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omments12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drawings/drawing7.xml" ContentType="application/vnd.openxmlformats-officedocument.drawing+xml"/>
  <Override PartName="/xl/comments9.xml" ContentType="application/vnd.openxmlformats-officedocument.spreadsheetml.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240" yWindow="120" windowWidth="11280" windowHeight="8010" tabRatio="821" firstSheet="10" activeTab="10"/>
  </bookViews>
  <sheets>
    <sheet name="DS" sheetId="1" state="hidden" r:id="rId1"/>
    <sheet name="CHIAPHONG" sheetId="9" state="hidden" r:id="rId2"/>
    <sheet name="DSTHI" sheetId="12" state="hidden" r:id="rId3"/>
    <sheet name="DSTHI (STT )" sheetId="14" state="hidden" r:id="rId4"/>
    <sheet name="DSSV" sheetId="16" state="hidden" r:id="rId5"/>
    <sheet name="IDCODE" sheetId="17" state="hidden" r:id="rId6"/>
    <sheet name="CODEMON" sheetId="18" state="hidden" r:id="rId7"/>
    <sheet name="IN_DTK" sheetId="19" state="hidden" r:id="rId8"/>
    <sheet name="LPl2" sheetId="20" state="hidden" r:id="rId9"/>
    <sheet name="LPl2 (IN)" sheetId="21" state="hidden" r:id="rId10"/>
    <sheet name="TONGHOP" sheetId="29" r:id="rId11"/>
    <sheet name="Phòng 408-1" sheetId="22" state="hidden" r:id="rId12"/>
    <sheet name="Phòng 408-2" sheetId="23" state="hidden" r:id="rId13"/>
    <sheet name="Phòng 413-1" sheetId="24" state="hidden" r:id="rId14"/>
    <sheet name="Phòng 413-2" sheetId="25" state="hidden" r:id="rId15"/>
    <sheet name="Phòng 414-1" sheetId="26" state="hidden" r:id="rId16"/>
    <sheet name="Phòng 414-2" sheetId="27" state="hidden" r:id="rId17"/>
    <sheet name="Phòng 308-1" sheetId="28" state="hidden" r:id="rId18"/>
  </sheets>
  <externalReferences>
    <externalReference r:id="rId19"/>
    <externalReference r:id="rId20"/>
  </externalReferences>
  <definedNames>
    <definedName name="_xlnm._FilterDatabase" localSheetId="0" hidden="1">DS!$A$2:$T$2489</definedName>
    <definedName name="_xlnm._FilterDatabase" localSheetId="4" hidden="1">DSSV!$A$6:$T$472</definedName>
    <definedName name="_xlnm._FilterDatabase" localSheetId="7" hidden="1">IN_DTK!$A$8:$S$1196</definedName>
    <definedName name="_xlnm._FilterDatabase" localSheetId="8" hidden="1">'LPl2'!$A$7:$J$307</definedName>
    <definedName name="_xlnm._FilterDatabase" localSheetId="9" hidden="1">'LPl2 (IN)'!$A$7:$K$307</definedName>
    <definedName name="_Order1" hidden="1">255</definedName>
    <definedName name="_Order2" hidden="1">255</definedName>
    <definedName name="h" localSheetId="6" hidden="1">{"'Sheet1'!$L$16"}</definedName>
    <definedName name="h" localSheetId="5" hidden="1">{"'Sheet1'!$L$16"}</definedName>
    <definedName name="h" localSheetId="7" hidden="1">{"'Sheet1'!$L$16"}</definedName>
    <definedName name="h" localSheetId="8" hidden="1">{"'Sheet1'!$L$16"}</definedName>
    <definedName name="h" localSheetId="9" hidden="1">{"'Sheet1'!$L$16"}</definedName>
    <definedName name="h" hidden="1">{"'Sheet1'!$L$16"}</definedName>
    <definedName name="HTML_CodePage" hidden="1">950</definedName>
    <definedName name="HTML_Control" localSheetId="6" hidden="1">{"'Sheet1'!$L$16"}</definedName>
    <definedName name="HTML_Control" localSheetId="5" hidden="1">{"'Sheet1'!$L$16"}</definedName>
    <definedName name="HTML_Control" localSheetId="7" hidden="1">{"'Sheet1'!$L$16"}</definedName>
    <definedName name="HTML_Control" localSheetId="8" hidden="1">{"'Sheet1'!$L$16"}</definedName>
    <definedName name="HTML_Control" localSheetId="9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6" hidden="1">{"'Sheet1'!$L$16"}</definedName>
    <definedName name="huy" localSheetId="5" hidden="1">{"'Sheet1'!$L$16"}</definedName>
    <definedName name="huy" localSheetId="7" hidden="1">{"'Sheet1'!$L$16"}</definedName>
    <definedName name="huy" localSheetId="8" hidden="1">{"'Sheet1'!$L$16"}</definedName>
    <definedName name="huy" localSheetId="9" hidden="1">{"'Sheet1'!$L$16"}</definedName>
    <definedName name="huy" hidden="1">{"'Sheet1'!$L$16"}</definedName>
    <definedName name="_xlnm.Print_Titles" localSheetId="2">DSTHI!$1:$7</definedName>
    <definedName name="_xlnm.Print_Titles" localSheetId="3">'DSTHI (STT )'!$1:$7</definedName>
    <definedName name="_xlnm.Print_Titles" localSheetId="7">IN_DTK!$1:$8</definedName>
    <definedName name="_xlnm.Print_Titles" localSheetId="8">'LPl2'!$1:$7</definedName>
    <definedName name="_xlnm.Print_Titles" localSheetId="9">'LPl2 (IN)'!$1:$7</definedName>
    <definedName name="_xlnm.Print_Titles" localSheetId="17">'Phòng 308-1'!$1:$7</definedName>
    <definedName name="_xlnm.Print_Titles" localSheetId="11">'Phòng 408-1'!$1:$7</definedName>
    <definedName name="_xlnm.Print_Titles" localSheetId="12">'Phòng 408-2'!$1:$7</definedName>
    <definedName name="_xlnm.Print_Titles" localSheetId="13">'Phòng 413-1'!$1:$7</definedName>
    <definedName name="_xlnm.Print_Titles" localSheetId="14">'Phòng 413-2'!$1:$7</definedName>
    <definedName name="_xlnm.Print_Titles" localSheetId="15">'Phòng 414-1'!$1:$7</definedName>
    <definedName name="_xlnm.Print_Titles" localSheetId="16">'Phòng 414-2'!$1:$7</definedName>
  </definedNames>
  <calcPr calcId="124519" iterate="1"/>
</workbook>
</file>

<file path=xl/calcChain.xml><?xml version="1.0" encoding="utf-8"?>
<calcChain xmlns="http://schemas.openxmlformats.org/spreadsheetml/2006/main">
  <c r="C4" i="1"/>
  <c r="C5"/>
  <c r="C6"/>
  <c r="C7"/>
  <c r="C8"/>
  <c r="C9"/>
  <c r="C10"/>
  <c r="C11"/>
  <c r="C12"/>
  <c r="C13" s="1"/>
  <c r="C14"/>
  <c r="C15" s="1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 s="1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 s="1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 s="1"/>
  <c r="C305" s="1"/>
  <c r="C306" s="1"/>
  <c r="C307" s="1"/>
  <c r="C308" s="1"/>
  <c r="C309" s="1"/>
  <c r="C310" s="1"/>
  <c r="C311" s="1"/>
  <c r="C312" s="1"/>
  <c r="C313" s="1"/>
  <c r="C314" s="1"/>
  <c r="C315" s="1"/>
  <c r="C316" s="1"/>
  <c r="C317" s="1"/>
  <c r="C318" s="1"/>
  <c r="C319" s="1"/>
  <c r="C320" s="1"/>
  <c r="C321" s="1"/>
  <c r="C322" s="1"/>
  <c r="C323" s="1"/>
  <c r="C324" s="1"/>
  <c r="C325" s="1"/>
  <c r="C326" s="1"/>
  <c r="C327" s="1"/>
  <c r="C328" s="1"/>
  <c r="C329" s="1"/>
  <c r="C330" s="1"/>
  <c r="C331" s="1"/>
  <c r="C332" s="1"/>
  <c r="C333" s="1"/>
  <c r="C334" s="1"/>
  <c r="C335" s="1"/>
  <c r="C336" s="1"/>
  <c r="C337" s="1"/>
  <c r="C338" s="1"/>
  <c r="C339" s="1"/>
  <c r="C340" s="1"/>
  <c r="C341" s="1"/>
  <c r="C342" s="1"/>
  <c r="C343" s="1"/>
  <c r="C344" s="1"/>
  <c r="C345" s="1"/>
  <c r="C346" s="1"/>
  <c r="C347" s="1"/>
  <c r="C348" s="1"/>
  <c r="C349" s="1"/>
  <c r="C350" s="1"/>
  <c r="C351" s="1"/>
  <c r="C352" s="1"/>
  <c r="C353" s="1"/>
  <c r="C354" s="1"/>
  <c r="C355" s="1"/>
  <c r="C356" s="1"/>
  <c r="C357" s="1"/>
  <c r="C358" s="1"/>
  <c r="C359" s="1"/>
  <c r="C360" s="1"/>
  <c r="C361" s="1"/>
  <c r="C362" s="1"/>
  <c r="C363" s="1"/>
  <c r="C364" s="1"/>
  <c r="C365" s="1"/>
  <c r="C366" s="1"/>
  <c r="C367" s="1"/>
  <c r="C368" s="1"/>
  <c r="C369" s="1"/>
  <c r="C370" s="1"/>
  <c r="C371" s="1"/>
  <c r="C372" s="1"/>
  <c r="C373" s="1"/>
  <c r="C374" s="1"/>
  <c r="C375" s="1"/>
  <c r="C376" s="1"/>
  <c r="C377" s="1"/>
  <c r="C378" s="1"/>
  <c r="C379" s="1"/>
  <c r="C380" s="1"/>
  <c r="C381" s="1"/>
  <c r="C382" s="1"/>
  <c r="C383" s="1"/>
  <c r="C384" s="1"/>
  <c r="C385" s="1"/>
  <c r="C386" s="1"/>
  <c r="C387" s="1"/>
  <c r="C388" s="1"/>
  <c r="C389" s="1"/>
  <c r="C390" s="1"/>
  <c r="C391" s="1"/>
  <c r="C392" s="1"/>
  <c r="C393" s="1"/>
  <c r="C394" s="1"/>
  <c r="C395" s="1"/>
  <c r="C396" s="1"/>
  <c r="C397" s="1"/>
  <c r="C398" s="1"/>
  <c r="C399" s="1"/>
  <c r="C400" s="1"/>
  <c r="C401" s="1"/>
  <c r="C402" s="1"/>
  <c r="C403" s="1"/>
  <c r="C404" s="1"/>
  <c r="C405" s="1"/>
  <c r="C406" s="1"/>
  <c r="C407" s="1"/>
  <c r="C408" s="1"/>
  <c r="C409" s="1"/>
  <c r="C410" s="1"/>
  <c r="C411" s="1"/>
  <c r="C412" s="1"/>
  <c r="C413" s="1"/>
  <c r="C414" s="1"/>
  <c r="C415" s="1"/>
  <c r="C416" s="1"/>
  <c r="C417" s="1"/>
  <c r="C418" s="1"/>
  <c r="C419" s="1"/>
  <c r="C420" s="1"/>
  <c r="C421" s="1"/>
  <c r="C422" s="1"/>
  <c r="C423" s="1"/>
  <c r="C424" s="1"/>
  <c r="C425" s="1"/>
  <c r="C426" s="1"/>
  <c r="C427" s="1"/>
  <c r="C428" s="1"/>
  <c r="C429" s="1"/>
  <c r="C430" s="1"/>
  <c r="C431" s="1"/>
  <c r="C432" s="1"/>
  <c r="C433" s="1"/>
  <c r="C434" s="1"/>
  <c r="C435" s="1"/>
  <c r="C436" s="1"/>
  <c r="C437" s="1"/>
  <c r="C438" s="1"/>
  <c r="C439" s="1"/>
  <c r="C440" s="1"/>
  <c r="C441" s="1"/>
  <c r="C442" s="1"/>
  <c r="C443" s="1"/>
  <c r="C444" s="1"/>
  <c r="C445" s="1"/>
  <c r="C446" s="1"/>
  <c r="C447" s="1"/>
  <c r="C448" s="1"/>
  <c r="C449" s="1"/>
  <c r="C450" s="1"/>
  <c r="C451" s="1"/>
  <c r="C452" s="1"/>
  <c r="C453" s="1"/>
  <c r="C454" s="1"/>
  <c r="C455" s="1"/>
  <c r="C456" s="1"/>
  <c r="C457" s="1"/>
  <c r="C458" s="1"/>
  <c r="C459" s="1"/>
  <c r="C460" s="1"/>
  <c r="C461" s="1"/>
  <c r="C462" s="1"/>
  <c r="C463" s="1"/>
  <c r="C464" s="1"/>
  <c r="C465" s="1"/>
  <c r="C466" s="1"/>
  <c r="C467" s="1"/>
  <c r="C468" s="1"/>
  <c r="C469" s="1"/>
  <c r="C470" s="1"/>
  <c r="C471" s="1"/>
  <c r="C472" s="1"/>
  <c r="C473" s="1"/>
  <c r="C474" s="1"/>
  <c r="C475" s="1"/>
  <c r="C476" s="1"/>
  <c r="C477" s="1"/>
  <c r="C478" s="1"/>
  <c r="C479" s="1"/>
  <c r="C480" s="1"/>
  <c r="C481" s="1"/>
  <c r="C482" s="1"/>
  <c r="C483" s="1"/>
  <c r="C484" s="1"/>
  <c r="C485" s="1"/>
  <c r="C486" s="1"/>
  <c r="C487" s="1"/>
  <c r="C488" s="1"/>
  <c r="C489" s="1"/>
  <c r="C490" s="1"/>
  <c r="C491" s="1"/>
  <c r="C492" s="1"/>
  <c r="C493" s="1"/>
  <c r="C494" s="1"/>
  <c r="C495" s="1"/>
  <c r="C496" s="1"/>
  <c r="C497" s="1"/>
  <c r="C498" s="1"/>
  <c r="C499" s="1"/>
  <c r="C500" s="1"/>
  <c r="C501" s="1"/>
  <c r="C502" s="1"/>
  <c r="C503" s="1"/>
  <c r="C504" s="1"/>
  <c r="C505" s="1"/>
  <c r="C506" s="1"/>
  <c r="C507" s="1"/>
  <c r="C508" s="1"/>
  <c r="C509" s="1"/>
  <c r="C510" s="1"/>
  <c r="C511" s="1"/>
  <c r="C512" s="1"/>
  <c r="C513" s="1"/>
  <c r="C514" s="1"/>
  <c r="C515" s="1"/>
  <c r="C516" s="1"/>
  <c r="C517" s="1"/>
  <c r="C518" s="1"/>
  <c r="C519" s="1"/>
  <c r="C520" s="1"/>
  <c r="C521" s="1"/>
  <c r="C522" s="1"/>
  <c r="C523" s="1"/>
  <c r="C524" s="1"/>
  <c r="C525" s="1"/>
  <c r="C526" s="1"/>
  <c r="C527" s="1"/>
  <c r="C528" s="1"/>
  <c r="C529" s="1"/>
  <c r="C530" s="1"/>
  <c r="C531" s="1"/>
  <c r="C532" s="1"/>
  <c r="C533" s="1"/>
  <c r="C534" s="1"/>
  <c r="C535" s="1"/>
  <c r="C536" s="1"/>
  <c r="C537" s="1"/>
  <c r="C538" s="1"/>
  <c r="C539" s="1"/>
  <c r="C540" s="1"/>
  <c r="C541" s="1"/>
  <c r="C542" s="1"/>
  <c r="C543" s="1"/>
  <c r="C544" s="1"/>
  <c r="C545" s="1"/>
  <c r="C546" s="1"/>
  <c r="C547" s="1"/>
  <c r="C548" s="1"/>
  <c r="C549" s="1"/>
  <c r="C550" s="1"/>
  <c r="C551" s="1"/>
  <c r="C552" s="1"/>
  <c r="C553" s="1"/>
  <c r="C554" s="1"/>
  <c r="C555" s="1"/>
  <c r="C556" s="1"/>
  <c r="C557" s="1"/>
  <c r="C558" s="1"/>
  <c r="C559" s="1"/>
  <c r="C560" s="1"/>
  <c r="C561" s="1"/>
  <c r="C562" s="1"/>
  <c r="C563" s="1"/>
  <c r="C564" s="1"/>
  <c r="C565" s="1"/>
  <c r="C566" s="1"/>
  <c r="C567" s="1"/>
  <c r="C568" s="1"/>
  <c r="C569" s="1"/>
  <c r="C570" s="1"/>
  <c r="C571" s="1"/>
  <c r="C572" s="1"/>
  <c r="C573" s="1"/>
  <c r="C574" s="1"/>
  <c r="C575" s="1"/>
  <c r="C576" s="1"/>
  <c r="C577" s="1"/>
  <c r="C578" s="1"/>
  <c r="C579" s="1"/>
  <c r="C580" s="1"/>
  <c r="C581" s="1"/>
  <c r="C582" s="1"/>
  <c r="C583" s="1"/>
  <c r="C584" s="1"/>
  <c r="C585" s="1"/>
  <c r="C586" s="1"/>
  <c r="C587" s="1"/>
  <c r="C588" s="1"/>
  <c r="C589" s="1"/>
  <c r="C590" s="1"/>
  <c r="C591" s="1"/>
  <c r="C592" s="1"/>
  <c r="C593" s="1"/>
  <c r="C594" s="1"/>
  <c r="C595" s="1"/>
  <c r="C596" s="1"/>
  <c r="C597" s="1"/>
  <c r="C598" s="1"/>
  <c r="C599" s="1"/>
  <c r="C600" s="1"/>
  <c r="C601" s="1"/>
  <c r="C602" s="1"/>
  <c r="C603" s="1"/>
  <c r="C604" s="1"/>
  <c r="C605" s="1"/>
  <c r="C606" s="1"/>
  <c r="C607" s="1"/>
  <c r="C608" s="1"/>
  <c r="C609" s="1"/>
  <c r="C610" s="1"/>
  <c r="C611" s="1"/>
  <c r="C612" s="1"/>
  <c r="C613" s="1"/>
  <c r="C614" s="1"/>
  <c r="C615" s="1"/>
  <c r="C616" s="1"/>
  <c r="C617" s="1"/>
  <c r="C618" s="1"/>
  <c r="C619" s="1"/>
  <c r="C620" s="1"/>
  <c r="C621" s="1"/>
  <c r="C622" s="1"/>
  <c r="C623" s="1"/>
  <c r="C624" s="1"/>
  <c r="C625" s="1"/>
  <c r="C626" s="1"/>
  <c r="C627" s="1"/>
  <c r="C628" s="1"/>
  <c r="C629" s="1"/>
  <c r="C630" s="1"/>
  <c r="C631" s="1"/>
  <c r="C632" s="1"/>
  <c r="C633" s="1"/>
  <c r="C634" s="1"/>
  <c r="C635" s="1"/>
  <c r="C636" s="1"/>
  <c r="C637" s="1"/>
  <c r="C638" s="1"/>
  <c r="C639" s="1"/>
  <c r="C640" s="1"/>
  <c r="C641" s="1"/>
  <c r="C642" s="1"/>
  <c r="C643" s="1"/>
  <c r="C644" s="1"/>
  <c r="C645" s="1"/>
  <c r="C646" s="1"/>
  <c r="C647" s="1"/>
  <c r="C648" s="1"/>
  <c r="C649" s="1"/>
  <c r="C650" s="1"/>
  <c r="C651" s="1"/>
  <c r="C652" s="1"/>
  <c r="C653" s="1"/>
  <c r="C654" s="1"/>
  <c r="C655" s="1"/>
  <c r="C656" s="1"/>
  <c r="C657" s="1"/>
  <c r="C658" s="1"/>
  <c r="C659" s="1"/>
  <c r="C660" s="1"/>
  <c r="C661" s="1"/>
  <c r="C662" s="1"/>
  <c r="C663" s="1"/>
  <c r="C664" s="1"/>
  <c r="C665" s="1"/>
  <c r="C666" s="1"/>
  <c r="C667" s="1"/>
  <c r="C668" s="1"/>
  <c r="C669" s="1"/>
  <c r="C670" s="1"/>
  <c r="C671" s="1"/>
  <c r="C672" s="1"/>
  <c r="C673" s="1"/>
  <c r="C674" s="1"/>
  <c r="C675" s="1"/>
  <c r="C676" s="1"/>
  <c r="C677" s="1"/>
  <c r="C678" s="1"/>
  <c r="C679" s="1"/>
  <c r="C680" s="1"/>
  <c r="C681" s="1"/>
  <c r="C682" s="1"/>
  <c r="C683" s="1"/>
  <c r="C684" s="1"/>
  <c r="C685" s="1"/>
  <c r="C686" s="1"/>
  <c r="C687" s="1"/>
  <c r="C688" s="1"/>
  <c r="C689" s="1"/>
  <c r="C690" s="1"/>
  <c r="C691" s="1"/>
  <c r="C692" s="1"/>
  <c r="C693" s="1"/>
  <c r="C694" s="1"/>
  <c r="C695" s="1"/>
  <c r="C696" s="1"/>
  <c r="C697" s="1"/>
  <c r="C698" s="1"/>
  <c r="C699" s="1"/>
  <c r="C700" s="1"/>
  <c r="C701" s="1"/>
  <c r="C702" s="1"/>
  <c r="C703" s="1"/>
  <c r="C704" s="1"/>
  <c r="C705" s="1"/>
  <c r="C706" s="1"/>
  <c r="C707" s="1"/>
  <c r="C708" s="1"/>
  <c r="C709" s="1"/>
  <c r="C710" s="1"/>
  <c r="C711" s="1"/>
  <c r="C712" s="1"/>
  <c r="C713" s="1"/>
  <c r="C714" s="1"/>
  <c r="C715" s="1"/>
  <c r="C716" s="1"/>
  <c r="C717" s="1"/>
  <c r="C718" s="1"/>
  <c r="C719" s="1"/>
  <c r="C720" s="1"/>
  <c r="C721" s="1"/>
  <c r="C722" s="1"/>
  <c r="C723" s="1"/>
  <c r="C724" s="1"/>
  <c r="C725" s="1"/>
  <c r="C726" s="1"/>
  <c r="C727" s="1"/>
  <c r="C728" s="1"/>
  <c r="C729" s="1"/>
  <c r="C730" s="1"/>
  <c r="C731" s="1"/>
  <c r="C732" s="1"/>
  <c r="C733" s="1"/>
  <c r="C734" s="1"/>
  <c r="C735" s="1"/>
  <c r="C736" s="1"/>
  <c r="C737" s="1"/>
  <c r="C738" s="1"/>
  <c r="C739" s="1"/>
  <c r="C740" s="1"/>
  <c r="C741" s="1"/>
  <c r="C742" s="1"/>
  <c r="C743" s="1"/>
  <c r="C744" s="1"/>
  <c r="C745" s="1"/>
  <c r="C746" s="1"/>
  <c r="C747" s="1"/>
  <c r="C748" s="1"/>
  <c r="C749" s="1"/>
  <c r="C750" s="1"/>
  <c r="C751" s="1"/>
  <c r="C752" s="1"/>
  <c r="C753" s="1"/>
  <c r="C754" s="1"/>
  <c r="C755" s="1"/>
  <c r="C756" s="1"/>
  <c r="C757" s="1"/>
  <c r="C758" s="1"/>
  <c r="C759" s="1"/>
  <c r="C760" s="1"/>
  <c r="C761" s="1"/>
  <c r="C762" s="1"/>
  <c r="C763" s="1"/>
  <c r="C764" s="1"/>
  <c r="C765" s="1"/>
  <c r="C766" s="1"/>
  <c r="C767" s="1"/>
  <c r="C768" s="1"/>
  <c r="C769" s="1"/>
  <c r="C770" s="1"/>
  <c r="C771" s="1"/>
  <c r="C772" s="1"/>
  <c r="C773" s="1"/>
  <c r="C774" s="1"/>
  <c r="C775" s="1"/>
  <c r="C776" s="1"/>
  <c r="C777" s="1"/>
  <c r="C778" s="1"/>
  <c r="C779" s="1"/>
  <c r="C780" s="1"/>
  <c r="C781" s="1"/>
  <c r="C782" s="1"/>
  <c r="C783" s="1"/>
  <c r="C784" s="1"/>
  <c r="C785" s="1"/>
  <c r="C786" s="1"/>
  <c r="C787" s="1"/>
  <c r="C788" s="1"/>
  <c r="C789" s="1"/>
  <c r="C790" s="1"/>
  <c r="C791" s="1"/>
  <c r="C792" s="1"/>
  <c r="C793" s="1"/>
  <c r="C794" s="1"/>
  <c r="C795" s="1"/>
  <c r="C796" s="1"/>
  <c r="C797" s="1"/>
  <c r="C798" s="1"/>
  <c r="C799" s="1"/>
  <c r="C800" s="1"/>
  <c r="C801" s="1"/>
  <c r="C802" s="1"/>
  <c r="C803" s="1"/>
  <c r="C804" s="1"/>
  <c r="C805" s="1"/>
  <c r="C806" s="1"/>
  <c r="C807" s="1"/>
  <c r="C808" s="1"/>
  <c r="C809" s="1"/>
  <c r="C810" s="1"/>
  <c r="C811" s="1"/>
  <c r="C812" s="1"/>
  <c r="C813" s="1"/>
  <c r="C814" s="1"/>
  <c r="C815" s="1"/>
  <c r="C816" s="1"/>
  <c r="C817" s="1"/>
  <c r="C818" s="1"/>
  <c r="C819" s="1"/>
  <c r="C820" s="1"/>
  <c r="C821" s="1"/>
  <c r="C822" s="1"/>
  <c r="C823" s="1"/>
  <c r="C824" s="1"/>
  <c r="C825" s="1"/>
  <c r="C826" s="1"/>
  <c r="C827" s="1"/>
  <c r="C828" s="1"/>
  <c r="C829" s="1"/>
  <c r="C830" s="1"/>
  <c r="C831" s="1"/>
  <c r="C832" s="1"/>
  <c r="C833" s="1"/>
  <c r="C834" s="1"/>
  <c r="C835" s="1"/>
  <c r="C836" s="1"/>
  <c r="C837" s="1"/>
  <c r="C838" s="1"/>
  <c r="C839" s="1"/>
  <c r="C840" s="1"/>
  <c r="C841" s="1"/>
  <c r="C842" s="1"/>
  <c r="C843" s="1"/>
  <c r="C844" s="1"/>
  <c r="C845" s="1"/>
  <c r="C846" s="1"/>
  <c r="C847" s="1"/>
  <c r="C848" s="1"/>
  <c r="C849" s="1"/>
  <c r="C850" s="1"/>
  <c r="C851" s="1"/>
  <c r="C852" s="1"/>
  <c r="C853" s="1"/>
  <c r="C854" s="1"/>
  <c r="C855" s="1"/>
  <c r="C856" s="1"/>
  <c r="C857" s="1"/>
  <c r="C858" s="1"/>
  <c r="C859" s="1"/>
  <c r="C860" s="1"/>
  <c r="C861" s="1"/>
  <c r="C862" s="1"/>
  <c r="C863" s="1"/>
  <c r="C864" s="1"/>
  <c r="C865" s="1"/>
  <c r="C866" s="1"/>
  <c r="C867" s="1"/>
  <c r="C868" s="1"/>
  <c r="C869" s="1"/>
  <c r="C870" s="1"/>
  <c r="C871" s="1"/>
  <c r="C872" s="1"/>
  <c r="C873" s="1"/>
  <c r="C874" s="1"/>
  <c r="C875" s="1"/>
  <c r="C876" s="1"/>
  <c r="C877" s="1"/>
  <c r="C878" s="1"/>
  <c r="C879" s="1"/>
  <c r="C880" s="1"/>
  <c r="C881" s="1"/>
  <c r="C882" s="1"/>
  <c r="C883" s="1"/>
  <c r="C884" s="1"/>
  <c r="C885" s="1"/>
  <c r="C886" s="1"/>
  <c r="C887" s="1"/>
  <c r="C888" s="1"/>
  <c r="C889" s="1"/>
  <c r="C890" s="1"/>
  <c r="C891" s="1"/>
  <c r="C892" s="1"/>
  <c r="C893" s="1"/>
  <c r="C894" s="1"/>
  <c r="C895" s="1"/>
  <c r="C896" s="1"/>
  <c r="C897" s="1"/>
  <c r="C898" s="1"/>
  <c r="C899" s="1"/>
  <c r="C900" s="1"/>
  <c r="C901" s="1"/>
  <c r="C902" s="1"/>
  <c r="C903" s="1"/>
  <c r="C904" s="1"/>
  <c r="C905" s="1"/>
  <c r="C906" s="1"/>
  <c r="C907" s="1"/>
  <c r="C908" s="1"/>
  <c r="C909" s="1"/>
  <c r="C910" s="1"/>
  <c r="C911" s="1"/>
  <c r="C912" s="1"/>
  <c r="C913" s="1"/>
  <c r="C914" s="1"/>
  <c r="C915" s="1"/>
  <c r="C916" s="1"/>
  <c r="C917" s="1"/>
  <c r="C918" s="1"/>
  <c r="C919" s="1"/>
  <c r="C920" s="1"/>
  <c r="C921" s="1"/>
  <c r="C922" s="1"/>
  <c r="C923" s="1"/>
  <c r="C924" s="1"/>
  <c r="C925" s="1"/>
  <c r="C926" s="1"/>
  <c r="C927" s="1"/>
  <c r="C928" s="1"/>
  <c r="C929" s="1"/>
  <c r="C930" s="1"/>
  <c r="C931" s="1"/>
  <c r="C932" s="1"/>
  <c r="C933" s="1"/>
  <c r="C934" s="1"/>
  <c r="C935" s="1"/>
  <c r="C936" s="1"/>
  <c r="C937" s="1"/>
  <c r="C938" s="1"/>
  <c r="C939" s="1"/>
  <c r="C940" s="1"/>
  <c r="C941" s="1"/>
  <c r="C942" s="1"/>
  <c r="C943" s="1"/>
  <c r="C944" s="1"/>
  <c r="C945" s="1"/>
  <c r="C946" s="1"/>
  <c r="C947" s="1"/>
  <c r="C948" s="1"/>
  <c r="C949" s="1"/>
  <c r="C950" s="1"/>
  <c r="C951" s="1"/>
  <c r="C952" s="1"/>
  <c r="C953" s="1"/>
  <c r="C954" s="1"/>
  <c r="C955" s="1"/>
  <c r="C956" s="1"/>
  <c r="C957" s="1"/>
  <c r="C958" s="1"/>
  <c r="C959" s="1"/>
  <c r="C960" s="1"/>
  <c r="C961" s="1"/>
  <c r="C962" s="1"/>
  <c r="C963" s="1"/>
  <c r="C964" s="1"/>
  <c r="C965" s="1"/>
  <c r="C966" s="1"/>
  <c r="C967" s="1"/>
  <c r="C968" s="1"/>
  <c r="C969" s="1"/>
  <c r="C970" s="1"/>
  <c r="C971" s="1"/>
  <c r="C972" s="1"/>
  <c r="C973" s="1"/>
  <c r="C974" s="1"/>
  <c r="C975" s="1"/>
  <c r="C976" s="1"/>
  <c r="C977" s="1"/>
  <c r="C978" s="1"/>
  <c r="C979" s="1"/>
  <c r="C980" s="1"/>
  <c r="C981" s="1"/>
  <c r="C982" s="1"/>
  <c r="C983" s="1"/>
  <c r="C984" s="1"/>
  <c r="C985" s="1"/>
  <c r="C986" s="1"/>
  <c r="C987" s="1"/>
  <c r="C988" s="1"/>
  <c r="C989" s="1"/>
  <c r="C990" s="1"/>
  <c r="C991" s="1"/>
  <c r="C992" s="1"/>
  <c r="C993" s="1"/>
  <c r="C994" s="1"/>
  <c r="C995" s="1"/>
  <c r="C996" s="1"/>
  <c r="C997" s="1"/>
  <c r="C998" s="1"/>
  <c r="C999" s="1"/>
  <c r="C1000" s="1"/>
  <c r="C1001" s="1"/>
  <c r="C1002" s="1"/>
  <c r="C1003" s="1"/>
  <c r="C1004" s="1"/>
  <c r="C1005" s="1"/>
  <c r="C1006" s="1"/>
  <c r="C1007" s="1"/>
  <c r="C1008" s="1"/>
  <c r="C1009" s="1"/>
  <c r="C1010" s="1"/>
  <c r="C1011" s="1"/>
  <c r="C1012" s="1"/>
  <c r="C1013" s="1"/>
  <c r="C1014" s="1"/>
  <c r="C1015" s="1"/>
  <c r="C1016" s="1"/>
  <c r="C1017" s="1"/>
  <c r="C1018" s="1"/>
  <c r="C1019" s="1"/>
  <c r="C1020" s="1"/>
  <c r="C1021" s="1"/>
  <c r="C1022" s="1"/>
  <c r="C1023" s="1"/>
  <c r="C1024" s="1"/>
  <c r="C1025" s="1"/>
  <c r="C1026" s="1"/>
  <c r="C1027" s="1"/>
  <c r="C1028" s="1"/>
  <c r="C1029" s="1"/>
  <c r="C1030" s="1"/>
  <c r="C1031" s="1"/>
  <c r="C1032" s="1"/>
  <c r="C1033" s="1"/>
  <c r="C1034" s="1"/>
  <c r="C1035" s="1"/>
  <c r="C1036" s="1"/>
  <c r="C1037" s="1"/>
  <c r="C1038" s="1"/>
  <c r="C1039" s="1"/>
  <c r="C1040" s="1"/>
  <c r="C1041" s="1"/>
  <c r="C1042" s="1"/>
  <c r="C1043" s="1"/>
  <c r="C1044" s="1"/>
  <c r="C1045" s="1"/>
  <c r="C1046" s="1"/>
  <c r="C1047" s="1"/>
  <c r="C1048" s="1"/>
  <c r="C1049" s="1"/>
  <c r="C1050" s="1"/>
  <c r="C1051" s="1"/>
  <c r="C1052" s="1"/>
  <c r="C1053" s="1"/>
  <c r="C1054" s="1"/>
  <c r="C1055" s="1"/>
  <c r="C1056" s="1"/>
  <c r="C1057" s="1"/>
  <c r="C1058" s="1"/>
  <c r="C1059" s="1"/>
  <c r="C1060" s="1"/>
  <c r="C1061" s="1"/>
  <c r="C1062" s="1"/>
  <c r="C1063" s="1"/>
  <c r="C1064" s="1"/>
  <c r="C1065" s="1"/>
  <c r="C1066" s="1"/>
  <c r="C1067" s="1"/>
  <c r="C1068" s="1"/>
  <c r="C1069" s="1"/>
  <c r="C1070" s="1"/>
  <c r="C1071" s="1"/>
  <c r="C1072" s="1"/>
  <c r="C1073" s="1"/>
  <c r="C1074" s="1"/>
  <c r="C1075" s="1"/>
  <c r="C1076" s="1"/>
  <c r="C1077" s="1"/>
  <c r="C1078" s="1"/>
  <c r="C1079" s="1"/>
  <c r="C1080" s="1"/>
  <c r="C1081" s="1"/>
  <c r="C1082" s="1"/>
  <c r="C1083" s="1"/>
  <c r="C1084" s="1"/>
  <c r="C1085" s="1"/>
  <c r="C1086" s="1"/>
  <c r="C1087" s="1"/>
  <c r="C1088" s="1"/>
  <c r="C1089" s="1"/>
  <c r="C1090" s="1"/>
  <c r="C1091" s="1"/>
  <c r="C1092" s="1"/>
  <c r="C1093" s="1"/>
  <c r="C1094" s="1"/>
  <c r="C1095" s="1"/>
  <c r="C1096" s="1"/>
  <c r="C1097" s="1"/>
  <c r="C1098" s="1"/>
  <c r="C1099" s="1"/>
  <c r="C1100" s="1"/>
  <c r="C1101" s="1"/>
  <c r="C1102" s="1"/>
  <c r="C1103" s="1"/>
  <c r="C1104" s="1"/>
  <c r="C1105" s="1"/>
  <c r="C1106" s="1"/>
  <c r="C1107" s="1"/>
  <c r="C1108" s="1"/>
  <c r="C1109" s="1"/>
  <c r="C1110" s="1"/>
  <c r="C1111" s="1"/>
  <c r="C1112" s="1"/>
  <c r="C1113" s="1"/>
  <c r="C1114" s="1"/>
  <c r="C1115" s="1"/>
  <c r="C1116" s="1"/>
  <c r="C1117" s="1"/>
  <c r="C1118" s="1"/>
  <c r="C1119" s="1"/>
  <c r="C1120" s="1"/>
  <c r="C1121" s="1"/>
  <c r="C1122" s="1"/>
  <c r="C1123" s="1"/>
  <c r="C1124" s="1"/>
  <c r="C1125" s="1"/>
  <c r="C1126" s="1"/>
  <c r="C1127" s="1"/>
  <c r="C1128" s="1"/>
  <c r="C1129" s="1"/>
  <c r="C1130" s="1"/>
  <c r="C1131" s="1"/>
  <c r="C1132" s="1"/>
  <c r="C1133" s="1"/>
  <c r="C1134" s="1"/>
  <c r="C1135" s="1"/>
  <c r="C1136" s="1"/>
  <c r="C1137" s="1"/>
  <c r="C1138" s="1"/>
  <c r="C1139" s="1"/>
  <c r="C1140" s="1"/>
  <c r="C1141" s="1"/>
  <c r="C1142" s="1"/>
  <c r="C1143" s="1"/>
  <c r="C1144" s="1"/>
  <c r="C1145" s="1"/>
  <c r="C1146" s="1"/>
  <c r="C1147" s="1"/>
  <c r="C1148" s="1"/>
  <c r="C1149" s="1"/>
  <c r="C1150" s="1"/>
  <c r="C1151" s="1"/>
  <c r="C1152" s="1"/>
  <c r="C1153" s="1"/>
  <c r="C1154" s="1"/>
  <c r="C1155" s="1"/>
  <c r="C1156" s="1"/>
  <c r="C1157" s="1"/>
  <c r="C1158" s="1"/>
  <c r="C1159" s="1"/>
  <c r="C1160" s="1"/>
  <c r="C1161" s="1"/>
  <c r="C1162" s="1"/>
  <c r="C1163" s="1"/>
  <c r="C1164" s="1"/>
  <c r="C1165" s="1"/>
  <c r="C1166" s="1"/>
  <c r="C1167" s="1"/>
  <c r="C1168" s="1"/>
  <c r="C1169" s="1"/>
  <c r="C1170" s="1"/>
  <c r="C1171" s="1"/>
  <c r="C1172" s="1"/>
  <c r="C1173" s="1"/>
  <c r="C1174" s="1"/>
  <c r="C1175" s="1"/>
  <c r="C1176" s="1"/>
  <c r="C1177" s="1"/>
  <c r="C1178" s="1"/>
  <c r="C1179" s="1"/>
  <c r="C1180" s="1"/>
  <c r="C1181" s="1"/>
  <c r="C1182" s="1"/>
  <c r="C1183" s="1"/>
  <c r="C1184" s="1"/>
  <c r="C1185" s="1"/>
  <c r="C1186" s="1"/>
  <c r="C1187" s="1"/>
  <c r="C1188" s="1"/>
  <c r="C1189" s="1"/>
  <c r="C1190" s="1"/>
  <c r="C1191" s="1"/>
  <c r="C1192" s="1"/>
  <c r="C1193" s="1"/>
  <c r="C1194" s="1"/>
  <c r="C1195" s="1"/>
  <c r="C1196" s="1"/>
  <c r="C1197" s="1"/>
  <c r="C1198" s="1"/>
  <c r="C1199" s="1"/>
  <c r="C1200" s="1"/>
  <c r="C1201" s="1"/>
  <c r="C1202" s="1"/>
  <c r="C1203" s="1"/>
  <c r="C1204" s="1"/>
  <c r="C1205" s="1"/>
  <c r="C1206" s="1"/>
  <c r="C1207" s="1"/>
  <c r="C1208" s="1"/>
  <c r="C1209" s="1"/>
  <c r="C1210" s="1"/>
  <c r="C1211" s="1"/>
  <c r="C1212" s="1"/>
  <c r="C1213" s="1"/>
  <c r="C1214" s="1"/>
  <c r="C1215" s="1"/>
  <c r="C1216" s="1"/>
  <c r="C1217" s="1"/>
  <c r="C1218" s="1"/>
  <c r="C1219" s="1"/>
  <c r="C1220" s="1"/>
  <c r="C1221" s="1"/>
  <c r="C1222" s="1"/>
  <c r="C1223" s="1"/>
  <c r="C1224" s="1"/>
  <c r="C1225" s="1"/>
  <c r="C1226" s="1"/>
  <c r="C1227" s="1"/>
  <c r="C1228" s="1"/>
  <c r="C1229" s="1"/>
  <c r="C1230" s="1"/>
  <c r="C1231" s="1"/>
  <c r="C1232" s="1"/>
  <c r="C1233" s="1"/>
  <c r="C1234" s="1"/>
  <c r="C1235" s="1"/>
  <c r="C1236" s="1"/>
  <c r="C1237" s="1"/>
  <c r="C1238" s="1"/>
  <c r="C1239" s="1"/>
  <c r="C1240" s="1"/>
  <c r="C1241" s="1"/>
  <c r="C1242" s="1"/>
  <c r="C1243" s="1"/>
  <c r="C1244" s="1"/>
  <c r="C1245" s="1"/>
  <c r="C1246" s="1"/>
  <c r="C1247" s="1"/>
  <c r="C1248" s="1"/>
  <c r="C1249" s="1"/>
  <c r="C1250" s="1"/>
  <c r="C1251" s="1"/>
  <c r="C1252" s="1"/>
  <c r="C1253" s="1"/>
  <c r="C1254" s="1"/>
  <c r="C1255" s="1"/>
  <c r="C1256" s="1"/>
  <c r="C1257" s="1"/>
  <c r="C1258" s="1"/>
  <c r="C1259" s="1"/>
  <c r="C1260" s="1"/>
  <c r="C1261" s="1"/>
  <c r="C1262" s="1"/>
  <c r="C1263" s="1"/>
  <c r="C1264" s="1"/>
  <c r="C1265" s="1"/>
  <c r="C1266" s="1"/>
  <c r="C1267" s="1"/>
  <c r="C1268" s="1"/>
  <c r="C1269" s="1"/>
  <c r="C1270" s="1"/>
  <c r="C1271" s="1"/>
  <c r="C1272" s="1"/>
  <c r="C1273" s="1"/>
  <c r="C1274" s="1"/>
  <c r="C1275" s="1"/>
  <c r="C1276" s="1"/>
  <c r="C1277" s="1"/>
  <c r="C1278" s="1"/>
  <c r="C1279" s="1"/>
  <c r="C1280" s="1"/>
  <c r="C1281" s="1"/>
  <c r="C1282" s="1"/>
  <c r="C1283" s="1"/>
  <c r="C1284" s="1"/>
  <c r="C1285" s="1"/>
  <c r="C1286" s="1"/>
  <c r="C1287" s="1"/>
  <c r="C1288" s="1"/>
  <c r="C1289" s="1"/>
  <c r="C1290" s="1"/>
  <c r="C1291" s="1"/>
  <c r="C1292" s="1"/>
  <c r="C1293" s="1"/>
  <c r="C1294" s="1"/>
  <c r="C1295" s="1"/>
  <c r="C1296" s="1"/>
  <c r="C1297" s="1"/>
  <c r="C1298" s="1"/>
  <c r="C1299" s="1"/>
  <c r="C1300" s="1"/>
  <c r="C1301" s="1"/>
  <c r="C1302" s="1"/>
  <c r="C1303" s="1"/>
  <c r="C1304" s="1"/>
  <c r="C1305" s="1"/>
  <c r="C1306" s="1"/>
  <c r="C1307" s="1"/>
  <c r="C1308" s="1"/>
  <c r="C1309" s="1"/>
  <c r="C1310" s="1"/>
  <c r="C1311" s="1"/>
  <c r="C1312" s="1"/>
  <c r="C1313" s="1"/>
  <c r="C1314" s="1"/>
  <c r="C1315" s="1"/>
  <c r="C1316" s="1"/>
  <c r="C1317" s="1"/>
  <c r="C1318" s="1"/>
  <c r="C1319" s="1"/>
  <c r="C1320" s="1"/>
  <c r="C1321" s="1"/>
  <c r="C1322" s="1"/>
  <c r="C1323" s="1"/>
  <c r="C1324" s="1"/>
  <c r="C1325" s="1"/>
  <c r="C1326" s="1"/>
  <c r="C1327" s="1"/>
  <c r="C1328" s="1"/>
  <c r="C1329" s="1"/>
  <c r="C1330" s="1"/>
  <c r="C1331" s="1"/>
  <c r="C1332" s="1"/>
  <c r="C1333" s="1"/>
  <c r="C1334" s="1"/>
  <c r="C1335" s="1"/>
  <c r="C1336" s="1"/>
  <c r="C1337" s="1"/>
  <c r="C1338" s="1"/>
  <c r="C1339" s="1"/>
  <c r="C1340" s="1"/>
  <c r="C1341" s="1"/>
  <c r="C1342" s="1"/>
  <c r="C1343" s="1"/>
  <c r="C1344" s="1"/>
  <c r="C1345" s="1"/>
  <c r="C1346" s="1"/>
  <c r="C1347" s="1"/>
  <c r="C1348" s="1"/>
  <c r="C1349" s="1"/>
  <c r="C1350" s="1"/>
  <c r="C1351" s="1"/>
  <c r="C1352" s="1"/>
  <c r="C1353" s="1"/>
  <c r="C1354" s="1"/>
  <c r="C1355" s="1"/>
  <c r="C1356" s="1"/>
  <c r="C1357" s="1"/>
  <c r="C1358" s="1"/>
  <c r="C1359" s="1"/>
  <c r="C1360" s="1"/>
  <c r="C1361" s="1"/>
  <c r="C1362" s="1"/>
  <c r="C1363" s="1"/>
  <c r="C1364" s="1"/>
  <c r="C1365" s="1"/>
  <c r="C1366" s="1"/>
  <c r="C1367" s="1"/>
  <c r="C1368" s="1"/>
  <c r="C1369" s="1"/>
  <c r="C1370" s="1"/>
  <c r="C1371" s="1"/>
  <c r="C1372" s="1"/>
  <c r="C1373" s="1"/>
  <c r="C1374" s="1"/>
  <c r="C1375" s="1"/>
  <c r="C1376" s="1"/>
  <c r="C1377" s="1"/>
  <c r="C1378" s="1"/>
  <c r="C1379" s="1"/>
  <c r="C1380" s="1"/>
  <c r="C1381" s="1"/>
  <c r="C1382" s="1"/>
  <c r="C1383" s="1"/>
  <c r="C1384" s="1"/>
  <c r="C1385" s="1"/>
  <c r="C1386" s="1"/>
  <c r="C1387" s="1"/>
  <c r="C1388" s="1"/>
  <c r="C1389" s="1"/>
  <c r="C1390" s="1"/>
  <c r="C1391" s="1"/>
  <c r="C1392" s="1"/>
  <c r="C1393" s="1"/>
  <c r="C1394" s="1"/>
  <c r="C1395" s="1"/>
  <c r="C1396" s="1"/>
  <c r="C1397" s="1"/>
  <c r="C1398" s="1"/>
  <c r="C1399" s="1"/>
  <c r="C1400" s="1"/>
  <c r="C1401" s="1"/>
  <c r="C1402" s="1"/>
  <c r="C1403" s="1"/>
  <c r="C1404" s="1"/>
  <c r="C1405" s="1"/>
  <c r="C1406" s="1"/>
  <c r="C1407" s="1"/>
  <c r="C1408" s="1"/>
  <c r="C1409" s="1"/>
  <c r="C1410" s="1"/>
  <c r="C1411" s="1"/>
  <c r="C1412" s="1"/>
  <c r="C1413" s="1"/>
  <c r="C1414" s="1"/>
  <c r="C1415" s="1"/>
  <c r="C1416" s="1"/>
  <c r="C1417" s="1"/>
  <c r="C1418" s="1"/>
  <c r="C1419" s="1"/>
  <c r="C1420" s="1"/>
  <c r="C1421" s="1"/>
  <c r="C1422" s="1"/>
  <c r="C1423" s="1"/>
  <c r="C1424" s="1"/>
  <c r="C1425" s="1"/>
  <c r="C1426" s="1"/>
  <c r="C1427" s="1"/>
  <c r="C1428" s="1"/>
  <c r="C1429" s="1"/>
  <c r="C1430" s="1"/>
  <c r="C1431" s="1"/>
  <c r="C1432" s="1"/>
  <c r="C1433" s="1"/>
  <c r="C1434" s="1"/>
  <c r="C1435" s="1"/>
  <c r="C1436" s="1"/>
  <c r="C1437" s="1"/>
  <c r="C1438" s="1"/>
  <c r="C1439" s="1"/>
  <c r="C1440" s="1"/>
  <c r="C1441" s="1"/>
  <c r="C1442" s="1"/>
  <c r="C1443" s="1"/>
  <c r="C1444" s="1"/>
  <c r="C1445" s="1"/>
  <c r="C1446" s="1"/>
  <c r="C1447" s="1"/>
  <c r="C1448" s="1"/>
  <c r="C1449" s="1"/>
  <c r="C1450" s="1"/>
  <c r="C1451" s="1"/>
  <c r="C1452" s="1"/>
  <c r="C1453" s="1"/>
  <c r="C1454" s="1"/>
  <c r="C1455" s="1"/>
  <c r="C1456" s="1"/>
  <c r="C1457" s="1"/>
  <c r="C1458" s="1"/>
  <c r="C1459" s="1"/>
  <c r="C1460" s="1"/>
  <c r="C1461" s="1"/>
  <c r="C1462" s="1"/>
  <c r="C1463" s="1"/>
  <c r="C1464" s="1"/>
  <c r="C1465" s="1"/>
  <c r="C1466" s="1"/>
  <c r="C1467" s="1"/>
  <c r="C1468" s="1"/>
  <c r="C1469" s="1"/>
  <c r="C1470" s="1"/>
  <c r="C1471" s="1"/>
  <c r="C1472" s="1"/>
  <c r="C1473" s="1"/>
  <c r="C1474" s="1"/>
  <c r="C1475" s="1"/>
  <c r="C1476" s="1"/>
  <c r="C1477" s="1"/>
  <c r="C1478" s="1"/>
  <c r="C1479" s="1"/>
  <c r="C1480" s="1"/>
  <c r="C1481" s="1"/>
  <c r="C1482" s="1"/>
  <c r="C1483" s="1"/>
  <c r="C1484" s="1"/>
  <c r="C1485" s="1"/>
  <c r="C1486" s="1"/>
  <c r="C1487" s="1"/>
  <c r="C1488" s="1"/>
  <c r="C1489" s="1"/>
  <c r="C1490" s="1"/>
  <c r="C1491" s="1"/>
  <c r="C1492" s="1"/>
  <c r="C1493" s="1"/>
  <c r="C1494" s="1"/>
  <c r="C1495" s="1"/>
  <c r="C1496" s="1"/>
  <c r="C1497" s="1"/>
  <c r="C1498" s="1"/>
  <c r="C1499" s="1"/>
  <c r="C1500" s="1"/>
  <c r="C1501" s="1"/>
  <c r="C1502" s="1"/>
  <c r="C1503" s="1"/>
  <c r="C1504" s="1"/>
  <c r="C1505" s="1"/>
  <c r="C1506" s="1"/>
  <c r="C1507" s="1"/>
  <c r="C1508" s="1"/>
  <c r="C1509" s="1"/>
  <c r="C1510" s="1"/>
  <c r="C1511" s="1"/>
  <c r="C1512" s="1"/>
  <c r="C1513" s="1"/>
  <c r="C1514" s="1"/>
  <c r="C1515" s="1"/>
  <c r="C1516" s="1"/>
  <c r="C1517" s="1"/>
  <c r="C1518" s="1"/>
  <c r="C1519" s="1"/>
  <c r="C1520" s="1"/>
  <c r="C1521" s="1"/>
  <c r="C1522" s="1"/>
  <c r="C1523" s="1"/>
  <c r="C1524" s="1"/>
  <c r="C1525" s="1"/>
  <c r="C1526" s="1"/>
  <c r="C1527" s="1"/>
  <c r="C1528" s="1"/>
  <c r="C1529" s="1"/>
  <c r="C1530" s="1"/>
  <c r="C1531" s="1"/>
  <c r="C1532" s="1"/>
  <c r="C1533" s="1"/>
  <c r="C1534" s="1"/>
  <c r="C1535" s="1"/>
  <c r="C1536" s="1"/>
  <c r="C1537" s="1"/>
  <c r="C1538" s="1"/>
  <c r="C1539" s="1"/>
  <c r="C1540" s="1"/>
  <c r="C1541" s="1"/>
  <c r="C1542" s="1"/>
  <c r="C1543" s="1"/>
  <c r="C1544" s="1"/>
  <c r="C1545" s="1"/>
  <c r="C1546" s="1"/>
  <c r="C1547" s="1"/>
  <c r="C1548" s="1"/>
  <c r="C1549" s="1"/>
  <c r="C1550" s="1"/>
  <c r="C1551" s="1"/>
  <c r="C1552" s="1"/>
  <c r="C1553" s="1"/>
  <c r="C1554" s="1"/>
  <c r="C1555" s="1"/>
  <c r="C1556" s="1"/>
  <c r="C1557" s="1"/>
  <c r="C1558" s="1"/>
  <c r="C1559" s="1"/>
  <c r="C1560" s="1"/>
  <c r="C1561" s="1"/>
  <c r="C1562" s="1"/>
  <c r="C1563" s="1"/>
  <c r="C1564" s="1"/>
  <c r="C1565" s="1"/>
  <c r="C1566" s="1"/>
  <c r="C1567" s="1"/>
  <c r="C1568" s="1"/>
  <c r="C1569" s="1"/>
  <c r="C1570" s="1"/>
  <c r="C1571" s="1"/>
  <c r="C1572" s="1"/>
  <c r="C1573" s="1"/>
  <c r="C1574" s="1"/>
  <c r="C1575" s="1"/>
  <c r="C1576" s="1"/>
  <c r="C1577" s="1"/>
  <c r="C1578" s="1"/>
  <c r="C1579" s="1"/>
  <c r="C1580" s="1"/>
  <c r="C1581" s="1"/>
  <c r="C1582" s="1"/>
  <c r="C1583" s="1"/>
  <c r="C1584" s="1"/>
  <c r="C1585" s="1"/>
  <c r="C1586" s="1"/>
  <c r="C1587" s="1"/>
  <c r="C1588" s="1"/>
  <c r="C1589" s="1"/>
  <c r="C1590" s="1"/>
  <c r="C1591" s="1"/>
  <c r="C1592" s="1"/>
  <c r="C1593" s="1"/>
  <c r="C1594" s="1"/>
  <c r="C1595" s="1"/>
  <c r="C1596" s="1"/>
  <c r="C1597" s="1"/>
  <c r="C1598" s="1"/>
  <c r="C1599" s="1"/>
  <c r="C1600" s="1"/>
  <c r="C1601" s="1"/>
  <c r="C1602" s="1"/>
  <c r="C1603" s="1"/>
  <c r="C1604" s="1"/>
  <c r="C1605" s="1"/>
  <c r="C1606" s="1"/>
  <c r="C1607" s="1"/>
  <c r="C1608" s="1"/>
  <c r="C1609" s="1"/>
  <c r="C1610" s="1"/>
  <c r="C1611" s="1"/>
  <c r="C1612" s="1"/>
  <c r="C1613" s="1"/>
  <c r="C1614" s="1"/>
  <c r="C1615" s="1"/>
  <c r="C1616" s="1"/>
  <c r="C1617" s="1"/>
  <c r="C1618" s="1"/>
  <c r="C1619" s="1"/>
  <c r="C1620" s="1"/>
  <c r="C1621" s="1"/>
  <c r="C1622" s="1"/>
  <c r="C1623" s="1"/>
  <c r="C1624" s="1"/>
  <c r="C1625" s="1"/>
  <c r="C1626" s="1"/>
  <c r="C1627" s="1"/>
  <c r="C1628" s="1"/>
  <c r="C1629" s="1"/>
  <c r="C1630" s="1"/>
  <c r="C1631" s="1"/>
  <c r="C1632" s="1"/>
  <c r="C1633" s="1"/>
  <c r="C1634" s="1"/>
  <c r="C1635" s="1"/>
  <c r="C1636" s="1"/>
  <c r="C1637" s="1"/>
  <c r="C1638" s="1"/>
  <c r="C1639" s="1"/>
  <c r="C1640" s="1"/>
  <c r="C1641" s="1"/>
  <c r="C1642" s="1"/>
  <c r="C1643" s="1"/>
  <c r="C1644" s="1"/>
  <c r="C1645" s="1"/>
  <c r="C1646" s="1"/>
  <c r="C1647" s="1"/>
  <c r="C1648" s="1"/>
  <c r="C1649" s="1"/>
  <c r="C1650" s="1"/>
  <c r="C1651" s="1"/>
  <c r="C1652" s="1"/>
  <c r="C1653" s="1"/>
  <c r="C1654" s="1"/>
  <c r="C1655" s="1"/>
  <c r="C1656" s="1"/>
  <c r="C1657" s="1"/>
  <c r="C1658" s="1"/>
  <c r="C1659" s="1"/>
  <c r="C1660" s="1"/>
  <c r="C1661" s="1"/>
  <c r="C1662" s="1"/>
  <c r="C1663" s="1"/>
  <c r="C1664" s="1"/>
  <c r="C1665" s="1"/>
  <c r="C1666" s="1"/>
  <c r="C1667" s="1"/>
  <c r="C1668" s="1"/>
  <c r="C1669" s="1"/>
  <c r="C1670" s="1"/>
  <c r="C1671" s="1"/>
  <c r="C1672" s="1"/>
  <c r="C1673" s="1"/>
  <c r="C1674" s="1"/>
  <c r="C1675" s="1"/>
  <c r="C1676" s="1"/>
  <c r="C1677" s="1"/>
  <c r="C1678" s="1"/>
  <c r="C1679" s="1"/>
  <c r="C1680" s="1"/>
  <c r="C1681" s="1"/>
  <c r="C1682" s="1"/>
  <c r="C1683" s="1"/>
  <c r="C1684" s="1"/>
  <c r="C1685" s="1"/>
  <c r="C1686" s="1"/>
  <c r="C1687" s="1"/>
  <c r="C1688" s="1"/>
  <c r="C1689" s="1"/>
  <c r="C1690" s="1"/>
  <c r="C1691" s="1"/>
  <c r="C1692" s="1"/>
  <c r="C1693" s="1"/>
  <c r="C1694" s="1"/>
  <c r="C1695" s="1"/>
  <c r="C1696" s="1"/>
  <c r="C1697" s="1"/>
  <c r="C1698" s="1"/>
  <c r="C1699" s="1"/>
  <c r="C1700" s="1"/>
  <c r="C1701" s="1"/>
  <c r="C1702" s="1"/>
  <c r="C1703" s="1"/>
  <c r="C1704" s="1"/>
  <c r="C1705" s="1"/>
  <c r="C1706" s="1"/>
  <c r="C1707" s="1"/>
  <c r="C1708" s="1"/>
  <c r="C1709" s="1"/>
  <c r="C1710" s="1"/>
  <c r="C1711" s="1"/>
  <c r="C1712" s="1"/>
  <c r="C1713" s="1"/>
  <c r="C1714" s="1"/>
  <c r="C1715" s="1"/>
  <c r="C1716" s="1"/>
  <c r="C1717" s="1"/>
  <c r="C1718" s="1"/>
  <c r="C1719" s="1"/>
  <c r="C1720" s="1"/>
  <c r="C1721" s="1"/>
  <c r="C1722" s="1"/>
  <c r="C1723" s="1"/>
  <c r="C1724" s="1"/>
  <c r="C1725" s="1"/>
  <c r="C1726" s="1"/>
  <c r="C1727" s="1"/>
  <c r="C1728" s="1"/>
  <c r="C1729" s="1"/>
  <c r="C1730" s="1"/>
  <c r="C1731" s="1"/>
  <c r="C1732" s="1"/>
  <c r="C1733" s="1"/>
  <c r="C1734" s="1"/>
  <c r="C1735" s="1"/>
  <c r="C1736" s="1"/>
  <c r="C1737" s="1"/>
  <c r="C1738" s="1"/>
  <c r="C1739" s="1"/>
  <c r="C1740" s="1"/>
  <c r="C1741" s="1"/>
  <c r="C1742" s="1"/>
  <c r="C1743" s="1"/>
  <c r="C1744" s="1"/>
  <c r="C1745" s="1"/>
  <c r="C1746" s="1"/>
  <c r="C1747" s="1"/>
  <c r="C1748" s="1"/>
  <c r="C1749" s="1"/>
  <c r="C1750" s="1"/>
  <c r="C1751" s="1"/>
  <c r="C1752" s="1"/>
  <c r="C1753" s="1"/>
  <c r="C1754" s="1"/>
  <c r="C1755" s="1"/>
  <c r="C1756" s="1"/>
  <c r="C1757" s="1"/>
  <c r="C1758" s="1"/>
  <c r="C1759" s="1"/>
  <c r="C1760" s="1"/>
  <c r="C1761" s="1"/>
  <c r="C1762" s="1"/>
  <c r="C1763" s="1"/>
  <c r="C1764" s="1"/>
  <c r="C1765" s="1"/>
  <c r="C1766" s="1"/>
  <c r="C1767" s="1"/>
  <c r="C1768" s="1"/>
  <c r="C1769" s="1"/>
  <c r="C1770" s="1"/>
  <c r="C1771" s="1"/>
  <c r="C1772" s="1"/>
  <c r="C1773" s="1"/>
  <c r="C1774" s="1"/>
  <c r="C1775" s="1"/>
  <c r="C1776" s="1"/>
  <c r="C1777" s="1"/>
  <c r="C1778" s="1"/>
  <c r="C1779" s="1"/>
  <c r="C1780" s="1"/>
  <c r="C1781" s="1"/>
  <c r="C1782" s="1"/>
  <c r="C1783" s="1"/>
  <c r="C1784" s="1"/>
  <c r="C1785" s="1"/>
  <c r="C1786" s="1"/>
  <c r="C1787" s="1"/>
  <c r="C1788" s="1"/>
  <c r="C1789" s="1"/>
  <c r="C1790" s="1"/>
  <c r="C1791" s="1"/>
  <c r="C1792" s="1"/>
  <c r="C1793" s="1"/>
  <c r="C1794" s="1"/>
  <c r="C1795" s="1"/>
  <c r="C1796" s="1"/>
  <c r="C1797" s="1"/>
  <c r="C1798" s="1"/>
  <c r="C1799" s="1"/>
  <c r="C1800" s="1"/>
  <c r="C1801" s="1"/>
  <c r="C1802" s="1"/>
  <c r="C1803" s="1"/>
  <c r="C1804" s="1"/>
  <c r="C1805" s="1"/>
  <c r="C1806" s="1"/>
  <c r="C1807" s="1"/>
  <c r="C1808" s="1"/>
  <c r="C1809" s="1"/>
  <c r="C1810" s="1"/>
  <c r="C1811" s="1"/>
  <c r="C1812" s="1"/>
  <c r="C1813" s="1"/>
  <c r="C1814" s="1"/>
  <c r="C1815" s="1"/>
  <c r="C1816" s="1"/>
  <c r="C1817" s="1"/>
  <c r="C1818" s="1"/>
  <c r="C1819" s="1"/>
  <c r="C1820" s="1"/>
  <c r="C1821" s="1"/>
  <c r="C1822" s="1"/>
  <c r="C1823" s="1"/>
  <c r="C1824" s="1"/>
  <c r="C1825" s="1"/>
  <c r="C1826" s="1"/>
  <c r="C1827" s="1"/>
  <c r="C1828" s="1"/>
  <c r="C1829" s="1"/>
  <c r="C1830" s="1"/>
  <c r="C1831" s="1"/>
  <c r="C1832" s="1"/>
  <c r="C1833" s="1"/>
  <c r="C1834" s="1"/>
  <c r="C1835" s="1"/>
  <c r="C1836" s="1"/>
  <c r="C1837" s="1"/>
  <c r="C1838" s="1"/>
  <c r="C1839" s="1"/>
  <c r="C1840" s="1"/>
  <c r="C1841" s="1"/>
  <c r="C1842" s="1"/>
  <c r="C1843" s="1"/>
  <c r="C1844" s="1"/>
  <c r="C1845" s="1"/>
  <c r="C1846" s="1"/>
  <c r="C1847" s="1"/>
  <c r="C1848" s="1"/>
  <c r="C1849" s="1"/>
  <c r="C1850" s="1"/>
  <c r="C1851" s="1"/>
  <c r="C1852" s="1"/>
  <c r="C1853" s="1"/>
  <c r="C1854" s="1"/>
  <c r="C1855" s="1"/>
  <c r="C1856" s="1"/>
  <c r="C1857" s="1"/>
  <c r="C1858" s="1"/>
  <c r="C1859" s="1"/>
  <c r="C1860" s="1"/>
  <c r="C1861" s="1"/>
  <c r="C1862" s="1"/>
  <c r="C1863" s="1"/>
  <c r="C1864" s="1"/>
  <c r="C1865" s="1"/>
  <c r="C1866" s="1"/>
  <c r="C1867" s="1"/>
  <c r="C1868" s="1"/>
  <c r="C1869" s="1"/>
  <c r="C1870" s="1"/>
  <c r="C1871" s="1"/>
  <c r="C1872" s="1"/>
  <c r="C1873" s="1"/>
  <c r="C1874" s="1"/>
  <c r="C1875" s="1"/>
  <c r="C1876" s="1"/>
  <c r="C1877" s="1"/>
  <c r="C1878" s="1"/>
  <c r="C1879" s="1"/>
  <c r="C1880" s="1"/>
  <c r="C1881" s="1"/>
  <c r="C1882" s="1"/>
  <c r="C1883" s="1"/>
  <c r="C1884" s="1"/>
  <c r="C1885" s="1"/>
  <c r="C1886" s="1"/>
  <c r="C1887" s="1"/>
  <c r="C1888" s="1"/>
  <c r="C1889" s="1"/>
  <c r="C1890" s="1"/>
  <c r="C1891" s="1"/>
  <c r="C1892" s="1"/>
  <c r="C1893" s="1"/>
  <c r="C1894" s="1"/>
  <c r="C1895" s="1"/>
  <c r="C1896" s="1"/>
  <c r="C1897" s="1"/>
  <c r="C1898" s="1"/>
  <c r="C1899" s="1"/>
  <c r="C1900" s="1"/>
  <c r="C1901" s="1"/>
  <c r="C1902" s="1"/>
  <c r="C1903" s="1"/>
  <c r="C1904" s="1"/>
  <c r="C1905" s="1"/>
  <c r="C1906" s="1"/>
  <c r="C1907" s="1"/>
  <c r="C1908" s="1"/>
  <c r="C1909" s="1"/>
  <c r="C1910" s="1"/>
  <c r="C1911" s="1"/>
  <c r="C1912" s="1"/>
  <c r="C1913" s="1"/>
  <c r="C1914" s="1"/>
  <c r="C1915" s="1"/>
  <c r="C1916" s="1"/>
  <c r="C1917" s="1"/>
  <c r="C1918" s="1"/>
  <c r="C1919" s="1"/>
  <c r="C1920" s="1"/>
  <c r="C1921" s="1"/>
  <c r="C1922" s="1"/>
  <c r="C1923" s="1"/>
  <c r="C1924" s="1"/>
  <c r="C1925" s="1"/>
  <c r="C1926" s="1"/>
  <c r="C1927" s="1"/>
  <c r="C1928" s="1"/>
  <c r="C1929" s="1"/>
  <c r="C1930" s="1"/>
  <c r="C1931" s="1"/>
  <c r="C1932" s="1"/>
  <c r="C1933" s="1"/>
  <c r="C1934" s="1"/>
  <c r="C1935" s="1"/>
  <c r="C1936" s="1"/>
  <c r="C1937" s="1"/>
  <c r="C1938" s="1"/>
  <c r="C1939" s="1"/>
  <c r="C1940" s="1"/>
  <c r="C1941" s="1"/>
  <c r="C1942" s="1"/>
  <c r="C1943" s="1"/>
  <c r="C1944" s="1"/>
  <c r="C1945" s="1"/>
  <c r="C1946" s="1"/>
  <c r="C1947" s="1"/>
  <c r="C1948" s="1"/>
  <c r="C1949" s="1"/>
  <c r="C1950" s="1"/>
  <c r="C1951" s="1"/>
  <c r="C1952" s="1"/>
  <c r="C1953" s="1"/>
  <c r="C1954" s="1"/>
  <c r="C1955" s="1"/>
  <c r="C1956" s="1"/>
  <c r="C1957" s="1"/>
  <c r="C1958" s="1"/>
  <c r="C1959" s="1"/>
  <c r="C1960" s="1"/>
  <c r="C1961" s="1"/>
  <c r="C1962" s="1"/>
  <c r="C1963" s="1"/>
  <c r="C1964" s="1"/>
  <c r="C1965" s="1"/>
  <c r="C1966" s="1"/>
  <c r="C1967" s="1"/>
  <c r="C1968" s="1"/>
  <c r="C1969" s="1"/>
  <c r="C1970" s="1"/>
  <c r="C1971" s="1"/>
  <c r="C1972" s="1"/>
  <c r="C1973" s="1"/>
  <c r="C1974" s="1"/>
  <c r="C1975" s="1"/>
  <c r="C1976" s="1"/>
  <c r="C1977" s="1"/>
  <c r="C1978" s="1"/>
  <c r="C1979" s="1"/>
  <c r="C1980" s="1"/>
  <c r="C1981" s="1"/>
  <c r="C1982" s="1"/>
  <c r="C1983" s="1"/>
  <c r="C1984" s="1"/>
  <c r="C1985" s="1"/>
  <c r="C1986" s="1"/>
  <c r="C1987" s="1"/>
  <c r="C1988" s="1"/>
  <c r="C1989" s="1"/>
  <c r="C1990" s="1"/>
  <c r="C1991" s="1"/>
  <c r="C1992" s="1"/>
  <c r="C1993" s="1"/>
  <c r="C1994" s="1"/>
  <c r="C1995" s="1"/>
  <c r="C1996" s="1"/>
  <c r="C1997" s="1"/>
  <c r="C1998" s="1"/>
  <c r="C1999" s="1"/>
  <c r="C2000" s="1"/>
  <c r="C2001" s="1"/>
  <c r="C2002" s="1"/>
  <c r="C2003" s="1"/>
  <c r="C2004" s="1"/>
  <c r="C2005" s="1"/>
  <c r="C2006" s="1"/>
  <c r="C2007" s="1"/>
  <c r="C2008" s="1"/>
  <c r="C2009" s="1"/>
  <c r="C2010" s="1"/>
  <c r="C2011" s="1"/>
  <c r="C2012" s="1"/>
  <c r="C2013" s="1"/>
  <c r="C2014" s="1"/>
  <c r="C2015" s="1"/>
  <c r="C2016" s="1"/>
  <c r="C2017" s="1"/>
  <c r="C2018" s="1"/>
  <c r="C2019" s="1"/>
  <c r="C2020" s="1"/>
  <c r="C2021" s="1"/>
  <c r="C2022" s="1"/>
  <c r="C2023" s="1"/>
  <c r="C2024" s="1"/>
  <c r="C2025" s="1"/>
  <c r="C2026" s="1"/>
  <c r="C2027" s="1"/>
  <c r="C2028" s="1"/>
  <c r="C2029" s="1"/>
  <c r="C2030" s="1"/>
  <c r="C2031" s="1"/>
  <c r="C2032" s="1"/>
  <c r="C2033" s="1"/>
  <c r="C2034" s="1"/>
  <c r="C2035" s="1"/>
  <c r="C2036" s="1"/>
  <c r="C2037" s="1"/>
  <c r="C2038" s="1"/>
  <c r="C2039" s="1"/>
  <c r="C2040" s="1"/>
  <c r="C2041" s="1"/>
  <c r="C2042" s="1"/>
  <c r="C2043" s="1"/>
  <c r="C2044" s="1"/>
  <c r="C2045" s="1"/>
  <c r="C2046" s="1"/>
  <c r="C2047" s="1"/>
  <c r="C2048" s="1"/>
  <c r="C2049" s="1"/>
  <c r="C2050" s="1"/>
  <c r="C2051" s="1"/>
  <c r="C2052" s="1"/>
  <c r="C2053" s="1"/>
  <c r="C2054" s="1"/>
  <c r="C2055" s="1"/>
  <c r="C2056" s="1"/>
  <c r="C2057" s="1"/>
  <c r="C2058" s="1"/>
  <c r="C2059" s="1"/>
  <c r="C2060" s="1"/>
  <c r="C2061" s="1"/>
  <c r="C2062" s="1"/>
  <c r="C2063" s="1"/>
  <c r="C2064" s="1"/>
  <c r="C2065" s="1"/>
  <c r="C2066" s="1"/>
  <c r="C2067" s="1"/>
  <c r="C2068" s="1"/>
  <c r="C2069" s="1"/>
  <c r="C2070" s="1"/>
  <c r="C2071" s="1"/>
  <c r="C2072" s="1"/>
  <c r="C2073" s="1"/>
  <c r="C2074" s="1"/>
  <c r="C2075" s="1"/>
  <c r="C2076" s="1"/>
  <c r="C2077" s="1"/>
  <c r="C2078" s="1"/>
  <c r="C2079" s="1"/>
  <c r="C2080" s="1"/>
  <c r="C2081" s="1"/>
  <c r="C2082" s="1"/>
  <c r="C2083" s="1"/>
  <c r="C2084" s="1"/>
  <c r="C2085" s="1"/>
  <c r="C2086" s="1"/>
  <c r="C2087" s="1"/>
  <c r="C2088" s="1"/>
  <c r="C2089" s="1"/>
  <c r="C2090" s="1"/>
  <c r="C2091" s="1"/>
  <c r="C2092" s="1"/>
  <c r="C2093" s="1"/>
  <c r="C2094" s="1"/>
  <c r="C2095" s="1"/>
  <c r="C2096" s="1"/>
  <c r="C2097" s="1"/>
  <c r="C2098" s="1"/>
  <c r="C2099" s="1"/>
  <c r="C2100" s="1"/>
  <c r="C2101" s="1"/>
  <c r="C2102" s="1"/>
  <c r="C2103" s="1"/>
  <c r="C2104" s="1"/>
  <c r="C2105" s="1"/>
  <c r="C2106" s="1"/>
  <c r="C2107" s="1"/>
  <c r="C2108" s="1"/>
  <c r="C2109" s="1"/>
  <c r="C2110" s="1"/>
  <c r="C2111" s="1"/>
  <c r="C2112" s="1"/>
  <c r="C2113" s="1"/>
  <c r="C2114" s="1"/>
  <c r="C2115" s="1"/>
  <c r="C2116" s="1"/>
  <c r="C2117" s="1"/>
  <c r="C2118" s="1"/>
  <c r="C2119" s="1"/>
  <c r="C2120" s="1"/>
  <c r="C2121" s="1"/>
  <c r="C2122" s="1"/>
  <c r="C2123" s="1"/>
  <c r="C2124" s="1"/>
  <c r="C2125" s="1"/>
  <c r="C2126" s="1"/>
  <c r="C2127" s="1"/>
  <c r="C2128" s="1"/>
  <c r="C2129" s="1"/>
  <c r="C2130" s="1"/>
  <c r="C2131" s="1"/>
  <c r="C2132" s="1"/>
  <c r="C2133" s="1"/>
  <c r="C2134" s="1"/>
  <c r="C2135" s="1"/>
  <c r="C2136" s="1"/>
  <c r="C2137" s="1"/>
  <c r="C2138" s="1"/>
  <c r="C2139" s="1"/>
  <c r="C2140" s="1"/>
  <c r="C2141" s="1"/>
  <c r="C2142" s="1"/>
  <c r="C2143" s="1"/>
  <c r="C2144" s="1"/>
  <c r="C2145" s="1"/>
  <c r="C2146" s="1"/>
  <c r="C2147" s="1"/>
  <c r="C2148" s="1"/>
  <c r="C2149" s="1"/>
  <c r="C2150" s="1"/>
  <c r="C2151" s="1"/>
  <c r="C2152" s="1"/>
  <c r="C2153" s="1"/>
  <c r="C2154" s="1"/>
  <c r="C2155" s="1"/>
  <c r="C2156" s="1"/>
  <c r="C2157" s="1"/>
  <c r="C2158" s="1"/>
  <c r="C2159" s="1"/>
  <c r="C2160" s="1"/>
  <c r="C2161" s="1"/>
  <c r="C2162" s="1"/>
  <c r="C2163" s="1"/>
  <c r="C2164" s="1"/>
  <c r="C2165" s="1"/>
  <c r="C2166" s="1"/>
  <c r="C2167" s="1"/>
  <c r="C2168" s="1"/>
  <c r="C2169" s="1"/>
  <c r="C2170" s="1"/>
  <c r="C2171" s="1"/>
  <c r="C2172" s="1"/>
  <c r="C2173" s="1"/>
  <c r="C2174" s="1"/>
  <c r="C2175" s="1"/>
  <c r="C2176" s="1"/>
  <c r="C2177" s="1"/>
  <c r="C2178" s="1"/>
  <c r="C2179" s="1"/>
  <c r="C2180" s="1"/>
  <c r="C2181" s="1"/>
  <c r="C2182" s="1"/>
  <c r="C2183" s="1"/>
  <c r="C2184" s="1"/>
  <c r="C2185" s="1"/>
  <c r="C2186" s="1"/>
  <c r="C2187" s="1"/>
  <c r="C2188" s="1"/>
  <c r="C2189" s="1"/>
  <c r="C2190" s="1"/>
  <c r="C2191" s="1"/>
  <c r="C2192" s="1"/>
  <c r="C2193" s="1"/>
  <c r="C2194" s="1"/>
  <c r="C2195" s="1"/>
  <c r="C2196" s="1"/>
  <c r="C2197" s="1"/>
  <c r="C2198" s="1"/>
  <c r="C2199" s="1"/>
  <c r="C2200" s="1"/>
  <c r="C2201" s="1"/>
  <c r="C2202" s="1"/>
  <c r="C2203" s="1"/>
  <c r="C2204" s="1"/>
  <c r="C2205" s="1"/>
  <c r="C2206" s="1"/>
  <c r="C2207" s="1"/>
  <c r="C2208" s="1"/>
  <c r="C2209" s="1"/>
  <c r="C2210" s="1"/>
  <c r="C2211" s="1"/>
  <c r="C2212" s="1"/>
  <c r="C2213" s="1"/>
  <c r="C2214" s="1"/>
  <c r="C2215" s="1"/>
  <c r="C2216" s="1"/>
  <c r="C2217" s="1"/>
  <c r="C2218" s="1"/>
  <c r="C2219" s="1"/>
  <c r="C2220" s="1"/>
  <c r="C2221" s="1"/>
  <c r="C2222" s="1"/>
  <c r="C2223" s="1"/>
  <c r="C2224" s="1"/>
  <c r="C2225" s="1"/>
  <c r="C2226" s="1"/>
  <c r="C2227" s="1"/>
  <c r="C2228" s="1"/>
  <c r="C2229" s="1"/>
  <c r="C2230" s="1"/>
  <c r="C2231" s="1"/>
  <c r="C2232" s="1"/>
  <c r="C2233" s="1"/>
  <c r="C2234" s="1"/>
  <c r="C2235" s="1"/>
  <c r="C2236" s="1"/>
  <c r="C2237" s="1"/>
  <c r="C2238" s="1"/>
  <c r="C2239" s="1"/>
  <c r="C2240" s="1"/>
  <c r="C2241" s="1"/>
  <c r="C2242" s="1"/>
  <c r="C2243" s="1"/>
  <c r="C2244" s="1"/>
  <c r="C2245" s="1"/>
  <c r="C2246" s="1"/>
  <c r="C2247" s="1"/>
  <c r="C2248" s="1"/>
  <c r="C2249" s="1"/>
  <c r="C2250" s="1"/>
  <c r="C2251" s="1"/>
  <c r="C2252" s="1"/>
  <c r="C2253" s="1"/>
  <c r="C2254" s="1"/>
  <c r="C2255" s="1"/>
  <c r="C2256" s="1"/>
  <c r="C2257" s="1"/>
  <c r="C2258" s="1"/>
  <c r="C2259" s="1"/>
  <c r="C2260" s="1"/>
  <c r="C2261" s="1"/>
  <c r="C2262" s="1"/>
  <c r="C2263" s="1"/>
  <c r="C2264" s="1"/>
  <c r="C2265" s="1"/>
  <c r="C2266" s="1"/>
  <c r="C2267" s="1"/>
  <c r="C2268" s="1"/>
  <c r="C2269" s="1"/>
  <c r="C2270" s="1"/>
  <c r="C2271" s="1"/>
  <c r="C2272" s="1"/>
  <c r="C2273" s="1"/>
  <c r="C2274" s="1"/>
  <c r="C2275" s="1"/>
  <c r="C2276" s="1"/>
  <c r="C2277" s="1"/>
  <c r="C2278" s="1"/>
  <c r="C2279" s="1"/>
  <c r="C2280" s="1"/>
  <c r="C2281" s="1"/>
  <c r="C2282" s="1"/>
  <c r="C2283" s="1"/>
  <c r="C2284" s="1"/>
  <c r="C2285" s="1"/>
  <c r="C2286" s="1"/>
  <c r="C2287" s="1"/>
  <c r="C2288" s="1"/>
  <c r="C2289" s="1"/>
  <c r="C2290" s="1"/>
  <c r="C2291" s="1"/>
  <c r="C2292" s="1"/>
  <c r="C2293" s="1"/>
  <c r="C2294" s="1"/>
  <c r="C2295" s="1"/>
  <c r="C2296" s="1"/>
  <c r="C2297" s="1"/>
  <c r="C2298" s="1"/>
  <c r="C2299" s="1"/>
  <c r="C2300" s="1"/>
  <c r="C2301" s="1"/>
  <c r="C2302" s="1"/>
  <c r="C2303" s="1"/>
  <c r="C2304" s="1"/>
  <c r="C2305" s="1"/>
  <c r="C2306" s="1"/>
  <c r="C2307" s="1"/>
  <c r="C2308" s="1"/>
  <c r="C2309" s="1"/>
  <c r="C2310" s="1"/>
  <c r="C2311" s="1"/>
  <c r="C2312" s="1"/>
  <c r="C2313" s="1"/>
  <c r="C2314" s="1"/>
  <c r="C2315" s="1"/>
  <c r="C2316" s="1"/>
  <c r="C2317" s="1"/>
  <c r="C2318" s="1"/>
  <c r="C2319" s="1"/>
  <c r="C2320" s="1"/>
  <c r="C2321" s="1"/>
  <c r="C2322" s="1"/>
  <c r="C2323" s="1"/>
  <c r="C2324" s="1"/>
  <c r="C2325" s="1"/>
  <c r="C2326" s="1"/>
  <c r="C2327" s="1"/>
  <c r="C2328" s="1"/>
  <c r="C2329" s="1"/>
  <c r="C2330" s="1"/>
  <c r="C2331" s="1"/>
  <c r="C2332" s="1"/>
  <c r="C2333" s="1"/>
  <c r="C2334" s="1"/>
  <c r="C2335" s="1"/>
  <c r="C2336" s="1"/>
  <c r="C2337" s="1"/>
  <c r="C2338" s="1"/>
  <c r="C2339" s="1"/>
  <c r="C2340" s="1"/>
  <c r="C2341" s="1"/>
  <c r="C2342" s="1"/>
  <c r="C2343" s="1"/>
  <c r="C2344" s="1"/>
  <c r="C2345" s="1"/>
  <c r="C2346" s="1"/>
  <c r="C2347" s="1"/>
  <c r="C2348" s="1"/>
  <c r="C2349" s="1"/>
  <c r="C2350" s="1"/>
  <c r="C2351" s="1"/>
  <c r="C2352" s="1"/>
  <c r="C2353" s="1"/>
  <c r="C2354" s="1"/>
  <c r="C2355" s="1"/>
  <c r="C2356" s="1"/>
  <c r="C2357" s="1"/>
  <c r="C2358" s="1"/>
  <c r="C2359" s="1"/>
  <c r="C2360" s="1"/>
  <c r="C2361" s="1"/>
  <c r="C2362" s="1"/>
  <c r="C2363" s="1"/>
  <c r="C2364" s="1"/>
  <c r="C2365" s="1"/>
  <c r="C2366" s="1"/>
  <c r="C2367" s="1"/>
  <c r="C2368" s="1"/>
  <c r="C2369" s="1"/>
  <c r="C2370" s="1"/>
  <c r="C2371" s="1"/>
  <c r="C2372" s="1"/>
  <c r="C2373" s="1"/>
  <c r="C2374" s="1"/>
  <c r="C2375" s="1"/>
  <c r="C2376" s="1"/>
  <c r="C2377" s="1"/>
  <c r="C2378" s="1"/>
  <c r="C2379" s="1"/>
  <c r="C2380" s="1"/>
  <c r="C2381" s="1"/>
  <c r="C2382" s="1"/>
  <c r="C2383" s="1"/>
  <c r="C2384" s="1"/>
  <c r="C2385" s="1"/>
  <c r="C2386" s="1"/>
  <c r="C2387" s="1"/>
  <c r="C2388" s="1"/>
  <c r="C2389" s="1"/>
  <c r="C2390" s="1"/>
  <c r="C2391" s="1"/>
  <c r="C2392" s="1"/>
  <c r="C2393" s="1"/>
  <c r="C2394" s="1"/>
  <c r="C2395" s="1"/>
  <c r="C2396" s="1"/>
  <c r="C2397" s="1"/>
  <c r="C2398" s="1"/>
  <c r="C2399" s="1"/>
  <c r="C2400" s="1"/>
  <c r="C2401" s="1"/>
  <c r="C2402" s="1"/>
  <c r="C2403" s="1"/>
  <c r="C2404" s="1"/>
  <c r="C2405" s="1"/>
  <c r="C2406" s="1"/>
  <c r="C2407" s="1"/>
  <c r="C2408" s="1"/>
  <c r="C2409" s="1"/>
  <c r="C2410" s="1"/>
  <c r="C2411" s="1"/>
  <c r="C2412" s="1"/>
  <c r="C2413" s="1"/>
  <c r="C2414" s="1"/>
  <c r="C2415" s="1"/>
  <c r="C2416" s="1"/>
  <c r="C2417" s="1"/>
  <c r="C2418" s="1"/>
  <c r="C2419" s="1"/>
  <c r="C2420" s="1"/>
  <c r="C2421" s="1"/>
  <c r="C2422" s="1"/>
  <c r="C2423" s="1"/>
  <c r="C2424" s="1"/>
  <c r="C2425" s="1"/>
  <c r="C2426" s="1"/>
  <c r="C2427" s="1"/>
  <c r="C2428" s="1"/>
  <c r="C2429" s="1"/>
  <c r="C2430" s="1"/>
  <c r="C2431" s="1"/>
  <c r="C2432" s="1"/>
  <c r="C2433" s="1"/>
  <c r="C2434" s="1"/>
  <c r="C2435" s="1"/>
  <c r="C2436" s="1"/>
  <c r="C2437" s="1"/>
  <c r="C2438" s="1"/>
  <c r="C2439" s="1"/>
  <c r="C2440" s="1"/>
  <c r="C2441" s="1"/>
  <c r="C2442" s="1"/>
  <c r="C2443" s="1"/>
  <c r="C2444" s="1"/>
  <c r="C2445" s="1"/>
  <c r="C2446" s="1"/>
  <c r="C2447" s="1"/>
  <c r="C2448" s="1"/>
  <c r="C2449" s="1"/>
  <c r="C2450" s="1"/>
  <c r="C2451" s="1"/>
  <c r="C2452" s="1"/>
  <c r="C2453" s="1"/>
  <c r="C2454" s="1"/>
  <c r="C2455" s="1"/>
  <c r="C2456" s="1"/>
  <c r="C2457" s="1"/>
  <c r="C2458" s="1"/>
  <c r="C2459" s="1"/>
  <c r="C2460" s="1"/>
  <c r="C2461" s="1"/>
  <c r="C2462" s="1"/>
  <c r="C2463" s="1"/>
  <c r="C2464" s="1"/>
  <c r="C2465" s="1"/>
  <c r="C2466" s="1"/>
  <c r="C2467" s="1"/>
  <c r="C2468" s="1"/>
  <c r="C2469" s="1"/>
  <c r="C2470" s="1"/>
  <c r="C2471" s="1"/>
  <c r="C2472" s="1"/>
  <c r="C2473" s="1"/>
  <c r="C2474" s="1"/>
  <c r="C2475" s="1"/>
  <c r="C2476" s="1"/>
  <c r="C2477" s="1"/>
  <c r="C2478" s="1"/>
  <c r="C2479" s="1"/>
  <c r="C2480" s="1"/>
  <c r="C2481" s="1"/>
  <c r="C2482" s="1"/>
  <c r="C2483" s="1"/>
  <c r="C2484" s="1"/>
  <c r="C2485" s="1"/>
  <c r="C2486" s="1"/>
  <c r="C2487" s="1"/>
  <c r="C2488" s="1"/>
  <c r="C2489" s="1"/>
  <c r="C3"/>
  <c r="M229" i="14"/>
  <c r="M192"/>
  <c r="M118"/>
  <c r="L118"/>
  <c r="L229"/>
  <c r="L192"/>
  <c r="M155"/>
  <c r="L155"/>
  <c r="F3" i="9" l="1"/>
  <c r="F4"/>
  <c r="F5"/>
  <c r="F6"/>
  <c r="F7"/>
  <c r="F8"/>
  <c r="F2"/>
  <c r="O4" i="1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"/>
  <c r="F306" i="21"/>
  <c r="E3"/>
  <c r="C3"/>
  <c r="E2"/>
  <c r="E3" i="20"/>
  <c r="C3"/>
  <c r="F306"/>
  <c r="L81" i="14"/>
  <c r="L44"/>
  <c r="E2"/>
  <c r="M81"/>
  <c r="M44"/>
  <c r="C3"/>
  <c r="E1" i="21"/>
  <c r="E1" i="20"/>
  <c r="P4" i="1" l="1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1003"/>
  <c r="P1004"/>
  <c r="P1005"/>
  <c r="P1006"/>
  <c r="P1007"/>
  <c r="P1008"/>
  <c r="P1009"/>
  <c r="P1010"/>
  <c r="P1011"/>
  <c r="P1012"/>
  <c r="P1013"/>
  <c r="P1014"/>
  <c r="P1015"/>
  <c r="P1016"/>
  <c r="P1017"/>
  <c r="P1018"/>
  <c r="P1019"/>
  <c r="P1020"/>
  <c r="P1021"/>
  <c r="P1022"/>
  <c r="P1023"/>
  <c r="P1024"/>
  <c r="P1025"/>
  <c r="P1026"/>
  <c r="P1027"/>
  <c r="P1028"/>
  <c r="P1029"/>
  <c r="P1030"/>
  <c r="P1031"/>
  <c r="P1032"/>
  <c r="P1033"/>
  <c r="P1034"/>
  <c r="P1035"/>
  <c r="P1036"/>
  <c r="P1037"/>
  <c r="P1038"/>
  <c r="P1039"/>
  <c r="P1040"/>
  <c r="P1041"/>
  <c r="P1042"/>
  <c r="P1043"/>
  <c r="P1044"/>
  <c r="P1045"/>
  <c r="P1046"/>
  <c r="P1047"/>
  <c r="P1048"/>
  <c r="P1049"/>
  <c r="P1050"/>
  <c r="P1051"/>
  <c r="P1052"/>
  <c r="P1053"/>
  <c r="P1054"/>
  <c r="P1055"/>
  <c r="P1056"/>
  <c r="P1057"/>
  <c r="P1058"/>
  <c r="P1059"/>
  <c r="P1060"/>
  <c r="P1061"/>
  <c r="P1062"/>
  <c r="P1063"/>
  <c r="P1064"/>
  <c r="P1065"/>
  <c r="P1066"/>
  <c r="P1067"/>
  <c r="P1068"/>
  <c r="P1069"/>
  <c r="P1070"/>
  <c r="P1071"/>
  <c r="P1072"/>
  <c r="P1073"/>
  <c r="P1074"/>
  <c r="P1075"/>
  <c r="P1076"/>
  <c r="P1077"/>
  <c r="P1078"/>
  <c r="P1079"/>
  <c r="P1080"/>
  <c r="P1081"/>
  <c r="P1082"/>
  <c r="P1083"/>
  <c r="P1084"/>
  <c r="P1085"/>
  <c r="P1086"/>
  <c r="P1087"/>
  <c r="P1088"/>
  <c r="P1089"/>
  <c r="P1090"/>
  <c r="P1091"/>
  <c r="P1092"/>
  <c r="P1093"/>
  <c r="P1094"/>
  <c r="P1095"/>
  <c r="P1096"/>
  <c r="P1097"/>
  <c r="P1098"/>
  <c r="P1099"/>
  <c r="P1100"/>
  <c r="P1101"/>
  <c r="P1102"/>
  <c r="P1103"/>
  <c r="P1104"/>
  <c r="P1105"/>
  <c r="P1106"/>
  <c r="P1107"/>
  <c r="P1108"/>
  <c r="P1109"/>
  <c r="P1110"/>
  <c r="P1111"/>
  <c r="P1112"/>
  <c r="P1113"/>
  <c r="P1114"/>
  <c r="P1115"/>
  <c r="P1116"/>
  <c r="P1117"/>
  <c r="P1118"/>
  <c r="P1119"/>
  <c r="P1120"/>
  <c r="P1121"/>
  <c r="P1122"/>
  <c r="P1123"/>
  <c r="P1124"/>
  <c r="P1125"/>
  <c r="P1126"/>
  <c r="P1127"/>
  <c r="P1128"/>
  <c r="P1129"/>
  <c r="P1130"/>
  <c r="P1131"/>
  <c r="P1132"/>
  <c r="P1133"/>
  <c r="P1134"/>
  <c r="P1135"/>
  <c r="P1136"/>
  <c r="P1137"/>
  <c r="P1138"/>
  <c r="P1139"/>
  <c r="P1140"/>
  <c r="P1141"/>
  <c r="P1142"/>
  <c r="P1143"/>
  <c r="P1144"/>
  <c r="P1145"/>
  <c r="P1146"/>
  <c r="P1147"/>
  <c r="P1148"/>
  <c r="P1149"/>
  <c r="P1150"/>
  <c r="P1151"/>
  <c r="P1152"/>
  <c r="P1153"/>
  <c r="P1154"/>
  <c r="P1155"/>
  <c r="P1156"/>
  <c r="P1157"/>
  <c r="P1158"/>
  <c r="P1159"/>
  <c r="P1160"/>
  <c r="P1161"/>
  <c r="P1162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P1194"/>
  <c r="P1195"/>
  <c r="P1196"/>
  <c r="P1197"/>
  <c r="P1198"/>
  <c r="P1199"/>
  <c r="P1200"/>
  <c r="P1201"/>
  <c r="P1202"/>
  <c r="P1203"/>
  <c r="P1204"/>
  <c r="P1205"/>
  <c r="P1206"/>
  <c r="P1207"/>
  <c r="P1208"/>
  <c r="P1209"/>
  <c r="P1210"/>
  <c r="P1211"/>
  <c r="P1212"/>
  <c r="P1213"/>
  <c r="P1214"/>
  <c r="P1215"/>
  <c r="P1216"/>
  <c r="P1217"/>
  <c r="P1218"/>
  <c r="P1219"/>
  <c r="P1220"/>
  <c r="P1221"/>
  <c r="P1222"/>
  <c r="P1223"/>
  <c r="P1224"/>
  <c r="P1225"/>
  <c r="P1226"/>
  <c r="P1227"/>
  <c r="P1228"/>
  <c r="P1229"/>
  <c r="P1230"/>
  <c r="P1231"/>
  <c r="P1232"/>
  <c r="P1233"/>
  <c r="P1234"/>
  <c r="P1235"/>
  <c r="P1236"/>
  <c r="P1237"/>
  <c r="P1238"/>
  <c r="P1239"/>
  <c r="P1240"/>
  <c r="P1241"/>
  <c r="P1242"/>
  <c r="P1243"/>
  <c r="P1244"/>
  <c r="P1245"/>
  <c r="P1246"/>
  <c r="P1247"/>
  <c r="P1248"/>
  <c r="P1249"/>
  <c r="P1250"/>
  <c r="P1251"/>
  <c r="P1252"/>
  <c r="P1253"/>
  <c r="P1254"/>
  <c r="P1255"/>
  <c r="P1256"/>
  <c r="P1257"/>
  <c r="P1258"/>
  <c r="P1259"/>
  <c r="P1260"/>
  <c r="P1261"/>
  <c r="P1262"/>
  <c r="P1263"/>
  <c r="P1264"/>
  <c r="P1265"/>
  <c r="P1266"/>
  <c r="P1267"/>
  <c r="P1268"/>
  <c r="P1269"/>
  <c r="P1270"/>
  <c r="P1271"/>
  <c r="P1272"/>
  <c r="P1273"/>
  <c r="P1274"/>
  <c r="P1275"/>
  <c r="P1276"/>
  <c r="P1277"/>
  <c r="P1278"/>
  <c r="P1279"/>
  <c r="P1280"/>
  <c r="P1281"/>
  <c r="P1282"/>
  <c r="P1283"/>
  <c r="P1284"/>
  <c r="P1285"/>
  <c r="P1286"/>
  <c r="P1287"/>
  <c r="P1288"/>
  <c r="P1289"/>
  <c r="P1290"/>
  <c r="P1291"/>
  <c r="P1292"/>
  <c r="P1293"/>
  <c r="P1294"/>
  <c r="P1295"/>
  <c r="P1296"/>
  <c r="P1297"/>
  <c r="P1298"/>
  <c r="P1299"/>
  <c r="P1300"/>
  <c r="P1301"/>
  <c r="P1302"/>
  <c r="P1303"/>
  <c r="P1304"/>
  <c r="P1305"/>
  <c r="P1306"/>
  <c r="P1307"/>
  <c r="P1308"/>
  <c r="P1309"/>
  <c r="P1310"/>
  <c r="P1311"/>
  <c r="P1312"/>
  <c r="P1313"/>
  <c r="P1314"/>
  <c r="P1315"/>
  <c r="P1316"/>
  <c r="P1317"/>
  <c r="P1318"/>
  <c r="P1319"/>
  <c r="P1320"/>
  <c r="P1321"/>
  <c r="P1322"/>
  <c r="P1323"/>
  <c r="P1324"/>
  <c r="P1325"/>
  <c r="P1326"/>
  <c r="P1327"/>
  <c r="P1328"/>
  <c r="P1329"/>
  <c r="P1330"/>
  <c r="P1331"/>
  <c r="P1332"/>
  <c r="P1333"/>
  <c r="P1334"/>
  <c r="P1335"/>
  <c r="P1336"/>
  <c r="P1337"/>
  <c r="P1338"/>
  <c r="P1339"/>
  <c r="P1340"/>
  <c r="P1341"/>
  <c r="P1342"/>
  <c r="P1343"/>
  <c r="P1344"/>
  <c r="P1345"/>
  <c r="P1346"/>
  <c r="P1347"/>
  <c r="P1348"/>
  <c r="P1349"/>
  <c r="P1350"/>
  <c r="P1351"/>
  <c r="P1352"/>
  <c r="P1353"/>
  <c r="P1354"/>
  <c r="P1355"/>
  <c r="P1356"/>
  <c r="P1357"/>
  <c r="P1358"/>
  <c r="P1359"/>
  <c r="P1360"/>
  <c r="P1361"/>
  <c r="P1362"/>
  <c r="P1363"/>
  <c r="P1364"/>
  <c r="P1365"/>
  <c r="P1366"/>
  <c r="P1367"/>
  <c r="P1368"/>
  <c r="P1369"/>
  <c r="P1370"/>
  <c r="P1371"/>
  <c r="P1372"/>
  <c r="P1373"/>
  <c r="P1374"/>
  <c r="P1375"/>
  <c r="P1376"/>
  <c r="P1377"/>
  <c r="P1378"/>
  <c r="P1379"/>
  <c r="P1380"/>
  <c r="P1381"/>
  <c r="P1382"/>
  <c r="P1383"/>
  <c r="P1384"/>
  <c r="P1385"/>
  <c r="P1386"/>
  <c r="P1387"/>
  <c r="P1388"/>
  <c r="P1389"/>
  <c r="P1390"/>
  <c r="P1391"/>
  <c r="P1392"/>
  <c r="P1393"/>
  <c r="P1394"/>
  <c r="P1395"/>
  <c r="P1396"/>
  <c r="P1397"/>
  <c r="P1398"/>
  <c r="P1399"/>
  <c r="P1400"/>
  <c r="P1401"/>
  <c r="P1402"/>
  <c r="P1403"/>
  <c r="P1404"/>
  <c r="P1405"/>
  <c r="P1406"/>
  <c r="P1407"/>
  <c r="P1408"/>
  <c r="P1409"/>
  <c r="P1410"/>
  <c r="P1411"/>
  <c r="P1412"/>
  <c r="P1413"/>
  <c r="P1414"/>
  <c r="P1415"/>
  <c r="P1416"/>
  <c r="P1417"/>
  <c r="P1418"/>
  <c r="P1419"/>
  <c r="P1420"/>
  <c r="P1421"/>
  <c r="P1422"/>
  <c r="P1423"/>
  <c r="P1424"/>
  <c r="P1425"/>
  <c r="P1426"/>
  <c r="P1427"/>
  <c r="P1428"/>
  <c r="P1429"/>
  <c r="P1430"/>
  <c r="P1431"/>
  <c r="P1432"/>
  <c r="P1433"/>
  <c r="P1434"/>
  <c r="P1435"/>
  <c r="P1436"/>
  <c r="P1437"/>
  <c r="P1438"/>
  <c r="P1439"/>
  <c r="P1440"/>
  <c r="P1441"/>
  <c r="P1442"/>
  <c r="P1443"/>
  <c r="P1444"/>
  <c r="P1445"/>
  <c r="P1446"/>
  <c r="P1447"/>
  <c r="P1448"/>
  <c r="P1449"/>
  <c r="P1450"/>
  <c r="P1451"/>
  <c r="P1452"/>
  <c r="P1453"/>
  <c r="P1454"/>
  <c r="P1455"/>
  <c r="P1456"/>
  <c r="P1457"/>
  <c r="P1458"/>
  <c r="P1459"/>
  <c r="P1460"/>
  <c r="P1461"/>
  <c r="P1462"/>
  <c r="P1463"/>
  <c r="P1464"/>
  <c r="P1465"/>
  <c r="P1466"/>
  <c r="P1467"/>
  <c r="P1468"/>
  <c r="P1469"/>
  <c r="P1470"/>
  <c r="P1471"/>
  <c r="P1472"/>
  <c r="P1473"/>
  <c r="P1474"/>
  <c r="P1475"/>
  <c r="P1476"/>
  <c r="P1477"/>
  <c r="P1478"/>
  <c r="P1479"/>
  <c r="P1480"/>
  <c r="P1481"/>
  <c r="P1482"/>
  <c r="P1483"/>
  <c r="P1484"/>
  <c r="P1485"/>
  <c r="P1486"/>
  <c r="P1487"/>
  <c r="P1488"/>
  <c r="P1489"/>
  <c r="P1490"/>
  <c r="P1491"/>
  <c r="P1492"/>
  <c r="P1493"/>
  <c r="P1494"/>
  <c r="P1495"/>
  <c r="P1496"/>
  <c r="P1497"/>
  <c r="P1498"/>
  <c r="P1499"/>
  <c r="P1500"/>
  <c r="P1501"/>
  <c r="P1502"/>
  <c r="P1503"/>
  <c r="P1504"/>
  <c r="P1505"/>
  <c r="P1506"/>
  <c r="P1507"/>
  <c r="P1508"/>
  <c r="P1509"/>
  <c r="P1510"/>
  <c r="P1511"/>
  <c r="P1512"/>
  <c r="P1513"/>
  <c r="P1514"/>
  <c r="P1515"/>
  <c r="P1516"/>
  <c r="P1517"/>
  <c r="P1518"/>
  <c r="P1519"/>
  <c r="P1520"/>
  <c r="P1521"/>
  <c r="P1522"/>
  <c r="P1523"/>
  <c r="P1524"/>
  <c r="P1525"/>
  <c r="P1526"/>
  <c r="P1527"/>
  <c r="P1528"/>
  <c r="P1529"/>
  <c r="P1530"/>
  <c r="P1531"/>
  <c r="P1532"/>
  <c r="P1533"/>
  <c r="P1534"/>
  <c r="P1535"/>
  <c r="P1536"/>
  <c r="P1537"/>
  <c r="P1538"/>
  <c r="P1539"/>
  <c r="P1540"/>
  <c r="P1541"/>
  <c r="P1542"/>
  <c r="P1543"/>
  <c r="P1544"/>
  <c r="P1545"/>
  <c r="P1546"/>
  <c r="P1547"/>
  <c r="P1548"/>
  <c r="P1549"/>
  <c r="P1550"/>
  <c r="P1551"/>
  <c r="P1552"/>
  <c r="P1553"/>
  <c r="P1554"/>
  <c r="P1555"/>
  <c r="P1556"/>
  <c r="P1557"/>
  <c r="P1558"/>
  <c r="P1559"/>
  <c r="P1560"/>
  <c r="P1561"/>
  <c r="P1562"/>
  <c r="P1563"/>
  <c r="P1564"/>
  <c r="P1565"/>
  <c r="P1566"/>
  <c r="P1567"/>
  <c r="P1568"/>
  <c r="P1569"/>
  <c r="P1570"/>
  <c r="P1571"/>
  <c r="P1572"/>
  <c r="P1573"/>
  <c r="P1574"/>
  <c r="P1575"/>
  <c r="P1576"/>
  <c r="P1577"/>
  <c r="P1578"/>
  <c r="P1579"/>
  <c r="P1580"/>
  <c r="P1581"/>
  <c r="P1582"/>
  <c r="P1583"/>
  <c r="P1584"/>
  <c r="P1585"/>
  <c r="P1586"/>
  <c r="P1587"/>
  <c r="P1588"/>
  <c r="P1589"/>
  <c r="P1590"/>
  <c r="P1591"/>
  <c r="P1592"/>
  <c r="P1593"/>
  <c r="P1594"/>
  <c r="P1595"/>
  <c r="P1596"/>
  <c r="P1597"/>
  <c r="P1598"/>
  <c r="P1599"/>
  <c r="P1600"/>
  <c r="P1601"/>
  <c r="P1602"/>
  <c r="P1603"/>
  <c r="P1604"/>
  <c r="P1605"/>
  <c r="P1606"/>
  <c r="P1607"/>
  <c r="P1608"/>
  <c r="P1609"/>
  <c r="P1610"/>
  <c r="P1611"/>
  <c r="P1612"/>
  <c r="P1613"/>
  <c r="P1614"/>
  <c r="P1615"/>
  <c r="P1616"/>
  <c r="P1617"/>
  <c r="P1618"/>
  <c r="P1619"/>
  <c r="P1620"/>
  <c r="P1621"/>
  <c r="P1622"/>
  <c r="P1623"/>
  <c r="P1624"/>
  <c r="P1625"/>
  <c r="P1626"/>
  <c r="P1627"/>
  <c r="P1628"/>
  <c r="P1629"/>
  <c r="P1630"/>
  <c r="P1631"/>
  <c r="P1632"/>
  <c r="P1633"/>
  <c r="P1634"/>
  <c r="P1635"/>
  <c r="P1636"/>
  <c r="P1637"/>
  <c r="P1638"/>
  <c r="P1639"/>
  <c r="P1640"/>
  <c r="P1641"/>
  <c r="P1642"/>
  <c r="P1643"/>
  <c r="P1644"/>
  <c r="P1645"/>
  <c r="P1646"/>
  <c r="P1647"/>
  <c r="P1648"/>
  <c r="P1649"/>
  <c r="P1650"/>
  <c r="P1651"/>
  <c r="P1652"/>
  <c r="P1653"/>
  <c r="P1654"/>
  <c r="P1655"/>
  <c r="P1656"/>
  <c r="P1657"/>
  <c r="P1658"/>
  <c r="P1659"/>
  <c r="P1660"/>
  <c r="P1661"/>
  <c r="P1662"/>
  <c r="P1663"/>
  <c r="P1664"/>
  <c r="P1665"/>
  <c r="P1666"/>
  <c r="P1667"/>
  <c r="P1668"/>
  <c r="P1669"/>
  <c r="P1670"/>
  <c r="P1671"/>
  <c r="P1672"/>
  <c r="P1673"/>
  <c r="P1674"/>
  <c r="P1675"/>
  <c r="P1676"/>
  <c r="P1677"/>
  <c r="P1678"/>
  <c r="P1679"/>
  <c r="P1680"/>
  <c r="P1681"/>
  <c r="P1682"/>
  <c r="P1683"/>
  <c r="P1684"/>
  <c r="P1685"/>
  <c r="P1686"/>
  <c r="P1687"/>
  <c r="P1688"/>
  <c r="P1689"/>
  <c r="P1690"/>
  <c r="P1691"/>
  <c r="P1692"/>
  <c r="P1693"/>
  <c r="P1694"/>
  <c r="P1695"/>
  <c r="P1696"/>
  <c r="P1697"/>
  <c r="P1698"/>
  <c r="P1699"/>
  <c r="P1700"/>
  <c r="P1701"/>
  <c r="P1702"/>
  <c r="P1703"/>
  <c r="P1704"/>
  <c r="P1705"/>
  <c r="P1706"/>
  <c r="P1707"/>
  <c r="P1708"/>
  <c r="P1709"/>
  <c r="P1710"/>
  <c r="P1711"/>
  <c r="P1712"/>
  <c r="P1713"/>
  <c r="P1714"/>
  <c r="P1715"/>
  <c r="P1716"/>
  <c r="P1717"/>
  <c r="P1718"/>
  <c r="P1719"/>
  <c r="P1720"/>
  <c r="P1721"/>
  <c r="P1722"/>
  <c r="P1723"/>
  <c r="P1724"/>
  <c r="P1725"/>
  <c r="P1726"/>
  <c r="P1727"/>
  <c r="P1728"/>
  <c r="P1729"/>
  <c r="P1730"/>
  <c r="P1731"/>
  <c r="P1732"/>
  <c r="P1733"/>
  <c r="P1734"/>
  <c r="P1735"/>
  <c r="P1736"/>
  <c r="P1737"/>
  <c r="P1738"/>
  <c r="P1739"/>
  <c r="P1740"/>
  <c r="P1741"/>
  <c r="P1742"/>
  <c r="P1743"/>
  <c r="P1744"/>
  <c r="P1745"/>
  <c r="P1746"/>
  <c r="P1747"/>
  <c r="P1748"/>
  <c r="P1749"/>
  <c r="P1750"/>
  <c r="P1751"/>
  <c r="P1752"/>
  <c r="P1753"/>
  <c r="P1754"/>
  <c r="P1755"/>
  <c r="P1756"/>
  <c r="P1757"/>
  <c r="P1758"/>
  <c r="P1759"/>
  <c r="P1760"/>
  <c r="P1761"/>
  <c r="P1762"/>
  <c r="P1763"/>
  <c r="P1764"/>
  <c r="P1765"/>
  <c r="P1766"/>
  <c r="P1767"/>
  <c r="P1768"/>
  <c r="P1769"/>
  <c r="P1770"/>
  <c r="P1771"/>
  <c r="P1772"/>
  <c r="P1773"/>
  <c r="P1774"/>
  <c r="P1775"/>
  <c r="P1776"/>
  <c r="P1777"/>
  <c r="P1778"/>
  <c r="P1779"/>
  <c r="P1780"/>
  <c r="P1781"/>
  <c r="P1782"/>
  <c r="P1783"/>
  <c r="P1784"/>
  <c r="P1785"/>
  <c r="P1786"/>
  <c r="P1787"/>
  <c r="P1788"/>
  <c r="P1789"/>
  <c r="P1790"/>
  <c r="P1791"/>
  <c r="P1792"/>
  <c r="P1793"/>
  <c r="P1794"/>
  <c r="P1795"/>
  <c r="P1796"/>
  <c r="P1797"/>
  <c r="P1798"/>
  <c r="P1799"/>
  <c r="P1800"/>
  <c r="P1801"/>
  <c r="P1802"/>
  <c r="P1803"/>
  <c r="P1804"/>
  <c r="P1805"/>
  <c r="P1806"/>
  <c r="P1807"/>
  <c r="P1808"/>
  <c r="P1809"/>
  <c r="P1810"/>
  <c r="P1811"/>
  <c r="P1812"/>
  <c r="P1813"/>
  <c r="P1814"/>
  <c r="P1815"/>
  <c r="P1816"/>
  <c r="P1817"/>
  <c r="P1818"/>
  <c r="P1819"/>
  <c r="P1820"/>
  <c r="P1821"/>
  <c r="P1822"/>
  <c r="P1823"/>
  <c r="P1824"/>
  <c r="P1825"/>
  <c r="P1826"/>
  <c r="P1827"/>
  <c r="P1828"/>
  <c r="P1829"/>
  <c r="P1830"/>
  <c r="P1831"/>
  <c r="P1832"/>
  <c r="P1833"/>
  <c r="P1834"/>
  <c r="P1835"/>
  <c r="P1836"/>
  <c r="P1837"/>
  <c r="P1838"/>
  <c r="P1839"/>
  <c r="P1840"/>
  <c r="P1841"/>
  <c r="P1842"/>
  <c r="P1843"/>
  <c r="P1844"/>
  <c r="P1845"/>
  <c r="P1846"/>
  <c r="P1847"/>
  <c r="P1848"/>
  <c r="P1849"/>
  <c r="P1850"/>
  <c r="P1851"/>
  <c r="P1852"/>
  <c r="P1853"/>
  <c r="P1854"/>
  <c r="P1855"/>
  <c r="P1856"/>
  <c r="P1857"/>
  <c r="P1858"/>
  <c r="P1859"/>
  <c r="P1860"/>
  <c r="P1861"/>
  <c r="P1862"/>
  <c r="P1863"/>
  <c r="P1864"/>
  <c r="P1865"/>
  <c r="P1866"/>
  <c r="P1867"/>
  <c r="P1868"/>
  <c r="P1869"/>
  <c r="P1870"/>
  <c r="P1871"/>
  <c r="P1872"/>
  <c r="P1873"/>
  <c r="P1874"/>
  <c r="P1875"/>
  <c r="P1876"/>
  <c r="P1877"/>
  <c r="P1878"/>
  <c r="P1879"/>
  <c r="P1880"/>
  <c r="P1881"/>
  <c r="P1882"/>
  <c r="P1883"/>
  <c r="P1884"/>
  <c r="P1885"/>
  <c r="P1886"/>
  <c r="P1887"/>
  <c r="P1888"/>
  <c r="P1889"/>
  <c r="P1890"/>
  <c r="P1891"/>
  <c r="P1892"/>
  <c r="P1893"/>
  <c r="P1894"/>
  <c r="P1895"/>
  <c r="P1896"/>
  <c r="P1897"/>
  <c r="P1898"/>
  <c r="P1899"/>
  <c r="P1900"/>
  <c r="P1901"/>
  <c r="P1902"/>
  <c r="P1903"/>
  <c r="P1904"/>
  <c r="P1905"/>
  <c r="P1906"/>
  <c r="P1907"/>
  <c r="P1908"/>
  <c r="P1909"/>
  <c r="P1910"/>
  <c r="P1911"/>
  <c r="P1912"/>
  <c r="P1913"/>
  <c r="P1914"/>
  <c r="P1915"/>
  <c r="P1916"/>
  <c r="P1917"/>
  <c r="P1918"/>
  <c r="P1919"/>
  <c r="P1920"/>
  <c r="P1921"/>
  <c r="P1922"/>
  <c r="P1923"/>
  <c r="P1924"/>
  <c r="P1925"/>
  <c r="P1926"/>
  <c r="P1927"/>
  <c r="P1928"/>
  <c r="P1929"/>
  <c r="P1930"/>
  <c r="P1931"/>
  <c r="P1932"/>
  <c r="P1933"/>
  <c r="P1934"/>
  <c r="P1935"/>
  <c r="P1936"/>
  <c r="P1937"/>
  <c r="P1938"/>
  <c r="P1939"/>
  <c r="P1940"/>
  <c r="P1941"/>
  <c r="P1942"/>
  <c r="P1943"/>
  <c r="P1944"/>
  <c r="P1945"/>
  <c r="P1946"/>
  <c r="P1947"/>
  <c r="P1948"/>
  <c r="P1949"/>
  <c r="P1950"/>
  <c r="P1951"/>
  <c r="P1952"/>
  <c r="P1953"/>
  <c r="P1954"/>
  <c r="P1955"/>
  <c r="P1956"/>
  <c r="P1957"/>
  <c r="P1958"/>
  <c r="P1959"/>
  <c r="P1960"/>
  <c r="P1961"/>
  <c r="P1962"/>
  <c r="P1963"/>
  <c r="P1964"/>
  <c r="P1965"/>
  <c r="P1966"/>
  <c r="P1967"/>
  <c r="P1968"/>
  <c r="P1969"/>
  <c r="P1970"/>
  <c r="P1971"/>
  <c r="P1972"/>
  <c r="P1973"/>
  <c r="P1974"/>
  <c r="P1975"/>
  <c r="P1976"/>
  <c r="P1977"/>
  <c r="P1978"/>
  <c r="P1979"/>
  <c r="P1980"/>
  <c r="P1981"/>
  <c r="P1982"/>
  <c r="P1983"/>
  <c r="P1984"/>
  <c r="P1985"/>
  <c r="P1986"/>
  <c r="P1987"/>
  <c r="P1988"/>
  <c r="P1989"/>
  <c r="P1990"/>
  <c r="P1991"/>
  <c r="P1992"/>
  <c r="P1993"/>
  <c r="P1994"/>
  <c r="P1995"/>
  <c r="P1996"/>
  <c r="P1997"/>
  <c r="P1998"/>
  <c r="P1999"/>
  <c r="P2000"/>
  <c r="P2001"/>
  <c r="P2002"/>
  <c r="P2003"/>
  <c r="P2004"/>
  <c r="P2005"/>
  <c r="P2006"/>
  <c r="P2007"/>
  <c r="P2008"/>
  <c r="P2009"/>
  <c r="P2010"/>
  <c r="P2011"/>
  <c r="P2012"/>
  <c r="P2013"/>
  <c r="P2014"/>
  <c r="P2015"/>
  <c r="P2016"/>
  <c r="P2017"/>
  <c r="P2018"/>
  <c r="P2019"/>
  <c r="P2020"/>
  <c r="P2021"/>
  <c r="P2022"/>
  <c r="P2023"/>
  <c r="P2024"/>
  <c r="P2025"/>
  <c r="P2026"/>
  <c r="P2027"/>
  <c r="P2028"/>
  <c r="P2029"/>
  <c r="P2030"/>
  <c r="P2031"/>
  <c r="P2032"/>
  <c r="P2033"/>
  <c r="P2034"/>
  <c r="P2035"/>
  <c r="P2036"/>
  <c r="P2037"/>
  <c r="P2038"/>
  <c r="P2039"/>
  <c r="P2040"/>
  <c r="P2041"/>
  <c r="P2042"/>
  <c r="P2043"/>
  <c r="P2044"/>
  <c r="P2045"/>
  <c r="P2046"/>
  <c r="P2047"/>
  <c r="P2048"/>
  <c r="P2049"/>
  <c r="P2050"/>
  <c r="P2051"/>
  <c r="P2052"/>
  <c r="P2053"/>
  <c r="P2054"/>
  <c r="P2055"/>
  <c r="P2056"/>
  <c r="P2057"/>
  <c r="P2058"/>
  <c r="P2059"/>
  <c r="P2060"/>
  <c r="P2061"/>
  <c r="P2062"/>
  <c r="P2063"/>
  <c r="P2064"/>
  <c r="P2065"/>
  <c r="P2066"/>
  <c r="P2067"/>
  <c r="P2068"/>
  <c r="P2069"/>
  <c r="P2070"/>
  <c r="P2071"/>
  <c r="P2072"/>
  <c r="P2073"/>
  <c r="P2074"/>
  <c r="P2075"/>
  <c r="P2076"/>
  <c r="P2077"/>
  <c r="P2078"/>
  <c r="P2079"/>
  <c r="P2080"/>
  <c r="P2081"/>
  <c r="P2082"/>
  <c r="P2083"/>
  <c r="P2084"/>
  <c r="P2085"/>
  <c r="P2086"/>
  <c r="P2087"/>
  <c r="P2088"/>
  <c r="P2089"/>
  <c r="P2090"/>
  <c r="P2091"/>
  <c r="P2092"/>
  <c r="P2093"/>
  <c r="P2094"/>
  <c r="P2095"/>
  <c r="P2096"/>
  <c r="P2097"/>
  <c r="P2098"/>
  <c r="P2099"/>
  <c r="P2100"/>
  <c r="P2101"/>
  <c r="P2102"/>
  <c r="P2103"/>
  <c r="P2104"/>
  <c r="P2105"/>
  <c r="P2106"/>
  <c r="P2107"/>
  <c r="P2108"/>
  <c r="P2109"/>
  <c r="P2110"/>
  <c r="P2111"/>
  <c r="P2112"/>
  <c r="P2113"/>
  <c r="P2114"/>
  <c r="P2115"/>
  <c r="P2116"/>
  <c r="P2117"/>
  <c r="P2118"/>
  <c r="P2119"/>
  <c r="P2120"/>
  <c r="P2121"/>
  <c r="P2122"/>
  <c r="P2123"/>
  <c r="P2124"/>
  <c r="P2125"/>
  <c r="P2126"/>
  <c r="P2127"/>
  <c r="P2128"/>
  <c r="P2129"/>
  <c r="P2130"/>
  <c r="P2131"/>
  <c r="P2132"/>
  <c r="P2133"/>
  <c r="P2134"/>
  <c r="P2135"/>
  <c r="P2136"/>
  <c r="P2137"/>
  <c r="P2138"/>
  <c r="P2139"/>
  <c r="P2140"/>
  <c r="P2141"/>
  <c r="P2142"/>
  <c r="P2143"/>
  <c r="P2144"/>
  <c r="P2145"/>
  <c r="P2146"/>
  <c r="P2147"/>
  <c r="P2148"/>
  <c r="P2149"/>
  <c r="P2150"/>
  <c r="P2151"/>
  <c r="P2152"/>
  <c r="P2153"/>
  <c r="P2154"/>
  <c r="P2155"/>
  <c r="P2156"/>
  <c r="P2157"/>
  <c r="P2158"/>
  <c r="P2159"/>
  <c r="P2160"/>
  <c r="P2161"/>
  <c r="P2162"/>
  <c r="P2163"/>
  <c r="P2164"/>
  <c r="P2165"/>
  <c r="P2166"/>
  <c r="P2167"/>
  <c r="P2168"/>
  <c r="P2169"/>
  <c r="P2170"/>
  <c r="P2171"/>
  <c r="P2172"/>
  <c r="P2173"/>
  <c r="P2174"/>
  <c r="P2175"/>
  <c r="P2176"/>
  <c r="P2177"/>
  <c r="P2178"/>
  <c r="P2179"/>
  <c r="P2180"/>
  <c r="P2181"/>
  <c r="P2182"/>
  <c r="P2183"/>
  <c r="P2184"/>
  <c r="P2185"/>
  <c r="P2186"/>
  <c r="P2187"/>
  <c r="P2188"/>
  <c r="P2189"/>
  <c r="P2190"/>
  <c r="P2191"/>
  <c r="P2192"/>
  <c r="P2193"/>
  <c r="P2194"/>
  <c r="P2195"/>
  <c r="P2196"/>
  <c r="P2197"/>
  <c r="P2198"/>
  <c r="P2199"/>
  <c r="P2200"/>
  <c r="P2201"/>
  <c r="P2202"/>
  <c r="P2203"/>
  <c r="P2204"/>
  <c r="P2205"/>
  <c r="P2206"/>
  <c r="P2207"/>
  <c r="P2208"/>
  <c r="P2209"/>
  <c r="P2210"/>
  <c r="P2211"/>
  <c r="P2212"/>
  <c r="P2213"/>
  <c r="P2214"/>
  <c r="P2215"/>
  <c r="P2216"/>
  <c r="P2217"/>
  <c r="P2218"/>
  <c r="P2219"/>
  <c r="P2220"/>
  <c r="P2221"/>
  <c r="P2222"/>
  <c r="P2223"/>
  <c r="P2224"/>
  <c r="P2225"/>
  <c r="P2226"/>
  <c r="P2227"/>
  <c r="P2228"/>
  <c r="P2229"/>
  <c r="P2230"/>
  <c r="P2231"/>
  <c r="P2232"/>
  <c r="P2233"/>
  <c r="P2234"/>
  <c r="P2235"/>
  <c r="P2236"/>
  <c r="P2237"/>
  <c r="P2238"/>
  <c r="P2239"/>
  <c r="P2240"/>
  <c r="P2241"/>
  <c r="P2242"/>
  <c r="P2243"/>
  <c r="P2244"/>
  <c r="P2245"/>
  <c r="P2246"/>
  <c r="P2247"/>
  <c r="P2248"/>
  <c r="P2249"/>
  <c r="P2250"/>
  <c r="P2251"/>
  <c r="P2252"/>
  <c r="P2253"/>
  <c r="P2254"/>
  <c r="P2255"/>
  <c r="P2256"/>
  <c r="P2257"/>
  <c r="P2258"/>
  <c r="P2259"/>
  <c r="P2260"/>
  <c r="P2261"/>
  <c r="P2262"/>
  <c r="P2263"/>
  <c r="P2264"/>
  <c r="P2265"/>
  <c r="P2266"/>
  <c r="P2267"/>
  <c r="P2268"/>
  <c r="P2269"/>
  <c r="P2270"/>
  <c r="P2271"/>
  <c r="P2272"/>
  <c r="P2273"/>
  <c r="P2274"/>
  <c r="P2275"/>
  <c r="P2276"/>
  <c r="P2277"/>
  <c r="P2278"/>
  <c r="P2279"/>
  <c r="P2280"/>
  <c r="P2281"/>
  <c r="P2282"/>
  <c r="P2283"/>
  <c r="P2284"/>
  <c r="P2285"/>
  <c r="P2286"/>
  <c r="P2287"/>
  <c r="P2288"/>
  <c r="P2289"/>
  <c r="P2290"/>
  <c r="P2291"/>
  <c r="P2292"/>
  <c r="P2293"/>
  <c r="P2294"/>
  <c r="P2295"/>
  <c r="P2296"/>
  <c r="P2297"/>
  <c r="P2298"/>
  <c r="P2299"/>
  <c r="P2300"/>
  <c r="P2301"/>
  <c r="P2302"/>
  <c r="P2303"/>
  <c r="P2304"/>
  <c r="P2305"/>
  <c r="P2306"/>
  <c r="P2307"/>
  <c r="P2308"/>
  <c r="P2309"/>
  <c r="P2310"/>
  <c r="P2311"/>
  <c r="P2312"/>
  <c r="P2313"/>
  <c r="P2314"/>
  <c r="P2315"/>
  <c r="P2316"/>
  <c r="P2317"/>
  <c r="P2318"/>
  <c r="P2319"/>
  <c r="P2320"/>
  <c r="P2321"/>
  <c r="P2322"/>
  <c r="P2323"/>
  <c r="P2324"/>
  <c r="P2325"/>
  <c r="P2326"/>
  <c r="P2327"/>
  <c r="P2328"/>
  <c r="P2329"/>
  <c r="P2330"/>
  <c r="P2331"/>
  <c r="P2332"/>
  <c r="P2333"/>
  <c r="P2334"/>
  <c r="P2335"/>
  <c r="P2336"/>
  <c r="P2337"/>
  <c r="P2338"/>
  <c r="P2339"/>
  <c r="P2340"/>
  <c r="P2341"/>
  <c r="P2342"/>
  <c r="P2343"/>
  <c r="P2344"/>
  <c r="P2345"/>
  <c r="P2346"/>
  <c r="P2347"/>
  <c r="P2348"/>
  <c r="P2349"/>
  <c r="P2350"/>
  <c r="P2351"/>
  <c r="P2352"/>
  <c r="P2353"/>
  <c r="P2354"/>
  <c r="P2355"/>
  <c r="P2356"/>
  <c r="P2357"/>
  <c r="P2358"/>
  <c r="P2359"/>
  <c r="P2360"/>
  <c r="P2361"/>
  <c r="P2362"/>
  <c r="P2363"/>
  <c r="P2364"/>
  <c r="P2365"/>
  <c r="P2366"/>
  <c r="P2367"/>
  <c r="P2368"/>
  <c r="P2369"/>
  <c r="P2370"/>
  <c r="P2371"/>
  <c r="P2372"/>
  <c r="P2373"/>
  <c r="P2374"/>
  <c r="P2375"/>
  <c r="P2376"/>
  <c r="P2377"/>
  <c r="P2378"/>
  <c r="P2379"/>
  <c r="P2380"/>
  <c r="P2381"/>
  <c r="P2382"/>
  <c r="P2383"/>
  <c r="P2384"/>
  <c r="P2385"/>
  <c r="P2386"/>
  <c r="P2387"/>
  <c r="P2388"/>
  <c r="P2389"/>
  <c r="P2390"/>
  <c r="P2391"/>
  <c r="P2392"/>
  <c r="P2393"/>
  <c r="P2394"/>
  <c r="P2395"/>
  <c r="P2396"/>
  <c r="P2397"/>
  <c r="P2398"/>
  <c r="P2399"/>
  <c r="P2400"/>
  <c r="P2401"/>
  <c r="P2402"/>
  <c r="P2403"/>
  <c r="P2404"/>
  <c r="P2405"/>
  <c r="P2406"/>
  <c r="P2407"/>
  <c r="P2408"/>
  <c r="P2409"/>
  <c r="P2410"/>
  <c r="P2411"/>
  <c r="P2412"/>
  <c r="P2413"/>
  <c r="P2414"/>
  <c r="P2415"/>
  <c r="P2416"/>
  <c r="P2417"/>
  <c r="P2418"/>
  <c r="P2419"/>
  <c r="P2420"/>
  <c r="P2421"/>
  <c r="P2422"/>
  <c r="P2423"/>
  <c r="P2424"/>
  <c r="P2425"/>
  <c r="P2426"/>
  <c r="P2427"/>
  <c r="P2428"/>
  <c r="P2429"/>
  <c r="P2430"/>
  <c r="P2431"/>
  <c r="P2432"/>
  <c r="P2433"/>
  <c r="P2434"/>
  <c r="P2435"/>
  <c r="P2436"/>
  <c r="P2437"/>
  <c r="P2438"/>
  <c r="P2439"/>
  <c r="P2440"/>
  <c r="P2441"/>
  <c r="P2442"/>
  <c r="P2443"/>
  <c r="P2444"/>
  <c r="P2445"/>
  <c r="P2446"/>
  <c r="P2447"/>
  <c r="P2448"/>
  <c r="P2449"/>
  <c r="P2450"/>
  <c r="P2451"/>
  <c r="P2452"/>
  <c r="P2453"/>
  <c r="P2454"/>
  <c r="P2455"/>
  <c r="P2456"/>
  <c r="P2457"/>
  <c r="P2458"/>
  <c r="P2459"/>
  <c r="P2460"/>
  <c r="P2461"/>
  <c r="P2462"/>
  <c r="P2463"/>
  <c r="P2464"/>
  <c r="P2465"/>
  <c r="P2466"/>
  <c r="P2467"/>
  <c r="P2468"/>
  <c r="P2469"/>
  <c r="P2470"/>
  <c r="P2471"/>
  <c r="P2472"/>
  <c r="P2473"/>
  <c r="P2474"/>
  <c r="P2475"/>
  <c r="P2476"/>
  <c r="P2477"/>
  <c r="P2478"/>
  <c r="P2479"/>
  <c r="P2480"/>
  <c r="P2481"/>
  <c r="P2482"/>
  <c r="P2483"/>
  <c r="P2484"/>
  <c r="P2485"/>
  <c r="P2486"/>
  <c r="P2487"/>
  <c r="P2488"/>
  <c r="P2489"/>
  <c r="P3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T756"/>
  <c r="T757"/>
  <c r="T758"/>
  <c r="T759"/>
  <c r="T760"/>
  <c r="T761"/>
  <c r="T762"/>
  <c r="T763"/>
  <c r="T764"/>
  <c r="T765"/>
  <c r="T766"/>
  <c r="T767"/>
  <c r="T768"/>
  <c r="T769"/>
  <c r="T770"/>
  <c r="T771"/>
  <c r="T772"/>
  <c r="T773"/>
  <c r="T774"/>
  <c r="T775"/>
  <c r="T776"/>
  <c r="T777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7"/>
  <c r="T798"/>
  <c r="T799"/>
  <c r="T800"/>
  <c r="T801"/>
  <c r="T802"/>
  <c r="T803"/>
  <c r="T804"/>
  <c r="T805"/>
  <c r="T806"/>
  <c r="T807"/>
  <c r="T808"/>
  <c r="T809"/>
  <c r="T810"/>
  <c r="T811"/>
  <c r="T812"/>
  <c r="T813"/>
  <c r="T814"/>
  <c r="T815"/>
  <c r="T816"/>
  <c r="T817"/>
  <c r="T818"/>
  <c r="T819"/>
  <c r="T820"/>
  <c r="T821"/>
  <c r="T822"/>
  <c r="T823"/>
  <c r="T824"/>
  <c r="T825"/>
  <c r="T826"/>
  <c r="T827"/>
  <c r="T828"/>
  <c r="T829"/>
  <c r="T830"/>
  <c r="T831"/>
  <c r="T832"/>
  <c r="T833"/>
  <c r="T834"/>
  <c r="T835"/>
  <c r="T836"/>
  <c r="T837"/>
  <c r="T838"/>
  <c r="T839"/>
  <c r="T840"/>
  <c r="T841"/>
  <c r="T842"/>
  <c r="T843"/>
  <c r="T844"/>
  <c r="T845"/>
  <c r="T846"/>
  <c r="T847"/>
  <c r="T848"/>
  <c r="T849"/>
  <c r="T850"/>
  <c r="T851"/>
  <c r="T852"/>
  <c r="T853"/>
  <c r="T854"/>
  <c r="T855"/>
  <c r="T856"/>
  <c r="T857"/>
  <c r="T858"/>
  <c r="T859"/>
  <c r="T860"/>
  <c r="T861"/>
  <c r="T862"/>
  <c r="T863"/>
  <c r="T864"/>
  <c r="T865"/>
  <c r="T866"/>
  <c r="T867"/>
  <c r="T868"/>
  <c r="T869"/>
  <c r="T870"/>
  <c r="T871"/>
  <c r="T872"/>
  <c r="T873"/>
  <c r="T874"/>
  <c r="T875"/>
  <c r="T876"/>
  <c r="T877"/>
  <c r="T878"/>
  <c r="T879"/>
  <c r="T880"/>
  <c r="T881"/>
  <c r="T882"/>
  <c r="T883"/>
  <c r="T884"/>
  <c r="T885"/>
  <c r="T886"/>
  <c r="T887"/>
  <c r="T888"/>
  <c r="T889"/>
  <c r="T890"/>
  <c r="T891"/>
  <c r="T892"/>
  <c r="T893"/>
  <c r="T894"/>
  <c r="T895"/>
  <c r="T896"/>
  <c r="T897"/>
  <c r="T898"/>
  <c r="T899"/>
  <c r="T900"/>
  <c r="T901"/>
  <c r="T902"/>
  <c r="T903"/>
  <c r="T904"/>
  <c r="T905"/>
  <c r="T906"/>
  <c r="T907"/>
  <c r="T908"/>
  <c r="T909"/>
  <c r="T910"/>
  <c r="T911"/>
  <c r="T912"/>
  <c r="T913"/>
  <c r="T914"/>
  <c r="T915"/>
  <c r="T916"/>
  <c r="T917"/>
  <c r="T918"/>
  <c r="T919"/>
  <c r="T920"/>
  <c r="T921"/>
  <c r="T922"/>
  <c r="T923"/>
  <c r="T924"/>
  <c r="T925"/>
  <c r="T926"/>
  <c r="T927"/>
  <c r="T928"/>
  <c r="T929"/>
  <c r="T930"/>
  <c r="T931"/>
  <c r="T932"/>
  <c r="T933"/>
  <c r="T934"/>
  <c r="T935"/>
  <c r="T936"/>
  <c r="T937"/>
  <c r="T938"/>
  <c r="T939"/>
  <c r="T940"/>
  <c r="T941"/>
  <c r="T942"/>
  <c r="T943"/>
  <c r="T944"/>
  <c r="T945"/>
  <c r="T946"/>
  <c r="T947"/>
  <c r="T948"/>
  <c r="T949"/>
  <c r="T950"/>
  <c r="T951"/>
  <c r="T952"/>
  <c r="T953"/>
  <c r="T954"/>
  <c r="T955"/>
  <c r="T956"/>
  <c r="T957"/>
  <c r="T958"/>
  <c r="T959"/>
  <c r="T960"/>
  <c r="T961"/>
  <c r="T962"/>
  <c r="T963"/>
  <c r="T964"/>
  <c r="T965"/>
  <c r="T966"/>
  <c r="T967"/>
  <c r="T968"/>
  <c r="T969"/>
  <c r="T970"/>
  <c r="T971"/>
  <c r="T972"/>
  <c r="T973"/>
  <c r="T974"/>
  <c r="T975"/>
  <c r="T976"/>
  <c r="T977"/>
  <c r="T978"/>
  <c r="T979"/>
  <c r="T980"/>
  <c r="T981"/>
  <c r="T982"/>
  <c r="T983"/>
  <c r="T984"/>
  <c r="T985"/>
  <c r="T986"/>
  <c r="T987"/>
  <c r="T988"/>
  <c r="T989"/>
  <c r="T990"/>
  <c r="T991"/>
  <c r="T992"/>
  <c r="T993"/>
  <c r="T994"/>
  <c r="T995"/>
  <c r="T996"/>
  <c r="T997"/>
  <c r="T998"/>
  <c r="T999"/>
  <c r="T1000"/>
  <c r="T1001"/>
  <c r="T1002"/>
  <c r="T1003"/>
  <c r="T1004"/>
  <c r="T1005"/>
  <c r="T1006"/>
  <c r="T1007"/>
  <c r="T1008"/>
  <c r="T1009"/>
  <c r="T1010"/>
  <c r="T1011"/>
  <c r="T1012"/>
  <c r="T1013"/>
  <c r="T1014"/>
  <c r="T1015"/>
  <c r="T1016"/>
  <c r="T1017"/>
  <c r="T1018"/>
  <c r="T1019"/>
  <c r="T1020"/>
  <c r="T1021"/>
  <c r="T1022"/>
  <c r="T1023"/>
  <c r="T1024"/>
  <c r="T1025"/>
  <c r="T1026"/>
  <c r="T1027"/>
  <c r="T1028"/>
  <c r="T1029"/>
  <c r="T1030"/>
  <c r="T1031"/>
  <c r="T1032"/>
  <c r="T1033"/>
  <c r="T1034"/>
  <c r="T1035"/>
  <c r="T1036"/>
  <c r="T1037"/>
  <c r="T1038"/>
  <c r="T1039"/>
  <c r="T1040"/>
  <c r="T1041"/>
  <c r="T1042"/>
  <c r="T1043"/>
  <c r="T1044"/>
  <c r="T1045"/>
  <c r="T1046"/>
  <c r="T1047"/>
  <c r="T1048"/>
  <c r="T1049"/>
  <c r="T1050"/>
  <c r="T1051"/>
  <c r="T1052"/>
  <c r="T1053"/>
  <c r="T1054"/>
  <c r="T1055"/>
  <c r="T1056"/>
  <c r="T1057"/>
  <c r="T1058"/>
  <c r="T1059"/>
  <c r="T1060"/>
  <c r="T1061"/>
  <c r="T1062"/>
  <c r="T1063"/>
  <c r="T1064"/>
  <c r="T1065"/>
  <c r="T1066"/>
  <c r="T1067"/>
  <c r="T1068"/>
  <c r="T1069"/>
  <c r="T1070"/>
  <c r="T1071"/>
  <c r="T1072"/>
  <c r="T1073"/>
  <c r="T1074"/>
  <c r="T1075"/>
  <c r="T1076"/>
  <c r="T1077"/>
  <c r="T1078"/>
  <c r="T1079"/>
  <c r="T1080"/>
  <c r="T1081"/>
  <c r="T1082"/>
  <c r="T1083"/>
  <c r="T1084"/>
  <c r="T1085"/>
  <c r="T1086"/>
  <c r="T1087"/>
  <c r="T1088"/>
  <c r="T1089"/>
  <c r="T1090"/>
  <c r="T1091"/>
  <c r="T1092"/>
  <c r="T1093"/>
  <c r="T1094"/>
  <c r="T1095"/>
  <c r="T1096"/>
  <c r="T1097"/>
  <c r="T1098"/>
  <c r="T1099"/>
  <c r="T1100"/>
  <c r="T1101"/>
  <c r="T1102"/>
  <c r="T1103"/>
  <c r="T1104"/>
  <c r="T1105"/>
  <c r="T1106"/>
  <c r="T1107"/>
  <c r="T1108"/>
  <c r="T1109"/>
  <c r="T1110"/>
  <c r="T1111"/>
  <c r="T1112"/>
  <c r="T1113"/>
  <c r="T1114"/>
  <c r="T1115"/>
  <c r="T1116"/>
  <c r="T1117"/>
  <c r="T1118"/>
  <c r="T1119"/>
  <c r="T1120"/>
  <c r="T1121"/>
  <c r="T1122"/>
  <c r="T1123"/>
  <c r="T1124"/>
  <c r="T1125"/>
  <c r="T1126"/>
  <c r="T1127"/>
  <c r="T1128"/>
  <c r="T1129"/>
  <c r="T1130"/>
  <c r="T1131"/>
  <c r="T1132"/>
  <c r="T1133"/>
  <c r="T1134"/>
  <c r="T1135"/>
  <c r="T1136"/>
  <c r="T1137"/>
  <c r="T1138"/>
  <c r="T1139"/>
  <c r="T1140"/>
  <c r="T1141"/>
  <c r="T1142"/>
  <c r="T1143"/>
  <c r="T1144"/>
  <c r="T1145"/>
  <c r="T1146"/>
  <c r="T1147"/>
  <c r="T1148"/>
  <c r="T1149"/>
  <c r="T1150"/>
  <c r="T1151"/>
  <c r="T1152"/>
  <c r="T1153"/>
  <c r="T1154"/>
  <c r="T1155"/>
  <c r="T1156"/>
  <c r="T1157"/>
  <c r="T1158"/>
  <c r="T1159"/>
  <c r="T1160"/>
  <c r="T1161"/>
  <c r="T1162"/>
  <c r="T1163"/>
  <c r="T1164"/>
  <c r="T1165"/>
  <c r="T1166"/>
  <c r="T1167"/>
  <c r="T1168"/>
  <c r="T1169"/>
  <c r="T1170"/>
  <c r="T1171"/>
  <c r="T1172"/>
  <c r="T1173"/>
  <c r="T1174"/>
  <c r="T1175"/>
  <c r="T1176"/>
  <c r="T1177"/>
  <c r="T1178"/>
  <c r="T1179"/>
  <c r="T1180"/>
  <c r="T1181"/>
  <c r="T1182"/>
  <c r="T1183"/>
  <c r="T1184"/>
  <c r="T1185"/>
  <c r="T1186"/>
  <c r="T1187"/>
  <c r="T1188"/>
  <c r="T1189"/>
  <c r="T1190"/>
  <c r="T1191"/>
  <c r="T1192"/>
  <c r="T1193"/>
  <c r="T1194"/>
  <c r="T1195"/>
  <c r="T1196"/>
  <c r="T1197"/>
  <c r="T1198"/>
  <c r="T1199"/>
  <c r="T1200"/>
  <c r="T1201"/>
  <c r="T1202"/>
  <c r="T1203"/>
  <c r="T1204"/>
  <c r="T1205"/>
  <c r="T1206"/>
  <c r="T1207"/>
  <c r="T1208"/>
  <c r="T1209"/>
  <c r="T1210"/>
  <c r="T1211"/>
  <c r="T1212"/>
  <c r="T1213"/>
  <c r="T1214"/>
  <c r="T1215"/>
  <c r="T1216"/>
  <c r="T1217"/>
  <c r="T1218"/>
  <c r="T1219"/>
  <c r="T1220"/>
  <c r="T1221"/>
  <c r="T1222"/>
  <c r="T1223"/>
  <c r="T1224"/>
  <c r="T1225"/>
  <c r="T1226"/>
  <c r="T1227"/>
  <c r="T1228"/>
  <c r="T1229"/>
  <c r="T1230"/>
  <c r="T1231"/>
  <c r="T1232"/>
  <c r="T1233"/>
  <c r="T1234"/>
  <c r="T1235"/>
  <c r="T1236"/>
  <c r="T1237"/>
  <c r="T1238"/>
  <c r="T1239"/>
  <c r="T1240"/>
  <c r="T1241"/>
  <c r="T1242"/>
  <c r="T1243"/>
  <c r="T1244"/>
  <c r="T1245"/>
  <c r="T1246"/>
  <c r="T1247"/>
  <c r="T1248"/>
  <c r="T1249"/>
  <c r="T1250"/>
  <c r="T1251"/>
  <c r="T1252"/>
  <c r="T1253"/>
  <c r="T1254"/>
  <c r="T1255"/>
  <c r="T1256"/>
  <c r="T1257"/>
  <c r="T1258"/>
  <c r="T1259"/>
  <c r="T1260"/>
  <c r="T1261"/>
  <c r="T1262"/>
  <c r="T1263"/>
  <c r="T1264"/>
  <c r="T1265"/>
  <c r="T1266"/>
  <c r="T1267"/>
  <c r="T1268"/>
  <c r="T1269"/>
  <c r="T1270"/>
  <c r="T1271"/>
  <c r="T1272"/>
  <c r="T1273"/>
  <c r="T1274"/>
  <c r="T1275"/>
  <c r="T1276"/>
  <c r="T1277"/>
  <c r="T1278"/>
  <c r="T1279"/>
  <c r="T1280"/>
  <c r="T1281"/>
  <c r="T1282"/>
  <c r="T1283"/>
  <c r="T1284"/>
  <c r="T1285"/>
  <c r="T1286"/>
  <c r="T1287"/>
  <c r="T1288"/>
  <c r="T1289"/>
  <c r="T1290"/>
  <c r="T1291"/>
  <c r="T1292"/>
  <c r="T1293"/>
  <c r="T1294"/>
  <c r="T1295"/>
  <c r="T1296"/>
  <c r="T1297"/>
  <c r="T1298"/>
  <c r="T1299"/>
  <c r="T1300"/>
  <c r="T1301"/>
  <c r="T1302"/>
  <c r="T1303"/>
  <c r="T1304"/>
  <c r="T1305"/>
  <c r="T1306"/>
  <c r="T1307"/>
  <c r="T1308"/>
  <c r="T1309"/>
  <c r="T1310"/>
  <c r="T1311"/>
  <c r="T1312"/>
  <c r="T1313"/>
  <c r="T1314"/>
  <c r="T1315"/>
  <c r="T1316"/>
  <c r="T1317"/>
  <c r="T1318"/>
  <c r="T1319"/>
  <c r="T1320"/>
  <c r="T1321"/>
  <c r="T1322"/>
  <c r="T1323"/>
  <c r="T1324"/>
  <c r="T1325"/>
  <c r="T1326"/>
  <c r="T1327"/>
  <c r="T1328"/>
  <c r="T1329"/>
  <c r="T1330"/>
  <c r="T1331"/>
  <c r="T1332"/>
  <c r="T1333"/>
  <c r="T1334"/>
  <c r="T1335"/>
  <c r="T1336"/>
  <c r="T1337"/>
  <c r="T1338"/>
  <c r="T1339"/>
  <c r="T1340"/>
  <c r="T1341"/>
  <c r="T1342"/>
  <c r="T1343"/>
  <c r="T1344"/>
  <c r="T1345"/>
  <c r="T1346"/>
  <c r="T1347"/>
  <c r="T1348"/>
  <c r="T1349"/>
  <c r="T1350"/>
  <c r="T1351"/>
  <c r="T1352"/>
  <c r="T1353"/>
  <c r="T1354"/>
  <c r="T1355"/>
  <c r="T1356"/>
  <c r="T1357"/>
  <c r="T1358"/>
  <c r="T1359"/>
  <c r="T1360"/>
  <c r="T1361"/>
  <c r="T1362"/>
  <c r="T1363"/>
  <c r="T1364"/>
  <c r="T1365"/>
  <c r="T1366"/>
  <c r="T1367"/>
  <c r="T1368"/>
  <c r="T1369"/>
  <c r="T1370"/>
  <c r="T1371"/>
  <c r="T1372"/>
  <c r="T1373"/>
  <c r="T1374"/>
  <c r="T1375"/>
  <c r="T1376"/>
  <c r="T1377"/>
  <c r="T1378"/>
  <c r="T1379"/>
  <c r="T1380"/>
  <c r="T1381"/>
  <c r="T1382"/>
  <c r="T1383"/>
  <c r="T1384"/>
  <c r="T1385"/>
  <c r="T1386"/>
  <c r="T1387"/>
  <c r="T1388"/>
  <c r="T1389"/>
  <c r="T1390"/>
  <c r="T1391"/>
  <c r="T1392"/>
  <c r="T1393"/>
  <c r="T1394"/>
  <c r="T1395"/>
  <c r="T1396"/>
  <c r="T1397"/>
  <c r="T1398"/>
  <c r="T1399"/>
  <c r="T1400"/>
  <c r="T1401"/>
  <c r="T1402"/>
  <c r="T1403"/>
  <c r="T1404"/>
  <c r="T1405"/>
  <c r="T1406"/>
  <c r="T1407"/>
  <c r="T1408"/>
  <c r="T1409"/>
  <c r="T1410"/>
  <c r="T1411"/>
  <c r="T1412"/>
  <c r="T1413"/>
  <c r="T1414"/>
  <c r="T1415"/>
  <c r="T1416"/>
  <c r="T1417"/>
  <c r="T1418"/>
  <c r="T1419"/>
  <c r="T1420"/>
  <c r="T1421"/>
  <c r="T1422"/>
  <c r="T1423"/>
  <c r="T1424"/>
  <c r="T1425"/>
  <c r="T1426"/>
  <c r="T1427"/>
  <c r="T1428"/>
  <c r="T1429"/>
  <c r="T1430"/>
  <c r="T1431"/>
  <c r="T1432"/>
  <c r="T1433"/>
  <c r="T1434"/>
  <c r="T1435"/>
  <c r="T1436"/>
  <c r="T1437"/>
  <c r="T1438"/>
  <c r="T1439"/>
  <c r="T1440"/>
  <c r="T1441"/>
  <c r="T1442"/>
  <c r="T1443"/>
  <c r="T1444"/>
  <c r="T1445"/>
  <c r="T1446"/>
  <c r="T1447"/>
  <c r="T1448"/>
  <c r="T1449"/>
  <c r="T1450"/>
  <c r="T1451"/>
  <c r="T1452"/>
  <c r="T1453"/>
  <c r="T1454"/>
  <c r="T1455"/>
  <c r="T1456"/>
  <c r="T1457"/>
  <c r="T1458"/>
  <c r="T1459"/>
  <c r="T1460"/>
  <c r="T1461"/>
  <c r="T1462"/>
  <c r="T1463"/>
  <c r="T1464"/>
  <c r="T1465"/>
  <c r="T1466"/>
  <c r="T1467"/>
  <c r="T1468"/>
  <c r="T1469"/>
  <c r="T1470"/>
  <c r="T1471"/>
  <c r="T1472"/>
  <c r="T1473"/>
  <c r="T1474"/>
  <c r="T1475"/>
  <c r="T1476"/>
  <c r="T1477"/>
  <c r="T1478"/>
  <c r="T1479"/>
  <c r="T1480"/>
  <c r="T1481"/>
  <c r="T1482"/>
  <c r="T1483"/>
  <c r="T1484"/>
  <c r="T1485"/>
  <c r="T1486"/>
  <c r="T1487"/>
  <c r="T1488"/>
  <c r="T1489"/>
  <c r="T1490"/>
  <c r="T1491"/>
  <c r="T1492"/>
  <c r="T1493"/>
  <c r="T1494"/>
  <c r="T1495"/>
  <c r="T1496"/>
  <c r="T1497"/>
  <c r="T1498"/>
  <c r="T1499"/>
  <c r="T1500"/>
  <c r="T1501"/>
  <c r="T1502"/>
  <c r="T1503"/>
  <c r="T1504"/>
  <c r="T1505"/>
  <c r="T1506"/>
  <c r="T1507"/>
  <c r="T1508"/>
  <c r="T1509"/>
  <c r="T1510"/>
  <c r="T1511"/>
  <c r="T1512"/>
  <c r="T1513"/>
  <c r="T1514"/>
  <c r="T1515"/>
  <c r="T1516"/>
  <c r="T1517"/>
  <c r="T1518"/>
  <c r="T1519"/>
  <c r="T1520"/>
  <c r="T1521"/>
  <c r="T1522"/>
  <c r="T1523"/>
  <c r="T1524"/>
  <c r="T1525"/>
  <c r="T1526"/>
  <c r="T1527"/>
  <c r="T1528"/>
  <c r="T1529"/>
  <c r="T1530"/>
  <c r="T1531"/>
  <c r="T1532"/>
  <c r="T1533"/>
  <c r="T1534"/>
  <c r="T1535"/>
  <c r="T1536"/>
  <c r="T1537"/>
  <c r="T1538"/>
  <c r="T1539"/>
  <c r="T1540"/>
  <c r="T1541"/>
  <c r="T1542"/>
  <c r="T1543"/>
  <c r="T1544"/>
  <c r="T1545"/>
  <c r="T1546"/>
  <c r="T1547"/>
  <c r="T1548"/>
  <c r="T1549"/>
  <c r="T1550"/>
  <c r="T1551"/>
  <c r="T1552"/>
  <c r="T1553"/>
  <c r="T1554"/>
  <c r="T1555"/>
  <c r="T1556"/>
  <c r="T1557"/>
  <c r="T1558"/>
  <c r="T1559"/>
  <c r="T1560"/>
  <c r="T1561"/>
  <c r="T1562"/>
  <c r="T1563"/>
  <c r="T1564"/>
  <c r="T1565"/>
  <c r="T1566"/>
  <c r="T1567"/>
  <c r="T1568"/>
  <c r="T1569"/>
  <c r="T1570"/>
  <c r="T1571"/>
  <c r="T1572"/>
  <c r="T1573"/>
  <c r="T1574"/>
  <c r="T1575"/>
  <c r="T1576"/>
  <c r="T1577"/>
  <c r="T1578"/>
  <c r="T1579"/>
  <c r="T1580"/>
  <c r="T1581"/>
  <c r="T1582"/>
  <c r="T1583"/>
  <c r="T1584"/>
  <c r="T1585"/>
  <c r="T1586"/>
  <c r="T1587"/>
  <c r="T1588"/>
  <c r="T1589"/>
  <c r="T1590"/>
  <c r="T1591"/>
  <c r="T1592"/>
  <c r="T1593"/>
  <c r="T1594"/>
  <c r="T1595"/>
  <c r="T1596"/>
  <c r="T1597"/>
  <c r="T1598"/>
  <c r="T1599"/>
  <c r="T1600"/>
  <c r="T1601"/>
  <c r="T1602"/>
  <c r="T1603"/>
  <c r="T1604"/>
  <c r="T1605"/>
  <c r="T1606"/>
  <c r="T1607"/>
  <c r="T1608"/>
  <c r="T1609"/>
  <c r="T1610"/>
  <c r="T1611"/>
  <c r="T1612"/>
  <c r="T1613"/>
  <c r="T1614"/>
  <c r="T1615"/>
  <c r="T1616"/>
  <c r="T1617"/>
  <c r="T1618"/>
  <c r="T1619"/>
  <c r="T1620"/>
  <c r="T1621"/>
  <c r="T1622"/>
  <c r="T1623"/>
  <c r="T1624"/>
  <c r="T1625"/>
  <c r="T1626"/>
  <c r="T1627"/>
  <c r="T1628"/>
  <c r="T1629"/>
  <c r="T1630"/>
  <c r="T1631"/>
  <c r="T1632"/>
  <c r="T1633"/>
  <c r="T1634"/>
  <c r="T1635"/>
  <c r="T1636"/>
  <c r="T1637"/>
  <c r="T1638"/>
  <c r="T1639"/>
  <c r="T1640"/>
  <c r="T1641"/>
  <c r="T1642"/>
  <c r="T1643"/>
  <c r="T1644"/>
  <c r="T1645"/>
  <c r="T1646"/>
  <c r="T1647"/>
  <c r="T1648"/>
  <c r="T1649"/>
  <c r="T1650"/>
  <c r="T1651"/>
  <c r="T1652"/>
  <c r="T1653"/>
  <c r="T1654"/>
  <c r="T1655"/>
  <c r="T1656"/>
  <c r="T1657"/>
  <c r="T1658"/>
  <c r="T1659"/>
  <c r="T1660"/>
  <c r="T1661"/>
  <c r="T1662"/>
  <c r="T1663"/>
  <c r="T1664"/>
  <c r="T1665"/>
  <c r="T1666"/>
  <c r="T1667"/>
  <c r="T1668"/>
  <c r="T1669"/>
  <c r="T1670"/>
  <c r="T1671"/>
  <c r="T1672"/>
  <c r="T1673"/>
  <c r="T1674"/>
  <c r="T1675"/>
  <c r="T1676"/>
  <c r="T1677"/>
  <c r="T1678"/>
  <c r="T1679"/>
  <c r="T1680"/>
  <c r="T1681"/>
  <c r="T1682"/>
  <c r="T1683"/>
  <c r="T1684"/>
  <c r="T1685"/>
  <c r="T1686"/>
  <c r="T1687"/>
  <c r="T1688"/>
  <c r="T1689"/>
  <c r="T1690"/>
  <c r="T1691"/>
  <c r="T1692"/>
  <c r="T1693"/>
  <c r="T1694"/>
  <c r="T1695"/>
  <c r="T1696"/>
  <c r="T1697"/>
  <c r="T1698"/>
  <c r="T1699"/>
  <c r="T1700"/>
  <c r="T1701"/>
  <c r="T1702"/>
  <c r="T1703"/>
  <c r="T1704"/>
  <c r="T1705"/>
  <c r="T1706"/>
  <c r="T1707"/>
  <c r="T1708"/>
  <c r="T1709"/>
  <c r="T1710"/>
  <c r="T1711"/>
  <c r="T1712"/>
  <c r="T1713"/>
  <c r="T1714"/>
  <c r="T1715"/>
  <c r="T1716"/>
  <c r="T1717"/>
  <c r="T1718"/>
  <c r="T1719"/>
  <c r="T1720"/>
  <c r="T1721"/>
  <c r="T1722"/>
  <c r="T1723"/>
  <c r="T1724"/>
  <c r="T1725"/>
  <c r="T1726"/>
  <c r="T1727"/>
  <c r="T1728"/>
  <c r="T1729"/>
  <c r="T1730"/>
  <c r="T1731"/>
  <c r="T1732"/>
  <c r="T1733"/>
  <c r="T1734"/>
  <c r="T1735"/>
  <c r="T1736"/>
  <c r="T1737"/>
  <c r="T1738"/>
  <c r="T1739"/>
  <c r="T1740"/>
  <c r="T1741"/>
  <c r="T1742"/>
  <c r="T1743"/>
  <c r="T1744"/>
  <c r="T1745"/>
  <c r="T1746"/>
  <c r="T1747"/>
  <c r="T1748"/>
  <c r="T1749"/>
  <c r="T1750"/>
  <c r="T1751"/>
  <c r="T1752"/>
  <c r="T1753"/>
  <c r="T1754"/>
  <c r="T1755"/>
  <c r="T1756"/>
  <c r="T1757"/>
  <c r="T1758"/>
  <c r="T1759"/>
  <c r="T1760"/>
  <c r="T1761"/>
  <c r="T1762"/>
  <c r="T1763"/>
  <c r="T1764"/>
  <c r="T1765"/>
  <c r="T1766"/>
  <c r="T1767"/>
  <c r="T1768"/>
  <c r="T1769"/>
  <c r="T1770"/>
  <c r="T1771"/>
  <c r="T1772"/>
  <c r="T1773"/>
  <c r="T1774"/>
  <c r="T1775"/>
  <c r="T1776"/>
  <c r="T1777"/>
  <c r="T1778"/>
  <c r="T1779"/>
  <c r="T1780"/>
  <c r="T1781"/>
  <c r="T1782"/>
  <c r="T1783"/>
  <c r="T1784"/>
  <c r="T1785"/>
  <c r="T1786"/>
  <c r="T1787"/>
  <c r="T1788"/>
  <c r="T1789"/>
  <c r="T1790"/>
  <c r="T1791"/>
  <c r="T1792"/>
  <c r="T1793"/>
  <c r="T1794"/>
  <c r="T1795"/>
  <c r="T1796"/>
  <c r="T1797"/>
  <c r="T1798"/>
  <c r="T1799"/>
  <c r="T1800"/>
  <c r="T1801"/>
  <c r="T1802"/>
  <c r="T1803"/>
  <c r="T1804"/>
  <c r="T1805"/>
  <c r="T1806"/>
  <c r="T1807"/>
  <c r="T1808"/>
  <c r="T1809"/>
  <c r="T1810"/>
  <c r="T1811"/>
  <c r="T1812"/>
  <c r="T1813"/>
  <c r="T1814"/>
  <c r="T1815"/>
  <c r="T1816"/>
  <c r="T1817"/>
  <c r="T1818"/>
  <c r="T1819"/>
  <c r="T1820"/>
  <c r="T1821"/>
  <c r="T1822"/>
  <c r="T1823"/>
  <c r="T1824"/>
  <c r="T1825"/>
  <c r="T1826"/>
  <c r="T1827"/>
  <c r="T1828"/>
  <c r="T1829"/>
  <c r="T1830"/>
  <c r="T1831"/>
  <c r="T1832"/>
  <c r="T1833"/>
  <c r="T1834"/>
  <c r="T1835"/>
  <c r="T1836"/>
  <c r="T1837"/>
  <c r="T1838"/>
  <c r="T1839"/>
  <c r="T1840"/>
  <c r="T1841"/>
  <c r="T1842"/>
  <c r="T1843"/>
  <c r="T1844"/>
  <c r="T1845"/>
  <c r="T1846"/>
  <c r="T1847"/>
  <c r="T1848"/>
  <c r="T1849"/>
  <c r="T1850"/>
  <c r="T1851"/>
  <c r="T1852"/>
  <c r="T1853"/>
  <c r="T1854"/>
  <c r="T1855"/>
  <c r="T1856"/>
  <c r="T1857"/>
  <c r="T1858"/>
  <c r="T1859"/>
  <c r="T1860"/>
  <c r="T1861"/>
  <c r="T1862"/>
  <c r="T1863"/>
  <c r="T1864"/>
  <c r="T1865"/>
  <c r="T1866"/>
  <c r="T1867"/>
  <c r="T1868"/>
  <c r="T1869"/>
  <c r="T1870"/>
  <c r="T1871"/>
  <c r="T1872"/>
  <c r="T1873"/>
  <c r="T1874"/>
  <c r="T1875"/>
  <c r="T1876"/>
  <c r="T1877"/>
  <c r="T1878"/>
  <c r="T1879"/>
  <c r="T1880"/>
  <c r="T1881"/>
  <c r="T1882"/>
  <c r="T1883"/>
  <c r="T1884"/>
  <c r="T1885"/>
  <c r="T1886"/>
  <c r="T1887"/>
  <c r="T1888"/>
  <c r="T1889"/>
  <c r="T1890"/>
  <c r="T1891"/>
  <c r="T1892"/>
  <c r="T1893"/>
  <c r="T1894"/>
  <c r="T1895"/>
  <c r="T1896"/>
  <c r="T1897"/>
  <c r="T1898"/>
  <c r="T1899"/>
  <c r="T1900"/>
  <c r="T1901"/>
  <c r="T1902"/>
  <c r="T1903"/>
  <c r="T1904"/>
  <c r="T1905"/>
  <c r="T1906"/>
  <c r="T1907"/>
  <c r="T1908"/>
  <c r="T1909"/>
  <c r="T1910"/>
  <c r="T1911"/>
  <c r="T1912"/>
  <c r="T1913"/>
  <c r="T1914"/>
  <c r="T1915"/>
  <c r="T1916"/>
  <c r="T1917"/>
  <c r="T1918"/>
  <c r="T1919"/>
  <c r="T1920"/>
  <c r="T1921"/>
  <c r="T1922"/>
  <c r="T1923"/>
  <c r="T1924"/>
  <c r="T1925"/>
  <c r="T1926"/>
  <c r="T1927"/>
  <c r="T1928"/>
  <c r="T1929"/>
  <c r="T1930"/>
  <c r="T1931"/>
  <c r="T1932"/>
  <c r="T1933"/>
  <c r="T1934"/>
  <c r="T1935"/>
  <c r="T1936"/>
  <c r="T1937"/>
  <c r="T1938"/>
  <c r="T1939"/>
  <c r="T1940"/>
  <c r="T1941"/>
  <c r="T1942"/>
  <c r="T1943"/>
  <c r="T1944"/>
  <c r="T1945"/>
  <c r="T1946"/>
  <c r="T1947"/>
  <c r="T1948"/>
  <c r="T1949"/>
  <c r="T1950"/>
  <c r="T1951"/>
  <c r="T1952"/>
  <c r="T1953"/>
  <c r="T1954"/>
  <c r="T1955"/>
  <c r="T1956"/>
  <c r="T1957"/>
  <c r="T1958"/>
  <c r="T1959"/>
  <c r="T1960"/>
  <c r="T1961"/>
  <c r="T1962"/>
  <c r="T1963"/>
  <c r="T1964"/>
  <c r="T1965"/>
  <c r="T1966"/>
  <c r="T1967"/>
  <c r="T1968"/>
  <c r="T1969"/>
  <c r="T1970"/>
  <c r="T1971"/>
  <c r="T1972"/>
  <c r="T1973"/>
  <c r="T1974"/>
  <c r="T1975"/>
  <c r="T1976"/>
  <c r="T1977"/>
  <c r="T1978"/>
  <c r="T1979"/>
  <c r="T1980"/>
  <c r="T1981"/>
  <c r="T1982"/>
  <c r="T1983"/>
  <c r="T1984"/>
  <c r="T1985"/>
  <c r="T1986"/>
  <c r="T1987"/>
  <c r="T1988"/>
  <c r="T1989"/>
  <c r="T1990"/>
  <c r="T1991"/>
  <c r="T1992"/>
  <c r="T1993"/>
  <c r="T1994"/>
  <c r="T1995"/>
  <c r="T1996"/>
  <c r="T1997"/>
  <c r="T1998"/>
  <c r="T1999"/>
  <c r="T2000"/>
  <c r="T2001"/>
  <c r="T2002"/>
  <c r="T2003"/>
  <c r="T2004"/>
  <c r="T2005"/>
  <c r="T2006"/>
  <c r="T2007"/>
  <c r="T2008"/>
  <c r="T2009"/>
  <c r="T2010"/>
  <c r="T2011"/>
  <c r="T2012"/>
  <c r="T2013"/>
  <c r="T2014"/>
  <c r="T2015"/>
  <c r="T2016"/>
  <c r="T2017"/>
  <c r="T2018"/>
  <c r="T2019"/>
  <c r="T2020"/>
  <c r="T2021"/>
  <c r="T2022"/>
  <c r="T2023"/>
  <c r="T2024"/>
  <c r="T2025"/>
  <c r="T2026"/>
  <c r="T2027"/>
  <c r="T2028"/>
  <c r="T2029"/>
  <c r="T2030"/>
  <c r="T2031"/>
  <c r="T2032"/>
  <c r="T2033"/>
  <c r="T2034"/>
  <c r="T2035"/>
  <c r="T2036"/>
  <c r="T2037"/>
  <c r="T2038"/>
  <c r="T2039"/>
  <c r="T2040"/>
  <c r="T2041"/>
  <c r="T2042"/>
  <c r="T2043"/>
  <c r="T2044"/>
  <c r="T2045"/>
  <c r="T2046"/>
  <c r="T2047"/>
  <c r="T2048"/>
  <c r="T2049"/>
  <c r="T2050"/>
  <c r="T2051"/>
  <c r="T2052"/>
  <c r="T2053"/>
  <c r="T2054"/>
  <c r="T2055"/>
  <c r="T2056"/>
  <c r="T2057"/>
  <c r="T2058"/>
  <c r="T2059"/>
  <c r="T2060"/>
  <c r="T2061"/>
  <c r="T2062"/>
  <c r="T2063"/>
  <c r="T2064"/>
  <c r="T2065"/>
  <c r="T2066"/>
  <c r="T2067"/>
  <c r="T2068"/>
  <c r="T2069"/>
  <c r="T2070"/>
  <c r="T2071"/>
  <c r="T2072"/>
  <c r="T2073"/>
  <c r="T2074"/>
  <c r="T2075"/>
  <c r="T2076"/>
  <c r="T2077"/>
  <c r="T2078"/>
  <c r="T2079"/>
  <c r="T2080"/>
  <c r="T2081"/>
  <c r="T2082"/>
  <c r="T2083"/>
  <c r="T2084"/>
  <c r="T2085"/>
  <c r="T2086"/>
  <c r="T2087"/>
  <c r="T2088"/>
  <c r="T2089"/>
  <c r="T2090"/>
  <c r="T2091"/>
  <c r="T2092"/>
  <c r="T2093"/>
  <c r="T2094"/>
  <c r="T2095"/>
  <c r="T2096"/>
  <c r="T2097"/>
  <c r="T2098"/>
  <c r="T2099"/>
  <c r="T2100"/>
  <c r="T2101"/>
  <c r="T2102"/>
  <c r="T2103"/>
  <c r="T2104"/>
  <c r="T2105"/>
  <c r="T2106"/>
  <c r="T2107"/>
  <c r="T2108"/>
  <c r="T2109"/>
  <c r="T2110"/>
  <c r="T2111"/>
  <c r="T2112"/>
  <c r="T2113"/>
  <c r="T2114"/>
  <c r="T2115"/>
  <c r="T2116"/>
  <c r="T2117"/>
  <c r="T2118"/>
  <c r="T2119"/>
  <c r="T2120"/>
  <c r="T2121"/>
  <c r="T2122"/>
  <c r="T2123"/>
  <c r="T2124"/>
  <c r="T2125"/>
  <c r="T2126"/>
  <c r="T2127"/>
  <c r="T2128"/>
  <c r="T2129"/>
  <c r="T2130"/>
  <c r="T2131"/>
  <c r="T2132"/>
  <c r="T2133"/>
  <c r="T2134"/>
  <c r="T2135"/>
  <c r="T2136"/>
  <c r="T2137"/>
  <c r="T2138"/>
  <c r="T2139"/>
  <c r="T2140"/>
  <c r="T2141"/>
  <c r="T2142"/>
  <c r="T2143"/>
  <c r="T2144"/>
  <c r="T2145"/>
  <c r="T2146"/>
  <c r="T2147"/>
  <c r="T2148"/>
  <c r="T2149"/>
  <c r="T2150"/>
  <c r="T2151"/>
  <c r="T2152"/>
  <c r="T2153"/>
  <c r="T2154"/>
  <c r="T2155"/>
  <c r="T2156"/>
  <c r="T2157"/>
  <c r="T2158"/>
  <c r="T2159"/>
  <c r="T2160"/>
  <c r="T2161"/>
  <c r="T2162"/>
  <c r="T2163"/>
  <c r="T2164"/>
  <c r="T2165"/>
  <c r="T2166"/>
  <c r="T2167"/>
  <c r="T2168"/>
  <c r="T2169"/>
  <c r="T2170"/>
  <c r="T2171"/>
  <c r="T2172"/>
  <c r="T2173"/>
  <c r="T2174"/>
  <c r="T2175"/>
  <c r="T2176"/>
  <c r="T2177"/>
  <c r="T2178"/>
  <c r="T2179"/>
  <c r="T2180"/>
  <c r="T2181"/>
  <c r="T2182"/>
  <c r="T2183"/>
  <c r="T2184"/>
  <c r="T2185"/>
  <c r="T2186"/>
  <c r="T2187"/>
  <c r="T2188"/>
  <c r="T2189"/>
  <c r="T2190"/>
  <c r="T2191"/>
  <c r="T2192"/>
  <c r="T2193"/>
  <c r="T2194"/>
  <c r="T2195"/>
  <c r="T2196"/>
  <c r="T2197"/>
  <c r="T2198"/>
  <c r="T2199"/>
  <c r="T2200"/>
  <c r="T2201"/>
  <c r="T2202"/>
  <c r="T2203"/>
  <c r="T2204"/>
  <c r="T2205"/>
  <c r="T2206"/>
  <c r="T2207"/>
  <c r="T2208"/>
  <c r="T2209"/>
  <c r="T2210"/>
  <c r="T2211"/>
  <c r="T2212"/>
  <c r="T2213"/>
  <c r="T2214"/>
  <c r="T2215"/>
  <c r="T2216"/>
  <c r="T2217"/>
  <c r="T2218"/>
  <c r="T2219"/>
  <c r="T2220"/>
  <c r="T2221"/>
  <c r="T2222"/>
  <c r="T2223"/>
  <c r="T2224"/>
  <c r="T2225"/>
  <c r="T2226"/>
  <c r="T2227"/>
  <c r="T2228"/>
  <c r="T2229"/>
  <c r="T2230"/>
  <c r="T2231"/>
  <c r="T2232"/>
  <c r="T2233"/>
  <c r="T2234"/>
  <c r="T2235"/>
  <c r="T2236"/>
  <c r="T2237"/>
  <c r="T2238"/>
  <c r="T2239"/>
  <c r="T2240"/>
  <c r="T2241"/>
  <c r="T2242"/>
  <c r="T2243"/>
  <c r="T2244"/>
  <c r="T2245"/>
  <c r="T2246"/>
  <c r="T2247"/>
  <c r="T2248"/>
  <c r="T2249"/>
  <c r="T2250"/>
  <c r="T2251"/>
  <c r="T2252"/>
  <c r="T2253"/>
  <c r="T2254"/>
  <c r="T2255"/>
  <c r="T2256"/>
  <c r="T2257"/>
  <c r="T2258"/>
  <c r="T2259"/>
  <c r="T2260"/>
  <c r="T2261"/>
  <c r="T2262"/>
  <c r="T2263"/>
  <c r="T2264"/>
  <c r="T2265"/>
  <c r="T2266"/>
  <c r="T2267"/>
  <c r="T2268"/>
  <c r="T2269"/>
  <c r="T2270"/>
  <c r="T2271"/>
  <c r="T2272"/>
  <c r="T2273"/>
  <c r="T2274"/>
  <c r="T2275"/>
  <c r="T2276"/>
  <c r="T2277"/>
  <c r="T2278"/>
  <c r="T2279"/>
  <c r="T2280"/>
  <c r="T2281"/>
  <c r="T2282"/>
  <c r="T2283"/>
  <c r="T2284"/>
  <c r="T2285"/>
  <c r="T2286"/>
  <c r="T2287"/>
  <c r="T2288"/>
  <c r="T2289"/>
  <c r="T2290"/>
  <c r="T2291"/>
  <c r="T2292"/>
  <c r="T2293"/>
  <c r="T2294"/>
  <c r="T2295"/>
  <c r="T2296"/>
  <c r="T2297"/>
  <c r="T2298"/>
  <c r="T2299"/>
  <c r="T2300"/>
  <c r="T2301"/>
  <c r="T2302"/>
  <c r="T2303"/>
  <c r="T2304"/>
  <c r="T2305"/>
  <c r="T2306"/>
  <c r="T2307"/>
  <c r="T2308"/>
  <c r="T2309"/>
  <c r="T2310"/>
  <c r="T2311"/>
  <c r="T2312"/>
  <c r="T2313"/>
  <c r="T2314"/>
  <c r="T2315"/>
  <c r="T2316"/>
  <c r="T2317"/>
  <c r="T2318"/>
  <c r="T2319"/>
  <c r="T2320"/>
  <c r="T2321"/>
  <c r="T2322"/>
  <c r="T2323"/>
  <c r="T2324"/>
  <c r="T2325"/>
  <c r="T2326"/>
  <c r="T2327"/>
  <c r="T2328"/>
  <c r="T2329"/>
  <c r="T2330"/>
  <c r="T2331"/>
  <c r="T2332"/>
  <c r="T2333"/>
  <c r="T2334"/>
  <c r="T2335"/>
  <c r="T2336"/>
  <c r="T2337"/>
  <c r="T2338"/>
  <c r="T2339"/>
  <c r="T2340"/>
  <c r="T2341"/>
  <c r="T2342"/>
  <c r="T2343"/>
  <c r="T2344"/>
  <c r="T2345"/>
  <c r="T2346"/>
  <c r="T2347"/>
  <c r="T2348"/>
  <c r="T2349"/>
  <c r="T2350"/>
  <c r="T2351"/>
  <c r="T2352"/>
  <c r="T2353"/>
  <c r="T2354"/>
  <c r="T2355"/>
  <c r="T2356"/>
  <c r="T2357"/>
  <c r="T2358"/>
  <c r="T2359"/>
  <c r="T2360"/>
  <c r="T2361"/>
  <c r="T2362"/>
  <c r="T2363"/>
  <c r="T2364"/>
  <c r="T2365"/>
  <c r="T2366"/>
  <c r="T2367"/>
  <c r="T2368"/>
  <c r="T2369"/>
  <c r="T2370"/>
  <c r="T2371"/>
  <c r="T2372"/>
  <c r="T2373"/>
  <c r="T2374"/>
  <c r="T2375"/>
  <c r="T2376"/>
  <c r="T2377"/>
  <c r="T2378"/>
  <c r="T2379"/>
  <c r="T2380"/>
  <c r="T2381"/>
  <c r="T2382"/>
  <c r="T2383"/>
  <c r="T2384"/>
  <c r="T2385"/>
  <c r="T2386"/>
  <c r="T2387"/>
  <c r="T2388"/>
  <c r="T2389"/>
  <c r="T2390"/>
  <c r="T2391"/>
  <c r="T2392"/>
  <c r="T2393"/>
  <c r="T2394"/>
  <c r="T2395"/>
  <c r="T2396"/>
  <c r="T2397"/>
  <c r="T2398"/>
  <c r="T2399"/>
  <c r="T2400"/>
  <c r="T2401"/>
  <c r="T2402"/>
  <c r="T2403"/>
  <c r="T2404"/>
  <c r="T2405"/>
  <c r="T2406"/>
  <c r="T2407"/>
  <c r="T2408"/>
  <c r="T2409"/>
  <c r="T2410"/>
  <c r="T2411"/>
  <c r="T2412"/>
  <c r="T2413"/>
  <c r="T2414"/>
  <c r="T2415"/>
  <c r="T2416"/>
  <c r="T2417"/>
  <c r="T2418"/>
  <c r="T2419"/>
  <c r="T2420"/>
  <c r="T2421"/>
  <c r="T2422"/>
  <c r="T2423"/>
  <c r="T2424"/>
  <c r="T2425"/>
  <c r="T2426"/>
  <c r="T2427"/>
  <c r="T2428"/>
  <c r="T2429"/>
  <c r="T2430"/>
  <c r="T2431"/>
  <c r="T2432"/>
  <c r="T2433"/>
  <c r="T2434"/>
  <c r="T2435"/>
  <c r="T2436"/>
  <c r="T2437"/>
  <c r="T2438"/>
  <c r="T2439"/>
  <c r="T2440"/>
  <c r="T2441"/>
  <c r="T2442"/>
  <c r="T2443"/>
  <c r="T2444"/>
  <c r="T2445"/>
  <c r="T2446"/>
  <c r="T2447"/>
  <c r="T2448"/>
  <c r="T2449"/>
  <c r="T2450"/>
  <c r="T2451"/>
  <c r="T2452"/>
  <c r="T2453"/>
  <c r="T2454"/>
  <c r="T2455"/>
  <c r="T2456"/>
  <c r="T2457"/>
  <c r="T2458"/>
  <c r="T2459"/>
  <c r="T2460"/>
  <c r="T2461"/>
  <c r="T2462"/>
  <c r="T2463"/>
  <c r="T2464"/>
  <c r="T2465"/>
  <c r="T2466"/>
  <c r="T2467"/>
  <c r="T2468"/>
  <c r="T2469"/>
  <c r="T2470"/>
  <c r="T2471"/>
  <c r="T2472"/>
  <c r="T2473"/>
  <c r="T2474"/>
  <c r="T2475"/>
  <c r="T2476"/>
  <c r="T2477"/>
  <c r="T2478"/>
  <c r="T2479"/>
  <c r="T2480"/>
  <c r="T2481"/>
  <c r="T2482"/>
  <c r="T2483"/>
  <c r="T2484"/>
  <c r="T2485"/>
  <c r="T2486"/>
  <c r="T2487"/>
  <c r="T2488"/>
  <c r="T2489"/>
  <c r="T3"/>
  <c r="M22" i="9"/>
  <c r="M23"/>
  <c r="M24"/>
  <c r="M28"/>
  <c r="M29"/>
  <c r="M30"/>
  <c r="M31"/>
  <c r="M32"/>
  <c r="M33"/>
  <c r="M34"/>
  <c r="M35"/>
  <c r="M36"/>
  <c r="M37"/>
  <c r="M38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O121" i="14"/>
  <c r="O125"/>
  <c r="O129"/>
  <c r="O133"/>
  <c r="O137"/>
  <c r="O141"/>
  <c r="O145"/>
  <c r="O156"/>
  <c r="O160"/>
  <c r="O164"/>
  <c r="O168"/>
  <c r="O172"/>
  <c r="O176"/>
  <c r="O180"/>
  <c r="O184"/>
  <c r="O195"/>
  <c r="O199"/>
  <c r="O203"/>
  <c r="O207"/>
  <c r="O211"/>
  <c r="O215"/>
  <c r="O219"/>
  <c r="O120"/>
  <c r="O124"/>
  <c r="O128"/>
  <c r="O132"/>
  <c r="O136"/>
  <c r="O140"/>
  <c r="O144"/>
  <c r="O148"/>
  <c r="O159"/>
  <c r="O163"/>
  <c r="O167"/>
  <c r="O171"/>
  <c r="O175"/>
  <c r="O179"/>
  <c r="O183"/>
  <c r="O194"/>
  <c r="O198"/>
  <c r="O202"/>
  <c r="O206"/>
  <c r="O210"/>
  <c r="O214"/>
  <c r="O218"/>
  <c r="O222"/>
  <c r="O119"/>
  <c r="O123"/>
  <c r="O127"/>
  <c r="O131"/>
  <c r="O135"/>
  <c r="O139"/>
  <c r="O143"/>
  <c r="O147"/>
  <c r="O158"/>
  <c r="O162"/>
  <c r="O166"/>
  <c r="O170"/>
  <c r="O174"/>
  <c r="O178"/>
  <c r="O182"/>
  <c r="O193"/>
  <c r="O197"/>
  <c r="O201"/>
  <c r="O205"/>
  <c r="O209"/>
  <c r="O213"/>
  <c r="O217"/>
  <c r="O221"/>
  <c r="O122"/>
  <c r="O126"/>
  <c r="O130"/>
  <c r="O134"/>
  <c r="O138"/>
  <c r="O142"/>
  <c r="O146"/>
  <c r="O157"/>
  <c r="O161"/>
  <c r="O165"/>
  <c r="O169"/>
  <c r="O173"/>
  <c r="O177"/>
  <c r="O181"/>
  <c r="O185"/>
  <c r="O196"/>
  <c r="O200"/>
  <c r="O204"/>
  <c r="O208"/>
  <c r="O212"/>
  <c r="O216"/>
  <c r="O220"/>
  <c r="N3" i="9" l="1"/>
  <c r="B5" i="18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"/>
  <c r="I7" i="19"/>
  <c r="J7"/>
  <c r="K7"/>
  <c r="L7"/>
  <c r="M7"/>
  <c r="N7"/>
  <c r="O7"/>
  <c r="P7"/>
  <c r="H7"/>
  <c r="P8"/>
  <c r="P394" s="1"/>
  <c r="O8"/>
  <c r="N8"/>
  <c r="N394" s="1"/>
  <c r="M8"/>
  <c r="L8"/>
  <c r="L394" s="1"/>
  <c r="K8"/>
  <c r="J8"/>
  <c r="J394" s="1"/>
  <c r="I8"/>
  <c r="H8"/>
  <c r="H396" s="1"/>
  <c r="Q4"/>
  <c r="B4"/>
  <c r="Q3"/>
  <c r="I3"/>
  <c r="E1"/>
  <c r="B473" i="16"/>
  <c r="B474"/>
  <c r="C474" s="1"/>
  <c r="D476" i="19" s="1"/>
  <c r="B475" i="16"/>
  <c r="B476"/>
  <c r="C476" s="1"/>
  <c r="D478" i="19" s="1"/>
  <c r="B477" i="16"/>
  <c r="B478"/>
  <c r="C478" s="1"/>
  <c r="D480" i="19" s="1"/>
  <c r="B479" i="16"/>
  <c r="B480"/>
  <c r="C480" s="1"/>
  <c r="D482" i="19" s="1"/>
  <c r="B481" i="16"/>
  <c r="B482"/>
  <c r="C482" s="1"/>
  <c r="D484" i="19" s="1"/>
  <c r="B483" i="16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C10" i="19"/>
  <c r="R9" i="16"/>
  <c r="S11" i="19" s="1"/>
  <c r="E12"/>
  <c r="R11" i="16"/>
  <c r="S13" i="19" s="1"/>
  <c r="E14"/>
  <c r="R13" i="16"/>
  <c r="S15" i="19" s="1"/>
  <c r="E16"/>
  <c r="R15" i="16"/>
  <c r="S17" i="19" s="1"/>
  <c r="E18"/>
  <c r="R17" i="16"/>
  <c r="S19" i="19" s="1"/>
  <c r="E20"/>
  <c r="D243"/>
  <c r="D245"/>
  <c r="D247"/>
  <c r="D249"/>
  <c r="D251"/>
  <c r="D253"/>
  <c r="D255"/>
  <c r="D257"/>
  <c r="D259"/>
  <c r="D261"/>
  <c r="D263"/>
  <c r="D265"/>
  <c r="D267"/>
  <c r="D269"/>
  <c r="D271"/>
  <c r="D273"/>
  <c r="D275"/>
  <c r="D277"/>
  <c r="D279"/>
  <c r="D281"/>
  <c r="D283"/>
  <c r="D285"/>
  <c r="D287"/>
  <c r="D289"/>
  <c r="D291"/>
  <c r="D293"/>
  <c r="D295"/>
  <c r="D297"/>
  <c r="D299"/>
  <c r="D301"/>
  <c r="D303"/>
  <c r="D305"/>
  <c r="B305" i="16"/>
  <c r="C305" s="1"/>
  <c r="D307" i="19" s="1"/>
  <c r="B306" i="16"/>
  <c r="B307"/>
  <c r="C307" s="1"/>
  <c r="D309" i="19" s="1"/>
  <c r="B308" i="16"/>
  <c r="B309"/>
  <c r="C309" s="1"/>
  <c r="D311" i="19" s="1"/>
  <c r="B310" i="16"/>
  <c r="B311"/>
  <c r="C311" s="1"/>
  <c r="D313" i="19" s="1"/>
  <c r="B312" i="16"/>
  <c r="B313"/>
  <c r="C313" s="1"/>
  <c r="D315" i="19" s="1"/>
  <c r="B314" i="16"/>
  <c r="B315"/>
  <c r="C315" s="1"/>
  <c r="D317" i="19" s="1"/>
  <c r="B316" i="16"/>
  <c r="B317"/>
  <c r="C317" s="1"/>
  <c r="D319" i="19" s="1"/>
  <c r="B318" i="16"/>
  <c r="B319"/>
  <c r="C319" s="1"/>
  <c r="D321" i="19" s="1"/>
  <c r="B320" i="16"/>
  <c r="B321"/>
  <c r="C321" s="1"/>
  <c r="D323" i="19" s="1"/>
  <c r="B322" i="16"/>
  <c r="B323"/>
  <c r="C323" s="1"/>
  <c r="D325" i="19" s="1"/>
  <c r="B324" i="16"/>
  <c r="B325"/>
  <c r="C325" s="1"/>
  <c r="D327" i="19" s="1"/>
  <c r="B326" i="16"/>
  <c r="B327"/>
  <c r="C327" s="1"/>
  <c r="D329" i="19" s="1"/>
  <c r="B328" i="16"/>
  <c r="B329"/>
  <c r="C329" s="1"/>
  <c r="D331" i="19" s="1"/>
  <c r="B330" i="16"/>
  <c r="B331"/>
  <c r="C331" s="1"/>
  <c r="D333" i="19" s="1"/>
  <c r="B332" i="16"/>
  <c r="B333"/>
  <c r="C333" s="1"/>
  <c r="D335" i="19" s="1"/>
  <c r="B334" i="16"/>
  <c r="B335"/>
  <c r="C335" s="1"/>
  <c r="D337" i="19" s="1"/>
  <c r="B336" i="16"/>
  <c r="B337"/>
  <c r="C337" s="1"/>
  <c r="D339" i="19" s="1"/>
  <c r="B338" i="16"/>
  <c r="B339"/>
  <c r="C339" s="1"/>
  <c r="D341" i="19" s="1"/>
  <c r="B340" i="16"/>
  <c r="B341"/>
  <c r="C341" s="1"/>
  <c r="D343" i="19" s="1"/>
  <c r="B342" i="16"/>
  <c r="B343"/>
  <c r="C343" s="1"/>
  <c r="D345" i="19" s="1"/>
  <c r="B344" i="16"/>
  <c r="B345"/>
  <c r="C345" s="1"/>
  <c r="D347" i="19" s="1"/>
  <c r="B346" i="16"/>
  <c r="B347"/>
  <c r="C347" s="1"/>
  <c r="D349" i="19" s="1"/>
  <c r="B348" i="16"/>
  <c r="B349"/>
  <c r="C349" s="1"/>
  <c r="D351" i="19" s="1"/>
  <c r="B350" i="16"/>
  <c r="B351"/>
  <c r="C351" s="1"/>
  <c r="D353" i="19" s="1"/>
  <c r="B352" i="16"/>
  <c r="B353"/>
  <c r="C353" s="1"/>
  <c r="D355" i="19" s="1"/>
  <c r="B354" i="16"/>
  <c r="B355"/>
  <c r="C355" s="1"/>
  <c r="D357" i="19" s="1"/>
  <c r="B356" i="16"/>
  <c r="B357"/>
  <c r="C357" s="1"/>
  <c r="D359" i="19" s="1"/>
  <c r="B358" i="16"/>
  <c r="B359"/>
  <c r="C359" s="1"/>
  <c r="D361" i="19" s="1"/>
  <c r="B360" i="16"/>
  <c r="B361"/>
  <c r="C361" s="1"/>
  <c r="D363" i="19" s="1"/>
  <c r="B362" i="16"/>
  <c r="B363"/>
  <c r="C363" s="1"/>
  <c r="D365" i="19" s="1"/>
  <c r="B364" i="16"/>
  <c r="B365"/>
  <c r="C365" s="1"/>
  <c r="D367" i="19" s="1"/>
  <c r="B366" i="16"/>
  <c r="B367"/>
  <c r="C367" s="1"/>
  <c r="D369" i="19" s="1"/>
  <c r="B368" i="16"/>
  <c r="B369"/>
  <c r="C369" s="1"/>
  <c r="D371" i="19" s="1"/>
  <c r="B370" i="16"/>
  <c r="B371"/>
  <c r="C371" s="1"/>
  <c r="D373" i="19" s="1"/>
  <c r="B372" i="16"/>
  <c r="B373"/>
  <c r="C373" s="1"/>
  <c r="D375" i="19" s="1"/>
  <c r="B374" i="16"/>
  <c r="B375"/>
  <c r="C375" s="1"/>
  <c r="D377" i="19" s="1"/>
  <c r="B376" i="16"/>
  <c r="B377"/>
  <c r="C377" s="1"/>
  <c r="D379" i="19" s="1"/>
  <c r="B378" i="16"/>
  <c r="B379"/>
  <c r="C379" s="1"/>
  <c r="D381" i="19" s="1"/>
  <c r="B380" i="16"/>
  <c r="B381"/>
  <c r="C381" s="1"/>
  <c r="D383" i="19" s="1"/>
  <c r="B382" i="16"/>
  <c r="B383"/>
  <c r="C383" s="1"/>
  <c r="D385" i="19" s="1"/>
  <c r="B384" i="16"/>
  <c r="B385"/>
  <c r="C385" s="1"/>
  <c r="D387" i="19" s="1"/>
  <c r="B386" i="16"/>
  <c r="B387"/>
  <c r="C387" s="1"/>
  <c r="D389" i="19" s="1"/>
  <c r="B388" i="16"/>
  <c r="B389"/>
  <c r="C389" s="1"/>
  <c r="D391" i="19" s="1"/>
  <c r="B390" i="16"/>
  <c r="B391"/>
  <c r="C391" s="1"/>
  <c r="D393" i="19" s="1"/>
  <c r="B392" i="16"/>
  <c r="B393"/>
  <c r="C393" s="1"/>
  <c r="D395" i="19" s="1"/>
  <c r="B394" i="16"/>
  <c r="B395"/>
  <c r="C395" s="1"/>
  <c r="D397" i="19" s="1"/>
  <c r="B396" i="16"/>
  <c r="B397"/>
  <c r="C397" s="1"/>
  <c r="D399" i="19" s="1"/>
  <c r="B398" i="16"/>
  <c r="B399"/>
  <c r="C399" s="1"/>
  <c r="D401" i="19" s="1"/>
  <c r="B400" i="16"/>
  <c r="B401"/>
  <c r="C401" s="1"/>
  <c r="D403" i="19" s="1"/>
  <c r="B402" i="16"/>
  <c r="B403"/>
  <c r="C403" s="1"/>
  <c r="D405" i="19" s="1"/>
  <c r="B404" i="16"/>
  <c r="B405"/>
  <c r="C405" s="1"/>
  <c r="D407" i="19" s="1"/>
  <c r="B406" i="16"/>
  <c r="B407"/>
  <c r="C407" s="1"/>
  <c r="D409" i="19" s="1"/>
  <c r="B408" i="16"/>
  <c r="B409"/>
  <c r="C409" s="1"/>
  <c r="D411" i="19" s="1"/>
  <c r="B410" i="16"/>
  <c r="B411"/>
  <c r="C411" s="1"/>
  <c r="D413" i="19" s="1"/>
  <c r="B412" i="16"/>
  <c r="B413"/>
  <c r="C413" s="1"/>
  <c r="D415" i="19" s="1"/>
  <c r="B414" i="16"/>
  <c r="B415"/>
  <c r="C415" s="1"/>
  <c r="D417" i="19" s="1"/>
  <c r="B416" i="16"/>
  <c r="B417"/>
  <c r="C417" s="1"/>
  <c r="D419" i="19" s="1"/>
  <c r="B418" i="16"/>
  <c r="B419"/>
  <c r="C419" s="1"/>
  <c r="D421" i="19" s="1"/>
  <c r="B420" i="16"/>
  <c r="B421"/>
  <c r="C421" s="1"/>
  <c r="D423" i="19" s="1"/>
  <c r="B422" i="16"/>
  <c r="B423"/>
  <c r="C423" s="1"/>
  <c r="D425" i="19" s="1"/>
  <c r="B424" i="16"/>
  <c r="B425"/>
  <c r="C425" s="1"/>
  <c r="D427" i="19" s="1"/>
  <c r="B426" i="16"/>
  <c r="B427"/>
  <c r="C427" s="1"/>
  <c r="D429" i="19" s="1"/>
  <c r="B428" i="16"/>
  <c r="B429"/>
  <c r="C429" s="1"/>
  <c r="D431" i="19" s="1"/>
  <c r="B430" i="16"/>
  <c r="B431"/>
  <c r="C431" s="1"/>
  <c r="D433" i="19" s="1"/>
  <c r="B432" i="16"/>
  <c r="B433"/>
  <c r="C433" s="1"/>
  <c r="D435" i="19" s="1"/>
  <c r="B434" i="16"/>
  <c r="B435"/>
  <c r="C435" s="1"/>
  <c r="D437" i="19" s="1"/>
  <c r="B436" i="16"/>
  <c r="B437"/>
  <c r="C437" s="1"/>
  <c r="D439" i="19" s="1"/>
  <c r="B438" i="16"/>
  <c r="B439"/>
  <c r="C439" s="1"/>
  <c r="D441" i="19" s="1"/>
  <c r="B440" i="16"/>
  <c r="B441"/>
  <c r="C441" s="1"/>
  <c r="D443" i="19" s="1"/>
  <c r="B442" i="16"/>
  <c r="B443"/>
  <c r="C443" s="1"/>
  <c r="D445" i="19" s="1"/>
  <c r="B444" i="16"/>
  <c r="B445"/>
  <c r="C445" s="1"/>
  <c r="D447" i="19" s="1"/>
  <c r="B446" i="16"/>
  <c r="B447"/>
  <c r="C447" s="1"/>
  <c r="D449" i="19" s="1"/>
  <c r="B448" i="16"/>
  <c r="B449"/>
  <c r="C449" s="1"/>
  <c r="D451" i="19" s="1"/>
  <c r="B450" i="16"/>
  <c r="B451"/>
  <c r="C451" s="1"/>
  <c r="D453" i="19" s="1"/>
  <c r="B452" i="16"/>
  <c r="B453"/>
  <c r="C453" s="1"/>
  <c r="D455" i="19" s="1"/>
  <c r="B454" i="16"/>
  <c r="B455"/>
  <c r="C455" s="1"/>
  <c r="D457" i="19" s="1"/>
  <c r="B456" i="16"/>
  <c r="B457"/>
  <c r="C457" s="1"/>
  <c r="D459" i="19" s="1"/>
  <c r="B458" i="16"/>
  <c r="B459"/>
  <c r="C459" s="1"/>
  <c r="D461" i="19" s="1"/>
  <c r="B460" i="16"/>
  <c r="B461"/>
  <c r="C461" s="1"/>
  <c r="D463" i="19" s="1"/>
  <c r="B462" i="16"/>
  <c r="B463"/>
  <c r="C463" s="1"/>
  <c r="D465" i="19" s="1"/>
  <c r="B464" i="16"/>
  <c r="B465"/>
  <c r="C465" s="1"/>
  <c r="D467" i="19" s="1"/>
  <c r="B466" i="16"/>
  <c r="B467"/>
  <c r="C467" s="1"/>
  <c r="D469" i="19" s="1"/>
  <c r="B468" i="16"/>
  <c r="B469"/>
  <c r="C469" s="1"/>
  <c r="D471" i="19" s="1"/>
  <c r="B470" i="16"/>
  <c r="B471"/>
  <c r="C471" s="1"/>
  <c r="D473" i="19" s="1"/>
  <c r="B472" i="16"/>
  <c r="C9" i="19"/>
  <c r="E9"/>
  <c r="N1198"/>
  <c r="Q2" i="16"/>
  <c r="P6"/>
  <c r="R1790" l="1"/>
  <c r="D1790"/>
  <c r="F1790"/>
  <c r="C1790"/>
  <c r="E1790"/>
  <c r="R1788"/>
  <c r="D1788"/>
  <c r="F1788"/>
  <c r="C1788"/>
  <c r="E1788"/>
  <c r="R1784"/>
  <c r="D1784"/>
  <c r="F1784"/>
  <c r="C1784"/>
  <c r="E1784"/>
  <c r="R1780"/>
  <c r="D1780"/>
  <c r="F1780"/>
  <c r="C1780"/>
  <c r="E1780"/>
  <c r="R1778"/>
  <c r="D1778"/>
  <c r="F1778"/>
  <c r="C1778"/>
  <c r="E1778"/>
  <c r="R1774"/>
  <c r="D1774"/>
  <c r="F1774"/>
  <c r="C1774"/>
  <c r="E1774"/>
  <c r="R1768"/>
  <c r="D1768"/>
  <c r="F1768"/>
  <c r="C1768"/>
  <c r="E1768"/>
  <c r="R1764"/>
  <c r="D1764"/>
  <c r="F1764"/>
  <c r="C1764"/>
  <c r="E1764"/>
  <c r="R1760"/>
  <c r="D1760"/>
  <c r="F1760"/>
  <c r="C1760"/>
  <c r="E1760"/>
  <c r="R1754"/>
  <c r="D1754"/>
  <c r="F1754"/>
  <c r="C1754"/>
  <c r="E1754"/>
  <c r="R1748"/>
  <c r="D1748"/>
  <c r="F1748"/>
  <c r="C1748"/>
  <c r="E1748"/>
  <c r="R1744"/>
  <c r="D1744"/>
  <c r="F1744"/>
  <c r="C1744"/>
  <c r="E1744"/>
  <c r="R1740"/>
  <c r="D1740"/>
  <c r="F1740"/>
  <c r="C1740"/>
  <c r="E1740"/>
  <c r="R1736"/>
  <c r="D1736"/>
  <c r="F1736"/>
  <c r="C1736"/>
  <c r="E1736"/>
  <c r="R1732"/>
  <c r="D1732"/>
  <c r="F1732"/>
  <c r="C1732"/>
  <c r="E1732"/>
  <c r="R1728"/>
  <c r="D1728"/>
  <c r="F1728"/>
  <c r="C1728"/>
  <c r="E1728"/>
  <c r="R1724"/>
  <c r="D1724"/>
  <c r="F1724"/>
  <c r="C1724"/>
  <c r="E1724"/>
  <c r="R1720"/>
  <c r="D1720"/>
  <c r="F1720"/>
  <c r="C1720"/>
  <c r="E1720"/>
  <c r="R1718"/>
  <c r="D1718"/>
  <c r="F1718"/>
  <c r="C1718"/>
  <c r="E1718"/>
  <c r="R1716"/>
  <c r="D1716"/>
  <c r="F1716"/>
  <c r="C1716"/>
  <c r="E1716"/>
  <c r="R1712"/>
  <c r="D1712"/>
  <c r="F1712"/>
  <c r="C1712"/>
  <c r="E1712"/>
  <c r="R1708"/>
  <c r="D1708"/>
  <c r="F1708"/>
  <c r="C1708"/>
  <c r="E1708"/>
  <c r="R1704"/>
  <c r="D1704"/>
  <c r="F1704"/>
  <c r="C1704"/>
  <c r="E1704"/>
  <c r="R1700"/>
  <c r="D1700"/>
  <c r="F1700"/>
  <c r="C1700"/>
  <c r="E1700"/>
  <c r="R1696"/>
  <c r="D1696"/>
  <c r="F1696"/>
  <c r="C1696"/>
  <c r="E1696"/>
  <c r="R1694"/>
  <c r="D1694"/>
  <c r="F1694"/>
  <c r="C1694"/>
  <c r="E1694"/>
  <c r="R1690"/>
  <c r="D1690"/>
  <c r="F1690"/>
  <c r="C1690"/>
  <c r="E1690"/>
  <c r="R1686"/>
  <c r="D1686"/>
  <c r="F1686"/>
  <c r="C1686"/>
  <c r="E1686"/>
  <c r="R1684"/>
  <c r="D1684"/>
  <c r="F1684"/>
  <c r="C1684"/>
  <c r="E1684"/>
  <c r="R1680"/>
  <c r="D1680"/>
  <c r="F1680"/>
  <c r="C1680"/>
  <c r="E1680"/>
  <c r="R1676"/>
  <c r="D1676"/>
  <c r="F1676"/>
  <c r="C1676"/>
  <c r="E1676"/>
  <c r="R1672"/>
  <c r="D1672"/>
  <c r="F1672"/>
  <c r="C1672"/>
  <c r="E1672"/>
  <c r="R1670"/>
  <c r="D1670"/>
  <c r="F1670"/>
  <c r="C1670"/>
  <c r="E1670"/>
  <c r="R1666"/>
  <c r="D1666"/>
  <c r="F1666"/>
  <c r="C1666"/>
  <c r="E1666"/>
  <c r="R1662"/>
  <c r="D1662"/>
  <c r="F1662"/>
  <c r="C1662"/>
  <c r="E1662"/>
  <c r="R1658"/>
  <c r="D1658"/>
  <c r="F1658"/>
  <c r="C1658"/>
  <c r="E1658"/>
  <c r="R1652"/>
  <c r="D1652"/>
  <c r="F1652"/>
  <c r="C1652"/>
  <c r="E1652"/>
  <c r="R1648"/>
  <c r="D1648"/>
  <c r="F1648"/>
  <c r="C1648"/>
  <c r="E1648"/>
  <c r="R1644"/>
  <c r="D1644"/>
  <c r="F1644"/>
  <c r="C1644"/>
  <c r="E1644"/>
  <c r="R1640"/>
  <c r="D1640"/>
  <c r="F1640"/>
  <c r="C1640"/>
  <c r="E1640"/>
  <c r="R1636"/>
  <c r="D1636"/>
  <c r="F1636"/>
  <c r="C1636"/>
  <c r="E1636"/>
  <c r="R1632"/>
  <c r="D1632"/>
  <c r="F1632"/>
  <c r="C1632"/>
  <c r="E1632"/>
  <c r="R1628"/>
  <c r="D1628"/>
  <c r="F1628"/>
  <c r="C1628"/>
  <c r="E1628"/>
  <c r="R1626"/>
  <c r="D1626"/>
  <c r="F1626"/>
  <c r="C1626"/>
  <c r="E1626"/>
  <c r="R1622"/>
  <c r="D1622"/>
  <c r="F1622"/>
  <c r="C1622"/>
  <c r="E1622"/>
  <c r="R1618"/>
  <c r="D1618"/>
  <c r="F1618"/>
  <c r="C1618"/>
  <c r="E1618"/>
  <c r="R1614"/>
  <c r="D1614"/>
  <c r="F1614"/>
  <c r="C1614"/>
  <c r="E1614"/>
  <c r="R1610"/>
  <c r="D1610"/>
  <c r="F1610"/>
  <c r="C1610"/>
  <c r="E1610"/>
  <c r="R1606"/>
  <c r="D1606"/>
  <c r="F1606"/>
  <c r="C1606"/>
  <c r="E1606"/>
  <c r="R1602"/>
  <c r="D1602"/>
  <c r="F1602"/>
  <c r="C1602"/>
  <c r="E1602"/>
  <c r="R1598"/>
  <c r="D1598"/>
  <c r="F1598"/>
  <c r="C1598"/>
  <c r="E1598"/>
  <c r="R1594"/>
  <c r="D1594"/>
  <c r="F1594"/>
  <c r="C1594"/>
  <c r="E1594"/>
  <c r="R1592"/>
  <c r="D1592"/>
  <c r="F1592"/>
  <c r="C1592"/>
  <c r="E1592"/>
  <c r="R1588"/>
  <c r="D1588"/>
  <c r="F1588"/>
  <c r="C1588"/>
  <c r="E1588"/>
  <c r="R1584"/>
  <c r="D1584"/>
  <c r="F1584"/>
  <c r="C1584"/>
  <c r="E1584"/>
  <c r="R1580"/>
  <c r="D1580"/>
  <c r="F1580"/>
  <c r="C1580"/>
  <c r="E1580"/>
  <c r="R1576"/>
  <c r="D1576"/>
  <c r="F1576"/>
  <c r="C1576"/>
  <c r="E1576"/>
  <c r="R1572"/>
  <c r="D1572"/>
  <c r="F1572"/>
  <c r="C1572"/>
  <c r="E1572"/>
  <c r="R1570"/>
  <c r="D1570"/>
  <c r="F1570"/>
  <c r="C1570"/>
  <c r="E1570"/>
  <c r="R1566"/>
  <c r="D1566"/>
  <c r="F1566"/>
  <c r="C1566"/>
  <c r="E1566"/>
  <c r="R1562"/>
  <c r="D1562"/>
  <c r="F1562"/>
  <c r="C1562"/>
  <c r="E1562"/>
  <c r="R1558"/>
  <c r="D1558"/>
  <c r="F1558"/>
  <c r="C1558"/>
  <c r="E1558"/>
  <c r="R1554"/>
  <c r="D1554"/>
  <c r="F1554"/>
  <c r="C1554"/>
  <c r="E1554"/>
  <c r="R1550"/>
  <c r="D1550"/>
  <c r="F1550"/>
  <c r="C1550"/>
  <c r="E1550"/>
  <c r="R1544"/>
  <c r="D1544"/>
  <c r="F1544"/>
  <c r="C1544"/>
  <c r="E1544"/>
  <c r="R1540"/>
  <c r="D1540"/>
  <c r="F1540"/>
  <c r="C1540"/>
  <c r="E1540"/>
  <c r="R1536"/>
  <c r="D1536"/>
  <c r="F1536"/>
  <c r="C1536"/>
  <c r="E1536"/>
  <c r="R1530"/>
  <c r="D1530"/>
  <c r="F1530"/>
  <c r="C1530"/>
  <c r="E1530"/>
  <c r="R1526"/>
  <c r="D1526"/>
  <c r="F1526"/>
  <c r="C1526"/>
  <c r="E1526"/>
  <c r="R1522"/>
  <c r="D1522"/>
  <c r="F1522"/>
  <c r="C1522"/>
  <c r="E1522"/>
  <c r="R1518"/>
  <c r="D1518"/>
  <c r="F1518"/>
  <c r="C1518"/>
  <c r="E1518"/>
  <c r="R1514"/>
  <c r="D1514"/>
  <c r="F1514"/>
  <c r="C1514"/>
  <c r="E1514"/>
  <c r="R1510"/>
  <c r="D1510"/>
  <c r="F1510"/>
  <c r="C1510"/>
  <c r="E1510"/>
  <c r="R1504"/>
  <c r="D1504"/>
  <c r="F1504"/>
  <c r="C1504"/>
  <c r="E1504"/>
  <c r="R1500"/>
  <c r="D1500"/>
  <c r="F1500"/>
  <c r="C1500"/>
  <c r="E1500"/>
  <c r="R1496"/>
  <c r="D1496"/>
  <c r="F1496"/>
  <c r="C1496"/>
  <c r="E1496"/>
  <c r="R1492"/>
  <c r="D1492"/>
  <c r="F1492"/>
  <c r="C1492"/>
  <c r="E1492"/>
  <c r="R1488"/>
  <c r="D1488"/>
  <c r="F1488"/>
  <c r="C1488"/>
  <c r="E1488"/>
  <c r="R1484"/>
  <c r="D1484"/>
  <c r="F1484"/>
  <c r="C1484"/>
  <c r="E1484"/>
  <c r="R1480"/>
  <c r="D1480"/>
  <c r="F1480"/>
  <c r="C1480"/>
  <c r="E1480"/>
  <c r="R1476"/>
  <c r="D1476"/>
  <c r="F1476"/>
  <c r="C1476"/>
  <c r="E1476"/>
  <c r="R1472"/>
  <c r="D1472"/>
  <c r="F1472"/>
  <c r="C1472"/>
  <c r="E1472"/>
  <c r="R1468"/>
  <c r="D1468"/>
  <c r="F1468"/>
  <c r="C1468"/>
  <c r="E1468"/>
  <c r="R1462"/>
  <c r="D1462"/>
  <c r="F1462"/>
  <c r="C1462"/>
  <c r="E1462"/>
  <c r="R1458"/>
  <c r="D1458"/>
  <c r="F1458"/>
  <c r="C1458"/>
  <c r="E1458"/>
  <c r="R1454"/>
  <c r="D1454"/>
  <c r="F1454"/>
  <c r="C1454"/>
  <c r="E1454"/>
  <c r="R1450"/>
  <c r="D1450"/>
  <c r="F1450"/>
  <c r="C1450"/>
  <c r="E1450"/>
  <c r="R1446"/>
  <c r="D1446"/>
  <c r="F1446"/>
  <c r="C1446"/>
  <c r="E1446"/>
  <c r="R1442"/>
  <c r="D1442"/>
  <c r="F1442"/>
  <c r="C1442"/>
  <c r="E1442"/>
  <c r="R1438"/>
  <c r="D1438"/>
  <c r="F1438"/>
  <c r="C1438"/>
  <c r="E1438"/>
  <c r="R1432"/>
  <c r="D1432"/>
  <c r="F1432"/>
  <c r="C1432"/>
  <c r="E1432"/>
  <c r="R1428"/>
  <c r="D1428"/>
  <c r="F1428"/>
  <c r="C1428"/>
  <c r="E1428"/>
  <c r="R1424"/>
  <c r="D1424"/>
  <c r="F1424"/>
  <c r="C1424"/>
  <c r="E1424"/>
  <c r="R1420"/>
  <c r="D1420"/>
  <c r="F1420"/>
  <c r="C1420"/>
  <c r="E1420"/>
  <c r="R1416"/>
  <c r="D1416"/>
  <c r="F1416"/>
  <c r="C1416"/>
  <c r="E1416"/>
  <c r="R1412"/>
  <c r="D1412"/>
  <c r="F1412"/>
  <c r="C1412"/>
  <c r="E1412"/>
  <c r="R1408"/>
  <c r="D1408"/>
  <c r="F1408"/>
  <c r="C1408"/>
  <c r="E1408"/>
  <c r="R1404"/>
  <c r="D1404"/>
  <c r="F1404"/>
  <c r="C1404"/>
  <c r="E1404"/>
  <c r="R1400"/>
  <c r="D1400"/>
  <c r="F1400"/>
  <c r="C1400"/>
  <c r="E1400"/>
  <c r="R1396"/>
  <c r="D1396"/>
  <c r="F1396"/>
  <c r="C1396"/>
  <c r="E1396"/>
  <c r="R1392"/>
  <c r="D1392"/>
  <c r="F1392"/>
  <c r="C1392"/>
  <c r="E1392"/>
  <c r="R1388"/>
  <c r="D1388"/>
  <c r="F1388"/>
  <c r="C1388"/>
  <c r="E1388"/>
  <c r="R1384"/>
  <c r="D1384"/>
  <c r="F1384"/>
  <c r="C1384"/>
  <c r="E1384"/>
  <c r="R1380"/>
  <c r="D1380"/>
  <c r="F1380"/>
  <c r="C1380"/>
  <c r="E1380"/>
  <c r="R1376"/>
  <c r="D1376"/>
  <c r="F1376"/>
  <c r="C1376"/>
  <c r="E1376"/>
  <c r="R1372"/>
  <c r="D1372"/>
  <c r="F1372"/>
  <c r="C1372"/>
  <c r="E1372"/>
  <c r="R1368"/>
  <c r="D1368"/>
  <c r="F1368"/>
  <c r="C1368"/>
  <c r="E1368"/>
  <c r="R1364"/>
  <c r="D1364"/>
  <c r="F1364"/>
  <c r="C1364"/>
  <c r="E1364"/>
  <c r="R1362"/>
  <c r="D1362"/>
  <c r="F1362"/>
  <c r="C1362"/>
  <c r="E1362"/>
  <c r="R1358"/>
  <c r="D1358"/>
  <c r="F1358"/>
  <c r="C1358"/>
  <c r="E1358"/>
  <c r="R1352"/>
  <c r="D1352"/>
  <c r="F1352"/>
  <c r="C1352"/>
  <c r="E1352"/>
  <c r="R1348"/>
  <c r="D1348"/>
  <c r="F1348"/>
  <c r="C1348"/>
  <c r="E1348"/>
  <c r="R1344"/>
  <c r="D1344"/>
  <c r="F1344"/>
  <c r="C1344"/>
  <c r="E1344"/>
  <c r="R1342"/>
  <c r="D1342"/>
  <c r="F1342"/>
  <c r="C1342"/>
  <c r="E1342"/>
  <c r="R1338"/>
  <c r="D1338"/>
  <c r="F1338"/>
  <c r="C1338"/>
  <c r="E1338"/>
  <c r="R1334"/>
  <c r="D1334"/>
  <c r="F1334"/>
  <c r="C1334"/>
  <c r="E1334"/>
  <c r="R1330"/>
  <c r="D1330"/>
  <c r="F1330"/>
  <c r="C1330"/>
  <c r="E1330"/>
  <c r="R1328"/>
  <c r="D1328"/>
  <c r="F1328"/>
  <c r="C1328"/>
  <c r="E1328"/>
  <c r="R1324"/>
  <c r="D1324"/>
  <c r="F1324"/>
  <c r="C1324"/>
  <c r="E1324"/>
  <c r="R1320"/>
  <c r="D1320"/>
  <c r="F1320"/>
  <c r="C1320"/>
  <c r="E1320"/>
  <c r="R1316"/>
  <c r="D1316"/>
  <c r="F1316"/>
  <c r="C1316"/>
  <c r="E1316"/>
  <c r="R1312"/>
  <c r="D1312"/>
  <c r="F1312"/>
  <c r="C1312"/>
  <c r="E1312"/>
  <c r="R1308"/>
  <c r="D1308"/>
  <c r="F1308"/>
  <c r="C1308"/>
  <c r="E1308"/>
  <c r="R1304"/>
  <c r="D1304"/>
  <c r="F1304"/>
  <c r="C1304"/>
  <c r="E1304"/>
  <c r="R1300"/>
  <c r="D1300"/>
  <c r="F1300"/>
  <c r="C1300"/>
  <c r="E1300"/>
  <c r="R1296"/>
  <c r="D1296"/>
  <c r="F1296"/>
  <c r="C1296"/>
  <c r="E1296"/>
  <c r="R1292"/>
  <c r="D1292"/>
  <c r="F1292"/>
  <c r="C1292"/>
  <c r="E1292"/>
  <c r="R1288"/>
  <c r="D1288"/>
  <c r="F1288"/>
  <c r="C1288"/>
  <c r="E1288"/>
  <c r="R1284"/>
  <c r="D1284"/>
  <c r="F1284"/>
  <c r="C1284"/>
  <c r="E1284"/>
  <c r="R1280"/>
  <c r="D1280"/>
  <c r="F1280"/>
  <c r="C1280"/>
  <c r="E1280"/>
  <c r="R1278"/>
  <c r="D1278"/>
  <c r="F1278"/>
  <c r="C1278"/>
  <c r="E1278"/>
  <c r="R1274"/>
  <c r="D1274"/>
  <c r="F1274"/>
  <c r="C1274"/>
  <c r="E1274"/>
  <c r="R1270"/>
  <c r="D1270"/>
  <c r="F1270"/>
  <c r="C1270"/>
  <c r="E1270"/>
  <c r="R1266"/>
  <c r="D1266"/>
  <c r="F1266"/>
  <c r="C1266"/>
  <c r="E1266"/>
  <c r="R1262"/>
  <c r="D1262"/>
  <c r="F1262"/>
  <c r="C1262"/>
  <c r="E1262"/>
  <c r="R1260"/>
  <c r="D1260"/>
  <c r="F1260"/>
  <c r="C1260"/>
  <c r="E1260"/>
  <c r="R1254"/>
  <c r="D1254"/>
  <c r="F1254"/>
  <c r="C1254"/>
  <c r="E1254"/>
  <c r="R1250"/>
  <c r="D1250"/>
  <c r="F1250"/>
  <c r="C1250"/>
  <c r="E1250"/>
  <c r="R1246"/>
  <c r="D1246"/>
  <c r="F1246"/>
  <c r="C1246"/>
  <c r="E1246"/>
  <c r="R1242"/>
  <c r="D1242"/>
  <c r="F1242"/>
  <c r="C1242"/>
  <c r="E1242"/>
  <c r="R1238"/>
  <c r="D1238"/>
  <c r="F1238"/>
  <c r="C1238"/>
  <c r="E1238"/>
  <c r="R1232"/>
  <c r="D1232"/>
  <c r="F1232"/>
  <c r="C1232"/>
  <c r="E1232"/>
  <c r="R1230"/>
  <c r="D1230"/>
  <c r="F1230"/>
  <c r="C1230"/>
  <c r="E1230"/>
  <c r="R1226"/>
  <c r="D1226"/>
  <c r="F1226"/>
  <c r="C1226"/>
  <c r="E1226"/>
  <c r="R1222"/>
  <c r="D1222"/>
  <c r="F1222"/>
  <c r="C1222"/>
  <c r="E1222"/>
  <c r="R1218"/>
  <c r="D1218"/>
  <c r="F1218"/>
  <c r="C1218"/>
  <c r="E1218"/>
  <c r="R1214"/>
  <c r="D1214"/>
  <c r="F1214"/>
  <c r="C1214"/>
  <c r="E1214"/>
  <c r="R1210"/>
  <c r="D1210"/>
  <c r="F1210"/>
  <c r="C1210"/>
  <c r="E1210"/>
  <c r="R1206"/>
  <c r="D1206"/>
  <c r="F1206"/>
  <c r="C1206"/>
  <c r="E1206"/>
  <c r="R1202"/>
  <c r="D1202"/>
  <c r="F1202"/>
  <c r="C1202"/>
  <c r="E1202"/>
  <c r="R1200"/>
  <c r="D1200"/>
  <c r="F1200"/>
  <c r="C1200"/>
  <c r="E1200"/>
  <c r="R1196"/>
  <c r="D1196"/>
  <c r="F1196"/>
  <c r="C1196"/>
  <c r="E1196"/>
  <c r="R1190"/>
  <c r="D1190"/>
  <c r="F1190"/>
  <c r="C1190"/>
  <c r="E1190"/>
  <c r="R1184"/>
  <c r="S1186" i="19" s="1"/>
  <c r="C1186"/>
  <c r="D1184" i="16"/>
  <c r="E1186" i="19" s="1"/>
  <c r="F1184" i="16"/>
  <c r="G1186" i="19" s="1"/>
  <c r="C1184" i="16"/>
  <c r="D1186" i="19" s="1"/>
  <c r="E1184" i="16"/>
  <c r="F1186" i="19" s="1"/>
  <c r="R1180" i="16"/>
  <c r="S1182" i="19" s="1"/>
  <c r="C1182"/>
  <c r="D1180" i="16"/>
  <c r="E1182" i="19" s="1"/>
  <c r="F1180" i="16"/>
  <c r="G1182" i="19" s="1"/>
  <c r="C1180" i="16"/>
  <c r="D1182" i="19" s="1"/>
  <c r="E1180" i="16"/>
  <c r="F1182" i="19" s="1"/>
  <c r="R1176" i="16"/>
  <c r="S1178" i="19" s="1"/>
  <c r="C1178"/>
  <c r="D1176" i="16"/>
  <c r="E1178" i="19" s="1"/>
  <c r="F1176" i="16"/>
  <c r="G1178" i="19" s="1"/>
  <c r="C1176" i="16"/>
  <c r="D1178" i="19" s="1"/>
  <c r="E1176" i="16"/>
  <c r="F1178" i="19" s="1"/>
  <c r="R1172" i="16"/>
  <c r="S1174" i="19" s="1"/>
  <c r="C1174"/>
  <c r="D1172" i="16"/>
  <c r="E1174" i="19" s="1"/>
  <c r="F1172" i="16"/>
  <c r="G1174" i="19" s="1"/>
  <c r="C1172" i="16"/>
  <c r="D1174" i="19" s="1"/>
  <c r="E1172" i="16"/>
  <c r="F1174" i="19" s="1"/>
  <c r="R1168" i="16"/>
  <c r="S1170" i="19" s="1"/>
  <c r="C1170"/>
  <c r="D1168" i="16"/>
  <c r="E1170" i="19" s="1"/>
  <c r="F1168" i="16"/>
  <c r="G1170" i="19" s="1"/>
  <c r="C1168" i="16"/>
  <c r="D1170" i="19" s="1"/>
  <c r="E1168" i="16"/>
  <c r="F1170" i="19" s="1"/>
  <c r="R1164" i="16"/>
  <c r="S1166" i="19" s="1"/>
  <c r="C1166"/>
  <c r="D1164" i="16"/>
  <c r="E1166" i="19" s="1"/>
  <c r="F1164" i="16"/>
  <c r="G1166" i="19" s="1"/>
  <c r="C1164" i="16"/>
  <c r="D1166" i="19" s="1"/>
  <c r="E1164" i="16"/>
  <c r="F1166" i="19" s="1"/>
  <c r="R1160" i="16"/>
  <c r="S1162" i="19" s="1"/>
  <c r="C1162"/>
  <c r="D1160" i="16"/>
  <c r="E1162" i="19" s="1"/>
  <c r="F1160" i="16"/>
  <c r="G1162" i="19" s="1"/>
  <c r="C1160" i="16"/>
  <c r="D1162" i="19" s="1"/>
  <c r="E1160" i="16"/>
  <c r="F1162" i="19" s="1"/>
  <c r="R1156" i="16"/>
  <c r="S1158" i="19" s="1"/>
  <c r="C1158"/>
  <c r="D1156" i="16"/>
  <c r="E1158" i="19" s="1"/>
  <c r="F1156" i="16"/>
  <c r="G1158" i="19" s="1"/>
  <c r="C1156" i="16"/>
  <c r="D1158" i="19" s="1"/>
  <c r="E1156" i="16"/>
  <c r="F1158" i="19" s="1"/>
  <c r="R1150" i="16"/>
  <c r="S1152" i="19" s="1"/>
  <c r="C1152"/>
  <c r="D1150" i="16"/>
  <c r="E1152" i="19" s="1"/>
  <c r="F1150" i="16"/>
  <c r="G1152" i="19" s="1"/>
  <c r="C1150" i="16"/>
  <c r="D1152" i="19" s="1"/>
  <c r="E1150" i="16"/>
  <c r="F1152" i="19" s="1"/>
  <c r="R1146" i="16"/>
  <c r="S1148" i="19" s="1"/>
  <c r="C1148"/>
  <c r="D1146" i="16"/>
  <c r="E1148" i="19" s="1"/>
  <c r="F1146" i="16"/>
  <c r="G1148" i="19" s="1"/>
  <c r="C1146" i="16"/>
  <c r="D1148" i="19" s="1"/>
  <c r="E1146" i="16"/>
  <c r="F1148" i="19" s="1"/>
  <c r="R1142" i="16"/>
  <c r="S1144" i="19" s="1"/>
  <c r="C1144"/>
  <c r="D1142" i="16"/>
  <c r="E1144" i="19" s="1"/>
  <c r="F1142" i="16"/>
  <c r="G1144" i="19" s="1"/>
  <c r="C1142" i="16"/>
  <c r="D1144" i="19" s="1"/>
  <c r="E1142" i="16"/>
  <c r="F1144" i="19" s="1"/>
  <c r="R1140" i="16"/>
  <c r="S1142" i="19" s="1"/>
  <c r="C1142"/>
  <c r="D1140" i="16"/>
  <c r="E1142" i="19" s="1"/>
  <c r="F1140" i="16"/>
  <c r="G1142" i="19" s="1"/>
  <c r="C1140" i="16"/>
  <c r="D1142" i="19" s="1"/>
  <c r="E1140" i="16"/>
  <c r="F1142" i="19" s="1"/>
  <c r="R1136" i="16"/>
  <c r="S1138" i="19" s="1"/>
  <c r="C1138"/>
  <c r="D1136" i="16"/>
  <c r="E1138" i="19" s="1"/>
  <c r="F1136" i="16"/>
  <c r="G1138" i="19" s="1"/>
  <c r="C1136" i="16"/>
  <c r="D1138" i="19" s="1"/>
  <c r="E1136" i="16"/>
  <c r="F1138" i="19" s="1"/>
  <c r="R1134" i="16"/>
  <c r="S1136" i="19" s="1"/>
  <c r="C1136"/>
  <c r="D1134" i="16"/>
  <c r="E1136" i="19" s="1"/>
  <c r="F1134" i="16"/>
  <c r="G1136" i="19" s="1"/>
  <c r="C1134" i="16"/>
  <c r="D1136" i="19" s="1"/>
  <c r="E1134" i="16"/>
  <c r="F1136" i="19" s="1"/>
  <c r="R1130" i="16"/>
  <c r="S1132" i="19" s="1"/>
  <c r="C1132"/>
  <c r="D1130" i="16"/>
  <c r="E1132" i="19" s="1"/>
  <c r="F1130" i="16"/>
  <c r="G1132" i="19" s="1"/>
  <c r="C1130" i="16"/>
  <c r="D1132" i="19" s="1"/>
  <c r="E1130" i="16"/>
  <c r="F1132" i="19" s="1"/>
  <c r="R1126" i="16"/>
  <c r="S1128" i="19" s="1"/>
  <c r="C1128"/>
  <c r="D1126" i="16"/>
  <c r="E1128" i="19" s="1"/>
  <c r="F1126" i="16"/>
  <c r="G1128" i="19" s="1"/>
  <c r="C1126" i="16"/>
  <c r="D1128" i="19" s="1"/>
  <c r="E1126" i="16"/>
  <c r="F1128" i="19" s="1"/>
  <c r="R1122" i="16"/>
  <c r="S1124" i="19" s="1"/>
  <c r="C1124"/>
  <c r="D1122" i="16"/>
  <c r="E1124" i="19" s="1"/>
  <c r="F1122" i="16"/>
  <c r="G1124" i="19" s="1"/>
  <c r="C1122" i="16"/>
  <c r="D1124" i="19" s="1"/>
  <c r="E1122" i="16"/>
  <c r="F1124" i="19" s="1"/>
  <c r="R1116" i="16"/>
  <c r="S1118" i="19" s="1"/>
  <c r="C1118"/>
  <c r="D1116" i="16"/>
  <c r="E1118" i="19" s="1"/>
  <c r="F1116" i="16"/>
  <c r="G1118" i="19" s="1"/>
  <c r="C1116" i="16"/>
  <c r="D1118" i="19" s="1"/>
  <c r="E1116" i="16"/>
  <c r="F1118" i="19" s="1"/>
  <c r="R1114" i="16"/>
  <c r="S1116" i="19" s="1"/>
  <c r="C1116"/>
  <c r="D1114" i="16"/>
  <c r="E1116" i="19" s="1"/>
  <c r="F1114" i="16"/>
  <c r="G1116" i="19" s="1"/>
  <c r="C1114" i="16"/>
  <c r="D1116" i="19" s="1"/>
  <c r="E1114" i="16"/>
  <c r="F1116" i="19" s="1"/>
  <c r="R1110" i="16"/>
  <c r="S1112" i="19" s="1"/>
  <c r="C1112"/>
  <c r="D1110" i="16"/>
  <c r="E1112" i="19" s="1"/>
  <c r="F1110" i="16"/>
  <c r="G1112" i="19" s="1"/>
  <c r="C1110" i="16"/>
  <c r="D1112" i="19" s="1"/>
  <c r="E1110" i="16"/>
  <c r="F1112" i="19" s="1"/>
  <c r="R1106" i="16"/>
  <c r="S1108" i="19" s="1"/>
  <c r="C1108"/>
  <c r="D1106" i="16"/>
  <c r="E1108" i="19" s="1"/>
  <c r="F1106" i="16"/>
  <c r="G1108" i="19" s="1"/>
  <c r="C1106" i="16"/>
  <c r="D1108" i="19" s="1"/>
  <c r="E1106" i="16"/>
  <c r="F1108" i="19" s="1"/>
  <c r="R1104" i="16"/>
  <c r="S1106" i="19" s="1"/>
  <c r="C1106"/>
  <c r="D1104" i="16"/>
  <c r="E1106" i="19" s="1"/>
  <c r="F1104" i="16"/>
  <c r="G1106" i="19" s="1"/>
  <c r="C1104" i="16"/>
  <c r="D1106" i="19" s="1"/>
  <c r="E1104" i="16"/>
  <c r="F1106" i="19" s="1"/>
  <c r="R1100" i="16"/>
  <c r="S1102" i="19" s="1"/>
  <c r="C1102"/>
  <c r="D1100" i="16"/>
  <c r="E1102" i="19" s="1"/>
  <c r="F1100" i="16"/>
  <c r="G1102" i="19" s="1"/>
  <c r="C1100" i="16"/>
  <c r="D1102" i="19" s="1"/>
  <c r="E1100" i="16"/>
  <c r="F1102" i="19" s="1"/>
  <c r="R1098" i="16"/>
  <c r="S1100" i="19" s="1"/>
  <c r="C1100"/>
  <c r="D1098" i="16"/>
  <c r="E1100" i="19" s="1"/>
  <c r="F1098" i="16"/>
  <c r="G1100" i="19" s="1"/>
  <c r="C1098" i="16"/>
  <c r="D1100" i="19" s="1"/>
  <c r="E1098" i="16"/>
  <c r="F1100" i="19" s="1"/>
  <c r="R1094" i="16"/>
  <c r="S1096" i="19" s="1"/>
  <c r="C1096"/>
  <c r="D1094" i="16"/>
  <c r="E1096" i="19" s="1"/>
  <c r="F1094" i="16"/>
  <c r="G1096" i="19" s="1"/>
  <c r="C1094" i="16"/>
  <c r="D1096" i="19" s="1"/>
  <c r="E1094" i="16"/>
  <c r="F1096" i="19" s="1"/>
  <c r="R1090" i="16"/>
  <c r="S1092" i="19" s="1"/>
  <c r="C1092"/>
  <c r="D1090" i="16"/>
  <c r="E1092" i="19" s="1"/>
  <c r="F1090" i="16"/>
  <c r="G1092" i="19" s="1"/>
  <c r="C1090" i="16"/>
  <c r="D1092" i="19" s="1"/>
  <c r="E1090" i="16"/>
  <c r="F1092" i="19" s="1"/>
  <c r="R1086" i="16"/>
  <c r="S1088" i="19" s="1"/>
  <c r="C1088"/>
  <c r="D1086" i="16"/>
  <c r="E1088" i="19" s="1"/>
  <c r="F1086" i="16"/>
  <c r="G1088" i="19" s="1"/>
  <c r="C1086" i="16"/>
  <c r="D1088" i="19" s="1"/>
  <c r="E1086" i="16"/>
  <c r="F1088" i="19" s="1"/>
  <c r="R1080" i="16"/>
  <c r="S1082" i="19" s="1"/>
  <c r="C1082"/>
  <c r="D1080" i="16"/>
  <c r="E1082" i="19" s="1"/>
  <c r="F1080" i="16"/>
  <c r="G1082" i="19" s="1"/>
  <c r="C1080" i="16"/>
  <c r="D1082" i="19" s="1"/>
  <c r="E1080" i="16"/>
  <c r="F1082" i="19" s="1"/>
  <c r="R1076" i="16"/>
  <c r="S1078" i="19" s="1"/>
  <c r="C1078"/>
  <c r="D1076" i="16"/>
  <c r="E1078" i="19" s="1"/>
  <c r="F1076" i="16"/>
  <c r="G1078" i="19" s="1"/>
  <c r="C1076" i="16"/>
  <c r="D1078" i="19" s="1"/>
  <c r="E1076" i="16"/>
  <c r="F1078" i="19" s="1"/>
  <c r="R1072" i="16"/>
  <c r="S1074" i="19" s="1"/>
  <c r="C1074"/>
  <c r="D1072" i="16"/>
  <c r="E1074" i="19" s="1"/>
  <c r="F1072" i="16"/>
  <c r="G1074" i="19" s="1"/>
  <c r="C1072" i="16"/>
  <c r="D1074" i="19" s="1"/>
  <c r="E1072" i="16"/>
  <c r="F1074" i="19" s="1"/>
  <c r="R1070" i="16"/>
  <c r="S1072" i="19" s="1"/>
  <c r="C1072"/>
  <c r="D1070" i="16"/>
  <c r="E1072" i="19" s="1"/>
  <c r="F1070" i="16"/>
  <c r="G1072" i="19" s="1"/>
  <c r="C1070" i="16"/>
  <c r="D1072" i="19" s="1"/>
  <c r="E1070" i="16"/>
  <c r="F1072" i="19" s="1"/>
  <c r="R1066" i="16"/>
  <c r="S1068" i="19" s="1"/>
  <c r="C1068"/>
  <c r="D1066" i="16"/>
  <c r="E1068" i="19" s="1"/>
  <c r="F1066" i="16"/>
  <c r="G1068" i="19" s="1"/>
  <c r="C1066" i="16"/>
  <c r="D1068" i="19" s="1"/>
  <c r="E1066" i="16"/>
  <c r="F1068" i="19" s="1"/>
  <c r="R1062" i="16"/>
  <c r="S1064" i="19" s="1"/>
  <c r="C1064"/>
  <c r="D1062" i="16"/>
  <c r="E1064" i="19" s="1"/>
  <c r="F1062" i="16"/>
  <c r="G1064" i="19" s="1"/>
  <c r="C1062" i="16"/>
  <c r="D1064" i="19" s="1"/>
  <c r="E1062" i="16"/>
  <c r="F1064" i="19" s="1"/>
  <c r="R1058" i="16"/>
  <c r="S1060" i="19" s="1"/>
  <c r="C1060"/>
  <c r="D1058" i="16"/>
  <c r="E1060" i="19" s="1"/>
  <c r="F1058" i="16"/>
  <c r="G1060" i="19" s="1"/>
  <c r="C1058" i="16"/>
  <c r="D1060" i="19" s="1"/>
  <c r="E1058" i="16"/>
  <c r="F1060" i="19" s="1"/>
  <c r="R1054" i="16"/>
  <c r="S1056" i="19" s="1"/>
  <c r="C1056"/>
  <c r="D1054" i="16"/>
  <c r="E1056" i="19" s="1"/>
  <c r="F1054" i="16"/>
  <c r="G1056" i="19" s="1"/>
  <c r="C1054" i="16"/>
  <c r="D1056" i="19" s="1"/>
  <c r="E1054" i="16"/>
  <c r="F1056" i="19" s="1"/>
  <c r="R1050" i="16"/>
  <c r="S1052" i="19" s="1"/>
  <c r="C1052"/>
  <c r="D1050" i="16"/>
  <c r="E1052" i="19" s="1"/>
  <c r="F1050" i="16"/>
  <c r="G1052" i="19" s="1"/>
  <c r="C1050" i="16"/>
  <c r="D1052" i="19" s="1"/>
  <c r="E1050" i="16"/>
  <c r="F1052" i="19" s="1"/>
  <c r="R1046" i="16"/>
  <c r="S1048" i="19" s="1"/>
  <c r="C1048"/>
  <c r="D1046" i="16"/>
  <c r="E1048" i="19" s="1"/>
  <c r="F1046" i="16"/>
  <c r="G1048" i="19" s="1"/>
  <c r="C1046" i="16"/>
  <c r="D1048" i="19" s="1"/>
  <c r="E1046" i="16"/>
  <c r="F1048" i="19" s="1"/>
  <c r="R1042" i="16"/>
  <c r="S1044" i="19" s="1"/>
  <c r="C1044"/>
  <c r="D1042" i="16"/>
  <c r="E1044" i="19" s="1"/>
  <c r="F1042" i="16"/>
  <c r="G1044" i="19" s="1"/>
  <c r="C1042" i="16"/>
  <c r="D1044" i="19" s="1"/>
  <c r="E1042" i="16"/>
  <c r="F1044" i="19" s="1"/>
  <c r="R1038" i="16"/>
  <c r="S1040" i="19" s="1"/>
  <c r="C1040"/>
  <c r="D1038" i="16"/>
  <c r="E1040" i="19" s="1"/>
  <c r="F1038" i="16"/>
  <c r="G1040" i="19" s="1"/>
  <c r="C1038" i="16"/>
  <c r="D1040" i="19" s="1"/>
  <c r="E1038" i="16"/>
  <c r="F1040" i="19" s="1"/>
  <c r="R1034" i="16"/>
  <c r="S1036" i="19" s="1"/>
  <c r="C1036"/>
  <c r="D1034" i="16"/>
  <c r="E1036" i="19" s="1"/>
  <c r="F1034" i="16"/>
  <c r="G1036" i="19" s="1"/>
  <c r="C1034" i="16"/>
  <c r="D1036" i="19" s="1"/>
  <c r="E1034" i="16"/>
  <c r="F1036" i="19" s="1"/>
  <c r="R1030" i="16"/>
  <c r="S1032" i="19" s="1"/>
  <c r="C1032"/>
  <c r="D1030" i="16"/>
  <c r="E1032" i="19" s="1"/>
  <c r="F1030" i="16"/>
  <c r="G1032" i="19" s="1"/>
  <c r="C1030" i="16"/>
  <c r="D1032" i="19" s="1"/>
  <c r="E1030" i="16"/>
  <c r="F1032" i="19" s="1"/>
  <c r="R1026" i="16"/>
  <c r="S1028" i="19" s="1"/>
  <c r="C1028"/>
  <c r="D1026" i="16"/>
  <c r="E1028" i="19" s="1"/>
  <c r="F1026" i="16"/>
  <c r="G1028" i="19" s="1"/>
  <c r="C1026" i="16"/>
  <c r="D1028" i="19" s="1"/>
  <c r="E1026" i="16"/>
  <c r="F1028" i="19" s="1"/>
  <c r="R1022" i="16"/>
  <c r="S1024" i="19" s="1"/>
  <c r="C1024"/>
  <c r="D1022" i="16"/>
  <c r="E1024" i="19" s="1"/>
  <c r="F1022" i="16"/>
  <c r="G1024" i="19" s="1"/>
  <c r="C1022" i="16"/>
  <c r="D1024" i="19" s="1"/>
  <c r="E1022" i="16"/>
  <c r="F1024" i="19" s="1"/>
  <c r="R1020" i="16"/>
  <c r="S1022" i="19" s="1"/>
  <c r="C1022"/>
  <c r="D1020" i="16"/>
  <c r="E1022" i="19" s="1"/>
  <c r="F1020" i="16"/>
  <c r="G1022" i="19" s="1"/>
  <c r="C1020" i="16"/>
  <c r="D1022" i="19" s="1"/>
  <c r="E1020" i="16"/>
  <c r="F1022" i="19" s="1"/>
  <c r="R1016" i="16"/>
  <c r="S1018" i="19" s="1"/>
  <c r="C1018"/>
  <c r="D1016" i="16"/>
  <c r="E1018" i="19" s="1"/>
  <c r="F1016" i="16"/>
  <c r="G1018" i="19" s="1"/>
  <c r="C1016" i="16"/>
  <c r="D1018" i="19" s="1"/>
  <c r="E1016" i="16"/>
  <c r="F1018" i="19" s="1"/>
  <c r="R1012" i="16"/>
  <c r="S1014" i="19" s="1"/>
  <c r="C1014"/>
  <c r="D1012" i="16"/>
  <c r="E1014" i="19" s="1"/>
  <c r="F1012" i="16"/>
  <c r="G1014" i="19" s="1"/>
  <c r="C1012" i="16"/>
  <c r="D1014" i="19" s="1"/>
  <c r="E1012" i="16"/>
  <c r="F1014" i="19" s="1"/>
  <c r="R1008" i="16"/>
  <c r="S1010" i="19" s="1"/>
  <c r="C1010"/>
  <c r="D1008" i="16"/>
  <c r="E1010" i="19" s="1"/>
  <c r="F1008" i="16"/>
  <c r="G1010" i="19" s="1"/>
  <c r="C1008" i="16"/>
  <c r="D1010" i="19" s="1"/>
  <c r="E1008" i="16"/>
  <c r="F1010" i="19" s="1"/>
  <c r="R1004" i="16"/>
  <c r="S1006" i="19" s="1"/>
  <c r="C1006"/>
  <c r="D1004" i="16"/>
  <c r="E1006" i="19" s="1"/>
  <c r="F1004" i="16"/>
  <c r="G1006" i="19" s="1"/>
  <c r="C1004" i="16"/>
  <c r="D1006" i="19" s="1"/>
  <c r="E1004" i="16"/>
  <c r="F1006" i="19" s="1"/>
  <c r="R1002" i="16"/>
  <c r="S1004" i="19" s="1"/>
  <c r="C1004"/>
  <c r="D1002" i="16"/>
  <c r="E1004" i="19" s="1"/>
  <c r="F1002" i="16"/>
  <c r="G1004" i="19" s="1"/>
  <c r="C1002" i="16"/>
  <c r="D1004" i="19" s="1"/>
  <c r="E1002" i="16"/>
  <c r="F1004" i="19" s="1"/>
  <c r="R998" i="16"/>
  <c r="S1000" i="19" s="1"/>
  <c r="C1000"/>
  <c r="D998" i="16"/>
  <c r="E1000" i="19" s="1"/>
  <c r="F998" i="16"/>
  <c r="G1000" i="19" s="1"/>
  <c r="C998" i="16"/>
  <c r="D1000" i="19" s="1"/>
  <c r="E998" i="16"/>
  <c r="F1000" i="19" s="1"/>
  <c r="R994" i="16"/>
  <c r="S996" i="19" s="1"/>
  <c r="C996"/>
  <c r="D994" i="16"/>
  <c r="E996" i="19" s="1"/>
  <c r="F994" i="16"/>
  <c r="G996" i="19" s="1"/>
  <c r="C994" i="16"/>
  <c r="D996" i="19" s="1"/>
  <c r="E994" i="16"/>
  <c r="F996" i="19" s="1"/>
  <c r="R990" i="16"/>
  <c r="S992" i="19" s="1"/>
  <c r="C992"/>
  <c r="D990" i="16"/>
  <c r="E992" i="19" s="1"/>
  <c r="F990" i="16"/>
  <c r="G992" i="19" s="1"/>
  <c r="C990" i="16"/>
  <c r="D992" i="19" s="1"/>
  <c r="E990" i="16"/>
  <c r="F992" i="19" s="1"/>
  <c r="R986" i="16"/>
  <c r="S988" i="19" s="1"/>
  <c r="C988"/>
  <c r="D986" i="16"/>
  <c r="E988" i="19" s="1"/>
  <c r="F986" i="16"/>
  <c r="G988" i="19" s="1"/>
  <c r="C986" i="16"/>
  <c r="D988" i="19" s="1"/>
  <c r="E986" i="16"/>
  <c r="F988" i="19" s="1"/>
  <c r="R984" i="16"/>
  <c r="S986" i="19" s="1"/>
  <c r="C986"/>
  <c r="D984" i="16"/>
  <c r="E986" i="19" s="1"/>
  <c r="F984" i="16"/>
  <c r="G986" i="19" s="1"/>
  <c r="C984" i="16"/>
  <c r="D986" i="19" s="1"/>
  <c r="E984" i="16"/>
  <c r="F986" i="19" s="1"/>
  <c r="R980" i="16"/>
  <c r="S982" i="19" s="1"/>
  <c r="C982"/>
  <c r="D980" i="16"/>
  <c r="E982" i="19" s="1"/>
  <c r="F980" i="16"/>
  <c r="G982" i="19" s="1"/>
  <c r="C980" i="16"/>
  <c r="D982" i="19" s="1"/>
  <c r="E980" i="16"/>
  <c r="F982" i="19" s="1"/>
  <c r="R974" i="16"/>
  <c r="S976" i="19" s="1"/>
  <c r="C976"/>
  <c r="D974" i="16"/>
  <c r="E976" i="19" s="1"/>
  <c r="F974" i="16"/>
  <c r="G976" i="19" s="1"/>
  <c r="C974" i="16"/>
  <c r="D976" i="19" s="1"/>
  <c r="E974" i="16"/>
  <c r="F976" i="19" s="1"/>
  <c r="R970" i="16"/>
  <c r="S972" i="19" s="1"/>
  <c r="C972"/>
  <c r="D970" i="16"/>
  <c r="E972" i="19" s="1"/>
  <c r="F970" i="16"/>
  <c r="G972" i="19" s="1"/>
  <c r="C970" i="16"/>
  <c r="D972" i="19" s="1"/>
  <c r="E970" i="16"/>
  <c r="F972" i="19" s="1"/>
  <c r="R966" i="16"/>
  <c r="S968" i="19" s="1"/>
  <c r="C968"/>
  <c r="D966" i="16"/>
  <c r="E968" i="19" s="1"/>
  <c r="F966" i="16"/>
  <c r="G968" i="19" s="1"/>
  <c r="C966" i="16"/>
  <c r="D968" i="19" s="1"/>
  <c r="E966" i="16"/>
  <c r="F968" i="19" s="1"/>
  <c r="R962" i="16"/>
  <c r="S964" i="19" s="1"/>
  <c r="C964"/>
  <c r="D962" i="16"/>
  <c r="E964" i="19" s="1"/>
  <c r="F962" i="16"/>
  <c r="G964" i="19" s="1"/>
  <c r="C962" i="16"/>
  <c r="D964" i="19" s="1"/>
  <c r="E962" i="16"/>
  <c r="F964" i="19" s="1"/>
  <c r="R956" i="16"/>
  <c r="S958" i="19" s="1"/>
  <c r="C958"/>
  <c r="D956" i="16"/>
  <c r="E958" i="19" s="1"/>
  <c r="F956" i="16"/>
  <c r="G958" i="19" s="1"/>
  <c r="C956" i="16"/>
  <c r="D958" i="19" s="1"/>
  <c r="E956" i="16"/>
  <c r="F958" i="19" s="1"/>
  <c r="R952" i="16"/>
  <c r="S954" i="19" s="1"/>
  <c r="C954"/>
  <c r="D952" i="16"/>
  <c r="E954" i="19" s="1"/>
  <c r="F952" i="16"/>
  <c r="G954" i="19" s="1"/>
  <c r="C952" i="16"/>
  <c r="D954" i="19" s="1"/>
  <c r="E952" i="16"/>
  <c r="F954" i="19" s="1"/>
  <c r="R948" i="16"/>
  <c r="S950" i="19" s="1"/>
  <c r="C950"/>
  <c r="D948" i="16"/>
  <c r="E950" i="19" s="1"/>
  <c r="F948" i="16"/>
  <c r="G950" i="19" s="1"/>
  <c r="C948" i="16"/>
  <c r="D950" i="19" s="1"/>
  <c r="E948" i="16"/>
  <c r="F950" i="19" s="1"/>
  <c r="R946" i="16"/>
  <c r="S948" i="19" s="1"/>
  <c r="C948"/>
  <c r="D946" i="16"/>
  <c r="E948" i="19" s="1"/>
  <c r="F946" i="16"/>
  <c r="G948" i="19" s="1"/>
  <c r="C946" i="16"/>
  <c r="D948" i="19" s="1"/>
  <c r="E946" i="16"/>
  <c r="F948" i="19" s="1"/>
  <c r="R942" i="16"/>
  <c r="S944" i="19" s="1"/>
  <c r="C944"/>
  <c r="D942" i="16"/>
  <c r="E944" i="19" s="1"/>
  <c r="F942" i="16"/>
  <c r="G944" i="19" s="1"/>
  <c r="C942" i="16"/>
  <c r="D944" i="19" s="1"/>
  <c r="E942" i="16"/>
  <c r="F944" i="19" s="1"/>
  <c r="R938" i="16"/>
  <c r="S940" i="19" s="1"/>
  <c r="C940"/>
  <c r="D938" i="16"/>
  <c r="E940" i="19" s="1"/>
  <c r="F938" i="16"/>
  <c r="G940" i="19" s="1"/>
  <c r="C938" i="16"/>
  <c r="D940" i="19" s="1"/>
  <c r="E938" i="16"/>
  <c r="F940" i="19" s="1"/>
  <c r="R934" i="16"/>
  <c r="S936" i="19" s="1"/>
  <c r="C936"/>
  <c r="D934" i="16"/>
  <c r="E936" i="19" s="1"/>
  <c r="F934" i="16"/>
  <c r="G936" i="19" s="1"/>
  <c r="C934" i="16"/>
  <c r="D936" i="19" s="1"/>
  <c r="E934" i="16"/>
  <c r="F936" i="19" s="1"/>
  <c r="R930" i="16"/>
  <c r="S932" i="19" s="1"/>
  <c r="C932"/>
  <c r="D930" i="16"/>
  <c r="E932" i="19" s="1"/>
  <c r="F930" i="16"/>
  <c r="G932" i="19" s="1"/>
  <c r="C930" i="16"/>
  <c r="D932" i="19" s="1"/>
  <c r="E930" i="16"/>
  <c r="F932" i="19" s="1"/>
  <c r="R928" i="16"/>
  <c r="S930" i="19" s="1"/>
  <c r="C930"/>
  <c r="D928" i="16"/>
  <c r="E930" i="19" s="1"/>
  <c r="F928" i="16"/>
  <c r="G930" i="19" s="1"/>
  <c r="C928" i="16"/>
  <c r="D930" i="19" s="1"/>
  <c r="E928" i="16"/>
  <c r="F930" i="19" s="1"/>
  <c r="R924" i="16"/>
  <c r="S926" i="19" s="1"/>
  <c r="C926"/>
  <c r="D924" i="16"/>
  <c r="E926" i="19" s="1"/>
  <c r="F924" i="16"/>
  <c r="G926" i="19" s="1"/>
  <c r="C924" i="16"/>
  <c r="D926" i="19" s="1"/>
  <c r="E924" i="16"/>
  <c r="F926" i="19" s="1"/>
  <c r="R920" i="16"/>
  <c r="S922" i="19" s="1"/>
  <c r="C922"/>
  <c r="D920" i="16"/>
  <c r="E922" i="19" s="1"/>
  <c r="F920" i="16"/>
  <c r="G922" i="19" s="1"/>
  <c r="C920" i="16"/>
  <c r="D922" i="19" s="1"/>
  <c r="E920" i="16"/>
  <c r="F922" i="19" s="1"/>
  <c r="R914" i="16"/>
  <c r="S916" i="19" s="1"/>
  <c r="C916"/>
  <c r="D914" i="16"/>
  <c r="E916" i="19" s="1"/>
  <c r="F914" i="16"/>
  <c r="G916" i="19" s="1"/>
  <c r="C914" i="16"/>
  <c r="D916" i="19" s="1"/>
  <c r="E914" i="16"/>
  <c r="F916" i="19" s="1"/>
  <c r="R910" i="16"/>
  <c r="S912" i="19" s="1"/>
  <c r="C912"/>
  <c r="D910" i="16"/>
  <c r="E912" i="19" s="1"/>
  <c r="F910" i="16"/>
  <c r="G912" i="19" s="1"/>
  <c r="C910" i="16"/>
  <c r="D912" i="19" s="1"/>
  <c r="E910" i="16"/>
  <c r="F912" i="19" s="1"/>
  <c r="R908" i="16"/>
  <c r="S910" i="19" s="1"/>
  <c r="C910"/>
  <c r="D908" i="16"/>
  <c r="E910" i="19" s="1"/>
  <c r="F908" i="16"/>
  <c r="G910" i="19" s="1"/>
  <c r="C908" i="16"/>
  <c r="D910" i="19" s="1"/>
  <c r="E908" i="16"/>
  <c r="F910" i="19" s="1"/>
  <c r="R904" i="16"/>
  <c r="S906" i="19" s="1"/>
  <c r="C906"/>
  <c r="D904" i="16"/>
  <c r="E906" i="19" s="1"/>
  <c r="F904" i="16"/>
  <c r="G906" i="19" s="1"/>
  <c r="C904" i="16"/>
  <c r="D906" i="19" s="1"/>
  <c r="E904" i="16"/>
  <c r="F906" i="19" s="1"/>
  <c r="R900" i="16"/>
  <c r="S902" i="19" s="1"/>
  <c r="C902"/>
  <c r="D900" i="16"/>
  <c r="E902" i="19" s="1"/>
  <c r="F900" i="16"/>
  <c r="G902" i="19" s="1"/>
  <c r="C900" i="16"/>
  <c r="D902" i="19" s="1"/>
  <c r="E900" i="16"/>
  <c r="F902" i="19" s="1"/>
  <c r="R896" i="16"/>
  <c r="S898" i="19" s="1"/>
  <c r="C898"/>
  <c r="D896" i="16"/>
  <c r="E898" i="19" s="1"/>
  <c r="F896" i="16"/>
  <c r="G898" i="19" s="1"/>
  <c r="C896" i="16"/>
  <c r="D898" i="19" s="1"/>
  <c r="E896" i="16"/>
  <c r="F898" i="19" s="1"/>
  <c r="R892" i="16"/>
  <c r="S894" i="19" s="1"/>
  <c r="C894"/>
  <c r="D892" i="16"/>
  <c r="E894" i="19" s="1"/>
  <c r="F892" i="16"/>
  <c r="G894" i="19" s="1"/>
  <c r="C892" i="16"/>
  <c r="D894" i="19" s="1"/>
  <c r="E892" i="16"/>
  <c r="F894" i="19" s="1"/>
  <c r="R890" i="16"/>
  <c r="S892" i="19" s="1"/>
  <c r="C892"/>
  <c r="D890" i="16"/>
  <c r="E892" i="19" s="1"/>
  <c r="F890" i="16"/>
  <c r="G892" i="19" s="1"/>
  <c r="C890" i="16"/>
  <c r="D892" i="19" s="1"/>
  <c r="E890" i="16"/>
  <c r="F892" i="19" s="1"/>
  <c r="R886" i="16"/>
  <c r="S888" i="19" s="1"/>
  <c r="C888"/>
  <c r="D886" i="16"/>
  <c r="E888" i="19" s="1"/>
  <c r="F886" i="16"/>
  <c r="G888" i="19" s="1"/>
  <c r="C886" i="16"/>
  <c r="D888" i="19" s="1"/>
  <c r="E886" i="16"/>
  <c r="F888" i="19" s="1"/>
  <c r="R880" i="16"/>
  <c r="S882" i="19" s="1"/>
  <c r="C882"/>
  <c r="D880" i="16"/>
  <c r="E882" i="19" s="1"/>
  <c r="F880" i="16"/>
  <c r="G882" i="19" s="1"/>
  <c r="C880" i="16"/>
  <c r="D882" i="19" s="1"/>
  <c r="E880" i="16"/>
  <c r="F882" i="19" s="1"/>
  <c r="R876" i="16"/>
  <c r="S878" i="19" s="1"/>
  <c r="C878"/>
  <c r="D876" i="16"/>
  <c r="E878" i="19" s="1"/>
  <c r="F876" i="16"/>
  <c r="G878" i="19" s="1"/>
  <c r="C876" i="16"/>
  <c r="D878" i="19" s="1"/>
  <c r="E876" i="16"/>
  <c r="F878" i="19" s="1"/>
  <c r="R872" i="16"/>
  <c r="S874" i="19" s="1"/>
  <c r="C874"/>
  <c r="D872" i="16"/>
  <c r="E874" i="19" s="1"/>
  <c r="F872" i="16"/>
  <c r="G874" i="19" s="1"/>
  <c r="C872" i="16"/>
  <c r="D874" i="19" s="1"/>
  <c r="E872" i="16"/>
  <c r="F874" i="19" s="1"/>
  <c r="R868" i="16"/>
  <c r="S870" i="19" s="1"/>
  <c r="C870"/>
  <c r="D868" i="16"/>
  <c r="E870" i="19" s="1"/>
  <c r="F868" i="16"/>
  <c r="G870" i="19" s="1"/>
  <c r="C868" i="16"/>
  <c r="D870" i="19" s="1"/>
  <c r="E868" i="16"/>
  <c r="F870" i="19" s="1"/>
  <c r="R862" i="16"/>
  <c r="S864" i="19" s="1"/>
  <c r="C864"/>
  <c r="D862" i="16"/>
  <c r="E864" i="19" s="1"/>
  <c r="F862" i="16"/>
  <c r="G864" i="19" s="1"/>
  <c r="C862" i="16"/>
  <c r="D864" i="19" s="1"/>
  <c r="E862" i="16"/>
  <c r="F864" i="19" s="1"/>
  <c r="R858" i="16"/>
  <c r="S860" i="19" s="1"/>
  <c r="C860"/>
  <c r="D858" i="16"/>
  <c r="E860" i="19" s="1"/>
  <c r="F858" i="16"/>
  <c r="G860" i="19" s="1"/>
  <c r="C858" i="16"/>
  <c r="D860" i="19" s="1"/>
  <c r="E858" i="16"/>
  <c r="F860" i="19" s="1"/>
  <c r="R854" i="16"/>
  <c r="S856" i="19" s="1"/>
  <c r="C856"/>
  <c r="D854" i="16"/>
  <c r="E856" i="19" s="1"/>
  <c r="F854" i="16"/>
  <c r="G856" i="19" s="1"/>
  <c r="C854" i="16"/>
  <c r="D856" i="19" s="1"/>
  <c r="E854" i="16"/>
  <c r="F856" i="19" s="1"/>
  <c r="R852" i="16"/>
  <c r="S854" i="19" s="1"/>
  <c r="C854"/>
  <c r="D852" i="16"/>
  <c r="E854" i="19" s="1"/>
  <c r="F852" i="16"/>
  <c r="G854" i="19" s="1"/>
  <c r="C852" i="16"/>
  <c r="D854" i="19" s="1"/>
  <c r="E852" i="16"/>
  <c r="F854" i="19" s="1"/>
  <c r="R848" i="16"/>
  <c r="S850" i="19" s="1"/>
  <c r="C850"/>
  <c r="D848" i="16"/>
  <c r="E850" i="19" s="1"/>
  <c r="F848" i="16"/>
  <c r="G850" i="19" s="1"/>
  <c r="C848" i="16"/>
  <c r="D850" i="19" s="1"/>
  <c r="E848" i="16"/>
  <c r="F850" i="19" s="1"/>
  <c r="R844" i="16"/>
  <c r="S846" i="19" s="1"/>
  <c r="C846"/>
  <c r="D844" i="16"/>
  <c r="E846" i="19" s="1"/>
  <c r="F844" i="16"/>
  <c r="G846" i="19" s="1"/>
  <c r="C844" i="16"/>
  <c r="D846" i="19" s="1"/>
  <c r="E844" i="16"/>
  <c r="F846" i="19" s="1"/>
  <c r="R840" i="16"/>
  <c r="S842" i="19" s="1"/>
  <c r="C842"/>
  <c r="D840" i="16"/>
  <c r="E842" i="19" s="1"/>
  <c r="F840" i="16"/>
  <c r="G842" i="19" s="1"/>
  <c r="C840" i="16"/>
  <c r="D842" i="19" s="1"/>
  <c r="E840" i="16"/>
  <c r="F842" i="19" s="1"/>
  <c r="R836" i="16"/>
  <c r="S838" i="19" s="1"/>
  <c r="C838"/>
  <c r="D836" i="16"/>
  <c r="E838" i="19" s="1"/>
  <c r="F836" i="16"/>
  <c r="G838" i="19" s="1"/>
  <c r="C836" i="16"/>
  <c r="D838" i="19" s="1"/>
  <c r="E836" i="16"/>
  <c r="F838" i="19" s="1"/>
  <c r="R830" i="16"/>
  <c r="S832" i="19" s="1"/>
  <c r="C832"/>
  <c r="D830" i="16"/>
  <c r="E832" i="19" s="1"/>
  <c r="F830" i="16"/>
  <c r="G832" i="19" s="1"/>
  <c r="C830" i="16"/>
  <c r="D832" i="19" s="1"/>
  <c r="E830" i="16"/>
  <c r="F832" i="19" s="1"/>
  <c r="R826" i="16"/>
  <c r="S828" i="19" s="1"/>
  <c r="C828"/>
  <c r="D826" i="16"/>
  <c r="E828" i="19" s="1"/>
  <c r="F826" i="16"/>
  <c r="G828" i="19" s="1"/>
  <c r="C826" i="16"/>
  <c r="D828" i="19" s="1"/>
  <c r="E826" i="16"/>
  <c r="F828" i="19" s="1"/>
  <c r="R822" i="16"/>
  <c r="S824" i="19" s="1"/>
  <c r="C824"/>
  <c r="D822" i="16"/>
  <c r="E824" i="19" s="1"/>
  <c r="F822" i="16"/>
  <c r="G824" i="19" s="1"/>
  <c r="C822" i="16"/>
  <c r="D824" i="19" s="1"/>
  <c r="E822" i="16"/>
  <c r="F824" i="19" s="1"/>
  <c r="R818" i="16"/>
  <c r="S820" i="19" s="1"/>
  <c r="C820"/>
  <c r="D818" i="16"/>
  <c r="E820" i="19" s="1"/>
  <c r="F818" i="16"/>
  <c r="G820" i="19" s="1"/>
  <c r="C818" i="16"/>
  <c r="D820" i="19" s="1"/>
  <c r="E818" i="16"/>
  <c r="F820" i="19" s="1"/>
  <c r="R812" i="16"/>
  <c r="S814" i="19" s="1"/>
  <c r="C814"/>
  <c r="D812" i="16"/>
  <c r="E814" i="19" s="1"/>
  <c r="F812" i="16"/>
  <c r="G814" i="19" s="1"/>
  <c r="C812" i="16"/>
  <c r="D814" i="19" s="1"/>
  <c r="E812" i="16"/>
  <c r="F814" i="19" s="1"/>
  <c r="R808" i="16"/>
  <c r="S810" i="19" s="1"/>
  <c r="C810"/>
  <c r="D808" i="16"/>
  <c r="E810" i="19" s="1"/>
  <c r="F808" i="16"/>
  <c r="G810" i="19" s="1"/>
  <c r="C808" i="16"/>
  <c r="D810" i="19" s="1"/>
  <c r="E808" i="16"/>
  <c r="F810" i="19" s="1"/>
  <c r="R804" i="16"/>
  <c r="S806" i="19" s="1"/>
  <c r="C806"/>
  <c r="D804" i="16"/>
  <c r="E806" i="19" s="1"/>
  <c r="F804" i="16"/>
  <c r="G806" i="19" s="1"/>
  <c r="C804" i="16"/>
  <c r="D806" i="19" s="1"/>
  <c r="E804" i="16"/>
  <c r="F806" i="19" s="1"/>
  <c r="R800" i="16"/>
  <c r="S802" i="19" s="1"/>
  <c r="C802"/>
  <c r="D800" i="16"/>
  <c r="E802" i="19" s="1"/>
  <c r="F800" i="16"/>
  <c r="G802" i="19" s="1"/>
  <c r="C800" i="16"/>
  <c r="D802" i="19" s="1"/>
  <c r="E800" i="16"/>
  <c r="F802" i="19" s="1"/>
  <c r="R794" i="16"/>
  <c r="S796" i="19" s="1"/>
  <c r="C796"/>
  <c r="D794" i="16"/>
  <c r="E796" i="19" s="1"/>
  <c r="F794" i="16"/>
  <c r="G796" i="19" s="1"/>
  <c r="C794" i="16"/>
  <c r="D796" i="19" s="1"/>
  <c r="E794" i="16"/>
  <c r="F796" i="19" s="1"/>
  <c r="R790" i="16"/>
  <c r="S792" i="19" s="1"/>
  <c r="C792"/>
  <c r="D790" i="16"/>
  <c r="E792" i="19" s="1"/>
  <c r="F790" i="16"/>
  <c r="G792" i="19" s="1"/>
  <c r="C790" i="16"/>
  <c r="D792" i="19" s="1"/>
  <c r="E790" i="16"/>
  <c r="F792" i="19" s="1"/>
  <c r="R788" i="16"/>
  <c r="S790" i="19" s="1"/>
  <c r="C790"/>
  <c r="D788" i="16"/>
  <c r="E790" i="19" s="1"/>
  <c r="F788" i="16"/>
  <c r="G790" i="19" s="1"/>
  <c r="C788" i="16"/>
  <c r="D790" i="19" s="1"/>
  <c r="E788" i="16"/>
  <c r="F790" i="19" s="1"/>
  <c r="R782" i="16"/>
  <c r="S784" i="19" s="1"/>
  <c r="C784"/>
  <c r="D782" i="16"/>
  <c r="E784" i="19" s="1"/>
  <c r="F782" i="16"/>
  <c r="G784" i="19" s="1"/>
  <c r="C782" i="16"/>
  <c r="D784" i="19" s="1"/>
  <c r="E782" i="16"/>
  <c r="F784" i="19" s="1"/>
  <c r="R778" i="16"/>
  <c r="S780" i="19" s="1"/>
  <c r="C780"/>
  <c r="D778" i="16"/>
  <c r="E780" i="19" s="1"/>
  <c r="F778" i="16"/>
  <c r="G780" i="19" s="1"/>
  <c r="C778" i="16"/>
  <c r="D780" i="19" s="1"/>
  <c r="E778" i="16"/>
  <c r="F780" i="19" s="1"/>
  <c r="R774" i="16"/>
  <c r="S776" i="19" s="1"/>
  <c r="C776"/>
  <c r="D774" i="16"/>
  <c r="E776" i="19" s="1"/>
  <c r="F774" i="16"/>
  <c r="G776" i="19" s="1"/>
  <c r="C774" i="16"/>
  <c r="D776" i="19" s="1"/>
  <c r="E774" i="16"/>
  <c r="F776" i="19" s="1"/>
  <c r="R772" i="16"/>
  <c r="S774" i="19" s="1"/>
  <c r="C774"/>
  <c r="D772" i="16"/>
  <c r="E774" i="19" s="1"/>
  <c r="F772" i="16"/>
  <c r="G774" i="19" s="1"/>
  <c r="C772" i="16"/>
  <c r="D774" i="19" s="1"/>
  <c r="E772" i="16"/>
  <c r="F774" i="19" s="1"/>
  <c r="R768" i="16"/>
  <c r="S770" i="19" s="1"/>
  <c r="C770"/>
  <c r="D768" i="16"/>
  <c r="E770" i="19" s="1"/>
  <c r="F768" i="16"/>
  <c r="G770" i="19" s="1"/>
  <c r="C768" i="16"/>
  <c r="D770" i="19" s="1"/>
  <c r="E768" i="16"/>
  <c r="F770" i="19" s="1"/>
  <c r="R764" i="16"/>
  <c r="S766" i="19" s="1"/>
  <c r="C766"/>
  <c r="D764" i="16"/>
  <c r="E766" i="19" s="1"/>
  <c r="F764" i="16"/>
  <c r="G766" i="19" s="1"/>
  <c r="C764" i="16"/>
  <c r="D766" i="19" s="1"/>
  <c r="E764" i="16"/>
  <c r="F766" i="19" s="1"/>
  <c r="R758" i="16"/>
  <c r="S760" i="19" s="1"/>
  <c r="C760"/>
  <c r="D758" i="16"/>
  <c r="E760" i="19" s="1"/>
  <c r="F758" i="16"/>
  <c r="G760" i="19" s="1"/>
  <c r="C758" i="16"/>
  <c r="D760" i="19" s="1"/>
  <c r="E758" i="16"/>
  <c r="F760" i="19" s="1"/>
  <c r="R754" i="16"/>
  <c r="S756" i="19" s="1"/>
  <c r="C756"/>
  <c r="D754" i="16"/>
  <c r="E756" i="19" s="1"/>
  <c r="F754" i="16"/>
  <c r="G756" i="19" s="1"/>
  <c r="C754" i="16"/>
  <c r="D756" i="19" s="1"/>
  <c r="E754" i="16"/>
  <c r="F756" i="19" s="1"/>
  <c r="R750" i="16"/>
  <c r="S752" i="19" s="1"/>
  <c r="C752"/>
  <c r="D750" i="16"/>
  <c r="E752" i="19" s="1"/>
  <c r="F750" i="16"/>
  <c r="G752" i="19" s="1"/>
  <c r="C750" i="16"/>
  <c r="D752" i="19" s="1"/>
  <c r="E750" i="16"/>
  <c r="F752" i="19" s="1"/>
  <c r="R744" i="16"/>
  <c r="S746" i="19" s="1"/>
  <c r="C746"/>
  <c r="D744" i="16"/>
  <c r="E746" i="19" s="1"/>
  <c r="F744" i="16"/>
  <c r="G746" i="19" s="1"/>
  <c r="C744" i="16"/>
  <c r="D746" i="19" s="1"/>
  <c r="E744" i="16"/>
  <c r="F746" i="19" s="1"/>
  <c r="R740" i="16"/>
  <c r="S742" i="19" s="1"/>
  <c r="C742"/>
  <c r="D740" i="16"/>
  <c r="E742" i="19" s="1"/>
  <c r="F740" i="16"/>
  <c r="G742" i="19" s="1"/>
  <c r="C740" i="16"/>
  <c r="D742" i="19" s="1"/>
  <c r="E740" i="16"/>
  <c r="F742" i="19" s="1"/>
  <c r="R736" i="16"/>
  <c r="S738" i="19" s="1"/>
  <c r="C738"/>
  <c r="D736" i="16"/>
  <c r="E738" i="19" s="1"/>
  <c r="F736" i="16"/>
  <c r="G738" i="19" s="1"/>
  <c r="C736" i="16"/>
  <c r="D738" i="19" s="1"/>
  <c r="E736" i="16"/>
  <c r="F738" i="19" s="1"/>
  <c r="R734" i="16"/>
  <c r="S736" i="19" s="1"/>
  <c r="C736"/>
  <c r="D734" i="16"/>
  <c r="E736" i="19" s="1"/>
  <c r="F734" i="16"/>
  <c r="G736" i="19" s="1"/>
  <c r="C734" i="16"/>
  <c r="D736" i="19" s="1"/>
  <c r="E734" i="16"/>
  <c r="F736" i="19" s="1"/>
  <c r="R730" i="16"/>
  <c r="S732" i="19" s="1"/>
  <c r="C732"/>
  <c r="D730" i="16"/>
  <c r="E732" i="19" s="1"/>
  <c r="F730" i="16"/>
  <c r="G732" i="19" s="1"/>
  <c r="C730" i="16"/>
  <c r="D732" i="19" s="1"/>
  <c r="E730" i="16"/>
  <c r="F732" i="19" s="1"/>
  <c r="R724" i="16"/>
  <c r="S726" i="19" s="1"/>
  <c r="C726"/>
  <c r="D724" i="16"/>
  <c r="E726" i="19" s="1"/>
  <c r="F724" i="16"/>
  <c r="G726" i="19" s="1"/>
  <c r="C724" i="16"/>
  <c r="D726" i="19" s="1"/>
  <c r="E724" i="16"/>
  <c r="F726" i="19" s="1"/>
  <c r="R722" i="16"/>
  <c r="S724" i="19" s="1"/>
  <c r="C724"/>
  <c r="D722" i="16"/>
  <c r="E724" i="19" s="1"/>
  <c r="F722" i="16"/>
  <c r="G724" i="19" s="1"/>
  <c r="C722" i="16"/>
  <c r="D724" i="19" s="1"/>
  <c r="E722" i="16"/>
  <c r="F724" i="19" s="1"/>
  <c r="R718" i="16"/>
  <c r="S720" i="19" s="1"/>
  <c r="C720"/>
  <c r="D718" i="16"/>
  <c r="E720" i="19" s="1"/>
  <c r="F718" i="16"/>
  <c r="G720" i="19" s="1"/>
  <c r="C718" i="16"/>
  <c r="D720" i="19" s="1"/>
  <c r="E718" i="16"/>
  <c r="F720" i="19" s="1"/>
  <c r="R714" i="16"/>
  <c r="S716" i="19" s="1"/>
  <c r="C716"/>
  <c r="D714" i="16"/>
  <c r="E716" i="19" s="1"/>
  <c r="F714" i="16"/>
  <c r="G716" i="19" s="1"/>
  <c r="C714" i="16"/>
  <c r="D716" i="19" s="1"/>
  <c r="E714" i="16"/>
  <c r="F716" i="19" s="1"/>
  <c r="R710" i="16"/>
  <c r="S712" i="19" s="1"/>
  <c r="C712"/>
  <c r="D710" i="16"/>
  <c r="E712" i="19" s="1"/>
  <c r="F710" i="16"/>
  <c r="G712" i="19" s="1"/>
  <c r="C710" i="16"/>
  <c r="D712" i="19" s="1"/>
  <c r="E710" i="16"/>
  <c r="F712" i="19" s="1"/>
  <c r="R704" i="16"/>
  <c r="S706" i="19" s="1"/>
  <c r="C706"/>
  <c r="D704" i="16"/>
  <c r="E706" i="19" s="1"/>
  <c r="F704" i="16"/>
  <c r="G706" i="19" s="1"/>
  <c r="C704" i="16"/>
  <c r="D706" i="19" s="1"/>
  <c r="E704" i="16"/>
  <c r="F706" i="19" s="1"/>
  <c r="R700" i="16"/>
  <c r="S702" i="19" s="1"/>
  <c r="C702"/>
  <c r="D700" i="16"/>
  <c r="E702" i="19" s="1"/>
  <c r="F700" i="16"/>
  <c r="G702" i="19" s="1"/>
  <c r="C700" i="16"/>
  <c r="D702" i="19" s="1"/>
  <c r="E700" i="16"/>
  <c r="F702" i="19" s="1"/>
  <c r="R696" i="16"/>
  <c r="S698" i="19" s="1"/>
  <c r="C698"/>
  <c r="D696" i="16"/>
  <c r="E698" i="19" s="1"/>
  <c r="F696" i="16"/>
  <c r="G698" i="19" s="1"/>
  <c r="C696" i="16"/>
  <c r="D698" i="19" s="1"/>
  <c r="E696" i="16"/>
  <c r="F698" i="19" s="1"/>
  <c r="R692" i="16"/>
  <c r="S694" i="19" s="1"/>
  <c r="C694"/>
  <c r="D692" i="16"/>
  <c r="E694" i="19" s="1"/>
  <c r="F692" i="16"/>
  <c r="G694" i="19" s="1"/>
  <c r="C692" i="16"/>
  <c r="D694" i="19" s="1"/>
  <c r="E692" i="16"/>
  <c r="F694" i="19" s="1"/>
  <c r="R690" i="16"/>
  <c r="S692" i="19" s="1"/>
  <c r="C692"/>
  <c r="D690" i="16"/>
  <c r="E692" i="19" s="1"/>
  <c r="F690" i="16"/>
  <c r="G692" i="19" s="1"/>
  <c r="C690" i="16"/>
  <c r="D692" i="19" s="1"/>
  <c r="E690" i="16"/>
  <c r="F692" i="19" s="1"/>
  <c r="R686" i="16"/>
  <c r="S688" i="19" s="1"/>
  <c r="C688"/>
  <c r="D686" i="16"/>
  <c r="E688" i="19" s="1"/>
  <c r="F686" i="16"/>
  <c r="G688" i="19" s="1"/>
  <c r="C686" i="16"/>
  <c r="D688" i="19" s="1"/>
  <c r="E686" i="16"/>
  <c r="F688" i="19" s="1"/>
  <c r="R682" i="16"/>
  <c r="S684" i="19" s="1"/>
  <c r="C684"/>
  <c r="D682" i="16"/>
  <c r="E684" i="19" s="1"/>
  <c r="F682" i="16"/>
  <c r="G684" i="19" s="1"/>
  <c r="C682" i="16"/>
  <c r="D684" i="19" s="1"/>
  <c r="E682" i="16"/>
  <c r="F684" i="19" s="1"/>
  <c r="R678" i="16"/>
  <c r="S680" i="19" s="1"/>
  <c r="C680"/>
  <c r="D678" i="16"/>
  <c r="E680" i="19" s="1"/>
  <c r="F678" i="16"/>
  <c r="G680" i="19" s="1"/>
  <c r="C678" i="16"/>
  <c r="D680" i="19" s="1"/>
  <c r="E678" i="16"/>
  <c r="F680" i="19" s="1"/>
  <c r="R674" i="16"/>
  <c r="S676" i="19" s="1"/>
  <c r="C676"/>
  <c r="D674" i="16"/>
  <c r="E676" i="19" s="1"/>
  <c r="F674" i="16"/>
  <c r="G676" i="19" s="1"/>
  <c r="C674" i="16"/>
  <c r="D676" i="19" s="1"/>
  <c r="E674" i="16"/>
  <c r="F676" i="19" s="1"/>
  <c r="R670" i="16"/>
  <c r="S672" i="19" s="1"/>
  <c r="C672"/>
  <c r="D670" i="16"/>
  <c r="E672" i="19" s="1"/>
  <c r="F670" i="16"/>
  <c r="G672" i="19" s="1"/>
  <c r="C670" i="16"/>
  <c r="D672" i="19" s="1"/>
  <c r="E670" i="16"/>
  <c r="F672" i="19" s="1"/>
  <c r="R666" i="16"/>
  <c r="S668" i="19" s="1"/>
  <c r="C668"/>
  <c r="D666" i="16"/>
  <c r="E668" i="19" s="1"/>
  <c r="F666" i="16"/>
  <c r="G668" i="19" s="1"/>
  <c r="C666" i="16"/>
  <c r="D668" i="19" s="1"/>
  <c r="E666" i="16"/>
  <c r="F668" i="19" s="1"/>
  <c r="R662" i="16"/>
  <c r="S664" i="19" s="1"/>
  <c r="C664"/>
  <c r="D662" i="16"/>
  <c r="E664" i="19" s="1"/>
  <c r="F662" i="16"/>
  <c r="G664" i="19" s="1"/>
  <c r="C662" i="16"/>
  <c r="D664" i="19" s="1"/>
  <c r="E662" i="16"/>
  <c r="F664" i="19" s="1"/>
  <c r="R658" i="16"/>
  <c r="S660" i="19" s="1"/>
  <c r="C660"/>
  <c r="D658" i="16"/>
  <c r="E660" i="19" s="1"/>
  <c r="F658" i="16"/>
  <c r="G660" i="19" s="1"/>
  <c r="C658" i="16"/>
  <c r="D660" i="19" s="1"/>
  <c r="E658" i="16"/>
  <c r="F660" i="19" s="1"/>
  <c r="R654" i="16"/>
  <c r="S656" i="19" s="1"/>
  <c r="C656"/>
  <c r="D654" i="16"/>
  <c r="E656" i="19" s="1"/>
  <c r="F654" i="16"/>
  <c r="G656" i="19" s="1"/>
  <c r="C654" i="16"/>
  <c r="D656" i="19" s="1"/>
  <c r="E654" i="16"/>
  <c r="F656" i="19" s="1"/>
  <c r="R650" i="16"/>
  <c r="S652" i="19" s="1"/>
  <c r="C652"/>
  <c r="D650" i="16"/>
  <c r="E652" i="19" s="1"/>
  <c r="F650" i="16"/>
  <c r="G652" i="19" s="1"/>
  <c r="C650" i="16"/>
  <c r="D652" i="19" s="1"/>
  <c r="E650" i="16"/>
  <c r="F652" i="19" s="1"/>
  <c r="R648" i="16"/>
  <c r="S650" i="19" s="1"/>
  <c r="C650"/>
  <c r="D648" i="16"/>
  <c r="E650" i="19" s="1"/>
  <c r="F648" i="16"/>
  <c r="G650" i="19" s="1"/>
  <c r="C648" i="16"/>
  <c r="D650" i="19" s="1"/>
  <c r="E648" i="16"/>
  <c r="F650" i="19" s="1"/>
  <c r="R644" i="16"/>
  <c r="S646" i="19" s="1"/>
  <c r="C646"/>
  <c r="D644" i="16"/>
  <c r="E646" i="19" s="1"/>
  <c r="F644" i="16"/>
  <c r="G646" i="19" s="1"/>
  <c r="C644" i="16"/>
  <c r="D646" i="19" s="1"/>
  <c r="E644" i="16"/>
  <c r="F646" i="19" s="1"/>
  <c r="R638" i="16"/>
  <c r="S640" i="19" s="1"/>
  <c r="C640"/>
  <c r="D638" i="16"/>
  <c r="E640" i="19" s="1"/>
  <c r="F638" i="16"/>
  <c r="G640" i="19" s="1"/>
  <c r="C638" i="16"/>
  <c r="D640" i="19" s="1"/>
  <c r="E638" i="16"/>
  <c r="F640" i="19" s="1"/>
  <c r="R634" i="16"/>
  <c r="S636" i="19" s="1"/>
  <c r="C636"/>
  <c r="D634" i="16"/>
  <c r="E636" i="19" s="1"/>
  <c r="F634" i="16"/>
  <c r="G636" i="19" s="1"/>
  <c r="C634" i="16"/>
  <c r="D636" i="19" s="1"/>
  <c r="E634" i="16"/>
  <c r="F636" i="19" s="1"/>
  <c r="R630" i="16"/>
  <c r="S632" i="19" s="1"/>
  <c r="C632"/>
  <c r="D630" i="16"/>
  <c r="E632" i="19" s="1"/>
  <c r="F630" i="16"/>
  <c r="G632" i="19" s="1"/>
  <c r="C630" i="16"/>
  <c r="D632" i="19" s="1"/>
  <c r="E630" i="16"/>
  <c r="F632" i="19" s="1"/>
  <c r="R626" i="16"/>
  <c r="S628" i="19" s="1"/>
  <c r="C628"/>
  <c r="D626" i="16"/>
  <c r="E628" i="19" s="1"/>
  <c r="F626" i="16"/>
  <c r="G628" i="19" s="1"/>
  <c r="C626" i="16"/>
  <c r="D628" i="19" s="1"/>
  <c r="E626" i="16"/>
  <c r="F628" i="19" s="1"/>
  <c r="R622" i="16"/>
  <c r="S624" i="19" s="1"/>
  <c r="C624"/>
  <c r="D622" i="16"/>
  <c r="E624" i="19" s="1"/>
  <c r="F622" i="16"/>
  <c r="G624" i="19" s="1"/>
  <c r="C622" i="16"/>
  <c r="D624" i="19" s="1"/>
  <c r="E622" i="16"/>
  <c r="F624" i="19" s="1"/>
  <c r="R616" i="16"/>
  <c r="S618" i="19" s="1"/>
  <c r="C618"/>
  <c r="D616" i="16"/>
  <c r="E618" i="19" s="1"/>
  <c r="F616" i="16"/>
  <c r="G618" i="19" s="1"/>
  <c r="C616" i="16"/>
  <c r="D618" i="19" s="1"/>
  <c r="E616" i="16"/>
  <c r="F618" i="19" s="1"/>
  <c r="R612" i="16"/>
  <c r="S614" i="19" s="1"/>
  <c r="C614"/>
  <c r="D612" i="16"/>
  <c r="E614" i="19" s="1"/>
  <c r="F612" i="16"/>
  <c r="G614" i="19" s="1"/>
  <c r="C612" i="16"/>
  <c r="D614" i="19" s="1"/>
  <c r="E612" i="16"/>
  <c r="F614" i="19" s="1"/>
  <c r="R608" i="16"/>
  <c r="S610" i="19" s="1"/>
  <c r="C610"/>
  <c r="D608" i="16"/>
  <c r="E610" i="19" s="1"/>
  <c r="F608" i="16"/>
  <c r="G610" i="19" s="1"/>
  <c r="C608" i="16"/>
  <c r="D610" i="19" s="1"/>
  <c r="E608" i="16"/>
  <c r="F610" i="19" s="1"/>
  <c r="R604" i="16"/>
  <c r="S606" i="19" s="1"/>
  <c r="C606"/>
  <c r="D604" i="16"/>
  <c r="E606" i="19" s="1"/>
  <c r="F604" i="16"/>
  <c r="G606" i="19" s="1"/>
  <c r="C604" i="16"/>
  <c r="D606" i="19" s="1"/>
  <c r="E604" i="16"/>
  <c r="F606" i="19" s="1"/>
  <c r="R602" i="16"/>
  <c r="S604" i="19" s="1"/>
  <c r="C604"/>
  <c r="D602" i="16"/>
  <c r="E604" i="19" s="1"/>
  <c r="F602" i="16"/>
  <c r="G604" i="19" s="1"/>
  <c r="C602" i="16"/>
  <c r="D604" i="19" s="1"/>
  <c r="E602" i="16"/>
  <c r="F604" i="19" s="1"/>
  <c r="R598" i="16"/>
  <c r="S600" i="19" s="1"/>
  <c r="C600"/>
  <c r="D598" i="16"/>
  <c r="E600" i="19" s="1"/>
  <c r="F598" i="16"/>
  <c r="G600" i="19" s="1"/>
  <c r="C598" i="16"/>
  <c r="D600" i="19" s="1"/>
  <c r="E598" i="16"/>
  <c r="F600" i="19" s="1"/>
  <c r="R594" i="16"/>
  <c r="S596" i="19" s="1"/>
  <c r="C596"/>
  <c r="D594" i="16"/>
  <c r="E596" i="19" s="1"/>
  <c r="F594" i="16"/>
  <c r="G596" i="19" s="1"/>
  <c r="C594" i="16"/>
  <c r="D596" i="19" s="1"/>
  <c r="E594" i="16"/>
  <c r="F596" i="19" s="1"/>
  <c r="R590" i="16"/>
  <c r="S592" i="19" s="1"/>
  <c r="C592"/>
  <c r="D590" i="16"/>
  <c r="E592" i="19" s="1"/>
  <c r="F590" i="16"/>
  <c r="G592" i="19" s="1"/>
  <c r="C590" i="16"/>
  <c r="D592" i="19" s="1"/>
  <c r="E590" i="16"/>
  <c r="F592" i="19" s="1"/>
  <c r="R586" i="16"/>
  <c r="S588" i="19" s="1"/>
  <c r="C588"/>
  <c r="D586" i="16"/>
  <c r="E588" i="19" s="1"/>
  <c r="F586" i="16"/>
  <c r="G588" i="19" s="1"/>
  <c r="C586" i="16"/>
  <c r="D588" i="19" s="1"/>
  <c r="E586" i="16"/>
  <c r="F588" i="19" s="1"/>
  <c r="R582" i="16"/>
  <c r="S584" i="19" s="1"/>
  <c r="C584"/>
  <c r="D582" i="16"/>
  <c r="E584" i="19" s="1"/>
  <c r="F582" i="16"/>
  <c r="G584" i="19" s="1"/>
  <c r="C582" i="16"/>
  <c r="D584" i="19" s="1"/>
  <c r="E582" i="16"/>
  <c r="F584" i="19" s="1"/>
  <c r="R578" i="16"/>
  <c r="S580" i="19" s="1"/>
  <c r="C580"/>
  <c r="D578" i="16"/>
  <c r="E580" i="19" s="1"/>
  <c r="F578" i="16"/>
  <c r="G580" i="19" s="1"/>
  <c r="C578" i="16"/>
  <c r="D580" i="19" s="1"/>
  <c r="E578" i="16"/>
  <c r="F580" i="19" s="1"/>
  <c r="R574" i="16"/>
  <c r="S576" i="19" s="1"/>
  <c r="C576"/>
  <c r="D574" i="16"/>
  <c r="E576" i="19" s="1"/>
  <c r="F574" i="16"/>
  <c r="G576" i="19" s="1"/>
  <c r="C574" i="16"/>
  <c r="D576" i="19" s="1"/>
  <c r="E574" i="16"/>
  <c r="F576" i="19" s="1"/>
  <c r="R570" i="16"/>
  <c r="S572" i="19" s="1"/>
  <c r="C572"/>
  <c r="D570" i="16"/>
  <c r="E572" i="19" s="1"/>
  <c r="F570" i="16"/>
  <c r="G572" i="19" s="1"/>
  <c r="C570" i="16"/>
  <c r="D572" i="19" s="1"/>
  <c r="E570" i="16"/>
  <c r="F572" i="19" s="1"/>
  <c r="R566" i="16"/>
  <c r="S568" i="19" s="1"/>
  <c r="C568"/>
  <c r="D566" i="16"/>
  <c r="E568" i="19" s="1"/>
  <c r="F566" i="16"/>
  <c r="G568" i="19" s="1"/>
  <c r="C566" i="16"/>
  <c r="D568" i="19" s="1"/>
  <c r="E566" i="16"/>
  <c r="F568" i="19" s="1"/>
  <c r="R562" i="16"/>
  <c r="S564" i="19" s="1"/>
  <c r="C564"/>
  <c r="D562" i="16"/>
  <c r="E564" i="19" s="1"/>
  <c r="F562" i="16"/>
  <c r="G564" i="19" s="1"/>
  <c r="C562" i="16"/>
  <c r="D564" i="19" s="1"/>
  <c r="E562" i="16"/>
  <c r="F564" i="19" s="1"/>
  <c r="R558" i="16"/>
  <c r="S560" i="19" s="1"/>
  <c r="C560"/>
  <c r="D558" i="16"/>
  <c r="E560" i="19" s="1"/>
  <c r="F558" i="16"/>
  <c r="G560" i="19" s="1"/>
  <c r="C558" i="16"/>
  <c r="D560" i="19" s="1"/>
  <c r="E558" i="16"/>
  <c r="F560" i="19" s="1"/>
  <c r="R554" i="16"/>
  <c r="S556" i="19" s="1"/>
  <c r="C556"/>
  <c r="D554" i="16"/>
  <c r="E556" i="19" s="1"/>
  <c r="F554" i="16"/>
  <c r="G556" i="19" s="1"/>
  <c r="C554" i="16"/>
  <c r="D556" i="19" s="1"/>
  <c r="E554" i="16"/>
  <c r="F556" i="19" s="1"/>
  <c r="R550" i="16"/>
  <c r="S552" i="19" s="1"/>
  <c r="C552"/>
  <c r="D550" i="16"/>
  <c r="E552" i="19" s="1"/>
  <c r="F550" i="16"/>
  <c r="G552" i="19" s="1"/>
  <c r="C550" i="16"/>
  <c r="D552" i="19" s="1"/>
  <c r="E550" i="16"/>
  <c r="F552" i="19" s="1"/>
  <c r="R546" i="16"/>
  <c r="S548" i="19" s="1"/>
  <c r="C548"/>
  <c r="D546" i="16"/>
  <c r="E548" i="19" s="1"/>
  <c r="F546" i="16"/>
  <c r="G548" i="19" s="1"/>
  <c r="C546" i="16"/>
  <c r="D548" i="19" s="1"/>
  <c r="E546" i="16"/>
  <c r="F548" i="19" s="1"/>
  <c r="R544" i="16"/>
  <c r="S546" i="19" s="1"/>
  <c r="C546"/>
  <c r="D544" i="16"/>
  <c r="E546" i="19" s="1"/>
  <c r="F544" i="16"/>
  <c r="G546" i="19" s="1"/>
  <c r="C544" i="16"/>
  <c r="D546" i="19" s="1"/>
  <c r="E544" i="16"/>
  <c r="F546" i="19" s="1"/>
  <c r="R542" i="16"/>
  <c r="S544" i="19" s="1"/>
  <c r="C544"/>
  <c r="D542" i="16"/>
  <c r="E544" i="19" s="1"/>
  <c r="F542" i="16"/>
  <c r="G544" i="19" s="1"/>
  <c r="C542" i="16"/>
  <c r="D544" i="19" s="1"/>
  <c r="E542" i="16"/>
  <c r="F544" i="19" s="1"/>
  <c r="R540" i="16"/>
  <c r="S542" i="19" s="1"/>
  <c r="C542"/>
  <c r="D540" i="16"/>
  <c r="E542" i="19" s="1"/>
  <c r="F540" i="16"/>
  <c r="G542" i="19" s="1"/>
  <c r="C540" i="16"/>
  <c r="D542" i="19" s="1"/>
  <c r="E540" i="16"/>
  <c r="F542" i="19" s="1"/>
  <c r="R538" i="16"/>
  <c r="S540" i="19" s="1"/>
  <c r="C540"/>
  <c r="D538" i="16"/>
  <c r="E540" i="19" s="1"/>
  <c r="F538" i="16"/>
  <c r="G540" i="19" s="1"/>
  <c r="C538" i="16"/>
  <c r="D540" i="19" s="1"/>
  <c r="E538" i="16"/>
  <c r="F540" i="19" s="1"/>
  <c r="R534" i="16"/>
  <c r="S536" i="19" s="1"/>
  <c r="C536"/>
  <c r="D534" i="16"/>
  <c r="E536" i="19" s="1"/>
  <c r="F534" i="16"/>
  <c r="G536" i="19" s="1"/>
  <c r="C534" i="16"/>
  <c r="D536" i="19" s="1"/>
  <c r="E534" i="16"/>
  <c r="F536" i="19" s="1"/>
  <c r="R532" i="16"/>
  <c r="S534" i="19" s="1"/>
  <c r="C534"/>
  <c r="D532" i="16"/>
  <c r="E534" i="19" s="1"/>
  <c r="F532" i="16"/>
  <c r="G534" i="19" s="1"/>
  <c r="C532" i="16"/>
  <c r="D534" i="19" s="1"/>
  <c r="E532" i="16"/>
  <c r="F534" i="19" s="1"/>
  <c r="R530" i="16"/>
  <c r="S532" i="19" s="1"/>
  <c r="C532"/>
  <c r="D530" i="16"/>
  <c r="E532" i="19" s="1"/>
  <c r="F530" i="16"/>
  <c r="G532" i="19" s="1"/>
  <c r="C530" i="16"/>
  <c r="D532" i="19" s="1"/>
  <c r="E530" i="16"/>
  <c r="F532" i="19" s="1"/>
  <c r="R528" i="16"/>
  <c r="S530" i="19" s="1"/>
  <c r="C530"/>
  <c r="D528" i="16"/>
  <c r="E530" i="19" s="1"/>
  <c r="F528" i="16"/>
  <c r="G530" i="19" s="1"/>
  <c r="C528" i="16"/>
  <c r="D530" i="19" s="1"/>
  <c r="E528" i="16"/>
  <c r="F530" i="19" s="1"/>
  <c r="R526" i="16"/>
  <c r="S528" i="19" s="1"/>
  <c r="C528"/>
  <c r="D526" i="16"/>
  <c r="E528" i="19" s="1"/>
  <c r="F526" i="16"/>
  <c r="G528" i="19" s="1"/>
  <c r="C526" i="16"/>
  <c r="D528" i="19" s="1"/>
  <c r="E526" i="16"/>
  <c r="F528" i="19" s="1"/>
  <c r="R524" i="16"/>
  <c r="S526" i="19" s="1"/>
  <c r="C526"/>
  <c r="D524" i="16"/>
  <c r="E526" i="19" s="1"/>
  <c r="F524" i="16"/>
  <c r="G526" i="19" s="1"/>
  <c r="C524" i="16"/>
  <c r="D526" i="19" s="1"/>
  <c r="E524" i="16"/>
  <c r="F526" i="19" s="1"/>
  <c r="R522" i="16"/>
  <c r="S524" i="19" s="1"/>
  <c r="C524"/>
  <c r="D522" i="16"/>
  <c r="E524" i="19" s="1"/>
  <c r="F522" i="16"/>
  <c r="G524" i="19" s="1"/>
  <c r="C522" i="16"/>
  <c r="D524" i="19" s="1"/>
  <c r="E522" i="16"/>
  <c r="F524" i="19" s="1"/>
  <c r="R520" i="16"/>
  <c r="S522" i="19" s="1"/>
  <c r="C522"/>
  <c r="D520" i="16"/>
  <c r="E522" i="19" s="1"/>
  <c r="F520" i="16"/>
  <c r="G522" i="19" s="1"/>
  <c r="C520" i="16"/>
  <c r="D522" i="19" s="1"/>
  <c r="E520" i="16"/>
  <c r="F522" i="19" s="1"/>
  <c r="R518" i="16"/>
  <c r="S520" i="19" s="1"/>
  <c r="C520"/>
  <c r="D518" i="16"/>
  <c r="E520" i="19" s="1"/>
  <c r="F518" i="16"/>
  <c r="G520" i="19" s="1"/>
  <c r="C518" i="16"/>
  <c r="D520" i="19" s="1"/>
  <c r="E518" i="16"/>
  <c r="F520" i="19" s="1"/>
  <c r="R516" i="16"/>
  <c r="S518" i="19" s="1"/>
  <c r="C518"/>
  <c r="D516" i="16"/>
  <c r="E518" i="19" s="1"/>
  <c r="F516" i="16"/>
  <c r="G518" i="19" s="1"/>
  <c r="C516" i="16"/>
  <c r="D518" i="19" s="1"/>
  <c r="E516" i="16"/>
  <c r="F518" i="19" s="1"/>
  <c r="R514" i="16"/>
  <c r="S516" i="19" s="1"/>
  <c r="C516"/>
  <c r="D514" i="16"/>
  <c r="E516" i="19" s="1"/>
  <c r="F514" i="16"/>
  <c r="G516" i="19" s="1"/>
  <c r="C514" i="16"/>
  <c r="D516" i="19" s="1"/>
  <c r="E514" i="16"/>
  <c r="F516" i="19" s="1"/>
  <c r="R512" i="16"/>
  <c r="S514" i="19" s="1"/>
  <c r="C514"/>
  <c r="D512" i="16"/>
  <c r="E514" i="19" s="1"/>
  <c r="F512" i="16"/>
  <c r="G514" i="19" s="1"/>
  <c r="C512" i="16"/>
  <c r="D514" i="19" s="1"/>
  <c r="E512" i="16"/>
  <c r="F514" i="19" s="1"/>
  <c r="R510" i="16"/>
  <c r="S512" i="19" s="1"/>
  <c r="C512"/>
  <c r="D510" i="16"/>
  <c r="E512" i="19" s="1"/>
  <c r="F510" i="16"/>
  <c r="G512" i="19" s="1"/>
  <c r="C510" i="16"/>
  <c r="D512" i="19" s="1"/>
  <c r="E510" i="16"/>
  <c r="F512" i="19" s="1"/>
  <c r="R508" i="16"/>
  <c r="S510" i="19" s="1"/>
  <c r="C510"/>
  <c r="D508" i="16"/>
  <c r="E510" i="19" s="1"/>
  <c r="F508" i="16"/>
  <c r="G510" i="19" s="1"/>
  <c r="C508" i="16"/>
  <c r="D510" i="19" s="1"/>
  <c r="E508" i="16"/>
  <c r="F510" i="19" s="1"/>
  <c r="R506" i="16"/>
  <c r="S508" i="19" s="1"/>
  <c r="C508"/>
  <c r="D506" i="16"/>
  <c r="E508" i="19" s="1"/>
  <c r="F506" i="16"/>
  <c r="G508" i="19" s="1"/>
  <c r="C506" i="16"/>
  <c r="D508" i="19" s="1"/>
  <c r="E506" i="16"/>
  <c r="F508" i="19" s="1"/>
  <c r="R504" i="16"/>
  <c r="S506" i="19" s="1"/>
  <c r="C506"/>
  <c r="D504" i="16"/>
  <c r="E506" i="19" s="1"/>
  <c r="F504" i="16"/>
  <c r="G506" i="19" s="1"/>
  <c r="C504" i="16"/>
  <c r="D506" i="19" s="1"/>
  <c r="E504" i="16"/>
  <c r="F506" i="19" s="1"/>
  <c r="R502" i="16"/>
  <c r="S504" i="19" s="1"/>
  <c r="C504"/>
  <c r="D502" i="16"/>
  <c r="E504" i="19" s="1"/>
  <c r="F502" i="16"/>
  <c r="G504" i="19" s="1"/>
  <c r="C502" i="16"/>
  <c r="D504" i="19" s="1"/>
  <c r="E502" i="16"/>
  <c r="F504" i="19" s="1"/>
  <c r="R500" i="16"/>
  <c r="S502" i="19" s="1"/>
  <c r="C502"/>
  <c r="D500" i="16"/>
  <c r="E502" i="19" s="1"/>
  <c r="F500" i="16"/>
  <c r="G502" i="19" s="1"/>
  <c r="C500" i="16"/>
  <c r="D502" i="19" s="1"/>
  <c r="E500" i="16"/>
  <c r="F502" i="19" s="1"/>
  <c r="R498" i="16"/>
  <c r="S500" i="19" s="1"/>
  <c r="C500"/>
  <c r="D498" i="16"/>
  <c r="E500" i="19" s="1"/>
  <c r="F498" i="16"/>
  <c r="G500" i="19" s="1"/>
  <c r="C498" i="16"/>
  <c r="D500" i="19" s="1"/>
  <c r="E498" i="16"/>
  <c r="F500" i="19" s="1"/>
  <c r="R496" i="16"/>
  <c r="S498" i="19" s="1"/>
  <c r="C498"/>
  <c r="D496" i="16"/>
  <c r="E498" i="19" s="1"/>
  <c r="F496" i="16"/>
  <c r="G498" i="19" s="1"/>
  <c r="C496" i="16"/>
  <c r="D498" i="19" s="1"/>
  <c r="E496" i="16"/>
  <c r="F498" i="19" s="1"/>
  <c r="R494" i="16"/>
  <c r="S496" i="19" s="1"/>
  <c r="C496"/>
  <c r="D494" i="16"/>
  <c r="E496" i="19" s="1"/>
  <c r="F494" i="16"/>
  <c r="G496" i="19" s="1"/>
  <c r="C494" i="16"/>
  <c r="D496" i="19" s="1"/>
  <c r="E494" i="16"/>
  <c r="F496" i="19" s="1"/>
  <c r="R492" i="16"/>
  <c r="S494" i="19" s="1"/>
  <c r="C494"/>
  <c r="D492" i="16"/>
  <c r="E494" i="19" s="1"/>
  <c r="F492" i="16"/>
  <c r="G494" i="19" s="1"/>
  <c r="C492" i="16"/>
  <c r="D494" i="19" s="1"/>
  <c r="E492" i="16"/>
  <c r="F494" i="19" s="1"/>
  <c r="R490" i="16"/>
  <c r="S492" i="19" s="1"/>
  <c r="C492"/>
  <c r="D490" i="16"/>
  <c r="E492" i="19" s="1"/>
  <c r="F490" i="16"/>
  <c r="G492" i="19" s="1"/>
  <c r="C490" i="16"/>
  <c r="D492" i="19" s="1"/>
  <c r="E490" i="16"/>
  <c r="F492" i="19" s="1"/>
  <c r="R488" i="16"/>
  <c r="S490" i="19" s="1"/>
  <c r="C490"/>
  <c r="D488" i="16"/>
  <c r="E490" i="19" s="1"/>
  <c r="F488" i="16"/>
  <c r="G490" i="19" s="1"/>
  <c r="C488" i="16"/>
  <c r="D490" i="19" s="1"/>
  <c r="E488" i="16"/>
  <c r="F490" i="19" s="1"/>
  <c r="R486" i="16"/>
  <c r="S488" i="19" s="1"/>
  <c r="C488"/>
  <c r="D486" i="16"/>
  <c r="E488" i="19" s="1"/>
  <c r="F486" i="16"/>
  <c r="G488" i="19" s="1"/>
  <c r="C486" i="16"/>
  <c r="D488" i="19" s="1"/>
  <c r="E486" i="16"/>
  <c r="F488" i="19" s="1"/>
  <c r="R484" i="16"/>
  <c r="S486" i="19" s="1"/>
  <c r="C486"/>
  <c r="D484" i="16"/>
  <c r="E486" i="19" s="1"/>
  <c r="F484" i="16"/>
  <c r="G486" i="19" s="1"/>
  <c r="C484" i="16"/>
  <c r="D486" i="19" s="1"/>
  <c r="E484" i="16"/>
  <c r="F486" i="19" s="1"/>
  <c r="R1792" i="16"/>
  <c r="D1792"/>
  <c r="F1792"/>
  <c r="C1792"/>
  <c r="E1792"/>
  <c r="R1786"/>
  <c r="D1786"/>
  <c r="F1786"/>
  <c r="C1786"/>
  <c r="E1786"/>
  <c r="R1782"/>
  <c r="D1782"/>
  <c r="F1782"/>
  <c r="C1782"/>
  <c r="E1782"/>
  <c r="R1776"/>
  <c r="D1776"/>
  <c r="F1776"/>
  <c r="C1776"/>
  <c r="E1776"/>
  <c r="R1772"/>
  <c r="D1772"/>
  <c r="F1772"/>
  <c r="C1772"/>
  <c r="E1772"/>
  <c r="R1770"/>
  <c r="D1770"/>
  <c r="F1770"/>
  <c r="C1770"/>
  <c r="E1770"/>
  <c r="R1766"/>
  <c r="D1766"/>
  <c r="F1766"/>
  <c r="C1766"/>
  <c r="E1766"/>
  <c r="R1762"/>
  <c r="D1762"/>
  <c r="F1762"/>
  <c r="C1762"/>
  <c r="E1762"/>
  <c r="R1758"/>
  <c r="D1758"/>
  <c r="F1758"/>
  <c r="C1758"/>
  <c r="E1758"/>
  <c r="R1756"/>
  <c r="D1756"/>
  <c r="F1756"/>
  <c r="C1756"/>
  <c r="E1756"/>
  <c r="R1752"/>
  <c r="D1752"/>
  <c r="F1752"/>
  <c r="C1752"/>
  <c r="E1752"/>
  <c r="R1750"/>
  <c r="D1750"/>
  <c r="F1750"/>
  <c r="C1750"/>
  <c r="E1750"/>
  <c r="R1746"/>
  <c r="D1746"/>
  <c r="F1746"/>
  <c r="C1746"/>
  <c r="E1746"/>
  <c r="R1742"/>
  <c r="D1742"/>
  <c r="F1742"/>
  <c r="C1742"/>
  <c r="E1742"/>
  <c r="R1738"/>
  <c r="D1738"/>
  <c r="F1738"/>
  <c r="C1738"/>
  <c r="E1738"/>
  <c r="R1734"/>
  <c r="D1734"/>
  <c r="F1734"/>
  <c r="C1734"/>
  <c r="E1734"/>
  <c r="R1730"/>
  <c r="D1730"/>
  <c r="F1730"/>
  <c r="C1730"/>
  <c r="E1730"/>
  <c r="R1726"/>
  <c r="D1726"/>
  <c r="F1726"/>
  <c r="C1726"/>
  <c r="E1726"/>
  <c r="R1722"/>
  <c r="D1722"/>
  <c r="F1722"/>
  <c r="C1722"/>
  <c r="E1722"/>
  <c r="R1714"/>
  <c r="D1714"/>
  <c r="F1714"/>
  <c r="C1714"/>
  <c r="E1714"/>
  <c r="R1710"/>
  <c r="D1710"/>
  <c r="F1710"/>
  <c r="C1710"/>
  <c r="E1710"/>
  <c r="R1706"/>
  <c r="D1706"/>
  <c r="F1706"/>
  <c r="C1706"/>
  <c r="E1706"/>
  <c r="R1702"/>
  <c r="D1702"/>
  <c r="F1702"/>
  <c r="C1702"/>
  <c r="E1702"/>
  <c r="R1698"/>
  <c r="D1698"/>
  <c r="F1698"/>
  <c r="C1698"/>
  <c r="E1698"/>
  <c r="R1692"/>
  <c r="D1692"/>
  <c r="F1692"/>
  <c r="C1692"/>
  <c r="E1692"/>
  <c r="R1688"/>
  <c r="D1688"/>
  <c r="F1688"/>
  <c r="C1688"/>
  <c r="E1688"/>
  <c r="R1682"/>
  <c r="D1682"/>
  <c r="F1682"/>
  <c r="C1682"/>
  <c r="E1682"/>
  <c r="R1678"/>
  <c r="D1678"/>
  <c r="F1678"/>
  <c r="C1678"/>
  <c r="E1678"/>
  <c r="R1674"/>
  <c r="D1674"/>
  <c r="F1674"/>
  <c r="C1674"/>
  <c r="E1674"/>
  <c r="R1668"/>
  <c r="D1668"/>
  <c r="F1668"/>
  <c r="C1668"/>
  <c r="E1668"/>
  <c r="R1664"/>
  <c r="D1664"/>
  <c r="F1664"/>
  <c r="C1664"/>
  <c r="E1664"/>
  <c r="R1660"/>
  <c r="D1660"/>
  <c r="F1660"/>
  <c r="C1660"/>
  <c r="E1660"/>
  <c r="R1656"/>
  <c r="D1656"/>
  <c r="F1656"/>
  <c r="C1656"/>
  <c r="E1656"/>
  <c r="R1654"/>
  <c r="D1654"/>
  <c r="F1654"/>
  <c r="C1654"/>
  <c r="E1654"/>
  <c r="R1650"/>
  <c r="D1650"/>
  <c r="F1650"/>
  <c r="C1650"/>
  <c r="E1650"/>
  <c r="R1646"/>
  <c r="D1646"/>
  <c r="F1646"/>
  <c r="C1646"/>
  <c r="E1646"/>
  <c r="R1642"/>
  <c r="D1642"/>
  <c r="F1642"/>
  <c r="C1642"/>
  <c r="E1642"/>
  <c r="R1638"/>
  <c r="D1638"/>
  <c r="F1638"/>
  <c r="C1638"/>
  <c r="E1638"/>
  <c r="R1634"/>
  <c r="D1634"/>
  <c r="F1634"/>
  <c r="C1634"/>
  <c r="E1634"/>
  <c r="R1630"/>
  <c r="D1630"/>
  <c r="F1630"/>
  <c r="C1630"/>
  <c r="E1630"/>
  <c r="R1624"/>
  <c r="D1624"/>
  <c r="F1624"/>
  <c r="C1624"/>
  <c r="E1624"/>
  <c r="R1620"/>
  <c r="D1620"/>
  <c r="F1620"/>
  <c r="C1620"/>
  <c r="E1620"/>
  <c r="R1616"/>
  <c r="D1616"/>
  <c r="F1616"/>
  <c r="C1616"/>
  <c r="E1616"/>
  <c r="R1612"/>
  <c r="D1612"/>
  <c r="F1612"/>
  <c r="C1612"/>
  <c r="E1612"/>
  <c r="R1608"/>
  <c r="D1608"/>
  <c r="F1608"/>
  <c r="C1608"/>
  <c r="E1608"/>
  <c r="R1604"/>
  <c r="D1604"/>
  <c r="F1604"/>
  <c r="C1604"/>
  <c r="E1604"/>
  <c r="R1600"/>
  <c r="D1600"/>
  <c r="F1600"/>
  <c r="C1600"/>
  <c r="E1600"/>
  <c r="R1596"/>
  <c r="D1596"/>
  <c r="F1596"/>
  <c r="C1596"/>
  <c r="E1596"/>
  <c r="R1590"/>
  <c r="D1590"/>
  <c r="F1590"/>
  <c r="C1590"/>
  <c r="E1590"/>
  <c r="R1586"/>
  <c r="D1586"/>
  <c r="F1586"/>
  <c r="C1586"/>
  <c r="E1586"/>
  <c r="R1582"/>
  <c r="D1582"/>
  <c r="F1582"/>
  <c r="C1582"/>
  <c r="E1582"/>
  <c r="R1578"/>
  <c r="D1578"/>
  <c r="F1578"/>
  <c r="C1578"/>
  <c r="E1578"/>
  <c r="R1574"/>
  <c r="D1574"/>
  <c r="F1574"/>
  <c r="C1574"/>
  <c r="E1574"/>
  <c r="R1568"/>
  <c r="D1568"/>
  <c r="F1568"/>
  <c r="C1568"/>
  <c r="E1568"/>
  <c r="R1564"/>
  <c r="D1564"/>
  <c r="F1564"/>
  <c r="C1564"/>
  <c r="E1564"/>
  <c r="R1560"/>
  <c r="D1560"/>
  <c r="F1560"/>
  <c r="C1560"/>
  <c r="E1560"/>
  <c r="R1556"/>
  <c r="D1556"/>
  <c r="F1556"/>
  <c r="C1556"/>
  <c r="E1556"/>
  <c r="R1552"/>
  <c r="D1552"/>
  <c r="F1552"/>
  <c r="C1552"/>
  <c r="E1552"/>
  <c r="R1548"/>
  <c r="D1548"/>
  <c r="F1548"/>
  <c r="C1548"/>
  <c r="E1548"/>
  <c r="R1546"/>
  <c r="D1546"/>
  <c r="F1546"/>
  <c r="C1546"/>
  <c r="E1546"/>
  <c r="R1542"/>
  <c r="D1542"/>
  <c r="F1542"/>
  <c r="C1542"/>
  <c r="E1542"/>
  <c r="R1538"/>
  <c r="D1538"/>
  <c r="F1538"/>
  <c r="C1538"/>
  <c r="E1538"/>
  <c r="R1534"/>
  <c r="D1534"/>
  <c r="F1534"/>
  <c r="C1534"/>
  <c r="E1534"/>
  <c r="R1532"/>
  <c r="D1532"/>
  <c r="F1532"/>
  <c r="C1532"/>
  <c r="E1532"/>
  <c r="R1528"/>
  <c r="D1528"/>
  <c r="F1528"/>
  <c r="C1528"/>
  <c r="E1528"/>
  <c r="R1524"/>
  <c r="D1524"/>
  <c r="F1524"/>
  <c r="C1524"/>
  <c r="E1524"/>
  <c r="R1520"/>
  <c r="D1520"/>
  <c r="F1520"/>
  <c r="C1520"/>
  <c r="E1520"/>
  <c r="R1516"/>
  <c r="D1516"/>
  <c r="F1516"/>
  <c r="C1516"/>
  <c r="E1516"/>
  <c r="R1512"/>
  <c r="D1512"/>
  <c r="F1512"/>
  <c r="C1512"/>
  <c r="E1512"/>
  <c r="R1508"/>
  <c r="D1508"/>
  <c r="F1508"/>
  <c r="C1508"/>
  <c r="E1508"/>
  <c r="R1506"/>
  <c r="D1506"/>
  <c r="F1506"/>
  <c r="C1506"/>
  <c r="E1506"/>
  <c r="R1502"/>
  <c r="D1502"/>
  <c r="F1502"/>
  <c r="C1502"/>
  <c r="E1502"/>
  <c r="R1498"/>
  <c r="D1498"/>
  <c r="F1498"/>
  <c r="C1498"/>
  <c r="E1498"/>
  <c r="R1494"/>
  <c r="D1494"/>
  <c r="F1494"/>
  <c r="C1494"/>
  <c r="E1494"/>
  <c r="R1490"/>
  <c r="D1490"/>
  <c r="F1490"/>
  <c r="C1490"/>
  <c r="E1490"/>
  <c r="R1486"/>
  <c r="D1486"/>
  <c r="F1486"/>
  <c r="C1486"/>
  <c r="E1486"/>
  <c r="R1482"/>
  <c r="D1482"/>
  <c r="F1482"/>
  <c r="C1482"/>
  <c r="E1482"/>
  <c r="R1478"/>
  <c r="D1478"/>
  <c r="F1478"/>
  <c r="C1478"/>
  <c r="E1478"/>
  <c r="R1474"/>
  <c r="D1474"/>
  <c r="F1474"/>
  <c r="C1474"/>
  <c r="E1474"/>
  <c r="R1470"/>
  <c r="D1470"/>
  <c r="F1470"/>
  <c r="C1470"/>
  <c r="E1470"/>
  <c r="R1466"/>
  <c r="D1466"/>
  <c r="F1466"/>
  <c r="C1466"/>
  <c r="E1466"/>
  <c r="R1464"/>
  <c r="D1464"/>
  <c r="F1464"/>
  <c r="C1464"/>
  <c r="E1464"/>
  <c r="R1460"/>
  <c r="D1460"/>
  <c r="F1460"/>
  <c r="C1460"/>
  <c r="E1460"/>
  <c r="R1456"/>
  <c r="D1456"/>
  <c r="F1456"/>
  <c r="C1456"/>
  <c r="E1456"/>
  <c r="R1452"/>
  <c r="D1452"/>
  <c r="F1452"/>
  <c r="C1452"/>
  <c r="E1452"/>
  <c r="R1448"/>
  <c r="D1448"/>
  <c r="F1448"/>
  <c r="C1448"/>
  <c r="E1448"/>
  <c r="R1444"/>
  <c r="D1444"/>
  <c r="F1444"/>
  <c r="C1444"/>
  <c r="E1444"/>
  <c r="R1440"/>
  <c r="D1440"/>
  <c r="F1440"/>
  <c r="C1440"/>
  <c r="E1440"/>
  <c r="R1436"/>
  <c r="D1436"/>
  <c r="F1436"/>
  <c r="C1436"/>
  <c r="E1436"/>
  <c r="R1434"/>
  <c r="D1434"/>
  <c r="F1434"/>
  <c r="C1434"/>
  <c r="E1434"/>
  <c r="R1430"/>
  <c r="D1430"/>
  <c r="F1430"/>
  <c r="C1430"/>
  <c r="E1430"/>
  <c r="R1426"/>
  <c r="D1426"/>
  <c r="F1426"/>
  <c r="C1426"/>
  <c r="E1426"/>
  <c r="R1422"/>
  <c r="D1422"/>
  <c r="F1422"/>
  <c r="C1422"/>
  <c r="E1422"/>
  <c r="R1418"/>
  <c r="D1418"/>
  <c r="F1418"/>
  <c r="C1418"/>
  <c r="E1418"/>
  <c r="R1414"/>
  <c r="D1414"/>
  <c r="F1414"/>
  <c r="C1414"/>
  <c r="E1414"/>
  <c r="R1410"/>
  <c r="D1410"/>
  <c r="F1410"/>
  <c r="C1410"/>
  <c r="E1410"/>
  <c r="R1406"/>
  <c r="D1406"/>
  <c r="F1406"/>
  <c r="C1406"/>
  <c r="E1406"/>
  <c r="R1402"/>
  <c r="D1402"/>
  <c r="F1402"/>
  <c r="C1402"/>
  <c r="E1402"/>
  <c r="R1398"/>
  <c r="D1398"/>
  <c r="F1398"/>
  <c r="C1398"/>
  <c r="E1398"/>
  <c r="R1394"/>
  <c r="D1394"/>
  <c r="F1394"/>
  <c r="C1394"/>
  <c r="E1394"/>
  <c r="R1390"/>
  <c r="D1390"/>
  <c r="F1390"/>
  <c r="C1390"/>
  <c r="E1390"/>
  <c r="R1386"/>
  <c r="D1386"/>
  <c r="F1386"/>
  <c r="C1386"/>
  <c r="E1386"/>
  <c r="R1382"/>
  <c r="D1382"/>
  <c r="F1382"/>
  <c r="C1382"/>
  <c r="E1382"/>
  <c r="R1378"/>
  <c r="D1378"/>
  <c r="F1378"/>
  <c r="C1378"/>
  <c r="E1378"/>
  <c r="R1374"/>
  <c r="D1374"/>
  <c r="F1374"/>
  <c r="C1374"/>
  <c r="E1374"/>
  <c r="R1370"/>
  <c r="D1370"/>
  <c r="F1370"/>
  <c r="C1370"/>
  <c r="E1370"/>
  <c r="R1366"/>
  <c r="D1366"/>
  <c r="F1366"/>
  <c r="C1366"/>
  <c r="E1366"/>
  <c r="R1360"/>
  <c r="D1360"/>
  <c r="F1360"/>
  <c r="C1360"/>
  <c r="E1360"/>
  <c r="R1356"/>
  <c r="D1356"/>
  <c r="F1356"/>
  <c r="C1356"/>
  <c r="E1356"/>
  <c r="R1354"/>
  <c r="D1354"/>
  <c r="F1354"/>
  <c r="C1354"/>
  <c r="E1354"/>
  <c r="R1350"/>
  <c r="D1350"/>
  <c r="F1350"/>
  <c r="C1350"/>
  <c r="E1350"/>
  <c r="R1346"/>
  <c r="D1346"/>
  <c r="F1346"/>
  <c r="C1346"/>
  <c r="E1346"/>
  <c r="R1340"/>
  <c r="D1340"/>
  <c r="F1340"/>
  <c r="C1340"/>
  <c r="E1340"/>
  <c r="R1336"/>
  <c r="D1336"/>
  <c r="F1336"/>
  <c r="C1336"/>
  <c r="E1336"/>
  <c r="R1332"/>
  <c r="D1332"/>
  <c r="F1332"/>
  <c r="C1332"/>
  <c r="E1332"/>
  <c r="R1326"/>
  <c r="D1326"/>
  <c r="F1326"/>
  <c r="C1326"/>
  <c r="E1326"/>
  <c r="R1322"/>
  <c r="D1322"/>
  <c r="F1322"/>
  <c r="C1322"/>
  <c r="E1322"/>
  <c r="R1318"/>
  <c r="D1318"/>
  <c r="F1318"/>
  <c r="C1318"/>
  <c r="E1318"/>
  <c r="R1314"/>
  <c r="D1314"/>
  <c r="F1314"/>
  <c r="C1314"/>
  <c r="E1314"/>
  <c r="R1310"/>
  <c r="D1310"/>
  <c r="F1310"/>
  <c r="C1310"/>
  <c r="E1310"/>
  <c r="R1306"/>
  <c r="D1306"/>
  <c r="F1306"/>
  <c r="C1306"/>
  <c r="E1306"/>
  <c r="R1302"/>
  <c r="D1302"/>
  <c r="F1302"/>
  <c r="C1302"/>
  <c r="E1302"/>
  <c r="R1298"/>
  <c r="D1298"/>
  <c r="F1298"/>
  <c r="C1298"/>
  <c r="E1298"/>
  <c r="R1294"/>
  <c r="D1294"/>
  <c r="F1294"/>
  <c r="C1294"/>
  <c r="E1294"/>
  <c r="R1290"/>
  <c r="D1290"/>
  <c r="F1290"/>
  <c r="C1290"/>
  <c r="E1290"/>
  <c r="R1286"/>
  <c r="D1286"/>
  <c r="F1286"/>
  <c r="C1286"/>
  <c r="E1286"/>
  <c r="R1282"/>
  <c r="D1282"/>
  <c r="F1282"/>
  <c r="C1282"/>
  <c r="E1282"/>
  <c r="R1276"/>
  <c r="D1276"/>
  <c r="F1276"/>
  <c r="C1276"/>
  <c r="E1276"/>
  <c r="R1272"/>
  <c r="D1272"/>
  <c r="F1272"/>
  <c r="C1272"/>
  <c r="E1272"/>
  <c r="R1268"/>
  <c r="D1268"/>
  <c r="F1268"/>
  <c r="C1268"/>
  <c r="E1268"/>
  <c r="R1264"/>
  <c r="D1264"/>
  <c r="F1264"/>
  <c r="C1264"/>
  <c r="E1264"/>
  <c r="R1258"/>
  <c r="D1258"/>
  <c r="F1258"/>
  <c r="C1258"/>
  <c r="E1258"/>
  <c r="R1256"/>
  <c r="D1256"/>
  <c r="F1256"/>
  <c r="C1256"/>
  <c r="E1256"/>
  <c r="R1252"/>
  <c r="D1252"/>
  <c r="F1252"/>
  <c r="C1252"/>
  <c r="E1252"/>
  <c r="R1248"/>
  <c r="D1248"/>
  <c r="F1248"/>
  <c r="C1248"/>
  <c r="E1248"/>
  <c r="R1244"/>
  <c r="D1244"/>
  <c r="F1244"/>
  <c r="C1244"/>
  <c r="E1244"/>
  <c r="R1240"/>
  <c r="D1240"/>
  <c r="F1240"/>
  <c r="C1240"/>
  <c r="E1240"/>
  <c r="R1236"/>
  <c r="D1236"/>
  <c r="F1236"/>
  <c r="C1236"/>
  <c r="E1236"/>
  <c r="R1234"/>
  <c r="D1234"/>
  <c r="F1234"/>
  <c r="C1234"/>
  <c r="E1234"/>
  <c r="R1228"/>
  <c r="D1228"/>
  <c r="F1228"/>
  <c r="C1228"/>
  <c r="E1228"/>
  <c r="R1224"/>
  <c r="D1224"/>
  <c r="F1224"/>
  <c r="C1224"/>
  <c r="E1224"/>
  <c r="R1220"/>
  <c r="D1220"/>
  <c r="F1220"/>
  <c r="C1220"/>
  <c r="E1220"/>
  <c r="R1216"/>
  <c r="D1216"/>
  <c r="F1216"/>
  <c r="C1216"/>
  <c r="E1216"/>
  <c r="R1212"/>
  <c r="D1212"/>
  <c r="F1212"/>
  <c r="C1212"/>
  <c r="E1212"/>
  <c r="R1208"/>
  <c r="D1208"/>
  <c r="F1208"/>
  <c r="C1208"/>
  <c r="E1208"/>
  <c r="R1204"/>
  <c r="D1204"/>
  <c r="F1204"/>
  <c r="C1204"/>
  <c r="E1204"/>
  <c r="R1198"/>
  <c r="D1198"/>
  <c r="F1198"/>
  <c r="C1198"/>
  <c r="E1198"/>
  <c r="R1194"/>
  <c r="D1194"/>
  <c r="F1194"/>
  <c r="C1194"/>
  <c r="E1194"/>
  <c r="R1192"/>
  <c r="D1192"/>
  <c r="F1192"/>
  <c r="C1192"/>
  <c r="E1192"/>
  <c r="R1188"/>
  <c r="S1190" i="19" s="1"/>
  <c r="C1190"/>
  <c r="D1188" i="16"/>
  <c r="E1190" i="19" s="1"/>
  <c r="F1188" i="16"/>
  <c r="G1190" i="19" s="1"/>
  <c r="C1188" i="16"/>
  <c r="D1190" i="19" s="1"/>
  <c r="E1188" i="16"/>
  <c r="F1190" i="19" s="1"/>
  <c r="R1186" i="16"/>
  <c r="S1188" i="19" s="1"/>
  <c r="C1188"/>
  <c r="D1186" i="16"/>
  <c r="E1188" i="19" s="1"/>
  <c r="F1186" i="16"/>
  <c r="G1188" i="19" s="1"/>
  <c r="C1186" i="16"/>
  <c r="D1188" i="19" s="1"/>
  <c r="E1186" i="16"/>
  <c r="F1188" i="19" s="1"/>
  <c r="R1182" i="16"/>
  <c r="S1184" i="19" s="1"/>
  <c r="C1184"/>
  <c r="D1182" i="16"/>
  <c r="E1184" i="19" s="1"/>
  <c r="F1182" i="16"/>
  <c r="G1184" i="19" s="1"/>
  <c r="C1182" i="16"/>
  <c r="D1184" i="19" s="1"/>
  <c r="E1182" i="16"/>
  <c r="F1184" i="19" s="1"/>
  <c r="R1178" i="16"/>
  <c r="S1180" i="19" s="1"/>
  <c r="C1180"/>
  <c r="D1178" i="16"/>
  <c r="E1180" i="19" s="1"/>
  <c r="F1178" i="16"/>
  <c r="G1180" i="19" s="1"/>
  <c r="C1178" i="16"/>
  <c r="D1180" i="19" s="1"/>
  <c r="E1178" i="16"/>
  <c r="F1180" i="19" s="1"/>
  <c r="R1174" i="16"/>
  <c r="S1176" i="19" s="1"/>
  <c r="C1176"/>
  <c r="D1174" i="16"/>
  <c r="E1176" i="19" s="1"/>
  <c r="F1174" i="16"/>
  <c r="G1176" i="19" s="1"/>
  <c r="C1174" i="16"/>
  <c r="D1176" i="19" s="1"/>
  <c r="E1174" i="16"/>
  <c r="F1176" i="19" s="1"/>
  <c r="R1170" i="16"/>
  <c r="S1172" i="19" s="1"/>
  <c r="C1172"/>
  <c r="D1170" i="16"/>
  <c r="E1172" i="19" s="1"/>
  <c r="F1170" i="16"/>
  <c r="G1172" i="19" s="1"/>
  <c r="C1170" i="16"/>
  <c r="D1172" i="19" s="1"/>
  <c r="E1170" i="16"/>
  <c r="F1172" i="19" s="1"/>
  <c r="R1166" i="16"/>
  <c r="S1168" i="19" s="1"/>
  <c r="C1168"/>
  <c r="D1166" i="16"/>
  <c r="E1168" i="19" s="1"/>
  <c r="F1166" i="16"/>
  <c r="G1168" i="19" s="1"/>
  <c r="C1166" i="16"/>
  <c r="D1168" i="19" s="1"/>
  <c r="E1166" i="16"/>
  <c r="F1168" i="19" s="1"/>
  <c r="R1162" i="16"/>
  <c r="S1164" i="19" s="1"/>
  <c r="C1164"/>
  <c r="D1162" i="16"/>
  <c r="E1164" i="19" s="1"/>
  <c r="F1162" i="16"/>
  <c r="G1164" i="19" s="1"/>
  <c r="C1162" i="16"/>
  <c r="D1164" i="19" s="1"/>
  <c r="E1162" i="16"/>
  <c r="F1164" i="19" s="1"/>
  <c r="R1158" i="16"/>
  <c r="S1160" i="19" s="1"/>
  <c r="C1160"/>
  <c r="D1158" i="16"/>
  <c r="E1160" i="19" s="1"/>
  <c r="F1158" i="16"/>
  <c r="G1160" i="19" s="1"/>
  <c r="C1158" i="16"/>
  <c r="D1160" i="19" s="1"/>
  <c r="E1158" i="16"/>
  <c r="F1160" i="19" s="1"/>
  <c r="R1154" i="16"/>
  <c r="S1156" i="19" s="1"/>
  <c r="C1156"/>
  <c r="D1154" i="16"/>
  <c r="E1156" i="19" s="1"/>
  <c r="F1154" i="16"/>
  <c r="G1156" i="19" s="1"/>
  <c r="C1154" i="16"/>
  <c r="D1156" i="19" s="1"/>
  <c r="E1154" i="16"/>
  <c r="F1156" i="19" s="1"/>
  <c r="R1152" i="16"/>
  <c r="S1154" i="19" s="1"/>
  <c r="C1154"/>
  <c r="D1152" i="16"/>
  <c r="E1154" i="19" s="1"/>
  <c r="F1152" i="16"/>
  <c r="G1154" i="19" s="1"/>
  <c r="C1152" i="16"/>
  <c r="D1154" i="19" s="1"/>
  <c r="E1152" i="16"/>
  <c r="F1154" i="19" s="1"/>
  <c r="R1148" i="16"/>
  <c r="S1150" i="19" s="1"/>
  <c r="C1150"/>
  <c r="D1148" i="16"/>
  <c r="E1150" i="19" s="1"/>
  <c r="F1148" i="16"/>
  <c r="G1150" i="19" s="1"/>
  <c r="C1148" i="16"/>
  <c r="D1150" i="19" s="1"/>
  <c r="E1148" i="16"/>
  <c r="F1150" i="19" s="1"/>
  <c r="R1144" i="16"/>
  <c r="S1146" i="19" s="1"/>
  <c r="C1146"/>
  <c r="D1144" i="16"/>
  <c r="E1146" i="19" s="1"/>
  <c r="F1144" i="16"/>
  <c r="G1146" i="19" s="1"/>
  <c r="C1144" i="16"/>
  <c r="D1146" i="19" s="1"/>
  <c r="E1144" i="16"/>
  <c r="F1146" i="19" s="1"/>
  <c r="R1138" i="16"/>
  <c r="S1140" i="19" s="1"/>
  <c r="C1140"/>
  <c r="D1138" i="16"/>
  <c r="E1140" i="19" s="1"/>
  <c r="F1138" i="16"/>
  <c r="G1140" i="19" s="1"/>
  <c r="C1138" i="16"/>
  <c r="D1140" i="19" s="1"/>
  <c r="E1138" i="16"/>
  <c r="F1140" i="19" s="1"/>
  <c r="R1132" i="16"/>
  <c r="S1134" i="19" s="1"/>
  <c r="C1134"/>
  <c r="D1132" i="16"/>
  <c r="E1134" i="19" s="1"/>
  <c r="F1132" i="16"/>
  <c r="G1134" i="19" s="1"/>
  <c r="C1132" i="16"/>
  <c r="D1134" i="19" s="1"/>
  <c r="E1132" i="16"/>
  <c r="F1134" i="19" s="1"/>
  <c r="R1128" i="16"/>
  <c r="S1130" i="19" s="1"/>
  <c r="C1130"/>
  <c r="D1128" i="16"/>
  <c r="E1130" i="19" s="1"/>
  <c r="F1128" i="16"/>
  <c r="G1130" i="19" s="1"/>
  <c r="C1128" i="16"/>
  <c r="D1130" i="19" s="1"/>
  <c r="E1128" i="16"/>
  <c r="F1130" i="19" s="1"/>
  <c r="R1124" i="16"/>
  <c r="S1126" i="19" s="1"/>
  <c r="C1126"/>
  <c r="D1124" i="16"/>
  <c r="E1126" i="19" s="1"/>
  <c r="F1124" i="16"/>
  <c r="G1126" i="19" s="1"/>
  <c r="C1124" i="16"/>
  <c r="D1126" i="19" s="1"/>
  <c r="E1124" i="16"/>
  <c r="F1126" i="19" s="1"/>
  <c r="R1120" i="16"/>
  <c r="S1122" i="19" s="1"/>
  <c r="C1122"/>
  <c r="D1120" i="16"/>
  <c r="E1122" i="19" s="1"/>
  <c r="F1120" i="16"/>
  <c r="G1122" i="19" s="1"/>
  <c r="C1120" i="16"/>
  <c r="D1122" i="19" s="1"/>
  <c r="E1120" i="16"/>
  <c r="F1122" i="19" s="1"/>
  <c r="R1118" i="16"/>
  <c r="S1120" i="19" s="1"/>
  <c r="C1120"/>
  <c r="D1118" i="16"/>
  <c r="E1120" i="19" s="1"/>
  <c r="F1118" i="16"/>
  <c r="G1120" i="19" s="1"/>
  <c r="C1118" i="16"/>
  <c r="D1120" i="19" s="1"/>
  <c r="E1118" i="16"/>
  <c r="F1120" i="19" s="1"/>
  <c r="R1112" i="16"/>
  <c r="S1114" i="19" s="1"/>
  <c r="C1114"/>
  <c r="D1112" i="16"/>
  <c r="E1114" i="19" s="1"/>
  <c r="F1112" i="16"/>
  <c r="G1114" i="19" s="1"/>
  <c r="C1112" i="16"/>
  <c r="D1114" i="19" s="1"/>
  <c r="E1112" i="16"/>
  <c r="F1114" i="19" s="1"/>
  <c r="R1108" i="16"/>
  <c r="S1110" i="19" s="1"/>
  <c r="C1110"/>
  <c r="D1108" i="16"/>
  <c r="E1110" i="19" s="1"/>
  <c r="F1108" i="16"/>
  <c r="G1110" i="19" s="1"/>
  <c r="C1108" i="16"/>
  <c r="D1110" i="19" s="1"/>
  <c r="E1108" i="16"/>
  <c r="F1110" i="19" s="1"/>
  <c r="R1102" i="16"/>
  <c r="S1104" i="19" s="1"/>
  <c r="C1104"/>
  <c r="D1102" i="16"/>
  <c r="E1104" i="19" s="1"/>
  <c r="F1102" i="16"/>
  <c r="G1104" i="19" s="1"/>
  <c r="C1102" i="16"/>
  <c r="D1104" i="19" s="1"/>
  <c r="E1102" i="16"/>
  <c r="F1104" i="19" s="1"/>
  <c r="R1096" i="16"/>
  <c r="S1098" i="19" s="1"/>
  <c r="C1098"/>
  <c r="D1096" i="16"/>
  <c r="E1098" i="19" s="1"/>
  <c r="F1096" i="16"/>
  <c r="G1098" i="19" s="1"/>
  <c r="C1096" i="16"/>
  <c r="D1098" i="19" s="1"/>
  <c r="E1096" i="16"/>
  <c r="F1098" i="19" s="1"/>
  <c r="R1092" i="16"/>
  <c r="S1094" i="19" s="1"/>
  <c r="C1094"/>
  <c r="D1092" i="16"/>
  <c r="E1094" i="19" s="1"/>
  <c r="F1092" i="16"/>
  <c r="G1094" i="19" s="1"/>
  <c r="C1092" i="16"/>
  <c r="D1094" i="19" s="1"/>
  <c r="E1092" i="16"/>
  <c r="F1094" i="19" s="1"/>
  <c r="R1088" i="16"/>
  <c r="S1090" i="19" s="1"/>
  <c r="C1090"/>
  <c r="D1088" i="16"/>
  <c r="E1090" i="19" s="1"/>
  <c r="F1088" i="16"/>
  <c r="G1090" i="19" s="1"/>
  <c r="C1088" i="16"/>
  <c r="D1090" i="19" s="1"/>
  <c r="E1088" i="16"/>
  <c r="F1090" i="19" s="1"/>
  <c r="R1084" i="16"/>
  <c r="S1086" i="19" s="1"/>
  <c r="C1086"/>
  <c r="D1084" i="16"/>
  <c r="E1086" i="19" s="1"/>
  <c r="F1084" i="16"/>
  <c r="G1086" i="19" s="1"/>
  <c r="C1084" i="16"/>
  <c r="D1086" i="19" s="1"/>
  <c r="E1084" i="16"/>
  <c r="F1086" i="19" s="1"/>
  <c r="R1082" i="16"/>
  <c r="S1084" i="19" s="1"/>
  <c r="C1084"/>
  <c r="D1082" i="16"/>
  <c r="E1084" i="19" s="1"/>
  <c r="F1082" i="16"/>
  <c r="G1084" i="19" s="1"/>
  <c r="C1082" i="16"/>
  <c r="D1084" i="19" s="1"/>
  <c r="E1082" i="16"/>
  <c r="F1084" i="19" s="1"/>
  <c r="R1078" i="16"/>
  <c r="S1080" i="19" s="1"/>
  <c r="C1080"/>
  <c r="D1078" i="16"/>
  <c r="E1080" i="19" s="1"/>
  <c r="F1078" i="16"/>
  <c r="G1080" i="19" s="1"/>
  <c r="C1078" i="16"/>
  <c r="D1080" i="19" s="1"/>
  <c r="E1078" i="16"/>
  <c r="F1080" i="19" s="1"/>
  <c r="R1074" i="16"/>
  <c r="S1076" i="19" s="1"/>
  <c r="C1076"/>
  <c r="D1074" i="16"/>
  <c r="E1076" i="19" s="1"/>
  <c r="F1074" i="16"/>
  <c r="G1076" i="19" s="1"/>
  <c r="C1074" i="16"/>
  <c r="D1076" i="19" s="1"/>
  <c r="E1074" i="16"/>
  <c r="F1076" i="19" s="1"/>
  <c r="R1068" i="16"/>
  <c r="S1070" i="19" s="1"/>
  <c r="C1070"/>
  <c r="D1068" i="16"/>
  <c r="E1070" i="19" s="1"/>
  <c r="F1068" i="16"/>
  <c r="G1070" i="19" s="1"/>
  <c r="C1068" i="16"/>
  <c r="D1070" i="19" s="1"/>
  <c r="E1068" i="16"/>
  <c r="F1070" i="19" s="1"/>
  <c r="R1064" i="16"/>
  <c r="S1066" i="19" s="1"/>
  <c r="C1066"/>
  <c r="D1064" i="16"/>
  <c r="E1066" i="19" s="1"/>
  <c r="F1064" i="16"/>
  <c r="G1066" i="19" s="1"/>
  <c r="C1064" i="16"/>
  <c r="D1066" i="19" s="1"/>
  <c r="E1064" i="16"/>
  <c r="F1066" i="19" s="1"/>
  <c r="R1060" i="16"/>
  <c r="S1062" i="19" s="1"/>
  <c r="C1062"/>
  <c r="D1060" i="16"/>
  <c r="E1062" i="19" s="1"/>
  <c r="F1060" i="16"/>
  <c r="G1062" i="19" s="1"/>
  <c r="C1060" i="16"/>
  <c r="D1062" i="19" s="1"/>
  <c r="E1060" i="16"/>
  <c r="F1062" i="19" s="1"/>
  <c r="R1056" i="16"/>
  <c r="S1058" i="19" s="1"/>
  <c r="C1058"/>
  <c r="D1056" i="16"/>
  <c r="E1058" i="19" s="1"/>
  <c r="F1056" i="16"/>
  <c r="G1058" i="19" s="1"/>
  <c r="C1056" i="16"/>
  <c r="D1058" i="19" s="1"/>
  <c r="E1056" i="16"/>
  <c r="F1058" i="19" s="1"/>
  <c r="R1052" i="16"/>
  <c r="S1054" i="19" s="1"/>
  <c r="C1054"/>
  <c r="D1052" i="16"/>
  <c r="E1054" i="19" s="1"/>
  <c r="F1052" i="16"/>
  <c r="G1054" i="19" s="1"/>
  <c r="C1052" i="16"/>
  <c r="D1054" i="19" s="1"/>
  <c r="E1052" i="16"/>
  <c r="F1054" i="19" s="1"/>
  <c r="R1048" i="16"/>
  <c r="S1050" i="19" s="1"/>
  <c r="C1050"/>
  <c r="D1048" i="16"/>
  <c r="E1050" i="19" s="1"/>
  <c r="F1048" i="16"/>
  <c r="G1050" i="19" s="1"/>
  <c r="C1048" i="16"/>
  <c r="D1050" i="19" s="1"/>
  <c r="E1048" i="16"/>
  <c r="F1050" i="19" s="1"/>
  <c r="R1044" i="16"/>
  <c r="S1046" i="19" s="1"/>
  <c r="C1046"/>
  <c r="D1044" i="16"/>
  <c r="E1046" i="19" s="1"/>
  <c r="F1044" i="16"/>
  <c r="G1046" i="19" s="1"/>
  <c r="C1044" i="16"/>
  <c r="D1046" i="19" s="1"/>
  <c r="E1044" i="16"/>
  <c r="F1046" i="19" s="1"/>
  <c r="R1040" i="16"/>
  <c r="S1042" i="19" s="1"/>
  <c r="C1042"/>
  <c r="D1040" i="16"/>
  <c r="E1042" i="19" s="1"/>
  <c r="F1040" i="16"/>
  <c r="G1042" i="19" s="1"/>
  <c r="C1040" i="16"/>
  <c r="D1042" i="19" s="1"/>
  <c r="E1040" i="16"/>
  <c r="F1042" i="19" s="1"/>
  <c r="R1036" i="16"/>
  <c r="S1038" i="19" s="1"/>
  <c r="C1038"/>
  <c r="D1036" i="16"/>
  <c r="E1038" i="19" s="1"/>
  <c r="F1036" i="16"/>
  <c r="G1038" i="19" s="1"/>
  <c r="C1036" i="16"/>
  <c r="D1038" i="19" s="1"/>
  <c r="E1036" i="16"/>
  <c r="F1038" i="19" s="1"/>
  <c r="R1032" i="16"/>
  <c r="S1034" i="19" s="1"/>
  <c r="C1034"/>
  <c r="D1032" i="16"/>
  <c r="E1034" i="19" s="1"/>
  <c r="F1032" i="16"/>
  <c r="G1034" i="19" s="1"/>
  <c r="C1032" i="16"/>
  <c r="D1034" i="19" s="1"/>
  <c r="E1032" i="16"/>
  <c r="F1034" i="19" s="1"/>
  <c r="R1028" i="16"/>
  <c r="S1030" i="19" s="1"/>
  <c r="C1030"/>
  <c r="D1028" i="16"/>
  <c r="E1030" i="19" s="1"/>
  <c r="F1028" i="16"/>
  <c r="G1030" i="19" s="1"/>
  <c r="C1028" i="16"/>
  <c r="D1030" i="19" s="1"/>
  <c r="E1028" i="16"/>
  <c r="F1030" i="19" s="1"/>
  <c r="R1024" i="16"/>
  <c r="S1026" i="19" s="1"/>
  <c r="C1026"/>
  <c r="D1024" i="16"/>
  <c r="E1026" i="19" s="1"/>
  <c r="F1024" i="16"/>
  <c r="G1026" i="19" s="1"/>
  <c r="C1024" i="16"/>
  <c r="D1026" i="19" s="1"/>
  <c r="E1024" i="16"/>
  <c r="F1026" i="19" s="1"/>
  <c r="R1018" i="16"/>
  <c r="S1020" i="19" s="1"/>
  <c r="C1020"/>
  <c r="D1018" i="16"/>
  <c r="E1020" i="19" s="1"/>
  <c r="F1018" i="16"/>
  <c r="G1020" i="19" s="1"/>
  <c r="C1018" i="16"/>
  <c r="D1020" i="19" s="1"/>
  <c r="E1018" i="16"/>
  <c r="F1020" i="19" s="1"/>
  <c r="R1014" i="16"/>
  <c r="S1016" i="19" s="1"/>
  <c r="C1016"/>
  <c r="D1014" i="16"/>
  <c r="E1016" i="19" s="1"/>
  <c r="F1014" i="16"/>
  <c r="G1016" i="19" s="1"/>
  <c r="C1014" i="16"/>
  <c r="D1016" i="19" s="1"/>
  <c r="E1014" i="16"/>
  <c r="F1016" i="19" s="1"/>
  <c r="R1010" i="16"/>
  <c r="S1012" i="19" s="1"/>
  <c r="C1012"/>
  <c r="D1010" i="16"/>
  <c r="E1012" i="19" s="1"/>
  <c r="F1010" i="16"/>
  <c r="G1012" i="19" s="1"/>
  <c r="C1010" i="16"/>
  <c r="D1012" i="19" s="1"/>
  <c r="E1010" i="16"/>
  <c r="F1012" i="19" s="1"/>
  <c r="R1006" i="16"/>
  <c r="S1008" i="19" s="1"/>
  <c r="C1008"/>
  <c r="D1006" i="16"/>
  <c r="E1008" i="19" s="1"/>
  <c r="F1006" i="16"/>
  <c r="G1008" i="19" s="1"/>
  <c r="C1006" i="16"/>
  <c r="D1008" i="19" s="1"/>
  <c r="E1006" i="16"/>
  <c r="F1008" i="19" s="1"/>
  <c r="R1000" i="16"/>
  <c r="S1002" i="19" s="1"/>
  <c r="C1002"/>
  <c r="D1000" i="16"/>
  <c r="E1002" i="19" s="1"/>
  <c r="F1000" i="16"/>
  <c r="G1002" i="19" s="1"/>
  <c r="C1000" i="16"/>
  <c r="D1002" i="19" s="1"/>
  <c r="E1000" i="16"/>
  <c r="F1002" i="19" s="1"/>
  <c r="R996" i="16"/>
  <c r="S998" i="19" s="1"/>
  <c r="C998"/>
  <c r="D996" i="16"/>
  <c r="E998" i="19" s="1"/>
  <c r="F996" i="16"/>
  <c r="G998" i="19" s="1"/>
  <c r="C996" i="16"/>
  <c r="D998" i="19" s="1"/>
  <c r="E996" i="16"/>
  <c r="F998" i="19" s="1"/>
  <c r="R992" i="16"/>
  <c r="S994" i="19" s="1"/>
  <c r="C994"/>
  <c r="D992" i="16"/>
  <c r="E994" i="19" s="1"/>
  <c r="F992" i="16"/>
  <c r="G994" i="19" s="1"/>
  <c r="C992" i="16"/>
  <c r="D994" i="19" s="1"/>
  <c r="E992" i="16"/>
  <c r="F994" i="19" s="1"/>
  <c r="R988" i="16"/>
  <c r="S990" i="19" s="1"/>
  <c r="C990"/>
  <c r="D988" i="16"/>
  <c r="E990" i="19" s="1"/>
  <c r="F988" i="16"/>
  <c r="G990" i="19" s="1"/>
  <c r="C988" i="16"/>
  <c r="D990" i="19" s="1"/>
  <c r="E988" i="16"/>
  <c r="F990" i="19" s="1"/>
  <c r="R982" i="16"/>
  <c r="S984" i="19" s="1"/>
  <c r="C984"/>
  <c r="D982" i="16"/>
  <c r="E984" i="19" s="1"/>
  <c r="F982" i="16"/>
  <c r="G984" i="19" s="1"/>
  <c r="C982" i="16"/>
  <c r="D984" i="19" s="1"/>
  <c r="E982" i="16"/>
  <c r="F984" i="19" s="1"/>
  <c r="R978" i="16"/>
  <c r="S980" i="19" s="1"/>
  <c r="C980"/>
  <c r="D978" i="16"/>
  <c r="E980" i="19" s="1"/>
  <c r="F978" i="16"/>
  <c r="G980" i="19" s="1"/>
  <c r="C978" i="16"/>
  <c r="D980" i="19" s="1"/>
  <c r="E978" i="16"/>
  <c r="F980" i="19" s="1"/>
  <c r="R976" i="16"/>
  <c r="S978" i="19" s="1"/>
  <c r="C978"/>
  <c r="D976" i="16"/>
  <c r="E978" i="19" s="1"/>
  <c r="F976" i="16"/>
  <c r="G978" i="19" s="1"/>
  <c r="C976" i="16"/>
  <c r="D978" i="19" s="1"/>
  <c r="E976" i="16"/>
  <c r="F978" i="19" s="1"/>
  <c r="R972" i="16"/>
  <c r="S974" i="19" s="1"/>
  <c r="C974"/>
  <c r="D972" i="16"/>
  <c r="E974" i="19" s="1"/>
  <c r="F972" i="16"/>
  <c r="G974" i="19" s="1"/>
  <c r="C972" i="16"/>
  <c r="D974" i="19" s="1"/>
  <c r="E972" i="16"/>
  <c r="F974" i="19" s="1"/>
  <c r="R968" i="16"/>
  <c r="S970" i="19" s="1"/>
  <c r="C970"/>
  <c r="D968" i="16"/>
  <c r="E970" i="19" s="1"/>
  <c r="F968" i="16"/>
  <c r="G970" i="19" s="1"/>
  <c r="C968" i="16"/>
  <c r="D970" i="19" s="1"/>
  <c r="E968" i="16"/>
  <c r="F970" i="19" s="1"/>
  <c r="R964" i="16"/>
  <c r="S966" i="19" s="1"/>
  <c r="C966"/>
  <c r="D964" i="16"/>
  <c r="E966" i="19" s="1"/>
  <c r="F964" i="16"/>
  <c r="G966" i="19" s="1"/>
  <c r="C964" i="16"/>
  <c r="D966" i="19" s="1"/>
  <c r="E964" i="16"/>
  <c r="F966" i="19" s="1"/>
  <c r="R960" i="16"/>
  <c r="S962" i="19" s="1"/>
  <c r="C962"/>
  <c r="D960" i="16"/>
  <c r="E962" i="19" s="1"/>
  <c r="F960" i="16"/>
  <c r="G962" i="19" s="1"/>
  <c r="C960" i="16"/>
  <c r="D962" i="19" s="1"/>
  <c r="E960" i="16"/>
  <c r="F962" i="19" s="1"/>
  <c r="R958" i="16"/>
  <c r="S960" i="19" s="1"/>
  <c r="C960"/>
  <c r="D958" i="16"/>
  <c r="E960" i="19" s="1"/>
  <c r="F958" i="16"/>
  <c r="G960" i="19" s="1"/>
  <c r="C958" i="16"/>
  <c r="D960" i="19" s="1"/>
  <c r="E958" i="16"/>
  <c r="F960" i="19" s="1"/>
  <c r="R954" i="16"/>
  <c r="S956" i="19" s="1"/>
  <c r="C956"/>
  <c r="D954" i="16"/>
  <c r="E956" i="19" s="1"/>
  <c r="F954" i="16"/>
  <c r="G956" i="19" s="1"/>
  <c r="C954" i="16"/>
  <c r="D956" i="19" s="1"/>
  <c r="E954" i="16"/>
  <c r="F956" i="19" s="1"/>
  <c r="R950" i="16"/>
  <c r="S952" i="19" s="1"/>
  <c r="C952"/>
  <c r="D950" i="16"/>
  <c r="E952" i="19" s="1"/>
  <c r="F950" i="16"/>
  <c r="G952" i="19" s="1"/>
  <c r="C950" i="16"/>
  <c r="D952" i="19" s="1"/>
  <c r="E950" i="16"/>
  <c r="F952" i="19" s="1"/>
  <c r="R944" i="16"/>
  <c r="S946" i="19" s="1"/>
  <c r="C946"/>
  <c r="D944" i="16"/>
  <c r="E946" i="19" s="1"/>
  <c r="F944" i="16"/>
  <c r="G946" i="19" s="1"/>
  <c r="C944" i="16"/>
  <c r="D946" i="19" s="1"/>
  <c r="E944" i="16"/>
  <c r="F946" i="19" s="1"/>
  <c r="R940" i="16"/>
  <c r="S942" i="19" s="1"/>
  <c r="C942"/>
  <c r="D940" i="16"/>
  <c r="E942" i="19" s="1"/>
  <c r="F940" i="16"/>
  <c r="G942" i="19" s="1"/>
  <c r="C940" i="16"/>
  <c r="D942" i="19" s="1"/>
  <c r="E940" i="16"/>
  <c r="F942" i="19" s="1"/>
  <c r="R936" i="16"/>
  <c r="S938" i="19" s="1"/>
  <c r="C938"/>
  <c r="D936" i="16"/>
  <c r="E938" i="19" s="1"/>
  <c r="F936" i="16"/>
  <c r="G938" i="19" s="1"/>
  <c r="C936" i="16"/>
  <c r="D938" i="19" s="1"/>
  <c r="E936" i="16"/>
  <c r="F938" i="19" s="1"/>
  <c r="R932" i="16"/>
  <c r="S934" i="19" s="1"/>
  <c r="C934"/>
  <c r="D932" i="16"/>
  <c r="E934" i="19" s="1"/>
  <c r="F932" i="16"/>
  <c r="G934" i="19" s="1"/>
  <c r="C932" i="16"/>
  <c r="D934" i="19" s="1"/>
  <c r="E932" i="16"/>
  <c r="F934" i="19" s="1"/>
  <c r="R926" i="16"/>
  <c r="S928" i="19" s="1"/>
  <c r="C928"/>
  <c r="D926" i="16"/>
  <c r="E928" i="19" s="1"/>
  <c r="F926" i="16"/>
  <c r="G928" i="19" s="1"/>
  <c r="C926" i="16"/>
  <c r="D928" i="19" s="1"/>
  <c r="E926" i="16"/>
  <c r="F928" i="19" s="1"/>
  <c r="R922" i="16"/>
  <c r="S924" i="19" s="1"/>
  <c r="C924"/>
  <c r="D922" i="16"/>
  <c r="E924" i="19" s="1"/>
  <c r="F922" i="16"/>
  <c r="G924" i="19" s="1"/>
  <c r="C922" i="16"/>
  <c r="D924" i="19" s="1"/>
  <c r="E922" i="16"/>
  <c r="F924" i="19" s="1"/>
  <c r="R918" i="16"/>
  <c r="S920" i="19" s="1"/>
  <c r="C920"/>
  <c r="D918" i="16"/>
  <c r="E920" i="19" s="1"/>
  <c r="F918" i="16"/>
  <c r="G920" i="19" s="1"/>
  <c r="C918" i="16"/>
  <c r="D920" i="19" s="1"/>
  <c r="E918" i="16"/>
  <c r="F920" i="19" s="1"/>
  <c r="R916" i="16"/>
  <c r="S918" i="19" s="1"/>
  <c r="C918"/>
  <c r="D916" i="16"/>
  <c r="E918" i="19" s="1"/>
  <c r="F916" i="16"/>
  <c r="G918" i="19" s="1"/>
  <c r="C916" i="16"/>
  <c r="D918" i="19" s="1"/>
  <c r="E916" i="16"/>
  <c r="F918" i="19" s="1"/>
  <c r="R912" i="16"/>
  <c r="S914" i="19" s="1"/>
  <c r="C914"/>
  <c r="D912" i="16"/>
  <c r="E914" i="19" s="1"/>
  <c r="F912" i="16"/>
  <c r="G914" i="19" s="1"/>
  <c r="C912" i="16"/>
  <c r="D914" i="19" s="1"/>
  <c r="E912" i="16"/>
  <c r="F914" i="19" s="1"/>
  <c r="R906" i="16"/>
  <c r="S908" i="19" s="1"/>
  <c r="C908"/>
  <c r="D906" i="16"/>
  <c r="E908" i="19" s="1"/>
  <c r="F906" i="16"/>
  <c r="G908" i="19" s="1"/>
  <c r="C906" i="16"/>
  <c r="D908" i="19" s="1"/>
  <c r="E906" i="16"/>
  <c r="F908" i="19" s="1"/>
  <c r="R902" i="16"/>
  <c r="S904" i="19" s="1"/>
  <c r="C904"/>
  <c r="D902" i="16"/>
  <c r="E904" i="19" s="1"/>
  <c r="F902" i="16"/>
  <c r="G904" i="19" s="1"/>
  <c r="C902" i="16"/>
  <c r="D904" i="19" s="1"/>
  <c r="E902" i="16"/>
  <c r="F904" i="19" s="1"/>
  <c r="R898" i="16"/>
  <c r="S900" i="19" s="1"/>
  <c r="C900"/>
  <c r="D898" i="16"/>
  <c r="E900" i="19" s="1"/>
  <c r="F898" i="16"/>
  <c r="G900" i="19" s="1"/>
  <c r="C898" i="16"/>
  <c r="D900" i="19" s="1"/>
  <c r="E898" i="16"/>
  <c r="F900" i="19" s="1"/>
  <c r="R894" i="16"/>
  <c r="S896" i="19" s="1"/>
  <c r="C896"/>
  <c r="D894" i="16"/>
  <c r="E896" i="19" s="1"/>
  <c r="F894" i="16"/>
  <c r="G896" i="19" s="1"/>
  <c r="C894" i="16"/>
  <c r="D896" i="19" s="1"/>
  <c r="E894" i="16"/>
  <c r="F896" i="19" s="1"/>
  <c r="R888" i="16"/>
  <c r="S890" i="19" s="1"/>
  <c r="C890"/>
  <c r="D888" i="16"/>
  <c r="E890" i="19" s="1"/>
  <c r="F888" i="16"/>
  <c r="G890" i="19" s="1"/>
  <c r="C888" i="16"/>
  <c r="D890" i="19" s="1"/>
  <c r="E888" i="16"/>
  <c r="F890" i="19" s="1"/>
  <c r="R884" i="16"/>
  <c r="S886" i="19" s="1"/>
  <c r="C886"/>
  <c r="D884" i="16"/>
  <c r="E886" i="19" s="1"/>
  <c r="F884" i="16"/>
  <c r="G886" i="19" s="1"/>
  <c r="C884" i="16"/>
  <c r="D886" i="19" s="1"/>
  <c r="E884" i="16"/>
  <c r="F886" i="19" s="1"/>
  <c r="R882" i="16"/>
  <c r="S884" i="19" s="1"/>
  <c r="C884"/>
  <c r="D882" i="16"/>
  <c r="E884" i="19" s="1"/>
  <c r="F882" i="16"/>
  <c r="G884" i="19" s="1"/>
  <c r="C882" i="16"/>
  <c r="D884" i="19" s="1"/>
  <c r="E882" i="16"/>
  <c r="F884" i="19" s="1"/>
  <c r="R878" i="16"/>
  <c r="S880" i="19" s="1"/>
  <c r="C880"/>
  <c r="D878" i="16"/>
  <c r="E880" i="19" s="1"/>
  <c r="F878" i="16"/>
  <c r="G880" i="19" s="1"/>
  <c r="C878" i="16"/>
  <c r="D880" i="19" s="1"/>
  <c r="E878" i="16"/>
  <c r="F880" i="19" s="1"/>
  <c r="R874" i="16"/>
  <c r="S876" i="19" s="1"/>
  <c r="C876"/>
  <c r="D874" i="16"/>
  <c r="E876" i="19" s="1"/>
  <c r="F874" i="16"/>
  <c r="G876" i="19" s="1"/>
  <c r="C874" i="16"/>
  <c r="D876" i="19" s="1"/>
  <c r="E874" i="16"/>
  <c r="F876" i="19" s="1"/>
  <c r="R870" i="16"/>
  <c r="S872" i="19" s="1"/>
  <c r="C872"/>
  <c r="D870" i="16"/>
  <c r="E872" i="19" s="1"/>
  <c r="F870" i="16"/>
  <c r="G872" i="19" s="1"/>
  <c r="C870" i="16"/>
  <c r="D872" i="19" s="1"/>
  <c r="E870" i="16"/>
  <c r="F872" i="19" s="1"/>
  <c r="R866" i="16"/>
  <c r="S868" i="19" s="1"/>
  <c r="C868"/>
  <c r="D866" i="16"/>
  <c r="E868" i="19" s="1"/>
  <c r="F866" i="16"/>
  <c r="G868" i="19" s="1"/>
  <c r="C866" i="16"/>
  <c r="D868" i="19" s="1"/>
  <c r="E866" i="16"/>
  <c r="F868" i="19" s="1"/>
  <c r="R864" i="16"/>
  <c r="S866" i="19" s="1"/>
  <c r="C866"/>
  <c r="D864" i="16"/>
  <c r="E866" i="19" s="1"/>
  <c r="F864" i="16"/>
  <c r="G866" i="19" s="1"/>
  <c r="C864" i="16"/>
  <c r="D866" i="19" s="1"/>
  <c r="E864" i="16"/>
  <c r="F866" i="19" s="1"/>
  <c r="R860" i="16"/>
  <c r="S862" i="19" s="1"/>
  <c r="C862"/>
  <c r="D860" i="16"/>
  <c r="E862" i="19" s="1"/>
  <c r="F860" i="16"/>
  <c r="G862" i="19" s="1"/>
  <c r="C860" i="16"/>
  <c r="D862" i="19" s="1"/>
  <c r="E860" i="16"/>
  <c r="F862" i="19" s="1"/>
  <c r="R856" i="16"/>
  <c r="S858" i="19" s="1"/>
  <c r="C858"/>
  <c r="D856" i="16"/>
  <c r="E858" i="19" s="1"/>
  <c r="F856" i="16"/>
  <c r="G858" i="19" s="1"/>
  <c r="C856" i="16"/>
  <c r="D858" i="19" s="1"/>
  <c r="E856" i="16"/>
  <c r="F858" i="19" s="1"/>
  <c r="R850" i="16"/>
  <c r="S852" i="19" s="1"/>
  <c r="C852"/>
  <c r="D850" i="16"/>
  <c r="E852" i="19" s="1"/>
  <c r="F850" i="16"/>
  <c r="G852" i="19" s="1"/>
  <c r="C850" i="16"/>
  <c r="D852" i="19" s="1"/>
  <c r="E850" i="16"/>
  <c r="F852" i="19" s="1"/>
  <c r="R846" i="16"/>
  <c r="S848" i="19" s="1"/>
  <c r="C848"/>
  <c r="D846" i="16"/>
  <c r="E848" i="19" s="1"/>
  <c r="F846" i="16"/>
  <c r="G848" i="19" s="1"/>
  <c r="C846" i="16"/>
  <c r="D848" i="19" s="1"/>
  <c r="E846" i="16"/>
  <c r="F848" i="19" s="1"/>
  <c r="R842" i="16"/>
  <c r="S844" i="19" s="1"/>
  <c r="C844"/>
  <c r="D842" i="16"/>
  <c r="E844" i="19" s="1"/>
  <c r="F842" i="16"/>
  <c r="G844" i="19" s="1"/>
  <c r="C842" i="16"/>
  <c r="D844" i="19" s="1"/>
  <c r="E842" i="16"/>
  <c r="F844" i="19" s="1"/>
  <c r="R838" i="16"/>
  <c r="S840" i="19" s="1"/>
  <c r="C840"/>
  <c r="D838" i="16"/>
  <c r="E840" i="19" s="1"/>
  <c r="F838" i="16"/>
  <c r="G840" i="19" s="1"/>
  <c r="C838" i="16"/>
  <c r="D840" i="19" s="1"/>
  <c r="E838" i="16"/>
  <c r="F840" i="19" s="1"/>
  <c r="R834" i="16"/>
  <c r="S836" i="19" s="1"/>
  <c r="C836"/>
  <c r="D834" i="16"/>
  <c r="E836" i="19" s="1"/>
  <c r="F834" i="16"/>
  <c r="G836" i="19" s="1"/>
  <c r="C834" i="16"/>
  <c r="D836" i="19" s="1"/>
  <c r="E834" i="16"/>
  <c r="F836" i="19" s="1"/>
  <c r="R832" i="16"/>
  <c r="S834" i="19" s="1"/>
  <c r="C834"/>
  <c r="D832" i="16"/>
  <c r="E834" i="19" s="1"/>
  <c r="F832" i="16"/>
  <c r="G834" i="19" s="1"/>
  <c r="C832" i="16"/>
  <c r="D834" i="19" s="1"/>
  <c r="E832" i="16"/>
  <c r="F834" i="19" s="1"/>
  <c r="R828" i="16"/>
  <c r="S830" i="19" s="1"/>
  <c r="C830"/>
  <c r="D828" i="16"/>
  <c r="E830" i="19" s="1"/>
  <c r="F828" i="16"/>
  <c r="G830" i="19" s="1"/>
  <c r="C828" i="16"/>
  <c r="D830" i="19" s="1"/>
  <c r="E828" i="16"/>
  <c r="F830" i="19" s="1"/>
  <c r="R824" i="16"/>
  <c r="S826" i="19" s="1"/>
  <c r="C826"/>
  <c r="D824" i="16"/>
  <c r="E826" i="19" s="1"/>
  <c r="F824" i="16"/>
  <c r="G826" i="19" s="1"/>
  <c r="C824" i="16"/>
  <c r="D826" i="19" s="1"/>
  <c r="E824" i="16"/>
  <c r="F826" i="19" s="1"/>
  <c r="R820" i="16"/>
  <c r="S822" i="19" s="1"/>
  <c r="C822"/>
  <c r="D820" i="16"/>
  <c r="E822" i="19" s="1"/>
  <c r="F820" i="16"/>
  <c r="G822" i="19" s="1"/>
  <c r="C820" i="16"/>
  <c r="D822" i="19" s="1"/>
  <c r="E820" i="16"/>
  <c r="F822" i="19" s="1"/>
  <c r="R816" i="16"/>
  <c r="S818" i="19" s="1"/>
  <c r="C818"/>
  <c r="D816" i="16"/>
  <c r="E818" i="19" s="1"/>
  <c r="F816" i="16"/>
  <c r="G818" i="19" s="1"/>
  <c r="C816" i="16"/>
  <c r="D818" i="19" s="1"/>
  <c r="E816" i="16"/>
  <c r="F818" i="19" s="1"/>
  <c r="R814" i="16"/>
  <c r="S816" i="19" s="1"/>
  <c r="C816"/>
  <c r="D814" i="16"/>
  <c r="E816" i="19" s="1"/>
  <c r="F814" i="16"/>
  <c r="G816" i="19" s="1"/>
  <c r="C814" i="16"/>
  <c r="D816" i="19" s="1"/>
  <c r="E814" i="16"/>
  <c r="F816" i="19" s="1"/>
  <c r="R810" i="16"/>
  <c r="S812" i="19" s="1"/>
  <c r="C812"/>
  <c r="D810" i="16"/>
  <c r="E812" i="19" s="1"/>
  <c r="F810" i="16"/>
  <c r="G812" i="19" s="1"/>
  <c r="C810" i="16"/>
  <c r="D812" i="19" s="1"/>
  <c r="E810" i="16"/>
  <c r="F812" i="19" s="1"/>
  <c r="R806" i="16"/>
  <c r="S808" i="19" s="1"/>
  <c r="C808"/>
  <c r="D806" i="16"/>
  <c r="E808" i="19" s="1"/>
  <c r="F806" i="16"/>
  <c r="G808" i="19" s="1"/>
  <c r="C806" i="16"/>
  <c r="D808" i="19" s="1"/>
  <c r="E806" i="16"/>
  <c r="F808" i="19" s="1"/>
  <c r="R802" i="16"/>
  <c r="S804" i="19" s="1"/>
  <c r="C804"/>
  <c r="D802" i="16"/>
  <c r="E804" i="19" s="1"/>
  <c r="F802" i="16"/>
  <c r="G804" i="19" s="1"/>
  <c r="C802" i="16"/>
  <c r="D804" i="19" s="1"/>
  <c r="E802" i="16"/>
  <c r="F804" i="19" s="1"/>
  <c r="R798" i="16"/>
  <c r="S800" i="19" s="1"/>
  <c r="C800"/>
  <c r="D798" i="16"/>
  <c r="E800" i="19" s="1"/>
  <c r="F798" i="16"/>
  <c r="G800" i="19" s="1"/>
  <c r="C798" i="16"/>
  <c r="D800" i="19" s="1"/>
  <c r="E798" i="16"/>
  <c r="F800" i="19" s="1"/>
  <c r="R796" i="16"/>
  <c r="S798" i="19" s="1"/>
  <c r="C798"/>
  <c r="D796" i="16"/>
  <c r="E798" i="19" s="1"/>
  <c r="F796" i="16"/>
  <c r="G798" i="19" s="1"/>
  <c r="C796" i="16"/>
  <c r="D798" i="19" s="1"/>
  <c r="E796" i="16"/>
  <c r="F798" i="19" s="1"/>
  <c r="R792" i="16"/>
  <c r="S794" i="19" s="1"/>
  <c r="C794"/>
  <c r="D792" i="16"/>
  <c r="E794" i="19" s="1"/>
  <c r="F792" i="16"/>
  <c r="G794" i="19" s="1"/>
  <c r="C792" i="16"/>
  <c r="D794" i="19" s="1"/>
  <c r="E792" i="16"/>
  <c r="F794" i="19" s="1"/>
  <c r="R786" i="16"/>
  <c r="S788" i="19" s="1"/>
  <c r="C788"/>
  <c r="D786" i="16"/>
  <c r="E788" i="19" s="1"/>
  <c r="F786" i="16"/>
  <c r="G788" i="19" s="1"/>
  <c r="C786" i="16"/>
  <c r="D788" i="19" s="1"/>
  <c r="E786" i="16"/>
  <c r="F788" i="19" s="1"/>
  <c r="R784" i="16"/>
  <c r="S786" i="19" s="1"/>
  <c r="C786"/>
  <c r="D784" i="16"/>
  <c r="E786" i="19" s="1"/>
  <c r="F784" i="16"/>
  <c r="G786" i="19" s="1"/>
  <c r="C784" i="16"/>
  <c r="D786" i="19" s="1"/>
  <c r="E784" i="16"/>
  <c r="F786" i="19" s="1"/>
  <c r="R780" i="16"/>
  <c r="S782" i="19" s="1"/>
  <c r="C782"/>
  <c r="D780" i="16"/>
  <c r="E782" i="19" s="1"/>
  <c r="F780" i="16"/>
  <c r="G782" i="19" s="1"/>
  <c r="C780" i="16"/>
  <c r="D782" i="19" s="1"/>
  <c r="E780" i="16"/>
  <c r="F782" i="19" s="1"/>
  <c r="R776" i="16"/>
  <c r="S778" i="19" s="1"/>
  <c r="C778"/>
  <c r="D776" i="16"/>
  <c r="E778" i="19" s="1"/>
  <c r="F776" i="16"/>
  <c r="G778" i="19" s="1"/>
  <c r="C776" i="16"/>
  <c r="D778" i="19" s="1"/>
  <c r="E776" i="16"/>
  <c r="F778" i="19" s="1"/>
  <c r="R770" i="16"/>
  <c r="S772" i="19" s="1"/>
  <c r="C772"/>
  <c r="D770" i="16"/>
  <c r="E772" i="19" s="1"/>
  <c r="F770" i="16"/>
  <c r="G772" i="19" s="1"/>
  <c r="C770" i="16"/>
  <c r="D772" i="19" s="1"/>
  <c r="E770" i="16"/>
  <c r="F772" i="19" s="1"/>
  <c r="R766" i="16"/>
  <c r="S768" i="19" s="1"/>
  <c r="C768"/>
  <c r="D766" i="16"/>
  <c r="E768" i="19" s="1"/>
  <c r="F766" i="16"/>
  <c r="G768" i="19" s="1"/>
  <c r="C766" i="16"/>
  <c r="D768" i="19" s="1"/>
  <c r="E766" i="16"/>
  <c r="F768" i="19" s="1"/>
  <c r="R762" i="16"/>
  <c r="S764" i="19" s="1"/>
  <c r="C764"/>
  <c r="D762" i="16"/>
  <c r="E764" i="19" s="1"/>
  <c r="F762" i="16"/>
  <c r="G764" i="19" s="1"/>
  <c r="C762" i="16"/>
  <c r="D764" i="19" s="1"/>
  <c r="E762" i="16"/>
  <c r="F764" i="19" s="1"/>
  <c r="R760" i="16"/>
  <c r="S762" i="19" s="1"/>
  <c r="C762"/>
  <c r="D760" i="16"/>
  <c r="E762" i="19" s="1"/>
  <c r="F760" i="16"/>
  <c r="G762" i="19" s="1"/>
  <c r="C760" i="16"/>
  <c r="D762" i="19" s="1"/>
  <c r="E760" i="16"/>
  <c r="F762" i="19" s="1"/>
  <c r="R756" i="16"/>
  <c r="S758" i="19" s="1"/>
  <c r="C758"/>
  <c r="D756" i="16"/>
  <c r="E758" i="19" s="1"/>
  <c r="F756" i="16"/>
  <c r="G758" i="19" s="1"/>
  <c r="C756" i="16"/>
  <c r="D758" i="19" s="1"/>
  <c r="E756" i="16"/>
  <c r="F758" i="19" s="1"/>
  <c r="R752" i="16"/>
  <c r="S754" i="19" s="1"/>
  <c r="C754"/>
  <c r="D752" i="16"/>
  <c r="E754" i="19" s="1"/>
  <c r="F752" i="16"/>
  <c r="G754" i="19" s="1"/>
  <c r="C752" i="16"/>
  <c r="D754" i="19" s="1"/>
  <c r="E752" i="16"/>
  <c r="F754" i="19" s="1"/>
  <c r="R748" i="16"/>
  <c r="S750" i="19" s="1"/>
  <c r="C750"/>
  <c r="D748" i="16"/>
  <c r="E750" i="19" s="1"/>
  <c r="F748" i="16"/>
  <c r="G750" i="19" s="1"/>
  <c r="C748" i="16"/>
  <c r="D750" i="19" s="1"/>
  <c r="E748" i="16"/>
  <c r="F750" i="19" s="1"/>
  <c r="R746" i="16"/>
  <c r="S748" i="19" s="1"/>
  <c r="C748"/>
  <c r="D746" i="16"/>
  <c r="E748" i="19" s="1"/>
  <c r="F746" i="16"/>
  <c r="G748" i="19" s="1"/>
  <c r="C746" i="16"/>
  <c r="D748" i="19" s="1"/>
  <c r="E746" i="16"/>
  <c r="F748" i="19" s="1"/>
  <c r="R742" i="16"/>
  <c r="S744" i="19" s="1"/>
  <c r="C744"/>
  <c r="D742" i="16"/>
  <c r="E744" i="19" s="1"/>
  <c r="F742" i="16"/>
  <c r="G744" i="19" s="1"/>
  <c r="C742" i="16"/>
  <c r="D744" i="19" s="1"/>
  <c r="E742" i="16"/>
  <c r="F744" i="19" s="1"/>
  <c r="R738" i="16"/>
  <c r="S740" i="19" s="1"/>
  <c r="C740"/>
  <c r="D738" i="16"/>
  <c r="E740" i="19" s="1"/>
  <c r="F738" i="16"/>
  <c r="G740" i="19" s="1"/>
  <c r="C738" i="16"/>
  <c r="D740" i="19" s="1"/>
  <c r="E738" i="16"/>
  <c r="F740" i="19" s="1"/>
  <c r="R732" i="16"/>
  <c r="S734" i="19" s="1"/>
  <c r="C734"/>
  <c r="D732" i="16"/>
  <c r="E734" i="19" s="1"/>
  <c r="F732" i="16"/>
  <c r="G734" i="19" s="1"/>
  <c r="C732" i="16"/>
  <c r="D734" i="19" s="1"/>
  <c r="E732" i="16"/>
  <c r="F734" i="19" s="1"/>
  <c r="R728" i="16"/>
  <c r="S730" i="19" s="1"/>
  <c r="C730"/>
  <c r="D728" i="16"/>
  <c r="E730" i="19" s="1"/>
  <c r="F728" i="16"/>
  <c r="G730" i="19" s="1"/>
  <c r="C728" i="16"/>
  <c r="D730" i="19" s="1"/>
  <c r="E728" i="16"/>
  <c r="F730" i="19" s="1"/>
  <c r="R726" i="16"/>
  <c r="S728" i="19" s="1"/>
  <c r="C728"/>
  <c r="D726" i="16"/>
  <c r="E728" i="19" s="1"/>
  <c r="F726" i="16"/>
  <c r="G728" i="19" s="1"/>
  <c r="C726" i="16"/>
  <c r="D728" i="19" s="1"/>
  <c r="E726" i="16"/>
  <c r="F728" i="19" s="1"/>
  <c r="R720" i="16"/>
  <c r="S722" i="19" s="1"/>
  <c r="C722"/>
  <c r="D720" i="16"/>
  <c r="E722" i="19" s="1"/>
  <c r="F720" i="16"/>
  <c r="G722" i="19" s="1"/>
  <c r="C720" i="16"/>
  <c r="D722" i="19" s="1"/>
  <c r="E720" i="16"/>
  <c r="F722" i="19" s="1"/>
  <c r="R716" i="16"/>
  <c r="S718" i="19" s="1"/>
  <c r="C718"/>
  <c r="D716" i="16"/>
  <c r="E718" i="19" s="1"/>
  <c r="F716" i="16"/>
  <c r="G718" i="19" s="1"/>
  <c r="C716" i="16"/>
  <c r="D718" i="19" s="1"/>
  <c r="E716" i="16"/>
  <c r="F718" i="19" s="1"/>
  <c r="R712" i="16"/>
  <c r="S714" i="19" s="1"/>
  <c r="C714"/>
  <c r="D712" i="16"/>
  <c r="E714" i="19" s="1"/>
  <c r="F712" i="16"/>
  <c r="G714" i="19" s="1"/>
  <c r="C712" i="16"/>
  <c r="D714" i="19" s="1"/>
  <c r="E712" i="16"/>
  <c r="F714" i="19" s="1"/>
  <c r="R708" i="16"/>
  <c r="S710" i="19" s="1"/>
  <c r="C710"/>
  <c r="D708" i="16"/>
  <c r="E710" i="19" s="1"/>
  <c r="F708" i="16"/>
  <c r="G710" i="19" s="1"/>
  <c r="C708" i="16"/>
  <c r="D710" i="19" s="1"/>
  <c r="E708" i="16"/>
  <c r="F710" i="19" s="1"/>
  <c r="R706" i="16"/>
  <c r="S708" i="19" s="1"/>
  <c r="C708"/>
  <c r="D706" i="16"/>
  <c r="E708" i="19" s="1"/>
  <c r="F706" i="16"/>
  <c r="G708" i="19" s="1"/>
  <c r="C706" i="16"/>
  <c r="D708" i="19" s="1"/>
  <c r="E706" i="16"/>
  <c r="F708" i="19" s="1"/>
  <c r="R702" i="16"/>
  <c r="S704" i="19" s="1"/>
  <c r="C704"/>
  <c r="D702" i="16"/>
  <c r="E704" i="19" s="1"/>
  <c r="F702" i="16"/>
  <c r="G704" i="19" s="1"/>
  <c r="C702" i="16"/>
  <c r="D704" i="19" s="1"/>
  <c r="E702" i="16"/>
  <c r="F704" i="19" s="1"/>
  <c r="R698" i="16"/>
  <c r="S700" i="19" s="1"/>
  <c r="C700"/>
  <c r="D698" i="16"/>
  <c r="E700" i="19" s="1"/>
  <c r="F698" i="16"/>
  <c r="G700" i="19" s="1"/>
  <c r="C698" i="16"/>
  <c r="D700" i="19" s="1"/>
  <c r="E698" i="16"/>
  <c r="F700" i="19" s="1"/>
  <c r="R694" i="16"/>
  <c r="S696" i="19" s="1"/>
  <c r="C696"/>
  <c r="D694" i="16"/>
  <c r="E696" i="19" s="1"/>
  <c r="F694" i="16"/>
  <c r="G696" i="19" s="1"/>
  <c r="C694" i="16"/>
  <c r="D696" i="19" s="1"/>
  <c r="E694" i="16"/>
  <c r="F696" i="19" s="1"/>
  <c r="R688" i="16"/>
  <c r="S690" i="19" s="1"/>
  <c r="C690"/>
  <c r="D688" i="16"/>
  <c r="E690" i="19" s="1"/>
  <c r="F688" i="16"/>
  <c r="G690" i="19" s="1"/>
  <c r="C688" i="16"/>
  <c r="D690" i="19" s="1"/>
  <c r="E688" i="16"/>
  <c r="F690" i="19" s="1"/>
  <c r="R684" i="16"/>
  <c r="S686" i="19" s="1"/>
  <c r="C686"/>
  <c r="D684" i="16"/>
  <c r="E686" i="19" s="1"/>
  <c r="F684" i="16"/>
  <c r="G686" i="19" s="1"/>
  <c r="C684" i="16"/>
  <c r="D686" i="19" s="1"/>
  <c r="E684" i="16"/>
  <c r="F686" i="19" s="1"/>
  <c r="R680" i="16"/>
  <c r="S682" i="19" s="1"/>
  <c r="C682"/>
  <c r="D680" i="16"/>
  <c r="E682" i="19" s="1"/>
  <c r="F680" i="16"/>
  <c r="G682" i="19" s="1"/>
  <c r="C680" i="16"/>
  <c r="D682" i="19" s="1"/>
  <c r="E680" i="16"/>
  <c r="F682" i="19" s="1"/>
  <c r="R676" i="16"/>
  <c r="S678" i="19" s="1"/>
  <c r="C678"/>
  <c r="D676" i="16"/>
  <c r="E678" i="19" s="1"/>
  <c r="F676" i="16"/>
  <c r="G678" i="19" s="1"/>
  <c r="C676" i="16"/>
  <c r="D678" i="19" s="1"/>
  <c r="E676" i="16"/>
  <c r="F678" i="19" s="1"/>
  <c r="R672" i="16"/>
  <c r="S674" i="19" s="1"/>
  <c r="C674"/>
  <c r="D672" i="16"/>
  <c r="E674" i="19" s="1"/>
  <c r="F672" i="16"/>
  <c r="G674" i="19" s="1"/>
  <c r="C672" i="16"/>
  <c r="D674" i="19" s="1"/>
  <c r="E672" i="16"/>
  <c r="F674" i="19" s="1"/>
  <c r="R668" i="16"/>
  <c r="S670" i="19" s="1"/>
  <c r="C670"/>
  <c r="D668" i="16"/>
  <c r="E670" i="19" s="1"/>
  <c r="F668" i="16"/>
  <c r="G670" i="19" s="1"/>
  <c r="C668" i="16"/>
  <c r="D670" i="19" s="1"/>
  <c r="E668" i="16"/>
  <c r="F670" i="19" s="1"/>
  <c r="R664" i="16"/>
  <c r="S666" i="19" s="1"/>
  <c r="C666"/>
  <c r="D664" i="16"/>
  <c r="E666" i="19" s="1"/>
  <c r="F664" i="16"/>
  <c r="G666" i="19" s="1"/>
  <c r="C664" i="16"/>
  <c r="D666" i="19" s="1"/>
  <c r="E664" i="16"/>
  <c r="F666" i="19" s="1"/>
  <c r="R660" i="16"/>
  <c r="S662" i="19" s="1"/>
  <c r="C662"/>
  <c r="D660" i="16"/>
  <c r="E662" i="19" s="1"/>
  <c r="F660" i="16"/>
  <c r="G662" i="19" s="1"/>
  <c r="C660" i="16"/>
  <c r="D662" i="19" s="1"/>
  <c r="E660" i="16"/>
  <c r="F662" i="19" s="1"/>
  <c r="R656" i="16"/>
  <c r="S658" i="19" s="1"/>
  <c r="C658"/>
  <c r="D656" i="16"/>
  <c r="E658" i="19" s="1"/>
  <c r="F656" i="16"/>
  <c r="G658" i="19" s="1"/>
  <c r="C656" i="16"/>
  <c r="D658" i="19" s="1"/>
  <c r="E656" i="16"/>
  <c r="F658" i="19" s="1"/>
  <c r="R652" i="16"/>
  <c r="S654" i="19" s="1"/>
  <c r="C654"/>
  <c r="D652" i="16"/>
  <c r="E654" i="19" s="1"/>
  <c r="F652" i="16"/>
  <c r="G654" i="19" s="1"/>
  <c r="C652" i="16"/>
  <c r="D654" i="19" s="1"/>
  <c r="E652" i="16"/>
  <c r="F654" i="19" s="1"/>
  <c r="R646" i="16"/>
  <c r="S648" i="19" s="1"/>
  <c r="C648"/>
  <c r="D646" i="16"/>
  <c r="E648" i="19" s="1"/>
  <c r="F646" i="16"/>
  <c r="G648" i="19" s="1"/>
  <c r="C646" i="16"/>
  <c r="D648" i="19" s="1"/>
  <c r="E646" i="16"/>
  <c r="F648" i="19" s="1"/>
  <c r="R642" i="16"/>
  <c r="S644" i="19" s="1"/>
  <c r="C644"/>
  <c r="D642" i="16"/>
  <c r="E644" i="19" s="1"/>
  <c r="F642" i="16"/>
  <c r="G644" i="19" s="1"/>
  <c r="C642" i="16"/>
  <c r="D644" i="19" s="1"/>
  <c r="E642" i="16"/>
  <c r="F644" i="19" s="1"/>
  <c r="R640" i="16"/>
  <c r="S642" i="19" s="1"/>
  <c r="C642"/>
  <c r="D640" i="16"/>
  <c r="E642" i="19" s="1"/>
  <c r="F640" i="16"/>
  <c r="G642" i="19" s="1"/>
  <c r="C640" i="16"/>
  <c r="D642" i="19" s="1"/>
  <c r="E640" i="16"/>
  <c r="F642" i="19" s="1"/>
  <c r="R636" i="16"/>
  <c r="S638" i="19" s="1"/>
  <c r="C638"/>
  <c r="D636" i="16"/>
  <c r="E638" i="19" s="1"/>
  <c r="F636" i="16"/>
  <c r="G638" i="19" s="1"/>
  <c r="C636" i="16"/>
  <c r="D638" i="19" s="1"/>
  <c r="E636" i="16"/>
  <c r="F638" i="19" s="1"/>
  <c r="R632" i="16"/>
  <c r="S634" i="19" s="1"/>
  <c r="C634"/>
  <c r="D632" i="16"/>
  <c r="E634" i="19" s="1"/>
  <c r="F632" i="16"/>
  <c r="G634" i="19" s="1"/>
  <c r="C632" i="16"/>
  <c r="D634" i="19" s="1"/>
  <c r="E632" i="16"/>
  <c r="F634" i="19" s="1"/>
  <c r="R628" i="16"/>
  <c r="S630" i="19" s="1"/>
  <c r="C630"/>
  <c r="D628" i="16"/>
  <c r="E630" i="19" s="1"/>
  <c r="F628" i="16"/>
  <c r="G630" i="19" s="1"/>
  <c r="C628" i="16"/>
  <c r="D630" i="19" s="1"/>
  <c r="E628" i="16"/>
  <c r="F630" i="19" s="1"/>
  <c r="R624" i="16"/>
  <c r="S626" i="19" s="1"/>
  <c r="C626"/>
  <c r="D624" i="16"/>
  <c r="E626" i="19" s="1"/>
  <c r="F624" i="16"/>
  <c r="G626" i="19" s="1"/>
  <c r="C624" i="16"/>
  <c r="D626" i="19" s="1"/>
  <c r="E624" i="16"/>
  <c r="F626" i="19" s="1"/>
  <c r="R620" i="16"/>
  <c r="S622" i="19" s="1"/>
  <c r="C622"/>
  <c r="D620" i="16"/>
  <c r="E622" i="19" s="1"/>
  <c r="F620" i="16"/>
  <c r="G622" i="19" s="1"/>
  <c r="C620" i="16"/>
  <c r="D622" i="19" s="1"/>
  <c r="E620" i="16"/>
  <c r="F622" i="19" s="1"/>
  <c r="R618" i="16"/>
  <c r="S620" i="19" s="1"/>
  <c r="C620"/>
  <c r="D618" i="16"/>
  <c r="E620" i="19" s="1"/>
  <c r="F618" i="16"/>
  <c r="G620" i="19" s="1"/>
  <c r="C618" i="16"/>
  <c r="D620" i="19" s="1"/>
  <c r="E618" i="16"/>
  <c r="F620" i="19" s="1"/>
  <c r="R614" i="16"/>
  <c r="S616" i="19" s="1"/>
  <c r="C616"/>
  <c r="D614" i="16"/>
  <c r="E616" i="19" s="1"/>
  <c r="F614" i="16"/>
  <c r="G616" i="19" s="1"/>
  <c r="C614" i="16"/>
  <c r="D616" i="19" s="1"/>
  <c r="E614" i="16"/>
  <c r="F616" i="19" s="1"/>
  <c r="R610" i="16"/>
  <c r="S612" i="19" s="1"/>
  <c r="C612"/>
  <c r="D610" i="16"/>
  <c r="E612" i="19" s="1"/>
  <c r="F610" i="16"/>
  <c r="G612" i="19" s="1"/>
  <c r="C610" i="16"/>
  <c r="D612" i="19" s="1"/>
  <c r="E610" i="16"/>
  <c r="F612" i="19" s="1"/>
  <c r="R606" i="16"/>
  <c r="S608" i="19" s="1"/>
  <c r="C608"/>
  <c r="D606" i="16"/>
  <c r="E608" i="19" s="1"/>
  <c r="F606" i="16"/>
  <c r="G608" i="19" s="1"/>
  <c r="C606" i="16"/>
  <c r="D608" i="19" s="1"/>
  <c r="E606" i="16"/>
  <c r="F608" i="19" s="1"/>
  <c r="R600" i="16"/>
  <c r="S602" i="19" s="1"/>
  <c r="C602"/>
  <c r="D600" i="16"/>
  <c r="E602" i="19" s="1"/>
  <c r="F600" i="16"/>
  <c r="G602" i="19" s="1"/>
  <c r="C600" i="16"/>
  <c r="D602" i="19" s="1"/>
  <c r="E600" i="16"/>
  <c r="F602" i="19" s="1"/>
  <c r="R596" i="16"/>
  <c r="S598" i="19" s="1"/>
  <c r="C598"/>
  <c r="D596" i="16"/>
  <c r="E598" i="19" s="1"/>
  <c r="F596" i="16"/>
  <c r="G598" i="19" s="1"/>
  <c r="C596" i="16"/>
  <c r="D598" i="19" s="1"/>
  <c r="E596" i="16"/>
  <c r="F598" i="19" s="1"/>
  <c r="R592" i="16"/>
  <c r="S594" i="19" s="1"/>
  <c r="C594"/>
  <c r="D592" i="16"/>
  <c r="E594" i="19" s="1"/>
  <c r="F592" i="16"/>
  <c r="G594" i="19" s="1"/>
  <c r="C592" i="16"/>
  <c r="D594" i="19" s="1"/>
  <c r="E592" i="16"/>
  <c r="F594" i="19" s="1"/>
  <c r="R588" i="16"/>
  <c r="S590" i="19" s="1"/>
  <c r="C590"/>
  <c r="D588" i="16"/>
  <c r="E590" i="19" s="1"/>
  <c r="F588" i="16"/>
  <c r="G590" i="19" s="1"/>
  <c r="C588" i="16"/>
  <c r="D590" i="19" s="1"/>
  <c r="E588" i="16"/>
  <c r="F590" i="19" s="1"/>
  <c r="R584" i="16"/>
  <c r="S586" i="19" s="1"/>
  <c r="C586"/>
  <c r="D584" i="16"/>
  <c r="E586" i="19" s="1"/>
  <c r="F584" i="16"/>
  <c r="G586" i="19" s="1"/>
  <c r="C584" i="16"/>
  <c r="D586" i="19" s="1"/>
  <c r="E584" i="16"/>
  <c r="F586" i="19" s="1"/>
  <c r="R580" i="16"/>
  <c r="S582" i="19" s="1"/>
  <c r="C582"/>
  <c r="D580" i="16"/>
  <c r="E582" i="19" s="1"/>
  <c r="F580" i="16"/>
  <c r="G582" i="19" s="1"/>
  <c r="C580" i="16"/>
  <c r="D582" i="19" s="1"/>
  <c r="E580" i="16"/>
  <c r="F582" i="19" s="1"/>
  <c r="R576" i="16"/>
  <c r="S578" i="19" s="1"/>
  <c r="C578"/>
  <c r="D576" i="16"/>
  <c r="E578" i="19" s="1"/>
  <c r="F576" i="16"/>
  <c r="G578" i="19" s="1"/>
  <c r="C576" i="16"/>
  <c r="D578" i="19" s="1"/>
  <c r="E576" i="16"/>
  <c r="F578" i="19" s="1"/>
  <c r="R572" i="16"/>
  <c r="S574" i="19" s="1"/>
  <c r="C574"/>
  <c r="D572" i="16"/>
  <c r="E574" i="19" s="1"/>
  <c r="F572" i="16"/>
  <c r="G574" i="19" s="1"/>
  <c r="C572" i="16"/>
  <c r="D574" i="19" s="1"/>
  <c r="E572" i="16"/>
  <c r="F574" i="19" s="1"/>
  <c r="R568" i="16"/>
  <c r="S570" i="19" s="1"/>
  <c r="C570"/>
  <c r="D568" i="16"/>
  <c r="E570" i="19" s="1"/>
  <c r="F568" i="16"/>
  <c r="G570" i="19" s="1"/>
  <c r="C568" i="16"/>
  <c r="D570" i="19" s="1"/>
  <c r="E568" i="16"/>
  <c r="F570" i="19" s="1"/>
  <c r="R564" i="16"/>
  <c r="S566" i="19" s="1"/>
  <c r="C566"/>
  <c r="D564" i="16"/>
  <c r="E566" i="19" s="1"/>
  <c r="F564" i="16"/>
  <c r="G566" i="19" s="1"/>
  <c r="C564" i="16"/>
  <c r="D566" i="19" s="1"/>
  <c r="E564" i="16"/>
  <c r="F566" i="19" s="1"/>
  <c r="R560" i="16"/>
  <c r="S562" i="19" s="1"/>
  <c r="C562"/>
  <c r="D560" i="16"/>
  <c r="E562" i="19" s="1"/>
  <c r="F560" i="16"/>
  <c r="G562" i="19" s="1"/>
  <c r="C560" i="16"/>
  <c r="D562" i="19" s="1"/>
  <c r="E560" i="16"/>
  <c r="F562" i="19" s="1"/>
  <c r="R556" i="16"/>
  <c r="S558" i="19" s="1"/>
  <c r="C558"/>
  <c r="D556" i="16"/>
  <c r="E558" i="19" s="1"/>
  <c r="F556" i="16"/>
  <c r="G558" i="19" s="1"/>
  <c r="C556" i="16"/>
  <c r="D558" i="19" s="1"/>
  <c r="E556" i="16"/>
  <c r="F558" i="19" s="1"/>
  <c r="R552" i="16"/>
  <c r="S554" i="19" s="1"/>
  <c r="C554"/>
  <c r="D552" i="16"/>
  <c r="E554" i="19" s="1"/>
  <c r="F552" i="16"/>
  <c r="G554" i="19" s="1"/>
  <c r="C552" i="16"/>
  <c r="D554" i="19" s="1"/>
  <c r="E552" i="16"/>
  <c r="F554" i="19" s="1"/>
  <c r="R548" i="16"/>
  <c r="S550" i="19" s="1"/>
  <c r="C550"/>
  <c r="D548" i="16"/>
  <c r="E550" i="19" s="1"/>
  <c r="F548" i="16"/>
  <c r="G550" i="19" s="1"/>
  <c r="C548" i="16"/>
  <c r="D550" i="19" s="1"/>
  <c r="E548" i="16"/>
  <c r="F550" i="19" s="1"/>
  <c r="R536" i="16"/>
  <c r="S538" i="19" s="1"/>
  <c r="C538"/>
  <c r="D536" i="16"/>
  <c r="E538" i="19" s="1"/>
  <c r="F536" i="16"/>
  <c r="G538" i="19" s="1"/>
  <c r="C536" i="16"/>
  <c r="D538" i="19" s="1"/>
  <c r="E536" i="16"/>
  <c r="F538" i="19" s="1"/>
  <c r="R1791" i="16"/>
  <c r="D1791"/>
  <c r="F1791"/>
  <c r="C1791"/>
  <c r="E1791"/>
  <c r="R1789"/>
  <c r="D1789"/>
  <c r="F1789"/>
  <c r="C1789"/>
  <c r="E1789"/>
  <c r="R1787"/>
  <c r="D1787"/>
  <c r="F1787"/>
  <c r="C1787"/>
  <c r="E1787"/>
  <c r="R1785"/>
  <c r="D1785"/>
  <c r="F1785"/>
  <c r="C1785"/>
  <c r="E1785"/>
  <c r="R1783"/>
  <c r="D1783"/>
  <c r="F1783"/>
  <c r="C1783"/>
  <c r="E1783"/>
  <c r="R1781"/>
  <c r="D1781"/>
  <c r="F1781"/>
  <c r="C1781"/>
  <c r="E1781"/>
  <c r="R1779"/>
  <c r="D1779"/>
  <c r="F1779"/>
  <c r="C1779"/>
  <c r="E1779"/>
  <c r="R1777"/>
  <c r="D1777"/>
  <c r="F1777"/>
  <c r="C1777"/>
  <c r="E1777"/>
  <c r="R1775"/>
  <c r="D1775"/>
  <c r="F1775"/>
  <c r="C1775"/>
  <c r="E1775"/>
  <c r="R1773"/>
  <c r="D1773"/>
  <c r="F1773"/>
  <c r="C1773"/>
  <c r="E1773"/>
  <c r="R1771"/>
  <c r="D1771"/>
  <c r="F1771"/>
  <c r="C1771"/>
  <c r="E1771"/>
  <c r="R1769"/>
  <c r="D1769"/>
  <c r="F1769"/>
  <c r="C1769"/>
  <c r="E1769"/>
  <c r="R1767"/>
  <c r="D1767"/>
  <c r="F1767"/>
  <c r="C1767"/>
  <c r="E1767"/>
  <c r="R1765"/>
  <c r="D1765"/>
  <c r="F1765"/>
  <c r="C1765"/>
  <c r="E1765"/>
  <c r="R1763"/>
  <c r="D1763"/>
  <c r="F1763"/>
  <c r="C1763"/>
  <c r="E1763"/>
  <c r="R1761"/>
  <c r="D1761"/>
  <c r="F1761"/>
  <c r="C1761"/>
  <c r="E1761"/>
  <c r="R1759"/>
  <c r="D1759"/>
  <c r="F1759"/>
  <c r="C1759"/>
  <c r="E1759"/>
  <c r="R1757"/>
  <c r="D1757"/>
  <c r="F1757"/>
  <c r="C1757"/>
  <c r="E1757"/>
  <c r="R1755"/>
  <c r="D1755"/>
  <c r="F1755"/>
  <c r="C1755"/>
  <c r="E1755"/>
  <c r="R1753"/>
  <c r="D1753"/>
  <c r="F1753"/>
  <c r="C1753"/>
  <c r="E1753"/>
  <c r="R1751"/>
  <c r="D1751"/>
  <c r="F1751"/>
  <c r="C1751"/>
  <c r="E1751"/>
  <c r="R1749"/>
  <c r="D1749"/>
  <c r="F1749"/>
  <c r="C1749"/>
  <c r="E1749"/>
  <c r="R1747"/>
  <c r="D1747"/>
  <c r="F1747"/>
  <c r="C1747"/>
  <c r="E1747"/>
  <c r="R1745"/>
  <c r="D1745"/>
  <c r="F1745"/>
  <c r="C1745"/>
  <c r="E1745"/>
  <c r="R1743"/>
  <c r="D1743"/>
  <c r="F1743"/>
  <c r="C1743"/>
  <c r="E1743"/>
  <c r="R1741"/>
  <c r="D1741"/>
  <c r="F1741"/>
  <c r="C1741"/>
  <c r="E1741"/>
  <c r="R1739"/>
  <c r="D1739"/>
  <c r="F1739"/>
  <c r="C1739"/>
  <c r="E1739"/>
  <c r="R1737"/>
  <c r="D1737"/>
  <c r="F1737"/>
  <c r="C1737"/>
  <c r="E1737"/>
  <c r="R1735"/>
  <c r="D1735"/>
  <c r="F1735"/>
  <c r="C1735"/>
  <c r="E1735"/>
  <c r="R1733"/>
  <c r="D1733"/>
  <c r="F1733"/>
  <c r="C1733"/>
  <c r="E1733"/>
  <c r="R1731"/>
  <c r="D1731"/>
  <c r="F1731"/>
  <c r="C1731"/>
  <c r="E1731"/>
  <c r="R1729"/>
  <c r="D1729"/>
  <c r="F1729"/>
  <c r="C1729"/>
  <c r="E1729"/>
  <c r="R1727"/>
  <c r="D1727"/>
  <c r="F1727"/>
  <c r="C1727"/>
  <c r="E1727"/>
  <c r="R1725"/>
  <c r="D1725"/>
  <c r="F1725"/>
  <c r="C1725"/>
  <c r="E1725"/>
  <c r="R1723"/>
  <c r="D1723"/>
  <c r="F1723"/>
  <c r="C1723"/>
  <c r="E1723"/>
  <c r="R1721"/>
  <c r="D1721"/>
  <c r="F1721"/>
  <c r="C1721"/>
  <c r="E1721"/>
  <c r="R1719"/>
  <c r="D1719"/>
  <c r="F1719"/>
  <c r="C1719"/>
  <c r="E1719"/>
  <c r="R1717"/>
  <c r="D1717"/>
  <c r="F1717"/>
  <c r="C1717"/>
  <c r="E1717"/>
  <c r="R1715"/>
  <c r="D1715"/>
  <c r="F1715"/>
  <c r="C1715"/>
  <c r="E1715"/>
  <c r="R1713"/>
  <c r="D1713"/>
  <c r="F1713"/>
  <c r="C1713"/>
  <c r="E1713"/>
  <c r="R1711"/>
  <c r="D1711"/>
  <c r="F1711"/>
  <c r="C1711"/>
  <c r="E1711"/>
  <c r="R1709"/>
  <c r="D1709"/>
  <c r="F1709"/>
  <c r="C1709"/>
  <c r="E1709"/>
  <c r="R1707"/>
  <c r="D1707"/>
  <c r="F1707"/>
  <c r="C1707"/>
  <c r="E1707"/>
  <c r="R1705"/>
  <c r="D1705"/>
  <c r="F1705"/>
  <c r="C1705"/>
  <c r="E1705"/>
  <c r="R1703"/>
  <c r="D1703"/>
  <c r="F1703"/>
  <c r="C1703"/>
  <c r="E1703"/>
  <c r="R1701"/>
  <c r="D1701"/>
  <c r="F1701"/>
  <c r="C1701"/>
  <c r="E1701"/>
  <c r="R1699"/>
  <c r="D1699"/>
  <c r="F1699"/>
  <c r="C1699"/>
  <c r="E1699"/>
  <c r="R1697"/>
  <c r="D1697"/>
  <c r="F1697"/>
  <c r="C1697"/>
  <c r="E1697"/>
  <c r="R1695"/>
  <c r="D1695"/>
  <c r="F1695"/>
  <c r="C1695"/>
  <c r="E1695"/>
  <c r="R1693"/>
  <c r="D1693"/>
  <c r="F1693"/>
  <c r="C1693"/>
  <c r="E1693"/>
  <c r="R1691"/>
  <c r="D1691"/>
  <c r="F1691"/>
  <c r="C1691"/>
  <c r="E1691"/>
  <c r="R1689"/>
  <c r="D1689"/>
  <c r="F1689"/>
  <c r="C1689"/>
  <c r="E1689"/>
  <c r="R1687"/>
  <c r="D1687"/>
  <c r="F1687"/>
  <c r="C1687"/>
  <c r="E1687"/>
  <c r="R1685"/>
  <c r="D1685"/>
  <c r="F1685"/>
  <c r="C1685"/>
  <c r="E1685"/>
  <c r="R1683"/>
  <c r="D1683"/>
  <c r="F1683"/>
  <c r="C1683"/>
  <c r="E1683"/>
  <c r="R1681"/>
  <c r="D1681"/>
  <c r="F1681"/>
  <c r="C1681"/>
  <c r="E1681"/>
  <c r="R1679"/>
  <c r="D1679"/>
  <c r="F1679"/>
  <c r="C1679"/>
  <c r="E1679"/>
  <c r="R1677"/>
  <c r="D1677"/>
  <c r="F1677"/>
  <c r="C1677"/>
  <c r="E1677"/>
  <c r="R1675"/>
  <c r="D1675"/>
  <c r="F1675"/>
  <c r="C1675"/>
  <c r="E1675"/>
  <c r="R1673"/>
  <c r="D1673"/>
  <c r="F1673"/>
  <c r="C1673"/>
  <c r="E1673"/>
  <c r="R1671"/>
  <c r="D1671"/>
  <c r="F1671"/>
  <c r="C1671"/>
  <c r="E1671"/>
  <c r="R1669"/>
  <c r="D1669"/>
  <c r="F1669"/>
  <c r="C1669"/>
  <c r="E1669"/>
  <c r="R1667"/>
  <c r="D1667"/>
  <c r="F1667"/>
  <c r="C1667"/>
  <c r="E1667"/>
  <c r="R1665"/>
  <c r="D1665"/>
  <c r="F1665"/>
  <c r="C1665"/>
  <c r="E1665"/>
  <c r="R1663"/>
  <c r="D1663"/>
  <c r="F1663"/>
  <c r="C1663"/>
  <c r="E1663"/>
  <c r="R1661"/>
  <c r="D1661"/>
  <c r="F1661"/>
  <c r="C1661"/>
  <c r="E1661"/>
  <c r="R1659"/>
  <c r="D1659"/>
  <c r="F1659"/>
  <c r="C1659"/>
  <c r="E1659"/>
  <c r="R1657"/>
  <c r="D1657"/>
  <c r="F1657"/>
  <c r="C1657"/>
  <c r="E1657"/>
  <c r="R1655"/>
  <c r="D1655"/>
  <c r="F1655"/>
  <c r="C1655"/>
  <c r="E1655"/>
  <c r="R1653"/>
  <c r="D1653"/>
  <c r="F1653"/>
  <c r="C1653"/>
  <c r="E1653"/>
  <c r="R1651"/>
  <c r="D1651"/>
  <c r="F1651"/>
  <c r="C1651"/>
  <c r="E1651"/>
  <c r="R1649"/>
  <c r="D1649"/>
  <c r="F1649"/>
  <c r="C1649"/>
  <c r="E1649"/>
  <c r="R1647"/>
  <c r="D1647"/>
  <c r="F1647"/>
  <c r="C1647"/>
  <c r="E1647"/>
  <c r="R1645"/>
  <c r="D1645"/>
  <c r="F1645"/>
  <c r="C1645"/>
  <c r="E1645"/>
  <c r="R1643"/>
  <c r="D1643"/>
  <c r="F1643"/>
  <c r="C1643"/>
  <c r="E1643"/>
  <c r="R1641"/>
  <c r="D1641"/>
  <c r="F1641"/>
  <c r="C1641"/>
  <c r="E1641"/>
  <c r="R1639"/>
  <c r="D1639"/>
  <c r="F1639"/>
  <c r="C1639"/>
  <c r="E1639"/>
  <c r="R1637"/>
  <c r="D1637"/>
  <c r="F1637"/>
  <c r="C1637"/>
  <c r="E1637"/>
  <c r="R1635"/>
  <c r="D1635"/>
  <c r="F1635"/>
  <c r="C1635"/>
  <c r="E1635"/>
  <c r="R1633"/>
  <c r="D1633"/>
  <c r="F1633"/>
  <c r="C1633"/>
  <c r="E1633"/>
  <c r="R1631"/>
  <c r="D1631"/>
  <c r="F1631"/>
  <c r="C1631"/>
  <c r="E1631"/>
  <c r="R1629"/>
  <c r="D1629"/>
  <c r="F1629"/>
  <c r="C1629"/>
  <c r="E1629"/>
  <c r="R1627"/>
  <c r="D1627"/>
  <c r="F1627"/>
  <c r="C1627"/>
  <c r="E1627"/>
  <c r="R1625"/>
  <c r="D1625"/>
  <c r="F1625"/>
  <c r="C1625"/>
  <c r="E1625"/>
  <c r="R1623"/>
  <c r="D1623"/>
  <c r="F1623"/>
  <c r="C1623"/>
  <c r="E1623"/>
  <c r="R1621"/>
  <c r="D1621"/>
  <c r="F1621"/>
  <c r="C1621"/>
  <c r="E1621"/>
  <c r="R1619"/>
  <c r="D1619"/>
  <c r="F1619"/>
  <c r="C1619"/>
  <c r="E1619"/>
  <c r="R1617"/>
  <c r="D1617"/>
  <c r="F1617"/>
  <c r="C1617"/>
  <c r="E1617"/>
  <c r="R1615"/>
  <c r="D1615"/>
  <c r="F1615"/>
  <c r="C1615"/>
  <c r="E1615"/>
  <c r="R1613"/>
  <c r="D1613"/>
  <c r="F1613"/>
  <c r="C1613"/>
  <c r="E1613"/>
  <c r="R1611"/>
  <c r="D1611"/>
  <c r="F1611"/>
  <c r="C1611"/>
  <c r="E1611"/>
  <c r="R1609"/>
  <c r="D1609"/>
  <c r="F1609"/>
  <c r="C1609"/>
  <c r="E1609"/>
  <c r="R1607"/>
  <c r="D1607"/>
  <c r="F1607"/>
  <c r="C1607"/>
  <c r="E1607"/>
  <c r="R1605"/>
  <c r="D1605"/>
  <c r="F1605"/>
  <c r="C1605"/>
  <c r="E1605"/>
  <c r="R1603"/>
  <c r="D1603"/>
  <c r="F1603"/>
  <c r="C1603"/>
  <c r="E1603"/>
  <c r="R1601"/>
  <c r="D1601"/>
  <c r="F1601"/>
  <c r="C1601"/>
  <c r="E1601"/>
  <c r="R1599"/>
  <c r="D1599"/>
  <c r="F1599"/>
  <c r="C1599"/>
  <c r="E1599"/>
  <c r="R1597"/>
  <c r="D1597"/>
  <c r="F1597"/>
  <c r="C1597"/>
  <c r="E1597"/>
  <c r="R1595"/>
  <c r="D1595"/>
  <c r="F1595"/>
  <c r="C1595"/>
  <c r="E1595"/>
  <c r="R1593"/>
  <c r="D1593"/>
  <c r="F1593"/>
  <c r="C1593"/>
  <c r="E1593"/>
  <c r="R1591"/>
  <c r="D1591"/>
  <c r="F1591"/>
  <c r="C1591"/>
  <c r="E1591"/>
  <c r="R1589"/>
  <c r="D1589"/>
  <c r="F1589"/>
  <c r="C1589"/>
  <c r="E1589"/>
  <c r="R1587"/>
  <c r="D1587"/>
  <c r="F1587"/>
  <c r="C1587"/>
  <c r="E1587"/>
  <c r="R1585"/>
  <c r="D1585"/>
  <c r="F1585"/>
  <c r="C1585"/>
  <c r="E1585"/>
  <c r="R1583"/>
  <c r="D1583"/>
  <c r="F1583"/>
  <c r="C1583"/>
  <c r="E1583"/>
  <c r="R1581"/>
  <c r="D1581"/>
  <c r="F1581"/>
  <c r="C1581"/>
  <c r="E1581"/>
  <c r="R1579"/>
  <c r="D1579"/>
  <c r="F1579"/>
  <c r="C1579"/>
  <c r="E1579"/>
  <c r="R1577"/>
  <c r="D1577"/>
  <c r="F1577"/>
  <c r="C1577"/>
  <c r="E1577"/>
  <c r="R1575"/>
  <c r="D1575"/>
  <c r="F1575"/>
  <c r="C1575"/>
  <c r="E1575"/>
  <c r="R1573"/>
  <c r="D1573"/>
  <c r="F1573"/>
  <c r="C1573"/>
  <c r="E1573"/>
  <c r="R1571"/>
  <c r="D1571"/>
  <c r="F1571"/>
  <c r="C1571"/>
  <c r="E1571"/>
  <c r="R1569"/>
  <c r="D1569"/>
  <c r="F1569"/>
  <c r="C1569"/>
  <c r="E1569"/>
  <c r="R1567"/>
  <c r="D1567"/>
  <c r="F1567"/>
  <c r="C1567"/>
  <c r="E1567"/>
  <c r="R1565"/>
  <c r="D1565"/>
  <c r="F1565"/>
  <c r="C1565"/>
  <c r="E1565"/>
  <c r="R1563"/>
  <c r="D1563"/>
  <c r="F1563"/>
  <c r="C1563"/>
  <c r="E1563"/>
  <c r="R1561"/>
  <c r="D1561"/>
  <c r="F1561"/>
  <c r="C1561"/>
  <c r="E1561"/>
  <c r="R1559"/>
  <c r="D1559"/>
  <c r="F1559"/>
  <c r="C1559"/>
  <c r="E1559"/>
  <c r="R1557"/>
  <c r="D1557"/>
  <c r="F1557"/>
  <c r="C1557"/>
  <c r="E1557"/>
  <c r="R1555"/>
  <c r="D1555"/>
  <c r="F1555"/>
  <c r="C1555"/>
  <c r="E1555"/>
  <c r="R1553"/>
  <c r="D1553"/>
  <c r="F1553"/>
  <c r="C1553"/>
  <c r="E1553"/>
  <c r="R1551"/>
  <c r="D1551"/>
  <c r="F1551"/>
  <c r="C1551"/>
  <c r="E1551"/>
  <c r="R1549"/>
  <c r="D1549"/>
  <c r="F1549"/>
  <c r="C1549"/>
  <c r="E1549"/>
  <c r="R1547"/>
  <c r="D1547"/>
  <c r="F1547"/>
  <c r="C1547"/>
  <c r="E1547"/>
  <c r="R1545"/>
  <c r="D1545"/>
  <c r="F1545"/>
  <c r="C1545"/>
  <c r="E1545"/>
  <c r="R1543"/>
  <c r="D1543"/>
  <c r="F1543"/>
  <c r="C1543"/>
  <c r="E1543"/>
  <c r="R1541"/>
  <c r="D1541"/>
  <c r="F1541"/>
  <c r="C1541"/>
  <c r="E1541"/>
  <c r="R1539"/>
  <c r="D1539"/>
  <c r="F1539"/>
  <c r="C1539"/>
  <c r="E1539"/>
  <c r="R1537"/>
  <c r="D1537"/>
  <c r="F1537"/>
  <c r="C1537"/>
  <c r="E1537"/>
  <c r="R1535"/>
  <c r="D1535"/>
  <c r="F1535"/>
  <c r="C1535"/>
  <c r="E1535"/>
  <c r="R1533"/>
  <c r="D1533"/>
  <c r="F1533"/>
  <c r="C1533"/>
  <c r="E1533"/>
  <c r="R1531"/>
  <c r="D1531"/>
  <c r="F1531"/>
  <c r="C1531"/>
  <c r="E1531"/>
  <c r="R1529"/>
  <c r="D1529"/>
  <c r="F1529"/>
  <c r="C1529"/>
  <c r="E1529"/>
  <c r="R1527"/>
  <c r="D1527"/>
  <c r="F1527"/>
  <c r="C1527"/>
  <c r="E1527"/>
  <c r="R1525"/>
  <c r="D1525"/>
  <c r="F1525"/>
  <c r="C1525"/>
  <c r="E1525"/>
  <c r="R1523"/>
  <c r="D1523"/>
  <c r="F1523"/>
  <c r="C1523"/>
  <c r="E1523"/>
  <c r="R1521"/>
  <c r="D1521"/>
  <c r="F1521"/>
  <c r="C1521"/>
  <c r="E1521"/>
  <c r="R1519"/>
  <c r="D1519"/>
  <c r="F1519"/>
  <c r="C1519"/>
  <c r="E1519"/>
  <c r="R1517"/>
  <c r="D1517"/>
  <c r="F1517"/>
  <c r="C1517"/>
  <c r="E1517"/>
  <c r="R1515"/>
  <c r="D1515"/>
  <c r="F1515"/>
  <c r="C1515"/>
  <c r="E1515"/>
  <c r="R1513"/>
  <c r="D1513"/>
  <c r="F1513"/>
  <c r="C1513"/>
  <c r="E1513"/>
  <c r="R1511"/>
  <c r="D1511"/>
  <c r="F1511"/>
  <c r="C1511"/>
  <c r="E1511"/>
  <c r="R1509"/>
  <c r="D1509"/>
  <c r="F1509"/>
  <c r="C1509"/>
  <c r="E1509"/>
  <c r="D9" i="19"/>
  <c r="R1507" i="16"/>
  <c r="D1507"/>
  <c r="F1507"/>
  <c r="C1507"/>
  <c r="E1507"/>
  <c r="R1505"/>
  <c r="D1505"/>
  <c r="F1505"/>
  <c r="C1505"/>
  <c r="E1505"/>
  <c r="R1503"/>
  <c r="D1503"/>
  <c r="F1503"/>
  <c r="C1503"/>
  <c r="E1503"/>
  <c r="R1501"/>
  <c r="D1501"/>
  <c r="F1501"/>
  <c r="C1501"/>
  <c r="E1501"/>
  <c r="R1499"/>
  <c r="D1499"/>
  <c r="F1499"/>
  <c r="C1499"/>
  <c r="E1499"/>
  <c r="R1497"/>
  <c r="D1497"/>
  <c r="F1497"/>
  <c r="C1497"/>
  <c r="E1497"/>
  <c r="R1495"/>
  <c r="D1495"/>
  <c r="F1495"/>
  <c r="C1495"/>
  <c r="E1495"/>
  <c r="R1493"/>
  <c r="D1493"/>
  <c r="F1493"/>
  <c r="C1493"/>
  <c r="E1493"/>
  <c r="R1491"/>
  <c r="D1491"/>
  <c r="F1491"/>
  <c r="C1491"/>
  <c r="E1491"/>
  <c r="R1489"/>
  <c r="D1489"/>
  <c r="F1489"/>
  <c r="C1489"/>
  <c r="E1489"/>
  <c r="R1487"/>
  <c r="D1487"/>
  <c r="F1487"/>
  <c r="C1487"/>
  <c r="E1487"/>
  <c r="R1485"/>
  <c r="D1485"/>
  <c r="F1485"/>
  <c r="C1485"/>
  <c r="E1485"/>
  <c r="R1483"/>
  <c r="D1483"/>
  <c r="F1483"/>
  <c r="C1483"/>
  <c r="E1483"/>
  <c r="R1481"/>
  <c r="D1481"/>
  <c r="F1481"/>
  <c r="C1481"/>
  <c r="E1481"/>
  <c r="R1479"/>
  <c r="D1479"/>
  <c r="F1479"/>
  <c r="C1479"/>
  <c r="E1479"/>
  <c r="R1477"/>
  <c r="D1477"/>
  <c r="F1477"/>
  <c r="C1477"/>
  <c r="E1477"/>
  <c r="R1475"/>
  <c r="D1475"/>
  <c r="F1475"/>
  <c r="C1475"/>
  <c r="E1475"/>
  <c r="R1473"/>
  <c r="D1473"/>
  <c r="F1473"/>
  <c r="C1473"/>
  <c r="E1473"/>
  <c r="R1471"/>
  <c r="D1471"/>
  <c r="F1471"/>
  <c r="C1471"/>
  <c r="E1471"/>
  <c r="R1469"/>
  <c r="D1469"/>
  <c r="F1469"/>
  <c r="C1469"/>
  <c r="E1469"/>
  <c r="R1467"/>
  <c r="D1467"/>
  <c r="F1467"/>
  <c r="C1467"/>
  <c r="E1467"/>
  <c r="R1465"/>
  <c r="D1465"/>
  <c r="F1465"/>
  <c r="C1465"/>
  <c r="E1465"/>
  <c r="R1463"/>
  <c r="D1463"/>
  <c r="F1463"/>
  <c r="C1463"/>
  <c r="E1463"/>
  <c r="R1461"/>
  <c r="D1461"/>
  <c r="F1461"/>
  <c r="C1461"/>
  <c r="E1461"/>
  <c r="R1459"/>
  <c r="D1459"/>
  <c r="F1459"/>
  <c r="C1459"/>
  <c r="E1459"/>
  <c r="R1457"/>
  <c r="D1457"/>
  <c r="F1457"/>
  <c r="C1457"/>
  <c r="E1457"/>
  <c r="R1455"/>
  <c r="D1455"/>
  <c r="F1455"/>
  <c r="C1455"/>
  <c r="E1455"/>
  <c r="R1453"/>
  <c r="D1453"/>
  <c r="F1453"/>
  <c r="C1453"/>
  <c r="E1453"/>
  <c r="R1451"/>
  <c r="D1451"/>
  <c r="F1451"/>
  <c r="C1451"/>
  <c r="E1451"/>
  <c r="R1449"/>
  <c r="D1449"/>
  <c r="F1449"/>
  <c r="C1449"/>
  <c r="E1449"/>
  <c r="R1447"/>
  <c r="D1447"/>
  <c r="F1447"/>
  <c r="C1447"/>
  <c r="E1447"/>
  <c r="R1445"/>
  <c r="D1445"/>
  <c r="F1445"/>
  <c r="C1445"/>
  <c r="E1445"/>
  <c r="R1443"/>
  <c r="D1443"/>
  <c r="F1443"/>
  <c r="C1443"/>
  <c r="E1443"/>
  <c r="R1441"/>
  <c r="D1441"/>
  <c r="F1441"/>
  <c r="C1441"/>
  <c r="E1441"/>
  <c r="R1439"/>
  <c r="D1439"/>
  <c r="F1439"/>
  <c r="C1439"/>
  <c r="E1439"/>
  <c r="R1437"/>
  <c r="D1437"/>
  <c r="F1437"/>
  <c r="C1437"/>
  <c r="E1437"/>
  <c r="R1435"/>
  <c r="D1435"/>
  <c r="F1435"/>
  <c r="C1435"/>
  <c r="E1435"/>
  <c r="R1433"/>
  <c r="D1433"/>
  <c r="F1433"/>
  <c r="C1433"/>
  <c r="E1433"/>
  <c r="R1431"/>
  <c r="D1431"/>
  <c r="F1431"/>
  <c r="C1431"/>
  <c r="E1431"/>
  <c r="R1429"/>
  <c r="D1429"/>
  <c r="F1429"/>
  <c r="C1429"/>
  <c r="E1429"/>
  <c r="R1427"/>
  <c r="D1427"/>
  <c r="F1427"/>
  <c r="C1427"/>
  <c r="E1427"/>
  <c r="R1425"/>
  <c r="D1425"/>
  <c r="F1425"/>
  <c r="C1425"/>
  <c r="E1425"/>
  <c r="R1423"/>
  <c r="D1423"/>
  <c r="F1423"/>
  <c r="C1423"/>
  <c r="E1423"/>
  <c r="R1421"/>
  <c r="D1421"/>
  <c r="F1421"/>
  <c r="C1421"/>
  <c r="E1421"/>
  <c r="R1419"/>
  <c r="D1419"/>
  <c r="F1419"/>
  <c r="C1419"/>
  <c r="E1419"/>
  <c r="R1417"/>
  <c r="D1417"/>
  <c r="F1417"/>
  <c r="C1417"/>
  <c r="E1417"/>
  <c r="R1415"/>
  <c r="D1415"/>
  <c r="F1415"/>
  <c r="C1415"/>
  <c r="E1415"/>
  <c r="R1413"/>
  <c r="D1413"/>
  <c r="F1413"/>
  <c r="C1413"/>
  <c r="E1413"/>
  <c r="R1411"/>
  <c r="D1411"/>
  <c r="F1411"/>
  <c r="C1411"/>
  <c r="E1411"/>
  <c r="R1409"/>
  <c r="D1409"/>
  <c r="F1409"/>
  <c r="C1409"/>
  <c r="E1409"/>
  <c r="R1407"/>
  <c r="D1407"/>
  <c r="F1407"/>
  <c r="C1407"/>
  <c r="E1407"/>
  <c r="R1405"/>
  <c r="D1405"/>
  <c r="F1405"/>
  <c r="C1405"/>
  <c r="E1405"/>
  <c r="R1403"/>
  <c r="D1403"/>
  <c r="F1403"/>
  <c r="C1403"/>
  <c r="E1403"/>
  <c r="R1401"/>
  <c r="D1401"/>
  <c r="F1401"/>
  <c r="C1401"/>
  <c r="E1401"/>
  <c r="R1399"/>
  <c r="D1399"/>
  <c r="F1399"/>
  <c r="C1399"/>
  <c r="E1399"/>
  <c r="R1397"/>
  <c r="D1397"/>
  <c r="F1397"/>
  <c r="C1397"/>
  <c r="E1397"/>
  <c r="R1395"/>
  <c r="D1395"/>
  <c r="F1395"/>
  <c r="C1395"/>
  <c r="E1395"/>
  <c r="R1393"/>
  <c r="D1393"/>
  <c r="F1393"/>
  <c r="C1393"/>
  <c r="E1393"/>
  <c r="R1391"/>
  <c r="D1391"/>
  <c r="F1391"/>
  <c r="C1391"/>
  <c r="E1391"/>
  <c r="R1389"/>
  <c r="D1389"/>
  <c r="F1389"/>
  <c r="C1389"/>
  <c r="E1389"/>
  <c r="R1387"/>
  <c r="D1387"/>
  <c r="F1387"/>
  <c r="C1387"/>
  <c r="E1387"/>
  <c r="R1385"/>
  <c r="D1385"/>
  <c r="F1385"/>
  <c r="C1385"/>
  <c r="E1385"/>
  <c r="R1383"/>
  <c r="D1383"/>
  <c r="F1383"/>
  <c r="C1383"/>
  <c r="E1383"/>
  <c r="R1381"/>
  <c r="D1381"/>
  <c r="F1381"/>
  <c r="C1381"/>
  <c r="E1381"/>
  <c r="R1379"/>
  <c r="D1379"/>
  <c r="F1379"/>
  <c r="C1379"/>
  <c r="E1379"/>
  <c r="R1377"/>
  <c r="D1377"/>
  <c r="F1377"/>
  <c r="C1377"/>
  <c r="E1377"/>
  <c r="R1375"/>
  <c r="D1375"/>
  <c r="F1375"/>
  <c r="C1375"/>
  <c r="E1375"/>
  <c r="R1373"/>
  <c r="D1373"/>
  <c r="F1373"/>
  <c r="C1373"/>
  <c r="E1373"/>
  <c r="R1371"/>
  <c r="D1371"/>
  <c r="F1371"/>
  <c r="C1371"/>
  <c r="E1371"/>
  <c r="R1369"/>
  <c r="D1369"/>
  <c r="F1369"/>
  <c r="C1369"/>
  <c r="E1369"/>
  <c r="R1367"/>
  <c r="D1367"/>
  <c r="F1367"/>
  <c r="C1367"/>
  <c r="E1367"/>
  <c r="R1365"/>
  <c r="D1365"/>
  <c r="F1365"/>
  <c r="C1365"/>
  <c r="E1365"/>
  <c r="R1363"/>
  <c r="D1363"/>
  <c r="F1363"/>
  <c r="C1363"/>
  <c r="E1363"/>
  <c r="R1361"/>
  <c r="D1361"/>
  <c r="F1361"/>
  <c r="C1361"/>
  <c r="E1361"/>
  <c r="R1359"/>
  <c r="D1359"/>
  <c r="F1359"/>
  <c r="C1359"/>
  <c r="E1359"/>
  <c r="R1357"/>
  <c r="D1357"/>
  <c r="F1357"/>
  <c r="C1357"/>
  <c r="E1357"/>
  <c r="R1355"/>
  <c r="D1355"/>
  <c r="F1355"/>
  <c r="C1355"/>
  <c r="E1355"/>
  <c r="R1353"/>
  <c r="D1353"/>
  <c r="F1353"/>
  <c r="C1353"/>
  <c r="E1353"/>
  <c r="R1351"/>
  <c r="D1351"/>
  <c r="F1351"/>
  <c r="C1351"/>
  <c r="E1351"/>
  <c r="R1349"/>
  <c r="D1349"/>
  <c r="F1349"/>
  <c r="C1349"/>
  <c r="E1349"/>
  <c r="R1347"/>
  <c r="D1347"/>
  <c r="F1347"/>
  <c r="C1347"/>
  <c r="E1347"/>
  <c r="R1345"/>
  <c r="D1345"/>
  <c r="F1345"/>
  <c r="C1345"/>
  <c r="E1345"/>
  <c r="R1343"/>
  <c r="D1343"/>
  <c r="F1343"/>
  <c r="C1343"/>
  <c r="E1343"/>
  <c r="R1341"/>
  <c r="D1341"/>
  <c r="F1341"/>
  <c r="C1341"/>
  <c r="E1341"/>
  <c r="R1339"/>
  <c r="D1339"/>
  <c r="F1339"/>
  <c r="C1339"/>
  <c r="E1339"/>
  <c r="R1337"/>
  <c r="D1337"/>
  <c r="F1337"/>
  <c r="C1337"/>
  <c r="E1337"/>
  <c r="R1335"/>
  <c r="D1335"/>
  <c r="F1335"/>
  <c r="C1335"/>
  <c r="E1335"/>
  <c r="R1333"/>
  <c r="D1333"/>
  <c r="F1333"/>
  <c r="C1333"/>
  <c r="E1333"/>
  <c r="R1331"/>
  <c r="D1331"/>
  <c r="F1331"/>
  <c r="C1331"/>
  <c r="E1331"/>
  <c r="R1329"/>
  <c r="D1329"/>
  <c r="F1329"/>
  <c r="C1329"/>
  <c r="E1329"/>
  <c r="R1327"/>
  <c r="D1327"/>
  <c r="F1327"/>
  <c r="C1327"/>
  <c r="E1327"/>
  <c r="R1325"/>
  <c r="D1325"/>
  <c r="F1325"/>
  <c r="C1325"/>
  <c r="E1325"/>
  <c r="R1323"/>
  <c r="D1323"/>
  <c r="F1323"/>
  <c r="C1323"/>
  <c r="E1323"/>
  <c r="R1321"/>
  <c r="D1321"/>
  <c r="F1321"/>
  <c r="C1321"/>
  <c r="E1321"/>
  <c r="R1319"/>
  <c r="D1319"/>
  <c r="F1319"/>
  <c r="C1319"/>
  <c r="E1319"/>
  <c r="R1317"/>
  <c r="D1317"/>
  <c r="F1317"/>
  <c r="C1317"/>
  <c r="E1317"/>
  <c r="R1315"/>
  <c r="D1315"/>
  <c r="F1315"/>
  <c r="C1315"/>
  <c r="E1315"/>
  <c r="R1313"/>
  <c r="D1313"/>
  <c r="F1313"/>
  <c r="C1313"/>
  <c r="E1313"/>
  <c r="R1311"/>
  <c r="D1311"/>
  <c r="F1311"/>
  <c r="C1311"/>
  <c r="E1311"/>
  <c r="R1309"/>
  <c r="D1309"/>
  <c r="F1309"/>
  <c r="C1309"/>
  <c r="E1309"/>
  <c r="R1307"/>
  <c r="D1307"/>
  <c r="F1307"/>
  <c r="C1307"/>
  <c r="E1307"/>
  <c r="R1305"/>
  <c r="D1305"/>
  <c r="F1305"/>
  <c r="C1305"/>
  <c r="E1305"/>
  <c r="R1303"/>
  <c r="D1303"/>
  <c r="F1303"/>
  <c r="C1303"/>
  <c r="E1303"/>
  <c r="R1301"/>
  <c r="D1301"/>
  <c r="F1301"/>
  <c r="C1301"/>
  <c r="E1301"/>
  <c r="R1299"/>
  <c r="D1299"/>
  <c r="F1299"/>
  <c r="C1299"/>
  <c r="E1299"/>
  <c r="R1297"/>
  <c r="D1297"/>
  <c r="F1297"/>
  <c r="C1297"/>
  <c r="E1297"/>
  <c r="R1295"/>
  <c r="D1295"/>
  <c r="F1295"/>
  <c r="C1295"/>
  <c r="E1295"/>
  <c r="R1293"/>
  <c r="D1293"/>
  <c r="F1293"/>
  <c r="C1293"/>
  <c r="E1293"/>
  <c r="R1291"/>
  <c r="D1291"/>
  <c r="F1291"/>
  <c r="C1291"/>
  <c r="E1291"/>
  <c r="R1289"/>
  <c r="D1289"/>
  <c r="F1289"/>
  <c r="C1289"/>
  <c r="E1289"/>
  <c r="R1287"/>
  <c r="D1287"/>
  <c r="F1287"/>
  <c r="C1287"/>
  <c r="E1287"/>
  <c r="R1285"/>
  <c r="D1285"/>
  <c r="F1285"/>
  <c r="C1285"/>
  <c r="E1285"/>
  <c r="R1283"/>
  <c r="D1283"/>
  <c r="F1283"/>
  <c r="C1283"/>
  <c r="E1283"/>
  <c r="R1281"/>
  <c r="D1281"/>
  <c r="F1281"/>
  <c r="C1281"/>
  <c r="E1281"/>
  <c r="R1279"/>
  <c r="D1279"/>
  <c r="F1279"/>
  <c r="C1279"/>
  <c r="E1279"/>
  <c r="R1277"/>
  <c r="D1277"/>
  <c r="F1277"/>
  <c r="C1277"/>
  <c r="E1277"/>
  <c r="R1275"/>
  <c r="D1275"/>
  <c r="F1275"/>
  <c r="C1275"/>
  <c r="E1275"/>
  <c r="R1273"/>
  <c r="D1273"/>
  <c r="F1273"/>
  <c r="C1273"/>
  <c r="E1273"/>
  <c r="R1271"/>
  <c r="D1271"/>
  <c r="F1271"/>
  <c r="C1271"/>
  <c r="E1271"/>
  <c r="R1269"/>
  <c r="D1269"/>
  <c r="F1269"/>
  <c r="C1269"/>
  <c r="E1269"/>
  <c r="R1267"/>
  <c r="D1267"/>
  <c r="F1267"/>
  <c r="C1267"/>
  <c r="E1267"/>
  <c r="R1265"/>
  <c r="D1265"/>
  <c r="F1265"/>
  <c r="C1265"/>
  <c r="E1265"/>
  <c r="R1263"/>
  <c r="D1263"/>
  <c r="F1263"/>
  <c r="C1263"/>
  <c r="E1263"/>
  <c r="R1261"/>
  <c r="D1261"/>
  <c r="F1261"/>
  <c r="C1261"/>
  <c r="E1261"/>
  <c r="R1259"/>
  <c r="D1259"/>
  <c r="F1259"/>
  <c r="C1259"/>
  <c r="E1259"/>
  <c r="R1257"/>
  <c r="D1257"/>
  <c r="F1257"/>
  <c r="C1257"/>
  <c r="E1257"/>
  <c r="R1255"/>
  <c r="D1255"/>
  <c r="F1255"/>
  <c r="C1255"/>
  <c r="E1255"/>
  <c r="R1253"/>
  <c r="D1253"/>
  <c r="F1253"/>
  <c r="C1253"/>
  <c r="E1253"/>
  <c r="R1251"/>
  <c r="D1251"/>
  <c r="F1251"/>
  <c r="C1251"/>
  <c r="E1251"/>
  <c r="R1249"/>
  <c r="D1249"/>
  <c r="F1249"/>
  <c r="C1249"/>
  <c r="E1249"/>
  <c r="R1247"/>
  <c r="D1247"/>
  <c r="F1247"/>
  <c r="C1247"/>
  <c r="E1247"/>
  <c r="R1245"/>
  <c r="D1245"/>
  <c r="F1245"/>
  <c r="C1245"/>
  <c r="E1245"/>
  <c r="R1243"/>
  <c r="D1243"/>
  <c r="F1243"/>
  <c r="C1243"/>
  <c r="E1243"/>
  <c r="R1241"/>
  <c r="D1241"/>
  <c r="F1241"/>
  <c r="C1241"/>
  <c r="E1241"/>
  <c r="R1239"/>
  <c r="D1239"/>
  <c r="F1239"/>
  <c r="C1239"/>
  <c r="E1239"/>
  <c r="R1237"/>
  <c r="D1237"/>
  <c r="F1237"/>
  <c r="C1237"/>
  <c r="E1237"/>
  <c r="R1235"/>
  <c r="D1235"/>
  <c r="F1235"/>
  <c r="C1235"/>
  <c r="E1235"/>
  <c r="R1233"/>
  <c r="D1233"/>
  <c r="F1233"/>
  <c r="C1233"/>
  <c r="E1233"/>
  <c r="R1231"/>
  <c r="D1231"/>
  <c r="F1231"/>
  <c r="C1231"/>
  <c r="E1231"/>
  <c r="R1229"/>
  <c r="D1229"/>
  <c r="F1229"/>
  <c r="C1229"/>
  <c r="E1229"/>
  <c r="R1227"/>
  <c r="D1227"/>
  <c r="F1227"/>
  <c r="C1227"/>
  <c r="E1227"/>
  <c r="R1225"/>
  <c r="D1225"/>
  <c r="F1225"/>
  <c r="C1225"/>
  <c r="E1225"/>
  <c r="R1223"/>
  <c r="D1223"/>
  <c r="F1223"/>
  <c r="C1223"/>
  <c r="E1223"/>
  <c r="R1221"/>
  <c r="D1221"/>
  <c r="F1221"/>
  <c r="C1221"/>
  <c r="E1221"/>
  <c r="R1219"/>
  <c r="D1219"/>
  <c r="F1219"/>
  <c r="C1219"/>
  <c r="E1219"/>
  <c r="R1217"/>
  <c r="D1217"/>
  <c r="F1217"/>
  <c r="C1217"/>
  <c r="E1217"/>
  <c r="R1215"/>
  <c r="D1215"/>
  <c r="F1215"/>
  <c r="C1215"/>
  <c r="E1215"/>
  <c r="R1213"/>
  <c r="D1213"/>
  <c r="F1213"/>
  <c r="C1213"/>
  <c r="E1213"/>
  <c r="R1211"/>
  <c r="D1211"/>
  <c r="F1211"/>
  <c r="C1211"/>
  <c r="E1211"/>
  <c r="R1209"/>
  <c r="D1209"/>
  <c r="F1209"/>
  <c r="C1209"/>
  <c r="E1209"/>
  <c r="R1207"/>
  <c r="D1207"/>
  <c r="F1207"/>
  <c r="C1207"/>
  <c r="E1207"/>
  <c r="R1205"/>
  <c r="D1205"/>
  <c r="F1205"/>
  <c r="C1205"/>
  <c r="E1205"/>
  <c r="R1203"/>
  <c r="D1203"/>
  <c r="F1203"/>
  <c r="C1203"/>
  <c r="E1203"/>
  <c r="R1201"/>
  <c r="D1201"/>
  <c r="F1201"/>
  <c r="C1201"/>
  <c r="E1201"/>
  <c r="R1199"/>
  <c r="D1199"/>
  <c r="F1199"/>
  <c r="C1199"/>
  <c r="E1199"/>
  <c r="R1197"/>
  <c r="D1197"/>
  <c r="F1197"/>
  <c r="C1197"/>
  <c r="E1197"/>
  <c r="R1195"/>
  <c r="D1195"/>
  <c r="F1195"/>
  <c r="C1195"/>
  <c r="E1195"/>
  <c r="R1193"/>
  <c r="D1193"/>
  <c r="F1193"/>
  <c r="C1193"/>
  <c r="E1193"/>
  <c r="R1191"/>
  <c r="D1191"/>
  <c r="F1191"/>
  <c r="C1191"/>
  <c r="E1191"/>
  <c r="C1191" i="19"/>
  <c r="R1189" i="16"/>
  <c r="S1191" i="19" s="1"/>
  <c r="D1189" i="16"/>
  <c r="E1191" i="19" s="1"/>
  <c r="F1189" i="16"/>
  <c r="G1191" i="19" s="1"/>
  <c r="C1189" i="16"/>
  <c r="D1191" i="19" s="1"/>
  <c r="E1189" i="16"/>
  <c r="F1191" i="19" s="1"/>
  <c r="C1189"/>
  <c r="R1187" i="16"/>
  <c r="S1189" i="19" s="1"/>
  <c r="D1187" i="16"/>
  <c r="E1189" i="19" s="1"/>
  <c r="F1187" i="16"/>
  <c r="G1189" i="19" s="1"/>
  <c r="C1187" i="16"/>
  <c r="D1189" i="19" s="1"/>
  <c r="E1187" i="16"/>
  <c r="F1189" i="19" s="1"/>
  <c r="C1187"/>
  <c r="R1185" i="16"/>
  <c r="S1187" i="19" s="1"/>
  <c r="D1185" i="16"/>
  <c r="E1187" i="19" s="1"/>
  <c r="F1185" i="16"/>
  <c r="G1187" i="19" s="1"/>
  <c r="C1185" i="16"/>
  <c r="D1187" i="19" s="1"/>
  <c r="E1185" i="16"/>
  <c r="F1187" i="19" s="1"/>
  <c r="C1185"/>
  <c r="R1183" i="16"/>
  <c r="S1185" i="19" s="1"/>
  <c r="D1183" i="16"/>
  <c r="E1185" i="19" s="1"/>
  <c r="F1183" i="16"/>
  <c r="G1185" i="19" s="1"/>
  <c r="C1183" i="16"/>
  <c r="D1185" i="19" s="1"/>
  <c r="E1183" i="16"/>
  <c r="F1185" i="19" s="1"/>
  <c r="C1183"/>
  <c r="R1181" i="16"/>
  <c r="S1183" i="19" s="1"/>
  <c r="D1181" i="16"/>
  <c r="E1183" i="19" s="1"/>
  <c r="F1181" i="16"/>
  <c r="G1183" i="19" s="1"/>
  <c r="C1181" i="16"/>
  <c r="D1183" i="19" s="1"/>
  <c r="E1181" i="16"/>
  <c r="F1183" i="19" s="1"/>
  <c r="C1181"/>
  <c r="R1179" i="16"/>
  <c r="S1181" i="19" s="1"/>
  <c r="D1179" i="16"/>
  <c r="E1181" i="19" s="1"/>
  <c r="F1179" i="16"/>
  <c r="G1181" i="19" s="1"/>
  <c r="C1179" i="16"/>
  <c r="D1181" i="19" s="1"/>
  <c r="E1179" i="16"/>
  <c r="F1181" i="19" s="1"/>
  <c r="C1179"/>
  <c r="R1177" i="16"/>
  <c r="S1179" i="19" s="1"/>
  <c r="D1177" i="16"/>
  <c r="E1179" i="19" s="1"/>
  <c r="F1177" i="16"/>
  <c r="G1179" i="19" s="1"/>
  <c r="C1177" i="16"/>
  <c r="D1179" i="19" s="1"/>
  <c r="E1177" i="16"/>
  <c r="F1179" i="19" s="1"/>
  <c r="C1177"/>
  <c r="R1175" i="16"/>
  <c r="S1177" i="19" s="1"/>
  <c r="D1175" i="16"/>
  <c r="E1177" i="19" s="1"/>
  <c r="F1175" i="16"/>
  <c r="G1177" i="19" s="1"/>
  <c r="C1175" i="16"/>
  <c r="D1177" i="19" s="1"/>
  <c r="E1175" i="16"/>
  <c r="F1177" i="19" s="1"/>
  <c r="C1175"/>
  <c r="R1173" i="16"/>
  <c r="S1175" i="19" s="1"/>
  <c r="D1173" i="16"/>
  <c r="E1175" i="19" s="1"/>
  <c r="F1173" i="16"/>
  <c r="G1175" i="19" s="1"/>
  <c r="C1173" i="16"/>
  <c r="D1175" i="19" s="1"/>
  <c r="E1173" i="16"/>
  <c r="F1175" i="19" s="1"/>
  <c r="C1173"/>
  <c r="R1171" i="16"/>
  <c r="S1173" i="19" s="1"/>
  <c r="D1171" i="16"/>
  <c r="E1173" i="19" s="1"/>
  <c r="F1171" i="16"/>
  <c r="G1173" i="19" s="1"/>
  <c r="C1171" i="16"/>
  <c r="D1173" i="19" s="1"/>
  <c r="E1171" i="16"/>
  <c r="F1173" i="19" s="1"/>
  <c r="C1171"/>
  <c r="R1169" i="16"/>
  <c r="S1171" i="19" s="1"/>
  <c r="D1169" i="16"/>
  <c r="E1171" i="19" s="1"/>
  <c r="F1169" i="16"/>
  <c r="G1171" i="19" s="1"/>
  <c r="C1169" i="16"/>
  <c r="D1171" i="19" s="1"/>
  <c r="E1169" i="16"/>
  <c r="F1171" i="19" s="1"/>
  <c r="C1169"/>
  <c r="R1167" i="16"/>
  <c r="S1169" i="19" s="1"/>
  <c r="D1167" i="16"/>
  <c r="E1169" i="19" s="1"/>
  <c r="F1167" i="16"/>
  <c r="G1169" i="19" s="1"/>
  <c r="C1167" i="16"/>
  <c r="D1169" i="19" s="1"/>
  <c r="E1167" i="16"/>
  <c r="F1169" i="19" s="1"/>
  <c r="C1167"/>
  <c r="R1165" i="16"/>
  <c r="S1167" i="19" s="1"/>
  <c r="D1165" i="16"/>
  <c r="E1167" i="19" s="1"/>
  <c r="F1165" i="16"/>
  <c r="G1167" i="19" s="1"/>
  <c r="C1165" i="16"/>
  <c r="D1167" i="19" s="1"/>
  <c r="E1165" i="16"/>
  <c r="F1167" i="19" s="1"/>
  <c r="C1165"/>
  <c r="R1163" i="16"/>
  <c r="S1165" i="19" s="1"/>
  <c r="D1163" i="16"/>
  <c r="E1165" i="19" s="1"/>
  <c r="F1163" i="16"/>
  <c r="G1165" i="19" s="1"/>
  <c r="C1163" i="16"/>
  <c r="D1165" i="19" s="1"/>
  <c r="E1163" i="16"/>
  <c r="F1165" i="19" s="1"/>
  <c r="C1163"/>
  <c r="R1161" i="16"/>
  <c r="S1163" i="19" s="1"/>
  <c r="D1161" i="16"/>
  <c r="E1163" i="19" s="1"/>
  <c r="F1161" i="16"/>
  <c r="G1163" i="19" s="1"/>
  <c r="C1161" i="16"/>
  <c r="D1163" i="19" s="1"/>
  <c r="E1161" i="16"/>
  <c r="F1163" i="19" s="1"/>
  <c r="C1161"/>
  <c r="R1159" i="16"/>
  <c r="S1161" i="19" s="1"/>
  <c r="D1159" i="16"/>
  <c r="E1161" i="19" s="1"/>
  <c r="F1159" i="16"/>
  <c r="G1161" i="19" s="1"/>
  <c r="C1159" i="16"/>
  <c r="D1161" i="19" s="1"/>
  <c r="E1159" i="16"/>
  <c r="F1161" i="19" s="1"/>
  <c r="C1159"/>
  <c r="R1157" i="16"/>
  <c r="S1159" i="19" s="1"/>
  <c r="D1157" i="16"/>
  <c r="E1159" i="19" s="1"/>
  <c r="F1157" i="16"/>
  <c r="G1159" i="19" s="1"/>
  <c r="C1157" i="16"/>
  <c r="D1159" i="19" s="1"/>
  <c r="E1157" i="16"/>
  <c r="F1159" i="19" s="1"/>
  <c r="C1157"/>
  <c r="R1155" i="16"/>
  <c r="S1157" i="19" s="1"/>
  <c r="D1155" i="16"/>
  <c r="E1157" i="19" s="1"/>
  <c r="F1155" i="16"/>
  <c r="G1157" i="19" s="1"/>
  <c r="C1155" i="16"/>
  <c r="D1157" i="19" s="1"/>
  <c r="E1155" i="16"/>
  <c r="F1157" i="19" s="1"/>
  <c r="C1155"/>
  <c r="R1153" i="16"/>
  <c r="S1155" i="19" s="1"/>
  <c r="D1153" i="16"/>
  <c r="E1155" i="19" s="1"/>
  <c r="F1153" i="16"/>
  <c r="G1155" i="19" s="1"/>
  <c r="C1153" i="16"/>
  <c r="D1155" i="19" s="1"/>
  <c r="E1153" i="16"/>
  <c r="F1155" i="19" s="1"/>
  <c r="C1153"/>
  <c r="R1151" i="16"/>
  <c r="S1153" i="19" s="1"/>
  <c r="D1151" i="16"/>
  <c r="E1153" i="19" s="1"/>
  <c r="F1151" i="16"/>
  <c r="G1153" i="19" s="1"/>
  <c r="C1151" i="16"/>
  <c r="D1153" i="19" s="1"/>
  <c r="E1151" i="16"/>
  <c r="F1153" i="19" s="1"/>
  <c r="C1151"/>
  <c r="R1149" i="16"/>
  <c r="S1151" i="19" s="1"/>
  <c r="D1149" i="16"/>
  <c r="E1151" i="19" s="1"/>
  <c r="F1149" i="16"/>
  <c r="G1151" i="19" s="1"/>
  <c r="C1149" i="16"/>
  <c r="D1151" i="19" s="1"/>
  <c r="E1149" i="16"/>
  <c r="F1151" i="19" s="1"/>
  <c r="C1149"/>
  <c r="R1147" i="16"/>
  <c r="S1149" i="19" s="1"/>
  <c r="D1147" i="16"/>
  <c r="E1149" i="19" s="1"/>
  <c r="F1147" i="16"/>
  <c r="G1149" i="19" s="1"/>
  <c r="C1147" i="16"/>
  <c r="D1149" i="19" s="1"/>
  <c r="E1147" i="16"/>
  <c r="F1149" i="19" s="1"/>
  <c r="C1147"/>
  <c r="R1145" i="16"/>
  <c r="S1147" i="19" s="1"/>
  <c r="D1145" i="16"/>
  <c r="E1147" i="19" s="1"/>
  <c r="F1145" i="16"/>
  <c r="G1147" i="19" s="1"/>
  <c r="C1145" i="16"/>
  <c r="D1147" i="19" s="1"/>
  <c r="E1145" i="16"/>
  <c r="F1147" i="19" s="1"/>
  <c r="C1145"/>
  <c r="R1143" i="16"/>
  <c r="S1145" i="19" s="1"/>
  <c r="D1143" i="16"/>
  <c r="E1145" i="19" s="1"/>
  <c r="F1143" i="16"/>
  <c r="G1145" i="19" s="1"/>
  <c r="C1143" i="16"/>
  <c r="D1145" i="19" s="1"/>
  <c r="E1143" i="16"/>
  <c r="F1145" i="19" s="1"/>
  <c r="C1143"/>
  <c r="R1141" i="16"/>
  <c r="S1143" i="19" s="1"/>
  <c r="D1141" i="16"/>
  <c r="E1143" i="19" s="1"/>
  <c r="F1141" i="16"/>
  <c r="G1143" i="19" s="1"/>
  <c r="C1141" i="16"/>
  <c r="D1143" i="19" s="1"/>
  <c r="E1141" i="16"/>
  <c r="F1143" i="19" s="1"/>
  <c r="C1141"/>
  <c r="R1139" i="16"/>
  <c r="S1141" i="19" s="1"/>
  <c r="D1139" i="16"/>
  <c r="E1141" i="19" s="1"/>
  <c r="F1139" i="16"/>
  <c r="G1141" i="19" s="1"/>
  <c r="C1139" i="16"/>
  <c r="D1141" i="19" s="1"/>
  <c r="E1139" i="16"/>
  <c r="F1141" i="19" s="1"/>
  <c r="C1139"/>
  <c r="R1137" i="16"/>
  <c r="S1139" i="19" s="1"/>
  <c r="D1137" i="16"/>
  <c r="E1139" i="19" s="1"/>
  <c r="F1137" i="16"/>
  <c r="G1139" i="19" s="1"/>
  <c r="C1137" i="16"/>
  <c r="D1139" i="19" s="1"/>
  <c r="E1137" i="16"/>
  <c r="F1139" i="19" s="1"/>
  <c r="C1137"/>
  <c r="R1135" i="16"/>
  <c r="S1137" i="19" s="1"/>
  <c r="D1135" i="16"/>
  <c r="E1137" i="19" s="1"/>
  <c r="F1135" i="16"/>
  <c r="G1137" i="19" s="1"/>
  <c r="C1135" i="16"/>
  <c r="D1137" i="19" s="1"/>
  <c r="E1135" i="16"/>
  <c r="F1137" i="19" s="1"/>
  <c r="C1135"/>
  <c r="R1133" i="16"/>
  <c r="S1135" i="19" s="1"/>
  <c r="D1133" i="16"/>
  <c r="E1135" i="19" s="1"/>
  <c r="F1133" i="16"/>
  <c r="G1135" i="19" s="1"/>
  <c r="C1133" i="16"/>
  <c r="D1135" i="19" s="1"/>
  <c r="E1133" i="16"/>
  <c r="F1135" i="19" s="1"/>
  <c r="C1133"/>
  <c r="R1131" i="16"/>
  <c r="S1133" i="19" s="1"/>
  <c r="D1131" i="16"/>
  <c r="E1133" i="19" s="1"/>
  <c r="F1131" i="16"/>
  <c r="G1133" i="19" s="1"/>
  <c r="C1131" i="16"/>
  <c r="D1133" i="19" s="1"/>
  <c r="E1131" i="16"/>
  <c r="F1133" i="19" s="1"/>
  <c r="C1131"/>
  <c r="R1129" i="16"/>
  <c r="S1131" i="19" s="1"/>
  <c r="D1129" i="16"/>
  <c r="E1131" i="19" s="1"/>
  <c r="F1129" i="16"/>
  <c r="G1131" i="19" s="1"/>
  <c r="C1129" i="16"/>
  <c r="D1131" i="19" s="1"/>
  <c r="E1129" i="16"/>
  <c r="F1131" i="19" s="1"/>
  <c r="C1129"/>
  <c r="R1127" i="16"/>
  <c r="S1129" i="19" s="1"/>
  <c r="D1127" i="16"/>
  <c r="E1129" i="19" s="1"/>
  <c r="F1127" i="16"/>
  <c r="G1129" i="19" s="1"/>
  <c r="C1127" i="16"/>
  <c r="D1129" i="19" s="1"/>
  <c r="E1127" i="16"/>
  <c r="F1129" i="19" s="1"/>
  <c r="C1127"/>
  <c r="R1125" i="16"/>
  <c r="S1127" i="19" s="1"/>
  <c r="D1125" i="16"/>
  <c r="E1127" i="19" s="1"/>
  <c r="F1125" i="16"/>
  <c r="G1127" i="19" s="1"/>
  <c r="C1125" i="16"/>
  <c r="D1127" i="19" s="1"/>
  <c r="E1125" i="16"/>
  <c r="F1127" i="19" s="1"/>
  <c r="C1125"/>
  <c r="R1123" i="16"/>
  <c r="S1125" i="19" s="1"/>
  <c r="D1123" i="16"/>
  <c r="E1125" i="19" s="1"/>
  <c r="F1123" i="16"/>
  <c r="G1125" i="19" s="1"/>
  <c r="C1123" i="16"/>
  <c r="D1125" i="19" s="1"/>
  <c r="E1123" i="16"/>
  <c r="F1125" i="19" s="1"/>
  <c r="C1123"/>
  <c r="R1121" i="16"/>
  <c r="S1123" i="19" s="1"/>
  <c r="D1121" i="16"/>
  <c r="E1123" i="19" s="1"/>
  <c r="F1121" i="16"/>
  <c r="G1123" i="19" s="1"/>
  <c r="C1121" i="16"/>
  <c r="D1123" i="19" s="1"/>
  <c r="E1121" i="16"/>
  <c r="F1123" i="19" s="1"/>
  <c r="C1121"/>
  <c r="R1119" i="16"/>
  <c r="S1121" i="19" s="1"/>
  <c r="D1119" i="16"/>
  <c r="E1121" i="19" s="1"/>
  <c r="F1119" i="16"/>
  <c r="G1121" i="19" s="1"/>
  <c r="C1119" i="16"/>
  <c r="D1121" i="19" s="1"/>
  <c r="E1119" i="16"/>
  <c r="F1121" i="19" s="1"/>
  <c r="C1119"/>
  <c r="R1117" i="16"/>
  <c r="S1119" i="19" s="1"/>
  <c r="D1117" i="16"/>
  <c r="E1119" i="19" s="1"/>
  <c r="F1117" i="16"/>
  <c r="G1119" i="19" s="1"/>
  <c r="C1117" i="16"/>
  <c r="D1119" i="19" s="1"/>
  <c r="E1117" i="16"/>
  <c r="F1119" i="19" s="1"/>
  <c r="C1117"/>
  <c r="R1115" i="16"/>
  <c r="S1117" i="19" s="1"/>
  <c r="D1115" i="16"/>
  <c r="E1117" i="19" s="1"/>
  <c r="F1115" i="16"/>
  <c r="G1117" i="19" s="1"/>
  <c r="C1115" i="16"/>
  <c r="D1117" i="19" s="1"/>
  <c r="E1115" i="16"/>
  <c r="F1117" i="19" s="1"/>
  <c r="C1115"/>
  <c r="R1113" i="16"/>
  <c r="S1115" i="19" s="1"/>
  <c r="D1113" i="16"/>
  <c r="E1115" i="19" s="1"/>
  <c r="F1113" i="16"/>
  <c r="G1115" i="19" s="1"/>
  <c r="C1113" i="16"/>
  <c r="D1115" i="19" s="1"/>
  <c r="E1113" i="16"/>
  <c r="F1115" i="19" s="1"/>
  <c r="C1113"/>
  <c r="R1111" i="16"/>
  <c r="S1113" i="19" s="1"/>
  <c r="D1111" i="16"/>
  <c r="E1113" i="19" s="1"/>
  <c r="F1111" i="16"/>
  <c r="G1113" i="19" s="1"/>
  <c r="C1111" i="16"/>
  <c r="D1113" i="19" s="1"/>
  <c r="E1111" i="16"/>
  <c r="F1113" i="19" s="1"/>
  <c r="C1111"/>
  <c r="R1109" i="16"/>
  <c r="S1111" i="19" s="1"/>
  <c r="D1109" i="16"/>
  <c r="E1111" i="19" s="1"/>
  <c r="F1109" i="16"/>
  <c r="G1111" i="19" s="1"/>
  <c r="C1109" i="16"/>
  <c r="D1111" i="19" s="1"/>
  <c r="E1109" i="16"/>
  <c r="F1111" i="19" s="1"/>
  <c r="C1109"/>
  <c r="R1107" i="16"/>
  <c r="S1109" i="19" s="1"/>
  <c r="D1107" i="16"/>
  <c r="E1109" i="19" s="1"/>
  <c r="F1107" i="16"/>
  <c r="G1109" i="19" s="1"/>
  <c r="C1107" i="16"/>
  <c r="D1109" i="19" s="1"/>
  <c r="E1107" i="16"/>
  <c r="F1109" i="19" s="1"/>
  <c r="C1107"/>
  <c r="R1105" i="16"/>
  <c r="S1107" i="19" s="1"/>
  <c r="D1105" i="16"/>
  <c r="E1107" i="19" s="1"/>
  <c r="C1105" i="16"/>
  <c r="D1107" i="19" s="1"/>
  <c r="F1105" i="16"/>
  <c r="G1107" i="19" s="1"/>
  <c r="E1105" i="16"/>
  <c r="F1107" i="19" s="1"/>
  <c r="C1105"/>
  <c r="R1103" i="16"/>
  <c r="S1105" i="19" s="1"/>
  <c r="D1103" i="16"/>
  <c r="E1105" i="19" s="1"/>
  <c r="F1103" i="16"/>
  <c r="G1105" i="19" s="1"/>
  <c r="C1103" i="16"/>
  <c r="D1105" i="19" s="1"/>
  <c r="E1103" i="16"/>
  <c r="F1105" i="19" s="1"/>
  <c r="C1103"/>
  <c r="R1101" i="16"/>
  <c r="S1103" i="19" s="1"/>
  <c r="D1101" i="16"/>
  <c r="E1103" i="19" s="1"/>
  <c r="F1101" i="16"/>
  <c r="G1103" i="19" s="1"/>
  <c r="C1101" i="16"/>
  <c r="D1103" i="19" s="1"/>
  <c r="E1101" i="16"/>
  <c r="F1103" i="19" s="1"/>
  <c r="C1101"/>
  <c r="R1099" i="16"/>
  <c r="S1101" i="19" s="1"/>
  <c r="D1099" i="16"/>
  <c r="E1101" i="19" s="1"/>
  <c r="F1099" i="16"/>
  <c r="G1101" i="19" s="1"/>
  <c r="C1099" i="16"/>
  <c r="D1101" i="19" s="1"/>
  <c r="E1099" i="16"/>
  <c r="F1101" i="19" s="1"/>
  <c r="C1099"/>
  <c r="R1097" i="16"/>
  <c r="S1099" i="19" s="1"/>
  <c r="D1097" i="16"/>
  <c r="E1099" i="19" s="1"/>
  <c r="F1097" i="16"/>
  <c r="G1099" i="19" s="1"/>
  <c r="C1097" i="16"/>
  <c r="D1099" i="19" s="1"/>
  <c r="E1097" i="16"/>
  <c r="F1099" i="19" s="1"/>
  <c r="C1097"/>
  <c r="R1095" i="16"/>
  <c r="S1097" i="19" s="1"/>
  <c r="D1095" i="16"/>
  <c r="E1097" i="19" s="1"/>
  <c r="F1095" i="16"/>
  <c r="G1097" i="19" s="1"/>
  <c r="C1095" i="16"/>
  <c r="D1097" i="19" s="1"/>
  <c r="E1095" i="16"/>
  <c r="F1097" i="19" s="1"/>
  <c r="C1095"/>
  <c r="R1093" i="16"/>
  <c r="S1095" i="19" s="1"/>
  <c r="D1093" i="16"/>
  <c r="E1095" i="19" s="1"/>
  <c r="F1093" i="16"/>
  <c r="G1095" i="19" s="1"/>
  <c r="C1093" i="16"/>
  <c r="D1095" i="19" s="1"/>
  <c r="E1093" i="16"/>
  <c r="F1095" i="19" s="1"/>
  <c r="C1093"/>
  <c r="R1091" i="16"/>
  <c r="S1093" i="19" s="1"/>
  <c r="D1091" i="16"/>
  <c r="E1093" i="19" s="1"/>
  <c r="F1091" i="16"/>
  <c r="G1093" i="19" s="1"/>
  <c r="C1091" i="16"/>
  <c r="D1093" i="19" s="1"/>
  <c r="E1091" i="16"/>
  <c r="F1093" i="19" s="1"/>
  <c r="C1091"/>
  <c r="R1089" i="16"/>
  <c r="S1091" i="19" s="1"/>
  <c r="D1089" i="16"/>
  <c r="E1091" i="19" s="1"/>
  <c r="F1089" i="16"/>
  <c r="G1091" i="19" s="1"/>
  <c r="C1089" i="16"/>
  <c r="D1091" i="19" s="1"/>
  <c r="E1089" i="16"/>
  <c r="F1091" i="19" s="1"/>
  <c r="C1089"/>
  <c r="R1087" i="16"/>
  <c r="S1089" i="19" s="1"/>
  <c r="D1087" i="16"/>
  <c r="E1089" i="19" s="1"/>
  <c r="F1087" i="16"/>
  <c r="G1089" i="19" s="1"/>
  <c r="C1087" i="16"/>
  <c r="D1089" i="19" s="1"/>
  <c r="E1087" i="16"/>
  <c r="F1089" i="19" s="1"/>
  <c r="C1087"/>
  <c r="R1085" i="16"/>
  <c r="S1087" i="19" s="1"/>
  <c r="D1085" i="16"/>
  <c r="E1087" i="19" s="1"/>
  <c r="F1085" i="16"/>
  <c r="G1087" i="19" s="1"/>
  <c r="C1085" i="16"/>
  <c r="D1087" i="19" s="1"/>
  <c r="E1085" i="16"/>
  <c r="F1087" i="19" s="1"/>
  <c r="C1085"/>
  <c r="R1083" i="16"/>
  <c r="S1085" i="19" s="1"/>
  <c r="D1083" i="16"/>
  <c r="E1085" i="19" s="1"/>
  <c r="F1083" i="16"/>
  <c r="G1085" i="19" s="1"/>
  <c r="C1083" i="16"/>
  <c r="D1085" i="19" s="1"/>
  <c r="E1083" i="16"/>
  <c r="F1085" i="19" s="1"/>
  <c r="C1083"/>
  <c r="R1081" i="16"/>
  <c r="S1083" i="19" s="1"/>
  <c r="D1081" i="16"/>
  <c r="E1083" i="19" s="1"/>
  <c r="F1081" i="16"/>
  <c r="G1083" i="19" s="1"/>
  <c r="C1081" i="16"/>
  <c r="D1083" i="19" s="1"/>
  <c r="E1081" i="16"/>
  <c r="F1083" i="19" s="1"/>
  <c r="C1081"/>
  <c r="R1079" i="16"/>
  <c r="S1081" i="19" s="1"/>
  <c r="D1079" i="16"/>
  <c r="E1081" i="19" s="1"/>
  <c r="F1079" i="16"/>
  <c r="G1081" i="19" s="1"/>
  <c r="C1079" i="16"/>
  <c r="D1081" i="19" s="1"/>
  <c r="E1079" i="16"/>
  <c r="F1081" i="19" s="1"/>
  <c r="C1079"/>
  <c r="R1077" i="16"/>
  <c r="S1079" i="19" s="1"/>
  <c r="D1077" i="16"/>
  <c r="E1079" i="19" s="1"/>
  <c r="F1077" i="16"/>
  <c r="G1079" i="19" s="1"/>
  <c r="C1077" i="16"/>
  <c r="D1079" i="19" s="1"/>
  <c r="E1077" i="16"/>
  <c r="F1079" i="19" s="1"/>
  <c r="R1075" i="16"/>
  <c r="S1077" i="19" s="1"/>
  <c r="C1077"/>
  <c r="D1075" i="16"/>
  <c r="E1077" i="19" s="1"/>
  <c r="F1075" i="16"/>
  <c r="G1077" i="19" s="1"/>
  <c r="C1075" i="16"/>
  <c r="D1077" i="19" s="1"/>
  <c r="E1075" i="16"/>
  <c r="F1077" i="19" s="1"/>
  <c r="R1073" i="16"/>
  <c r="S1075" i="19" s="1"/>
  <c r="C1075"/>
  <c r="D1073" i="16"/>
  <c r="E1075" i="19" s="1"/>
  <c r="F1073" i="16"/>
  <c r="G1075" i="19" s="1"/>
  <c r="C1073" i="16"/>
  <c r="D1075" i="19" s="1"/>
  <c r="E1073" i="16"/>
  <c r="F1075" i="19" s="1"/>
  <c r="R1071" i="16"/>
  <c r="S1073" i="19" s="1"/>
  <c r="C1073"/>
  <c r="D1071" i="16"/>
  <c r="E1073" i="19" s="1"/>
  <c r="F1071" i="16"/>
  <c r="G1073" i="19" s="1"/>
  <c r="C1071" i="16"/>
  <c r="D1073" i="19" s="1"/>
  <c r="E1071" i="16"/>
  <c r="F1073" i="19" s="1"/>
  <c r="R1069" i="16"/>
  <c r="S1071" i="19" s="1"/>
  <c r="C1071"/>
  <c r="D1069" i="16"/>
  <c r="E1071" i="19" s="1"/>
  <c r="F1069" i="16"/>
  <c r="G1071" i="19" s="1"/>
  <c r="C1069" i="16"/>
  <c r="D1071" i="19" s="1"/>
  <c r="E1069" i="16"/>
  <c r="F1071" i="19" s="1"/>
  <c r="R1067" i="16"/>
  <c r="S1069" i="19" s="1"/>
  <c r="C1069"/>
  <c r="D1067" i="16"/>
  <c r="E1069" i="19" s="1"/>
  <c r="F1067" i="16"/>
  <c r="G1069" i="19" s="1"/>
  <c r="C1067" i="16"/>
  <c r="D1069" i="19" s="1"/>
  <c r="E1067" i="16"/>
  <c r="F1069" i="19" s="1"/>
  <c r="R1065" i="16"/>
  <c r="S1067" i="19" s="1"/>
  <c r="C1067"/>
  <c r="D1065" i="16"/>
  <c r="E1067" i="19" s="1"/>
  <c r="F1065" i="16"/>
  <c r="G1067" i="19" s="1"/>
  <c r="C1065" i="16"/>
  <c r="D1067" i="19" s="1"/>
  <c r="E1065" i="16"/>
  <c r="F1067" i="19" s="1"/>
  <c r="R1063" i="16"/>
  <c r="S1065" i="19" s="1"/>
  <c r="C1065"/>
  <c r="D1063" i="16"/>
  <c r="E1065" i="19" s="1"/>
  <c r="F1063" i="16"/>
  <c r="G1065" i="19" s="1"/>
  <c r="C1063" i="16"/>
  <c r="D1065" i="19" s="1"/>
  <c r="E1063" i="16"/>
  <c r="F1065" i="19" s="1"/>
  <c r="R1061" i="16"/>
  <c r="S1063" i="19" s="1"/>
  <c r="C1063"/>
  <c r="D1061" i="16"/>
  <c r="E1063" i="19" s="1"/>
  <c r="F1061" i="16"/>
  <c r="G1063" i="19" s="1"/>
  <c r="C1061" i="16"/>
  <c r="D1063" i="19" s="1"/>
  <c r="E1061" i="16"/>
  <c r="F1063" i="19" s="1"/>
  <c r="R1059" i="16"/>
  <c r="S1061" i="19" s="1"/>
  <c r="C1061"/>
  <c r="D1059" i="16"/>
  <c r="E1061" i="19" s="1"/>
  <c r="F1059" i="16"/>
  <c r="G1061" i="19" s="1"/>
  <c r="C1059" i="16"/>
  <c r="D1061" i="19" s="1"/>
  <c r="E1059" i="16"/>
  <c r="F1061" i="19" s="1"/>
  <c r="R1057" i="16"/>
  <c r="S1059" i="19" s="1"/>
  <c r="C1059"/>
  <c r="D1057" i="16"/>
  <c r="E1059" i="19" s="1"/>
  <c r="F1057" i="16"/>
  <c r="G1059" i="19" s="1"/>
  <c r="C1057" i="16"/>
  <c r="D1059" i="19" s="1"/>
  <c r="E1057" i="16"/>
  <c r="F1059" i="19" s="1"/>
  <c r="R1055" i="16"/>
  <c r="S1057" i="19" s="1"/>
  <c r="C1057"/>
  <c r="D1055" i="16"/>
  <c r="E1057" i="19" s="1"/>
  <c r="F1055" i="16"/>
  <c r="G1057" i="19" s="1"/>
  <c r="C1055" i="16"/>
  <c r="D1057" i="19" s="1"/>
  <c r="E1055" i="16"/>
  <c r="F1057" i="19" s="1"/>
  <c r="R1053" i="16"/>
  <c r="S1055" i="19" s="1"/>
  <c r="C1055"/>
  <c r="D1053" i="16"/>
  <c r="E1055" i="19" s="1"/>
  <c r="F1053" i="16"/>
  <c r="G1055" i="19" s="1"/>
  <c r="C1053" i="16"/>
  <c r="D1055" i="19" s="1"/>
  <c r="E1053" i="16"/>
  <c r="F1055" i="19" s="1"/>
  <c r="R1051" i="16"/>
  <c r="S1053" i="19" s="1"/>
  <c r="C1053"/>
  <c r="D1051" i="16"/>
  <c r="E1053" i="19" s="1"/>
  <c r="F1051" i="16"/>
  <c r="G1053" i="19" s="1"/>
  <c r="C1051" i="16"/>
  <c r="D1053" i="19" s="1"/>
  <c r="E1051" i="16"/>
  <c r="F1053" i="19" s="1"/>
  <c r="R1049" i="16"/>
  <c r="S1051" i="19" s="1"/>
  <c r="C1051"/>
  <c r="D1049" i="16"/>
  <c r="E1051" i="19" s="1"/>
  <c r="F1049" i="16"/>
  <c r="G1051" i="19" s="1"/>
  <c r="C1049" i="16"/>
  <c r="D1051" i="19" s="1"/>
  <c r="E1049" i="16"/>
  <c r="F1051" i="19" s="1"/>
  <c r="R1047" i="16"/>
  <c r="S1049" i="19" s="1"/>
  <c r="C1049"/>
  <c r="D1047" i="16"/>
  <c r="E1049" i="19" s="1"/>
  <c r="F1047" i="16"/>
  <c r="G1049" i="19" s="1"/>
  <c r="C1047" i="16"/>
  <c r="D1049" i="19" s="1"/>
  <c r="E1047" i="16"/>
  <c r="F1049" i="19" s="1"/>
  <c r="R1045" i="16"/>
  <c r="S1047" i="19" s="1"/>
  <c r="C1047"/>
  <c r="D1045" i="16"/>
  <c r="E1047" i="19" s="1"/>
  <c r="F1045" i="16"/>
  <c r="G1047" i="19" s="1"/>
  <c r="C1045" i="16"/>
  <c r="D1047" i="19" s="1"/>
  <c r="E1045" i="16"/>
  <c r="F1047" i="19" s="1"/>
  <c r="R1043" i="16"/>
  <c r="S1045" i="19" s="1"/>
  <c r="C1045"/>
  <c r="D1043" i="16"/>
  <c r="E1045" i="19" s="1"/>
  <c r="F1043" i="16"/>
  <c r="G1045" i="19" s="1"/>
  <c r="C1043" i="16"/>
  <c r="D1045" i="19" s="1"/>
  <c r="E1043" i="16"/>
  <c r="F1045" i="19" s="1"/>
  <c r="R1041" i="16"/>
  <c r="S1043" i="19" s="1"/>
  <c r="C1043"/>
  <c r="D1041" i="16"/>
  <c r="E1043" i="19" s="1"/>
  <c r="F1041" i="16"/>
  <c r="G1043" i="19" s="1"/>
  <c r="C1041" i="16"/>
  <c r="D1043" i="19" s="1"/>
  <c r="E1041" i="16"/>
  <c r="F1043" i="19" s="1"/>
  <c r="R1039" i="16"/>
  <c r="S1041" i="19" s="1"/>
  <c r="C1041"/>
  <c r="D1039" i="16"/>
  <c r="E1041" i="19" s="1"/>
  <c r="F1039" i="16"/>
  <c r="G1041" i="19" s="1"/>
  <c r="C1039" i="16"/>
  <c r="D1041" i="19" s="1"/>
  <c r="E1039" i="16"/>
  <c r="F1041" i="19" s="1"/>
  <c r="R1037" i="16"/>
  <c r="S1039" i="19" s="1"/>
  <c r="C1039"/>
  <c r="D1037" i="16"/>
  <c r="E1039" i="19" s="1"/>
  <c r="F1037" i="16"/>
  <c r="G1039" i="19" s="1"/>
  <c r="C1037" i="16"/>
  <c r="D1039" i="19" s="1"/>
  <c r="E1037" i="16"/>
  <c r="F1039" i="19" s="1"/>
  <c r="R1035" i="16"/>
  <c r="S1037" i="19" s="1"/>
  <c r="C1037"/>
  <c r="D1035" i="16"/>
  <c r="E1037" i="19" s="1"/>
  <c r="F1035" i="16"/>
  <c r="G1037" i="19" s="1"/>
  <c r="C1035" i="16"/>
  <c r="D1037" i="19" s="1"/>
  <c r="E1035" i="16"/>
  <c r="F1037" i="19" s="1"/>
  <c r="R1033" i="16"/>
  <c r="S1035" i="19" s="1"/>
  <c r="C1035"/>
  <c r="D1033" i="16"/>
  <c r="E1035" i="19" s="1"/>
  <c r="F1033" i="16"/>
  <c r="G1035" i="19" s="1"/>
  <c r="C1033" i="16"/>
  <c r="D1035" i="19" s="1"/>
  <c r="E1033" i="16"/>
  <c r="F1035" i="19" s="1"/>
  <c r="R1031" i="16"/>
  <c r="S1033" i="19" s="1"/>
  <c r="C1033"/>
  <c r="D1031" i="16"/>
  <c r="E1033" i="19" s="1"/>
  <c r="F1031" i="16"/>
  <c r="G1033" i="19" s="1"/>
  <c r="C1031" i="16"/>
  <c r="D1033" i="19" s="1"/>
  <c r="E1031" i="16"/>
  <c r="F1033" i="19" s="1"/>
  <c r="R1029" i="16"/>
  <c r="S1031" i="19" s="1"/>
  <c r="C1031"/>
  <c r="D1029" i="16"/>
  <c r="E1031" i="19" s="1"/>
  <c r="F1029" i="16"/>
  <c r="G1031" i="19" s="1"/>
  <c r="C1029" i="16"/>
  <c r="D1031" i="19" s="1"/>
  <c r="E1029" i="16"/>
  <c r="F1031" i="19" s="1"/>
  <c r="R1027" i="16"/>
  <c r="S1029" i="19" s="1"/>
  <c r="C1029"/>
  <c r="D1027" i="16"/>
  <c r="E1029" i="19" s="1"/>
  <c r="F1027" i="16"/>
  <c r="G1029" i="19" s="1"/>
  <c r="C1027" i="16"/>
  <c r="D1029" i="19" s="1"/>
  <c r="E1027" i="16"/>
  <c r="F1029" i="19" s="1"/>
  <c r="R1025" i="16"/>
  <c r="S1027" i="19" s="1"/>
  <c r="C1027"/>
  <c r="D1025" i="16"/>
  <c r="E1027" i="19" s="1"/>
  <c r="F1025" i="16"/>
  <c r="G1027" i="19" s="1"/>
  <c r="C1025" i="16"/>
  <c r="D1027" i="19" s="1"/>
  <c r="E1025" i="16"/>
  <c r="F1027" i="19" s="1"/>
  <c r="R1023" i="16"/>
  <c r="S1025" i="19" s="1"/>
  <c r="C1025"/>
  <c r="D1023" i="16"/>
  <c r="E1025" i="19" s="1"/>
  <c r="F1023" i="16"/>
  <c r="G1025" i="19" s="1"/>
  <c r="C1023" i="16"/>
  <c r="D1025" i="19" s="1"/>
  <c r="E1023" i="16"/>
  <c r="F1025" i="19" s="1"/>
  <c r="R1021" i="16"/>
  <c r="S1023" i="19" s="1"/>
  <c r="C1023"/>
  <c r="D1021" i="16"/>
  <c r="E1023" i="19" s="1"/>
  <c r="F1021" i="16"/>
  <c r="G1023" i="19" s="1"/>
  <c r="C1021" i="16"/>
  <c r="D1023" i="19" s="1"/>
  <c r="E1021" i="16"/>
  <c r="F1023" i="19" s="1"/>
  <c r="R1019" i="16"/>
  <c r="S1021" i="19" s="1"/>
  <c r="C1021"/>
  <c r="D1019" i="16"/>
  <c r="E1021" i="19" s="1"/>
  <c r="F1019" i="16"/>
  <c r="G1021" i="19" s="1"/>
  <c r="C1019" i="16"/>
  <c r="D1021" i="19" s="1"/>
  <c r="E1019" i="16"/>
  <c r="F1021" i="19" s="1"/>
  <c r="R1017" i="16"/>
  <c r="S1019" i="19" s="1"/>
  <c r="C1019"/>
  <c r="D1017" i="16"/>
  <c r="E1019" i="19" s="1"/>
  <c r="F1017" i="16"/>
  <c r="G1019" i="19" s="1"/>
  <c r="C1017" i="16"/>
  <c r="D1019" i="19" s="1"/>
  <c r="E1017" i="16"/>
  <c r="F1019" i="19" s="1"/>
  <c r="R1015" i="16"/>
  <c r="S1017" i="19" s="1"/>
  <c r="C1017"/>
  <c r="D1015" i="16"/>
  <c r="E1017" i="19" s="1"/>
  <c r="F1015" i="16"/>
  <c r="G1017" i="19" s="1"/>
  <c r="C1015" i="16"/>
  <c r="D1017" i="19" s="1"/>
  <c r="E1015" i="16"/>
  <c r="F1017" i="19" s="1"/>
  <c r="R1013" i="16"/>
  <c r="S1015" i="19" s="1"/>
  <c r="C1015"/>
  <c r="D1013" i="16"/>
  <c r="E1015" i="19" s="1"/>
  <c r="F1013" i="16"/>
  <c r="G1015" i="19" s="1"/>
  <c r="C1013" i="16"/>
  <c r="D1015" i="19" s="1"/>
  <c r="E1013" i="16"/>
  <c r="F1015" i="19" s="1"/>
  <c r="R1011" i="16"/>
  <c r="S1013" i="19" s="1"/>
  <c r="C1013"/>
  <c r="D1011" i="16"/>
  <c r="E1013" i="19" s="1"/>
  <c r="F1011" i="16"/>
  <c r="G1013" i="19" s="1"/>
  <c r="C1011" i="16"/>
  <c r="D1013" i="19" s="1"/>
  <c r="E1011" i="16"/>
  <c r="F1013" i="19" s="1"/>
  <c r="R1009" i="16"/>
  <c r="S1011" i="19" s="1"/>
  <c r="C1011"/>
  <c r="D1009" i="16"/>
  <c r="E1011" i="19" s="1"/>
  <c r="F1009" i="16"/>
  <c r="G1011" i="19" s="1"/>
  <c r="C1009" i="16"/>
  <c r="D1011" i="19" s="1"/>
  <c r="E1009" i="16"/>
  <c r="F1011" i="19" s="1"/>
  <c r="R1007" i="16"/>
  <c r="S1009" i="19" s="1"/>
  <c r="C1009"/>
  <c r="D1007" i="16"/>
  <c r="E1009" i="19" s="1"/>
  <c r="F1007" i="16"/>
  <c r="G1009" i="19" s="1"/>
  <c r="C1007" i="16"/>
  <c r="D1009" i="19" s="1"/>
  <c r="E1007" i="16"/>
  <c r="F1009" i="19" s="1"/>
  <c r="R1005" i="16"/>
  <c r="S1007" i="19" s="1"/>
  <c r="C1007"/>
  <c r="D1005" i="16"/>
  <c r="E1007" i="19" s="1"/>
  <c r="F1005" i="16"/>
  <c r="G1007" i="19" s="1"/>
  <c r="C1005" i="16"/>
  <c r="D1007" i="19" s="1"/>
  <c r="E1005" i="16"/>
  <c r="F1007" i="19" s="1"/>
  <c r="R1003" i="16"/>
  <c r="S1005" i="19" s="1"/>
  <c r="C1005"/>
  <c r="D1003" i="16"/>
  <c r="E1005" i="19" s="1"/>
  <c r="F1003" i="16"/>
  <c r="G1005" i="19" s="1"/>
  <c r="C1003" i="16"/>
  <c r="D1005" i="19" s="1"/>
  <c r="E1003" i="16"/>
  <c r="F1005" i="19" s="1"/>
  <c r="R1001" i="16"/>
  <c r="S1003" i="19" s="1"/>
  <c r="C1003"/>
  <c r="D1001" i="16"/>
  <c r="E1003" i="19" s="1"/>
  <c r="F1001" i="16"/>
  <c r="G1003" i="19" s="1"/>
  <c r="C1001" i="16"/>
  <c r="D1003" i="19" s="1"/>
  <c r="E1001" i="16"/>
  <c r="F1003" i="19" s="1"/>
  <c r="R999" i="16"/>
  <c r="S1001" i="19" s="1"/>
  <c r="C1001"/>
  <c r="D999" i="16"/>
  <c r="E1001" i="19" s="1"/>
  <c r="F999" i="16"/>
  <c r="G1001" i="19" s="1"/>
  <c r="C999" i="16"/>
  <c r="D1001" i="19" s="1"/>
  <c r="E999" i="16"/>
  <c r="F1001" i="19" s="1"/>
  <c r="R997" i="16"/>
  <c r="S999" i="19" s="1"/>
  <c r="C999"/>
  <c r="D997" i="16"/>
  <c r="E999" i="19" s="1"/>
  <c r="F997" i="16"/>
  <c r="G999" i="19" s="1"/>
  <c r="C997" i="16"/>
  <c r="D999" i="19" s="1"/>
  <c r="E997" i="16"/>
  <c r="F999" i="19" s="1"/>
  <c r="R995" i="16"/>
  <c r="S997" i="19" s="1"/>
  <c r="C997"/>
  <c r="D995" i="16"/>
  <c r="E997" i="19" s="1"/>
  <c r="F995" i="16"/>
  <c r="G997" i="19" s="1"/>
  <c r="C995" i="16"/>
  <c r="D997" i="19" s="1"/>
  <c r="E995" i="16"/>
  <c r="F997" i="19" s="1"/>
  <c r="R993" i="16"/>
  <c r="S995" i="19" s="1"/>
  <c r="C995"/>
  <c r="D993" i="16"/>
  <c r="E995" i="19" s="1"/>
  <c r="F993" i="16"/>
  <c r="G995" i="19" s="1"/>
  <c r="C993" i="16"/>
  <c r="D995" i="19" s="1"/>
  <c r="E993" i="16"/>
  <c r="F995" i="19" s="1"/>
  <c r="R991" i="16"/>
  <c r="S993" i="19" s="1"/>
  <c r="C993"/>
  <c r="D991" i="16"/>
  <c r="E993" i="19" s="1"/>
  <c r="F991" i="16"/>
  <c r="G993" i="19" s="1"/>
  <c r="C991" i="16"/>
  <c r="D993" i="19" s="1"/>
  <c r="E991" i="16"/>
  <c r="F993" i="19" s="1"/>
  <c r="R989" i="16"/>
  <c r="S991" i="19" s="1"/>
  <c r="C991"/>
  <c r="D989" i="16"/>
  <c r="E991" i="19" s="1"/>
  <c r="F989" i="16"/>
  <c r="G991" i="19" s="1"/>
  <c r="C989" i="16"/>
  <c r="D991" i="19" s="1"/>
  <c r="E989" i="16"/>
  <c r="F991" i="19" s="1"/>
  <c r="R987" i="16"/>
  <c r="S989" i="19" s="1"/>
  <c r="C989"/>
  <c r="D987" i="16"/>
  <c r="E989" i="19" s="1"/>
  <c r="F987" i="16"/>
  <c r="G989" i="19" s="1"/>
  <c r="C987" i="16"/>
  <c r="D989" i="19" s="1"/>
  <c r="E987" i="16"/>
  <c r="F989" i="19" s="1"/>
  <c r="R985" i="16"/>
  <c r="S987" i="19" s="1"/>
  <c r="C987"/>
  <c r="D985" i="16"/>
  <c r="E987" i="19" s="1"/>
  <c r="F985" i="16"/>
  <c r="G987" i="19" s="1"/>
  <c r="C985" i="16"/>
  <c r="D987" i="19" s="1"/>
  <c r="E985" i="16"/>
  <c r="F987" i="19" s="1"/>
  <c r="R983" i="16"/>
  <c r="S985" i="19" s="1"/>
  <c r="C985"/>
  <c r="D983" i="16"/>
  <c r="E985" i="19" s="1"/>
  <c r="F983" i="16"/>
  <c r="G985" i="19" s="1"/>
  <c r="C983" i="16"/>
  <c r="D985" i="19" s="1"/>
  <c r="E983" i="16"/>
  <c r="F985" i="19" s="1"/>
  <c r="R981" i="16"/>
  <c r="S983" i="19" s="1"/>
  <c r="C983"/>
  <c r="D981" i="16"/>
  <c r="E983" i="19" s="1"/>
  <c r="F981" i="16"/>
  <c r="G983" i="19" s="1"/>
  <c r="C981" i="16"/>
  <c r="D983" i="19" s="1"/>
  <c r="E981" i="16"/>
  <c r="F983" i="19" s="1"/>
  <c r="R979" i="16"/>
  <c r="S981" i="19" s="1"/>
  <c r="C981"/>
  <c r="D979" i="16"/>
  <c r="E981" i="19" s="1"/>
  <c r="F979" i="16"/>
  <c r="G981" i="19" s="1"/>
  <c r="C979" i="16"/>
  <c r="D981" i="19" s="1"/>
  <c r="E979" i="16"/>
  <c r="F981" i="19" s="1"/>
  <c r="R977" i="16"/>
  <c r="S979" i="19" s="1"/>
  <c r="C979"/>
  <c r="D977" i="16"/>
  <c r="E979" i="19" s="1"/>
  <c r="F977" i="16"/>
  <c r="G979" i="19" s="1"/>
  <c r="C977" i="16"/>
  <c r="D979" i="19" s="1"/>
  <c r="E977" i="16"/>
  <c r="F979" i="19" s="1"/>
  <c r="R975" i="16"/>
  <c r="S977" i="19" s="1"/>
  <c r="C977"/>
  <c r="D975" i="16"/>
  <c r="E977" i="19" s="1"/>
  <c r="F975" i="16"/>
  <c r="G977" i="19" s="1"/>
  <c r="C975" i="16"/>
  <c r="D977" i="19" s="1"/>
  <c r="E975" i="16"/>
  <c r="F977" i="19" s="1"/>
  <c r="R973" i="16"/>
  <c r="S975" i="19" s="1"/>
  <c r="C975"/>
  <c r="D973" i="16"/>
  <c r="E975" i="19" s="1"/>
  <c r="F973" i="16"/>
  <c r="G975" i="19" s="1"/>
  <c r="C973" i="16"/>
  <c r="D975" i="19" s="1"/>
  <c r="E973" i="16"/>
  <c r="F975" i="19" s="1"/>
  <c r="R971" i="16"/>
  <c r="S973" i="19" s="1"/>
  <c r="C973"/>
  <c r="D971" i="16"/>
  <c r="E973" i="19" s="1"/>
  <c r="F971" i="16"/>
  <c r="G973" i="19" s="1"/>
  <c r="C971" i="16"/>
  <c r="D973" i="19" s="1"/>
  <c r="E971" i="16"/>
  <c r="F973" i="19" s="1"/>
  <c r="R969" i="16"/>
  <c r="S971" i="19" s="1"/>
  <c r="C971"/>
  <c r="D969" i="16"/>
  <c r="E971" i="19" s="1"/>
  <c r="F969" i="16"/>
  <c r="G971" i="19" s="1"/>
  <c r="C969" i="16"/>
  <c r="D971" i="19" s="1"/>
  <c r="E969" i="16"/>
  <c r="F971" i="19" s="1"/>
  <c r="R967" i="16"/>
  <c r="S969" i="19" s="1"/>
  <c r="C969"/>
  <c r="D967" i="16"/>
  <c r="E969" i="19" s="1"/>
  <c r="F967" i="16"/>
  <c r="G969" i="19" s="1"/>
  <c r="C967" i="16"/>
  <c r="D969" i="19" s="1"/>
  <c r="E967" i="16"/>
  <c r="F969" i="19" s="1"/>
  <c r="R965" i="16"/>
  <c r="S967" i="19" s="1"/>
  <c r="C967"/>
  <c r="D965" i="16"/>
  <c r="E967" i="19" s="1"/>
  <c r="F965" i="16"/>
  <c r="G967" i="19" s="1"/>
  <c r="C965" i="16"/>
  <c r="D967" i="19" s="1"/>
  <c r="E965" i="16"/>
  <c r="F967" i="19" s="1"/>
  <c r="R963" i="16"/>
  <c r="S965" i="19" s="1"/>
  <c r="C965"/>
  <c r="D963" i="16"/>
  <c r="E965" i="19" s="1"/>
  <c r="F963" i="16"/>
  <c r="G965" i="19" s="1"/>
  <c r="C963" i="16"/>
  <c r="D965" i="19" s="1"/>
  <c r="E963" i="16"/>
  <c r="F965" i="19" s="1"/>
  <c r="R961" i="16"/>
  <c r="S963" i="19" s="1"/>
  <c r="C963"/>
  <c r="D961" i="16"/>
  <c r="E963" i="19" s="1"/>
  <c r="F961" i="16"/>
  <c r="G963" i="19" s="1"/>
  <c r="C961" i="16"/>
  <c r="D963" i="19" s="1"/>
  <c r="E961" i="16"/>
  <c r="F963" i="19" s="1"/>
  <c r="R959" i="16"/>
  <c r="S961" i="19" s="1"/>
  <c r="C961"/>
  <c r="D959" i="16"/>
  <c r="E961" i="19" s="1"/>
  <c r="F959" i="16"/>
  <c r="G961" i="19" s="1"/>
  <c r="C959" i="16"/>
  <c r="D961" i="19" s="1"/>
  <c r="E959" i="16"/>
  <c r="F961" i="19" s="1"/>
  <c r="R957" i="16"/>
  <c r="S959" i="19" s="1"/>
  <c r="C959"/>
  <c r="D957" i="16"/>
  <c r="E959" i="19" s="1"/>
  <c r="F957" i="16"/>
  <c r="G959" i="19" s="1"/>
  <c r="C957" i="16"/>
  <c r="D959" i="19" s="1"/>
  <c r="E957" i="16"/>
  <c r="F959" i="19" s="1"/>
  <c r="R955" i="16"/>
  <c r="S957" i="19" s="1"/>
  <c r="C957"/>
  <c r="D955" i="16"/>
  <c r="E957" i="19" s="1"/>
  <c r="F955" i="16"/>
  <c r="G957" i="19" s="1"/>
  <c r="C955" i="16"/>
  <c r="D957" i="19" s="1"/>
  <c r="E955" i="16"/>
  <c r="F957" i="19" s="1"/>
  <c r="R953" i="16"/>
  <c r="S955" i="19" s="1"/>
  <c r="C955"/>
  <c r="D953" i="16"/>
  <c r="E955" i="19" s="1"/>
  <c r="F953" i="16"/>
  <c r="G955" i="19" s="1"/>
  <c r="C953" i="16"/>
  <c r="D955" i="19" s="1"/>
  <c r="E953" i="16"/>
  <c r="F955" i="19" s="1"/>
  <c r="R951" i="16"/>
  <c r="S953" i="19" s="1"/>
  <c r="C953"/>
  <c r="D951" i="16"/>
  <c r="E953" i="19" s="1"/>
  <c r="F951" i="16"/>
  <c r="G953" i="19" s="1"/>
  <c r="C951" i="16"/>
  <c r="D953" i="19" s="1"/>
  <c r="E951" i="16"/>
  <c r="F953" i="19" s="1"/>
  <c r="R949" i="16"/>
  <c r="S951" i="19" s="1"/>
  <c r="C951"/>
  <c r="D949" i="16"/>
  <c r="E951" i="19" s="1"/>
  <c r="F949" i="16"/>
  <c r="G951" i="19" s="1"/>
  <c r="C949" i="16"/>
  <c r="D951" i="19" s="1"/>
  <c r="E949" i="16"/>
  <c r="F951" i="19" s="1"/>
  <c r="R947" i="16"/>
  <c r="S949" i="19" s="1"/>
  <c r="C949"/>
  <c r="D947" i="16"/>
  <c r="E949" i="19" s="1"/>
  <c r="F947" i="16"/>
  <c r="G949" i="19" s="1"/>
  <c r="C947" i="16"/>
  <c r="D949" i="19" s="1"/>
  <c r="E947" i="16"/>
  <c r="F949" i="19" s="1"/>
  <c r="R945" i="16"/>
  <c r="S947" i="19" s="1"/>
  <c r="C947"/>
  <c r="D945" i="16"/>
  <c r="E947" i="19" s="1"/>
  <c r="F945" i="16"/>
  <c r="G947" i="19" s="1"/>
  <c r="C945" i="16"/>
  <c r="D947" i="19" s="1"/>
  <c r="E945" i="16"/>
  <c r="F947" i="19" s="1"/>
  <c r="R943" i="16"/>
  <c r="S945" i="19" s="1"/>
  <c r="C945"/>
  <c r="D943" i="16"/>
  <c r="E945" i="19" s="1"/>
  <c r="F943" i="16"/>
  <c r="G945" i="19" s="1"/>
  <c r="C943" i="16"/>
  <c r="D945" i="19" s="1"/>
  <c r="E943" i="16"/>
  <c r="F945" i="19" s="1"/>
  <c r="R941" i="16"/>
  <c r="S943" i="19" s="1"/>
  <c r="C943"/>
  <c r="D941" i="16"/>
  <c r="E943" i="19" s="1"/>
  <c r="F941" i="16"/>
  <c r="G943" i="19" s="1"/>
  <c r="C941" i="16"/>
  <c r="D943" i="19" s="1"/>
  <c r="E941" i="16"/>
  <c r="F943" i="19" s="1"/>
  <c r="R939" i="16"/>
  <c r="S941" i="19" s="1"/>
  <c r="C941"/>
  <c r="D939" i="16"/>
  <c r="E941" i="19" s="1"/>
  <c r="F939" i="16"/>
  <c r="G941" i="19" s="1"/>
  <c r="C939" i="16"/>
  <c r="D941" i="19" s="1"/>
  <c r="E939" i="16"/>
  <c r="F941" i="19" s="1"/>
  <c r="R937" i="16"/>
  <c r="S939" i="19" s="1"/>
  <c r="C939"/>
  <c r="D937" i="16"/>
  <c r="E939" i="19" s="1"/>
  <c r="F937" i="16"/>
  <c r="G939" i="19" s="1"/>
  <c r="C937" i="16"/>
  <c r="D939" i="19" s="1"/>
  <c r="E937" i="16"/>
  <c r="F939" i="19" s="1"/>
  <c r="R935" i="16"/>
  <c r="S937" i="19" s="1"/>
  <c r="C937"/>
  <c r="D935" i="16"/>
  <c r="E937" i="19" s="1"/>
  <c r="F935" i="16"/>
  <c r="G937" i="19" s="1"/>
  <c r="C935" i="16"/>
  <c r="D937" i="19" s="1"/>
  <c r="E935" i="16"/>
  <c r="F937" i="19" s="1"/>
  <c r="R933" i="16"/>
  <c r="S935" i="19" s="1"/>
  <c r="C935"/>
  <c r="D933" i="16"/>
  <c r="E935" i="19" s="1"/>
  <c r="F933" i="16"/>
  <c r="G935" i="19" s="1"/>
  <c r="C933" i="16"/>
  <c r="D935" i="19" s="1"/>
  <c r="E933" i="16"/>
  <c r="F935" i="19" s="1"/>
  <c r="R931" i="16"/>
  <c r="S933" i="19" s="1"/>
  <c r="C933"/>
  <c r="D931" i="16"/>
  <c r="E933" i="19" s="1"/>
  <c r="F931" i="16"/>
  <c r="G933" i="19" s="1"/>
  <c r="C931" i="16"/>
  <c r="D933" i="19" s="1"/>
  <c r="E931" i="16"/>
  <c r="F933" i="19" s="1"/>
  <c r="R929" i="16"/>
  <c r="S931" i="19" s="1"/>
  <c r="C931"/>
  <c r="D929" i="16"/>
  <c r="E931" i="19" s="1"/>
  <c r="F929" i="16"/>
  <c r="G931" i="19" s="1"/>
  <c r="C929" i="16"/>
  <c r="D931" i="19" s="1"/>
  <c r="E929" i="16"/>
  <c r="F931" i="19" s="1"/>
  <c r="R927" i="16"/>
  <c r="S929" i="19" s="1"/>
  <c r="C929"/>
  <c r="D927" i="16"/>
  <c r="E929" i="19" s="1"/>
  <c r="F927" i="16"/>
  <c r="G929" i="19" s="1"/>
  <c r="C927" i="16"/>
  <c r="D929" i="19" s="1"/>
  <c r="E927" i="16"/>
  <c r="F929" i="19" s="1"/>
  <c r="R925" i="16"/>
  <c r="S927" i="19" s="1"/>
  <c r="C927"/>
  <c r="D925" i="16"/>
  <c r="E927" i="19" s="1"/>
  <c r="F925" i="16"/>
  <c r="G927" i="19" s="1"/>
  <c r="C925" i="16"/>
  <c r="D927" i="19" s="1"/>
  <c r="E925" i="16"/>
  <c r="F927" i="19" s="1"/>
  <c r="R923" i="16"/>
  <c r="S925" i="19" s="1"/>
  <c r="C925"/>
  <c r="D923" i="16"/>
  <c r="E925" i="19" s="1"/>
  <c r="F923" i="16"/>
  <c r="G925" i="19" s="1"/>
  <c r="C923" i="16"/>
  <c r="D925" i="19" s="1"/>
  <c r="E923" i="16"/>
  <c r="F925" i="19" s="1"/>
  <c r="R921" i="16"/>
  <c r="S923" i="19" s="1"/>
  <c r="C923"/>
  <c r="D921" i="16"/>
  <c r="E923" i="19" s="1"/>
  <c r="F921" i="16"/>
  <c r="G923" i="19" s="1"/>
  <c r="C921" i="16"/>
  <c r="D923" i="19" s="1"/>
  <c r="E921" i="16"/>
  <c r="F923" i="19" s="1"/>
  <c r="R919" i="16"/>
  <c r="S921" i="19" s="1"/>
  <c r="C921"/>
  <c r="D919" i="16"/>
  <c r="E921" i="19" s="1"/>
  <c r="F919" i="16"/>
  <c r="G921" i="19" s="1"/>
  <c r="C919" i="16"/>
  <c r="D921" i="19" s="1"/>
  <c r="E919" i="16"/>
  <c r="F921" i="19" s="1"/>
  <c r="R917" i="16"/>
  <c r="S919" i="19" s="1"/>
  <c r="C919"/>
  <c r="D917" i="16"/>
  <c r="E919" i="19" s="1"/>
  <c r="F917" i="16"/>
  <c r="G919" i="19" s="1"/>
  <c r="C917" i="16"/>
  <c r="D919" i="19" s="1"/>
  <c r="E917" i="16"/>
  <c r="F919" i="19" s="1"/>
  <c r="R915" i="16"/>
  <c r="S917" i="19" s="1"/>
  <c r="C917"/>
  <c r="D915" i="16"/>
  <c r="E917" i="19" s="1"/>
  <c r="F915" i="16"/>
  <c r="G917" i="19" s="1"/>
  <c r="C915" i="16"/>
  <c r="D917" i="19" s="1"/>
  <c r="E915" i="16"/>
  <c r="F917" i="19" s="1"/>
  <c r="R913" i="16"/>
  <c r="S915" i="19" s="1"/>
  <c r="C915"/>
  <c r="D913" i="16"/>
  <c r="E915" i="19" s="1"/>
  <c r="F913" i="16"/>
  <c r="G915" i="19" s="1"/>
  <c r="C913" i="16"/>
  <c r="D915" i="19" s="1"/>
  <c r="E913" i="16"/>
  <c r="F915" i="19" s="1"/>
  <c r="R911" i="16"/>
  <c r="S913" i="19" s="1"/>
  <c r="C913"/>
  <c r="D911" i="16"/>
  <c r="E913" i="19" s="1"/>
  <c r="F911" i="16"/>
  <c r="G913" i="19" s="1"/>
  <c r="C911" i="16"/>
  <c r="D913" i="19" s="1"/>
  <c r="E911" i="16"/>
  <c r="F913" i="19" s="1"/>
  <c r="R909" i="16"/>
  <c r="S911" i="19" s="1"/>
  <c r="C911"/>
  <c r="D909" i="16"/>
  <c r="E911" i="19" s="1"/>
  <c r="F909" i="16"/>
  <c r="G911" i="19" s="1"/>
  <c r="C909" i="16"/>
  <c r="D911" i="19" s="1"/>
  <c r="E909" i="16"/>
  <c r="F911" i="19" s="1"/>
  <c r="R907" i="16"/>
  <c r="S909" i="19" s="1"/>
  <c r="C909"/>
  <c r="D907" i="16"/>
  <c r="E909" i="19" s="1"/>
  <c r="F907" i="16"/>
  <c r="G909" i="19" s="1"/>
  <c r="C907" i="16"/>
  <c r="D909" i="19" s="1"/>
  <c r="E907" i="16"/>
  <c r="F909" i="19" s="1"/>
  <c r="R905" i="16"/>
  <c r="S907" i="19" s="1"/>
  <c r="C907"/>
  <c r="D905" i="16"/>
  <c r="E907" i="19" s="1"/>
  <c r="F905" i="16"/>
  <c r="G907" i="19" s="1"/>
  <c r="C905" i="16"/>
  <c r="D907" i="19" s="1"/>
  <c r="E905" i="16"/>
  <c r="F907" i="19" s="1"/>
  <c r="R903" i="16"/>
  <c r="S905" i="19" s="1"/>
  <c r="C905"/>
  <c r="D903" i="16"/>
  <c r="E905" i="19" s="1"/>
  <c r="F903" i="16"/>
  <c r="G905" i="19" s="1"/>
  <c r="C903" i="16"/>
  <c r="D905" i="19" s="1"/>
  <c r="E903" i="16"/>
  <c r="F905" i="19" s="1"/>
  <c r="R901" i="16"/>
  <c r="S903" i="19" s="1"/>
  <c r="C903"/>
  <c r="D901" i="16"/>
  <c r="E903" i="19" s="1"/>
  <c r="F901" i="16"/>
  <c r="G903" i="19" s="1"/>
  <c r="C901" i="16"/>
  <c r="D903" i="19" s="1"/>
  <c r="E901" i="16"/>
  <c r="F903" i="19" s="1"/>
  <c r="R899" i="16"/>
  <c r="S901" i="19" s="1"/>
  <c r="C901"/>
  <c r="D899" i="16"/>
  <c r="E901" i="19" s="1"/>
  <c r="F899" i="16"/>
  <c r="G901" i="19" s="1"/>
  <c r="C899" i="16"/>
  <c r="D901" i="19" s="1"/>
  <c r="E899" i="16"/>
  <c r="F901" i="19" s="1"/>
  <c r="R897" i="16"/>
  <c r="S899" i="19" s="1"/>
  <c r="C899"/>
  <c r="D897" i="16"/>
  <c r="E899" i="19" s="1"/>
  <c r="F897" i="16"/>
  <c r="G899" i="19" s="1"/>
  <c r="C897" i="16"/>
  <c r="D899" i="19" s="1"/>
  <c r="E897" i="16"/>
  <c r="F899" i="19" s="1"/>
  <c r="R895" i="16"/>
  <c r="S897" i="19" s="1"/>
  <c r="C897"/>
  <c r="D895" i="16"/>
  <c r="E897" i="19" s="1"/>
  <c r="F895" i="16"/>
  <c r="G897" i="19" s="1"/>
  <c r="C895" i="16"/>
  <c r="D897" i="19" s="1"/>
  <c r="E895" i="16"/>
  <c r="F897" i="19" s="1"/>
  <c r="R893" i="16"/>
  <c r="S895" i="19" s="1"/>
  <c r="C895"/>
  <c r="D893" i="16"/>
  <c r="E895" i="19" s="1"/>
  <c r="F893" i="16"/>
  <c r="G895" i="19" s="1"/>
  <c r="C893" i="16"/>
  <c r="D895" i="19" s="1"/>
  <c r="E893" i="16"/>
  <c r="F895" i="19" s="1"/>
  <c r="R891" i="16"/>
  <c r="S893" i="19" s="1"/>
  <c r="C893"/>
  <c r="D891" i="16"/>
  <c r="E893" i="19" s="1"/>
  <c r="F891" i="16"/>
  <c r="G893" i="19" s="1"/>
  <c r="C891" i="16"/>
  <c r="D893" i="19" s="1"/>
  <c r="E891" i="16"/>
  <c r="F893" i="19" s="1"/>
  <c r="R889" i="16"/>
  <c r="S891" i="19" s="1"/>
  <c r="C891"/>
  <c r="D889" i="16"/>
  <c r="E891" i="19" s="1"/>
  <c r="F889" i="16"/>
  <c r="G891" i="19" s="1"/>
  <c r="C889" i="16"/>
  <c r="D891" i="19" s="1"/>
  <c r="E889" i="16"/>
  <c r="F891" i="19" s="1"/>
  <c r="R887" i="16"/>
  <c r="S889" i="19" s="1"/>
  <c r="C889"/>
  <c r="D887" i="16"/>
  <c r="E889" i="19" s="1"/>
  <c r="F887" i="16"/>
  <c r="G889" i="19" s="1"/>
  <c r="C887" i="16"/>
  <c r="D889" i="19" s="1"/>
  <c r="E887" i="16"/>
  <c r="F889" i="19" s="1"/>
  <c r="R885" i="16"/>
  <c r="S887" i="19" s="1"/>
  <c r="C887"/>
  <c r="D885" i="16"/>
  <c r="E887" i="19" s="1"/>
  <c r="F885" i="16"/>
  <c r="G887" i="19" s="1"/>
  <c r="C885" i="16"/>
  <c r="D887" i="19" s="1"/>
  <c r="E885" i="16"/>
  <c r="F887" i="19" s="1"/>
  <c r="R883" i="16"/>
  <c r="S885" i="19" s="1"/>
  <c r="C885"/>
  <c r="D883" i="16"/>
  <c r="E885" i="19" s="1"/>
  <c r="F883" i="16"/>
  <c r="G885" i="19" s="1"/>
  <c r="C883" i="16"/>
  <c r="D885" i="19" s="1"/>
  <c r="E883" i="16"/>
  <c r="F885" i="19" s="1"/>
  <c r="R881" i="16"/>
  <c r="S883" i="19" s="1"/>
  <c r="C883"/>
  <c r="D881" i="16"/>
  <c r="E883" i="19" s="1"/>
  <c r="F881" i="16"/>
  <c r="G883" i="19" s="1"/>
  <c r="C881" i="16"/>
  <c r="D883" i="19" s="1"/>
  <c r="E881" i="16"/>
  <c r="F883" i="19" s="1"/>
  <c r="R879" i="16"/>
  <c r="S881" i="19" s="1"/>
  <c r="C881"/>
  <c r="D879" i="16"/>
  <c r="E881" i="19" s="1"/>
  <c r="F879" i="16"/>
  <c r="G881" i="19" s="1"/>
  <c r="C879" i="16"/>
  <c r="D881" i="19" s="1"/>
  <c r="E879" i="16"/>
  <c r="F881" i="19" s="1"/>
  <c r="R877" i="16"/>
  <c r="S879" i="19" s="1"/>
  <c r="C879"/>
  <c r="D877" i="16"/>
  <c r="E879" i="19" s="1"/>
  <c r="F877" i="16"/>
  <c r="G879" i="19" s="1"/>
  <c r="C877" i="16"/>
  <c r="D879" i="19" s="1"/>
  <c r="E877" i="16"/>
  <c r="F879" i="19" s="1"/>
  <c r="R875" i="16"/>
  <c r="S877" i="19" s="1"/>
  <c r="C877"/>
  <c r="D875" i="16"/>
  <c r="E877" i="19" s="1"/>
  <c r="F875" i="16"/>
  <c r="G877" i="19" s="1"/>
  <c r="C875" i="16"/>
  <c r="D877" i="19" s="1"/>
  <c r="E875" i="16"/>
  <c r="F877" i="19" s="1"/>
  <c r="R873" i="16"/>
  <c r="S875" i="19" s="1"/>
  <c r="C875"/>
  <c r="D873" i="16"/>
  <c r="E875" i="19" s="1"/>
  <c r="F873" i="16"/>
  <c r="G875" i="19" s="1"/>
  <c r="C873" i="16"/>
  <c r="D875" i="19" s="1"/>
  <c r="E873" i="16"/>
  <c r="F875" i="19" s="1"/>
  <c r="R871" i="16"/>
  <c r="S873" i="19" s="1"/>
  <c r="C873"/>
  <c r="D871" i="16"/>
  <c r="E873" i="19" s="1"/>
  <c r="F871" i="16"/>
  <c r="G873" i="19" s="1"/>
  <c r="C871" i="16"/>
  <c r="D873" i="19" s="1"/>
  <c r="E871" i="16"/>
  <c r="F873" i="19" s="1"/>
  <c r="R869" i="16"/>
  <c r="S871" i="19" s="1"/>
  <c r="C871"/>
  <c r="D869" i="16"/>
  <c r="E871" i="19" s="1"/>
  <c r="F869" i="16"/>
  <c r="G871" i="19" s="1"/>
  <c r="C869" i="16"/>
  <c r="D871" i="19" s="1"/>
  <c r="E869" i="16"/>
  <c r="F871" i="19" s="1"/>
  <c r="R867" i="16"/>
  <c r="S869" i="19" s="1"/>
  <c r="C869"/>
  <c r="D867" i="16"/>
  <c r="E869" i="19" s="1"/>
  <c r="F867" i="16"/>
  <c r="G869" i="19" s="1"/>
  <c r="C867" i="16"/>
  <c r="D869" i="19" s="1"/>
  <c r="E867" i="16"/>
  <c r="F869" i="19" s="1"/>
  <c r="R865" i="16"/>
  <c r="S867" i="19" s="1"/>
  <c r="C867"/>
  <c r="D865" i="16"/>
  <c r="E867" i="19" s="1"/>
  <c r="F865" i="16"/>
  <c r="G867" i="19" s="1"/>
  <c r="C865" i="16"/>
  <c r="D867" i="19" s="1"/>
  <c r="E865" i="16"/>
  <c r="F867" i="19" s="1"/>
  <c r="R863" i="16"/>
  <c r="S865" i="19" s="1"/>
  <c r="C865"/>
  <c r="D863" i="16"/>
  <c r="E865" i="19" s="1"/>
  <c r="F863" i="16"/>
  <c r="G865" i="19" s="1"/>
  <c r="C863" i="16"/>
  <c r="D865" i="19" s="1"/>
  <c r="E863" i="16"/>
  <c r="F865" i="19" s="1"/>
  <c r="R861" i="16"/>
  <c r="S863" i="19" s="1"/>
  <c r="C863"/>
  <c r="D861" i="16"/>
  <c r="E863" i="19" s="1"/>
  <c r="F861" i="16"/>
  <c r="G863" i="19" s="1"/>
  <c r="C861" i="16"/>
  <c r="D863" i="19" s="1"/>
  <c r="E861" i="16"/>
  <c r="F863" i="19" s="1"/>
  <c r="R859" i="16"/>
  <c r="S861" i="19" s="1"/>
  <c r="C861"/>
  <c r="D859" i="16"/>
  <c r="E861" i="19" s="1"/>
  <c r="F859" i="16"/>
  <c r="G861" i="19" s="1"/>
  <c r="C859" i="16"/>
  <c r="D861" i="19" s="1"/>
  <c r="E859" i="16"/>
  <c r="F861" i="19" s="1"/>
  <c r="R857" i="16"/>
  <c r="S859" i="19" s="1"/>
  <c r="C859"/>
  <c r="D857" i="16"/>
  <c r="E859" i="19" s="1"/>
  <c r="F857" i="16"/>
  <c r="G859" i="19" s="1"/>
  <c r="C857" i="16"/>
  <c r="D859" i="19" s="1"/>
  <c r="E857" i="16"/>
  <c r="F859" i="19" s="1"/>
  <c r="R855" i="16"/>
  <c r="S857" i="19" s="1"/>
  <c r="C857"/>
  <c r="D855" i="16"/>
  <c r="E857" i="19" s="1"/>
  <c r="F855" i="16"/>
  <c r="G857" i="19" s="1"/>
  <c r="C855" i="16"/>
  <c r="D857" i="19" s="1"/>
  <c r="E855" i="16"/>
  <c r="F857" i="19" s="1"/>
  <c r="R853" i="16"/>
  <c r="S855" i="19" s="1"/>
  <c r="C855"/>
  <c r="D853" i="16"/>
  <c r="E855" i="19" s="1"/>
  <c r="F853" i="16"/>
  <c r="G855" i="19" s="1"/>
  <c r="C853" i="16"/>
  <c r="D855" i="19" s="1"/>
  <c r="E853" i="16"/>
  <c r="F855" i="19" s="1"/>
  <c r="R851" i="16"/>
  <c r="S853" i="19" s="1"/>
  <c r="C853"/>
  <c r="D851" i="16"/>
  <c r="E853" i="19" s="1"/>
  <c r="F851" i="16"/>
  <c r="G853" i="19" s="1"/>
  <c r="C851" i="16"/>
  <c r="D853" i="19" s="1"/>
  <c r="E851" i="16"/>
  <c r="F853" i="19" s="1"/>
  <c r="R849" i="16"/>
  <c r="S851" i="19" s="1"/>
  <c r="C851"/>
  <c r="D849" i="16"/>
  <c r="E851" i="19" s="1"/>
  <c r="F849" i="16"/>
  <c r="G851" i="19" s="1"/>
  <c r="C849" i="16"/>
  <c r="D851" i="19" s="1"/>
  <c r="E849" i="16"/>
  <c r="F851" i="19" s="1"/>
  <c r="R847" i="16"/>
  <c r="S849" i="19" s="1"/>
  <c r="C849"/>
  <c r="D847" i="16"/>
  <c r="E849" i="19" s="1"/>
  <c r="F847" i="16"/>
  <c r="G849" i="19" s="1"/>
  <c r="C847" i="16"/>
  <c r="D849" i="19" s="1"/>
  <c r="E847" i="16"/>
  <c r="F849" i="19" s="1"/>
  <c r="R845" i="16"/>
  <c r="S847" i="19" s="1"/>
  <c r="C847"/>
  <c r="D845" i="16"/>
  <c r="E847" i="19" s="1"/>
  <c r="F845" i="16"/>
  <c r="G847" i="19" s="1"/>
  <c r="C845" i="16"/>
  <c r="D847" i="19" s="1"/>
  <c r="E845" i="16"/>
  <c r="F847" i="19" s="1"/>
  <c r="R843" i="16"/>
  <c r="S845" i="19" s="1"/>
  <c r="C845"/>
  <c r="D843" i="16"/>
  <c r="E845" i="19" s="1"/>
  <c r="F843" i="16"/>
  <c r="G845" i="19" s="1"/>
  <c r="C843" i="16"/>
  <c r="D845" i="19" s="1"/>
  <c r="E843" i="16"/>
  <c r="F845" i="19" s="1"/>
  <c r="R841" i="16"/>
  <c r="S843" i="19" s="1"/>
  <c r="C843"/>
  <c r="D841" i="16"/>
  <c r="E843" i="19" s="1"/>
  <c r="F841" i="16"/>
  <c r="G843" i="19" s="1"/>
  <c r="C841" i="16"/>
  <c r="D843" i="19" s="1"/>
  <c r="E841" i="16"/>
  <c r="F843" i="19" s="1"/>
  <c r="R839" i="16"/>
  <c r="S841" i="19" s="1"/>
  <c r="C841"/>
  <c r="D839" i="16"/>
  <c r="E841" i="19" s="1"/>
  <c r="F839" i="16"/>
  <c r="G841" i="19" s="1"/>
  <c r="C839" i="16"/>
  <c r="D841" i="19" s="1"/>
  <c r="E839" i="16"/>
  <c r="F841" i="19" s="1"/>
  <c r="R837" i="16"/>
  <c r="S839" i="19" s="1"/>
  <c r="C839"/>
  <c r="D837" i="16"/>
  <c r="E839" i="19" s="1"/>
  <c r="F837" i="16"/>
  <c r="G839" i="19" s="1"/>
  <c r="C837" i="16"/>
  <c r="D839" i="19" s="1"/>
  <c r="E837" i="16"/>
  <c r="F839" i="19" s="1"/>
  <c r="R835" i="16"/>
  <c r="S837" i="19" s="1"/>
  <c r="C837"/>
  <c r="D835" i="16"/>
  <c r="E837" i="19" s="1"/>
  <c r="F835" i="16"/>
  <c r="G837" i="19" s="1"/>
  <c r="C835" i="16"/>
  <c r="D837" i="19" s="1"/>
  <c r="E835" i="16"/>
  <c r="F837" i="19" s="1"/>
  <c r="R833" i="16"/>
  <c r="S835" i="19" s="1"/>
  <c r="C835"/>
  <c r="D833" i="16"/>
  <c r="E835" i="19" s="1"/>
  <c r="F833" i="16"/>
  <c r="G835" i="19" s="1"/>
  <c r="C833" i="16"/>
  <c r="D835" i="19" s="1"/>
  <c r="E833" i="16"/>
  <c r="F835" i="19" s="1"/>
  <c r="R831" i="16"/>
  <c r="S833" i="19" s="1"/>
  <c r="C833"/>
  <c r="D831" i="16"/>
  <c r="E833" i="19" s="1"/>
  <c r="F831" i="16"/>
  <c r="G833" i="19" s="1"/>
  <c r="C831" i="16"/>
  <c r="D833" i="19" s="1"/>
  <c r="E831" i="16"/>
  <c r="F833" i="19" s="1"/>
  <c r="R829" i="16"/>
  <c r="S831" i="19" s="1"/>
  <c r="C831"/>
  <c r="D829" i="16"/>
  <c r="E831" i="19" s="1"/>
  <c r="F829" i="16"/>
  <c r="G831" i="19" s="1"/>
  <c r="C829" i="16"/>
  <c r="D831" i="19" s="1"/>
  <c r="E829" i="16"/>
  <c r="F831" i="19" s="1"/>
  <c r="R827" i="16"/>
  <c r="S829" i="19" s="1"/>
  <c r="C829"/>
  <c r="D827" i="16"/>
  <c r="E829" i="19" s="1"/>
  <c r="F827" i="16"/>
  <c r="G829" i="19" s="1"/>
  <c r="C827" i="16"/>
  <c r="D829" i="19" s="1"/>
  <c r="E827" i="16"/>
  <c r="F829" i="19" s="1"/>
  <c r="R825" i="16"/>
  <c r="S827" i="19" s="1"/>
  <c r="C827"/>
  <c r="D825" i="16"/>
  <c r="E827" i="19" s="1"/>
  <c r="F825" i="16"/>
  <c r="G827" i="19" s="1"/>
  <c r="C825" i="16"/>
  <c r="D827" i="19" s="1"/>
  <c r="E825" i="16"/>
  <c r="F827" i="19" s="1"/>
  <c r="R823" i="16"/>
  <c r="S825" i="19" s="1"/>
  <c r="C825"/>
  <c r="D823" i="16"/>
  <c r="E825" i="19" s="1"/>
  <c r="F823" i="16"/>
  <c r="G825" i="19" s="1"/>
  <c r="C823" i="16"/>
  <c r="D825" i="19" s="1"/>
  <c r="E823" i="16"/>
  <c r="F825" i="19" s="1"/>
  <c r="R821" i="16"/>
  <c r="S823" i="19" s="1"/>
  <c r="C823"/>
  <c r="D821" i="16"/>
  <c r="E823" i="19" s="1"/>
  <c r="F821" i="16"/>
  <c r="G823" i="19" s="1"/>
  <c r="C821" i="16"/>
  <c r="D823" i="19" s="1"/>
  <c r="E821" i="16"/>
  <c r="F823" i="19" s="1"/>
  <c r="R819" i="16"/>
  <c r="S821" i="19" s="1"/>
  <c r="C821"/>
  <c r="D819" i="16"/>
  <c r="E821" i="19" s="1"/>
  <c r="F819" i="16"/>
  <c r="G821" i="19" s="1"/>
  <c r="C819" i="16"/>
  <c r="D821" i="19" s="1"/>
  <c r="E819" i="16"/>
  <c r="F821" i="19" s="1"/>
  <c r="R817" i="16"/>
  <c r="S819" i="19" s="1"/>
  <c r="C819"/>
  <c r="D817" i="16"/>
  <c r="E819" i="19" s="1"/>
  <c r="F817" i="16"/>
  <c r="G819" i="19" s="1"/>
  <c r="C817" i="16"/>
  <c r="D819" i="19" s="1"/>
  <c r="E817" i="16"/>
  <c r="F819" i="19" s="1"/>
  <c r="R815" i="16"/>
  <c r="S817" i="19" s="1"/>
  <c r="C817"/>
  <c r="D815" i="16"/>
  <c r="E817" i="19" s="1"/>
  <c r="F815" i="16"/>
  <c r="G817" i="19" s="1"/>
  <c r="C815" i="16"/>
  <c r="D817" i="19" s="1"/>
  <c r="E815" i="16"/>
  <c r="F817" i="19" s="1"/>
  <c r="R813" i="16"/>
  <c r="S815" i="19" s="1"/>
  <c r="C815"/>
  <c r="D813" i="16"/>
  <c r="E815" i="19" s="1"/>
  <c r="F813" i="16"/>
  <c r="G815" i="19" s="1"/>
  <c r="C813" i="16"/>
  <c r="D815" i="19" s="1"/>
  <c r="E813" i="16"/>
  <c r="F815" i="19" s="1"/>
  <c r="R811" i="16"/>
  <c r="S813" i="19" s="1"/>
  <c r="C813"/>
  <c r="D811" i="16"/>
  <c r="E813" i="19" s="1"/>
  <c r="F811" i="16"/>
  <c r="G813" i="19" s="1"/>
  <c r="C811" i="16"/>
  <c r="D813" i="19" s="1"/>
  <c r="E811" i="16"/>
  <c r="F813" i="19" s="1"/>
  <c r="R809" i="16"/>
  <c r="S811" i="19" s="1"/>
  <c r="C811"/>
  <c r="D809" i="16"/>
  <c r="E811" i="19" s="1"/>
  <c r="F809" i="16"/>
  <c r="G811" i="19" s="1"/>
  <c r="C809" i="16"/>
  <c r="D811" i="19" s="1"/>
  <c r="E809" i="16"/>
  <c r="F811" i="19" s="1"/>
  <c r="R807" i="16"/>
  <c r="S809" i="19" s="1"/>
  <c r="C809"/>
  <c r="D807" i="16"/>
  <c r="E809" i="19" s="1"/>
  <c r="F807" i="16"/>
  <c r="G809" i="19" s="1"/>
  <c r="C807" i="16"/>
  <c r="D809" i="19" s="1"/>
  <c r="E807" i="16"/>
  <c r="F809" i="19" s="1"/>
  <c r="R805" i="16"/>
  <c r="S807" i="19" s="1"/>
  <c r="C807"/>
  <c r="D805" i="16"/>
  <c r="E807" i="19" s="1"/>
  <c r="F805" i="16"/>
  <c r="G807" i="19" s="1"/>
  <c r="C805" i="16"/>
  <c r="D807" i="19" s="1"/>
  <c r="E805" i="16"/>
  <c r="F807" i="19" s="1"/>
  <c r="R803" i="16"/>
  <c r="S805" i="19" s="1"/>
  <c r="C805"/>
  <c r="D803" i="16"/>
  <c r="E805" i="19" s="1"/>
  <c r="F803" i="16"/>
  <c r="G805" i="19" s="1"/>
  <c r="C803" i="16"/>
  <c r="D805" i="19" s="1"/>
  <c r="E803" i="16"/>
  <c r="F805" i="19" s="1"/>
  <c r="R801" i="16"/>
  <c r="S803" i="19" s="1"/>
  <c r="C803"/>
  <c r="D801" i="16"/>
  <c r="E803" i="19" s="1"/>
  <c r="F801" i="16"/>
  <c r="G803" i="19" s="1"/>
  <c r="C801" i="16"/>
  <c r="D803" i="19" s="1"/>
  <c r="E801" i="16"/>
  <c r="F803" i="19" s="1"/>
  <c r="R799" i="16"/>
  <c r="S801" i="19" s="1"/>
  <c r="C801"/>
  <c r="D799" i="16"/>
  <c r="E801" i="19" s="1"/>
  <c r="F799" i="16"/>
  <c r="G801" i="19" s="1"/>
  <c r="C799" i="16"/>
  <c r="D801" i="19" s="1"/>
  <c r="E799" i="16"/>
  <c r="F801" i="19" s="1"/>
  <c r="R797" i="16"/>
  <c r="S799" i="19" s="1"/>
  <c r="C799"/>
  <c r="D797" i="16"/>
  <c r="E799" i="19" s="1"/>
  <c r="F797" i="16"/>
  <c r="G799" i="19" s="1"/>
  <c r="C797" i="16"/>
  <c r="D799" i="19" s="1"/>
  <c r="E797" i="16"/>
  <c r="F799" i="19" s="1"/>
  <c r="R795" i="16"/>
  <c r="S797" i="19" s="1"/>
  <c r="C797"/>
  <c r="D795" i="16"/>
  <c r="E797" i="19" s="1"/>
  <c r="F795" i="16"/>
  <c r="G797" i="19" s="1"/>
  <c r="C795" i="16"/>
  <c r="D797" i="19" s="1"/>
  <c r="E795" i="16"/>
  <c r="F797" i="19" s="1"/>
  <c r="R793" i="16"/>
  <c r="S795" i="19" s="1"/>
  <c r="C795"/>
  <c r="D793" i="16"/>
  <c r="E795" i="19" s="1"/>
  <c r="F793" i="16"/>
  <c r="G795" i="19" s="1"/>
  <c r="C793" i="16"/>
  <c r="D795" i="19" s="1"/>
  <c r="E793" i="16"/>
  <c r="F795" i="19" s="1"/>
  <c r="R791" i="16"/>
  <c r="S793" i="19" s="1"/>
  <c r="C793"/>
  <c r="D791" i="16"/>
  <c r="E793" i="19" s="1"/>
  <c r="F791" i="16"/>
  <c r="G793" i="19" s="1"/>
  <c r="C791" i="16"/>
  <c r="D793" i="19" s="1"/>
  <c r="E791" i="16"/>
  <c r="F793" i="19" s="1"/>
  <c r="R789" i="16"/>
  <c r="S791" i="19" s="1"/>
  <c r="C791"/>
  <c r="D789" i="16"/>
  <c r="E791" i="19" s="1"/>
  <c r="F789" i="16"/>
  <c r="G791" i="19" s="1"/>
  <c r="C789" i="16"/>
  <c r="D791" i="19" s="1"/>
  <c r="E789" i="16"/>
  <c r="F791" i="19" s="1"/>
  <c r="R787" i="16"/>
  <c r="S789" i="19" s="1"/>
  <c r="C789"/>
  <c r="D787" i="16"/>
  <c r="E789" i="19" s="1"/>
  <c r="F787" i="16"/>
  <c r="G789" i="19" s="1"/>
  <c r="C787" i="16"/>
  <c r="D789" i="19" s="1"/>
  <c r="E787" i="16"/>
  <c r="F789" i="19" s="1"/>
  <c r="R785" i="16"/>
  <c r="S787" i="19" s="1"/>
  <c r="C787"/>
  <c r="D785" i="16"/>
  <c r="E787" i="19" s="1"/>
  <c r="F785" i="16"/>
  <c r="G787" i="19" s="1"/>
  <c r="C785" i="16"/>
  <c r="D787" i="19" s="1"/>
  <c r="E785" i="16"/>
  <c r="F787" i="19" s="1"/>
  <c r="R783" i="16"/>
  <c r="S785" i="19" s="1"/>
  <c r="C785"/>
  <c r="D783" i="16"/>
  <c r="E785" i="19" s="1"/>
  <c r="F783" i="16"/>
  <c r="G785" i="19" s="1"/>
  <c r="C783" i="16"/>
  <c r="D785" i="19" s="1"/>
  <c r="E783" i="16"/>
  <c r="F785" i="19" s="1"/>
  <c r="R781" i="16"/>
  <c r="S783" i="19" s="1"/>
  <c r="C783"/>
  <c r="D781" i="16"/>
  <c r="E783" i="19" s="1"/>
  <c r="F781" i="16"/>
  <c r="G783" i="19" s="1"/>
  <c r="C781" i="16"/>
  <c r="D783" i="19" s="1"/>
  <c r="E781" i="16"/>
  <c r="F783" i="19" s="1"/>
  <c r="R779" i="16"/>
  <c r="S781" i="19" s="1"/>
  <c r="C781"/>
  <c r="D779" i="16"/>
  <c r="E781" i="19" s="1"/>
  <c r="F779" i="16"/>
  <c r="G781" i="19" s="1"/>
  <c r="C779" i="16"/>
  <c r="D781" i="19" s="1"/>
  <c r="E779" i="16"/>
  <c r="F781" i="19" s="1"/>
  <c r="R777" i="16"/>
  <c r="S779" i="19" s="1"/>
  <c r="C779"/>
  <c r="D777" i="16"/>
  <c r="E779" i="19" s="1"/>
  <c r="F777" i="16"/>
  <c r="G779" i="19" s="1"/>
  <c r="C777" i="16"/>
  <c r="D779" i="19" s="1"/>
  <c r="E777" i="16"/>
  <c r="F779" i="19" s="1"/>
  <c r="R775" i="16"/>
  <c r="S777" i="19" s="1"/>
  <c r="C777"/>
  <c r="D775" i="16"/>
  <c r="E777" i="19" s="1"/>
  <c r="F775" i="16"/>
  <c r="G777" i="19" s="1"/>
  <c r="C775" i="16"/>
  <c r="D777" i="19" s="1"/>
  <c r="E775" i="16"/>
  <c r="F777" i="19" s="1"/>
  <c r="R773" i="16"/>
  <c r="S775" i="19" s="1"/>
  <c r="C775"/>
  <c r="D773" i="16"/>
  <c r="E775" i="19" s="1"/>
  <c r="F773" i="16"/>
  <c r="G775" i="19" s="1"/>
  <c r="C773" i="16"/>
  <c r="D775" i="19" s="1"/>
  <c r="E773" i="16"/>
  <c r="F775" i="19" s="1"/>
  <c r="R771" i="16"/>
  <c r="S773" i="19" s="1"/>
  <c r="C773"/>
  <c r="D771" i="16"/>
  <c r="E773" i="19" s="1"/>
  <c r="F771" i="16"/>
  <c r="G773" i="19" s="1"/>
  <c r="C771" i="16"/>
  <c r="D773" i="19" s="1"/>
  <c r="E771" i="16"/>
  <c r="F773" i="19" s="1"/>
  <c r="R769" i="16"/>
  <c r="S771" i="19" s="1"/>
  <c r="C771"/>
  <c r="D769" i="16"/>
  <c r="E771" i="19" s="1"/>
  <c r="F769" i="16"/>
  <c r="G771" i="19" s="1"/>
  <c r="C769" i="16"/>
  <c r="D771" i="19" s="1"/>
  <c r="E769" i="16"/>
  <c r="F771" i="19" s="1"/>
  <c r="R767" i="16"/>
  <c r="S769" i="19" s="1"/>
  <c r="C769"/>
  <c r="D767" i="16"/>
  <c r="E769" i="19" s="1"/>
  <c r="F767" i="16"/>
  <c r="G769" i="19" s="1"/>
  <c r="C767" i="16"/>
  <c r="D769" i="19" s="1"/>
  <c r="E767" i="16"/>
  <c r="F769" i="19" s="1"/>
  <c r="R765" i="16"/>
  <c r="S767" i="19" s="1"/>
  <c r="C767"/>
  <c r="D765" i="16"/>
  <c r="E767" i="19" s="1"/>
  <c r="F765" i="16"/>
  <c r="G767" i="19" s="1"/>
  <c r="C765" i="16"/>
  <c r="D767" i="19" s="1"/>
  <c r="E765" i="16"/>
  <c r="F767" i="19" s="1"/>
  <c r="R763" i="16"/>
  <c r="S765" i="19" s="1"/>
  <c r="C765"/>
  <c r="D763" i="16"/>
  <c r="E765" i="19" s="1"/>
  <c r="F763" i="16"/>
  <c r="G765" i="19" s="1"/>
  <c r="C763" i="16"/>
  <c r="D765" i="19" s="1"/>
  <c r="E763" i="16"/>
  <c r="F765" i="19" s="1"/>
  <c r="R761" i="16"/>
  <c r="S763" i="19" s="1"/>
  <c r="C763"/>
  <c r="D761" i="16"/>
  <c r="E763" i="19" s="1"/>
  <c r="F761" i="16"/>
  <c r="G763" i="19" s="1"/>
  <c r="C761" i="16"/>
  <c r="D763" i="19" s="1"/>
  <c r="E761" i="16"/>
  <c r="F763" i="19" s="1"/>
  <c r="R759" i="16"/>
  <c r="S761" i="19" s="1"/>
  <c r="C761"/>
  <c r="D759" i="16"/>
  <c r="E761" i="19" s="1"/>
  <c r="F759" i="16"/>
  <c r="G761" i="19" s="1"/>
  <c r="C759" i="16"/>
  <c r="D761" i="19" s="1"/>
  <c r="E759" i="16"/>
  <c r="F761" i="19" s="1"/>
  <c r="R757" i="16"/>
  <c r="S759" i="19" s="1"/>
  <c r="C759"/>
  <c r="D757" i="16"/>
  <c r="E759" i="19" s="1"/>
  <c r="F757" i="16"/>
  <c r="G759" i="19" s="1"/>
  <c r="C757" i="16"/>
  <c r="D759" i="19" s="1"/>
  <c r="E757" i="16"/>
  <c r="F759" i="19" s="1"/>
  <c r="R755" i="16"/>
  <c r="S757" i="19" s="1"/>
  <c r="C757"/>
  <c r="D755" i="16"/>
  <c r="E757" i="19" s="1"/>
  <c r="F755" i="16"/>
  <c r="G757" i="19" s="1"/>
  <c r="C755" i="16"/>
  <c r="D757" i="19" s="1"/>
  <c r="E755" i="16"/>
  <c r="F757" i="19" s="1"/>
  <c r="R753" i="16"/>
  <c r="S755" i="19" s="1"/>
  <c r="C755"/>
  <c r="D753" i="16"/>
  <c r="E755" i="19" s="1"/>
  <c r="F753" i="16"/>
  <c r="G755" i="19" s="1"/>
  <c r="C753" i="16"/>
  <c r="D755" i="19" s="1"/>
  <c r="E753" i="16"/>
  <c r="F755" i="19" s="1"/>
  <c r="R751" i="16"/>
  <c r="S753" i="19" s="1"/>
  <c r="C753"/>
  <c r="D751" i="16"/>
  <c r="E753" i="19" s="1"/>
  <c r="F751" i="16"/>
  <c r="G753" i="19" s="1"/>
  <c r="C751" i="16"/>
  <c r="D753" i="19" s="1"/>
  <c r="E751" i="16"/>
  <c r="F753" i="19" s="1"/>
  <c r="R749" i="16"/>
  <c r="S751" i="19" s="1"/>
  <c r="C751"/>
  <c r="D749" i="16"/>
  <c r="E751" i="19" s="1"/>
  <c r="F749" i="16"/>
  <c r="G751" i="19" s="1"/>
  <c r="C749" i="16"/>
  <c r="D751" i="19" s="1"/>
  <c r="E749" i="16"/>
  <c r="F751" i="19" s="1"/>
  <c r="R747" i="16"/>
  <c r="S749" i="19" s="1"/>
  <c r="C749"/>
  <c r="D747" i="16"/>
  <c r="E749" i="19" s="1"/>
  <c r="F747" i="16"/>
  <c r="G749" i="19" s="1"/>
  <c r="C747" i="16"/>
  <c r="D749" i="19" s="1"/>
  <c r="E747" i="16"/>
  <c r="F749" i="19" s="1"/>
  <c r="R745" i="16"/>
  <c r="S747" i="19" s="1"/>
  <c r="C747"/>
  <c r="D745" i="16"/>
  <c r="E747" i="19" s="1"/>
  <c r="F745" i="16"/>
  <c r="G747" i="19" s="1"/>
  <c r="C745" i="16"/>
  <c r="D747" i="19" s="1"/>
  <c r="E745" i="16"/>
  <c r="F747" i="19" s="1"/>
  <c r="R743" i="16"/>
  <c r="S745" i="19" s="1"/>
  <c r="C745"/>
  <c r="D743" i="16"/>
  <c r="E745" i="19" s="1"/>
  <c r="F743" i="16"/>
  <c r="G745" i="19" s="1"/>
  <c r="C743" i="16"/>
  <c r="D745" i="19" s="1"/>
  <c r="E743" i="16"/>
  <c r="F745" i="19" s="1"/>
  <c r="R741" i="16"/>
  <c r="S743" i="19" s="1"/>
  <c r="C743"/>
  <c r="D741" i="16"/>
  <c r="E743" i="19" s="1"/>
  <c r="F741" i="16"/>
  <c r="G743" i="19" s="1"/>
  <c r="C741" i="16"/>
  <c r="D743" i="19" s="1"/>
  <c r="E741" i="16"/>
  <c r="F743" i="19" s="1"/>
  <c r="R739" i="16"/>
  <c r="S741" i="19" s="1"/>
  <c r="C741"/>
  <c r="D739" i="16"/>
  <c r="E741" i="19" s="1"/>
  <c r="F739" i="16"/>
  <c r="G741" i="19" s="1"/>
  <c r="C739" i="16"/>
  <c r="D741" i="19" s="1"/>
  <c r="E739" i="16"/>
  <c r="F741" i="19" s="1"/>
  <c r="R737" i="16"/>
  <c r="S739" i="19" s="1"/>
  <c r="C739"/>
  <c r="D737" i="16"/>
  <c r="E739" i="19" s="1"/>
  <c r="F737" i="16"/>
  <c r="G739" i="19" s="1"/>
  <c r="C737" i="16"/>
  <c r="D739" i="19" s="1"/>
  <c r="E737" i="16"/>
  <c r="F739" i="19" s="1"/>
  <c r="R735" i="16"/>
  <c r="S737" i="19" s="1"/>
  <c r="C737"/>
  <c r="D735" i="16"/>
  <c r="E737" i="19" s="1"/>
  <c r="F735" i="16"/>
  <c r="G737" i="19" s="1"/>
  <c r="C735" i="16"/>
  <c r="D737" i="19" s="1"/>
  <c r="E735" i="16"/>
  <c r="F737" i="19" s="1"/>
  <c r="R733" i="16"/>
  <c r="S735" i="19" s="1"/>
  <c r="C735"/>
  <c r="D733" i="16"/>
  <c r="E735" i="19" s="1"/>
  <c r="F733" i="16"/>
  <c r="G735" i="19" s="1"/>
  <c r="C733" i="16"/>
  <c r="D735" i="19" s="1"/>
  <c r="E733" i="16"/>
  <c r="F735" i="19" s="1"/>
  <c r="R731" i="16"/>
  <c r="S733" i="19" s="1"/>
  <c r="C733"/>
  <c r="D731" i="16"/>
  <c r="E733" i="19" s="1"/>
  <c r="F731" i="16"/>
  <c r="G733" i="19" s="1"/>
  <c r="C731" i="16"/>
  <c r="D733" i="19" s="1"/>
  <c r="E731" i="16"/>
  <c r="F733" i="19" s="1"/>
  <c r="R729" i="16"/>
  <c r="S731" i="19" s="1"/>
  <c r="C731"/>
  <c r="D729" i="16"/>
  <c r="E731" i="19" s="1"/>
  <c r="F729" i="16"/>
  <c r="G731" i="19" s="1"/>
  <c r="C729" i="16"/>
  <c r="D731" i="19" s="1"/>
  <c r="E729" i="16"/>
  <c r="F731" i="19" s="1"/>
  <c r="R727" i="16"/>
  <c r="S729" i="19" s="1"/>
  <c r="C729"/>
  <c r="D727" i="16"/>
  <c r="E729" i="19" s="1"/>
  <c r="F727" i="16"/>
  <c r="G729" i="19" s="1"/>
  <c r="C727" i="16"/>
  <c r="D729" i="19" s="1"/>
  <c r="E727" i="16"/>
  <c r="F729" i="19" s="1"/>
  <c r="R725" i="16"/>
  <c r="S727" i="19" s="1"/>
  <c r="C727"/>
  <c r="D725" i="16"/>
  <c r="E727" i="19" s="1"/>
  <c r="F725" i="16"/>
  <c r="G727" i="19" s="1"/>
  <c r="C725" i="16"/>
  <c r="D727" i="19" s="1"/>
  <c r="E725" i="16"/>
  <c r="F727" i="19" s="1"/>
  <c r="R723" i="16"/>
  <c r="S725" i="19" s="1"/>
  <c r="C725"/>
  <c r="D723" i="16"/>
  <c r="E725" i="19" s="1"/>
  <c r="F723" i="16"/>
  <c r="G725" i="19" s="1"/>
  <c r="C723" i="16"/>
  <c r="D725" i="19" s="1"/>
  <c r="E723" i="16"/>
  <c r="F725" i="19" s="1"/>
  <c r="R721" i="16"/>
  <c r="S723" i="19" s="1"/>
  <c r="C723"/>
  <c r="D721" i="16"/>
  <c r="E723" i="19" s="1"/>
  <c r="F721" i="16"/>
  <c r="G723" i="19" s="1"/>
  <c r="C721" i="16"/>
  <c r="D723" i="19" s="1"/>
  <c r="E721" i="16"/>
  <c r="F723" i="19" s="1"/>
  <c r="R719" i="16"/>
  <c r="S721" i="19" s="1"/>
  <c r="C721"/>
  <c r="D719" i="16"/>
  <c r="E721" i="19" s="1"/>
  <c r="F719" i="16"/>
  <c r="G721" i="19" s="1"/>
  <c r="C719" i="16"/>
  <c r="D721" i="19" s="1"/>
  <c r="E719" i="16"/>
  <c r="F721" i="19" s="1"/>
  <c r="R717" i="16"/>
  <c r="S719" i="19" s="1"/>
  <c r="C719"/>
  <c r="D717" i="16"/>
  <c r="E719" i="19" s="1"/>
  <c r="F717" i="16"/>
  <c r="G719" i="19" s="1"/>
  <c r="C717" i="16"/>
  <c r="D719" i="19" s="1"/>
  <c r="E717" i="16"/>
  <c r="F719" i="19" s="1"/>
  <c r="R715" i="16"/>
  <c r="S717" i="19" s="1"/>
  <c r="C717"/>
  <c r="D715" i="16"/>
  <c r="E717" i="19" s="1"/>
  <c r="F715" i="16"/>
  <c r="G717" i="19" s="1"/>
  <c r="C715" i="16"/>
  <c r="D717" i="19" s="1"/>
  <c r="E715" i="16"/>
  <c r="F717" i="19" s="1"/>
  <c r="R713" i="16"/>
  <c r="S715" i="19" s="1"/>
  <c r="C715"/>
  <c r="D713" i="16"/>
  <c r="E715" i="19" s="1"/>
  <c r="F713" i="16"/>
  <c r="G715" i="19" s="1"/>
  <c r="C713" i="16"/>
  <c r="D715" i="19" s="1"/>
  <c r="E713" i="16"/>
  <c r="F715" i="19" s="1"/>
  <c r="R711" i="16"/>
  <c r="S713" i="19" s="1"/>
  <c r="C713"/>
  <c r="D711" i="16"/>
  <c r="E713" i="19" s="1"/>
  <c r="F711" i="16"/>
  <c r="G713" i="19" s="1"/>
  <c r="C711" i="16"/>
  <c r="D713" i="19" s="1"/>
  <c r="E711" i="16"/>
  <c r="F713" i="19" s="1"/>
  <c r="R709" i="16"/>
  <c r="S711" i="19" s="1"/>
  <c r="C711"/>
  <c r="D709" i="16"/>
  <c r="E711" i="19" s="1"/>
  <c r="F709" i="16"/>
  <c r="G711" i="19" s="1"/>
  <c r="C709" i="16"/>
  <c r="D711" i="19" s="1"/>
  <c r="E709" i="16"/>
  <c r="F711" i="19" s="1"/>
  <c r="R707" i="16"/>
  <c r="S709" i="19" s="1"/>
  <c r="C709"/>
  <c r="D707" i="16"/>
  <c r="E709" i="19" s="1"/>
  <c r="F707" i="16"/>
  <c r="G709" i="19" s="1"/>
  <c r="C707" i="16"/>
  <c r="D709" i="19" s="1"/>
  <c r="E707" i="16"/>
  <c r="F709" i="19" s="1"/>
  <c r="R705" i="16"/>
  <c r="S707" i="19" s="1"/>
  <c r="C707"/>
  <c r="D705" i="16"/>
  <c r="E707" i="19" s="1"/>
  <c r="F705" i="16"/>
  <c r="G707" i="19" s="1"/>
  <c r="C705" i="16"/>
  <c r="D707" i="19" s="1"/>
  <c r="E705" i="16"/>
  <c r="F707" i="19" s="1"/>
  <c r="R703" i="16"/>
  <c r="S705" i="19" s="1"/>
  <c r="C705"/>
  <c r="D703" i="16"/>
  <c r="E705" i="19" s="1"/>
  <c r="F703" i="16"/>
  <c r="G705" i="19" s="1"/>
  <c r="C703" i="16"/>
  <c r="D705" i="19" s="1"/>
  <c r="E703" i="16"/>
  <c r="F705" i="19" s="1"/>
  <c r="R701" i="16"/>
  <c r="S703" i="19" s="1"/>
  <c r="C703"/>
  <c r="D701" i="16"/>
  <c r="E703" i="19" s="1"/>
  <c r="F701" i="16"/>
  <c r="G703" i="19" s="1"/>
  <c r="C701" i="16"/>
  <c r="D703" i="19" s="1"/>
  <c r="E701" i="16"/>
  <c r="F703" i="19" s="1"/>
  <c r="R699" i="16"/>
  <c r="S701" i="19" s="1"/>
  <c r="C701"/>
  <c r="D699" i="16"/>
  <c r="E701" i="19" s="1"/>
  <c r="C699" i="16"/>
  <c r="D701" i="19" s="1"/>
  <c r="F699" i="16"/>
  <c r="G701" i="19" s="1"/>
  <c r="E699" i="16"/>
  <c r="F701" i="19" s="1"/>
  <c r="R697" i="16"/>
  <c r="S699" i="19" s="1"/>
  <c r="C699"/>
  <c r="D697" i="16"/>
  <c r="E699" i="19" s="1"/>
  <c r="F697" i="16"/>
  <c r="G699" i="19" s="1"/>
  <c r="C697" i="16"/>
  <c r="D699" i="19" s="1"/>
  <c r="E697" i="16"/>
  <c r="F699" i="19" s="1"/>
  <c r="R695" i="16"/>
  <c r="S697" i="19" s="1"/>
  <c r="C697"/>
  <c r="D695" i="16"/>
  <c r="E697" i="19" s="1"/>
  <c r="F695" i="16"/>
  <c r="G697" i="19" s="1"/>
  <c r="C695" i="16"/>
  <c r="D697" i="19" s="1"/>
  <c r="E695" i="16"/>
  <c r="F697" i="19" s="1"/>
  <c r="R693" i="16"/>
  <c r="S695" i="19" s="1"/>
  <c r="C695"/>
  <c r="D693" i="16"/>
  <c r="E695" i="19" s="1"/>
  <c r="F693" i="16"/>
  <c r="G695" i="19" s="1"/>
  <c r="C693" i="16"/>
  <c r="D695" i="19" s="1"/>
  <c r="E693" i="16"/>
  <c r="F695" i="19" s="1"/>
  <c r="R691" i="16"/>
  <c r="S693" i="19" s="1"/>
  <c r="C693"/>
  <c r="D691" i="16"/>
  <c r="E693" i="19" s="1"/>
  <c r="F691" i="16"/>
  <c r="G693" i="19" s="1"/>
  <c r="C691" i="16"/>
  <c r="D693" i="19" s="1"/>
  <c r="E691" i="16"/>
  <c r="F693" i="19" s="1"/>
  <c r="R689" i="16"/>
  <c r="S691" i="19" s="1"/>
  <c r="C691"/>
  <c r="D689" i="16"/>
  <c r="E691" i="19" s="1"/>
  <c r="F689" i="16"/>
  <c r="G691" i="19" s="1"/>
  <c r="C689" i="16"/>
  <c r="D691" i="19" s="1"/>
  <c r="E689" i="16"/>
  <c r="F691" i="19" s="1"/>
  <c r="R687" i="16"/>
  <c r="S689" i="19" s="1"/>
  <c r="C689"/>
  <c r="D687" i="16"/>
  <c r="E689" i="19" s="1"/>
  <c r="F687" i="16"/>
  <c r="G689" i="19" s="1"/>
  <c r="C687" i="16"/>
  <c r="D689" i="19" s="1"/>
  <c r="E687" i="16"/>
  <c r="F689" i="19" s="1"/>
  <c r="R685" i="16"/>
  <c r="S687" i="19" s="1"/>
  <c r="C687"/>
  <c r="D685" i="16"/>
  <c r="E687" i="19" s="1"/>
  <c r="F685" i="16"/>
  <c r="G687" i="19" s="1"/>
  <c r="C685" i="16"/>
  <c r="D687" i="19" s="1"/>
  <c r="E685" i="16"/>
  <c r="F687" i="19" s="1"/>
  <c r="R683" i="16"/>
  <c r="S685" i="19" s="1"/>
  <c r="C685"/>
  <c r="D683" i="16"/>
  <c r="E685" i="19" s="1"/>
  <c r="F683" i="16"/>
  <c r="G685" i="19" s="1"/>
  <c r="C683" i="16"/>
  <c r="D685" i="19" s="1"/>
  <c r="E683" i="16"/>
  <c r="F685" i="19" s="1"/>
  <c r="R681" i="16"/>
  <c r="S683" i="19" s="1"/>
  <c r="C683"/>
  <c r="D681" i="16"/>
  <c r="E683" i="19" s="1"/>
  <c r="F681" i="16"/>
  <c r="G683" i="19" s="1"/>
  <c r="C681" i="16"/>
  <c r="D683" i="19" s="1"/>
  <c r="E681" i="16"/>
  <c r="F683" i="19" s="1"/>
  <c r="R679" i="16"/>
  <c r="S681" i="19" s="1"/>
  <c r="C681"/>
  <c r="D679" i="16"/>
  <c r="E681" i="19" s="1"/>
  <c r="F679" i="16"/>
  <c r="G681" i="19" s="1"/>
  <c r="C679" i="16"/>
  <c r="D681" i="19" s="1"/>
  <c r="E679" i="16"/>
  <c r="F681" i="19" s="1"/>
  <c r="R677" i="16"/>
  <c r="S679" i="19" s="1"/>
  <c r="C679"/>
  <c r="D677" i="16"/>
  <c r="E679" i="19" s="1"/>
  <c r="F677" i="16"/>
  <c r="G679" i="19" s="1"/>
  <c r="C677" i="16"/>
  <c r="D679" i="19" s="1"/>
  <c r="E677" i="16"/>
  <c r="F679" i="19" s="1"/>
  <c r="R675" i="16"/>
  <c r="S677" i="19" s="1"/>
  <c r="C677"/>
  <c r="D675" i="16"/>
  <c r="E677" i="19" s="1"/>
  <c r="F675" i="16"/>
  <c r="G677" i="19" s="1"/>
  <c r="C675" i="16"/>
  <c r="D677" i="19" s="1"/>
  <c r="E675" i="16"/>
  <c r="F677" i="19" s="1"/>
  <c r="R673" i="16"/>
  <c r="S675" i="19" s="1"/>
  <c r="C675"/>
  <c r="D673" i="16"/>
  <c r="E675" i="19" s="1"/>
  <c r="F673" i="16"/>
  <c r="G675" i="19" s="1"/>
  <c r="C673" i="16"/>
  <c r="D675" i="19" s="1"/>
  <c r="E673" i="16"/>
  <c r="F675" i="19" s="1"/>
  <c r="R671" i="16"/>
  <c r="S673" i="19" s="1"/>
  <c r="C673"/>
  <c r="D671" i="16"/>
  <c r="E673" i="19" s="1"/>
  <c r="F671" i="16"/>
  <c r="G673" i="19" s="1"/>
  <c r="C671" i="16"/>
  <c r="D673" i="19" s="1"/>
  <c r="E671" i="16"/>
  <c r="F673" i="19" s="1"/>
  <c r="R669" i="16"/>
  <c r="S671" i="19" s="1"/>
  <c r="C671"/>
  <c r="D669" i="16"/>
  <c r="E671" i="19" s="1"/>
  <c r="F669" i="16"/>
  <c r="G671" i="19" s="1"/>
  <c r="C669" i="16"/>
  <c r="D671" i="19" s="1"/>
  <c r="E669" i="16"/>
  <c r="F671" i="19" s="1"/>
  <c r="R667" i="16"/>
  <c r="S669" i="19" s="1"/>
  <c r="C669"/>
  <c r="D667" i="16"/>
  <c r="E669" i="19" s="1"/>
  <c r="F667" i="16"/>
  <c r="G669" i="19" s="1"/>
  <c r="C667" i="16"/>
  <c r="D669" i="19" s="1"/>
  <c r="E667" i="16"/>
  <c r="F669" i="19" s="1"/>
  <c r="R665" i="16"/>
  <c r="S667" i="19" s="1"/>
  <c r="C667"/>
  <c r="D665" i="16"/>
  <c r="E667" i="19" s="1"/>
  <c r="F665" i="16"/>
  <c r="G667" i="19" s="1"/>
  <c r="C665" i="16"/>
  <c r="D667" i="19" s="1"/>
  <c r="E665" i="16"/>
  <c r="F667" i="19" s="1"/>
  <c r="R663" i="16"/>
  <c r="S665" i="19" s="1"/>
  <c r="C665"/>
  <c r="D663" i="16"/>
  <c r="E665" i="19" s="1"/>
  <c r="F663" i="16"/>
  <c r="G665" i="19" s="1"/>
  <c r="C663" i="16"/>
  <c r="D665" i="19" s="1"/>
  <c r="E663" i="16"/>
  <c r="F665" i="19" s="1"/>
  <c r="R661" i="16"/>
  <c r="S663" i="19" s="1"/>
  <c r="C663"/>
  <c r="D661" i="16"/>
  <c r="E663" i="19" s="1"/>
  <c r="F661" i="16"/>
  <c r="G663" i="19" s="1"/>
  <c r="C661" i="16"/>
  <c r="D663" i="19" s="1"/>
  <c r="E661" i="16"/>
  <c r="F663" i="19" s="1"/>
  <c r="R659" i="16"/>
  <c r="S661" i="19" s="1"/>
  <c r="C661"/>
  <c r="D659" i="16"/>
  <c r="E661" i="19" s="1"/>
  <c r="F659" i="16"/>
  <c r="G661" i="19" s="1"/>
  <c r="C659" i="16"/>
  <c r="D661" i="19" s="1"/>
  <c r="E659" i="16"/>
  <c r="F661" i="19" s="1"/>
  <c r="R657" i="16"/>
  <c r="S659" i="19" s="1"/>
  <c r="C659"/>
  <c r="D657" i="16"/>
  <c r="E659" i="19" s="1"/>
  <c r="F657" i="16"/>
  <c r="G659" i="19" s="1"/>
  <c r="C657" i="16"/>
  <c r="D659" i="19" s="1"/>
  <c r="E657" i="16"/>
  <c r="F659" i="19" s="1"/>
  <c r="R655" i="16"/>
  <c r="S657" i="19" s="1"/>
  <c r="C657"/>
  <c r="D655" i="16"/>
  <c r="E657" i="19" s="1"/>
  <c r="F655" i="16"/>
  <c r="G657" i="19" s="1"/>
  <c r="C655" i="16"/>
  <c r="D657" i="19" s="1"/>
  <c r="E655" i="16"/>
  <c r="F657" i="19" s="1"/>
  <c r="R653" i="16"/>
  <c r="S655" i="19" s="1"/>
  <c r="C655"/>
  <c r="D653" i="16"/>
  <c r="E655" i="19" s="1"/>
  <c r="F653" i="16"/>
  <c r="G655" i="19" s="1"/>
  <c r="C653" i="16"/>
  <c r="D655" i="19" s="1"/>
  <c r="E653" i="16"/>
  <c r="F655" i="19" s="1"/>
  <c r="R651" i="16"/>
  <c r="S653" i="19" s="1"/>
  <c r="C653"/>
  <c r="D651" i="16"/>
  <c r="E653" i="19" s="1"/>
  <c r="F651" i="16"/>
  <c r="G653" i="19" s="1"/>
  <c r="C651" i="16"/>
  <c r="D653" i="19" s="1"/>
  <c r="E651" i="16"/>
  <c r="F653" i="19" s="1"/>
  <c r="R649" i="16"/>
  <c r="S651" i="19" s="1"/>
  <c r="C651"/>
  <c r="D649" i="16"/>
  <c r="E651" i="19" s="1"/>
  <c r="F649" i="16"/>
  <c r="G651" i="19" s="1"/>
  <c r="C649" i="16"/>
  <c r="D651" i="19" s="1"/>
  <c r="E649" i="16"/>
  <c r="F651" i="19" s="1"/>
  <c r="R647" i="16"/>
  <c r="S649" i="19" s="1"/>
  <c r="C649"/>
  <c r="D647" i="16"/>
  <c r="E649" i="19" s="1"/>
  <c r="F647" i="16"/>
  <c r="G649" i="19" s="1"/>
  <c r="C647" i="16"/>
  <c r="D649" i="19" s="1"/>
  <c r="E647" i="16"/>
  <c r="F649" i="19" s="1"/>
  <c r="R645" i="16"/>
  <c r="S647" i="19" s="1"/>
  <c r="C647"/>
  <c r="D645" i="16"/>
  <c r="E647" i="19" s="1"/>
  <c r="F645" i="16"/>
  <c r="G647" i="19" s="1"/>
  <c r="C645" i="16"/>
  <c r="D647" i="19" s="1"/>
  <c r="E645" i="16"/>
  <c r="F647" i="19" s="1"/>
  <c r="R643" i="16"/>
  <c r="S645" i="19" s="1"/>
  <c r="C645"/>
  <c r="D643" i="16"/>
  <c r="E645" i="19" s="1"/>
  <c r="F643" i="16"/>
  <c r="G645" i="19" s="1"/>
  <c r="C643" i="16"/>
  <c r="D645" i="19" s="1"/>
  <c r="E643" i="16"/>
  <c r="F645" i="19" s="1"/>
  <c r="R641" i="16"/>
  <c r="S643" i="19" s="1"/>
  <c r="C643"/>
  <c r="D641" i="16"/>
  <c r="E643" i="19" s="1"/>
  <c r="F641" i="16"/>
  <c r="G643" i="19" s="1"/>
  <c r="C641" i="16"/>
  <c r="D643" i="19" s="1"/>
  <c r="E641" i="16"/>
  <c r="F643" i="19" s="1"/>
  <c r="R639" i="16"/>
  <c r="S641" i="19" s="1"/>
  <c r="C641"/>
  <c r="D639" i="16"/>
  <c r="E641" i="19" s="1"/>
  <c r="F639" i="16"/>
  <c r="G641" i="19" s="1"/>
  <c r="C639" i="16"/>
  <c r="D641" i="19" s="1"/>
  <c r="E639" i="16"/>
  <c r="F641" i="19" s="1"/>
  <c r="R637" i="16"/>
  <c r="S639" i="19" s="1"/>
  <c r="C639"/>
  <c r="D637" i="16"/>
  <c r="E639" i="19" s="1"/>
  <c r="F637" i="16"/>
  <c r="G639" i="19" s="1"/>
  <c r="C637" i="16"/>
  <c r="D639" i="19" s="1"/>
  <c r="E637" i="16"/>
  <c r="F639" i="19" s="1"/>
  <c r="R635" i="16"/>
  <c r="S637" i="19" s="1"/>
  <c r="C637"/>
  <c r="D635" i="16"/>
  <c r="E637" i="19" s="1"/>
  <c r="F635" i="16"/>
  <c r="G637" i="19" s="1"/>
  <c r="C635" i="16"/>
  <c r="D637" i="19" s="1"/>
  <c r="E635" i="16"/>
  <c r="F637" i="19" s="1"/>
  <c r="R633" i="16"/>
  <c r="S635" i="19" s="1"/>
  <c r="C635"/>
  <c r="D633" i="16"/>
  <c r="E635" i="19" s="1"/>
  <c r="F633" i="16"/>
  <c r="G635" i="19" s="1"/>
  <c r="C633" i="16"/>
  <c r="D635" i="19" s="1"/>
  <c r="E633" i="16"/>
  <c r="F635" i="19" s="1"/>
  <c r="R631" i="16"/>
  <c r="S633" i="19" s="1"/>
  <c r="C633"/>
  <c r="D631" i="16"/>
  <c r="E633" i="19" s="1"/>
  <c r="F631" i="16"/>
  <c r="G633" i="19" s="1"/>
  <c r="C631" i="16"/>
  <c r="D633" i="19" s="1"/>
  <c r="E631" i="16"/>
  <c r="F633" i="19" s="1"/>
  <c r="R629" i="16"/>
  <c r="S631" i="19" s="1"/>
  <c r="C631"/>
  <c r="D629" i="16"/>
  <c r="E631" i="19" s="1"/>
  <c r="F629" i="16"/>
  <c r="G631" i="19" s="1"/>
  <c r="C629" i="16"/>
  <c r="D631" i="19" s="1"/>
  <c r="E629" i="16"/>
  <c r="F631" i="19" s="1"/>
  <c r="R627" i="16"/>
  <c r="S629" i="19" s="1"/>
  <c r="C629"/>
  <c r="D627" i="16"/>
  <c r="E629" i="19" s="1"/>
  <c r="F627" i="16"/>
  <c r="G629" i="19" s="1"/>
  <c r="C627" i="16"/>
  <c r="D629" i="19" s="1"/>
  <c r="E627" i="16"/>
  <c r="F629" i="19" s="1"/>
  <c r="R625" i="16"/>
  <c r="S627" i="19" s="1"/>
  <c r="C627"/>
  <c r="D625" i="16"/>
  <c r="E627" i="19" s="1"/>
  <c r="F625" i="16"/>
  <c r="G627" i="19" s="1"/>
  <c r="C625" i="16"/>
  <c r="D627" i="19" s="1"/>
  <c r="E625" i="16"/>
  <c r="F627" i="19" s="1"/>
  <c r="R623" i="16"/>
  <c r="S625" i="19" s="1"/>
  <c r="C625"/>
  <c r="D623" i="16"/>
  <c r="E625" i="19" s="1"/>
  <c r="F623" i="16"/>
  <c r="G625" i="19" s="1"/>
  <c r="C623" i="16"/>
  <c r="D625" i="19" s="1"/>
  <c r="E623" i="16"/>
  <c r="F625" i="19" s="1"/>
  <c r="R621" i="16"/>
  <c r="S623" i="19" s="1"/>
  <c r="C623"/>
  <c r="D621" i="16"/>
  <c r="E623" i="19" s="1"/>
  <c r="F621" i="16"/>
  <c r="G623" i="19" s="1"/>
  <c r="C621" i="16"/>
  <c r="D623" i="19" s="1"/>
  <c r="E621" i="16"/>
  <c r="F623" i="19" s="1"/>
  <c r="R619" i="16"/>
  <c r="S621" i="19" s="1"/>
  <c r="C621"/>
  <c r="D619" i="16"/>
  <c r="E621" i="19" s="1"/>
  <c r="F619" i="16"/>
  <c r="G621" i="19" s="1"/>
  <c r="C619" i="16"/>
  <c r="D621" i="19" s="1"/>
  <c r="E619" i="16"/>
  <c r="F621" i="19" s="1"/>
  <c r="R617" i="16"/>
  <c r="S619" i="19" s="1"/>
  <c r="C619"/>
  <c r="D617" i="16"/>
  <c r="E619" i="19" s="1"/>
  <c r="F617" i="16"/>
  <c r="G619" i="19" s="1"/>
  <c r="C617" i="16"/>
  <c r="D619" i="19" s="1"/>
  <c r="E617" i="16"/>
  <c r="F619" i="19" s="1"/>
  <c r="R615" i="16"/>
  <c r="S617" i="19" s="1"/>
  <c r="C617"/>
  <c r="D615" i="16"/>
  <c r="E617" i="19" s="1"/>
  <c r="F615" i="16"/>
  <c r="G617" i="19" s="1"/>
  <c r="C615" i="16"/>
  <c r="D617" i="19" s="1"/>
  <c r="E615" i="16"/>
  <c r="F617" i="19" s="1"/>
  <c r="R613" i="16"/>
  <c r="S615" i="19" s="1"/>
  <c r="C615"/>
  <c r="D613" i="16"/>
  <c r="E615" i="19" s="1"/>
  <c r="F613" i="16"/>
  <c r="G615" i="19" s="1"/>
  <c r="C613" i="16"/>
  <c r="D615" i="19" s="1"/>
  <c r="E613" i="16"/>
  <c r="F615" i="19" s="1"/>
  <c r="R611" i="16"/>
  <c r="S613" i="19" s="1"/>
  <c r="C613"/>
  <c r="D611" i="16"/>
  <c r="E613" i="19" s="1"/>
  <c r="F611" i="16"/>
  <c r="G613" i="19" s="1"/>
  <c r="C611" i="16"/>
  <c r="D613" i="19" s="1"/>
  <c r="E611" i="16"/>
  <c r="F613" i="19" s="1"/>
  <c r="R609" i="16"/>
  <c r="S611" i="19" s="1"/>
  <c r="C611"/>
  <c r="D609" i="16"/>
  <c r="E611" i="19" s="1"/>
  <c r="F609" i="16"/>
  <c r="G611" i="19" s="1"/>
  <c r="C609" i="16"/>
  <c r="D611" i="19" s="1"/>
  <c r="E609" i="16"/>
  <c r="F611" i="19" s="1"/>
  <c r="R607" i="16"/>
  <c r="S609" i="19" s="1"/>
  <c r="C609"/>
  <c r="D607" i="16"/>
  <c r="E609" i="19" s="1"/>
  <c r="F607" i="16"/>
  <c r="G609" i="19" s="1"/>
  <c r="C607" i="16"/>
  <c r="D609" i="19" s="1"/>
  <c r="E607" i="16"/>
  <c r="F609" i="19" s="1"/>
  <c r="R605" i="16"/>
  <c r="S607" i="19" s="1"/>
  <c r="C607"/>
  <c r="D605" i="16"/>
  <c r="E607" i="19" s="1"/>
  <c r="F605" i="16"/>
  <c r="G607" i="19" s="1"/>
  <c r="C605" i="16"/>
  <c r="D607" i="19" s="1"/>
  <c r="E605" i="16"/>
  <c r="F607" i="19" s="1"/>
  <c r="R603" i="16"/>
  <c r="S605" i="19" s="1"/>
  <c r="C605"/>
  <c r="D603" i="16"/>
  <c r="E605" i="19" s="1"/>
  <c r="F603" i="16"/>
  <c r="G605" i="19" s="1"/>
  <c r="C603" i="16"/>
  <c r="D605" i="19" s="1"/>
  <c r="E603" i="16"/>
  <c r="F605" i="19" s="1"/>
  <c r="R601" i="16"/>
  <c r="S603" i="19" s="1"/>
  <c r="C603"/>
  <c r="D601" i="16"/>
  <c r="E603" i="19" s="1"/>
  <c r="F601" i="16"/>
  <c r="G603" i="19" s="1"/>
  <c r="C601" i="16"/>
  <c r="D603" i="19" s="1"/>
  <c r="E601" i="16"/>
  <c r="F603" i="19" s="1"/>
  <c r="R599" i="16"/>
  <c r="S601" i="19" s="1"/>
  <c r="C601"/>
  <c r="D599" i="16"/>
  <c r="E601" i="19" s="1"/>
  <c r="F599" i="16"/>
  <c r="G601" i="19" s="1"/>
  <c r="C599" i="16"/>
  <c r="D601" i="19" s="1"/>
  <c r="E599" i="16"/>
  <c r="F601" i="19" s="1"/>
  <c r="R597" i="16"/>
  <c r="S599" i="19" s="1"/>
  <c r="C599"/>
  <c r="D597" i="16"/>
  <c r="E599" i="19" s="1"/>
  <c r="F597" i="16"/>
  <c r="G599" i="19" s="1"/>
  <c r="C597" i="16"/>
  <c r="D599" i="19" s="1"/>
  <c r="E597" i="16"/>
  <c r="F599" i="19" s="1"/>
  <c r="R595" i="16"/>
  <c r="S597" i="19" s="1"/>
  <c r="C597"/>
  <c r="D595" i="16"/>
  <c r="E597" i="19" s="1"/>
  <c r="F595" i="16"/>
  <c r="G597" i="19" s="1"/>
  <c r="C595" i="16"/>
  <c r="D597" i="19" s="1"/>
  <c r="E595" i="16"/>
  <c r="F597" i="19" s="1"/>
  <c r="R593" i="16"/>
  <c r="S595" i="19" s="1"/>
  <c r="C595"/>
  <c r="D593" i="16"/>
  <c r="E595" i="19" s="1"/>
  <c r="F593" i="16"/>
  <c r="G595" i="19" s="1"/>
  <c r="C593" i="16"/>
  <c r="D595" i="19" s="1"/>
  <c r="E593" i="16"/>
  <c r="F595" i="19" s="1"/>
  <c r="R591" i="16"/>
  <c r="S593" i="19" s="1"/>
  <c r="C593"/>
  <c r="D591" i="16"/>
  <c r="E593" i="19" s="1"/>
  <c r="F591" i="16"/>
  <c r="G593" i="19" s="1"/>
  <c r="C591" i="16"/>
  <c r="D593" i="19" s="1"/>
  <c r="E591" i="16"/>
  <c r="F593" i="19" s="1"/>
  <c r="R589" i="16"/>
  <c r="S591" i="19" s="1"/>
  <c r="C591"/>
  <c r="D589" i="16"/>
  <c r="E591" i="19" s="1"/>
  <c r="F589" i="16"/>
  <c r="G591" i="19" s="1"/>
  <c r="C589" i="16"/>
  <c r="D591" i="19" s="1"/>
  <c r="E589" i="16"/>
  <c r="F591" i="19" s="1"/>
  <c r="R587" i="16"/>
  <c r="S589" i="19" s="1"/>
  <c r="C589"/>
  <c r="D587" i="16"/>
  <c r="E589" i="19" s="1"/>
  <c r="F587" i="16"/>
  <c r="G589" i="19" s="1"/>
  <c r="C587" i="16"/>
  <c r="D589" i="19" s="1"/>
  <c r="E587" i="16"/>
  <c r="F589" i="19" s="1"/>
  <c r="R585" i="16"/>
  <c r="S587" i="19" s="1"/>
  <c r="C587"/>
  <c r="D585" i="16"/>
  <c r="E587" i="19" s="1"/>
  <c r="F585" i="16"/>
  <c r="G587" i="19" s="1"/>
  <c r="C585" i="16"/>
  <c r="D587" i="19" s="1"/>
  <c r="E585" i="16"/>
  <c r="F587" i="19" s="1"/>
  <c r="R583" i="16"/>
  <c r="S585" i="19" s="1"/>
  <c r="C585"/>
  <c r="D583" i="16"/>
  <c r="E585" i="19" s="1"/>
  <c r="F583" i="16"/>
  <c r="G585" i="19" s="1"/>
  <c r="C583" i="16"/>
  <c r="D585" i="19" s="1"/>
  <c r="E583" i="16"/>
  <c r="F585" i="19" s="1"/>
  <c r="R581" i="16"/>
  <c r="S583" i="19" s="1"/>
  <c r="C583"/>
  <c r="D581" i="16"/>
  <c r="E583" i="19" s="1"/>
  <c r="F581" i="16"/>
  <c r="G583" i="19" s="1"/>
  <c r="C581" i="16"/>
  <c r="D583" i="19" s="1"/>
  <c r="E581" i="16"/>
  <c r="F583" i="19" s="1"/>
  <c r="R579" i="16"/>
  <c r="S581" i="19" s="1"/>
  <c r="C581"/>
  <c r="D579" i="16"/>
  <c r="E581" i="19" s="1"/>
  <c r="F579" i="16"/>
  <c r="G581" i="19" s="1"/>
  <c r="C579" i="16"/>
  <c r="D581" i="19" s="1"/>
  <c r="E579" i="16"/>
  <c r="F581" i="19" s="1"/>
  <c r="R577" i="16"/>
  <c r="S579" i="19" s="1"/>
  <c r="C579"/>
  <c r="D577" i="16"/>
  <c r="E579" i="19" s="1"/>
  <c r="F577" i="16"/>
  <c r="G579" i="19" s="1"/>
  <c r="C577" i="16"/>
  <c r="D579" i="19" s="1"/>
  <c r="E577" i="16"/>
  <c r="F579" i="19" s="1"/>
  <c r="R575" i="16"/>
  <c r="S577" i="19" s="1"/>
  <c r="C577"/>
  <c r="D575" i="16"/>
  <c r="E577" i="19" s="1"/>
  <c r="F575" i="16"/>
  <c r="G577" i="19" s="1"/>
  <c r="C575" i="16"/>
  <c r="D577" i="19" s="1"/>
  <c r="E575" i="16"/>
  <c r="F577" i="19" s="1"/>
  <c r="R573" i="16"/>
  <c r="S575" i="19" s="1"/>
  <c r="C575"/>
  <c r="D573" i="16"/>
  <c r="E575" i="19" s="1"/>
  <c r="F573" i="16"/>
  <c r="G575" i="19" s="1"/>
  <c r="C573" i="16"/>
  <c r="D575" i="19" s="1"/>
  <c r="E573" i="16"/>
  <c r="F575" i="19" s="1"/>
  <c r="R571" i="16"/>
  <c r="S573" i="19" s="1"/>
  <c r="C573"/>
  <c r="D571" i="16"/>
  <c r="E573" i="19" s="1"/>
  <c r="F571" i="16"/>
  <c r="G573" i="19" s="1"/>
  <c r="C571" i="16"/>
  <c r="D573" i="19" s="1"/>
  <c r="E571" i="16"/>
  <c r="F573" i="19" s="1"/>
  <c r="R569" i="16"/>
  <c r="S571" i="19" s="1"/>
  <c r="C571"/>
  <c r="D569" i="16"/>
  <c r="E571" i="19" s="1"/>
  <c r="F569" i="16"/>
  <c r="G571" i="19" s="1"/>
  <c r="C569" i="16"/>
  <c r="D571" i="19" s="1"/>
  <c r="E569" i="16"/>
  <c r="F571" i="19" s="1"/>
  <c r="R567" i="16"/>
  <c r="S569" i="19" s="1"/>
  <c r="C569"/>
  <c r="D567" i="16"/>
  <c r="E569" i="19" s="1"/>
  <c r="F567" i="16"/>
  <c r="G569" i="19" s="1"/>
  <c r="C567" i="16"/>
  <c r="D569" i="19" s="1"/>
  <c r="E567" i="16"/>
  <c r="F569" i="19" s="1"/>
  <c r="R565" i="16"/>
  <c r="S567" i="19" s="1"/>
  <c r="C567"/>
  <c r="D565" i="16"/>
  <c r="E567" i="19" s="1"/>
  <c r="F565" i="16"/>
  <c r="G567" i="19" s="1"/>
  <c r="C565" i="16"/>
  <c r="D567" i="19" s="1"/>
  <c r="E565" i="16"/>
  <c r="F567" i="19" s="1"/>
  <c r="R563" i="16"/>
  <c r="S565" i="19" s="1"/>
  <c r="C565"/>
  <c r="D563" i="16"/>
  <c r="E565" i="19" s="1"/>
  <c r="F563" i="16"/>
  <c r="G565" i="19" s="1"/>
  <c r="C563" i="16"/>
  <c r="D565" i="19" s="1"/>
  <c r="E563" i="16"/>
  <c r="F565" i="19" s="1"/>
  <c r="R561" i="16"/>
  <c r="S563" i="19" s="1"/>
  <c r="C563"/>
  <c r="D561" i="16"/>
  <c r="E563" i="19" s="1"/>
  <c r="F561" i="16"/>
  <c r="G563" i="19" s="1"/>
  <c r="C561" i="16"/>
  <c r="D563" i="19" s="1"/>
  <c r="E561" i="16"/>
  <c r="F563" i="19" s="1"/>
  <c r="R559" i="16"/>
  <c r="S561" i="19" s="1"/>
  <c r="C561"/>
  <c r="D559" i="16"/>
  <c r="E561" i="19" s="1"/>
  <c r="F559" i="16"/>
  <c r="G561" i="19" s="1"/>
  <c r="C559" i="16"/>
  <c r="D561" i="19" s="1"/>
  <c r="E559" i="16"/>
  <c r="F561" i="19" s="1"/>
  <c r="R557" i="16"/>
  <c r="S559" i="19" s="1"/>
  <c r="C559"/>
  <c r="D557" i="16"/>
  <c r="E559" i="19" s="1"/>
  <c r="F557" i="16"/>
  <c r="G559" i="19" s="1"/>
  <c r="C557" i="16"/>
  <c r="D559" i="19" s="1"/>
  <c r="E557" i="16"/>
  <c r="F559" i="19" s="1"/>
  <c r="R555" i="16"/>
  <c r="S557" i="19" s="1"/>
  <c r="C557"/>
  <c r="D555" i="16"/>
  <c r="E557" i="19" s="1"/>
  <c r="F555" i="16"/>
  <c r="G557" i="19" s="1"/>
  <c r="C555" i="16"/>
  <c r="D557" i="19" s="1"/>
  <c r="E555" i="16"/>
  <c r="F557" i="19" s="1"/>
  <c r="R553" i="16"/>
  <c r="S555" i="19" s="1"/>
  <c r="C555"/>
  <c r="D553" i="16"/>
  <c r="E555" i="19" s="1"/>
  <c r="F553" i="16"/>
  <c r="G555" i="19" s="1"/>
  <c r="C553" i="16"/>
  <c r="D555" i="19" s="1"/>
  <c r="E553" i="16"/>
  <c r="F555" i="19" s="1"/>
  <c r="R551" i="16"/>
  <c r="S553" i="19" s="1"/>
  <c r="C553"/>
  <c r="D551" i="16"/>
  <c r="E553" i="19" s="1"/>
  <c r="F551" i="16"/>
  <c r="G553" i="19" s="1"/>
  <c r="C551" i="16"/>
  <c r="D553" i="19" s="1"/>
  <c r="E551" i="16"/>
  <c r="F553" i="19" s="1"/>
  <c r="R549" i="16"/>
  <c r="S551" i="19" s="1"/>
  <c r="C551"/>
  <c r="D549" i="16"/>
  <c r="E551" i="19" s="1"/>
  <c r="F549" i="16"/>
  <c r="G551" i="19" s="1"/>
  <c r="C549" i="16"/>
  <c r="D551" i="19" s="1"/>
  <c r="E549" i="16"/>
  <c r="F551" i="19" s="1"/>
  <c r="R547" i="16"/>
  <c r="S549" i="19" s="1"/>
  <c r="C549"/>
  <c r="D547" i="16"/>
  <c r="E549" i="19" s="1"/>
  <c r="F547" i="16"/>
  <c r="G549" i="19" s="1"/>
  <c r="C547" i="16"/>
  <c r="D549" i="19" s="1"/>
  <c r="E547" i="16"/>
  <c r="F549" i="19" s="1"/>
  <c r="R545" i="16"/>
  <c r="S547" i="19" s="1"/>
  <c r="C547"/>
  <c r="D545" i="16"/>
  <c r="E547" i="19" s="1"/>
  <c r="F545" i="16"/>
  <c r="G547" i="19" s="1"/>
  <c r="C545" i="16"/>
  <c r="D547" i="19" s="1"/>
  <c r="E545" i="16"/>
  <c r="F547" i="19" s="1"/>
  <c r="R543" i="16"/>
  <c r="S545" i="19" s="1"/>
  <c r="C545"/>
  <c r="D543" i="16"/>
  <c r="E545" i="19" s="1"/>
  <c r="F543" i="16"/>
  <c r="G545" i="19" s="1"/>
  <c r="C543" i="16"/>
  <c r="D545" i="19" s="1"/>
  <c r="E543" i="16"/>
  <c r="F545" i="19" s="1"/>
  <c r="R541" i="16"/>
  <c r="S543" i="19" s="1"/>
  <c r="C543"/>
  <c r="D541" i="16"/>
  <c r="E543" i="19" s="1"/>
  <c r="F541" i="16"/>
  <c r="G543" i="19" s="1"/>
  <c r="C541" i="16"/>
  <c r="D543" i="19" s="1"/>
  <c r="E541" i="16"/>
  <c r="F543" i="19" s="1"/>
  <c r="R539" i="16"/>
  <c r="S541" i="19" s="1"/>
  <c r="C541"/>
  <c r="D539" i="16"/>
  <c r="E541" i="19" s="1"/>
  <c r="F539" i="16"/>
  <c r="G541" i="19" s="1"/>
  <c r="C539" i="16"/>
  <c r="D541" i="19" s="1"/>
  <c r="E539" i="16"/>
  <c r="F541" i="19" s="1"/>
  <c r="R537" i="16"/>
  <c r="S539" i="19" s="1"/>
  <c r="C539"/>
  <c r="D537" i="16"/>
  <c r="E539" i="19" s="1"/>
  <c r="F537" i="16"/>
  <c r="G539" i="19" s="1"/>
  <c r="C537" i="16"/>
  <c r="D539" i="19" s="1"/>
  <c r="E537" i="16"/>
  <c r="F539" i="19" s="1"/>
  <c r="R535" i="16"/>
  <c r="S537" i="19" s="1"/>
  <c r="C537"/>
  <c r="D535" i="16"/>
  <c r="E537" i="19" s="1"/>
  <c r="F535" i="16"/>
  <c r="G537" i="19" s="1"/>
  <c r="C535" i="16"/>
  <c r="D537" i="19" s="1"/>
  <c r="E535" i="16"/>
  <c r="F537" i="19" s="1"/>
  <c r="R533" i="16"/>
  <c r="S535" i="19" s="1"/>
  <c r="C535"/>
  <c r="D533" i="16"/>
  <c r="E535" i="19" s="1"/>
  <c r="F533" i="16"/>
  <c r="G535" i="19" s="1"/>
  <c r="C533" i="16"/>
  <c r="D535" i="19" s="1"/>
  <c r="E533" i="16"/>
  <c r="F535" i="19" s="1"/>
  <c r="R531" i="16"/>
  <c r="S533" i="19" s="1"/>
  <c r="C533"/>
  <c r="D531" i="16"/>
  <c r="E533" i="19" s="1"/>
  <c r="F531" i="16"/>
  <c r="G533" i="19" s="1"/>
  <c r="C531" i="16"/>
  <c r="D533" i="19" s="1"/>
  <c r="E531" i="16"/>
  <c r="F533" i="19" s="1"/>
  <c r="R529" i="16"/>
  <c r="S531" i="19" s="1"/>
  <c r="C531"/>
  <c r="D529" i="16"/>
  <c r="E531" i="19" s="1"/>
  <c r="F529" i="16"/>
  <c r="G531" i="19" s="1"/>
  <c r="C529" i="16"/>
  <c r="D531" i="19" s="1"/>
  <c r="E529" i="16"/>
  <c r="F531" i="19" s="1"/>
  <c r="R527" i="16"/>
  <c r="S529" i="19" s="1"/>
  <c r="C529"/>
  <c r="D527" i="16"/>
  <c r="E529" i="19" s="1"/>
  <c r="F527" i="16"/>
  <c r="G529" i="19" s="1"/>
  <c r="C527" i="16"/>
  <c r="D529" i="19" s="1"/>
  <c r="E527" i="16"/>
  <c r="F529" i="19" s="1"/>
  <c r="R525" i="16"/>
  <c r="S527" i="19" s="1"/>
  <c r="C527"/>
  <c r="D525" i="16"/>
  <c r="E527" i="19" s="1"/>
  <c r="F525" i="16"/>
  <c r="G527" i="19" s="1"/>
  <c r="C525" i="16"/>
  <c r="D527" i="19" s="1"/>
  <c r="E525" i="16"/>
  <c r="F527" i="19" s="1"/>
  <c r="R523" i="16"/>
  <c r="S525" i="19" s="1"/>
  <c r="C525"/>
  <c r="D523" i="16"/>
  <c r="E525" i="19" s="1"/>
  <c r="F523" i="16"/>
  <c r="G525" i="19" s="1"/>
  <c r="C523" i="16"/>
  <c r="D525" i="19" s="1"/>
  <c r="E523" i="16"/>
  <c r="F525" i="19" s="1"/>
  <c r="R521" i="16"/>
  <c r="S523" i="19" s="1"/>
  <c r="C523"/>
  <c r="D521" i="16"/>
  <c r="E523" i="19" s="1"/>
  <c r="F521" i="16"/>
  <c r="G523" i="19" s="1"/>
  <c r="C521" i="16"/>
  <c r="D523" i="19" s="1"/>
  <c r="E521" i="16"/>
  <c r="F523" i="19" s="1"/>
  <c r="R519" i="16"/>
  <c r="S521" i="19" s="1"/>
  <c r="C521"/>
  <c r="D519" i="16"/>
  <c r="E521" i="19" s="1"/>
  <c r="F519" i="16"/>
  <c r="G521" i="19" s="1"/>
  <c r="C519" i="16"/>
  <c r="D521" i="19" s="1"/>
  <c r="E519" i="16"/>
  <c r="F521" i="19" s="1"/>
  <c r="R517" i="16"/>
  <c r="S519" i="19" s="1"/>
  <c r="C519"/>
  <c r="D517" i="16"/>
  <c r="E519" i="19" s="1"/>
  <c r="F517" i="16"/>
  <c r="G519" i="19" s="1"/>
  <c r="C517" i="16"/>
  <c r="D519" i="19" s="1"/>
  <c r="E517" i="16"/>
  <c r="F519" i="19" s="1"/>
  <c r="R515" i="16"/>
  <c r="S517" i="19" s="1"/>
  <c r="C517"/>
  <c r="D515" i="16"/>
  <c r="E517" i="19" s="1"/>
  <c r="F515" i="16"/>
  <c r="G517" i="19" s="1"/>
  <c r="C515" i="16"/>
  <c r="D517" i="19" s="1"/>
  <c r="E515" i="16"/>
  <c r="F517" i="19" s="1"/>
  <c r="R513" i="16"/>
  <c r="S515" i="19" s="1"/>
  <c r="C515"/>
  <c r="D513" i="16"/>
  <c r="E515" i="19" s="1"/>
  <c r="F513" i="16"/>
  <c r="G515" i="19" s="1"/>
  <c r="C513" i="16"/>
  <c r="D515" i="19" s="1"/>
  <c r="E513" i="16"/>
  <c r="F515" i="19" s="1"/>
  <c r="R511" i="16"/>
  <c r="S513" i="19" s="1"/>
  <c r="C513"/>
  <c r="D511" i="16"/>
  <c r="E513" i="19" s="1"/>
  <c r="F511" i="16"/>
  <c r="G513" i="19" s="1"/>
  <c r="C511" i="16"/>
  <c r="D513" i="19" s="1"/>
  <c r="E511" i="16"/>
  <c r="F513" i="19" s="1"/>
  <c r="R509" i="16"/>
  <c r="S511" i="19" s="1"/>
  <c r="C511"/>
  <c r="D509" i="16"/>
  <c r="E511" i="19" s="1"/>
  <c r="F509" i="16"/>
  <c r="G511" i="19" s="1"/>
  <c r="C509" i="16"/>
  <c r="D511" i="19" s="1"/>
  <c r="E509" i="16"/>
  <c r="F511" i="19" s="1"/>
  <c r="R507" i="16"/>
  <c r="S509" i="19" s="1"/>
  <c r="C509"/>
  <c r="D507" i="16"/>
  <c r="E509" i="19" s="1"/>
  <c r="F507" i="16"/>
  <c r="G509" i="19" s="1"/>
  <c r="C507" i="16"/>
  <c r="D509" i="19" s="1"/>
  <c r="E507" i="16"/>
  <c r="F509" i="19" s="1"/>
  <c r="R505" i="16"/>
  <c r="S507" i="19" s="1"/>
  <c r="C507"/>
  <c r="D505" i="16"/>
  <c r="E507" i="19" s="1"/>
  <c r="F505" i="16"/>
  <c r="G507" i="19" s="1"/>
  <c r="C505" i="16"/>
  <c r="D507" i="19" s="1"/>
  <c r="E505" i="16"/>
  <c r="F507" i="19" s="1"/>
  <c r="R503" i="16"/>
  <c r="S505" i="19" s="1"/>
  <c r="C505"/>
  <c r="D503" i="16"/>
  <c r="E505" i="19" s="1"/>
  <c r="F503" i="16"/>
  <c r="G505" i="19" s="1"/>
  <c r="C503" i="16"/>
  <c r="D505" i="19" s="1"/>
  <c r="E503" i="16"/>
  <c r="F505" i="19" s="1"/>
  <c r="R501" i="16"/>
  <c r="S503" i="19" s="1"/>
  <c r="C503"/>
  <c r="D501" i="16"/>
  <c r="E503" i="19" s="1"/>
  <c r="F501" i="16"/>
  <c r="G503" i="19" s="1"/>
  <c r="C501" i="16"/>
  <c r="D503" i="19" s="1"/>
  <c r="E501" i="16"/>
  <c r="F503" i="19" s="1"/>
  <c r="R499" i="16"/>
  <c r="S501" i="19" s="1"/>
  <c r="C501"/>
  <c r="D499" i="16"/>
  <c r="E501" i="19" s="1"/>
  <c r="F499" i="16"/>
  <c r="G501" i="19" s="1"/>
  <c r="C499" i="16"/>
  <c r="D501" i="19" s="1"/>
  <c r="E499" i="16"/>
  <c r="F501" i="19" s="1"/>
  <c r="R497" i="16"/>
  <c r="S499" i="19" s="1"/>
  <c r="C499"/>
  <c r="D497" i="16"/>
  <c r="E499" i="19" s="1"/>
  <c r="F497" i="16"/>
  <c r="G499" i="19" s="1"/>
  <c r="C497" i="16"/>
  <c r="D499" i="19" s="1"/>
  <c r="E497" i="16"/>
  <c r="F499" i="19" s="1"/>
  <c r="R495" i="16"/>
  <c r="S497" i="19" s="1"/>
  <c r="C497"/>
  <c r="D495" i="16"/>
  <c r="E497" i="19" s="1"/>
  <c r="F495" i="16"/>
  <c r="G497" i="19" s="1"/>
  <c r="C495" i="16"/>
  <c r="D497" i="19" s="1"/>
  <c r="E495" i="16"/>
  <c r="F497" i="19" s="1"/>
  <c r="R493" i="16"/>
  <c r="S495" i="19" s="1"/>
  <c r="C495"/>
  <c r="D493" i="16"/>
  <c r="E495" i="19" s="1"/>
  <c r="F493" i="16"/>
  <c r="G495" i="19" s="1"/>
  <c r="C493" i="16"/>
  <c r="D495" i="19" s="1"/>
  <c r="E493" i="16"/>
  <c r="F495" i="19" s="1"/>
  <c r="R491" i="16"/>
  <c r="S493" i="19" s="1"/>
  <c r="C493"/>
  <c r="D491" i="16"/>
  <c r="E493" i="19" s="1"/>
  <c r="F491" i="16"/>
  <c r="G493" i="19" s="1"/>
  <c r="C491" i="16"/>
  <c r="D493" i="19" s="1"/>
  <c r="E491" i="16"/>
  <c r="F493" i="19" s="1"/>
  <c r="R489" i="16"/>
  <c r="S491" i="19" s="1"/>
  <c r="C491"/>
  <c r="D489" i="16"/>
  <c r="E491" i="19" s="1"/>
  <c r="F489" i="16"/>
  <c r="G491" i="19" s="1"/>
  <c r="C489" i="16"/>
  <c r="D491" i="19" s="1"/>
  <c r="E489" i="16"/>
  <c r="F491" i="19" s="1"/>
  <c r="R487" i="16"/>
  <c r="S489" i="19" s="1"/>
  <c r="C489"/>
  <c r="D487" i="16"/>
  <c r="E489" i="19" s="1"/>
  <c r="F487" i="16"/>
  <c r="G489" i="19" s="1"/>
  <c r="C487" i="16"/>
  <c r="D489" i="19" s="1"/>
  <c r="E487" i="16"/>
  <c r="F489" i="19" s="1"/>
  <c r="R485" i="16"/>
  <c r="S487" i="19" s="1"/>
  <c r="C487"/>
  <c r="D485" i="16"/>
  <c r="E487" i="19" s="1"/>
  <c r="F485" i="16"/>
  <c r="G487" i="19" s="1"/>
  <c r="C485" i="16"/>
  <c r="D487" i="19" s="1"/>
  <c r="E485" i="16"/>
  <c r="F487" i="19" s="1"/>
  <c r="G9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C11"/>
  <c r="C12"/>
  <c r="C13"/>
  <c r="C14"/>
  <c r="C15"/>
  <c r="C16"/>
  <c r="C17"/>
  <c r="C18"/>
  <c r="C19"/>
  <c r="C20"/>
  <c r="R7" i="16"/>
  <c r="S9" i="19" s="1"/>
  <c r="R18" i="16"/>
  <c r="S20" i="19" s="1"/>
  <c r="R16" i="16"/>
  <c r="S18" i="19" s="1"/>
  <c r="R14" i="16"/>
  <c r="S16" i="19" s="1"/>
  <c r="R12" i="16"/>
  <c r="S14" i="19" s="1"/>
  <c r="R10" i="16"/>
  <c r="S12" i="19" s="1"/>
  <c r="F9"/>
  <c r="G20"/>
  <c r="G19"/>
  <c r="E19"/>
  <c r="G18"/>
  <c r="G17"/>
  <c r="E17"/>
  <c r="G16"/>
  <c r="G15"/>
  <c r="E15"/>
  <c r="G14"/>
  <c r="G13"/>
  <c r="E13"/>
  <c r="G12"/>
  <c r="G11"/>
  <c r="E11"/>
  <c r="G10"/>
  <c r="E10"/>
  <c r="R472" i="16"/>
  <c r="S474" i="19" s="1"/>
  <c r="C474"/>
  <c r="D472" i="16"/>
  <c r="E474" i="19" s="1"/>
  <c r="F472" i="16"/>
  <c r="G474" i="19" s="1"/>
  <c r="E472" i="16"/>
  <c r="F474" i="19" s="1"/>
  <c r="C472" i="16"/>
  <c r="D474" i="19" s="1"/>
  <c r="R470" i="16"/>
  <c r="S472" i="19" s="1"/>
  <c r="C472"/>
  <c r="D470" i="16"/>
  <c r="E472" i="19" s="1"/>
  <c r="F470" i="16"/>
  <c r="G472" i="19" s="1"/>
  <c r="E470" i="16"/>
  <c r="F472" i="19" s="1"/>
  <c r="C470" i="16"/>
  <c r="D472" i="19" s="1"/>
  <c r="R468" i="16"/>
  <c r="S470" i="19" s="1"/>
  <c r="D468" i="16"/>
  <c r="E470" i="19" s="1"/>
  <c r="F468" i="16"/>
  <c r="G470" i="19" s="1"/>
  <c r="C470"/>
  <c r="E468" i="16"/>
  <c r="F470" i="19" s="1"/>
  <c r="C468" i="16"/>
  <c r="D470" i="19" s="1"/>
  <c r="R466" i="16"/>
  <c r="S468" i="19" s="1"/>
  <c r="C468"/>
  <c r="D466" i="16"/>
  <c r="E468" i="19" s="1"/>
  <c r="F466" i="16"/>
  <c r="G468" i="19" s="1"/>
  <c r="E466" i="16"/>
  <c r="F468" i="19" s="1"/>
  <c r="C466" i="16"/>
  <c r="D468" i="19" s="1"/>
  <c r="R464" i="16"/>
  <c r="S466" i="19" s="1"/>
  <c r="C466"/>
  <c r="D464" i="16"/>
  <c r="E466" i="19" s="1"/>
  <c r="F464" i="16"/>
  <c r="G466" i="19" s="1"/>
  <c r="E464" i="16"/>
  <c r="F466" i="19" s="1"/>
  <c r="C464" i="16"/>
  <c r="D466" i="19" s="1"/>
  <c r="R462" i="16"/>
  <c r="S464" i="19" s="1"/>
  <c r="C464"/>
  <c r="D462" i="16"/>
  <c r="E464" i="19" s="1"/>
  <c r="F462" i="16"/>
  <c r="G464" i="19" s="1"/>
  <c r="E462" i="16"/>
  <c r="F464" i="19" s="1"/>
  <c r="C462" i="16"/>
  <c r="D464" i="19" s="1"/>
  <c r="R460" i="16"/>
  <c r="S462" i="19" s="1"/>
  <c r="D460" i="16"/>
  <c r="E462" i="19" s="1"/>
  <c r="F460" i="16"/>
  <c r="G462" i="19" s="1"/>
  <c r="C462"/>
  <c r="E460" i="16"/>
  <c r="F462" i="19" s="1"/>
  <c r="C460" i="16"/>
  <c r="D462" i="19" s="1"/>
  <c r="R458" i="16"/>
  <c r="S460" i="19" s="1"/>
  <c r="C460"/>
  <c r="D458" i="16"/>
  <c r="E460" i="19" s="1"/>
  <c r="F458" i="16"/>
  <c r="G460" i="19" s="1"/>
  <c r="E458" i="16"/>
  <c r="F460" i="19" s="1"/>
  <c r="C458" i="16"/>
  <c r="D460" i="19" s="1"/>
  <c r="R456" i="16"/>
  <c r="S458" i="19" s="1"/>
  <c r="D456" i="16"/>
  <c r="E458" i="19" s="1"/>
  <c r="F456" i="16"/>
  <c r="G458" i="19" s="1"/>
  <c r="C458"/>
  <c r="E456" i="16"/>
  <c r="F458" i="19" s="1"/>
  <c r="C456" i="16"/>
  <c r="D458" i="19" s="1"/>
  <c r="R454" i="16"/>
  <c r="S456" i="19" s="1"/>
  <c r="C456"/>
  <c r="D454" i="16"/>
  <c r="E456" i="19" s="1"/>
  <c r="F454" i="16"/>
  <c r="G456" i="19" s="1"/>
  <c r="E454" i="16"/>
  <c r="F456" i="19" s="1"/>
  <c r="C454" i="16"/>
  <c r="D456" i="19" s="1"/>
  <c r="R452" i="16"/>
  <c r="S454" i="19" s="1"/>
  <c r="D452" i="16"/>
  <c r="E454" i="19" s="1"/>
  <c r="F452" i="16"/>
  <c r="G454" i="19" s="1"/>
  <c r="C454"/>
  <c r="E452" i="16"/>
  <c r="F454" i="19" s="1"/>
  <c r="C452" i="16"/>
  <c r="D454" i="19" s="1"/>
  <c r="R450" i="16"/>
  <c r="S452" i="19" s="1"/>
  <c r="C452"/>
  <c r="D450" i="16"/>
  <c r="E452" i="19" s="1"/>
  <c r="F450" i="16"/>
  <c r="G452" i="19" s="1"/>
  <c r="E450" i="16"/>
  <c r="F452" i="19" s="1"/>
  <c r="C450" i="16"/>
  <c r="D452" i="19" s="1"/>
  <c r="R448" i="16"/>
  <c r="S450" i="19" s="1"/>
  <c r="D448" i="16"/>
  <c r="E450" i="19" s="1"/>
  <c r="F448" i="16"/>
  <c r="G450" i="19" s="1"/>
  <c r="C450"/>
  <c r="E448" i="16"/>
  <c r="F450" i="19" s="1"/>
  <c r="C448" i="16"/>
  <c r="D450" i="19" s="1"/>
  <c r="R446" i="16"/>
  <c r="S448" i="19" s="1"/>
  <c r="C448"/>
  <c r="D446" i="16"/>
  <c r="E448" i="19" s="1"/>
  <c r="F446" i="16"/>
  <c r="G448" i="19" s="1"/>
  <c r="E446" i="16"/>
  <c r="F448" i="19" s="1"/>
  <c r="C446" i="16"/>
  <c r="D448" i="19" s="1"/>
  <c r="R444" i="16"/>
  <c r="S446" i="19" s="1"/>
  <c r="D444" i="16"/>
  <c r="E446" i="19" s="1"/>
  <c r="F444" i="16"/>
  <c r="G446" i="19" s="1"/>
  <c r="C446"/>
  <c r="E444" i="16"/>
  <c r="F446" i="19" s="1"/>
  <c r="C444" i="16"/>
  <c r="D446" i="19" s="1"/>
  <c r="R442" i="16"/>
  <c r="S444" i="19" s="1"/>
  <c r="C444"/>
  <c r="D442" i="16"/>
  <c r="E444" i="19" s="1"/>
  <c r="F442" i="16"/>
  <c r="G444" i="19" s="1"/>
  <c r="E442" i="16"/>
  <c r="F444" i="19" s="1"/>
  <c r="C442" i="16"/>
  <c r="D444" i="19" s="1"/>
  <c r="R440" i="16"/>
  <c r="S442" i="19" s="1"/>
  <c r="D440" i="16"/>
  <c r="E442" i="19" s="1"/>
  <c r="F440" i="16"/>
  <c r="G442" i="19" s="1"/>
  <c r="C442"/>
  <c r="E440" i="16"/>
  <c r="F442" i="19" s="1"/>
  <c r="C440" i="16"/>
  <c r="D442" i="19" s="1"/>
  <c r="R438" i="16"/>
  <c r="S440" i="19" s="1"/>
  <c r="C440"/>
  <c r="D438" i="16"/>
  <c r="E440" i="19" s="1"/>
  <c r="F438" i="16"/>
  <c r="G440" i="19" s="1"/>
  <c r="E438" i="16"/>
  <c r="F440" i="19" s="1"/>
  <c r="C438" i="16"/>
  <c r="D440" i="19" s="1"/>
  <c r="R436" i="16"/>
  <c r="S438" i="19" s="1"/>
  <c r="D436" i="16"/>
  <c r="E438" i="19" s="1"/>
  <c r="F436" i="16"/>
  <c r="G438" i="19" s="1"/>
  <c r="C438"/>
  <c r="E436" i="16"/>
  <c r="F438" i="19" s="1"/>
  <c r="C436" i="16"/>
  <c r="D438" i="19" s="1"/>
  <c r="R434" i="16"/>
  <c r="S436" i="19" s="1"/>
  <c r="C436"/>
  <c r="D434" i="16"/>
  <c r="E436" i="19" s="1"/>
  <c r="F434" i="16"/>
  <c r="G436" i="19" s="1"/>
  <c r="E434" i="16"/>
  <c r="F436" i="19" s="1"/>
  <c r="C434" i="16"/>
  <c r="D436" i="19" s="1"/>
  <c r="R432" i="16"/>
  <c r="S434" i="19" s="1"/>
  <c r="D432" i="16"/>
  <c r="E434" i="19" s="1"/>
  <c r="F432" i="16"/>
  <c r="G434" i="19" s="1"/>
  <c r="C434"/>
  <c r="E432" i="16"/>
  <c r="F434" i="19" s="1"/>
  <c r="C432" i="16"/>
  <c r="D434" i="19" s="1"/>
  <c r="R430" i="16"/>
  <c r="S432" i="19" s="1"/>
  <c r="C432"/>
  <c r="D430" i="16"/>
  <c r="E432" i="19" s="1"/>
  <c r="F430" i="16"/>
  <c r="G432" i="19" s="1"/>
  <c r="E430" i="16"/>
  <c r="F432" i="19" s="1"/>
  <c r="C430" i="16"/>
  <c r="D432" i="19" s="1"/>
  <c r="R428" i="16"/>
  <c r="S430" i="19" s="1"/>
  <c r="D428" i="16"/>
  <c r="E430" i="19" s="1"/>
  <c r="F428" i="16"/>
  <c r="G430" i="19" s="1"/>
  <c r="C430"/>
  <c r="E428" i="16"/>
  <c r="F430" i="19" s="1"/>
  <c r="C428" i="16"/>
  <c r="D430" i="19" s="1"/>
  <c r="R426" i="16"/>
  <c r="S428" i="19" s="1"/>
  <c r="C428"/>
  <c r="D426" i="16"/>
  <c r="E428" i="19" s="1"/>
  <c r="F426" i="16"/>
  <c r="G428" i="19" s="1"/>
  <c r="E426" i="16"/>
  <c r="F428" i="19" s="1"/>
  <c r="C426" i="16"/>
  <c r="D428" i="19" s="1"/>
  <c r="R424" i="16"/>
  <c r="S426" i="19" s="1"/>
  <c r="D424" i="16"/>
  <c r="E426" i="19" s="1"/>
  <c r="F424" i="16"/>
  <c r="G426" i="19" s="1"/>
  <c r="C426"/>
  <c r="E424" i="16"/>
  <c r="F426" i="19" s="1"/>
  <c r="C424" i="16"/>
  <c r="D426" i="19" s="1"/>
  <c r="R422" i="16"/>
  <c r="S424" i="19" s="1"/>
  <c r="C424"/>
  <c r="D422" i="16"/>
  <c r="E424" i="19" s="1"/>
  <c r="F422" i="16"/>
  <c r="G424" i="19" s="1"/>
  <c r="E422" i="16"/>
  <c r="F424" i="19" s="1"/>
  <c r="C422" i="16"/>
  <c r="D424" i="19" s="1"/>
  <c r="R420" i="16"/>
  <c r="S422" i="19" s="1"/>
  <c r="D420" i="16"/>
  <c r="E422" i="19" s="1"/>
  <c r="F420" i="16"/>
  <c r="G422" i="19" s="1"/>
  <c r="C422"/>
  <c r="E420" i="16"/>
  <c r="F422" i="19" s="1"/>
  <c r="C420" i="16"/>
  <c r="D422" i="19" s="1"/>
  <c r="R418" i="16"/>
  <c r="S420" i="19" s="1"/>
  <c r="C420"/>
  <c r="D418" i="16"/>
  <c r="E420" i="19" s="1"/>
  <c r="F418" i="16"/>
  <c r="G420" i="19" s="1"/>
  <c r="E418" i="16"/>
  <c r="F420" i="19" s="1"/>
  <c r="C418" i="16"/>
  <c r="D420" i="19" s="1"/>
  <c r="R416" i="16"/>
  <c r="S418" i="19" s="1"/>
  <c r="D416" i="16"/>
  <c r="E418" i="19" s="1"/>
  <c r="F416" i="16"/>
  <c r="G418" i="19" s="1"/>
  <c r="C418"/>
  <c r="E416" i="16"/>
  <c r="F418" i="19" s="1"/>
  <c r="C416" i="16"/>
  <c r="D418" i="19" s="1"/>
  <c r="R414" i="16"/>
  <c r="S416" i="19" s="1"/>
  <c r="C416"/>
  <c r="D414" i="16"/>
  <c r="E416" i="19" s="1"/>
  <c r="F414" i="16"/>
  <c r="G416" i="19" s="1"/>
  <c r="E414" i="16"/>
  <c r="F416" i="19" s="1"/>
  <c r="C414" i="16"/>
  <c r="D416" i="19" s="1"/>
  <c r="R412" i="16"/>
  <c r="S414" i="19" s="1"/>
  <c r="D412" i="16"/>
  <c r="E414" i="19" s="1"/>
  <c r="F412" i="16"/>
  <c r="G414" i="19" s="1"/>
  <c r="C414"/>
  <c r="E412" i="16"/>
  <c r="F414" i="19" s="1"/>
  <c r="C412" i="16"/>
  <c r="D414" i="19" s="1"/>
  <c r="R410" i="16"/>
  <c r="S412" i="19" s="1"/>
  <c r="C412"/>
  <c r="D410" i="16"/>
  <c r="E412" i="19" s="1"/>
  <c r="F410" i="16"/>
  <c r="G412" i="19" s="1"/>
  <c r="E410" i="16"/>
  <c r="F412" i="19" s="1"/>
  <c r="C410" i="16"/>
  <c r="D412" i="19" s="1"/>
  <c r="R408" i="16"/>
  <c r="S410" i="19" s="1"/>
  <c r="D408" i="16"/>
  <c r="E410" i="19" s="1"/>
  <c r="F408" i="16"/>
  <c r="G410" i="19" s="1"/>
  <c r="C410"/>
  <c r="E408" i="16"/>
  <c r="F410" i="19" s="1"/>
  <c r="C408" i="16"/>
  <c r="D410" i="19" s="1"/>
  <c r="R406" i="16"/>
  <c r="S408" i="19" s="1"/>
  <c r="C408"/>
  <c r="D406" i="16"/>
  <c r="E408" i="19" s="1"/>
  <c r="F406" i="16"/>
  <c r="G408" i="19" s="1"/>
  <c r="E406" i="16"/>
  <c r="F408" i="19" s="1"/>
  <c r="C406" i="16"/>
  <c r="D408" i="19" s="1"/>
  <c r="R404" i="16"/>
  <c r="S406" i="19" s="1"/>
  <c r="D404" i="16"/>
  <c r="E406" i="19" s="1"/>
  <c r="F404" i="16"/>
  <c r="G406" i="19" s="1"/>
  <c r="C406"/>
  <c r="E404" i="16"/>
  <c r="F406" i="19" s="1"/>
  <c r="C404" i="16"/>
  <c r="D406" i="19" s="1"/>
  <c r="R402" i="16"/>
  <c r="S404" i="19" s="1"/>
  <c r="C404"/>
  <c r="D402" i="16"/>
  <c r="E404" i="19" s="1"/>
  <c r="F402" i="16"/>
  <c r="G404" i="19" s="1"/>
  <c r="E402" i="16"/>
  <c r="F404" i="19" s="1"/>
  <c r="C402" i="16"/>
  <c r="D404" i="19" s="1"/>
  <c r="R400" i="16"/>
  <c r="S402" i="19" s="1"/>
  <c r="D400" i="16"/>
  <c r="E402" i="19" s="1"/>
  <c r="F400" i="16"/>
  <c r="G402" i="19" s="1"/>
  <c r="C402"/>
  <c r="E400" i="16"/>
  <c r="F402" i="19" s="1"/>
  <c r="C400" i="16"/>
  <c r="D402" i="19" s="1"/>
  <c r="R398" i="16"/>
  <c r="S400" i="19" s="1"/>
  <c r="C400"/>
  <c r="D398" i="16"/>
  <c r="E400" i="19" s="1"/>
  <c r="F398" i="16"/>
  <c r="G400" i="19" s="1"/>
  <c r="E398" i="16"/>
  <c r="F400" i="19" s="1"/>
  <c r="C398" i="16"/>
  <c r="D400" i="19" s="1"/>
  <c r="R396" i="16"/>
  <c r="S398" i="19" s="1"/>
  <c r="D396" i="16"/>
  <c r="E398" i="19" s="1"/>
  <c r="F396" i="16"/>
  <c r="G398" i="19" s="1"/>
  <c r="C398"/>
  <c r="E396" i="16"/>
  <c r="F398" i="19" s="1"/>
  <c r="C396" i="16"/>
  <c r="D398" i="19" s="1"/>
  <c r="R394" i="16"/>
  <c r="S396" i="19" s="1"/>
  <c r="C396"/>
  <c r="D394" i="16"/>
  <c r="E396" i="19" s="1"/>
  <c r="F394" i="16"/>
  <c r="G396" i="19" s="1"/>
  <c r="E394" i="16"/>
  <c r="F396" i="19" s="1"/>
  <c r="C394" i="16"/>
  <c r="D396" i="19" s="1"/>
  <c r="R392" i="16"/>
  <c r="S394" i="19" s="1"/>
  <c r="D392" i="16"/>
  <c r="E394" i="19" s="1"/>
  <c r="F392" i="16"/>
  <c r="G394" i="19" s="1"/>
  <c r="C394"/>
  <c r="E392" i="16"/>
  <c r="F394" i="19" s="1"/>
  <c r="C392" i="16"/>
  <c r="D394" i="19" s="1"/>
  <c r="R390" i="16"/>
  <c r="S392" i="19" s="1"/>
  <c r="C392"/>
  <c r="D390" i="16"/>
  <c r="E392" i="19" s="1"/>
  <c r="F390" i="16"/>
  <c r="G392" i="19" s="1"/>
  <c r="E390" i="16"/>
  <c r="F392" i="19" s="1"/>
  <c r="C390" i="16"/>
  <c r="D392" i="19" s="1"/>
  <c r="R388" i="16"/>
  <c r="S390" i="19" s="1"/>
  <c r="D388" i="16"/>
  <c r="E390" i="19" s="1"/>
  <c r="F388" i="16"/>
  <c r="G390" i="19" s="1"/>
  <c r="C390"/>
  <c r="E388" i="16"/>
  <c r="F390" i="19" s="1"/>
  <c r="C388" i="16"/>
  <c r="D390" i="19" s="1"/>
  <c r="R386" i="16"/>
  <c r="S388" i="19" s="1"/>
  <c r="C388"/>
  <c r="D386" i="16"/>
  <c r="E388" i="19" s="1"/>
  <c r="F386" i="16"/>
  <c r="G388" i="19" s="1"/>
  <c r="E386" i="16"/>
  <c r="F388" i="19" s="1"/>
  <c r="C386" i="16"/>
  <c r="D388" i="19" s="1"/>
  <c r="R384" i="16"/>
  <c r="S386" i="19" s="1"/>
  <c r="D384" i="16"/>
  <c r="E386" i="19" s="1"/>
  <c r="F384" i="16"/>
  <c r="G386" i="19" s="1"/>
  <c r="C386"/>
  <c r="E384" i="16"/>
  <c r="F386" i="19" s="1"/>
  <c r="C384" i="16"/>
  <c r="D386" i="19" s="1"/>
  <c r="R382" i="16"/>
  <c r="S384" i="19" s="1"/>
  <c r="C384"/>
  <c r="D382" i="16"/>
  <c r="E384" i="19" s="1"/>
  <c r="F382" i="16"/>
  <c r="G384" i="19" s="1"/>
  <c r="E382" i="16"/>
  <c r="F384" i="19" s="1"/>
  <c r="C382" i="16"/>
  <c r="D384" i="19" s="1"/>
  <c r="R380" i="16"/>
  <c r="S382" i="19" s="1"/>
  <c r="D380" i="16"/>
  <c r="E382" i="19" s="1"/>
  <c r="F380" i="16"/>
  <c r="G382" i="19" s="1"/>
  <c r="C382"/>
  <c r="E380" i="16"/>
  <c r="F382" i="19" s="1"/>
  <c r="C380" i="16"/>
  <c r="D382" i="19" s="1"/>
  <c r="R378" i="16"/>
  <c r="S380" i="19" s="1"/>
  <c r="C380"/>
  <c r="D378" i="16"/>
  <c r="E380" i="19" s="1"/>
  <c r="F378" i="16"/>
  <c r="G380" i="19" s="1"/>
  <c r="E378" i="16"/>
  <c r="F380" i="19" s="1"/>
  <c r="C378" i="16"/>
  <c r="D380" i="19" s="1"/>
  <c r="R376" i="16"/>
  <c r="S378" i="19" s="1"/>
  <c r="D376" i="16"/>
  <c r="E378" i="19" s="1"/>
  <c r="F376" i="16"/>
  <c r="G378" i="19" s="1"/>
  <c r="C378"/>
  <c r="E376" i="16"/>
  <c r="F378" i="19" s="1"/>
  <c r="C376" i="16"/>
  <c r="D378" i="19" s="1"/>
  <c r="R374" i="16"/>
  <c r="S376" i="19" s="1"/>
  <c r="C376"/>
  <c r="D374" i="16"/>
  <c r="E376" i="19" s="1"/>
  <c r="F374" i="16"/>
  <c r="G376" i="19" s="1"/>
  <c r="E374" i="16"/>
  <c r="F376" i="19" s="1"/>
  <c r="C374" i="16"/>
  <c r="D376" i="19" s="1"/>
  <c r="R372" i="16"/>
  <c r="S374" i="19" s="1"/>
  <c r="D372" i="16"/>
  <c r="E374" i="19" s="1"/>
  <c r="F372" i="16"/>
  <c r="G374" i="19" s="1"/>
  <c r="C374"/>
  <c r="E372" i="16"/>
  <c r="F374" i="19" s="1"/>
  <c r="C372" i="16"/>
  <c r="D374" i="19" s="1"/>
  <c r="R370" i="16"/>
  <c r="S372" i="19" s="1"/>
  <c r="C372"/>
  <c r="D370" i="16"/>
  <c r="E372" i="19" s="1"/>
  <c r="F370" i="16"/>
  <c r="G372" i="19" s="1"/>
  <c r="E370" i="16"/>
  <c r="F372" i="19" s="1"/>
  <c r="C370" i="16"/>
  <c r="D372" i="19" s="1"/>
  <c r="R368" i="16"/>
  <c r="S370" i="19" s="1"/>
  <c r="D368" i="16"/>
  <c r="E370" i="19" s="1"/>
  <c r="F368" i="16"/>
  <c r="G370" i="19" s="1"/>
  <c r="C370"/>
  <c r="E368" i="16"/>
  <c r="F370" i="19" s="1"/>
  <c r="C368" i="16"/>
  <c r="D370" i="19" s="1"/>
  <c r="R366" i="16"/>
  <c r="S368" i="19" s="1"/>
  <c r="C368"/>
  <c r="D366" i="16"/>
  <c r="E368" i="19" s="1"/>
  <c r="F366" i="16"/>
  <c r="G368" i="19" s="1"/>
  <c r="E366" i="16"/>
  <c r="F368" i="19" s="1"/>
  <c r="C366" i="16"/>
  <c r="D368" i="19" s="1"/>
  <c r="R364" i="16"/>
  <c r="S366" i="19" s="1"/>
  <c r="D364" i="16"/>
  <c r="E366" i="19" s="1"/>
  <c r="F364" i="16"/>
  <c r="G366" i="19" s="1"/>
  <c r="C366"/>
  <c r="E364" i="16"/>
  <c r="F366" i="19" s="1"/>
  <c r="C364" i="16"/>
  <c r="D366" i="19" s="1"/>
  <c r="R362" i="16"/>
  <c r="S364" i="19" s="1"/>
  <c r="C364"/>
  <c r="D362" i="16"/>
  <c r="E364" i="19" s="1"/>
  <c r="F362" i="16"/>
  <c r="G364" i="19" s="1"/>
  <c r="E362" i="16"/>
  <c r="F364" i="19" s="1"/>
  <c r="C362" i="16"/>
  <c r="D364" i="19" s="1"/>
  <c r="R360" i="16"/>
  <c r="S362" i="19" s="1"/>
  <c r="D360" i="16"/>
  <c r="E362" i="19" s="1"/>
  <c r="F360" i="16"/>
  <c r="G362" i="19" s="1"/>
  <c r="C362"/>
  <c r="E360" i="16"/>
  <c r="F362" i="19" s="1"/>
  <c r="C360" i="16"/>
  <c r="D362" i="19" s="1"/>
  <c r="R358" i="16"/>
  <c r="S360" i="19" s="1"/>
  <c r="C360"/>
  <c r="D358" i="16"/>
  <c r="E360" i="19" s="1"/>
  <c r="F358" i="16"/>
  <c r="G360" i="19" s="1"/>
  <c r="E358" i="16"/>
  <c r="F360" i="19" s="1"/>
  <c r="C358" i="16"/>
  <c r="D360" i="19" s="1"/>
  <c r="R356" i="16"/>
  <c r="S358" i="19" s="1"/>
  <c r="D356" i="16"/>
  <c r="E358" i="19" s="1"/>
  <c r="F356" i="16"/>
  <c r="G358" i="19" s="1"/>
  <c r="C358"/>
  <c r="E356" i="16"/>
  <c r="F358" i="19" s="1"/>
  <c r="C356" i="16"/>
  <c r="D358" i="19" s="1"/>
  <c r="R354" i="16"/>
  <c r="S356" i="19" s="1"/>
  <c r="C356"/>
  <c r="D354" i="16"/>
  <c r="E356" i="19" s="1"/>
  <c r="F354" i="16"/>
  <c r="G356" i="19" s="1"/>
  <c r="E354" i="16"/>
  <c r="F356" i="19" s="1"/>
  <c r="C354" i="16"/>
  <c r="D356" i="19" s="1"/>
  <c r="R352" i="16"/>
  <c r="S354" i="19" s="1"/>
  <c r="D352" i="16"/>
  <c r="E354" i="19" s="1"/>
  <c r="F352" i="16"/>
  <c r="G354" i="19" s="1"/>
  <c r="C354"/>
  <c r="E352" i="16"/>
  <c r="F354" i="19" s="1"/>
  <c r="C352" i="16"/>
  <c r="D354" i="19" s="1"/>
  <c r="R350" i="16"/>
  <c r="S352" i="19" s="1"/>
  <c r="C352"/>
  <c r="D350" i="16"/>
  <c r="E352" i="19" s="1"/>
  <c r="F350" i="16"/>
  <c r="G352" i="19" s="1"/>
  <c r="E350" i="16"/>
  <c r="F352" i="19" s="1"/>
  <c r="C350" i="16"/>
  <c r="D352" i="19" s="1"/>
  <c r="R348" i="16"/>
  <c r="S350" i="19" s="1"/>
  <c r="D348" i="16"/>
  <c r="E350" i="19" s="1"/>
  <c r="F348" i="16"/>
  <c r="G350" i="19" s="1"/>
  <c r="C350"/>
  <c r="E348" i="16"/>
  <c r="F350" i="19" s="1"/>
  <c r="C348" i="16"/>
  <c r="D350" i="19" s="1"/>
  <c r="R346" i="16"/>
  <c r="S348" i="19" s="1"/>
  <c r="C348"/>
  <c r="D346" i="16"/>
  <c r="E348" i="19" s="1"/>
  <c r="F346" i="16"/>
  <c r="G348" i="19" s="1"/>
  <c r="E346" i="16"/>
  <c r="F348" i="19" s="1"/>
  <c r="C346" i="16"/>
  <c r="D348" i="19" s="1"/>
  <c r="R344" i="16"/>
  <c r="S346" i="19" s="1"/>
  <c r="D344" i="16"/>
  <c r="E346" i="19" s="1"/>
  <c r="F344" i="16"/>
  <c r="G346" i="19" s="1"/>
  <c r="C346"/>
  <c r="E344" i="16"/>
  <c r="F346" i="19" s="1"/>
  <c r="C344" i="16"/>
  <c r="D346" i="19" s="1"/>
  <c r="R342" i="16"/>
  <c r="S344" i="19" s="1"/>
  <c r="C344"/>
  <c r="D342" i="16"/>
  <c r="E344" i="19" s="1"/>
  <c r="F342" i="16"/>
  <c r="G344" i="19" s="1"/>
  <c r="E342" i="16"/>
  <c r="F344" i="19" s="1"/>
  <c r="C342" i="16"/>
  <c r="D344" i="19" s="1"/>
  <c r="R340" i="16"/>
  <c r="S342" i="19" s="1"/>
  <c r="D340" i="16"/>
  <c r="E342" i="19" s="1"/>
  <c r="F340" i="16"/>
  <c r="G342" i="19" s="1"/>
  <c r="C342"/>
  <c r="E340" i="16"/>
  <c r="F342" i="19" s="1"/>
  <c r="C340" i="16"/>
  <c r="D342" i="19" s="1"/>
  <c r="R338" i="16"/>
  <c r="S340" i="19" s="1"/>
  <c r="C340"/>
  <c r="D338" i="16"/>
  <c r="E340" i="19" s="1"/>
  <c r="F338" i="16"/>
  <c r="G340" i="19" s="1"/>
  <c r="E338" i="16"/>
  <c r="F340" i="19" s="1"/>
  <c r="C338" i="16"/>
  <c r="D340" i="19" s="1"/>
  <c r="R336" i="16"/>
  <c r="S338" i="19" s="1"/>
  <c r="D336" i="16"/>
  <c r="E338" i="19" s="1"/>
  <c r="F336" i="16"/>
  <c r="G338" i="19" s="1"/>
  <c r="C338"/>
  <c r="E336" i="16"/>
  <c r="F338" i="19" s="1"/>
  <c r="C336" i="16"/>
  <c r="D338" i="19" s="1"/>
  <c r="R334" i="16"/>
  <c r="S336" i="19" s="1"/>
  <c r="C336"/>
  <c r="D334" i="16"/>
  <c r="E336" i="19" s="1"/>
  <c r="F334" i="16"/>
  <c r="G336" i="19" s="1"/>
  <c r="E334" i="16"/>
  <c r="F336" i="19" s="1"/>
  <c r="C334" i="16"/>
  <c r="D336" i="19" s="1"/>
  <c r="R332" i="16"/>
  <c r="S334" i="19" s="1"/>
  <c r="D332" i="16"/>
  <c r="E334" i="19" s="1"/>
  <c r="F332" i="16"/>
  <c r="G334" i="19" s="1"/>
  <c r="C334"/>
  <c r="E332" i="16"/>
  <c r="F334" i="19" s="1"/>
  <c r="C332" i="16"/>
  <c r="D334" i="19" s="1"/>
  <c r="R330" i="16"/>
  <c r="S332" i="19" s="1"/>
  <c r="C332"/>
  <c r="D330" i="16"/>
  <c r="E332" i="19" s="1"/>
  <c r="F330" i="16"/>
  <c r="G332" i="19" s="1"/>
  <c r="E330" i="16"/>
  <c r="F332" i="19" s="1"/>
  <c r="C330" i="16"/>
  <c r="D332" i="19" s="1"/>
  <c r="R328" i="16"/>
  <c r="S330" i="19" s="1"/>
  <c r="D328" i="16"/>
  <c r="E330" i="19" s="1"/>
  <c r="F328" i="16"/>
  <c r="G330" i="19" s="1"/>
  <c r="C330"/>
  <c r="E328" i="16"/>
  <c r="F330" i="19" s="1"/>
  <c r="C328" i="16"/>
  <c r="D330" i="19" s="1"/>
  <c r="R326" i="16"/>
  <c r="S328" i="19" s="1"/>
  <c r="C328"/>
  <c r="D326" i="16"/>
  <c r="E328" i="19" s="1"/>
  <c r="F326" i="16"/>
  <c r="G328" i="19" s="1"/>
  <c r="E326" i="16"/>
  <c r="F328" i="19" s="1"/>
  <c r="C326" i="16"/>
  <c r="D328" i="19" s="1"/>
  <c r="R324" i="16"/>
  <c r="S326" i="19" s="1"/>
  <c r="D324" i="16"/>
  <c r="E326" i="19" s="1"/>
  <c r="F324" i="16"/>
  <c r="G326" i="19" s="1"/>
  <c r="C326"/>
  <c r="E324" i="16"/>
  <c r="F326" i="19" s="1"/>
  <c r="C324" i="16"/>
  <c r="D326" i="19" s="1"/>
  <c r="R322" i="16"/>
  <c r="S324" i="19" s="1"/>
  <c r="C324"/>
  <c r="D322" i="16"/>
  <c r="E324" i="19" s="1"/>
  <c r="F322" i="16"/>
  <c r="G324" i="19" s="1"/>
  <c r="E322" i="16"/>
  <c r="F324" i="19" s="1"/>
  <c r="C322" i="16"/>
  <c r="D324" i="19" s="1"/>
  <c r="R320" i="16"/>
  <c r="S322" i="19" s="1"/>
  <c r="D320" i="16"/>
  <c r="E322" i="19" s="1"/>
  <c r="F320" i="16"/>
  <c r="G322" i="19" s="1"/>
  <c r="C322"/>
  <c r="E320" i="16"/>
  <c r="F322" i="19" s="1"/>
  <c r="C320" i="16"/>
  <c r="D322" i="19" s="1"/>
  <c r="R318" i="16"/>
  <c r="S320" i="19" s="1"/>
  <c r="C320"/>
  <c r="D318" i="16"/>
  <c r="E320" i="19" s="1"/>
  <c r="F318" i="16"/>
  <c r="G320" i="19" s="1"/>
  <c r="E318" i="16"/>
  <c r="F320" i="19" s="1"/>
  <c r="C318" i="16"/>
  <c r="D320" i="19" s="1"/>
  <c r="R316" i="16"/>
  <c r="S318" i="19" s="1"/>
  <c r="D316" i="16"/>
  <c r="E318" i="19" s="1"/>
  <c r="F316" i="16"/>
  <c r="G318" i="19" s="1"/>
  <c r="C318"/>
  <c r="E316" i="16"/>
  <c r="F318" i="19" s="1"/>
  <c r="C316" i="16"/>
  <c r="D318" i="19" s="1"/>
  <c r="R314" i="16"/>
  <c r="S316" i="19" s="1"/>
  <c r="C316"/>
  <c r="D314" i="16"/>
  <c r="E316" i="19" s="1"/>
  <c r="F314" i="16"/>
  <c r="G316" i="19" s="1"/>
  <c r="E314" i="16"/>
  <c r="F316" i="19" s="1"/>
  <c r="C314" i="16"/>
  <c r="D316" i="19" s="1"/>
  <c r="R312" i="16"/>
  <c r="S314" i="19" s="1"/>
  <c r="D312" i="16"/>
  <c r="E314" i="19" s="1"/>
  <c r="F312" i="16"/>
  <c r="G314" i="19" s="1"/>
  <c r="C314"/>
  <c r="E312" i="16"/>
  <c r="F314" i="19" s="1"/>
  <c r="C312" i="16"/>
  <c r="D314" i="19" s="1"/>
  <c r="R310" i="16"/>
  <c r="S312" i="19" s="1"/>
  <c r="C312"/>
  <c r="D310" i="16"/>
  <c r="E312" i="19" s="1"/>
  <c r="F310" i="16"/>
  <c r="G312" i="19" s="1"/>
  <c r="E310" i="16"/>
  <c r="F312" i="19" s="1"/>
  <c r="C310" i="16"/>
  <c r="D312" i="19" s="1"/>
  <c r="R308" i="16"/>
  <c r="S310" i="19" s="1"/>
  <c r="D308" i="16"/>
  <c r="E310" i="19" s="1"/>
  <c r="F308" i="16"/>
  <c r="G310" i="19" s="1"/>
  <c r="C310"/>
  <c r="E308" i="16"/>
  <c r="F310" i="19" s="1"/>
  <c r="C308" i="16"/>
  <c r="D310" i="19" s="1"/>
  <c r="R306" i="16"/>
  <c r="S308" i="19" s="1"/>
  <c r="C308"/>
  <c r="D306" i="16"/>
  <c r="E308" i="19" s="1"/>
  <c r="F306" i="16"/>
  <c r="G308" i="19" s="1"/>
  <c r="E306" i="16"/>
  <c r="F308" i="19" s="1"/>
  <c r="C306" i="16"/>
  <c r="D308" i="19" s="1"/>
  <c r="R304" i="16"/>
  <c r="S306" i="19" s="1"/>
  <c r="E306"/>
  <c r="G306"/>
  <c r="C306"/>
  <c r="F306"/>
  <c r="D306"/>
  <c r="R302" i="16"/>
  <c r="S304" i="19" s="1"/>
  <c r="C304"/>
  <c r="E304"/>
  <c r="G304"/>
  <c r="F304"/>
  <c r="D304"/>
  <c r="R300" i="16"/>
  <c r="S302" i="19" s="1"/>
  <c r="E302"/>
  <c r="G302"/>
  <c r="C302"/>
  <c r="F302"/>
  <c r="D302"/>
  <c r="R298" i="16"/>
  <c r="S300" i="19" s="1"/>
  <c r="C300"/>
  <c r="E300"/>
  <c r="G300"/>
  <c r="F300"/>
  <c r="D300"/>
  <c r="R296" i="16"/>
  <c r="S298" i="19" s="1"/>
  <c r="E298"/>
  <c r="G298"/>
  <c r="C298"/>
  <c r="F298"/>
  <c r="D298"/>
  <c r="R294" i="16"/>
  <c r="S296" i="19" s="1"/>
  <c r="C296"/>
  <c r="E296"/>
  <c r="G296"/>
  <c r="F296"/>
  <c r="D296"/>
  <c r="R292" i="16"/>
  <c r="S294" i="19" s="1"/>
  <c r="E294"/>
  <c r="G294"/>
  <c r="C294"/>
  <c r="F294"/>
  <c r="D294"/>
  <c r="R290" i="16"/>
  <c r="S292" i="19" s="1"/>
  <c r="C292"/>
  <c r="E292"/>
  <c r="G292"/>
  <c r="F292"/>
  <c r="D292"/>
  <c r="R288" i="16"/>
  <c r="S290" i="19" s="1"/>
  <c r="E290"/>
  <c r="G290"/>
  <c r="C290"/>
  <c r="F290"/>
  <c r="D290"/>
  <c r="R286" i="16"/>
  <c r="S288" i="19" s="1"/>
  <c r="C288"/>
  <c r="E288"/>
  <c r="G288"/>
  <c r="F288"/>
  <c r="D288"/>
  <c r="R284" i="16"/>
  <c r="S286" i="19" s="1"/>
  <c r="E286"/>
  <c r="G286"/>
  <c r="C286"/>
  <c r="F286"/>
  <c r="D286"/>
  <c r="R282" i="16"/>
  <c r="S284" i="19" s="1"/>
  <c r="C284"/>
  <c r="E284"/>
  <c r="G284"/>
  <c r="F284"/>
  <c r="D284"/>
  <c r="R280" i="16"/>
  <c r="S282" i="19" s="1"/>
  <c r="E282"/>
  <c r="G282"/>
  <c r="C282"/>
  <c r="F282"/>
  <c r="D282"/>
  <c r="R278" i="16"/>
  <c r="S280" i="19" s="1"/>
  <c r="C280"/>
  <c r="E280"/>
  <c r="G280"/>
  <c r="F280"/>
  <c r="D280"/>
  <c r="R276" i="16"/>
  <c r="S278" i="19" s="1"/>
  <c r="E278"/>
  <c r="G278"/>
  <c r="C278"/>
  <c r="F278"/>
  <c r="D278"/>
  <c r="R274" i="16"/>
  <c r="S276" i="19" s="1"/>
  <c r="C276"/>
  <c r="E276"/>
  <c r="G276"/>
  <c r="F276"/>
  <c r="D276"/>
  <c r="R272" i="16"/>
  <c r="S274" i="19" s="1"/>
  <c r="E274"/>
  <c r="G274"/>
  <c r="C274"/>
  <c r="F274"/>
  <c r="D274"/>
  <c r="R270" i="16"/>
  <c r="S272" i="19" s="1"/>
  <c r="C272"/>
  <c r="E272"/>
  <c r="G272"/>
  <c r="F272"/>
  <c r="D272"/>
  <c r="R268" i="16"/>
  <c r="S270" i="19" s="1"/>
  <c r="E270"/>
  <c r="G270"/>
  <c r="C270"/>
  <c r="F270"/>
  <c r="D270"/>
  <c r="R266" i="16"/>
  <c r="S268" i="19" s="1"/>
  <c r="C268"/>
  <c r="E268"/>
  <c r="G268"/>
  <c r="F268"/>
  <c r="D268"/>
  <c r="R264" i="16"/>
  <c r="S266" i="19" s="1"/>
  <c r="E266"/>
  <c r="G266"/>
  <c r="C266"/>
  <c r="F266"/>
  <c r="D266"/>
  <c r="R262" i="16"/>
  <c r="S264" i="19" s="1"/>
  <c r="C264"/>
  <c r="E264"/>
  <c r="G264"/>
  <c r="F264"/>
  <c r="D264"/>
  <c r="R260" i="16"/>
  <c r="S262" i="19" s="1"/>
  <c r="E262"/>
  <c r="G262"/>
  <c r="C262"/>
  <c r="F262"/>
  <c r="D262"/>
  <c r="R258" i="16"/>
  <c r="S260" i="19" s="1"/>
  <c r="C260"/>
  <c r="E260"/>
  <c r="G260"/>
  <c r="F260"/>
  <c r="D260"/>
  <c r="R256" i="16"/>
  <c r="S258" i="19" s="1"/>
  <c r="E258"/>
  <c r="G258"/>
  <c r="C258"/>
  <c r="F258"/>
  <c r="D258"/>
  <c r="R254" i="16"/>
  <c r="S256" i="19" s="1"/>
  <c r="C256"/>
  <c r="E256"/>
  <c r="G256"/>
  <c r="F256"/>
  <c r="D256"/>
  <c r="R252" i="16"/>
  <c r="S254" i="19" s="1"/>
  <c r="E254"/>
  <c r="G254"/>
  <c r="C254"/>
  <c r="F254"/>
  <c r="D254"/>
  <c r="R250" i="16"/>
  <c r="S252" i="19" s="1"/>
  <c r="C252"/>
  <c r="E252"/>
  <c r="G252"/>
  <c r="F252"/>
  <c r="D252"/>
  <c r="R248" i="16"/>
  <c r="S250" i="19" s="1"/>
  <c r="E250"/>
  <c r="G250"/>
  <c r="C250"/>
  <c r="F250"/>
  <c r="D250"/>
  <c r="R246" i="16"/>
  <c r="S248" i="19" s="1"/>
  <c r="C248"/>
  <c r="E248"/>
  <c r="G248"/>
  <c r="F248"/>
  <c r="D248"/>
  <c r="R244" i="16"/>
  <c r="S246" i="19" s="1"/>
  <c r="E246"/>
  <c r="G246"/>
  <c r="C246"/>
  <c r="F246"/>
  <c r="D246"/>
  <c r="R242" i="16"/>
  <c r="S244" i="19" s="1"/>
  <c r="C244"/>
  <c r="E244"/>
  <c r="G244"/>
  <c r="F244"/>
  <c r="D244"/>
  <c r="R240" i="16"/>
  <c r="S242" i="19" s="1"/>
  <c r="E242"/>
  <c r="G242"/>
  <c r="C242"/>
  <c r="D242"/>
  <c r="F242"/>
  <c r="R238" i="16"/>
  <c r="S240" i="19" s="1"/>
  <c r="C240"/>
  <c r="E240"/>
  <c r="G240"/>
  <c r="D240"/>
  <c r="F240"/>
  <c r="R236" i="16"/>
  <c r="S238" i="19" s="1"/>
  <c r="E238"/>
  <c r="G238"/>
  <c r="C238"/>
  <c r="D238"/>
  <c r="F238"/>
  <c r="R234" i="16"/>
  <c r="S236" i="19" s="1"/>
  <c r="C236"/>
  <c r="E236"/>
  <c r="G236"/>
  <c r="D236"/>
  <c r="F236"/>
  <c r="R232" i="16"/>
  <c r="S234" i="19" s="1"/>
  <c r="E234"/>
  <c r="G234"/>
  <c r="C234"/>
  <c r="D234"/>
  <c r="F234"/>
  <c r="R230" i="16"/>
  <c r="S232" i="19" s="1"/>
  <c r="C232"/>
  <c r="E232"/>
  <c r="G232"/>
  <c r="D232"/>
  <c r="F232"/>
  <c r="R228" i="16"/>
  <c r="S230" i="19" s="1"/>
  <c r="E230"/>
  <c r="G230"/>
  <c r="C230"/>
  <c r="D230"/>
  <c r="F230"/>
  <c r="R226" i="16"/>
  <c r="S228" i="19" s="1"/>
  <c r="C228"/>
  <c r="E228"/>
  <c r="G228"/>
  <c r="D228"/>
  <c r="F228"/>
  <c r="R224" i="16"/>
  <c r="S226" i="19" s="1"/>
  <c r="E226"/>
  <c r="G226"/>
  <c r="C226"/>
  <c r="D226"/>
  <c r="F226"/>
  <c r="R220" i="16"/>
  <c r="S222" i="19" s="1"/>
  <c r="E222"/>
  <c r="G222"/>
  <c r="C222"/>
  <c r="D222"/>
  <c r="F222"/>
  <c r="R216" i="16"/>
  <c r="S218" i="19" s="1"/>
  <c r="E218"/>
  <c r="G218"/>
  <c r="C218"/>
  <c r="D218"/>
  <c r="F218"/>
  <c r="R212" i="16"/>
  <c r="S214" i="19" s="1"/>
  <c r="E214"/>
  <c r="G214"/>
  <c r="C214"/>
  <c r="D214"/>
  <c r="F214"/>
  <c r="R208" i="16"/>
  <c r="S210" i="19" s="1"/>
  <c r="E210"/>
  <c r="G210"/>
  <c r="C210"/>
  <c r="D210"/>
  <c r="F210"/>
  <c r="R204" i="16"/>
  <c r="S206" i="19" s="1"/>
  <c r="E206"/>
  <c r="G206"/>
  <c r="C206"/>
  <c r="D206"/>
  <c r="F206"/>
  <c r="R200" i="16"/>
  <c r="S202" i="19" s="1"/>
  <c r="E202"/>
  <c r="G202"/>
  <c r="C202"/>
  <c r="D202"/>
  <c r="F202"/>
  <c r="R196" i="16"/>
  <c r="S198" i="19" s="1"/>
  <c r="E198"/>
  <c r="G198"/>
  <c r="C198"/>
  <c r="D198"/>
  <c r="F198"/>
  <c r="R192" i="16"/>
  <c r="S194" i="19" s="1"/>
  <c r="E194"/>
  <c r="G194"/>
  <c r="C194"/>
  <c r="D194"/>
  <c r="F194"/>
  <c r="R188" i="16"/>
  <c r="S190" i="19" s="1"/>
  <c r="E190"/>
  <c r="G190"/>
  <c r="C190"/>
  <c r="D190"/>
  <c r="F190"/>
  <c r="R184" i="16"/>
  <c r="S186" i="19" s="1"/>
  <c r="E186"/>
  <c r="G186"/>
  <c r="C186"/>
  <c r="D186"/>
  <c r="F186"/>
  <c r="R180" i="16"/>
  <c r="S182" i="19" s="1"/>
  <c r="E182"/>
  <c r="G182"/>
  <c r="C182"/>
  <c r="D182"/>
  <c r="F182"/>
  <c r="R176" i="16"/>
  <c r="S178" i="19" s="1"/>
  <c r="E178"/>
  <c r="G178"/>
  <c r="C178"/>
  <c r="D178"/>
  <c r="F178"/>
  <c r="R172" i="16"/>
  <c r="S174" i="19" s="1"/>
  <c r="E174"/>
  <c r="G174"/>
  <c r="C174"/>
  <c r="D174"/>
  <c r="F174"/>
  <c r="R168" i="16"/>
  <c r="S170" i="19" s="1"/>
  <c r="E170"/>
  <c r="G170"/>
  <c r="C170"/>
  <c r="D170"/>
  <c r="F170"/>
  <c r="R164" i="16"/>
  <c r="S166" i="19" s="1"/>
  <c r="E166"/>
  <c r="G166"/>
  <c r="C166"/>
  <c r="D166"/>
  <c r="F166"/>
  <c r="R160" i="16"/>
  <c r="S162" i="19" s="1"/>
  <c r="E162"/>
  <c r="G162"/>
  <c r="C162"/>
  <c r="D162"/>
  <c r="F162"/>
  <c r="R156" i="16"/>
  <c r="S158" i="19" s="1"/>
  <c r="E158"/>
  <c r="G158"/>
  <c r="C158"/>
  <c r="D158"/>
  <c r="F158"/>
  <c r="R152" i="16"/>
  <c r="S154" i="19" s="1"/>
  <c r="E154"/>
  <c r="G154"/>
  <c r="C154"/>
  <c r="D154"/>
  <c r="F154"/>
  <c r="R148" i="16"/>
  <c r="S150" i="19" s="1"/>
  <c r="E150"/>
  <c r="G150"/>
  <c r="C150"/>
  <c r="D150"/>
  <c r="F150"/>
  <c r="R144" i="16"/>
  <c r="S146" i="19" s="1"/>
  <c r="E146"/>
  <c r="G146"/>
  <c r="C146"/>
  <c r="D146"/>
  <c r="F146"/>
  <c r="R140" i="16"/>
  <c r="S142" i="19" s="1"/>
  <c r="E142"/>
  <c r="G142"/>
  <c r="C142"/>
  <c r="D142"/>
  <c r="F142"/>
  <c r="R136" i="16"/>
  <c r="S138" i="19" s="1"/>
  <c r="E138"/>
  <c r="G138"/>
  <c r="C138"/>
  <c r="D138"/>
  <c r="F138"/>
  <c r="R134" i="16"/>
  <c r="S136" i="19" s="1"/>
  <c r="E136"/>
  <c r="G136"/>
  <c r="C136"/>
  <c r="D136"/>
  <c r="F136"/>
  <c r="R132" i="16"/>
  <c r="S134" i="19" s="1"/>
  <c r="E134"/>
  <c r="G134"/>
  <c r="C134"/>
  <c r="D134"/>
  <c r="F134"/>
  <c r="R128" i="16"/>
  <c r="S130" i="19" s="1"/>
  <c r="E130"/>
  <c r="G130"/>
  <c r="C130"/>
  <c r="D130"/>
  <c r="F130"/>
  <c r="R126" i="16"/>
  <c r="S128" i="19" s="1"/>
  <c r="E128"/>
  <c r="G128"/>
  <c r="C128"/>
  <c r="D128"/>
  <c r="F128"/>
  <c r="R124" i="16"/>
  <c r="S126" i="19" s="1"/>
  <c r="E126"/>
  <c r="G126"/>
  <c r="C126"/>
  <c r="D126"/>
  <c r="F126"/>
  <c r="R122" i="16"/>
  <c r="S124" i="19" s="1"/>
  <c r="E124"/>
  <c r="G124"/>
  <c r="C124"/>
  <c r="D124"/>
  <c r="F124"/>
  <c r="R120" i="16"/>
  <c r="S122" i="19" s="1"/>
  <c r="E122"/>
  <c r="G122"/>
  <c r="C122"/>
  <c r="D122"/>
  <c r="F122"/>
  <c r="R118" i="16"/>
  <c r="S120" i="19" s="1"/>
  <c r="E120"/>
  <c r="G120"/>
  <c r="C120"/>
  <c r="D120"/>
  <c r="F120"/>
  <c r="R116" i="16"/>
  <c r="S118" i="19" s="1"/>
  <c r="E118"/>
  <c r="G118"/>
  <c r="C118"/>
  <c r="D118"/>
  <c r="F118"/>
  <c r="R114" i="16"/>
  <c r="S116" i="19" s="1"/>
  <c r="E116"/>
  <c r="G116"/>
  <c r="C116"/>
  <c r="D116"/>
  <c r="F116"/>
  <c r="R112" i="16"/>
  <c r="S114" i="19" s="1"/>
  <c r="E114"/>
  <c r="D114"/>
  <c r="G114"/>
  <c r="C114"/>
  <c r="F114"/>
  <c r="R110" i="16"/>
  <c r="S112" i="19" s="1"/>
  <c r="E112"/>
  <c r="G112"/>
  <c r="D112"/>
  <c r="C112"/>
  <c r="F112"/>
  <c r="R108" i="16"/>
  <c r="S110" i="19" s="1"/>
  <c r="E110"/>
  <c r="G110"/>
  <c r="D110"/>
  <c r="C110"/>
  <c r="F110"/>
  <c r="R106" i="16"/>
  <c r="S108" i="19" s="1"/>
  <c r="E108"/>
  <c r="G108"/>
  <c r="D108"/>
  <c r="C108"/>
  <c r="F108"/>
  <c r="R104" i="16"/>
  <c r="S106" i="19" s="1"/>
  <c r="E106"/>
  <c r="G106"/>
  <c r="D106"/>
  <c r="C106"/>
  <c r="F106"/>
  <c r="R102" i="16"/>
  <c r="S104" i="19" s="1"/>
  <c r="E104"/>
  <c r="G104"/>
  <c r="D104"/>
  <c r="C104"/>
  <c r="F104"/>
  <c r="R100" i="16"/>
  <c r="S102" i="19" s="1"/>
  <c r="E102"/>
  <c r="G102"/>
  <c r="D102"/>
  <c r="C102"/>
  <c r="F102"/>
  <c r="R98" i="16"/>
  <c r="S100" i="19" s="1"/>
  <c r="E100"/>
  <c r="G100"/>
  <c r="D100"/>
  <c r="C100"/>
  <c r="F100"/>
  <c r="R96" i="16"/>
  <c r="S98" i="19" s="1"/>
  <c r="E98"/>
  <c r="G98"/>
  <c r="D98"/>
  <c r="C98"/>
  <c r="F98"/>
  <c r="R94" i="16"/>
  <c r="S96" i="19" s="1"/>
  <c r="E96"/>
  <c r="G96"/>
  <c r="D96"/>
  <c r="C96"/>
  <c r="F96"/>
  <c r="R92" i="16"/>
  <c r="S94" i="19" s="1"/>
  <c r="E94"/>
  <c r="G94"/>
  <c r="D94"/>
  <c r="C94"/>
  <c r="F94"/>
  <c r="R90" i="16"/>
  <c r="S92" i="19" s="1"/>
  <c r="E92"/>
  <c r="G92"/>
  <c r="D92"/>
  <c r="C92"/>
  <c r="F92"/>
  <c r="R88" i="16"/>
  <c r="S90" i="19" s="1"/>
  <c r="E90"/>
  <c r="G90"/>
  <c r="D90"/>
  <c r="C90"/>
  <c r="F90"/>
  <c r="R86" i="16"/>
  <c r="S88" i="19" s="1"/>
  <c r="E88"/>
  <c r="G88"/>
  <c r="D88"/>
  <c r="C88"/>
  <c r="F88"/>
  <c r="R84" i="16"/>
  <c r="S86" i="19" s="1"/>
  <c r="E86"/>
  <c r="G86"/>
  <c r="D86"/>
  <c r="C86"/>
  <c r="F86"/>
  <c r="R82" i="16"/>
  <c r="S84" i="19" s="1"/>
  <c r="E84"/>
  <c r="G84"/>
  <c r="D84"/>
  <c r="C84"/>
  <c r="F84"/>
  <c r="R80" i="16"/>
  <c r="S82" i="19" s="1"/>
  <c r="E82"/>
  <c r="G82"/>
  <c r="D82"/>
  <c r="C82"/>
  <c r="F82"/>
  <c r="R78" i="16"/>
  <c r="S80" i="19" s="1"/>
  <c r="E80"/>
  <c r="G80"/>
  <c r="D80"/>
  <c r="C80"/>
  <c r="F80"/>
  <c r="R76" i="16"/>
  <c r="S78" i="19" s="1"/>
  <c r="E78"/>
  <c r="G78"/>
  <c r="D78"/>
  <c r="C78"/>
  <c r="F78"/>
  <c r="R72" i="16"/>
  <c r="S74" i="19" s="1"/>
  <c r="E74"/>
  <c r="G74"/>
  <c r="D74"/>
  <c r="C74"/>
  <c r="F74"/>
  <c r="R70" i="16"/>
  <c r="S72" i="19" s="1"/>
  <c r="E72"/>
  <c r="G72"/>
  <c r="D72"/>
  <c r="C72"/>
  <c r="F72"/>
  <c r="R68" i="16"/>
  <c r="S70" i="19" s="1"/>
  <c r="E70"/>
  <c r="G70"/>
  <c r="D70"/>
  <c r="C70"/>
  <c r="F70"/>
  <c r="R66" i="16"/>
  <c r="S68" i="19" s="1"/>
  <c r="E68"/>
  <c r="G68"/>
  <c r="D68"/>
  <c r="C68"/>
  <c r="F68"/>
  <c r="R64" i="16"/>
  <c r="S66" i="19" s="1"/>
  <c r="E66"/>
  <c r="G66"/>
  <c r="D66"/>
  <c r="C66"/>
  <c r="F66"/>
  <c r="R62" i="16"/>
  <c r="S64" i="19" s="1"/>
  <c r="E64"/>
  <c r="G64"/>
  <c r="D64"/>
  <c r="C64"/>
  <c r="F64"/>
  <c r="R60" i="16"/>
  <c r="S62" i="19" s="1"/>
  <c r="E62"/>
  <c r="G62"/>
  <c r="D62"/>
  <c r="C62"/>
  <c r="F62"/>
  <c r="R58" i="16"/>
  <c r="S60" i="19" s="1"/>
  <c r="E60"/>
  <c r="G60"/>
  <c r="D60"/>
  <c r="C60"/>
  <c r="F60"/>
  <c r="R56" i="16"/>
  <c r="S58" i="19" s="1"/>
  <c r="E58"/>
  <c r="G58"/>
  <c r="D58"/>
  <c r="C58"/>
  <c r="F58"/>
  <c r="R54" i="16"/>
  <c r="S56" i="19" s="1"/>
  <c r="E56"/>
  <c r="G56"/>
  <c r="D56"/>
  <c r="C56"/>
  <c r="F56"/>
  <c r="R52" i="16"/>
  <c r="S54" i="19" s="1"/>
  <c r="E54"/>
  <c r="G54"/>
  <c r="D54"/>
  <c r="C54"/>
  <c r="F54"/>
  <c r="R50" i="16"/>
  <c r="S52" i="19" s="1"/>
  <c r="E52"/>
  <c r="G52"/>
  <c r="D52"/>
  <c r="C52"/>
  <c r="F52"/>
  <c r="R48" i="16"/>
  <c r="S50" i="19" s="1"/>
  <c r="E50"/>
  <c r="G50"/>
  <c r="D50"/>
  <c r="C50"/>
  <c r="F50"/>
  <c r="R46" i="16"/>
  <c r="S48" i="19" s="1"/>
  <c r="E48"/>
  <c r="G48"/>
  <c r="D48"/>
  <c r="C48"/>
  <c r="F48"/>
  <c r="R44" i="16"/>
  <c r="S46" i="19" s="1"/>
  <c r="E46"/>
  <c r="G46"/>
  <c r="D46"/>
  <c r="C46"/>
  <c r="F46"/>
  <c r="R42" i="16"/>
  <c r="S44" i="19" s="1"/>
  <c r="E44"/>
  <c r="G44"/>
  <c r="D44"/>
  <c r="C44"/>
  <c r="F44"/>
  <c r="R40" i="16"/>
  <c r="S42" i="19" s="1"/>
  <c r="E42"/>
  <c r="G42"/>
  <c r="D42"/>
  <c r="C42"/>
  <c r="F42"/>
  <c r="R38" i="16"/>
  <c r="S40" i="19" s="1"/>
  <c r="E40"/>
  <c r="G40"/>
  <c r="D40"/>
  <c r="C40"/>
  <c r="F40"/>
  <c r="R36" i="16"/>
  <c r="S38" i="19" s="1"/>
  <c r="E38"/>
  <c r="G38"/>
  <c r="D38"/>
  <c r="C38"/>
  <c r="F38"/>
  <c r="R34" i="16"/>
  <c r="S36" i="19" s="1"/>
  <c r="E36"/>
  <c r="G36"/>
  <c r="D36"/>
  <c r="C36"/>
  <c r="F36"/>
  <c r="R32" i="16"/>
  <c r="S34" i="19" s="1"/>
  <c r="E34"/>
  <c r="G34"/>
  <c r="D34"/>
  <c r="C34"/>
  <c r="F34"/>
  <c r="R30" i="16"/>
  <c r="S32" i="19" s="1"/>
  <c r="E32"/>
  <c r="G32"/>
  <c r="D32"/>
  <c r="C32"/>
  <c r="F32"/>
  <c r="R28" i="16"/>
  <c r="S30" i="19" s="1"/>
  <c r="E30"/>
  <c r="G30"/>
  <c r="D30"/>
  <c r="C30"/>
  <c r="F30"/>
  <c r="R26" i="16"/>
  <c r="S28" i="19" s="1"/>
  <c r="E28"/>
  <c r="G28"/>
  <c r="D28"/>
  <c r="C28"/>
  <c r="F28"/>
  <c r="R24" i="16"/>
  <c r="S26" i="19" s="1"/>
  <c r="E26"/>
  <c r="G26"/>
  <c r="D26"/>
  <c r="C26"/>
  <c r="F26"/>
  <c r="R22" i="16"/>
  <c r="S24" i="19" s="1"/>
  <c r="E24"/>
  <c r="G24"/>
  <c r="D24"/>
  <c r="C24"/>
  <c r="F24"/>
  <c r="R20" i="16"/>
  <c r="S22" i="19" s="1"/>
  <c r="E22"/>
  <c r="G22"/>
  <c r="D22"/>
  <c r="C22"/>
  <c r="F22"/>
  <c r="R483" i="16"/>
  <c r="S485" i="19" s="1"/>
  <c r="C485"/>
  <c r="D483" i="16"/>
  <c r="E485" i="19" s="1"/>
  <c r="F483" i="16"/>
  <c r="G485" i="19" s="1"/>
  <c r="R481" i="16"/>
  <c r="S483" i="19" s="1"/>
  <c r="C483"/>
  <c r="D481" i="16"/>
  <c r="E483" i="19" s="1"/>
  <c r="F481" i="16"/>
  <c r="G483" i="19" s="1"/>
  <c r="R479" i="16"/>
  <c r="S481" i="19" s="1"/>
  <c r="C481"/>
  <c r="D479" i="16"/>
  <c r="E481" i="19" s="1"/>
  <c r="F479" i="16"/>
  <c r="G481" i="19" s="1"/>
  <c r="R477" i="16"/>
  <c r="S479" i="19" s="1"/>
  <c r="C479"/>
  <c r="D477" i="16"/>
  <c r="E479" i="19" s="1"/>
  <c r="F477" i="16"/>
  <c r="G479" i="19" s="1"/>
  <c r="R475" i="16"/>
  <c r="S477" i="19" s="1"/>
  <c r="C477"/>
  <c r="D475" i="16"/>
  <c r="E477" i="19" s="1"/>
  <c r="F475" i="16"/>
  <c r="G477" i="19" s="1"/>
  <c r="R473" i="16"/>
  <c r="S475" i="19" s="1"/>
  <c r="C475"/>
  <c r="D473" i="16"/>
  <c r="E475" i="19" s="1"/>
  <c r="F473" i="16"/>
  <c r="G475" i="19" s="1"/>
  <c r="C483" i="16"/>
  <c r="D485" i="19" s="1"/>
  <c r="C481" i="16"/>
  <c r="D483" i="19" s="1"/>
  <c r="C479" i="16"/>
  <c r="D481" i="19" s="1"/>
  <c r="C477" i="16"/>
  <c r="D479" i="19" s="1"/>
  <c r="C475" i="16"/>
  <c r="D477" i="19" s="1"/>
  <c r="C473" i="16"/>
  <c r="D475" i="19" s="1"/>
  <c r="R222" i="16"/>
  <c r="S224" i="19" s="1"/>
  <c r="C224"/>
  <c r="E224"/>
  <c r="G224"/>
  <c r="D224"/>
  <c r="F224"/>
  <c r="R218" i="16"/>
  <c r="S220" i="19" s="1"/>
  <c r="C220"/>
  <c r="E220"/>
  <c r="G220"/>
  <c r="D220"/>
  <c r="F220"/>
  <c r="R214" i="16"/>
  <c r="S216" i="19" s="1"/>
  <c r="E216"/>
  <c r="G216"/>
  <c r="C216"/>
  <c r="D216"/>
  <c r="F216"/>
  <c r="R210" i="16"/>
  <c r="S212" i="19" s="1"/>
  <c r="E212"/>
  <c r="G212"/>
  <c r="C212"/>
  <c r="D212"/>
  <c r="F212"/>
  <c r="R206" i="16"/>
  <c r="S208" i="19" s="1"/>
  <c r="E208"/>
  <c r="G208"/>
  <c r="C208"/>
  <c r="D208"/>
  <c r="F208"/>
  <c r="R202" i="16"/>
  <c r="S204" i="19" s="1"/>
  <c r="E204"/>
  <c r="G204"/>
  <c r="C204"/>
  <c r="D204"/>
  <c r="F204"/>
  <c r="R198" i="16"/>
  <c r="S200" i="19" s="1"/>
  <c r="E200"/>
  <c r="G200"/>
  <c r="C200"/>
  <c r="D200"/>
  <c r="F200"/>
  <c r="R194" i="16"/>
  <c r="S196" i="19" s="1"/>
  <c r="E196"/>
  <c r="G196"/>
  <c r="C196"/>
  <c r="D196"/>
  <c r="F196"/>
  <c r="R190" i="16"/>
  <c r="S192" i="19" s="1"/>
  <c r="E192"/>
  <c r="G192"/>
  <c r="C192"/>
  <c r="D192"/>
  <c r="F192"/>
  <c r="R186" i="16"/>
  <c r="S188" i="19" s="1"/>
  <c r="E188"/>
  <c r="G188"/>
  <c r="C188"/>
  <c r="D188"/>
  <c r="F188"/>
  <c r="R182" i="16"/>
  <c r="S184" i="19" s="1"/>
  <c r="E184"/>
  <c r="G184"/>
  <c r="C184"/>
  <c r="D184"/>
  <c r="F184"/>
  <c r="R178" i="16"/>
  <c r="S180" i="19" s="1"/>
  <c r="E180"/>
  <c r="G180"/>
  <c r="C180"/>
  <c r="D180"/>
  <c r="F180"/>
  <c r="R174" i="16"/>
  <c r="S176" i="19" s="1"/>
  <c r="E176"/>
  <c r="G176"/>
  <c r="C176"/>
  <c r="D176"/>
  <c r="F176"/>
  <c r="R170" i="16"/>
  <c r="S172" i="19" s="1"/>
  <c r="E172"/>
  <c r="G172"/>
  <c r="C172"/>
  <c r="D172"/>
  <c r="F172"/>
  <c r="R166" i="16"/>
  <c r="S168" i="19" s="1"/>
  <c r="E168"/>
  <c r="G168"/>
  <c r="C168"/>
  <c r="D168"/>
  <c r="F168"/>
  <c r="R162" i="16"/>
  <c r="S164" i="19" s="1"/>
  <c r="E164"/>
  <c r="G164"/>
  <c r="C164"/>
  <c r="D164"/>
  <c r="F164"/>
  <c r="R158" i="16"/>
  <c r="S160" i="19" s="1"/>
  <c r="E160"/>
  <c r="G160"/>
  <c r="C160"/>
  <c r="D160"/>
  <c r="F160"/>
  <c r="R154" i="16"/>
  <c r="S156" i="19" s="1"/>
  <c r="E156"/>
  <c r="G156"/>
  <c r="C156"/>
  <c r="D156"/>
  <c r="F156"/>
  <c r="R150" i="16"/>
  <c r="S152" i="19" s="1"/>
  <c r="E152"/>
  <c r="G152"/>
  <c r="C152"/>
  <c r="D152"/>
  <c r="F152"/>
  <c r="R146" i="16"/>
  <c r="S148" i="19" s="1"/>
  <c r="E148"/>
  <c r="G148"/>
  <c r="C148"/>
  <c r="D148"/>
  <c r="F148"/>
  <c r="R142" i="16"/>
  <c r="S144" i="19" s="1"/>
  <c r="E144"/>
  <c r="G144"/>
  <c r="C144"/>
  <c r="D144"/>
  <c r="F144"/>
  <c r="R138" i="16"/>
  <c r="S140" i="19" s="1"/>
  <c r="E140"/>
  <c r="G140"/>
  <c r="C140"/>
  <c r="D140"/>
  <c r="F140"/>
  <c r="R130" i="16"/>
  <c r="S132" i="19" s="1"/>
  <c r="E132"/>
  <c r="G132"/>
  <c r="C132"/>
  <c r="D132"/>
  <c r="F132"/>
  <c r="R74" i="16"/>
  <c r="S76" i="19" s="1"/>
  <c r="E76"/>
  <c r="G76"/>
  <c r="D76"/>
  <c r="C76"/>
  <c r="F76"/>
  <c r="R471" i="16"/>
  <c r="S473" i="19" s="1"/>
  <c r="C473"/>
  <c r="D471" i="16"/>
  <c r="E473" i="19" s="1"/>
  <c r="F471" i="16"/>
  <c r="G473" i="19" s="1"/>
  <c r="R469" i="16"/>
  <c r="S471" i="19" s="1"/>
  <c r="C471"/>
  <c r="D469" i="16"/>
  <c r="E471" i="19" s="1"/>
  <c r="F469" i="16"/>
  <c r="G471" i="19" s="1"/>
  <c r="R467" i="16"/>
  <c r="S469" i="19" s="1"/>
  <c r="C469"/>
  <c r="D467" i="16"/>
  <c r="E469" i="19" s="1"/>
  <c r="F467" i="16"/>
  <c r="G469" i="19" s="1"/>
  <c r="R465" i="16"/>
  <c r="S467" i="19" s="1"/>
  <c r="C467"/>
  <c r="D465" i="16"/>
  <c r="E467" i="19" s="1"/>
  <c r="F465" i="16"/>
  <c r="G467" i="19" s="1"/>
  <c r="R463" i="16"/>
  <c r="S465" i="19" s="1"/>
  <c r="C465"/>
  <c r="D463" i="16"/>
  <c r="E465" i="19" s="1"/>
  <c r="F463" i="16"/>
  <c r="G465" i="19" s="1"/>
  <c r="R461" i="16"/>
  <c r="S463" i="19" s="1"/>
  <c r="C463"/>
  <c r="D461" i="16"/>
  <c r="E463" i="19" s="1"/>
  <c r="F461" i="16"/>
  <c r="G463" i="19" s="1"/>
  <c r="R459" i="16"/>
  <c r="S461" i="19" s="1"/>
  <c r="C461"/>
  <c r="D459" i="16"/>
  <c r="E461" i="19" s="1"/>
  <c r="F459" i="16"/>
  <c r="G461" i="19" s="1"/>
  <c r="R457" i="16"/>
  <c r="S459" i="19" s="1"/>
  <c r="C459"/>
  <c r="D457" i="16"/>
  <c r="E459" i="19" s="1"/>
  <c r="F457" i="16"/>
  <c r="G459" i="19" s="1"/>
  <c r="R455" i="16"/>
  <c r="S457" i="19" s="1"/>
  <c r="C457"/>
  <c r="D455" i="16"/>
  <c r="E457" i="19" s="1"/>
  <c r="F455" i="16"/>
  <c r="G457" i="19" s="1"/>
  <c r="R453" i="16"/>
  <c r="S455" i="19" s="1"/>
  <c r="C455"/>
  <c r="D453" i="16"/>
  <c r="E455" i="19" s="1"/>
  <c r="F453" i="16"/>
  <c r="G455" i="19" s="1"/>
  <c r="R451" i="16"/>
  <c r="S453" i="19" s="1"/>
  <c r="C453"/>
  <c r="D451" i="16"/>
  <c r="E453" i="19" s="1"/>
  <c r="F451" i="16"/>
  <c r="G453" i="19" s="1"/>
  <c r="R449" i="16"/>
  <c r="S451" i="19" s="1"/>
  <c r="C451"/>
  <c r="D449" i="16"/>
  <c r="E451" i="19" s="1"/>
  <c r="F449" i="16"/>
  <c r="G451" i="19" s="1"/>
  <c r="R447" i="16"/>
  <c r="S449" i="19" s="1"/>
  <c r="C449"/>
  <c r="D447" i="16"/>
  <c r="E449" i="19" s="1"/>
  <c r="F447" i="16"/>
  <c r="G449" i="19" s="1"/>
  <c r="R445" i="16"/>
  <c r="S447" i="19" s="1"/>
  <c r="C447"/>
  <c r="D445" i="16"/>
  <c r="E447" i="19" s="1"/>
  <c r="F445" i="16"/>
  <c r="G447" i="19" s="1"/>
  <c r="R443" i="16"/>
  <c r="S445" i="19" s="1"/>
  <c r="C445"/>
  <c r="D443" i="16"/>
  <c r="E445" i="19" s="1"/>
  <c r="F443" i="16"/>
  <c r="G445" i="19" s="1"/>
  <c r="R441" i="16"/>
  <c r="S443" i="19" s="1"/>
  <c r="C443"/>
  <c r="D441" i="16"/>
  <c r="E443" i="19" s="1"/>
  <c r="F441" i="16"/>
  <c r="G443" i="19" s="1"/>
  <c r="R439" i="16"/>
  <c r="S441" i="19" s="1"/>
  <c r="C441"/>
  <c r="D439" i="16"/>
  <c r="E441" i="19" s="1"/>
  <c r="F439" i="16"/>
  <c r="G441" i="19" s="1"/>
  <c r="R437" i="16"/>
  <c r="S439" i="19" s="1"/>
  <c r="C439"/>
  <c r="D437" i="16"/>
  <c r="E439" i="19" s="1"/>
  <c r="F437" i="16"/>
  <c r="G439" i="19" s="1"/>
  <c r="R435" i="16"/>
  <c r="S437" i="19" s="1"/>
  <c r="C437"/>
  <c r="D435" i="16"/>
  <c r="E437" i="19" s="1"/>
  <c r="F435" i="16"/>
  <c r="G437" i="19" s="1"/>
  <c r="R433" i="16"/>
  <c r="S435" i="19" s="1"/>
  <c r="C435"/>
  <c r="D433" i="16"/>
  <c r="E435" i="19" s="1"/>
  <c r="F433" i="16"/>
  <c r="G435" i="19" s="1"/>
  <c r="R431" i="16"/>
  <c r="S433" i="19" s="1"/>
  <c r="C433"/>
  <c r="D431" i="16"/>
  <c r="E433" i="19" s="1"/>
  <c r="F431" i="16"/>
  <c r="G433" i="19" s="1"/>
  <c r="R429" i="16"/>
  <c r="S431" i="19" s="1"/>
  <c r="C431"/>
  <c r="D429" i="16"/>
  <c r="E431" i="19" s="1"/>
  <c r="F429" i="16"/>
  <c r="G431" i="19" s="1"/>
  <c r="R427" i="16"/>
  <c r="S429" i="19" s="1"/>
  <c r="C429"/>
  <c r="D427" i="16"/>
  <c r="E429" i="19" s="1"/>
  <c r="F427" i="16"/>
  <c r="G429" i="19" s="1"/>
  <c r="R425" i="16"/>
  <c r="S427" i="19" s="1"/>
  <c r="C427"/>
  <c r="D425" i="16"/>
  <c r="E427" i="19" s="1"/>
  <c r="F425" i="16"/>
  <c r="G427" i="19" s="1"/>
  <c r="R423" i="16"/>
  <c r="S425" i="19" s="1"/>
  <c r="C425"/>
  <c r="D423" i="16"/>
  <c r="E425" i="19" s="1"/>
  <c r="F423" i="16"/>
  <c r="G425" i="19" s="1"/>
  <c r="R421" i="16"/>
  <c r="S423" i="19" s="1"/>
  <c r="C423"/>
  <c r="D421" i="16"/>
  <c r="E423" i="19" s="1"/>
  <c r="F421" i="16"/>
  <c r="G423" i="19" s="1"/>
  <c r="R419" i="16"/>
  <c r="S421" i="19" s="1"/>
  <c r="C421"/>
  <c r="D419" i="16"/>
  <c r="E421" i="19" s="1"/>
  <c r="F419" i="16"/>
  <c r="G421" i="19" s="1"/>
  <c r="R417" i="16"/>
  <c r="S419" i="19" s="1"/>
  <c r="C419"/>
  <c r="D417" i="16"/>
  <c r="E419" i="19" s="1"/>
  <c r="F417" i="16"/>
  <c r="G419" i="19" s="1"/>
  <c r="R415" i="16"/>
  <c r="S417" i="19" s="1"/>
  <c r="C417"/>
  <c r="D415" i="16"/>
  <c r="E417" i="19" s="1"/>
  <c r="F415" i="16"/>
  <c r="G417" i="19" s="1"/>
  <c r="R413" i="16"/>
  <c r="S415" i="19" s="1"/>
  <c r="C415"/>
  <c r="D413" i="16"/>
  <c r="E415" i="19" s="1"/>
  <c r="F413" i="16"/>
  <c r="G415" i="19" s="1"/>
  <c r="R411" i="16"/>
  <c r="S413" i="19" s="1"/>
  <c r="C413"/>
  <c r="D411" i="16"/>
  <c r="E413" i="19" s="1"/>
  <c r="F411" i="16"/>
  <c r="G413" i="19" s="1"/>
  <c r="R409" i="16"/>
  <c r="S411" i="19" s="1"/>
  <c r="C411"/>
  <c r="D409" i="16"/>
  <c r="E411" i="19" s="1"/>
  <c r="F409" i="16"/>
  <c r="G411" i="19" s="1"/>
  <c r="R407" i="16"/>
  <c r="S409" i="19" s="1"/>
  <c r="C409"/>
  <c r="D407" i="16"/>
  <c r="E409" i="19" s="1"/>
  <c r="F407" i="16"/>
  <c r="G409" i="19" s="1"/>
  <c r="R405" i="16"/>
  <c r="S407" i="19" s="1"/>
  <c r="C407"/>
  <c r="D405" i="16"/>
  <c r="E407" i="19" s="1"/>
  <c r="F405" i="16"/>
  <c r="G407" i="19" s="1"/>
  <c r="R403" i="16"/>
  <c r="S405" i="19" s="1"/>
  <c r="C405"/>
  <c r="D403" i="16"/>
  <c r="E405" i="19" s="1"/>
  <c r="F403" i="16"/>
  <c r="G405" i="19" s="1"/>
  <c r="R401" i="16"/>
  <c r="S403" i="19" s="1"/>
  <c r="C403"/>
  <c r="D401" i="16"/>
  <c r="E403" i="19" s="1"/>
  <c r="F401" i="16"/>
  <c r="G403" i="19" s="1"/>
  <c r="R399" i="16"/>
  <c r="S401" i="19" s="1"/>
  <c r="C401"/>
  <c r="D399" i="16"/>
  <c r="E401" i="19" s="1"/>
  <c r="F399" i="16"/>
  <c r="G401" i="19" s="1"/>
  <c r="R397" i="16"/>
  <c r="S399" i="19" s="1"/>
  <c r="C399"/>
  <c r="D397" i="16"/>
  <c r="E399" i="19" s="1"/>
  <c r="F397" i="16"/>
  <c r="G399" i="19" s="1"/>
  <c r="R395" i="16"/>
  <c r="S397" i="19" s="1"/>
  <c r="C397"/>
  <c r="D395" i="16"/>
  <c r="E397" i="19" s="1"/>
  <c r="F395" i="16"/>
  <c r="G397" i="19" s="1"/>
  <c r="R393" i="16"/>
  <c r="S395" i="19" s="1"/>
  <c r="C395"/>
  <c r="D393" i="16"/>
  <c r="E395" i="19" s="1"/>
  <c r="F393" i="16"/>
  <c r="G395" i="19" s="1"/>
  <c r="R391" i="16"/>
  <c r="S393" i="19" s="1"/>
  <c r="C393"/>
  <c r="D391" i="16"/>
  <c r="E393" i="19" s="1"/>
  <c r="F391" i="16"/>
  <c r="G393" i="19" s="1"/>
  <c r="R389" i="16"/>
  <c r="S391" i="19" s="1"/>
  <c r="C391"/>
  <c r="D389" i="16"/>
  <c r="E391" i="19" s="1"/>
  <c r="F389" i="16"/>
  <c r="G391" i="19" s="1"/>
  <c r="R387" i="16"/>
  <c r="S389" i="19" s="1"/>
  <c r="C389"/>
  <c r="D387" i="16"/>
  <c r="E389" i="19" s="1"/>
  <c r="F387" i="16"/>
  <c r="G389" i="19" s="1"/>
  <c r="R385" i="16"/>
  <c r="S387" i="19" s="1"/>
  <c r="C387"/>
  <c r="D385" i="16"/>
  <c r="E387" i="19" s="1"/>
  <c r="F385" i="16"/>
  <c r="G387" i="19" s="1"/>
  <c r="R383" i="16"/>
  <c r="S385" i="19" s="1"/>
  <c r="C385"/>
  <c r="D383" i="16"/>
  <c r="E385" i="19" s="1"/>
  <c r="F383" i="16"/>
  <c r="G385" i="19" s="1"/>
  <c r="R381" i="16"/>
  <c r="S383" i="19" s="1"/>
  <c r="C383"/>
  <c r="D381" i="16"/>
  <c r="E383" i="19" s="1"/>
  <c r="F381" i="16"/>
  <c r="G383" i="19" s="1"/>
  <c r="R379" i="16"/>
  <c r="S381" i="19" s="1"/>
  <c r="C381"/>
  <c r="D379" i="16"/>
  <c r="E381" i="19" s="1"/>
  <c r="F379" i="16"/>
  <c r="G381" i="19" s="1"/>
  <c r="R377" i="16"/>
  <c r="S379" i="19" s="1"/>
  <c r="C379"/>
  <c r="D377" i="16"/>
  <c r="E379" i="19" s="1"/>
  <c r="F377" i="16"/>
  <c r="G379" i="19" s="1"/>
  <c r="R375" i="16"/>
  <c r="S377" i="19" s="1"/>
  <c r="C377"/>
  <c r="D375" i="16"/>
  <c r="E377" i="19" s="1"/>
  <c r="F375" i="16"/>
  <c r="G377" i="19" s="1"/>
  <c r="R373" i="16"/>
  <c r="S375" i="19" s="1"/>
  <c r="C375"/>
  <c r="D373" i="16"/>
  <c r="E375" i="19" s="1"/>
  <c r="F373" i="16"/>
  <c r="G375" i="19" s="1"/>
  <c r="R371" i="16"/>
  <c r="S373" i="19" s="1"/>
  <c r="C373"/>
  <c r="D371" i="16"/>
  <c r="E373" i="19" s="1"/>
  <c r="F371" i="16"/>
  <c r="G373" i="19" s="1"/>
  <c r="R369" i="16"/>
  <c r="S371" i="19" s="1"/>
  <c r="C371"/>
  <c r="D369" i="16"/>
  <c r="E371" i="19" s="1"/>
  <c r="F369" i="16"/>
  <c r="G371" i="19" s="1"/>
  <c r="R367" i="16"/>
  <c r="S369" i="19" s="1"/>
  <c r="C369"/>
  <c r="D367" i="16"/>
  <c r="E369" i="19" s="1"/>
  <c r="F367" i="16"/>
  <c r="G369" i="19" s="1"/>
  <c r="R365" i="16"/>
  <c r="S367" i="19" s="1"/>
  <c r="C367"/>
  <c r="D365" i="16"/>
  <c r="E367" i="19" s="1"/>
  <c r="F365" i="16"/>
  <c r="G367" i="19" s="1"/>
  <c r="R363" i="16"/>
  <c r="S365" i="19" s="1"/>
  <c r="C365"/>
  <c r="D363" i="16"/>
  <c r="E365" i="19" s="1"/>
  <c r="F363" i="16"/>
  <c r="G365" i="19" s="1"/>
  <c r="R361" i="16"/>
  <c r="S363" i="19" s="1"/>
  <c r="C363"/>
  <c r="D361" i="16"/>
  <c r="E363" i="19" s="1"/>
  <c r="F361" i="16"/>
  <c r="G363" i="19" s="1"/>
  <c r="R359" i="16"/>
  <c r="S361" i="19" s="1"/>
  <c r="C361"/>
  <c r="D359" i="16"/>
  <c r="E361" i="19" s="1"/>
  <c r="F359" i="16"/>
  <c r="G361" i="19" s="1"/>
  <c r="R357" i="16"/>
  <c r="S359" i="19" s="1"/>
  <c r="C359"/>
  <c r="D357" i="16"/>
  <c r="E359" i="19" s="1"/>
  <c r="F357" i="16"/>
  <c r="G359" i="19" s="1"/>
  <c r="R355" i="16"/>
  <c r="S357" i="19" s="1"/>
  <c r="C357"/>
  <c r="D355" i="16"/>
  <c r="E357" i="19" s="1"/>
  <c r="F355" i="16"/>
  <c r="G357" i="19" s="1"/>
  <c r="R353" i="16"/>
  <c r="S355" i="19" s="1"/>
  <c r="C355"/>
  <c r="D353" i="16"/>
  <c r="E355" i="19" s="1"/>
  <c r="F353" i="16"/>
  <c r="G355" i="19" s="1"/>
  <c r="R351" i="16"/>
  <c r="S353" i="19" s="1"/>
  <c r="C353"/>
  <c r="D351" i="16"/>
  <c r="E353" i="19" s="1"/>
  <c r="F351" i="16"/>
  <c r="G353" i="19" s="1"/>
  <c r="R349" i="16"/>
  <c r="S351" i="19" s="1"/>
  <c r="C351"/>
  <c r="D349" i="16"/>
  <c r="E351" i="19" s="1"/>
  <c r="F349" i="16"/>
  <c r="G351" i="19" s="1"/>
  <c r="R347" i="16"/>
  <c r="S349" i="19" s="1"/>
  <c r="C349"/>
  <c r="D347" i="16"/>
  <c r="E349" i="19" s="1"/>
  <c r="F347" i="16"/>
  <c r="G349" i="19" s="1"/>
  <c r="R345" i="16"/>
  <c r="S347" i="19" s="1"/>
  <c r="C347"/>
  <c r="D345" i="16"/>
  <c r="E347" i="19" s="1"/>
  <c r="F345" i="16"/>
  <c r="G347" i="19" s="1"/>
  <c r="R343" i="16"/>
  <c r="S345" i="19" s="1"/>
  <c r="C345"/>
  <c r="D343" i="16"/>
  <c r="E345" i="19" s="1"/>
  <c r="F343" i="16"/>
  <c r="G345" i="19" s="1"/>
  <c r="R341" i="16"/>
  <c r="S343" i="19" s="1"/>
  <c r="C343"/>
  <c r="D341" i="16"/>
  <c r="E343" i="19" s="1"/>
  <c r="F341" i="16"/>
  <c r="G343" i="19" s="1"/>
  <c r="R339" i="16"/>
  <c r="S341" i="19" s="1"/>
  <c r="C341"/>
  <c r="D339" i="16"/>
  <c r="E341" i="19" s="1"/>
  <c r="F339" i="16"/>
  <c r="G341" i="19" s="1"/>
  <c r="R337" i="16"/>
  <c r="S339" i="19" s="1"/>
  <c r="C339"/>
  <c r="D337" i="16"/>
  <c r="E339" i="19" s="1"/>
  <c r="F337" i="16"/>
  <c r="G339" i="19" s="1"/>
  <c r="R335" i="16"/>
  <c r="S337" i="19" s="1"/>
  <c r="C337"/>
  <c r="D335" i="16"/>
  <c r="E337" i="19" s="1"/>
  <c r="F335" i="16"/>
  <c r="G337" i="19" s="1"/>
  <c r="R333" i="16"/>
  <c r="S335" i="19" s="1"/>
  <c r="C335"/>
  <c r="D333" i="16"/>
  <c r="E335" i="19" s="1"/>
  <c r="F333" i="16"/>
  <c r="G335" i="19" s="1"/>
  <c r="R331" i="16"/>
  <c r="S333" i="19" s="1"/>
  <c r="C333"/>
  <c r="D331" i="16"/>
  <c r="E333" i="19" s="1"/>
  <c r="F331" i="16"/>
  <c r="G333" i="19" s="1"/>
  <c r="R329" i="16"/>
  <c r="S331" i="19" s="1"/>
  <c r="C331"/>
  <c r="D329" i="16"/>
  <c r="E331" i="19" s="1"/>
  <c r="F329" i="16"/>
  <c r="G331" i="19" s="1"/>
  <c r="R327" i="16"/>
  <c r="S329" i="19" s="1"/>
  <c r="C329"/>
  <c r="D327" i="16"/>
  <c r="E329" i="19" s="1"/>
  <c r="F327" i="16"/>
  <c r="G329" i="19" s="1"/>
  <c r="R325" i="16"/>
  <c r="S327" i="19" s="1"/>
  <c r="C327"/>
  <c r="D325" i="16"/>
  <c r="E327" i="19" s="1"/>
  <c r="F325" i="16"/>
  <c r="G327" i="19" s="1"/>
  <c r="R323" i="16"/>
  <c r="S325" i="19" s="1"/>
  <c r="C325"/>
  <c r="D323" i="16"/>
  <c r="E325" i="19" s="1"/>
  <c r="F323" i="16"/>
  <c r="G325" i="19" s="1"/>
  <c r="R321" i="16"/>
  <c r="S323" i="19" s="1"/>
  <c r="C323"/>
  <c r="D321" i="16"/>
  <c r="E323" i="19" s="1"/>
  <c r="F321" i="16"/>
  <c r="G323" i="19" s="1"/>
  <c r="R319" i="16"/>
  <c r="S321" i="19" s="1"/>
  <c r="C321"/>
  <c r="D319" i="16"/>
  <c r="E321" i="19" s="1"/>
  <c r="F319" i="16"/>
  <c r="G321" i="19" s="1"/>
  <c r="R317" i="16"/>
  <c r="S319" i="19" s="1"/>
  <c r="C319"/>
  <c r="D317" i="16"/>
  <c r="E319" i="19" s="1"/>
  <c r="F317" i="16"/>
  <c r="G319" i="19" s="1"/>
  <c r="R315" i="16"/>
  <c r="S317" i="19" s="1"/>
  <c r="C317"/>
  <c r="D315" i="16"/>
  <c r="E317" i="19" s="1"/>
  <c r="F315" i="16"/>
  <c r="G317" i="19" s="1"/>
  <c r="R313" i="16"/>
  <c r="S315" i="19" s="1"/>
  <c r="C315"/>
  <c r="D313" i="16"/>
  <c r="E315" i="19" s="1"/>
  <c r="F313" i="16"/>
  <c r="G315" i="19" s="1"/>
  <c r="R311" i="16"/>
  <c r="S313" i="19" s="1"/>
  <c r="C313"/>
  <c r="D311" i="16"/>
  <c r="E313" i="19" s="1"/>
  <c r="F311" i="16"/>
  <c r="G313" i="19" s="1"/>
  <c r="R309" i="16"/>
  <c r="S311" i="19" s="1"/>
  <c r="C311"/>
  <c r="D309" i="16"/>
  <c r="E311" i="19" s="1"/>
  <c r="F309" i="16"/>
  <c r="G311" i="19" s="1"/>
  <c r="R307" i="16"/>
  <c r="S309" i="19" s="1"/>
  <c r="C309"/>
  <c r="D307" i="16"/>
  <c r="E309" i="19" s="1"/>
  <c r="F307" i="16"/>
  <c r="G309" i="19" s="1"/>
  <c r="R305" i="16"/>
  <c r="S307" i="19" s="1"/>
  <c r="C307"/>
  <c r="D305" i="16"/>
  <c r="E307" i="19" s="1"/>
  <c r="F305" i="16"/>
  <c r="G307" i="19" s="1"/>
  <c r="R303" i="16"/>
  <c r="S305" i="19" s="1"/>
  <c r="C305"/>
  <c r="E305"/>
  <c r="G305"/>
  <c r="R301" i="16"/>
  <c r="S303" i="19" s="1"/>
  <c r="C303"/>
  <c r="E303"/>
  <c r="G303"/>
  <c r="R299" i="16"/>
  <c r="S301" i="19" s="1"/>
  <c r="C301"/>
  <c r="E301"/>
  <c r="G301"/>
  <c r="R297" i="16"/>
  <c r="S299" i="19" s="1"/>
  <c r="C299"/>
  <c r="E299"/>
  <c r="G299"/>
  <c r="R295" i="16"/>
  <c r="S297" i="19" s="1"/>
  <c r="C297"/>
  <c r="E297"/>
  <c r="G297"/>
  <c r="R293" i="16"/>
  <c r="S295" i="19" s="1"/>
  <c r="C295"/>
  <c r="E295"/>
  <c r="G295"/>
  <c r="R291" i="16"/>
  <c r="S293" i="19" s="1"/>
  <c r="C293"/>
  <c r="E293"/>
  <c r="G293"/>
  <c r="R289" i="16"/>
  <c r="S291" i="19" s="1"/>
  <c r="C291"/>
  <c r="E291"/>
  <c r="G291"/>
  <c r="R287" i="16"/>
  <c r="S289" i="19" s="1"/>
  <c r="C289"/>
  <c r="E289"/>
  <c r="G289"/>
  <c r="R285" i="16"/>
  <c r="S287" i="19" s="1"/>
  <c r="C287"/>
  <c r="E287"/>
  <c r="G287"/>
  <c r="R283" i="16"/>
  <c r="S285" i="19" s="1"/>
  <c r="C285"/>
  <c r="E285"/>
  <c r="G285"/>
  <c r="R281" i="16"/>
  <c r="S283" i="19" s="1"/>
  <c r="C283"/>
  <c r="E283"/>
  <c r="G283"/>
  <c r="R279" i="16"/>
  <c r="S281" i="19" s="1"/>
  <c r="C281"/>
  <c r="E281"/>
  <c r="G281"/>
  <c r="R277" i="16"/>
  <c r="S279" i="19" s="1"/>
  <c r="C279"/>
  <c r="E279"/>
  <c r="G279"/>
  <c r="R275" i="16"/>
  <c r="S277" i="19" s="1"/>
  <c r="C277"/>
  <c r="E277"/>
  <c r="G277"/>
  <c r="R273" i="16"/>
  <c r="S275" i="19" s="1"/>
  <c r="C275"/>
  <c r="E275"/>
  <c r="G275"/>
  <c r="R271" i="16"/>
  <c r="S273" i="19" s="1"/>
  <c r="C273"/>
  <c r="E273"/>
  <c r="G273"/>
  <c r="R269" i="16"/>
  <c r="S271" i="19" s="1"/>
  <c r="C271"/>
  <c r="E271"/>
  <c r="G271"/>
  <c r="R267" i="16"/>
  <c r="S269" i="19" s="1"/>
  <c r="C269"/>
  <c r="E269"/>
  <c r="G269"/>
  <c r="R265" i="16"/>
  <c r="S267" i="19" s="1"/>
  <c r="C267"/>
  <c r="E267"/>
  <c r="G267"/>
  <c r="R263" i="16"/>
  <c r="S265" i="19" s="1"/>
  <c r="C265"/>
  <c r="E265"/>
  <c r="G265"/>
  <c r="R261" i="16"/>
  <c r="S263" i="19" s="1"/>
  <c r="C263"/>
  <c r="E263"/>
  <c r="G263"/>
  <c r="R259" i="16"/>
  <c r="S261" i="19" s="1"/>
  <c r="C261"/>
  <c r="E261"/>
  <c r="G261"/>
  <c r="R257" i="16"/>
  <c r="S259" i="19" s="1"/>
  <c r="C259"/>
  <c r="E259"/>
  <c r="G259"/>
  <c r="R255" i="16"/>
  <c r="S257" i="19" s="1"/>
  <c r="C257"/>
  <c r="E257"/>
  <c r="G257"/>
  <c r="R253" i="16"/>
  <c r="S255" i="19" s="1"/>
  <c r="C255"/>
  <c r="E255"/>
  <c r="G255"/>
  <c r="R251" i="16"/>
  <c r="S253" i="19" s="1"/>
  <c r="C253"/>
  <c r="E253"/>
  <c r="G253"/>
  <c r="R249" i="16"/>
  <c r="S251" i="19" s="1"/>
  <c r="C251"/>
  <c r="E251"/>
  <c r="G251"/>
  <c r="R247" i="16"/>
  <c r="S249" i="19" s="1"/>
  <c r="C249"/>
  <c r="E249"/>
  <c r="G249"/>
  <c r="R245" i="16"/>
  <c r="S247" i="19" s="1"/>
  <c r="C247"/>
  <c r="E247"/>
  <c r="G247"/>
  <c r="R243" i="16"/>
  <c r="S245" i="19" s="1"/>
  <c r="C245"/>
  <c r="E245"/>
  <c r="G245"/>
  <c r="R241" i="16"/>
  <c r="S243" i="19" s="1"/>
  <c r="C243"/>
  <c r="E243"/>
  <c r="G243"/>
  <c r="R239" i="16"/>
  <c r="S241" i="19" s="1"/>
  <c r="C241"/>
  <c r="E241"/>
  <c r="G241"/>
  <c r="D241"/>
  <c r="F241"/>
  <c r="R237" i="16"/>
  <c r="S239" i="19" s="1"/>
  <c r="C239"/>
  <c r="E239"/>
  <c r="G239"/>
  <c r="D239"/>
  <c r="F239"/>
  <c r="R235" i="16"/>
  <c r="S237" i="19" s="1"/>
  <c r="C237"/>
  <c r="E237"/>
  <c r="G237"/>
  <c r="D237"/>
  <c r="F237"/>
  <c r="R233" i="16"/>
  <c r="S235" i="19" s="1"/>
  <c r="C235"/>
  <c r="E235"/>
  <c r="G235"/>
  <c r="D235"/>
  <c r="F235"/>
  <c r="R231" i="16"/>
  <c r="S233" i="19" s="1"/>
  <c r="C233"/>
  <c r="E233"/>
  <c r="G233"/>
  <c r="D233"/>
  <c r="F233"/>
  <c r="R229" i="16"/>
  <c r="S231" i="19" s="1"/>
  <c r="C231"/>
  <c r="E231"/>
  <c r="G231"/>
  <c r="D231"/>
  <c r="F231"/>
  <c r="R227" i="16"/>
  <c r="S229" i="19" s="1"/>
  <c r="C229"/>
  <c r="E229"/>
  <c r="G229"/>
  <c r="D229"/>
  <c r="F229"/>
  <c r="R225" i="16"/>
  <c r="S227" i="19" s="1"/>
  <c r="C227"/>
  <c r="E227"/>
  <c r="G227"/>
  <c r="D227"/>
  <c r="F227"/>
  <c r="R223" i="16"/>
  <c r="S225" i="19" s="1"/>
  <c r="C225"/>
  <c r="E225"/>
  <c r="G225"/>
  <c r="D225"/>
  <c r="F225"/>
  <c r="R221" i="16"/>
  <c r="S223" i="19" s="1"/>
  <c r="C223"/>
  <c r="E223"/>
  <c r="G223"/>
  <c r="D223"/>
  <c r="F223"/>
  <c r="R219" i="16"/>
  <c r="S221" i="19" s="1"/>
  <c r="C221"/>
  <c r="E221"/>
  <c r="G221"/>
  <c r="D221"/>
  <c r="F221"/>
  <c r="R217" i="16"/>
  <c r="S219" i="19" s="1"/>
  <c r="C219"/>
  <c r="E219"/>
  <c r="G219"/>
  <c r="D219"/>
  <c r="F219"/>
  <c r="R215" i="16"/>
  <c r="S217" i="19" s="1"/>
  <c r="C217"/>
  <c r="E217"/>
  <c r="G217"/>
  <c r="D217"/>
  <c r="F217"/>
  <c r="R213" i="16"/>
  <c r="S215" i="19" s="1"/>
  <c r="C215"/>
  <c r="E215"/>
  <c r="G215"/>
  <c r="D215"/>
  <c r="F215"/>
  <c r="R211" i="16"/>
  <c r="S213" i="19" s="1"/>
  <c r="C213"/>
  <c r="E213"/>
  <c r="G213"/>
  <c r="D213"/>
  <c r="F213"/>
  <c r="R209" i="16"/>
  <c r="S211" i="19" s="1"/>
  <c r="C211"/>
  <c r="E211"/>
  <c r="G211"/>
  <c r="D211"/>
  <c r="F211"/>
  <c r="R207" i="16"/>
  <c r="S209" i="19" s="1"/>
  <c r="C209"/>
  <c r="E209"/>
  <c r="G209"/>
  <c r="D209"/>
  <c r="F209"/>
  <c r="R205" i="16"/>
  <c r="S207" i="19" s="1"/>
  <c r="C207"/>
  <c r="E207"/>
  <c r="G207"/>
  <c r="D207"/>
  <c r="F207"/>
  <c r="R203" i="16"/>
  <c r="S205" i="19" s="1"/>
  <c r="C205"/>
  <c r="E205"/>
  <c r="G205"/>
  <c r="D205"/>
  <c r="F205"/>
  <c r="R201" i="16"/>
  <c r="S203" i="19" s="1"/>
  <c r="C203"/>
  <c r="E203"/>
  <c r="G203"/>
  <c r="D203"/>
  <c r="F203"/>
  <c r="R199" i="16"/>
  <c r="S201" i="19" s="1"/>
  <c r="C201"/>
  <c r="E201"/>
  <c r="G201"/>
  <c r="D201"/>
  <c r="F201"/>
  <c r="R197" i="16"/>
  <c r="S199" i="19" s="1"/>
  <c r="C199"/>
  <c r="E199"/>
  <c r="G199"/>
  <c r="D199"/>
  <c r="F199"/>
  <c r="R195" i="16"/>
  <c r="S197" i="19" s="1"/>
  <c r="C197"/>
  <c r="E197"/>
  <c r="G197"/>
  <c r="D197"/>
  <c r="F197"/>
  <c r="R193" i="16"/>
  <c r="S195" i="19" s="1"/>
  <c r="C195"/>
  <c r="E195"/>
  <c r="G195"/>
  <c r="D195"/>
  <c r="F195"/>
  <c r="R191" i="16"/>
  <c r="S193" i="19" s="1"/>
  <c r="C193"/>
  <c r="E193"/>
  <c r="G193"/>
  <c r="D193"/>
  <c r="F193"/>
  <c r="R189" i="16"/>
  <c r="S191" i="19" s="1"/>
  <c r="C191"/>
  <c r="E191"/>
  <c r="G191"/>
  <c r="D191"/>
  <c r="F191"/>
  <c r="R187" i="16"/>
  <c r="S189" i="19" s="1"/>
  <c r="C189"/>
  <c r="E189"/>
  <c r="G189"/>
  <c r="D189"/>
  <c r="F189"/>
  <c r="R185" i="16"/>
  <c r="S187" i="19" s="1"/>
  <c r="C187"/>
  <c r="E187"/>
  <c r="G187"/>
  <c r="D187"/>
  <c r="F187"/>
  <c r="R183" i="16"/>
  <c r="S185" i="19" s="1"/>
  <c r="C185"/>
  <c r="E185"/>
  <c r="G185"/>
  <c r="D185"/>
  <c r="F185"/>
  <c r="R181" i="16"/>
  <c r="S183" i="19" s="1"/>
  <c r="C183"/>
  <c r="E183"/>
  <c r="G183"/>
  <c r="D183"/>
  <c r="F183"/>
  <c r="R179" i="16"/>
  <c r="S181" i="19" s="1"/>
  <c r="C181"/>
  <c r="E181"/>
  <c r="G181"/>
  <c r="D181"/>
  <c r="F181"/>
  <c r="R177" i="16"/>
  <c r="S179" i="19" s="1"/>
  <c r="C179"/>
  <c r="E179"/>
  <c r="G179"/>
  <c r="D179"/>
  <c r="F179"/>
  <c r="R175" i="16"/>
  <c r="S177" i="19" s="1"/>
  <c r="C177"/>
  <c r="E177"/>
  <c r="G177"/>
  <c r="D177"/>
  <c r="F177"/>
  <c r="R173" i="16"/>
  <c r="S175" i="19" s="1"/>
  <c r="C175"/>
  <c r="E175"/>
  <c r="G175"/>
  <c r="D175"/>
  <c r="F175"/>
  <c r="R171" i="16"/>
  <c r="S173" i="19" s="1"/>
  <c r="C173"/>
  <c r="E173"/>
  <c r="G173"/>
  <c r="D173"/>
  <c r="F173"/>
  <c r="R169" i="16"/>
  <c r="S171" i="19" s="1"/>
  <c r="C171"/>
  <c r="E171"/>
  <c r="G171"/>
  <c r="D171"/>
  <c r="F171"/>
  <c r="R167" i="16"/>
  <c r="S169" i="19" s="1"/>
  <c r="C169"/>
  <c r="E169"/>
  <c r="G169"/>
  <c r="D169"/>
  <c r="F169"/>
  <c r="R165" i="16"/>
  <c r="S167" i="19" s="1"/>
  <c r="C167"/>
  <c r="E167"/>
  <c r="G167"/>
  <c r="D167"/>
  <c r="F167"/>
  <c r="R163" i="16"/>
  <c r="S165" i="19" s="1"/>
  <c r="C165"/>
  <c r="E165"/>
  <c r="G165"/>
  <c r="D165"/>
  <c r="F165"/>
  <c r="R161" i="16"/>
  <c r="S163" i="19" s="1"/>
  <c r="C163"/>
  <c r="E163"/>
  <c r="G163"/>
  <c r="D163"/>
  <c r="F163"/>
  <c r="R159" i="16"/>
  <c r="S161" i="19" s="1"/>
  <c r="C161"/>
  <c r="E161"/>
  <c r="G161"/>
  <c r="D161"/>
  <c r="F161"/>
  <c r="R157" i="16"/>
  <c r="S159" i="19" s="1"/>
  <c r="C159"/>
  <c r="E159"/>
  <c r="G159"/>
  <c r="D159"/>
  <c r="F159"/>
  <c r="R155" i="16"/>
  <c r="S157" i="19" s="1"/>
  <c r="C157"/>
  <c r="E157"/>
  <c r="G157"/>
  <c r="D157"/>
  <c r="F157"/>
  <c r="R153" i="16"/>
  <c r="S155" i="19" s="1"/>
  <c r="C155"/>
  <c r="E155"/>
  <c r="G155"/>
  <c r="D155"/>
  <c r="F155"/>
  <c r="R151" i="16"/>
  <c r="S153" i="19" s="1"/>
  <c r="C153"/>
  <c r="E153"/>
  <c r="G153"/>
  <c r="D153"/>
  <c r="F153"/>
  <c r="R149" i="16"/>
  <c r="S151" i="19" s="1"/>
  <c r="C151"/>
  <c r="E151"/>
  <c r="G151"/>
  <c r="D151"/>
  <c r="F151"/>
  <c r="R147" i="16"/>
  <c r="S149" i="19" s="1"/>
  <c r="C149"/>
  <c r="E149"/>
  <c r="G149"/>
  <c r="D149"/>
  <c r="F149"/>
  <c r="R145" i="16"/>
  <c r="S147" i="19" s="1"/>
  <c r="C147"/>
  <c r="E147"/>
  <c r="G147"/>
  <c r="D147"/>
  <c r="F147"/>
  <c r="R143" i="16"/>
  <c r="S145" i="19" s="1"/>
  <c r="C145"/>
  <c r="E145"/>
  <c r="G145"/>
  <c r="D145"/>
  <c r="F145"/>
  <c r="R141" i="16"/>
  <c r="S143" i="19" s="1"/>
  <c r="C143"/>
  <c r="E143"/>
  <c r="G143"/>
  <c r="D143"/>
  <c r="F143"/>
  <c r="R139" i="16"/>
  <c r="S141" i="19" s="1"/>
  <c r="C141"/>
  <c r="E141"/>
  <c r="G141"/>
  <c r="D141"/>
  <c r="F141"/>
  <c r="R137" i="16"/>
  <c r="S139" i="19" s="1"/>
  <c r="C139"/>
  <c r="E139"/>
  <c r="G139"/>
  <c r="D139"/>
  <c r="F139"/>
  <c r="R135" i="16"/>
  <c r="S137" i="19" s="1"/>
  <c r="C137"/>
  <c r="E137"/>
  <c r="G137"/>
  <c r="D137"/>
  <c r="F137"/>
  <c r="R133" i="16"/>
  <c r="S135" i="19" s="1"/>
  <c r="C135"/>
  <c r="E135"/>
  <c r="G135"/>
  <c r="D135"/>
  <c r="F135"/>
  <c r="R131" i="16"/>
  <c r="S133" i="19" s="1"/>
  <c r="C133"/>
  <c r="E133"/>
  <c r="G133"/>
  <c r="D133"/>
  <c r="F133"/>
  <c r="R129" i="16"/>
  <c r="S131" i="19" s="1"/>
  <c r="C131"/>
  <c r="E131"/>
  <c r="G131"/>
  <c r="D131"/>
  <c r="F131"/>
  <c r="R127" i="16"/>
  <c r="S129" i="19" s="1"/>
  <c r="C129"/>
  <c r="E129"/>
  <c r="G129"/>
  <c r="D129"/>
  <c r="F129"/>
  <c r="R125" i="16"/>
  <c r="S127" i="19" s="1"/>
  <c r="C127"/>
  <c r="E127"/>
  <c r="G127"/>
  <c r="D127"/>
  <c r="F127"/>
  <c r="R123" i="16"/>
  <c r="S125" i="19" s="1"/>
  <c r="C125"/>
  <c r="E125"/>
  <c r="G125"/>
  <c r="D125"/>
  <c r="F125"/>
  <c r="R121" i="16"/>
  <c r="S123" i="19" s="1"/>
  <c r="C123"/>
  <c r="E123"/>
  <c r="G123"/>
  <c r="D123"/>
  <c r="F123"/>
  <c r="R119" i="16"/>
  <c r="S121" i="19" s="1"/>
  <c r="C121"/>
  <c r="E121"/>
  <c r="G121"/>
  <c r="D121"/>
  <c r="F121"/>
  <c r="R117" i="16"/>
  <c r="S119" i="19" s="1"/>
  <c r="C119"/>
  <c r="E119"/>
  <c r="G119"/>
  <c r="D119"/>
  <c r="F119"/>
  <c r="R115" i="16"/>
  <c r="S117" i="19" s="1"/>
  <c r="C117"/>
  <c r="E117"/>
  <c r="G117"/>
  <c r="D117"/>
  <c r="F117"/>
  <c r="R113" i="16"/>
  <c r="S115" i="19" s="1"/>
  <c r="C115"/>
  <c r="E115"/>
  <c r="G115"/>
  <c r="D115"/>
  <c r="F115"/>
  <c r="R111" i="16"/>
  <c r="S113" i="19" s="1"/>
  <c r="E113"/>
  <c r="G113"/>
  <c r="C113"/>
  <c r="D113"/>
  <c r="F113"/>
  <c r="R109" i="16"/>
  <c r="S111" i="19" s="1"/>
  <c r="E111"/>
  <c r="G111"/>
  <c r="C111"/>
  <c r="D111"/>
  <c r="F111"/>
  <c r="R107" i="16"/>
  <c r="S109" i="19" s="1"/>
  <c r="E109"/>
  <c r="G109"/>
  <c r="C109"/>
  <c r="D109"/>
  <c r="F109"/>
  <c r="R105" i="16"/>
  <c r="S107" i="19" s="1"/>
  <c r="E107"/>
  <c r="G107"/>
  <c r="C107"/>
  <c r="D107"/>
  <c r="F107"/>
  <c r="R103" i="16"/>
  <c r="S105" i="19" s="1"/>
  <c r="E105"/>
  <c r="G105"/>
  <c r="C105"/>
  <c r="D105"/>
  <c r="F105"/>
  <c r="R101" i="16"/>
  <c r="S103" i="19" s="1"/>
  <c r="E103"/>
  <c r="G103"/>
  <c r="C103"/>
  <c r="D103"/>
  <c r="F103"/>
  <c r="R99" i="16"/>
  <c r="S101" i="19" s="1"/>
  <c r="E101"/>
  <c r="G101"/>
  <c r="C101"/>
  <c r="D101"/>
  <c r="F101"/>
  <c r="R97" i="16"/>
  <c r="S99" i="19" s="1"/>
  <c r="E99"/>
  <c r="G99"/>
  <c r="C99"/>
  <c r="D99"/>
  <c r="F99"/>
  <c r="R95" i="16"/>
  <c r="S97" i="19" s="1"/>
  <c r="E97"/>
  <c r="G97"/>
  <c r="C97"/>
  <c r="D97"/>
  <c r="F97"/>
  <c r="R93" i="16"/>
  <c r="S95" i="19" s="1"/>
  <c r="E95"/>
  <c r="G95"/>
  <c r="C95"/>
  <c r="D95"/>
  <c r="F95"/>
  <c r="R91" i="16"/>
  <c r="S93" i="19" s="1"/>
  <c r="E93"/>
  <c r="G93"/>
  <c r="C93"/>
  <c r="D93"/>
  <c r="F93"/>
  <c r="R89" i="16"/>
  <c r="S91" i="19" s="1"/>
  <c r="E91"/>
  <c r="G91"/>
  <c r="C91"/>
  <c r="D91"/>
  <c r="F91"/>
  <c r="R87" i="16"/>
  <c r="S89" i="19" s="1"/>
  <c r="E89"/>
  <c r="G89"/>
  <c r="C89"/>
  <c r="D89"/>
  <c r="F89"/>
  <c r="R85" i="16"/>
  <c r="S87" i="19" s="1"/>
  <c r="E87"/>
  <c r="G87"/>
  <c r="C87"/>
  <c r="D87"/>
  <c r="F87"/>
  <c r="R83" i="16"/>
  <c r="S85" i="19" s="1"/>
  <c r="E85"/>
  <c r="G85"/>
  <c r="C85"/>
  <c r="D85"/>
  <c r="F85"/>
  <c r="R81" i="16"/>
  <c r="S83" i="19" s="1"/>
  <c r="E83"/>
  <c r="G83"/>
  <c r="C83"/>
  <c r="D83"/>
  <c r="F83"/>
  <c r="R79" i="16"/>
  <c r="S81" i="19" s="1"/>
  <c r="E81"/>
  <c r="G81"/>
  <c r="C81"/>
  <c r="D81"/>
  <c r="F81"/>
  <c r="R77" i="16"/>
  <c r="S79" i="19" s="1"/>
  <c r="E79"/>
  <c r="G79"/>
  <c r="C79"/>
  <c r="D79"/>
  <c r="F79"/>
  <c r="R75" i="16"/>
  <c r="S77" i="19" s="1"/>
  <c r="E77"/>
  <c r="G77"/>
  <c r="C77"/>
  <c r="D77"/>
  <c r="F77"/>
  <c r="R73" i="16"/>
  <c r="S75" i="19" s="1"/>
  <c r="E75"/>
  <c r="G75"/>
  <c r="C75"/>
  <c r="D75"/>
  <c r="F75"/>
  <c r="R71" i="16"/>
  <c r="S73" i="19" s="1"/>
  <c r="E73"/>
  <c r="G73"/>
  <c r="C73"/>
  <c r="D73"/>
  <c r="F73"/>
  <c r="R69" i="16"/>
  <c r="S71" i="19" s="1"/>
  <c r="E71"/>
  <c r="G71"/>
  <c r="C71"/>
  <c r="D71"/>
  <c r="F71"/>
  <c r="R67" i="16"/>
  <c r="S69" i="19" s="1"/>
  <c r="E69"/>
  <c r="G69"/>
  <c r="C69"/>
  <c r="D69"/>
  <c r="F69"/>
  <c r="R65" i="16"/>
  <c r="S67" i="19" s="1"/>
  <c r="E67"/>
  <c r="G67"/>
  <c r="C67"/>
  <c r="D67"/>
  <c r="F67"/>
  <c r="R63" i="16"/>
  <c r="S65" i="19" s="1"/>
  <c r="E65"/>
  <c r="G65"/>
  <c r="C65"/>
  <c r="D65"/>
  <c r="F65"/>
  <c r="R61" i="16"/>
  <c r="S63" i="19" s="1"/>
  <c r="E63"/>
  <c r="G63"/>
  <c r="C63"/>
  <c r="D63"/>
  <c r="F63"/>
  <c r="R59" i="16"/>
  <c r="S61" i="19" s="1"/>
  <c r="E61"/>
  <c r="G61"/>
  <c r="C61"/>
  <c r="D61"/>
  <c r="F61"/>
  <c r="R57" i="16"/>
  <c r="S59" i="19" s="1"/>
  <c r="E59"/>
  <c r="G59"/>
  <c r="C59"/>
  <c r="D59"/>
  <c r="F59"/>
  <c r="R55" i="16"/>
  <c r="S57" i="19" s="1"/>
  <c r="E57"/>
  <c r="G57"/>
  <c r="C57"/>
  <c r="D57"/>
  <c r="F57"/>
  <c r="R53" i="16"/>
  <c r="S55" i="19" s="1"/>
  <c r="E55"/>
  <c r="G55"/>
  <c r="C55"/>
  <c r="D55"/>
  <c r="F55"/>
  <c r="R51" i="16"/>
  <c r="S53" i="19" s="1"/>
  <c r="E53"/>
  <c r="G53"/>
  <c r="C53"/>
  <c r="D53"/>
  <c r="F53"/>
  <c r="R49" i="16"/>
  <c r="S51" i="19" s="1"/>
  <c r="E51"/>
  <c r="G51"/>
  <c r="C51"/>
  <c r="D51"/>
  <c r="F51"/>
  <c r="R47" i="16"/>
  <c r="S49" i="19" s="1"/>
  <c r="E49"/>
  <c r="G49"/>
  <c r="C49"/>
  <c r="D49"/>
  <c r="F49"/>
  <c r="R45" i="16"/>
  <c r="S47" i="19" s="1"/>
  <c r="E47"/>
  <c r="G47"/>
  <c r="C47"/>
  <c r="D47"/>
  <c r="F47"/>
  <c r="R43" i="16"/>
  <c r="S45" i="19" s="1"/>
  <c r="E45"/>
  <c r="G45"/>
  <c r="C45"/>
  <c r="D45"/>
  <c r="F45"/>
  <c r="R41" i="16"/>
  <c r="S43" i="19" s="1"/>
  <c r="E43"/>
  <c r="G43"/>
  <c r="C43"/>
  <c r="D43"/>
  <c r="F43"/>
  <c r="R39" i="16"/>
  <c r="S41" i="19" s="1"/>
  <c r="E41"/>
  <c r="G41"/>
  <c r="C41"/>
  <c r="D41"/>
  <c r="F41"/>
  <c r="R37" i="16"/>
  <c r="S39" i="19" s="1"/>
  <c r="E39"/>
  <c r="G39"/>
  <c r="C39"/>
  <c r="D39"/>
  <c r="F39"/>
  <c r="R35" i="16"/>
  <c r="S37" i="19" s="1"/>
  <c r="E37"/>
  <c r="G37"/>
  <c r="C37"/>
  <c r="D37"/>
  <c r="F37"/>
  <c r="R33" i="16"/>
  <c r="S35" i="19" s="1"/>
  <c r="E35"/>
  <c r="G35"/>
  <c r="C35"/>
  <c r="D35"/>
  <c r="F35"/>
  <c r="R31" i="16"/>
  <c r="S33" i="19" s="1"/>
  <c r="E33"/>
  <c r="G33"/>
  <c r="C33"/>
  <c r="D33"/>
  <c r="F33"/>
  <c r="R29" i="16"/>
  <c r="S31" i="19" s="1"/>
  <c r="E31"/>
  <c r="G31"/>
  <c r="C31"/>
  <c r="D31"/>
  <c r="F31"/>
  <c r="R27" i="16"/>
  <c r="S29" i="19" s="1"/>
  <c r="E29"/>
  <c r="G29"/>
  <c r="C29"/>
  <c r="D29"/>
  <c r="F29"/>
  <c r="R25" i="16"/>
  <c r="S27" i="19" s="1"/>
  <c r="E27"/>
  <c r="G27"/>
  <c r="C27"/>
  <c r="D27"/>
  <c r="F27"/>
  <c r="R23" i="16"/>
  <c r="S25" i="19" s="1"/>
  <c r="E25"/>
  <c r="G25"/>
  <c r="C25"/>
  <c r="D25"/>
  <c r="F25"/>
  <c r="R21" i="16"/>
  <c r="S23" i="19" s="1"/>
  <c r="E23"/>
  <c r="G23"/>
  <c r="C23"/>
  <c r="D23"/>
  <c r="F23"/>
  <c r="R19" i="16"/>
  <c r="S21" i="19" s="1"/>
  <c r="E21"/>
  <c r="G21"/>
  <c r="C21"/>
  <c r="D21"/>
  <c r="F21"/>
  <c r="R482" i="16"/>
  <c r="S484" i="19" s="1"/>
  <c r="C484"/>
  <c r="D482" i="16"/>
  <c r="E484" i="19" s="1"/>
  <c r="F482" i="16"/>
  <c r="G484" i="19" s="1"/>
  <c r="R480" i="16"/>
  <c r="S482" i="19" s="1"/>
  <c r="C482"/>
  <c r="D480" i="16"/>
  <c r="E482" i="19" s="1"/>
  <c r="F480" i="16"/>
  <c r="G482" i="19" s="1"/>
  <c r="R478" i="16"/>
  <c r="S480" i="19" s="1"/>
  <c r="C480"/>
  <c r="D478" i="16"/>
  <c r="E480" i="19" s="1"/>
  <c r="F478" i="16"/>
  <c r="G480" i="19" s="1"/>
  <c r="R476" i="16"/>
  <c r="S478" i="19" s="1"/>
  <c r="D476" i="16"/>
  <c r="E478" i="19" s="1"/>
  <c r="F476" i="16"/>
  <c r="G478" i="19" s="1"/>
  <c r="C478"/>
  <c r="R474" i="16"/>
  <c r="S476" i="19" s="1"/>
  <c r="C476"/>
  <c r="D474" i="16"/>
  <c r="E476" i="19" s="1"/>
  <c r="F474" i="16"/>
  <c r="G476" i="19" s="1"/>
  <c r="E483" i="16"/>
  <c r="F485" i="19" s="1"/>
  <c r="E482" i="16"/>
  <c r="F484" i="19" s="1"/>
  <c r="E481" i="16"/>
  <c r="F483" i="19" s="1"/>
  <c r="E480" i="16"/>
  <c r="F482" i="19" s="1"/>
  <c r="E479" i="16"/>
  <c r="F481" i="19" s="1"/>
  <c r="E478" i="16"/>
  <c r="F480" i="19" s="1"/>
  <c r="E477" i="16"/>
  <c r="F479" i="19" s="1"/>
  <c r="E476" i="16"/>
  <c r="F478" i="19" s="1"/>
  <c r="E475" i="16"/>
  <c r="F477" i="19" s="1"/>
  <c r="E474" i="16"/>
  <c r="F476" i="19" s="1"/>
  <c r="E473" i="16"/>
  <c r="F475" i="19" s="1"/>
  <c r="E471" i="16"/>
  <c r="F473" i="19" s="1"/>
  <c r="E469" i="16"/>
  <c r="F471" i="19" s="1"/>
  <c r="E467" i="16"/>
  <c r="F469" i="19" s="1"/>
  <c r="E465" i="16"/>
  <c r="F467" i="19" s="1"/>
  <c r="E463" i="16"/>
  <c r="F465" i="19" s="1"/>
  <c r="E461" i="16"/>
  <c r="F463" i="19" s="1"/>
  <c r="E459" i="16"/>
  <c r="F461" i="19" s="1"/>
  <c r="E457" i="16"/>
  <c r="F459" i="19" s="1"/>
  <c r="E455" i="16"/>
  <c r="F457" i="19" s="1"/>
  <c r="E453" i="16"/>
  <c r="F455" i="19" s="1"/>
  <c r="E451" i="16"/>
  <c r="F453" i="19" s="1"/>
  <c r="E449" i="16"/>
  <c r="F451" i="19" s="1"/>
  <c r="E447" i="16"/>
  <c r="F449" i="19" s="1"/>
  <c r="E445" i="16"/>
  <c r="F447" i="19" s="1"/>
  <c r="E443" i="16"/>
  <c r="F445" i="19" s="1"/>
  <c r="E441" i="16"/>
  <c r="F443" i="19" s="1"/>
  <c r="E439" i="16"/>
  <c r="F441" i="19" s="1"/>
  <c r="E437" i="16"/>
  <c r="F439" i="19" s="1"/>
  <c r="E435" i="16"/>
  <c r="F437" i="19" s="1"/>
  <c r="E433" i="16"/>
  <c r="F435" i="19" s="1"/>
  <c r="E431" i="16"/>
  <c r="F433" i="19" s="1"/>
  <c r="E429" i="16"/>
  <c r="F431" i="19" s="1"/>
  <c r="E427" i="16"/>
  <c r="F429" i="19" s="1"/>
  <c r="E425" i="16"/>
  <c r="F427" i="19" s="1"/>
  <c r="E423" i="16"/>
  <c r="F425" i="19" s="1"/>
  <c r="E421" i="16"/>
  <c r="F423" i="19" s="1"/>
  <c r="E419" i="16"/>
  <c r="F421" i="19" s="1"/>
  <c r="E417" i="16"/>
  <c r="F419" i="19" s="1"/>
  <c r="E415" i="16"/>
  <c r="F417" i="19" s="1"/>
  <c r="E413" i="16"/>
  <c r="F415" i="19" s="1"/>
  <c r="E411" i="16"/>
  <c r="F413" i="19" s="1"/>
  <c r="E409" i="16"/>
  <c r="F411" i="19" s="1"/>
  <c r="E407" i="16"/>
  <c r="F409" i="19" s="1"/>
  <c r="E405" i="16"/>
  <c r="F407" i="19" s="1"/>
  <c r="E403" i="16"/>
  <c r="F405" i="19" s="1"/>
  <c r="E401" i="16"/>
  <c r="F403" i="19" s="1"/>
  <c r="E399" i="16"/>
  <c r="F401" i="19" s="1"/>
  <c r="E397" i="16"/>
  <c r="F399" i="19" s="1"/>
  <c r="E395" i="16"/>
  <c r="F397" i="19" s="1"/>
  <c r="E393" i="16"/>
  <c r="F395" i="19" s="1"/>
  <c r="E391" i="16"/>
  <c r="F393" i="19" s="1"/>
  <c r="E389" i="16"/>
  <c r="F391" i="19" s="1"/>
  <c r="E387" i="16"/>
  <c r="F389" i="19" s="1"/>
  <c r="E385" i="16"/>
  <c r="F387" i="19" s="1"/>
  <c r="E383" i="16"/>
  <c r="F385" i="19" s="1"/>
  <c r="E381" i="16"/>
  <c r="F383" i="19" s="1"/>
  <c r="E379" i="16"/>
  <c r="F381" i="19" s="1"/>
  <c r="E377" i="16"/>
  <c r="F379" i="19" s="1"/>
  <c r="E375" i="16"/>
  <c r="F377" i="19" s="1"/>
  <c r="E373" i="16"/>
  <c r="F375" i="19" s="1"/>
  <c r="E371" i="16"/>
  <c r="F373" i="19" s="1"/>
  <c r="E369" i="16"/>
  <c r="F371" i="19" s="1"/>
  <c r="E367" i="16"/>
  <c r="F369" i="19" s="1"/>
  <c r="E365" i="16"/>
  <c r="F367" i="19" s="1"/>
  <c r="E363" i="16"/>
  <c r="F365" i="19" s="1"/>
  <c r="E361" i="16"/>
  <c r="F363" i="19" s="1"/>
  <c r="E359" i="16"/>
  <c r="F361" i="19" s="1"/>
  <c r="E357" i="16"/>
  <c r="F359" i="19" s="1"/>
  <c r="E355" i="16"/>
  <c r="F357" i="19" s="1"/>
  <c r="E353" i="16"/>
  <c r="F355" i="19" s="1"/>
  <c r="E351" i="16"/>
  <c r="F353" i="19" s="1"/>
  <c r="E349" i="16"/>
  <c r="F351" i="19" s="1"/>
  <c r="E347" i="16"/>
  <c r="F349" i="19" s="1"/>
  <c r="E345" i="16"/>
  <c r="F347" i="19" s="1"/>
  <c r="E343" i="16"/>
  <c r="F345" i="19" s="1"/>
  <c r="E341" i="16"/>
  <c r="F343" i="19" s="1"/>
  <c r="E339" i="16"/>
  <c r="F341" i="19" s="1"/>
  <c r="E337" i="16"/>
  <c r="F339" i="19" s="1"/>
  <c r="E335" i="16"/>
  <c r="F337" i="19" s="1"/>
  <c r="E333" i="16"/>
  <c r="F335" i="19" s="1"/>
  <c r="E331" i="16"/>
  <c r="F333" i="19" s="1"/>
  <c r="E329" i="16"/>
  <c r="F331" i="19" s="1"/>
  <c r="E327" i="16"/>
  <c r="F329" i="19" s="1"/>
  <c r="E325" i="16"/>
  <c r="F327" i="19" s="1"/>
  <c r="E323" i="16"/>
  <c r="F325" i="19" s="1"/>
  <c r="E321" i="16"/>
  <c r="F323" i="19" s="1"/>
  <c r="E319" i="16"/>
  <c r="F321" i="19" s="1"/>
  <c r="E317" i="16"/>
  <c r="F319" i="19" s="1"/>
  <c r="E315" i="16"/>
  <c r="F317" i="19" s="1"/>
  <c r="E313" i="16"/>
  <c r="F315" i="19" s="1"/>
  <c r="E311" i="16"/>
  <c r="F313" i="19" s="1"/>
  <c r="E309" i="16"/>
  <c r="F311" i="19" s="1"/>
  <c r="E307" i="16"/>
  <c r="F309" i="19" s="1"/>
  <c r="E305" i="16"/>
  <c r="F307" i="19" s="1"/>
  <c r="F305"/>
  <c r="F303"/>
  <c r="F301"/>
  <c r="F299"/>
  <c r="F297"/>
  <c r="F295"/>
  <c r="F293"/>
  <c r="F291"/>
  <c r="F289"/>
  <c r="F287"/>
  <c r="F285"/>
  <c r="F283"/>
  <c r="F281"/>
  <c r="F279"/>
  <c r="F277"/>
  <c r="F275"/>
  <c r="F273"/>
  <c r="F271"/>
  <c r="F269"/>
  <c r="F267"/>
  <c r="F265"/>
  <c r="F263"/>
  <c r="F261"/>
  <c r="F259"/>
  <c r="F257"/>
  <c r="F255"/>
  <c r="F253"/>
  <c r="F251"/>
  <c r="F249"/>
  <c r="F247"/>
  <c r="F245"/>
  <c r="F243"/>
  <c r="N4" i="9"/>
  <c r="G2" i="16"/>
  <c r="P217"/>
  <c r="P473"/>
  <c r="P474"/>
  <c r="P477"/>
  <c r="P478"/>
  <c r="P481"/>
  <c r="P482"/>
  <c r="P485"/>
  <c r="P486"/>
  <c r="P489"/>
  <c r="P490"/>
  <c r="P493"/>
  <c r="P494"/>
  <c r="P497"/>
  <c r="P498"/>
  <c r="P501"/>
  <c r="P502"/>
  <c r="P505"/>
  <c r="P506"/>
  <c r="P509"/>
  <c r="P510"/>
  <c r="P513"/>
  <c r="P514"/>
  <c r="P517"/>
  <c r="P518"/>
  <c r="P521"/>
  <c r="P522"/>
  <c r="P525"/>
  <c r="P526"/>
  <c r="P529"/>
  <c r="P530"/>
  <c r="P533"/>
  <c r="P534"/>
  <c r="P537"/>
  <c r="P538"/>
  <c r="P541"/>
  <c r="P542"/>
  <c r="P545"/>
  <c r="P546"/>
  <c r="P549"/>
  <c r="P550"/>
  <c r="P553"/>
  <c r="P554"/>
  <c r="P557"/>
  <c r="P558"/>
  <c r="P561"/>
  <c r="P562"/>
  <c r="P565"/>
  <c r="P566"/>
  <c r="P569"/>
  <c r="P570"/>
  <c r="P573"/>
  <c r="P574"/>
  <c r="P577"/>
  <c r="P578"/>
  <c r="P581"/>
  <c r="P582"/>
  <c r="P585"/>
  <c r="P586"/>
  <c r="P589"/>
  <c r="P590"/>
  <c r="P593"/>
  <c r="P594"/>
  <c r="P597"/>
  <c r="P598"/>
  <c r="P601"/>
  <c r="P479"/>
  <c r="P480"/>
  <c r="P487"/>
  <c r="P488"/>
  <c r="P495"/>
  <c r="P496"/>
  <c r="P503"/>
  <c r="P504"/>
  <c r="P511"/>
  <c r="P512"/>
  <c r="P519"/>
  <c r="P520"/>
  <c r="P527"/>
  <c r="P528"/>
  <c r="P535"/>
  <c r="P536"/>
  <c r="P543"/>
  <c r="P544"/>
  <c r="P551"/>
  <c r="P552"/>
  <c r="P559"/>
  <c r="P560"/>
  <c r="P567"/>
  <c r="P568"/>
  <c r="P575"/>
  <c r="P576"/>
  <c r="P583"/>
  <c r="P584"/>
  <c r="P591"/>
  <c r="P592"/>
  <c r="P599"/>
  <c r="P600"/>
  <c r="P603"/>
  <c r="P604"/>
  <c r="P607"/>
  <c r="P608"/>
  <c r="P611"/>
  <c r="P612"/>
  <c r="P615"/>
  <c r="P616"/>
  <c r="P619"/>
  <c r="P620"/>
  <c r="P623"/>
  <c r="P624"/>
  <c r="P627"/>
  <c r="P628"/>
  <c r="P631"/>
  <c r="P632"/>
  <c r="P635"/>
  <c r="P636"/>
  <c r="P639"/>
  <c r="P640"/>
  <c r="P643"/>
  <c r="P644"/>
  <c r="P647"/>
  <c r="P648"/>
  <c r="P651"/>
  <c r="P652"/>
  <c r="P655"/>
  <c r="P656"/>
  <c r="P659"/>
  <c r="P660"/>
  <c r="P663"/>
  <c r="P664"/>
  <c r="P667"/>
  <c r="P668"/>
  <c r="P671"/>
  <c r="P672"/>
  <c r="P675"/>
  <c r="P676"/>
  <c r="P679"/>
  <c r="P680"/>
  <c r="P683"/>
  <c r="P684"/>
  <c r="P687"/>
  <c r="P688"/>
  <c r="P691"/>
  <c r="P692"/>
  <c r="P695"/>
  <c r="P696"/>
  <c r="P699"/>
  <c r="P700"/>
  <c r="P703"/>
  <c r="P704"/>
  <c r="P707"/>
  <c r="P708"/>
  <c r="P711"/>
  <c r="P712"/>
  <c r="P715"/>
  <c r="P716"/>
  <c r="P719"/>
  <c r="P720"/>
  <c r="P723"/>
  <c r="P724"/>
  <c r="P727"/>
  <c r="P728"/>
  <c r="P731"/>
  <c r="P732"/>
  <c r="P735"/>
  <c r="P736"/>
  <c r="P739"/>
  <c r="P740"/>
  <c r="P743"/>
  <c r="P744"/>
  <c r="P747"/>
  <c r="P748"/>
  <c r="P751"/>
  <c r="P752"/>
  <c r="P755"/>
  <c r="P756"/>
  <c r="P759"/>
  <c r="P760"/>
  <c r="P763"/>
  <c r="P764"/>
  <c r="P767"/>
  <c r="P768"/>
  <c r="P771"/>
  <c r="P772"/>
  <c r="P775"/>
  <c r="P776"/>
  <c r="P779"/>
  <c r="P780"/>
  <c r="P783"/>
  <c r="P784"/>
  <c r="P787"/>
  <c r="P788"/>
  <c r="P791"/>
  <c r="P792"/>
  <c r="P795"/>
  <c r="P796"/>
  <c r="P799"/>
  <c r="P800"/>
  <c r="P803"/>
  <c r="P804"/>
  <c r="P807"/>
  <c r="P808"/>
  <c r="P811"/>
  <c r="P812"/>
  <c r="P815"/>
  <c r="P816"/>
  <c r="P819"/>
  <c r="P820"/>
  <c r="P823"/>
  <c r="P824"/>
  <c r="P827"/>
  <c r="P828"/>
  <c r="P831"/>
  <c r="P832"/>
  <c r="P835"/>
  <c r="P836"/>
  <c r="P839"/>
  <c r="P840"/>
  <c r="P843"/>
  <c r="P844"/>
  <c r="P847"/>
  <c r="P848"/>
  <c r="P851"/>
  <c r="P852"/>
  <c r="P855"/>
  <c r="P856"/>
  <c r="P859"/>
  <c r="P860"/>
  <c r="P863"/>
  <c r="P864"/>
  <c r="P867"/>
  <c r="P868"/>
  <c r="P871"/>
  <c r="P872"/>
  <c r="P875"/>
  <c r="P876"/>
  <c r="P879"/>
  <c r="P880"/>
  <c r="P883"/>
  <c r="P884"/>
  <c r="P887"/>
  <c r="P888"/>
  <c r="P891"/>
  <c r="P892"/>
  <c r="P895"/>
  <c r="P896"/>
  <c r="P899"/>
  <c r="P900"/>
  <c r="P903"/>
  <c r="P904"/>
  <c r="P907"/>
  <c r="P908"/>
  <c r="P911"/>
  <c r="P912"/>
  <c r="P915"/>
  <c r="P916"/>
  <c r="P919"/>
  <c r="P920"/>
  <c r="P923"/>
  <c r="P924"/>
  <c r="P927"/>
  <c r="P928"/>
  <c r="P931"/>
  <c r="P932"/>
  <c r="P935"/>
  <c r="P936"/>
  <c r="P939"/>
  <c r="P940"/>
  <c r="P943"/>
  <c r="P944"/>
  <c r="P947"/>
  <c r="P948"/>
  <c r="P951"/>
  <c r="P952"/>
  <c r="P955"/>
  <c r="P956"/>
  <c r="P959"/>
  <c r="P960"/>
  <c r="P963"/>
  <c r="P964"/>
  <c r="P967"/>
  <c r="P968"/>
  <c r="P971"/>
  <c r="P972"/>
  <c r="P975"/>
  <c r="P976"/>
  <c r="P979"/>
  <c r="P980"/>
  <c r="P983"/>
  <c r="P984"/>
  <c r="P985"/>
  <c r="P988"/>
  <c r="P989"/>
  <c r="P992"/>
  <c r="P993"/>
  <c r="P996"/>
  <c r="P997"/>
  <c r="P1000"/>
  <c r="P1001"/>
  <c r="P1004"/>
  <c r="P1005"/>
  <c r="P1008"/>
  <c r="P1009"/>
  <c r="P1012"/>
  <c r="P1013"/>
  <c r="P1016"/>
  <c r="P1017"/>
  <c r="P1020"/>
  <c r="P1021"/>
  <c r="P1024"/>
  <c r="P1025"/>
  <c r="P1028"/>
  <c r="P1029"/>
  <c r="P1032"/>
  <c r="P1033"/>
  <c r="P1036"/>
  <c r="P1037"/>
  <c r="P1040"/>
  <c r="P1041"/>
  <c r="P1044"/>
  <c r="P1045"/>
  <c r="P1048"/>
  <c r="P1049"/>
  <c r="P1052"/>
  <c r="P1053"/>
  <c r="P1056"/>
  <c r="P1057"/>
  <c r="P1060"/>
  <c r="P1061"/>
  <c r="P1064"/>
  <c r="P1065"/>
  <c r="P1068"/>
  <c r="P1069"/>
  <c r="P1072"/>
  <c r="P1073"/>
  <c r="P1076"/>
  <c r="P1077"/>
  <c r="P1080"/>
  <c r="P1081"/>
  <c r="P1084"/>
  <c r="P1085"/>
  <c r="P1088"/>
  <c r="P1089"/>
  <c r="P1092"/>
  <c r="P1093"/>
  <c r="P1096"/>
  <c r="P1097"/>
  <c r="P1100"/>
  <c r="P1101"/>
  <c r="P1104"/>
  <c r="P1105"/>
  <c r="P1108"/>
  <c r="P1109"/>
  <c r="P1112"/>
  <c r="P1113"/>
  <c r="P1116"/>
  <c r="P1117"/>
  <c r="P1120"/>
  <c r="P1121"/>
  <c r="P1124"/>
  <c r="P1125"/>
  <c r="P1128"/>
  <c r="P1129"/>
  <c r="P1132"/>
  <c r="P1133"/>
  <c r="P1136"/>
  <c r="P1137"/>
  <c r="P1140"/>
  <c r="P1141"/>
  <c r="P1144"/>
  <c r="P1145"/>
  <c r="P1148"/>
  <c r="P1149"/>
  <c r="P1152"/>
  <c r="P1153"/>
  <c r="P1156"/>
  <c r="P1157"/>
  <c r="P1160"/>
  <c r="P1161"/>
  <c r="P1164"/>
  <c r="P1165"/>
  <c r="P1168"/>
  <c r="P1169"/>
  <c r="P1172"/>
  <c r="P1173"/>
  <c r="P1176"/>
  <c r="P1177"/>
  <c r="P1180"/>
  <c r="P1181"/>
  <c r="P1184"/>
  <c r="P1185"/>
  <c r="P1188"/>
  <c r="P1189"/>
  <c r="P1192"/>
  <c r="Q1192" s="1"/>
  <c r="P1193"/>
  <c r="Q1193" s="1"/>
  <c r="P1196"/>
  <c r="Q1196" s="1"/>
  <c r="P1197"/>
  <c r="Q1197" s="1"/>
  <c r="P1200"/>
  <c r="Q1200" s="1"/>
  <c r="P1201"/>
  <c r="Q1201" s="1"/>
  <c r="P1204"/>
  <c r="Q1204" s="1"/>
  <c r="P1205"/>
  <c r="Q1205" s="1"/>
  <c r="P1208"/>
  <c r="Q1208" s="1"/>
  <c r="P1209"/>
  <c r="Q1209" s="1"/>
  <c r="P1212"/>
  <c r="Q1212" s="1"/>
  <c r="P1213"/>
  <c r="Q1213" s="1"/>
  <c r="P1216"/>
  <c r="Q1216" s="1"/>
  <c r="P1217"/>
  <c r="Q1217" s="1"/>
  <c r="P1220"/>
  <c r="Q1220" s="1"/>
  <c r="P1221"/>
  <c r="Q1221" s="1"/>
  <c r="P1224"/>
  <c r="Q1224" s="1"/>
  <c r="P1225"/>
  <c r="Q1225" s="1"/>
  <c r="P1228"/>
  <c r="Q1228" s="1"/>
  <c r="P1229"/>
  <c r="Q1229" s="1"/>
  <c r="P1232"/>
  <c r="Q1232" s="1"/>
  <c r="P1233"/>
  <c r="Q1233" s="1"/>
  <c r="P1236"/>
  <c r="Q1236" s="1"/>
  <c r="P1237"/>
  <c r="Q1237" s="1"/>
  <c r="P1240"/>
  <c r="Q1240" s="1"/>
  <c r="P1241"/>
  <c r="Q1241" s="1"/>
  <c r="P1244"/>
  <c r="Q1244" s="1"/>
  <c r="P1245"/>
  <c r="Q1245" s="1"/>
  <c r="P1248"/>
  <c r="Q1248" s="1"/>
  <c r="P1249"/>
  <c r="Q1249" s="1"/>
  <c r="P1252"/>
  <c r="Q1252" s="1"/>
  <c r="P1253"/>
  <c r="Q1253" s="1"/>
  <c r="P1256"/>
  <c r="Q1256" s="1"/>
  <c r="P1257"/>
  <c r="Q1257" s="1"/>
  <c r="P1260"/>
  <c r="Q1260" s="1"/>
  <c r="P1261"/>
  <c r="Q1261" s="1"/>
  <c r="P1264"/>
  <c r="Q1264" s="1"/>
  <c r="P1265"/>
  <c r="Q1265" s="1"/>
  <c r="P1268"/>
  <c r="Q1268" s="1"/>
  <c r="P1269"/>
  <c r="Q1269" s="1"/>
  <c r="P1272"/>
  <c r="Q1272" s="1"/>
  <c r="P1273"/>
  <c r="Q1273" s="1"/>
  <c r="P1276"/>
  <c r="Q1276" s="1"/>
  <c r="P1277"/>
  <c r="Q1277" s="1"/>
  <c r="P1280"/>
  <c r="Q1280" s="1"/>
  <c r="P1281"/>
  <c r="Q1281" s="1"/>
  <c r="P1284"/>
  <c r="Q1284" s="1"/>
  <c r="P1285"/>
  <c r="Q1285" s="1"/>
  <c r="P1288"/>
  <c r="Q1288" s="1"/>
  <c r="P1289"/>
  <c r="Q1289" s="1"/>
  <c r="P1292"/>
  <c r="Q1292" s="1"/>
  <c r="P1293"/>
  <c r="Q1293" s="1"/>
  <c r="P1296"/>
  <c r="Q1296" s="1"/>
  <c r="P1297"/>
  <c r="Q1297" s="1"/>
  <c r="P1300"/>
  <c r="Q1300" s="1"/>
  <c r="P1301"/>
  <c r="Q1301" s="1"/>
  <c r="P1304"/>
  <c r="Q1304" s="1"/>
  <c r="P1305"/>
  <c r="Q1305" s="1"/>
  <c r="P1308"/>
  <c r="Q1308" s="1"/>
  <c r="P1309"/>
  <c r="Q1309" s="1"/>
  <c r="P1312"/>
  <c r="Q1312" s="1"/>
  <c r="P1313"/>
  <c r="Q1313" s="1"/>
  <c r="P1316"/>
  <c r="Q1316" s="1"/>
  <c r="P1317"/>
  <c r="Q1317" s="1"/>
  <c r="P1320"/>
  <c r="Q1320" s="1"/>
  <c r="P1321"/>
  <c r="Q1321" s="1"/>
  <c r="P1324"/>
  <c r="Q1324" s="1"/>
  <c r="P1325"/>
  <c r="Q1325" s="1"/>
  <c r="P1328"/>
  <c r="Q1328" s="1"/>
  <c r="P1329"/>
  <c r="Q1329" s="1"/>
  <c r="P1332"/>
  <c r="Q1332" s="1"/>
  <c r="P1333"/>
  <c r="Q1333" s="1"/>
  <c r="P1336"/>
  <c r="Q1336" s="1"/>
  <c r="P1337"/>
  <c r="Q1337" s="1"/>
  <c r="P1340"/>
  <c r="Q1340" s="1"/>
  <c r="P1341"/>
  <c r="Q1341" s="1"/>
  <c r="P1344"/>
  <c r="Q1344" s="1"/>
  <c r="P1345"/>
  <c r="Q1345" s="1"/>
  <c r="P1348"/>
  <c r="Q1348" s="1"/>
  <c r="P1349"/>
  <c r="Q1349" s="1"/>
  <c r="P1352"/>
  <c r="Q1352" s="1"/>
  <c r="P1353"/>
  <c r="Q1353" s="1"/>
  <c r="P1356"/>
  <c r="Q1356" s="1"/>
  <c r="P1357"/>
  <c r="Q1357" s="1"/>
  <c r="P1360"/>
  <c r="Q1360" s="1"/>
  <c r="P1361"/>
  <c r="Q1361" s="1"/>
  <c r="P1364"/>
  <c r="Q1364" s="1"/>
  <c r="P1365"/>
  <c r="Q1365" s="1"/>
  <c r="P1368"/>
  <c r="Q1368" s="1"/>
  <c r="P1369"/>
  <c r="Q1369" s="1"/>
  <c r="P1372"/>
  <c r="Q1372" s="1"/>
  <c r="P1373"/>
  <c r="Q1373" s="1"/>
  <c r="P1376"/>
  <c r="Q1376" s="1"/>
  <c r="P1377"/>
  <c r="Q1377" s="1"/>
  <c r="P1380"/>
  <c r="Q1380" s="1"/>
  <c r="P1381"/>
  <c r="Q1381" s="1"/>
  <c r="P1384"/>
  <c r="Q1384" s="1"/>
  <c r="P1385"/>
  <c r="Q1385" s="1"/>
  <c r="P1388"/>
  <c r="Q1388" s="1"/>
  <c r="P1389"/>
  <c r="Q1389" s="1"/>
  <c r="P1392"/>
  <c r="Q1392" s="1"/>
  <c r="P1393"/>
  <c r="Q1393" s="1"/>
  <c r="P1396"/>
  <c r="Q1396" s="1"/>
  <c r="P1397"/>
  <c r="Q1397" s="1"/>
  <c r="P1400"/>
  <c r="Q1400" s="1"/>
  <c r="P1401"/>
  <c r="Q1401" s="1"/>
  <c r="P1404"/>
  <c r="Q1404" s="1"/>
  <c r="P1405"/>
  <c r="Q1405" s="1"/>
  <c r="P1408"/>
  <c r="Q1408" s="1"/>
  <c r="P1409"/>
  <c r="Q1409" s="1"/>
  <c r="P1412"/>
  <c r="Q1412" s="1"/>
  <c r="P1413"/>
  <c r="Q1413" s="1"/>
  <c r="P1416"/>
  <c r="Q1416" s="1"/>
  <c r="P1417"/>
  <c r="Q1417" s="1"/>
  <c r="P1420"/>
  <c r="Q1420" s="1"/>
  <c r="P1421"/>
  <c r="Q1421" s="1"/>
  <c r="P1424"/>
  <c r="Q1424" s="1"/>
  <c r="P1425"/>
  <c r="Q1425" s="1"/>
  <c r="P1428"/>
  <c r="Q1428" s="1"/>
  <c r="P1429"/>
  <c r="Q1429" s="1"/>
  <c r="P1432"/>
  <c r="Q1432" s="1"/>
  <c r="P1433"/>
  <c r="Q1433" s="1"/>
  <c r="P1436"/>
  <c r="Q1436" s="1"/>
  <c r="P1437"/>
  <c r="Q1437" s="1"/>
  <c r="P1440"/>
  <c r="Q1440" s="1"/>
  <c r="P1441"/>
  <c r="Q1441" s="1"/>
  <c r="P1444"/>
  <c r="Q1444" s="1"/>
  <c r="P1445"/>
  <c r="Q1445" s="1"/>
  <c r="P1448"/>
  <c r="Q1448" s="1"/>
  <c r="P1449"/>
  <c r="Q1449" s="1"/>
  <c r="P1452"/>
  <c r="Q1452" s="1"/>
  <c r="P1453"/>
  <c r="Q1453" s="1"/>
  <c r="P1456"/>
  <c r="Q1456" s="1"/>
  <c r="P1457"/>
  <c r="Q1457" s="1"/>
  <c r="P1460"/>
  <c r="Q1460" s="1"/>
  <c r="P1461"/>
  <c r="Q1461" s="1"/>
  <c r="P1464"/>
  <c r="Q1464" s="1"/>
  <c r="P1465"/>
  <c r="Q1465" s="1"/>
  <c r="P1468"/>
  <c r="Q1468" s="1"/>
  <c r="P1469"/>
  <c r="Q1469" s="1"/>
  <c r="P1472"/>
  <c r="Q1472" s="1"/>
  <c r="P1473"/>
  <c r="Q1473" s="1"/>
  <c r="P1476"/>
  <c r="Q1476" s="1"/>
  <c r="P1477"/>
  <c r="Q1477" s="1"/>
  <c r="P1480"/>
  <c r="Q1480" s="1"/>
  <c r="P1481"/>
  <c r="Q1481" s="1"/>
  <c r="P1484"/>
  <c r="Q1484" s="1"/>
  <c r="P1485"/>
  <c r="Q1485" s="1"/>
  <c r="P1488"/>
  <c r="Q1488" s="1"/>
  <c r="P1489"/>
  <c r="Q1489" s="1"/>
  <c r="P1492"/>
  <c r="Q1492" s="1"/>
  <c r="P1493"/>
  <c r="Q1493" s="1"/>
  <c r="P1497"/>
  <c r="Q1497" s="1"/>
  <c r="P1498"/>
  <c r="Q1498" s="1"/>
  <c r="P1501"/>
  <c r="Q1501" s="1"/>
  <c r="P1502"/>
  <c r="Q1502" s="1"/>
  <c r="P1505"/>
  <c r="Q1505" s="1"/>
  <c r="P1506"/>
  <c r="Q1506" s="1"/>
  <c r="P1509"/>
  <c r="Q1509" s="1"/>
  <c r="P1510"/>
  <c r="Q1510" s="1"/>
  <c r="P1513"/>
  <c r="Q1513" s="1"/>
  <c r="P1514"/>
  <c r="Q1514" s="1"/>
  <c r="P1517"/>
  <c r="Q1517" s="1"/>
  <c r="P1518"/>
  <c r="Q1518" s="1"/>
  <c r="P1521"/>
  <c r="Q1521" s="1"/>
  <c r="P1522"/>
  <c r="Q1522" s="1"/>
  <c r="P1525"/>
  <c r="Q1525" s="1"/>
  <c r="P1526"/>
  <c r="Q1526" s="1"/>
  <c r="P1529"/>
  <c r="Q1529" s="1"/>
  <c r="P1530"/>
  <c r="Q1530" s="1"/>
  <c r="P1533"/>
  <c r="Q1533" s="1"/>
  <c r="P1534"/>
  <c r="Q1534" s="1"/>
  <c r="P1537"/>
  <c r="Q1537" s="1"/>
  <c r="P1538"/>
  <c r="Q1538" s="1"/>
  <c r="P1541"/>
  <c r="Q1541" s="1"/>
  <c r="P1542"/>
  <c r="Q1542" s="1"/>
  <c r="P1545"/>
  <c r="Q1545" s="1"/>
  <c r="P1546"/>
  <c r="Q1546" s="1"/>
  <c r="P1549"/>
  <c r="Q1549" s="1"/>
  <c r="P1550"/>
  <c r="Q1550" s="1"/>
  <c r="P1553"/>
  <c r="Q1553" s="1"/>
  <c r="P1554"/>
  <c r="Q1554" s="1"/>
  <c r="P1557"/>
  <c r="Q1557" s="1"/>
  <c r="P1558"/>
  <c r="Q1558" s="1"/>
  <c r="P1561"/>
  <c r="Q1561" s="1"/>
  <c r="P1562"/>
  <c r="Q1562" s="1"/>
  <c r="P1565"/>
  <c r="Q1565" s="1"/>
  <c r="P1566"/>
  <c r="Q1566" s="1"/>
  <c r="P1569"/>
  <c r="Q1569" s="1"/>
  <c r="P1570"/>
  <c r="Q1570" s="1"/>
  <c r="P1573"/>
  <c r="Q1573" s="1"/>
  <c r="P1574"/>
  <c r="Q1574" s="1"/>
  <c r="P1577"/>
  <c r="Q1577" s="1"/>
  <c r="P1578"/>
  <c r="Q1578" s="1"/>
  <c r="P1581"/>
  <c r="Q1581" s="1"/>
  <c r="P1582"/>
  <c r="Q1582" s="1"/>
  <c r="P1585"/>
  <c r="Q1585" s="1"/>
  <c r="P1586"/>
  <c r="Q1586" s="1"/>
  <c r="P1589"/>
  <c r="Q1589" s="1"/>
  <c r="P1590"/>
  <c r="Q1590" s="1"/>
  <c r="P1593"/>
  <c r="Q1593" s="1"/>
  <c r="P1594"/>
  <c r="Q1594" s="1"/>
  <c r="P1597"/>
  <c r="Q1597" s="1"/>
  <c r="P1598"/>
  <c r="Q1598" s="1"/>
  <c r="P1601"/>
  <c r="Q1601" s="1"/>
  <c r="P1602"/>
  <c r="Q1602" s="1"/>
  <c r="P1605"/>
  <c r="Q1605" s="1"/>
  <c r="P1606"/>
  <c r="Q1606" s="1"/>
  <c r="P1609"/>
  <c r="Q1609" s="1"/>
  <c r="P1610"/>
  <c r="Q1610" s="1"/>
  <c r="P1613"/>
  <c r="Q1613" s="1"/>
  <c r="P1614"/>
  <c r="Q1614" s="1"/>
  <c r="P1617"/>
  <c r="Q1617" s="1"/>
  <c r="P1618"/>
  <c r="Q1618" s="1"/>
  <c r="P1621"/>
  <c r="Q1621" s="1"/>
  <c r="P1622"/>
  <c r="Q1622" s="1"/>
  <c r="P1625"/>
  <c r="Q1625" s="1"/>
  <c r="P1626"/>
  <c r="Q1626" s="1"/>
  <c r="P1629"/>
  <c r="Q1629" s="1"/>
  <c r="P1630"/>
  <c r="Q1630" s="1"/>
  <c r="P1633"/>
  <c r="Q1633" s="1"/>
  <c r="P1634"/>
  <c r="Q1634" s="1"/>
  <c r="P1637"/>
  <c r="Q1637" s="1"/>
  <c r="P1638"/>
  <c r="Q1638" s="1"/>
  <c r="P1641"/>
  <c r="Q1641" s="1"/>
  <c r="P1642"/>
  <c r="Q1642" s="1"/>
  <c r="P1645"/>
  <c r="Q1645" s="1"/>
  <c r="P1646"/>
  <c r="Q1646" s="1"/>
  <c r="P1649"/>
  <c r="Q1649" s="1"/>
  <c r="P1650"/>
  <c r="Q1650" s="1"/>
  <c r="P1653"/>
  <c r="Q1653" s="1"/>
  <c r="P1654"/>
  <c r="Q1654" s="1"/>
  <c r="P1657"/>
  <c r="Q1657" s="1"/>
  <c r="P1658"/>
  <c r="Q1658" s="1"/>
  <c r="P1661"/>
  <c r="Q1661" s="1"/>
  <c r="P1662"/>
  <c r="Q1662" s="1"/>
  <c r="P1665"/>
  <c r="Q1665" s="1"/>
  <c r="P1666"/>
  <c r="Q1666" s="1"/>
  <c r="P1669"/>
  <c r="Q1669" s="1"/>
  <c r="P1670"/>
  <c r="Q1670" s="1"/>
  <c r="P1673"/>
  <c r="Q1673" s="1"/>
  <c r="P1674"/>
  <c r="Q1674" s="1"/>
  <c r="P1677"/>
  <c r="Q1677" s="1"/>
  <c r="P1678"/>
  <c r="Q1678" s="1"/>
  <c r="P1681"/>
  <c r="Q1681" s="1"/>
  <c r="P1682"/>
  <c r="Q1682" s="1"/>
  <c r="P1685"/>
  <c r="Q1685" s="1"/>
  <c r="P1686"/>
  <c r="Q1686" s="1"/>
  <c r="P1689"/>
  <c r="Q1689" s="1"/>
  <c r="P1690"/>
  <c r="Q1690" s="1"/>
  <c r="P1693"/>
  <c r="Q1693" s="1"/>
  <c r="P1694"/>
  <c r="Q1694" s="1"/>
  <c r="P1697"/>
  <c r="Q1697" s="1"/>
  <c r="P1698"/>
  <c r="Q1698" s="1"/>
  <c r="P1701"/>
  <c r="Q1701" s="1"/>
  <c r="P1702"/>
  <c r="Q1702" s="1"/>
  <c r="P1705"/>
  <c r="Q1705" s="1"/>
  <c r="P1706"/>
  <c r="Q1706" s="1"/>
  <c r="P1709"/>
  <c r="Q1709" s="1"/>
  <c r="P1710"/>
  <c r="Q1710" s="1"/>
  <c r="P1713"/>
  <c r="Q1713" s="1"/>
  <c r="P1714"/>
  <c r="Q1714" s="1"/>
  <c r="P1717"/>
  <c r="Q1717" s="1"/>
  <c r="P1718"/>
  <c r="Q1718" s="1"/>
  <c r="P1721"/>
  <c r="Q1721" s="1"/>
  <c r="P1722"/>
  <c r="Q1722" s="1"/>
  <c r="P1725"/>
  <c r="Q1725" s="1"/>
  <c r="P1726"/>
  <c r="Q1726" s="1"/>
  <c r="P1729"/>
  <c r="Q1729" s="1"/>
  <c r="P1730"/>
  <c r="Q1730" s="1"/>
  <c r="P1733"/>
  <c r="Q1733" s="1"/>
  <c r="P1734"/>
  <c r="Q1734" s="1"/>
  <c r="P1737"/>
  <c r="Q1737" s="1"/>
  <c r="P1738"/>
  <c r="Q1738" s="1"/>
  <c r="P1741"/>
  <c r="Q1741" s="1"/>
  <c r="P1742"/>
  <c r="Q1742" s="1"/>
  <c r="P1745"/>
  <c r="Q1745" s="1"/>
  <c r="P1746"/>
  <c r="Q1746" s="1"/>
  <c r="P1749"/>
  <c r="Q1749" s="1"/>
  <c r="P1750"/>
  <c r="Q1750" s="1"/>
  <c r="P1753"/>
  <c r="Q1753" s="1"/>
  <c r="P1754"/>
  <c r="Q1754" s="1"/>
  <c r="P1757"/>
  <c r="Q1757" s="1"/>
  <c r="P1758"/>
  <c r="Q1758" s="1"/>
  <c r="P1761"/>
  <c r="Q1761" s="1"/>
  <c r="P1762"/>
  <c r="Q1762" s="1"/>
  <c r="P1765"/>
  <c r="Q1765" s="1"/>
  <c r="P1766"/>
  <c r="Q1766" s="1"/>
  <c r="P1769"/>
  <c r="Q1769" s="1"/>
  <c r="P1770"/>
  <c r="Q1770" s="1"/>
  <c r="P1773"/>
  <c r="Q1773" s="1"/>
  <c r="P1774"/>
  <c r="Q1774" s="1"/>
  <c r="P1777"/>
  <c r="Q1777" s="1"/>
  <c r="P1778"/>
  <c r="Q1778" s="1"/>
  <c r="P1781"/>
  <c r="Q1781" s="1"/>
  <c r="P1782"/>
  <c r="Q1782" s="1"/>
  <c r="P1785"/>
  <c r="Q1785" s="1"/>
  <c r="P1786"/>
  <c r="Q1786" s="1"/>
  <c r="P1789"/>
  <c r="Q1789" s="1"/>
  <c r="P1790"/>
  <c r="Q1790" s="1"/>
  <c r="P475"/>
  <c r="P476"/>
  <c r="P483"/>
  <c r="P484"/>
  <c r="P491"/>
  <c r="P492"/>
  <c r="P499"/>
  <c r="P500"/>
  <c r="P507"/>
  <c r="P508"/>
  <c r="P515"/>
  <c r="P516"/>
  <c r="P523"/>
  <c r="P524"/>
  <c r="P531"/>
  <c r="P532"/>
  <c r="P539"/>
  <c r="P540"/>
  <c r="P547"/>
  <c r="P548"/>
  <c r="P555"/>
  <c r="P556"/>
  <c r="P563"/>
  <c r="P564"/>
  <c r="P571"/>
  <c r="P572"/>
  <c r="P579"/>
  <c r="P580"/>
  <c r="P587"/>
  <c r="P588"/>
  <c r="P595"/>
  <c r="P596"/>
  <c r="P602"/>
  <c r="P605"/>
  <c r="P606"/>
  <c r="P609"/>
  <c r="P610"/>
  <c r="P613"/>
  <c r="P614"/>
  <c r="P617"/>
  <c r="P618"/>
  <c r="P621"/>
  <c r="P622"/>
  <c r="P625"/>
  <c r="P626"/>
  <c r="P629"/>
  <c r="P630"/>
  <c r="P633"/>
  <c r="P634"/>
  <c r="P637"/>
  <c r="P638"/>
  <c r="P641"/>
  <c r="P642"/>
  <c r="P645"/>
  <c r="P646"/>
  <c r="P649"/>
  <c r="P650"/>
  <c r="P653"/>
  <c r="P654"/>
  <c r="P657"/>
  <c r="P658"/>
  <c r="P661"/>
  <c r="P662"/>
  <c r="P665"/>
  <c r="P666"/>
  <c r="P669"/>
  <c r="P670"/>
  <c r="P673"/>
  <c r="P674"/>
  <c r="P677"/>
  <c r="P678"/>
  <c r="P681"/>
  <c r="P682"/>
  <c r="P685"/>
  <c r="P686"/>
  <c r="P689"/>
  <c r="P690"/>
  <c r="P693"/>
  <c r="P694"/>
  <c r="P697"/>
  <c r="P698"/>
  <c r="P701"/>
  <c r="P702"/>
  <c r="P705"/>
  <c r="P706"/>
  <c r="P709"/>
  <c r="P710"/>
  <c r="P713"/>
  <c r="P714"/>
  <c r="P717"/>
  <c r="P718"/>
  <c r="P721"/>
  <c r="P722"/>
  <c r="P725"/>
  <c r="P726"/>
  <c r="P729"/>
  <c r="P730"/>
  <c r="P733"/>
  <c r="P734"/>
  <c r="P737"/>
  <c r="P738"/>
  <c r="P741"/>
  <c r="P742"/>
  <c r="P745"/>
  <c r="P746"/>
  <c r="P749"/>
  <c r="P750"/>
  <c r="P753"/>
  <c r="P754"/>
  <c r="P757"/>
  <c r="P758"/>
  <c r="P761"/>
  <c r="P762"/>
  <c r="P765"/>
  <c r="P766"/>
  <c r="P769"/>
  <c r="P770"/>
  <c r="P773"/>
  <c r="P774"/>
  <c r="P777"/>
  <c r="P778"/>
  <c r="P781"/>
  <c r="P782"/>
  <c r="P785"/>
  <c r="P786"/>
  <c r="P789"/>
  <c r="P790"/>
  <c r="P793"/>
  <c r="P794"/>
  <c r="P797"/>
  <c r="P798"/>
  <c r="P801"/>
  <c r="P802"/>
  <c r="P805"/>
  <c r="P806"/>
  <c r="P809"/>
  <c r="P810"/>
  <c r="P813"/>
  <c r="P814"/>
  <c r="P817"/>
  <c r="P818"/>
  <c r="P821"/>
  <c r="P822"/>
  <c r="P825"/>
  <c r="P826"/>
  <c r="P829"/>
  <c r="P830"/>
  <c r="P833"/>
  <c r="P834"/>
  <c r="P837"/>
  <c r="P838"/>
  <c r="P841"/>
  <c r="P842"/>
  <c r="P845"/>
  <c r="P846"/>
  <c r="P849"/>
  <c r="P850"/>
  <c r="P853"/>
  <c r="P854"/>
  <c r="P857"/>
  <c r="P858"/>
  <c r="P861"/>
  <c r="P862"/>
  <c r="P865"/>
  <c r="P866"/>
  <c r="P869"/>
  <c r="P870"/>
  <c r="P873"/>
  <c r="P874"/>
  <c r="P877"/>
  <c r="P878"/>
  <c r="P881"/>
  <c r="P882"/>
  <c r="P885"/>
  <c r="P886"/>
  <c r="P889"/>
  <c r="P890"/>
  <c r="P893"/>
  <c r="P894"/>
  <c r="P897"/>
  <c r="P898"/>
  <c r="P901"/>
  <c r="P902"/>
  <c r="P905"/>
  <c r="P906"/>
  <c r="P909"/>
  <c r="P910"/>
  <c r="P913"/>
  <c r="P914"/>
  <c r="P917"/>
  <c r="P918"/>
  <c r="P921"/>
  <c r="P922"/>
  <c r="P925"/>
  <c r="P926"/>
  <c r="P929"/>
  <c r="P930"/>
  <c r="P933"/>
  <c r="P934"/>
  <c r="P937"/>
  <c r="P938"/>
  <c r="P941"/>
  <c r="P942"/>
  <c r="P945"/>
  <c r="P946"/>
  <c r="P949"/>
  <c r="P950"/>
  <c r="P953"/>
  <c r="P954"/>
  <c r="P957"/>
  <c r="P958"/>
  <c r="P961"/>
  <c r="P962"/>
  <c r="P965"/>
  <c r="P966"/>
  <c r="P969"/>
  <c r="P970"/>
  <c r="P973"/>
  <c r="P974"/>
  <c r="P977"/>
  <c r="P978"/>
  <c r="P981"/>
  <c r="P982"/>
  <c r="P986"/>
  <c r="P987"/>
  <c r="P990"/>
  <c r="P991"/>
  <c r="P994"/>
  <c r="P995"/>
  <c r="P998"/>
  <c r="P999"/>
  <c r="P1002"/>
  <c r="P1003"/>
  <c r="P1006"/>
  <c r="P1007"/>
  <c r="P1010"/>
  <c r="P1011"/>
  <c r="P1014"/>
  <c r="P1015"/>
  <c r="P1018"/>
  <c r="P1019"/>
  <c r="P1022"/>
  <c r="P1023"/>
  <c r="P1026"/>
  <c r="P1027"/>
  <c r="P1030"/>
  <c r="P1031"/>
  <c r="P1034"/>
  <c r="P1035"/>
  <c r="P1038"/>
  <c r="P1039"/>
  <c r="P1042"/>
  <c r="P1043"/>
  <c r="P1046"/>
  <c r="P1047"/>
  <c r="P1050"/>
  <c r="P1051"/>
  <c r="P1054"/>
  <c r="P1055"/>
  <c r="P1058"/>
  <c r="P1059"/>
  <c r="P1062"/>
  <c r="P1063"/>
  <c r="P1066"/>
  <c r="P1067"/>
  <c r="P1070"/>
  <c r="P1071"/>
  <c r="P1074"/>
  <c r="P1075"/>
  <c r="P1078"/>
  <c r="P1079"/>
  <c r="P1082"/>
  <c r="P1083"/>
  <c r="P1086"/>
  <c r="P1087"/>
  <c r="P1090"/>
  <c r="P1091"/>
  <c r="P1094"/>
  <c r="P1095"/>
  <c r="P1098"/>
  <c r="P1099"/>
  <c r="P1102"/>
  <c r="P1103"/>
  <c r="P1106"/>
  <c r="P1107"/>
  <c r="P1110"/>
  <c r="P1111"/>
  <c r="P1114"/>
  <c r="P1115"/>
  <c r="P1118"/>
  <c r="P1119"/>
  <c r="P1122"/>
  <c r="P1123"/>
  <c r="P1126"/>
  <c r="P1127"/>
  <c r="P1130"/>
  <c r="P1131"/>
  <c r="P1134"/>
  <c r="P1135"/>
  <c r="P1138"/>
  <c r="P1139"/>
  <c r="P1142"/>
  <c r="P1143"/>
  <c r="P1146"/>
  <c r="P1147"/>
  <c r="P1150"/>
  <c r="P1151"/>
  <c r="P1154"/>
  <c r="P1155"/>
  <c r="P1158"/>
  <c r="P1159"/>
  <c r="P1162"/>
  <c r="P1163"/>
  <c r="P1166"/>
  <c r="P1167"/>
  <c r="P1170"/>
  <c r="P1171"/>
  <c r="P1174"/>
  <c r="P1175"/>
  <c r="P1178"/>
  <c r="P1179"/>
  <c r="P1182"/>
  <c r="P1183"/>
  <c r="P1186"/>
  <c r="P1187"/>
  <c r="P1190"/>
  <c r="Q1190" s="1"/>
  <c r="P1191"/>
  <c r="Q1191" s="1"/>
  <c r="P1194"/>
  <c r="Q1194" s="1"/>
  <c r="P1195"/>
  <c r="Q1195" s="1"/>
  <c r="P1198"/>
  <c r="Q1198" s="1"/>
  <c r="P1199"/>
  <c r="Q1199" s="1"/>
  <c r="P1202"/>
  <c r="Q1202" s="1"/>
  <c r="P1203"/>
  <c r="Q1203" s="1"/>
  <c r="P1206"/>
  <c r="Q1206" s="1"/>
  <c r="P1207"/>
  <c r="Q1207" s="1"/>
  <c r="P1210"/>
  <c r="Q1210" s="1"/>
  <c r="P1211"/>
  <c r="Q1211" s="1"/>
  <c r="P1214"/>
  <c r="Q1214" s="1"/>
  <c r="P1215"/>
  <c r="Q1215" s="1"/>
  <c r="P1218"/>
  <c r="Q1218" s="1"/>
  <c r="P1219"/>
  <c r="Q1219" s="1"/>
  <c r="P1222"/>
  <c r="Q1222" s="1"/>
  <c r="P1223"/>
  <c r="Q1223" s="1"/>
  <c r="P1226"/>
  <c r="Q1226" s="1"/>
  <c r="P1227"/>
  <c r="Q1227" s="1"/>
  <c r="P1230"/>
  <c r="Q1230" s="1"/>
  <c r="P1231"/>
  <c r="Q1231" s="1"/>
  <c r="P1234"/>
  <c r="Q1234" s="1"/>
  <c r="P1235"/>
  <c r="Q1235" s="1"/>
  <c r="P1238"/>
  <c r="Q1238" s="1"/>
  <c r="P1239"/>
  <c r="Q1239" s="1"/>
  <c r="P1242"/>
  <c r="Q1242" s="1"/>
  <c r="P1243"/>
  <c r="Q1243" s="1"/>
  <c r="P1246"/>
  <c r="Q1246" s="1"/>
  <c r="P1247"/>
  <c r="Q1247" s="1"/>
  <c r="P1250"/>
  <c r="Q1250" s="1"/>
  <c r="P1251"/>
  <c r="Q1251" s="1"/>
  <c r="P1254"/>
  <c r="Q1254" s="1"/>
  <c r="P1255"/>
  <c r="Q1255" s="1"/>
  <c r="P1258"/>
  <c r="Q1258" s="1"/>
  <c r="P1259"/>
  <c r="Q1259" s="1"/>
  <c r="P1262"/>
  <c r="Q1262" s="1"/>
  <c r="P1263"/>
  <c r="Q1263" s="1"/>
  <c r="P1266"/>
  <c r="Q1266" s="1"/>
  <c r="P1267"/>
  <c r="Q1267" s="1"/>
  <c r="P1270"/>
  <c r="Q1270" s="1"/>
  <c r="P1271"/>
  <c r="Q1271" s="1"/>
  <c r="P1274"/>
  <c r="Q1274" s="1"/>
  <c r="P1275"/>
  <c r="Q1275" s="1"/>
  <c r="P1278"/>
  <c r="Q1278" s="1"/>
  <c r="P1279"/>
  <c r="Q1279" s="1"/>
  <c r="P1282"/>
  <c r="Q1282" s="1"/>
  <c r="P1283"/>
  <c r="Q1283" s="1"/>
  <c r="P1286"/>
  <c r="Q1286" s="1"/>
  <c r="P1287"/>
  <c r="Q1287" s="1"/>
  <c r="P1290"/>
  <c r="Q1290" s="1"/>
  <c r="P1291"/>
  <c r="Q1291" s="1"/>
  <c r="P1294"/>
  <c r="Q1294" s="1"/>
  <c r="P1295"/>
  <c r="Q1295" s="1"/>
  <c r="P1298"/>
  <c r="Q1298" s="1"/>
  <c r="P1299"/>
  <c r="Q1299" s="1"/>
  <c r="P1302"/>
  <c r="Q1302" s="1"/>
  <c r="P1303"/>
  <c r="Q1303" s="1"/>
  <c r="P1306"/>
  <c r="Q1306" s="1"/>
  <c r="P1307"/>
  <c r="Q1307" s="1"/>
  <c r="P1310"/>
  <c r="Q1310" s="1"/>
  <c r="P1311"/>
  <c r="Q1311" s="1"/>
  <c r="P1314"/>
  <c r="Q1314" s="1"/>
  <c r="P1315"/>
  <c r="Q1315" s="1"/>
  <c r="P1318"/>
  <c r="Q1318" s="1"/>
  <c r="P1319"/>
  <c r="Q1319" s="1"/>
  <c r="P1322"/>
  <c r="Q1322" s="1"/>
  <c r="P1323"/>
  <c r="Q1323" s="1"/>
  <c r="P1326"/>
  <c r="Q1326" s="1"/>
  <c r="P1327"/>
  <c r="Q1327" s="1"/>
  <c r="P1330"/>
  <c r="Q1330" s="1"/>
  <c r="P1331"/>
  <c r="Q1331" s="1"/>
  <c r="P1334"/>
  <c r="Q1334" s="1"/>
  <c r="P1335"/>
  <c r="Q1335" s="1"/>
  <c r="P1338"/>
  <c r="Q1338" s="1"/>
  <c r="P1339"/>
  <c r="Q1339" s="1"/>
  <c r="P1342"/>
  <c r="Q1342" s="1"/>
  <c r="P1343"/>
  <c r="Q1343" s="1"/>
  <c r="P1346"/>
  <c r="Q1346" s="1"/>
  <c r="P1347"/>
  <c r="Q1347" s="1"/>
  <c r="P1350"/>
  <c r="Q1350" s="1"/>
  <c r="P1351"/>
  <c r="Q1351" s="1"/>
  <c r="P1354"/>
  <c r="Q1354" s="1"/>
  <c r="P1355"/>
  <c r="Q1355" s="1"/>
  <c r="P1358"/>
  <c r="Q1358" s="1"/>
  <c r="P1359"/>
  <c r="Q1359" s="1"/>
  <c r="P1362"/>
  <c r="Q1362" s="1"/>
  <c r="P1363"/>
  <c r="Q1363" s="1"/>
  <c r="P1366"/>
  <c r="Q1366" s="1"/>
  <c r="P1367"/>
  <c r="Q1367" s="1"/>
  <c r="P1370"/>
  <c r="Q1370" s="1"/>
  <c r="P1371"/>
  <c r="Q1371" s="1"/>
  <c r="P1374"/>
  <c r="Q1374" s="1"/>
  <c r="P1375"/>
  <c r="Q1375" s="1"/>
  <c r="P1378"/>
  <c r="Q1378" s="1"/>
  <c r="P1379"/>
  <c r="Q1379" s="1"/>
  <c r="P1382"/>
  <c r="Q1382" s="1"/>
  <c r="P1383"/>
  <c r="Q1383" s="1"/>
  <c r="P1386"/>
  <c r="Q1386" s="1"/>
  <c r="P1387"/>
  <c r="Q1387" s="1"/>
  <c r="P1390"/>
  <c r="Q1390" s="1"/>
  <c r="P1391"/>
  <c r="Q1391" s="1"/>
  <c r="P1394"/>
  <c r="Q1394" s="1"/>
  <c r="P1395"/>
  <c r="Q1395" s="1"/>
  <c r="P1398"/>
  <c r="Q1398" s="1"/>
  <c r="P1399"/>
  <c r="Q1399" s="1"/>
  <c r="P1402"/>
  <c r="Q1402" s="1"/>
  <c r="P1403"/>
  <c r="Q1403" s="1"/>
  <c r="P1406"/>
  <c r="Q1406" s="1"/>
  <c r="P1407"/>
  <c r="Q1407" s="1"/>
  <c r="P1410"/>
  <c r="Q1410" s="1"/>
  <c r="P1411"/>
  <c r="Q1411" s="1"/>
  <c r="P1414"/>
  <c r="Q1414" s="1"/>
  <c r="P1415"/>
  <c r="Q1415" s="1"/>
  <c r="P1418"/>
  <c r="Q1418" s="1"/>
  <c r="P1419"/>
  <c r="Q1419" s="1"/>
  <c r="P1422"/>
  <c r="Q1422" s="1"/>
  <c r="P1423"/>
  <c r="Q1423" s="1"/>
  <c r="P1426"/>
  <c r="Q1426" s="1"/>
  <c r="P1427"/>
  <c r="Q1427" s="1"/>
  <c r="P1430"/>
  <c r="Q1430" s="1"/>
  <c r="P1431"/>
  <c r="Q1431" s="1"/>
  <c r="P1434"/>
  <c r="Q1434" s="1"/>
  <c r="P1435"/>
  <c r="Q1435" s="1"/>
  <c r="P1438"/>
  <c r="Q1438" s="1"/>
  <c r="P1439"/>
  <c r="Q1439" s="1"/>
  <c r="P1442"/>
  <c r="Q1442" s="1"/>
  <c r="P1443"/>
  <c r="Q1443" s="1"/>
  <c r="P1446"/>
  <c r="Q1446" s="1"/>
  <c r="P1447"/>
  <c r="Q1447" s="1"/>
  <c r="P1450"/>
  <c r="Q1450" s="1"/>
  <c r="P1451"/>
  <c r="Q1451" s="1"/>
  <c r="P1454"/>
  <c r="Q1454" s="1"/>
  <c r="P1455"/>
  <c r="Q1455" s="1"/>
  <c r="P1458"/>
  <c r="Q1458" s="1"/>
  <c r="P1459"/>
  <c r="Q1459" s="1"/>
  <c r="P1462"/>
  <c r="Q1462" s="1"/>
  <c r="P1463"/>
  <c r="Q1463" s="1"/>
  <c r="P1466"/>
  <c r="Q1466" s="1"/>
  <c r="P1467"/>
  <c r="Q1467" s="1"/>
  <c r="P1470"/>
  <c r="Q1470" s="1"/>
  <c r="P1471"/>
  <c r="Q1471" s="1"/>
  <c r="P1474"/>
  <c r="Q1474" s="1"/>
  <c r="P1475"/>
  <c r="Q1475" s="1"/>
  <c r="P1478"/>
  <c r="Q1478" s="1"/>
  <c r="P1479"/>
  <c r="Q1479" s="1"/>
  <c r="P1482"/>
  <c r="Q1482" s="1"/>
  <c r="P1483"/>
  <c r="Q1483" s="1"/>
  <c r="P1486"/>
  <c r="Q1486" s="1"/>
  <c r="P1487"/>
  <c r="Q1487" s="1"/>
  <c r="P1490"/>
  <c r="Q1490" s="1"/>
  <c r="P1491"/>
  <c r="Q1491" s="1"/>
  <c r="P1494"/>
  <c r="Q1494" s="1"/>
  <c r="P1495"/>
  <c r="Q1495" s="1"/>
  <c r="P1496"/>
  <c r="Q1496" s="1"/>
  <c r="P1499"/>
  <c r="Q1499" s="1"/>
  <c r="P1500"/>
  <c r="Q1500" s="1"/>
  <c r="P1503"/>
  <c r="Q1503" s="1"/>
  <c r="P1504"/>
  <c r="Q1504" s="1"/>
  <c r="P1507"/>
  <c r="Q1507" s="1"/>
  <c r="P1508"/>
  <c r="Q1508" s="1"/>
  <c r="P1511"/>
  <c r="Q1511" s="1"/>
  <c r="P1512"/>
  <c r="Q1512" s="1"/>
  <c r="P1515"/>
  <c r="Q1515" s="1"/>
  <c r="P1516"/>
  <c r="Q1516" s="1"/>
  <c r="P1519"/>
  <c r="Q1519" s="1"/>
  <c r="P1520"/>
  <c r="Q1520" s="1"/>
  <c r="P1523"/>
  <c r="Q1523" s="1"/>
  <c r="P1524"/>
  <c r="Q1524" s="1"/>
  <c r="P1527"/>
  <c r="Q1527" s="1"/>
  <c r="P1528"/>
  <c r="Q1528" s="1"/>
  <c r="P1531"/>
  <c r="Q1531" s="1"/>
  <c r="P1532"/>
  <c r="Q1532" s="1"/>
  <c r="P1535"/>
  <c r="Q1535" s="1"/>
  <c r="P1536"/>
  <c r="Q1536" s="1"/>
  <c r="P1539"/>
  <c r="Q1539" s="1"/>
  <c r="P1540"/>
  <c r="Q1540" s="1"/>
  <c r="P1543"/>
  <c r="Q1543" s="1"/>
  <c r="P1544"/>
  <c r="Q1544" s="1"/>
  <c r="P1547"/>
  <c r="Q1547" s="1"/>
  <c r="P1548"/>
  <c r="Q1548" s="1"/>
  <c r="P1551"/>
  <c r="Q1551" s="1"/>
  <c r="P1552"/>
  <c r="Q1552" s="1"/>
  <c r="P1555"/>
  <c r="Q1555" s="1"/>
  <c r="P1556"/>
  <c r="Q1556" s="1"/>
  <c r="P1559"/>
  <c r="Q1559" s="1"/>
  <c r="P1560"/>
  <c r="Q1560" s="1"/>
  <c r="P1563"/>
  <c r="Q1563" s="1"/>
  <c r="P1564"/>
  <c r="Q1564" s="1"/>
  <c r="P1567"/>
  <c r="Q1567" s="1"/>
  <c r="P1568"/>
  <c r="Q1568" s="1"/>
  <c r="P1571"/>
  <c r="Q1571" s="1"/>
  <c r="P1572"/>
  <c r="Q1572" s="1"/>
  <c r="P1575"/>
  <c r="Q1575" s="1"/>
  <c r="P1576"/>
  <c r="Q1576" s="1"/>
  <c r="P1579"/>
  <c r="Q1579" s="1"/>
  <c r="P1580"/>
  <c r="Q1580" s="1"/>
  <c r="P1583"/>
  <c r="Q1583" s="1"/>
  <c r="P1584"/>
  <c r="Q1584" s="1"/>
  <c r="P1587"/>
  <c r="Q1587" s="1"/>
  <c r="P1588"/>
  <c r="Q1588" s="1"/>
  <c r="P1591"/>
  <c r="Q1591" s="1"/>
  <c r="P1592"/>
  <c r="Q1592" s="1"/>
  <c r="P1595"/>
  <c r="Q1595" s="1"/>
  <c r="P1596"/>
  <c r="Q1596" s="1"/>
  <c r="P1599"/>
  <c r="Q1599" s="1"/>
  <c r="P1600"/>
  <c r="Q1600" s="1"/>
  <c r="P1603"/>
  <c r="Q1603" s="1"/>
  <c r="P1604"/>
  <c r="Q1604" s="1"/>
  <c r="P1607"/>
  <c r="Q1607" s="1"/>
  <c r="P1608"/>
  <c r="Q1608" s="1"/>
  <c r="P1611"/>
  <c r="Q1611" s="1"/>
  <c r="P1612"/>
  <c r="Q1612" s="1"/>
  <c r="P1615"/>
  <c r="Q1615" s="1"/>
  <c r="P1616"/>
  <c r="Q1616" s="1"/>
  <c r="P1619"/>
  <c r="Q1619" s="1"/>
  <c r="P1620"/>
  <c r="Q1620" s="1"/>
  <c r="P1623"/>
  <c r="Q1623" s="1"/>
  <c r="P1624"/>
  <c r="Q1624" s="1"/>
  <c r="P1627"/>
  <c r="Q1627" s="1"/>
  <c r="P1628"/>
  <c r="Q1628" s="1"/>
  <c r="P1631"/>
  <c r="Q1631" s="1"/>
  <c r="P1632"/>
  <c r="Q1632" s="1"/>
  <c r="P1635"/>
  <c r="Q1635" s="1"/>
  <c r="P1636"/>
  <c r="Q1636" s="1"/>
  <c r="P1639"/>
  <c r="Q1639" s="1"/>
  <c r="P1640"/>
  <c r="Q1640" s="1"/>
  <c r="P1643"/>
  <c r="Q1643" s="1"/>
  <c r="P1644"/>
  <c r="Q1644" s="1"/>
  <c r="P1647"/>
  <c r="Q1647" s="1"/>
  <c r="P1648"/>
  <c r="Q1648" s="1"/>
  <c r="P1651"/>
  <c r="Q1651" s="1"/>
  <c r="P1652"/>
  <c r="Q1652" s="1"/>
  <c r="P1655"/>
  <c r="Q1655" s="1"/>
  <c r="P1656"/>
  <c r="Q1656" s="1"/>
  <c r="P1659"/>
  <c r="Q1659" s="1"/>
  <c r="P1660"/>
  <c r="Q1660" s="1"/>
  <c r="P1663"/>
  <c r="Q1663" s="1"/>
  <c r="P1664"/>
  <c r="Q1664" s="1"/>
  <c r="P1667"/>
  <c r="Q1667" s="1"/>
  <c r="P1668"/>
  <c r="Q1668" s="1"/>
  <c r="P1671"/>
  <c r="Q1671" s="1"/>
  <c r="P1672"/>
  <c r="Q1672" s="1"/>
  <c r="P1675"/>
  <c r="Q1675" s="1"/>
  <c r="P1676"/>
  <c r="Q1676" s="1"/>
  <c r="P1679"/>
  <c r="Q1679" s="1"/>
  <c r="P1680"/>
  <c r="Q1680" s="1"/>
  <c r="P1683"/>
  <c r="Q1683" s="1"/>
  <c r="P1684"/>
  <c r="Q1684" s="1"/>
  <c r="P1687"/>
  <c r="Q1687" s="1"/>
  <c r="P1688"/>
  <c r="Q1688" s="1"/>
  <c r="P1691"/>
  <c r="Q1691" s="1"/>
  <c r="P1692"/>
  <c r="Q1692" s="1"/>
  <c r="P1695"/>
  <c r="Q1695" s="1"/>
  <c r="P1696"/>
  <c r="Q1696" s="1"/>
  <c r="P1699"/>
  <c r="Q1699" s="1"/>
  <c r="P1700"/>
  <c r="Q1700" s="1"/>
  <c r="P1703"/>
  <c r="Q1703" s="1"/>
  <c r="P1704"/>
  <c r="Q1704" s="1"/>
  <c r="P1707"/>
  <c r="Q1707" s="1"/>
  <c r="P1708"/>
  <c r="Q1708" s="1"/>
  <c r="P1711"/>
  <c r="Q1711" s="1"/>
  <c r="P1712"/>
  <c r="Q1712" s="1"/>
  <c r="P1715"/>
  <c r="Q1715" s="1"/>
  <c r="P1716"/>
  <c r="Q1716" s="1"/>
  <c r="P1719"/>
  <c r="Q1719" s="1"/>
  <c r="P1720"/>
  <c r="Q1720" s="1"/>
  <c r="P1723"/>
  <c r="Q1723" s="1"/>
  <c r="P1724"/>
  <c r="Q1724" s="1"/>
  <c r="P1727"/>
  <c r="Q1727" s="1"/>
  <c r="P1728"/>
  <c r="Q1728" s="1"/>
  <c r="P1731"/>
  <c r="Q1731" s="1"/>
  <c r="P1732"/>
  <c r="Q1732" s="1"/>
  <c r="P1735"/>
  <c r="Q1735" s="1"/>
  <c r="P1736"/>
  <c r="Q1736" s="1"/>
  <c r="P1739"/>
  <c r="Q1739" s="1"/>
  <c r="P1740"/>
  <c r="Q1740" s="1"/>
  <c r="P1743"/>
  <c r="Q1743" s="1"/>
  <c r="P1744"/>
  <c r="Q1744" s="1"/>
  <c r="P1747"/>
  <c r="Q1747" s="1"/>
  <c r="P1748"/>
  <c r="Q1748" s="1"/>
  <c r="P1751"/>
  <c r="Q1751" s="1"/>
  <c r="P1752"/>
  <c r="Q1752" s="1"/>
  <c r="P1755"/>
  <c r="Q1755" s="1"/>
  <c r="P1756"/>
  <c r="Q1756" s="1"/>
  <c r="P1759"/>
  <c r="Q1759" s="1"/>
  <c r="P1760"/>
  <c r="Q1760" s="1"/>
  <c r="P1763"/>
  <c r="Q1763" s="1"/>
  <c r="P1764"/>
  <c r="Q1764" s="1"/>
  <c r="P1767"/>
  <c r="Q1767" s="1"/>
  <c r="P1768"/>
  <c r="Q1768" s="1"/>
  <c r="P1771"/>
  <c r="Q1771" s="1"/>
  <c r="P1772"/>
  <c r="Q1772" s="1"/>
  <c r="P1775"/>
  <c r="Q1775" s="1"/>
  <c r="P1776"/>
  <c r="Q1776" s="1"/>
  <c r="P1779"/>
  <c r="Q1779" s="1"/>
  <c r="P1780"/>
  <c r="Q1780" s="1"/>
  <c r="P1783"/>
  <c r="Q1783" s="1"/>
  <c r="P1784"/>
  <c r="Q1784" s="1"/>
  <c r="P1787"/>
  <c r="Q1787" s="1"/>
  <c r="P1788"/>
  <c r="Q1788" s="1"/>
  <c r="P1791"/>
  <c r="Q1791" s="1"/>
  <c r="P1792"/>
  <c r="Q1792" s="1"/>
  <c r="B11" i="19"/>
  <c r="B13"/>
  <c r="B15"/>
  <c r="B17"/>
  <c r="B19"/>
  <c r="B21"/>
  <c r="B12"/>
  <c r="B14"/>
  <c r="B16"/>
  <c r="B18"/>
  <c r="B20"/>
  <c r="B590"/>
  <c r="B9"/>
  <c r="B10"/>
  <c r="I1190"/>
  <c r="I1188"/>
  <c r="I1186"/>
  <c r="I1184"/>
  <c r="I1182"/>
  <c r="I1180"/>
  <c r="I1178"/>
  <c r="I1176"/>
  <c r="I1174"/>
  <c r="I1172"/>
  <c r="I1170"/>
  <c r="I1168"/>
  <c r="I1166"/>
  <c r="I1164"/>
  <c r="I1162"/>
  <c r="I1160"/>
  <c r="I1158"/>
  <c r="I1156"/>
  <c r="I1154"/>
  <c r="I1152"/>
  <c r="I1150"/>
  <c r="I1148"/>
  <c r="I1146"/>
  <c r="I1144"/>
  <c r="I1142"/>
  <c r="I1140"/>
  <c r="I1138"/>
  <c r="I1136"/>
  <c r="I1191"/>
  <c r="I1189"/>
  <c r="I1187"/>
  <c r="I1185"/>
  <c r="I1183"/>
  <c r="I1181"/>
  <c r="I1179"/>
  <c r="I1177"/>
  <c r="I1175"/>
  <c r="I1173"/>
  <c r="I1171"/>
  <c r="I1169"/>
  <c r="I1167"/>
  <c r="I1165"/>
  <c r="I1163"/>
  <c r="I1161"/>
  <c r="I1159"/>
  <c r="I1157"/>
  <c r="I1155"/>
  <c r="I1153"/>
  <c r="I1151"/>
  <c r="I1149"/>
  <c r="I1147"/>
  <c r="I1145"/>
  <c r="I1143"/>
  <c r="I1141"/>
  <c r="I1139"/>
  <c r="I1137"/>
  <c r="I1135"/>
  <c r="I1133"/>
  <c r="I1131"/>
  <c r="I1129"/>
  <c r="I1127"/>
  <c r="I1125"/>
  <c r="I1123"/>
  <c r="I1121"/>
  <c r="I1119"/>
  <c r="I1117"/>
  <c r="I1115"/>
  <c r="I1113"/>
  <c r="I1111"/>
  <c r="I1109"/>
  <c r="I1107"/>
  <c r="I1105"/>
  <c r="I1103"/>
  <c r="I1101"/>
  <c r="I1099"/>
  <c r="I1097"/>
  <c r="I1095"/>
  <c r="I1093"/>
  <c r="I1091"/>
  <c r="I1089"/>
  <c r="I1087"/>
  <c r="I1085"/>
  <c r="I1083"/>
  <c r="I1081"/>
  <c r="I1079"/>
  <c r="I1134"/>
  <c r="I1132"/>
  <c r="I1130"/>
  <c r="I1128"/>
  <c r="I1126"/>
  <c r="I1124"/>
  <c r="I1122"/>
  <c r="I1120"/>
  <c r="I1118"/>
  <c r="I1116"/>
  <c r="I1114"/>
  <c r="I1112"/>
  <c r="I1110"/>
  <c r="I1108"/>
  <c r="I1106"/>
  <c r="I1104"/>
  <c r="I1102"/>
  <c r="I1100"/>
  <c r="I1098"/>
  <c r="I1096"/>
  <c r="I1094"/>
  <c r="I1092"/>
  <c r="I1090"/>
  <c r="I1088"/>
  <c r="I1086"/>
  <c r="I1084"/>
  <c r="I1082"/>
  <c r="I1080"/>
  <c r="I1078"/>
  <c r="I1076"/>
  <c r="I1074"/>
  <c r="I1072"/>
  <c r="I1070"/>
  <c r="I1068"/>
  <c r="I1066"/>
  <c r="I1064"/>
  <c r="I1062"/>
  <c r="I1060"/>
  <c r="I1058"/>
  <c r="I1056"/>
  <c r="I1054"/>
  <c r="I1052"/>
  <c r="I1050"/>
  <c r="I1048"/>
  <c r="I1046"/>
  <c r="I1044"/>
  <c r="I1042"/>
  <c r="I1040"/>
  <c r="I1038"/>
  <c r="I1036"/>
  <c r="I1034"/>
  <c r="I1032"/>
  <c r="I1030"/>
  <c r="I1028"/>
  <c r="I1026"/>
  <c r="I1024"/>
  <c r="I1022"/>
  <c r="I1020"/>
  <c r="I1018"/>
  <c r="I1016"/>
  <c r="I1014"/>
  <c r="I1012"/>
  <c r="I1010"/>
  <c r="I1008"/>
  <c r="I1006"/>
  <c r="I1004"/>
  <c r="I1002"/>
  <c r="I1000"/>
  <c r="I998"/>
  <c r="I996"/>
  <c r="I994"/>
  <c r="I992"/>
  <c r="I990"/>
  <c r="I988"/>
  <c r="I986"/>
  <c r="I984"/>
  <c r="I982"/>
  <c r="I980"/>
  <c r="I978"/>
  <c r="I976"/>
  <c r="I974"/>
  <c r="I972"/>
  <c r="I970"/>
  <c r="I968"/>
  <c r="I966"/>
  <c r="I1077"/>
  <c r="I1075"/>
  <c r="I1073"/>
  <c r="I1071"/>
  <c r="I1069"/>
  <c r="I1067"/>
  <c r="I1065"/>
  <c r="I1063"/>
  <c r="I1061"/>
  <c r="I1059"/>
  <c r="I1057"/>
  <c r="I1055"/>
  <c r="I1053"/>
  <c r="I1051"/>
  <c r="I1049"/>
  <c r="I1047"/>
  <c r="I1045"/>
  <c r="I1043"/>
  <c r="I1041"/>
  <c r="I1039"/>
  <c r="I1037"/>
  <c r="I1035"/>
  <c r="I1033"/>
  <c r="I1031"/>
  <c r="I1029"/>
  <c r="I1027"/>
  <c r="I1025"/>
  <c r="I1023"/>
  <c r="I1021"/>
  <c r="I1019"/>
  <c r="I1017"/>
  <c r="I1015"/>
  <c r="I1013"/>
  <c r="I1011"/>
  <c r="I1009"/>
  <c r="I1007"/>
  <c r="I1005"/>
  <c r="I1003"/>
  <c r="I1001"/>
  <c r="I999"/>
  <c r="I997"/>
  <c r="I995"/>
  <c r="I993"/>
  <c r="I991"/>
  <c r="I989"/>
  <c r="I987"/>
  <c r="I985"/>
  <c r="I983"/>
  <c r="I981"/>
  <c r="I979"/>
  <c r="I977"/>
  <c r="I975"/>
  <c r="I973"/>
  <c r="I971"/>
  <c r="I969"/>
  <c r="I967"/>
  <c r="I965"/>
  <c r="I963"/>
  <c r="I961"/>
  <c r="I959"/>
  <c r="I957"/>
  <c r="I955"/>
  <c r="I953"/>
  <c r="I951"/>
  <c r="I949"/>
  <c r="I947"/>
  <c r="I945"/>
  <c r="I943"/>
  <c r="I941"/>
  <c r="I939"/>
  <c r="I937"/>
  <c r="I935"/>
  <c r="I933"/>
  <c r="I931"/>
  <c r="I929"/>
  <c r="I927"/>
  <c r="I925"/>
  <c r="I923"/>
  <c r="I921"/>
  <c r="I919"/>
  <c r="I917"/>
  <c r="I915"/>
  <c r="I913"/>
  <c r="I911"/>
  <c r="I909"/>
  <c r="I907"/>
  <c r="I905"/>
  <c r="I903"/>
  <c r="I901"/>
  <c r="I899"/>
  <c r="I897"/>
  <c r="I895"/>
  <c r="I893"/>
  <c r="I891"/>
  <c r="I889"/>
  <c r="I887"/>
  <c r="I885"/>
  <c r="I883"/>
  <c r="I881"/>
  <c r="I879"/>
  <c r="I877"/>
  <c r="I875"/>
  <c r="I873"/>
  <c r="I871"/>
  <c r="I869"/>
  <c r="I867"/>
  <c r="I865"/>
  <c r="I863"/>
  <c r="I861"/>
  <c r="I859"/>
  <c r="I857"/>
  <c r="I855"/>
  <c r="I853"/>
  <c r="I964"/>
  <c r="I962"/>
  <c r="I960"/>
  <c r="I958"/>
  <c r="I956"/>
  <c r="I954"/>
  <c r="I952"/>
  <c r="I950"/>
  <c r="I948"/>
  <c r="I946"/>
  <c r="I944"/>
  <c r="I942"/>
  <c r="I940"/>
  <c r="I938"/>
  <c r="I936"/>
  <c r="I934"/>
  <c r="I932"/>
  <c r="I930"/>
  <c r="I928"/>
  <c r="I926"/>
  <c r="I924"/>
  <c r="I922"/>
  <c r="I920"/>
  <c r="I918"/>
  <c r="I916"/>
  <c r="I914"/>
  <c r="I912"/>
  <c r="I910"/>
  <c r="I908"/>
  <c r="I906"/>
  <c r="I904"/>
  <c r="I902"/>
  <c r="I900"/>
  <c r="I898"/>
  <c r="I896"/>
  <c r="I894"/>
  <c r="I892"/>
  <c r="I890"/>
  <c r="I888"/>
  <c r="I886"/>
  <c r="I884"/>
  <c r="I882"/>
  <c r="I880"/>
  <c r="I878"/>
  <c r="I876"/>
  <c r="I874"/>
  <c r="I872"/>
  <c r="I870"/>
  <c r="I868"/>
  <c r="I866"/>
  <c r="I864"/>
  <c r="I862"/>
  <c r="I860"/>
  <c r="I858"/>
  <c r="I856"/>
  <c r="I854"/>
  <c r="I852"/>
  <c r="I849"/>
  <c r="I847"/>
  <c r="I845"/>
  <c r="I843"/>
  <c r="I841"/>
  <c r="I839"/>
  <c r="I837"/>
  <c r="I835"/>
  <c r="I833"/>
  <c r="I831"/>
  <c r="I829"/>
  <c r="I827"/>
  <c r="I825"/>
  <c r="I823"/>
  <c r="I821"/>
  <c r="I819"/>
  <c r="I817"/>
  <c r="I815"/>
  <c r="I813"/>
  <c r="I811"/>
  <c r="I809"/>
  <c r="I807"/>
  <c r="I805"/>
  <c r="I803"/>
  <c r="I801"/>
  <c r="I799"/>
  <c r="I797"/>
  <c r="I795"/>
  <c r="I793"/>
  <c r="I791"/>
  <c r="I789"/>
  <c r="I787"/>
  <c r="I785"/>
  <c r="I783"/>
  <c r="I781"/>
  <c r="I779"/>
  <c r="I777"/>
  <c r="I775"/>
  <c r="I773"/>
  <c r="I771"/>
  <c r="I769"/>
  <c r="I767"/>
  <c r="I765"/>
  <c r="I763"/>
  <c r="I761"/>
  <c r="I759"/>
  <c r="I757"/>
  <c r="I755"/>
  <c r="I753"/>
  <c r="I751"/>
  <c r="I749"/>
  <c r="I747"/>
  <c r="I745"/>
  <c r="I743"/>
  <c r="I741"/>
  <c r="I739"/>
  <c r="I737"/>
  <c r="I735"/>
  <c r="I733"/>
  <c r="I731"/>
  <c r="I729"/>
  <c r="I727"/>
  <c r="I725"/>
  <c r="I723"/>
  <c r="I721"/>
  <c r="I719"/>
  <c r="I717"/>
  <c r="I715"/>
  <c r="I713"/>
  <c r="I711"/>
  <c r="I709"/>
  <c r="I707"/>
  <c r="I705"/>
  <c r="I703"/>
  <c r="I701"/>
  <c r="I699"/>
  <c r="I697"/>
  <c r="I695"/>
  <c r="I693"/>
  <c r="I691"/>
  <c r="I689"/>
  <c r="I687"/>
  <c r="I685"/>
  <c r="I683"/>
  <c r="I681"/>
  <c r="I679"/>
  <c r="I677"/>
  <c r="I675"/>
  <c r="I673"/>
  <c r="I671"/>
  <c r="I669"/>
  <c r="I667"/>
  <c r="I665"/>
  <c r="I663"/>
  <c r="I661"/>
  <c r="I659"/>
  <c r="I657"/>
  <c r="I655"/>
  <c r="I653"/>
  <c r="I651"/>
  <c r="I649"/>
  <c r="I647"/>
  <c r="I645"/>
  <c r="I643"/>
  <c r="I641"/>
  <c r="I639"/>
  <c r="I637"/>
  <c r="I635"/>
  <c r="I633"/>
  <c r="I631"/>
  <c r="I629"/>
  <c r="I627"/>
  <c r="I625"/>
  <c r="I851"/>
  <c r="I850"/>
  <c r="I848"/>
  <c r="I846"/>
  <c r="I844"/>
  <c r="I842"/>
  <c r="I840"/>
  <c r="I838"/>
  <c r="I836"/>
  <c r="I834"/>
  <c r="I832"/>
  <c r="I830"/>
  <c r="I828"/>
  <c r="I826"/>
  <c r="I824"/>
  <c r="I822"/>
  <c r="I820"/>
  <c r="I818"/>
  <c r="I816"/>
  <c r="I814"/>
  <c r="I812"/>
  <c r="I810"/>
  <c r="I808"/>
  <c r="I806"/>
  <c r="I804"/>
  <c r="I802"/>
  <c r="I800"/>
  <c r="I798"/>
  <c r="I796"/>
  <c r="I794"/>
  <c r="I792"/>
  <c r="I790"/>
  <c r="I788"/>
  <c r="I786"/>
  <c r="I784"/>
  <c r="I782"/>
  <c r="I780"/>
  <c r="I778"/>
  <c r="I776"/>
  <c r="I774"/>
  <c r="I772"/>
  <c r="I770"/>
  <c r="I768"/>
  <c r="I766"/>
  <c r="I764"/>
  <c r="I762"/>
  <c r="I760"/>
  <c r="I758"/>
  <c r="I756"/>
  <c r="I754"/>
  <c r="I752"/>
  <c r="I750"/>
  <c r="I748"/>
  <c r="I746"/>
  <c r="I744"/>
  <c r="I742"/>
  <c r="I740"/>
  <c r="I738"/>
  <c r="I736"/>
  <c r="I734"/>
  <c r="I732"/>
  <c r="I730"/>
  <c r="I728"/>
  <c r="I726"/>
  <c r="I724"/>
  <c r="I722"/>
  <c r="I720"/>
  <c r="I718"/>
  <c r="I716"/>
  <c r="I714"/>
  <c r="I712"/>
  <c r="I710"/>
  <c r="I708"/>
  <c r="I706"/>
  <c r="I704"/>
  <c r="I702"/>
  <c r="I700"/>
  <c r="I698"/>
  <c r="I696"/>
  <c r="I694"/>
  <c r="I692"/>
  <c r="I690"/>
  <c r="I688"/>
  <c r="I686"/>
  <c r="I684"/>
  <c r="I682"/>
  <c r="I680"/>
  <c r="I678"/>
  <c r="I676"/>
  <c r="I674"/>
  <c r="I672"/>
  <c r="I670"/>
  <c r="I668"/>
  <c r="I666"/>
  <c r="I664"/>
  <c r="I662"/>
  <c r="I660"/>
  <c r="I658"/>
  <c r="I656"/>
  <c r="I654"/>
  <c r="I652"/>
  <c r="I650"/>
  <c r="I648"/>
  <c r="I646"/>
  <c r="I644"/>
  <c r="I642"/>
  <c r="I640"/>
  <c r="I638"/>
  <c r="I636"/>
  <c r="I634"/>
  <c r="I632"/>
  <c r="I630"/>
  <c r="I628"/>
  <c r="I626"/>
  <c r="I624"/>
  <c r="I622"/>
  <c r="I620"/>
  <c r="I618"/>
  <c r="I616"/>
  <c r="I614"/>
  <c r="I612"/>
  <c r="I610"/>
  <c r="I608"/>
  <c r="I606"/>
  <c r="I604"/>
  <c r="I602"/>
  <c r="I600"/>
  <c r="I598"/>
  <c r="I596"/>
  <c r="I594"/>
  <c r="I592"/>
  <c r="I590"/>
  <c r="I588"/>
  <c r="I586"/>
  <c r="I584"/>
  <c r="I582"/>
  <c r="I580"/>
  <c r="I578"/>
  <c r="I576"/>
  <c r="I574"/>
  <c r="I572"/>
  <c r="I570"/>
  <c r="I568"/>
  <c r="I566"/>
  <c r="I564"/>
  <c r="I562"/>
  <c r="I560"/>
  <c r="I558"/>
  <c r="I556"/>
  <c r="I554"/>
  <c r="I552"/>
  <c r="I550"/>
  <c r="I548"/>
  <c r="I546"/>
  <c r="I544"/>
  <c r="I542"/>
  <c r="I540"/>
  <c r="I538"/>
  <c r="I536"/>
  <c r="I534"/>
  <c r="I532"/>
  <c r="I530"/>
  <c r="I528"/>
  <c r="I526"/>
  <c r="I524"/>
  <c r="I522"/>
  <c r="I520"/>
  <c r="I518"/>
  <c r="I516"/>
  <c r="I514"/>
  <c r="I512"/>
  <c r="I510"/>
  <c r="I508"/>
  <c r="I506"/>
  <c r="I504"/>
  <c r="I502"/>
  <c r="I500"/>
  <c r="I498"/>
  <c r="I496"/>
  <c r="I494"/>
  <c r="I492"/>
  <c r="I490"/>
  <c r="I488"/>
  <c r="I486"/>
  <c r="I484"/>
  <c r="I482"/>
  <c r="I480"/>
  <c r="I478"/>
  <c r="I476"/>
  <c r="I474"/>
  <c r="I472"/>
  <c r="I470"/>
  <c r="I468"/>
  <c r="I466"/>
  <c r="I464"/>
  <c r="I462"/>
  <c r="I460"/>
  <c r="I458"/>
  <c r="I456"/>
  <c r="I454"/>
  <c r="I452"/>
  <c r="I450"/>
  <c r="I448"/>
  <c r="I446"/>
  <c r="I444"/>
  <c r="I442"/>
  <c r="I440"/>
  <c r="I438"/>
  <c r="I436"/>
  <c r="I434"/>
  <c r="I432"/>
  <c r="I430"/>
  <c r="I428"/>
  <c r="I426"/>
  <c r="I424"/>
  <c r="I422"/>
  <c r="I420"/>
  <c r="I418"/>
  <c r="I416"/>
  <c r="I414"/>
  <c r="I412"/>
  <c r="I410"/>
  <c r="I408"/>
  <c r="I406"/>
  <c r="I404"/>
  <c r="I402"/>
  <c r="I400"/>
  <c r="I398"/>
  <c r="I623"/>
  <c r="I621"/>
  <c r="I619"/>
  <c r="I617"/>
  <c r="I615"/>
  <c r="I613"/>
  <c r="I611"/>
  <c r="I609"/>
  <c r="I607"/>
  <c r="I605"/>
  <c r="I603"/>
  <c r="I601"/>
  <c r="I599"/>
  <c r="I597"/>
  <c r="I595"/>
  <c r="I593"/>
  <c r="I591"/>
  <c r="I589"/>
  <c r="I587"/>
  <c r="I585"/>
  <c r="I583"/>
  <c r="I581"/>
  <c r="I579"/>
  <c r="I577"/>
  <c r="I575"/>
  <c r="I573"/>
  <c r="I571"/>
  <c r="I569"/>
  <c r="I567"/>
  <c r="I565"/>
  <c r="I563"/>
  <c r="I561"/>
  <c r="I559"/>
  <c r="I557"/>
  <c r="I555"/>
  <c r="I553"/>
  <c r="I551"/>
  <c r="I549"/>
  <c r="I547"/>
  <c r="I545"/>
  <c r="I543"/>
  <c r="I541"/>
  <c r="I539"/>
  <c r="I537"/>
  <c r="I535"/>
  <c r="I533"/>
  <c r="I531"/>
  <c r="I529"/>
  <c r="I527"/>
  <c r="I525"/>
  <c r="I523"/>
  <c r="I521"/>
  <c r="I519"/>
  <c r="I517"/>
  <c r="I515"/>
  <c r="I513"/>
  <c r="I511"/>
  <c r="I509"/>
  <c r="I507"/>
  <c r="I505"/>
  <c r="I503"/>
  <c r="I501"/>
  <c r="I499"/>
  <c r="I497"/>
  <c r="I495"/>
  <c r="I493"/>
  <c r="I491"/>
  <c r="I489"/>
  <c r="I487"/>
  <c r="I485"/>
  <c r="I483"/>
  <c r="I481"/>
  <c r="I479"/>
  <c r="I477"/>
  <c r="I475"/>
  <c r="I473"/>
  <c r="I471"/>
  <c r="I469"/>
  <c r="I467"/>
  <c r="I465"/>
  <c r="I463"/>
  <c r="I461"/>
  <c r="I459"/>
  <c r="I457"/>
  <c r="I455"/>
  <c r="I453"/>
  <c r="I451"/>
  <c r="I449"/>
  <c r="I447"/>
  <c r="I445"/>
  <c r="I443"/>
  <c r="I441"/>
  <c r="I439"/>
  <c r="I437"/>
  <c r="I435"/>
  <c r="I433"/>
  <c r="I431"/>
  <c r="I429"/>
  <c r="I427"/>
  <c r="I425"/>
  <c r="I423"/>
  <c r="I421"/>
  <c r="I419"/>
  <c r="I417"/>
  <c r="I415"/>
  <c r="I413"/>
  <c r="I411"/>
  <c r="I409"/>
  <c r="I407"/>
  <c r="I405"/>
  <c r="I403"/>
  <c r="I401"/>
  <c r="I399"/>
  <c r="I397"/>
  <c r="K1190"/>
  <c r="K1188"/>
  <c r="K1186"/>
  <c r="K1184"/>
  <c r="K1182"/>
  <c r="K1180"/>
  <c r="K1178"/>
  <c r="K1176"/>
  <c r="K1174"/>
  <c r="K1172"/>
  <c r="K1170"/>
  <c r="K1168"/>
  <c r="K1166"/>
  <c r="K1164"/>
  <c r="K1162"/>
  <c r="K1160"/>
  <c r="K1158"/>
  <c r="K1156"/>
  <c r="K1154"/>
  <c r="K1152"/>
  <c r="K1150"/>
  <c r="K1148"/>
  <c r="K1146"/>
  <c r="K1144"/>
  <c r="K1142"/>
  <c r="K1140"/>
  <c r="K1138"/>
  <c r="K1136"/>
  <c r="K1191"/>
  <c r="K1189"/>
  <c r="K1187"/>
  <c r="K1185"/>
  <c r="K1183"/>
  <c r="K1181"/>
  <c r="K1179"/>
  <c r="K1177"/>
  <c r="K1175"/>
  <c r="K1173"/>
  <c r="K1171"/>
  <c r="K1169"/>
  <c r="K1167"/>
  <c r="K1165"/>
  <c r="K1163"/>
  <c r="K1161"/>
  <c r="K1159"/>
  <c r="K1157"/>
  <c r="K1155"/>
  <c r="K1153"/>
  <c r="K1151"/>
  <c r="K1149"/>
  <c r="K1147"/>
  <c r="K1145"/>
  <c r="K1143"/>
  <c r="K1141"/>
  <c r="K1139"/>
  <c r="K1137"/>
  <c r="K1133"/>
  <c r="K1131"/>
  <c r="K1129"/>
  <c r="K1127"/>
  <c r="K1125"/>
  <c r="K1123"/>
  <c r="K1121"/>
  <c r="K1119"/>
  <c r="K1117"/>
  <c r="K1115"/>
  <c r="K1113"/>
  <c r="K1111"/>
  <c r="K1109"/>
  <c r="K1107"/>
  <c r="K1105"/>
  <c r="K1103"/>
  <c r="K1101"/>
  <c r="K1099"/>
  <c r="K1097"/>
  <c r="K1095"/>
  <c r="K1093"/>
  <c r="K1091"/>
  <c r="K1089"/>
  <c r="K1087"/>
  <c r="K1085"/>
  <c r="K1083"/>
  <c r="K1081"/>
  <c r="K1079"/>
  <c r="K1135"/>
  <c r="K1134"/>
  <c r="K1132"/>
  <c r="K1130"/>
  <c r="K1128"/>
  <c r="K1126"/>
  <c r="K1124"/>
  <c r="K1122"/>
  <c r="K1120"/>
  <c r="K1118"/>
  <c r="K1116"/>
  <c r="K1114"/>
  <c r="K1112"/>
  <c r="K1110"/>
  <c r="K1108"/>
  <c r="K1106"/>
  <c r="K1104"/>
  <c r="K1102"/>
  <c r="K1100"/>
  <c r="K1098"/>
  <c r="K1096"/>
  <c r="K1094"/>
  <c r="K1092"/>
  <c r="K1090"/>
  <c r="K1088"/>
  <c r="K1086"/>
  <c r="K1084"/>
  <c r="K1082"/>
  <c r="K1080"/>
  <c r="K1078"/>
  <c r="K1076"/>
  <c r="K1074"/>
  <c r="K1072"/>
  <c r="K1070"/>
  <c r="K1068"/>
  <c r="K1066"/>
  <c r="K1064"/>
  <c r="K1062"/>
  <c r="K1060"/>
  <c r="K1058"/>
  <c r="K1056"/>
  <c r="K1054"/>
  <c r="K1052"/>
  <c r="K1050"/>
  <c r="K1048"/>
  <c r="K1046"/>
  <c r="K1044"/>
  <c r="K1042"/>
  <c r="K1040"/>
  <c r="K1038"/>
  <c r="K1036"/>
  <c r="K1034"/>
  <c r="K1032"/>
  <c r="K1030"/>
  <c r="K1028"/>
  <c r="K1026"/>
  <c r="K1024"/>
  <c r="K1022"/>
  <c r="K1020"/>
  <c r="K1018"/>
  <c r="K1016"/>
  <c r="K1014"/>
  <c r="K1012"/>
  <c r="K1010"/>
  <c r="K1008"/>
  <c r="K1006"/>
  <c r="K1004"/>
  <c r="K1002"/>
  <c r="K1000"/>
  <c r="K998"/>
  <c r="K996"/>
  <c r="K994"/>
  <c r="K992"/>
  <c r="K990"/>
  <c r="K988"/>
  <c r="K986"/>
  <c r="K984"/>
  <c r="K982"/>
  <c r="K980"/>
  <c r="K978"/>
  <c r="K976"/>
  <c r="K974"/>
  <c r="K972"/>
  <c r="K970"/>
  <c r="K968"/>
  <c r="K966"/>
  <c r="K1077"/>
  <c r="K1075"/>
  <c r="K1073"/>
  <c r="K1071"/>
  <c r="K1069"/>
  <c r="K1067"/>
  <c r="K1065"/>
  <c r="K1063"/>
  <c r="K1061"/>
  <c r="K1059"/>
  <c r="K1057"/>
  <c r="K1055"/>
  <c r="K1053"/>
  <c r="K1051"/>
  <c r="K1049"/>
  <c r="K1047"/>
  <c r="K1045"/>
  <c r="K1043"/>
  <c r="K1041"/>
  <c r="K1039"/>
  <c r="K1037"/>
  <c r="K1035"/>
  <c r="K1033"/>
  <c r="K1031"/>
  <c r="K1029"/>
  <c r="K1027"/>
  <c r="K1025"/>
  <c r="K1023"/>
  <c r="K1021"/>
  <c r="K1019"/>
  <c r="K1017"/>
  <c r="K1015"/>
  <c r="K1013"/>
  <c r="K1011"/>
  <c r="K1009"/>
  <c r="K1007"/>
  <c r="K1005"/>
  <c r="K1003"/>
  <c r="K1001"/>
  <c r="K999"/>
  <c r="K997"/>
  <c r="K995"/>
  <c r="K993"/>
  <c r="K991"/>
  <c r="K989"/>
  <c r="K987"/>
  <c r="K985"/>
  <c r="K983"/>
  <c r="K981"/>
  <c r="K979"/>
  <c r="K977"/>
  <c r="K975"/>
  <c r="K973"/>
  <c r="K971"/>
  <c r="K969"/>
  <c r="K967"/>
  <c r="K965"/>
  <c r="K963"/>
  <c r="K961"/>
  <c r="K959"/>
  <c r="K957"/>
  <c r="K955"/>
  <c r="K953"/>
  <c r="K951"/>
  <c r="K949"/>
  <c r="K947"/>
  <c r="K945"/>
  <c r="K943"/>
  <c r="K941"/>
  <c r="K939"/>
  <c r="K937"/>
  <c r="K935"/>
  <c r="K933"/>
  <c r="K931"/>
  <c r="K929"/>
  <c r="K927"/>
  <c r="K925"/>
  <c r="K923"/>
  <c r="K921"/>
  <c r="K919"/>
  <c r="K917"/>
  <c r="K915"/>
  <c r="K913"/>
  <c r="K911"/>
  <c r="K909"/>
  <c r="K907"/>
  <c r="K905"/>
  <c r="K903"/>
  <c r="K901"/>
  <c r="K899"/>
  <c r="K897"/>
  <c r="K895"/>
  <c r="K893"/>
  <c r="K891"/>
  <c r="K889"/>
  <c r="K887"/>
  <c r="K885"/>
  <c r="K883"/>
  <c r="K881"/>
  <c r="K879"/>
  <c r="K877"/>
  <c r="K875"/>
  <c r="K873"/>
  <c r="K871"/>
  <c r="K869"/>
  <c r="K867"/>
  <c r="K865"/>
  <c r="K863"/>
  <c r="K861"/>
  <c r="K859"/>
  <c r="K857"/>
  <c r="K855"/>
  <c r="K853"/>
  <c r="K964"/>
  <c r="K962"/>
  <c r="K960"/>
  <c r="K958"/>
  <c r="K956"/>
  <c r="K954"/>
  <c r="K952"/>
  <c r="K950"/>
  <c r="K948"/>
  <c r="K946"/>
  <c r="K944"/>
  <c r="K942"/>
  <c r="K940"/>
  <c r="K938"/>
  <c r="K936"/>
  <c r="K934"/>
  <c r="K932"/>
  <c r="K930"/>
  <c r="K928"/>
  <c r="K926"/>
  <c r="K924"/>
  <c r="K922"/>
  <c r="K920"/>
  <c r="K918"/>
  <c r="K916"/>
  <c r="K914"/>
  <c r="K912"/>
  <c r="K910"/>
  <c r="K908"/>
  <c r="K906"/>
  <c r="K904"/>
  <c r="K902"/>
  <c r="K900"/>
  <c r="K898"/>
  <c r="K896"/>
  <c r="K894"/>
  <c r="K892"/>
  <c r="K890"/>
  <c r="K888"/>
  <c r="K886"/>
  <c r="K884"/>
  <c r="K882"/>
  <c r="K880"/>
  <c r="K878"/>
  <c r="K876"/>
  <c r="K874"/>
  <c r="K872"/>
  <c r="K870"/>
  <c r="K868"/>
  <c r="K866"/>
  <c r="K864"/>
  <c r="K862"/>
  <c r="K860"/>
  <c r="K858"/>
  <c r="K856"/>
  <c r="K854"/>
  <c r="K852"/>
  <c r="K851"/>
  <c r="K849"/>
  <c r="K847"/>
  <c r="K845"/>
  <c r="K843"/>
  <c r="K841"/>
  <c r="K839"/>
  <c r="K837"/>
  <c r="K835"/>
  <c r="K833"/>
  <c r="K831"/>
  <c r="K829"/>
  <c r="K827"/>
  <c r="K825"/>
  <c r="K823"/>
  <c r="K821"/>
  <c r="K819"/>
  <c r="K817"/>
  <c r="K815"/>
  <c r="K813"/>
  <c r="K811"/>
  <c r="K809"/>
  <c r="K807"/>
  <c r="K805"/>
  <c r="K803"/>
  <c r="K801"/>
  <c r="K799"/>
  <c r="K797"/>
  <c r="K795"/>
  <c r="K793"/>
  <c r="K791"/>
  <c r="K789"/>
  <c r="K787"/>
  <c r="K785"/>
  <c r="K783"/>
  <c r="K781"/>
  <c r="K779"/>
  <c r="K777"/>
  <c r="K775"/>
  <c r="K773"/>
  <c r="K771"/>
  <c r="K769"/>
  <c r="K767"/>
  <c r="K765"/>
  <c r="K763"/>
  <c r="K761"/>
  <c r="K759"/>
  <c r="K757"/>
  <c r="K755"/>
  <c r="K753"/>
  <c r="K751"/>
  <c r="K749"/>
  <c r="K747"/>
  <c r="K745"/>
  <c r="K743"/>
  <c r="K741"/>
  <c r="K739"/>
  <c r="K737"/>
  <c r="K735"/>
  <c r="K733"/>
  <c r="K731"/>
  <c r="K729"/>
  <c r="K727"/>
  <c r="K725"/>
  <c r="K723"/>
  <c r="K721"/>
  <c r="K719"/>
  <c r="K717"/>
  <c r="K715"/>
  <c r="K713"/>
  <c r="K711"/>
  <c r="K709"/>
  <c r="K707"/>
  <c r="K705"/>
  <c r="K703"/>
  <c r="K701"/>
  <c r="K699"/>
  <c r="K697"/>
  <c r="K695"/>
  <c r="K693"/>
  <c r="K691"/>
  <c r="K689"/>
  <c r="K687"/>
  <c r="K685"/>
  <c r="K683"/>
  <c r="K681"/>
  <c r="K679"/>
  <c r="K677"/>
  <c r="K675"/>
  <c r="K673"/>
  <c r="K671"/>
  <c r="K669"/>
  <c r="K667"/>
  <c r="K665"/>
  <c r="K663"/>
  <c r="K661"/>
  <c r="K659"/>
  <c r="K657"/>
  <c r="K655"/>
  <c r="K653"/>
  <c r="K651"/>
  <c r="K649"/>
  <c r="K647"/>
  <c r="K645"/>
  <c r="K643"/>
  <c r="K641"/>
  <c r="K639"/>
  <c r="K637"/>
  <c r="K635"/>
  <c r="K633"/>
  <c r="K631"/>
  <c r="K629"/>
  <c r="K627"/>
  <c r="K625"/>
  <c r="K850"/>
  <c r="K848"/>
  <c r="K846"/>
  <c r="K844"/>
  <c r="K842"/>
  <c r="K840"/>
  <c r="K838"/>
  <c r="K836"/>
  <c r="K834"/>
  <c r="K832"/>
  <c r="K830"/>
  <c r="K828"/>
  <c r="K826"/>
  <c r="K824"/>
  <c r="K822"/>
  <c r="K820"/>
  <c r="K818"/>
  <c r="K816"/>
  <c r="K814"/>
  <c r="K812"/>
  <c r="K810"/>
  <c r="K808"/>
  <c r="K806"/>
  <c r="K804"/>
  <c r="K802"/>
  <c r="K800"/>
  <c r="K798"/>
  <c r="K796"/>
  <c r="K794"/>
  <c r="K792"/>
  <c r="K790"/>
  <c r="K788"/>
  <c r="K786"/>
  <c r="K784"/>
  <c r="K782"/>
  <c r="K780"/>
  <c r="K778"/>
  <c r="K776"/>
  <c r="K774"/>
  <c r="K772"/>
  <c r="K770"/>
  <c r="K768"/>
  <c r="K766"/>
  <c r="K764"/>
  <c r="K762"/>
  <c r="K760"/>
  <c r="K758"/>
  <c r="K756"/>
  <c r="K754"/>
  <c r="K752"/>
  <c r="K750"/>
  <c r="K748"/>
  <c r="K746"/>
  <c r="K744"/>
  <c r="K742"/>
  <c r="K740"/>
  <c r="K738"/>
  <c r="K736"/>
  <c r="K734"/>
  <c r="K732"/>
  <c r="K730"/>
  <c r="K728"/>
  <c r="K726"/>
  <c r="K724"/>
  <c r="K722"/>
  <c r="K720"/>
  <c r="K718"/>
  <c r="K716"/>
  <c r="K714"/>
  <c r="K712"/>
  <c r="K710"/>
  <c r="K708"/>
  <c r="K706"/>
  <c r="K704"/>
  <c r="K702"/>
  <c r="K700"/>
  <c r="K698"/>
  <c r="K696"/>
  <c r="K694"/>
  <c r="K692"/>
  <c r="K690"/>
  <c r="K688"/>
  <c r="K686"/>
  <c r="K684"/>
  <c r="K682"/>
  <c r="K680"/>
  <c r="K678"/>
  <c r="K676"/>
  <c r="K674"/>
  <c r="K672"/>
  <c r="K670"/>
  <c r="K668"/>
  <c r="K666"/>
  <c r="K664"/>
  <c r="K662"/>
  <c r="K660"/>
  <c r="K658"/>
  <c r="K656"/>
  <c r="K654"/>
  <c r="K652"/>
  <c r="K650"/>
  <c r="K648"/>
  <c r="K646"/>
  <c r="K644"/>
  <c r="K642"/>
  <c r="K640"/>
  <c r="K638"/>
  <c r="K636"/>
  <c r="K634"/>
  <c r="K632"/>
  <c r="K630"/>
  <c r="K628"/>
  <c r="K626"/>
  <c r="K624"/>
  <c r="K622"/>
  <c r="K620"/>
  <c r="K618"/>
  <c r="K616"/>
  <c r="K614"/>
  <c r="K612"/>
  <c r="K610"/>
  <c r="K608"/>
  <c r="K606"/>
  <c r="K604"/>
  <c r="K602"/>
  <c r="K600"/>
  <c r="K598"/>
  <c r="K596"/>
  <c r="K594"/>
  <c r="K592"/>
  <c r="K590"/>
  <c r="K588"/>
  <c r="K586"/>
  <c r="K584"/>
  <c r="K582"/>
  <c r="K580"/>
  <c r="K578"/>
  <c r="K576"/>
  <c r="K574"/>
  <c r="K572"/>
  <c r="K570"/>
  <c r="K568"/>
  <c r="K566"/>
  <c r="K564"/>
  <c r="K562"/>
  <c r="K560"/>
  <c r="K558"/>
  <c r="K556"/>
  <c r="K554"/>
  <c r="K552"/>
  <c r="K550"/>
  <c r="K548"/>
  <c r="K546"/>
  <c r="K544"/>
  <c r="K542"/>
  <c r="K540"/>
  <c r="K538"/>
  <c r="K536"/>
  <c r="K534"/>
  <c r="K532"/>
  <c r="K530"/>
  <c r="K528"/>
  <c r="K526"/>
  <c r="K524"/>
  <c r="K522"/>
  <c r="K520"/>
  <c r="K518"/>
  <c r="K516"/>
  <c r="K514"/>
  <c r="K512"/>
  <c r="K510"/>
  <c r="K508"/>
  <c r="K506"/>
  <c r="K504"/>
  <c r="K502"/>
  <c r="K500"/>
  <c r="K498"/>
  <c r="K496"/>
  <c r="K494"/>
  <c r="K492"/>
  <c r="K490"/>
  <c r="K488"/>
  <c r="K486"/>
  <c r="K484"/>
  <c r="K482"/>
  <c r="K480"/>
  <c r="K478"/>
  <c r="K476"/>
  <c r="K474"/>
  <c r="K472"/>
  <c r="K470"/>
  <c r="K468"/>
  <c r="K466"/>
  <c r="K464"/>
  <c r="K462"/>
  <c r="K460"/>
  <c r="K458"/>
  <c r="K456"/>
  <c r="K454"/>
  <c r="K452"/>
  <c r="K450"/>
  <c r="K448"/>
  <c r="K446"/>
  <c r="K444"/>
  <c r="K442"/>
  <c r="K440"/>
  <c r="K438"/>
  <c r="K436"/>
  <c r="K434"/>
  <c r="K432"/>
  <c r="K430"/>
  <c r="K428"/>
  <c r="K426"/>
  <c r="K424"/>
  <c r="K422"/>
  <c r="K420"/>
  <c r="K418"/>
  <c r="K416"/>
  <c r="K414"/>
  <c r="K412"/>
  <c r="K410"/>
  <c r="K408"/>
  <c r="K406"/>
  <c r="K404"/>
  <c r="K402"/>
  <c r="K400"/>
  <c r="K398"/>
  <c r="K396"/>
  <c r="K623"/>
  <c r="K621"/>
  <c r="K619"/>
  <c r="K617"/>
  <c r="K615"/>
  <c r="K613"/>
  <c r="K611"/>
  <c r="K609"/>
  <c r="K607"/>
  <c r="K605"/>
  <c r="K603"/>
  <c r="K601"/>
  <c r="K599"/>
  <c r="K597"/>
  <c r="K595"/>
  <c r="K593"/>
  <c r="K591"/>
  <c r="K589"/>
  <c r="K587"/>
  <c r="K585"/>
  <c r="K583"/>
  <c r="K581"/>
  <c r="K579"/>
  <c r="K577"/>
  <c r="K575"/>
  <c r="K573"/>
  <c r="K571"/>
  <c r="K569"/>
  <c r="K567"/>
  <c r="K565"/>
  <c r="K563"/>
  <c r="K561"/>
  <c r="K559"/>
  <c r="K557"/>
  <c r="K555"/>
  <c r="K553"/>
  <c r="K551"/>
  <c r="K549"/>
  <c r="K547"/>
  <c r="K545"/>
  <c r="K543"/>
  <c r="K541"/>
  <c r="K539"/>
  <c r="K537"/>
  <c r="K535"/>
  <c r="K533"/>
  <c r="K531"/>
  <c r="K529"/>
  <c r="K527"/>
  <c r="K525"/>
  <c r="K523"/>
  <c r="K521"/>
  <c r="K519"/>
  <c r="K517"/>
  <c r="K515"/>
  <c r="K513"/>
  <c r="K511"/>
  <c r="K509"/>
  <c r="K507"/>
  <c r="K505"/>
  <c r="K503"/>
  <c r="K501"/>
  <c r="K499"/>
  <c r="K497"/>
  <c r="K495"/>
  <c r="K493"/>
  <c r="K491"/>
  <c r="K489"/>
  <c r="K487"/>
  <c r="K485"/>
  <c r="K483"/>
  <c r="K481"/>
  <c r="K479"/>
  <c r="K477"/>
  <c r="K475"/>
  <c r="K473"/>
  <c r="K471"/>
  <c r="K469"/>
  <c r="K467"/>
  <c r="K465"/>
  <c r="K463"/>
  <c r="K461"/>
  <c r="K459"/>
  <c r="K457"/>
  <c r="K455"/>
  <c r="K453"/>
  <c r="K451"/>
  <c r="K449"/>
  <c r="K447"/>
  <c r="K445"/>
  <c r="K443"/>
  <c r="K441"/>
  <c r="K439"/>
  <c r="K437"/>
  <c r="K435"/>
  <c r="K433"/>
  <c r="K431"/>
  <c r="K429"/>
  <c r="K427"/>
  <c r="K425"/>
  <c r="K423"/>
  <c r="K421"/>
  <c r="K419"/>
  <c r="K417"/>
  <c r="K415"/>
  <c r="K413"/>
  <c r="K411"/>
  <c r="K409"/>
  <c r="K407"/>
  <c r="K405"/>
  <c r="K403"/>
  <c r="K401"/>
  <c r="K399"/>
  <c r="K397"/>
  <c r="M1190"/>
  <c r="M1188"/>
  <c r="M1186"/>
  <c r="M1184"/>
  <c r="M1182"/>
  <c r="M1180"/>
  <c r="M1178"/>
  <c r="M1176"/>
  <c r="M1174"/>
  <c r="M1172"/>
  <c r="M1170"/>
  <c r="M1168"/>
  <c r="M1166"/>
  <c r="M1164"/>
  <c r="M1162"/>
  <c r="M1160"/>
  <c r="M1158"/>
  <c r="M1156"/>
  <c r="M1154"/>
  <c r="M1152"/>
  <c r="M1150"/>
  <c r="M1148"/>
  <c r="M1146"/>
  <c r="M1144"/>
  <c r="M1142"/>
  <c r="M1140"/>
  <c r="M1138"/>
  <c r="M1136"/>
  <c r="M1191"/>
  <c r="M1189"/>
  <c r="M1187"/>
  <c r="M1185"/>
  <c r="M1183"/>
  <c r="M1181"/>
  <c r="M1179"/>
  <c r="M1177"/>
  <c r="M1175"/>
  <c r="M1173"/>
  <c r="M1171"/>
  <c r="M1169"/>
  <c r="M1167"/>
  <c r="M1165"/>
  <c r="M1163"/>
  <c r="M1161"/>
  <c r="M1159"/>
  <c r="M1157"/>
  <c r="M1155"/>
  <c r="M1153"/>
  <c r="M1151"/>
  <c r="M1149"/>
  <c r="M1147"/>
  <c r="M1145"/>
  <c r="M1143"/>
  <c r="M1141"/>
  <c r="M1139"/>
  <c r="M1137"/>
  <c r="M1135"/>
  <c r="M1133"/>
  <c r="M1131"/>
  <c r="M1129"/>
  <c r="M1127"/>
  <c r="M1125"/>
  <c r="M1123"/>
  <c r="M1121"/>
  <c r="M1119"/>
  <c r="M1117"/>
  <c r="M1115"/>
  <c r="M1113"/>
  <c r="M1111"/>
  <c r="M1109"/>
  <c r="M1107"/>
  <c r="M1105"/>
  <c r="M1103"/>
  <c r="M1101"/>
  <c r="M1099"/>
  <c r="M1097"/>
  <c r="M1095"/>
  <c r="M1093"/>
  <c r="M1091"/>
  <c r="M1089"/>
  <c r="M1087"/>
  <c r="M1085"/>
  <c r="M1083"/>
  <c r="M1081"/>
  <c r="M1079"/>
  <c r="M1134"/>
  <c r="M1132"/>
  <c r="M1130"/>
  <c r="M1128"/>
  <c r="M1126"/>
  <c r="M1124"/>
  <c r="M1122"/>
  <c r="M1120"/>
  <c r="M1118"/>
  <c r="M1116"/>
  <c r="M1114"/>
  <c r="M1112"/>
  <c r="M1110"/>
  <c r="M1108"/>
  <c r="M1106"/>
  <c r="M1104"/>
  <c r="M1102"/>
  <c r="M1100"/>
  <c r="M1098"/>
  <c r="M1096"/>
  <c r="M1094"/>
  <c r="M1092"/>
  <c r="M1090"/>
  <c r="M1088"/>
  <c r="M1086"/>
  <c r="M1084"/>
  <c r="M1082"/>
  <c r="M1080"/>
  <c r="M1078"/>
  <c r="M1076"/>
  <c r="M1074"/>
  <c r="M1072"/>
  <c r="M1070"/>
  <c r="M1068"/>
  <c r="M1066"/>
  <c r="M1064"/>
  <c r="M1062"/>
  <c r="M1060"/>
  <c r="M1058"/>
  <c r="M1056"/>
  <c r="M1054"/>
  <c r="M1052"/>
  <c r="M1050"/>
  <c r="M1048"/>
  <c r="M1046"/>
  <c r="M1044"/>
  <c r="M1042"/>
  <c r="M1040"/>
  <c r="M1038"/>
  <c r="M1036"/>
  <c r="M1034"/>
  <c r="M1032"/>
  <c r="M1030"/>
  <c r="M1028"/>
  <c r="M1026"/>
  <c r="M1024"/>
  <c r="M1022"/>
  <c r="M1020"/>
  <c r="M1018"/>
  <c r="M1016"/>
  <c r="M1014"/>
  <c r="M1012"/>
  <c r="M1010"/>
  <c r="M1008"/>
  <c r="M1006"/>
  <c r="M1004"/>
  <c r="M1002"/>
  <c r="M1000"/>
  <c r="M998"/>
  <c r="M996"/>
  <c r="M994"/>
  <c r="M992"/>
  <c r="M990"/>
  <c r="M988"/>
  <c r="M986"/>
  <c r="M984"/>
  <c r="M982"/>
  <c r="M980"/>
  <c r="M978"/>
  <c r="M976"/>
  <c r="M974"/>
  <c r="M972"/>
  <c r="M970"/>
  <c r="M968"/>
  <c r="M966"/>
  <c r="M1077"/>
  <c r="M1075"/>
  <c r="M1073"/>
  <c r="M1071"/>
  <c r="M1069"/>
  <c r="M1067"/>
  <c r="M1065"/>
  <c r="M1063"/>
  <c r="M1061"/>
  <c r="M1059"/>
  <c r="M1057"/>
  <c r="M1055"/>
  <c r="M1053"/>
  <c r="M1051"/>
  <c r="M1049"/>
  <c r="M1047"/>
  <c r="M1045"/>
  <c r="M1043"/>
  <c r="M1041"/>
  <c r="M1039"/>
  <c r="M1037"/>
  <c r="M1035"/>
  <c r="M1033"/>
  <c r="M1031"/>
  <c r="M1029"/>
  <c r="M1027"/>
  <c r="M1025"/>
  <c r="M1023"/>
  <c r="M1021"/>
  <c r="M1019"/>
  <c r="M1017"/>
  <c r="M1015"/>
  <c r="M1013"/>
  <c r="M1011"/>
  <c r="M1009"/>
  <c r="M1007"/>
  <c r="M1005"/>
  <c r="M1003"/>
  <c r="M1001"/>
  <c r="M999"/>
  <c r="M997"/>
  <c r="M995"/>
  <c r="M993"/>
  <c r="M991"/>
  <c r="M989"/>
  <c r="M987"/>
  <c r="M985"/>
  <c r="M983"/>
  <c r="M981"/>
  <c r="M979"/>
  <c r="M977"/>
  <c r="M975"/>
  <c r="M973"/>
  <c r="M971"/>
  <c r="M969"/>
  <c r="M967"/>
  <c r="M965"/>
  <c r="M963"/>
  <c r="M961"/>
  <c r="M959"/>
  <c r="M957"/>
  <c r="M955"/>
  <c r="M953"/>
  <c r="M951"/>
  <c r="M949"/>
  <c r="M947"/>
  <c r="M945"/>
  <c r="M943"/>
  <c r="M941"/>
  <c r="M939"/>
  <c r="M937"/>
  <c r="M935"/>
  <c r="M933"/>
  <c r="M931"/>
  <c r="M929"/>
  <c r="M927"/>
  <c r="M925"/>
  <c r="M923"/>
  <c r="M921"/>
  <c r="M919"/>
  <c r="M917"/>
  <c r="M915"/>
  <c r="M913"/>
  <c r="M911"/>
  <c r="M909"/>
  <c r="M907"/>
  <c r="M905"/>
  <c r="M903"/>
  <c r="M901"/>
  <c r="M899"/>
  <c r="M897"/>
  <c r="M895"/>
  <c r="M893"/>
  <c r="M891"/>
  <c r="M889"/>
  <c r="M887"/>
  <c r="M885"/>
  <c r="M883"/>
  <c r="M881"/>
  <c r="M879"/>
  <c r="M877"/>
  <c r="M875"/>
  <c r="M873"/>
  <c r="M871"/>
  <c r="M869"/>
  <c r="M867"/>
  <c r="M865"/>
  <c r="M863"/>
  <c r="M861"/>
  <c r="M859"/>
  <c r="M857"/>
  <c r="M855"/>
  <c r="M853"/>
  <c r="M851"/>
  <c r="M964"/>
  <c r="M962"/>
  <c r="M960"/>
  <c r="M958"/>
  <c r="M956"/>
  <c r="M954"/>
  <c r="M952"/>
  <c r="M950"/>
  <c r="M948"/>
  <c r="M946"/>
  <c r="M944"/>
  <c r="M942"/>
  <c r="M940"/>
  <c r="M938"/>
  <c r="M936"/>
  <c r="M934"/>
  <c r="M932"/>
  <c r="M930"/>
  <c r="M928"/>
  <c r="M926"/>
  <c r="M924"/>
  <c r="M922"/>
  <c r="M920"/>
  <c r="M918"/>
  <c r="M916"/>
  <c r="M914"/>
  <c r="M912"/>
  <c r="M910"/>
  <c r="M908"/>
  <c r="M906"/>
  <c r="M904"/>
  <c r="M902"/>
  <c r="M900"/>
  <c r="M898"/>
  <c r="M896"/>
  <c r="M894"/>
  <c r="M892"/>
  <c r="M890"/>
  <c r="M888"/>
  <c r="M886"/>
  <c r="M884"/>
  <c r="M882"/>
  <c r="M880"/>
  <c r="M878"/>
  <c r="M876"/>
  <c r="M874"/>
  <c r="M872"/>
  <c r="M870"/>
  <c r="M868"/>
  <c r="M866"/>
  <c r="M864"/>
  <c r="M862"/>
  <c r="M860"/>
  <c r="M858"/>
  <c r="M856"/>
  <c r="M854"/>
  <c r="M852"/>
  <c r="M849"/>
  <c r="M847"/>
  <c r="M845"/>
  <c r="M843"/>
  <c r="M841"/>
  <c r="M839"/>
  <c r="M837"/>
  <c r="M835"/>
  <c r="M833"/>
  <c r="M831"/>
  <c r="M829"/>
  <c r="M827"/>
  <c r="M825"/>
  <c r="M823"/>
  <c r="M821"/>
  <c r="M819"/>
  <c r="M817"/>
  <c r="M815"/>
  <c r="M813"/>
  <c r="M811"/>
  <c r="M809"/>
  <c r="M807"/>
  <c r="M805"/>
  <c r="M803"/>
  <c r="M801"/>
  <c r="M799"/>
  <c r="M797"/>
  <c r="M795"/>
  <c r="M793"/>
  <c r="M791"/>
  <c r="M789"/>
  <c r="M787"/>
  <c r="M785"/>
  <c r="M783"/>
  <c r="M781"/>
  <c r="M779"/>
  <c r="M777"/>
  <c r="M775"/>
  <c r="M773"/>
  <c r="M771"/>
  <c r="M769"/>
  <c r="M767"/>
  <c r="M765"/>
  <c r="M763"/>
  <c r="M761"/>
  <c r="M759"/>
  <c r="M757"/>
  <c r="M755"/>
  <c r="M753"/>
  <c r="M751"/>
  <c r="M749"/>
  <c r="M747"/>
  <c r="M745"/>
  <c r="M743"/>
  <c r="M741"/>
  <c r="M739"/>
  <c r="M737"/>
  <c r="M735"/>
  <c r="M733"/>
  <c r="M731"/>
  <c r="M729"/>
  <c r="M727"/>
  <c r="M725"/>
  <c r="M723"/>
  <c r="M721"/>
  <c r="M719"/>
  <c r="M717"/>
  <c r="M715"/>
  <c r="M713"/>
  <c r="M711"/>
  <c r="M709"/>
  <c r="M707"/>
  <c r="M705"/>
  <c r="M703"/>
  <c r="M701"/>
  <c r="M699"/>
  <c r="M697"/>
  <c r="M695"/>
  <c r="M693"/>
  <c r="M691"/>
  <c r="M689"/>
  <c r="M687"/>
  <c r="M685"/>
  <c r="M683"/>
  <c r="M681"/>
  <c r="M679"/>
  <c r="M677"/>
  <c r="M675"/>
  <c r="M673"/>
  <c r="M671"/>
  <c r="M669"/>
  <c r="M667"/>
  <c r="M665"/>
  <c r="M663"/>
  <c r="M661"/>
  <c r="M659"/>
  <c r="M657"/>
  <c r="M655"/>
  <c r="M653"/>
  <c r="M651"/>
  <c r="M649"/>
  <c r="M647"/>
  <c r="M645"/>
  <c r="M643"/>
  <c r="M641"/>
  <c r="M639"/>
  <c r="M637"/>
  <c r="M635"/>
  <c r="M633"/>
  <c r="M631"/>
  <c r="M629"/>
  <c r="M627"/>
  <c r="M625"/>
  <c r="M850"/>
  <c r="M848"/>
  <c r="M846"/>
  <c r="M844"/>
  <c r="M842"/>
  <c r="M840"/>
  <c r="M838"/>
  <c r="M836"/>
  <c r="M834"/>
  <c r="M832"/>
  <c r="M830"/>
  <c r="M828"/>
  <c r="M826"/>
  <c r="M824"/>
  <c r="M822"/>
  <c r="M820"/>
  <c r="M818"/>
  <c r="M816"/>
  <c r="M814"/>
  <c r="M812"/>
  <c r="M810"/>
  <c r="M808"/>
  <c r="M806"/>
  <c r="M804"/>
  <c r="M802"/>
  <c r="M800"/>
  <c r="M798"/>
  <c r="M796"/>
  <c r="M794"/>
  <c r="M792"/>
  <c r="M790"/>
  <c r="M788"/>
  <c r="M786"/>
  <c r="M784"/>
  <c r="M782"/>
  <c r="M780"/>
  <c r="M778"/>
  <c r="M776"/>
  <c r="M774"/>
  <c r="M772"/>
  <c r="M770"/>
  <c r="M768"/>
  <c r="M766"/>
  <c r="M764"/>
  <c r="M762"/>
  <c r="M760"/>
  <c r="M758"/>
  <c r="M756"/>
  <c r="M754"/>
  <c r="M752"/>
  <c r="M750"/>
  <c r="M748"/>
  <c r="M746"/>
  <c r="M744"/>
  <c r="M742"/>
  <c r="M740"/>
  <c r="M738"/>
  <c r="M736"/>
  <c r="M734"/>
  <c r="M732"/>
  <c r="M730"/>
  <c r="M728"/>
  <c r="M726"/>
  <c r="M724"/>
  <c r="M722"/>
  <c r="M720"/>
  <c r="M718"/>
  <c r="M716"/>
  <c r="M714"/>
  <c r="M712"/>
  <c r="M710"/>
  <c r="M708"/>
  <c r="M706"/>
  <c r="M704"/>
  <c r="M702"/>
  <c r="M700"/>
  <c r="M698"/>
  <c r="M696"/>
  <c r="M694"/>
  <c r="M692"/>
  <c r="M690"/>
  <c r="M688"/>
  <c r="M686"/>
  <c r="M684"/>
  <c r="M682"/>
  <c r="M680"/>
  <c r="M678"/>
  <c r="M676"/>
  <c r="M674"/>
  <c r="M672"/>
  <c r="M670"/>
  <c r="M668"/>
  <c r="M666"/>
  <c r="M664"/>
  <c r="M662"/>
  <c r="M660"/>
  <c r="M658"/>
  <c r="M656"/>
  <c r="M654"/>
  <c r="M652"/>
  <c r="M650"/>
  <c r="M648"/>
  <c r="M646"/>
  <c r="M644"/>
  <c r="M642"/>
  <c r="M640"/>
  <c r="M638"/>
  <c r="M636"/>
  <c r="M634"/>
  <c r="M632"/>
  <c r="M630"/>
  <c r="M628"/>
  <c r="M626"/>
  <c r="M624"/>
  <c r="M622"/>
  <c r="M620"/>
  <c r="M618"/>
  <c r="M616"/>
  <c r="M614"/>
  <c r="M612"/>
  <c r="M610"/>
  <c r="M608"/>
  <c r="M606"/>
  <c r="M604"/>
  <c r="M602"/>
  <c r="M600"/>
  <c r="M598"/>
  <c r="M596"/>
  <c r="M594"/>
  <c r="M592"/>
  <c r="M590"/>
  <c r="M588"/>
  <c r="M586"/>
  <c r="M584"/>
  <c r="M582"/>
  <c r="M580"/>
  <c r="M578"/>
  <c r="M576"/>
  <c r="M574"/>
  <c r="M572"/>
  <c r="M570"/>
  <c r="M568"/>
  <c r="M566"/>
  <c r="M564"/>
  <c r="M562"/>
  <c r="M560"/>
  <c r="M558"/>
  <c r="M556"/>
  <c r="M554"/>
  <c r="M552"/>
  <c r="M550"/>
  <c r="M548"/>
  <c r="M546"/>
  <c r="M544"/>
  <c r="M542"/>
  <c r="M540"/>
  <c r="M538"/>
  <c r="M536"/>
  <c r="M534"/>
  <c r="M532"/>
  <c r="M530"/>
  <c r="M528"/>
  <c r="M526"/>
  <c r="M524"/>
  <c r="M522"/>
  <c r="M520"/>
  <c r="M518"/>
  <c r="M516"/>
  <c r="M514"/>
  <c r="M512"/>
  <c r="M510"/>
  <c r="M508"/>
  <c r="M506"/>
  <c r="M504"/>
  <c r="M502"/>
  <c r="M500"/>
  <c r="M498"/>
  <c r="M496"/>
  <c r="M494"/>
  <c r="M492"/>
  <c r="M490"/>
  <c r="M488"/>
  <c r="M486"/>
  <c r="M484"/>
  <c r="M482"/>
  <c r="M480"/>
  <c r="M478"/>
  <c r="M476"/>
  <c r="M474"/>
  <c r="M472"/>
  <c r="M470"/>
  <c r="M468"/>
  <c r="M466"/>
  <c r="M464"/>
  <c r="M462"/>
  <c r="M460"/>
  <c r="M458"/>
  <c r="M456"/>
  <c r="M454"/>
  <c r="M452"/>
  <c r="M450"/>
  <c r="M448"/>
  <c r="M446"/>
  <c r="M444"/>
  <c r="M442"/>
  <c r="M440"/>
  <c r="M438"/>
  <c r="M436"/>
  <c r="M434"/>
  <c r="M432"/>
  <c r="M430"/>
  <c r="M428"/>
  <c r="M426"/>
  <c r="M424"/>
  <c r="M422"/>
  <c r="M420"/>
  <c r="M418"/>
  <c r="M416"/>
  <c r="M414"/>
  <c r="M412"/>
  <c r="M410"/>
  <c r="M408"/>
  <c r="M406"/>
  <c r="M404"/>
  <c r="M402"/>
  <c r="M400"/>
  <c r="M398"/>
  <c r="M396"/>
  <c r="M623"/>
  <c r="M621"/>
  <c r="M619"/>
  <c r="M617"/>
  <c r="M615"/>
  <c r="M613"/>
  <c r="M611"/>
  <c r="M609"/>
  <c r="M607"/>
  <c r="M605"/>
  <c r="M603"/>
  <c r="M601"/>
  <c r="M599"/>
  <c r="M597"/>
  <c r="M595"/>
  <c r="M593"/>
  <c r="M591"/>
  <c r="M589"/>
  <c r="M587"/>
  <c r="M585"/>
  <c r="M583"/>
  <c r="M581"/>
  <c r="M579"/>
  <c r="M577"/>
  <c r="M575"/>
  <c r="M573"/>
  <c r="M571"/>
  <c r="M569"/>
  <c r="M567"/>
  <c r="M565"/>
  <c r="M563"/>
  <c r="M561"/>
  <c r="M559"/>
  <c r="M557"/>
  <c r="M555"/>
  <c r="M553"/>
  <c r="M551"/>
  <c r="M549"/>
  <c r="M547"/>
  <c r="M545"/>
  <c r="M543"/>
  <c r="M541"/>
  <c r="M539"/>
  <c r="M537"/>
  <c r="M535"/>
  <c r="M533"/>
  <c r="M531"/>
  <c r="M529"/>
  <c r="M527"/>
  <c r="M525"/>
  <c r="M523"/>
  <c r="M521"/>
  <c r="M519"/>
  <c r="M517"/>
  <c r="M515"/>
  <c r="M513"/>
  <c r="M511"/>
  <c r="M509"/>
  <c r="M507"/>
  <c r="M505"/>
  <c r="M503"/>
  <c r="M501"/>
  <c r="M499"/>
  <c r="M497"/>
  <c r="M495"/>
  <c r="M493"/>
  <c r="M491"/>
  <c r="M489"/>
  <c r="M487"/>
  <c r="M485"/>
  <c r="M483"/>
  <c r="M481"/>
  <c r="M479"/>
  <c r="M477"/>
  <c r="M475"/>
  <c r="M473"/>
  <c r="M471"/>
  <c r="M469"/>
  <c r="M467"/>
  <c r="M465"/>
  <c r="M463"/>
  <c r="M461"/>
  <c r="M459"/>
  <c r="M457"/>
  <c r="M455"/>
  <c r="M453"/>
  <c r="M451"/>
  <c r="M449"/>
  <c r="M447"/>
  <c r="M445"/>
  <c r="M443"/>
  <c r="M441"/>
  <c r="M439"/>
  <c r="M437"/>
  <c r="M435"/>
  <c r="M433"/>
  <c r="M431"/>
  <c r="M429"/>
  <c r="M427"/>
  <c r="M425"/>
  <c r="M423"/>
  <c r="M421"/>
  <c r="M419"/>
  <c r="M417"/>
  <c r="M415"/>
  <c r="M413"/>
  <c r="M411"/>
  <c r="M409"/>
  <c r="M407"/>
  <c r="M405"/>
  <c r="M403"/>
  <c r="M401"/>
  <c r="M399"/>
  <c r="M397"/>
  <c r="O1190"/>
  <c r="O1188"/>
  <c r="O1186"/>
  <c r="O1184"/>
  <c r="O1182"/>
  <c r="O1180"/>
  <c r="O1178"/>
  <c r="O1176"/>
  <c r="O1174"/>
  <c r="O1172"/>
  <c r="O1170"/>
  <c r="O1168"/>
  <c r="O1166"/>
  <c r="O1164"/>
  <c r="O1162"/>
  <c r="O1160"/>
  <c r="O1158"/>
  <c r="O1156"/>
  <c r="O1154"/>
  <c r="O1152"/>
  <c r="O1150"/>
  <c r="O1148"/>
  <c r="O1146"/>
  <c r="O1144"/>
  <c r="O1142"/>
  <c r="O1140"/>
  <c r="O1138"/>
  <c r="O1136"/>
  <c r="O1191"/>
  <c r="O1189"/>
  <c r="O1187"/>
  <c r="O1185"/>
  <c r="O1183"/>
  <c r="O1181"/>
  <c r="O1179"/>
  <c r="O1177"/>
  <c r="O1175"/>
  <c r="O1173"/>
  <c r="O1171"/>
  <c r="O1169"/>
  <c r="O1167"/>
  <c r="O1165"/>
  <c r="O1163"/>
  <c r="O1161"/>
  <c r="O1159"/>
  <c r="O1157"/>
  <c r="O1155"/>
  <c r="O1153"/>
  <c r="O1151"/>
  <c r="O1149"/>
  <c r="O1147"/>
  <c r="O1145"/>
  <c r="O1143"/>
  <c r="O1141"/>
  <c r="O1139"/>
  <c r="O1137"/>
  <c r="O1135"/>
  <c r="O1133"/>
  <c r="O1131"/>
  <c r="O1129"/>
  <c r="O1127"/>
  <c r="O1125"/>
  <c r="O1123"/>
  <c r="O1121"/>
  <c r="O1119"/>
  <c r="O1117"/>
  <c r="O1115"/>
  <c r="O1113"/>
  <c r="O1111"/>
  <c r="O1109"/>
  <c r="O1107"/>
  <c r="O1105"/>
  <c r="O1103"/>
  <c r="O1101"/>
  <c r="O1099"/>
  <c r="O1097"/>
  <c r="O1095"/>
  <c r="O1093"/>
  <c r="O1091"/>
  <c r="O1089"/>
  <c r="O1087"/>
  <c r="O1085"/>
  <c r="O1083"/>
  <c r="O1081"/>
  <c r="O1079"/>
  <c r="O1134"/>
  <c r="O1132"/>
  <c r="O1130"/>
  <c r="O1128"/>
  <c r="O1126"/>
  <c r="O1124"/>
  <c r="O1122"/>
  <c r="O1120"/>
  <c r="O1118"/>
  <c r="O1116"/>
  <c r="O1114"/>
  <c r="O1112"/>
  <c r="O1110"/>
  <c r="O1108"/>
  <c r="O1106"/>
  <c r="O1104"/>
  <c r="O1102"/>
  <c r="O1100"/>
  <c r="O1098"/>
  <c r="O1096"/>
  <c r="O1094"/>
  <c r="O1092"/>
  <c r="O1090"/>
  <c r="O1088"/>
  <c r="O1086"/>
  <c r="O1084"/>
  <c r="O1082"/>
  <c r="O1080"/>
  <c r="O1078"/>
  <c r="O1076"/>
  <c r="O1074"/>
  <c r="O1072"/>
  <c r="O1070"/>
  <c r="O1068"/>
  <c r="O1066"/>
  <c r="O1064"/>
  <c r="O1062"/>
  <c r="O1060"/>
  <c r="O1058"/>
  <c r="O1056"/>
  <c r="O1054"/>
  <c r="O1052"/>
  <c r="O1050"/>
  <c r="O1048"/>
  <c r="O1046"/>
  <c r="O1044"/>
  <c r="O1042"/>
  <c r="O1040"/>
  <c r="O1038"/>
  <c r="O1036"/>
  <c r="O1034"/>
  <c r="O1032"/>
  <c r="O1030"/>
  <c r="O1028"/>
  <c r="O1026"/>
  <c r="O1024"/>
  <c r="O1022"/>
  <c r="O1020"/>
  <c r="O1018"/>
  <c r="O1016"/>
  <c r="O1014"/>
  <c r="O1012"/>
  <c r="O1010"/>
  <c r="O1008"/>
  <c r="O1006"/>
  <c r="O1004"/>
  <c r="O1002"/>
  <c r="O1000"/>
  <c r="O998"/>
  <c r="O996"/>
  <c r="O994"/>
  <c r="O992"/>
  <c r="O990"/>
  <c r="O988"/>
  <c r="O986"/>
  <c r="O984"/>
  <c r="O982"/>
  <c r="O980"/>
  <c r="O978"/>
  <c r="O976"/>
  <c r="O974"/>
  <c r="O972"/>
  <c r="O970"/>
  <c r="O968"/>
  <c r="O966"/>
  <c r="O1077"/>
  <c r="O1075"/>
  <c r="O1073"/>
  <c r="O1071"/>
  <c r="O1069"/>
  <c r="O1067"/>
  <c r="O1065"/>
  <c r="O1063"/>
  <c r="O1061"/>
  <c r="O1059"/>
  <c r="O1057"/>
  <c r="O1055"/>
  <c r="O1053"/>
  <c r="O1051"/>
  <c r="O1049"/>
  <c r="O1047"/>
  <c r="O1045"/>
  <c r="O1043"/>
  <c r="O1041"/>
  <c r="O1039"/>
  <c r="O1037"/>
  <c r="O1035"/>
  <c r="O1033"/>
  <c r="O1031"/>
  <c r="O1029"/>
  <c r="O1027"/>
  <c r="O1025"/>
  <c r="O1023"/>
  <c r="O1021"/>
  <c r="O1019"/>
  <c r="O1017"/>
  <c r="O1015"/>
  <c r="O1013"/>
  <c r="O1011"/>
  <c r="O1009"/>
  <c r="O1007"/>
  <c r="O1005"/>
  <c r="O1003"/>
  <c r="O1001"/>
  <c r="O999"/>
  <c r="O997"/>
  <c r="O995"/>
  <c r="O993"/>
  <c r="O991"/>
  <c r="O989"/>
  <c r="O987"/>
  <c r="O985"/>
  <c r="O983"/>
  <c r="O981"/>
  <c r="O979"/>
  <c r="O977"/>
  <c r="O975"/>
  <c r="O973"/>
  <c r="O971"/>
  <c r="O969"/>
  <c r="O967"/>
  <c r="O965"/>
  <c r="O963"/>
  <c r="O961"/>
  <c r="O959"/>
  <c r="O957"/>
  <c r="O955"/>
  <c r="O953"/>
  <c r="O951"/>
  <c r="O949"/>
  <c r="O947"/>
  <c r="O945"/>
  <c r="O943"/>
  <c r="O941"/>
  <c r="O939"/>
  <c r="O937"/>
  <c r="O935"/>
  <c r="O933"/>
  <c r="O931"/>
  <c r="O929"/>
  <c r="O927"/>
  <c r="O925"/>
  <c r="O923"/>
  <c r="O921"/>
  <c r="O919"/>
  <c r="O917"/>
  <c r="O915"/>
  <c r="O913"/>
  <c r="O911"/>
  <c r="O909"/>
  <c r="O907"/>
  <c r="O905"/>
  <c r="O903"/>
  <c r="O901"/>
  <c r="O899"/>
  <c r="O897"/>
  <c r="O895"/>
  <c r="O893"/>
  <c r="O891"/>
  <c r="O889"/>
  <c r="O887"/>
  <c r="O885"/>
  <c r="O883"/>
  <c r="O881"/>
  <c r="O879"/>
  <c r="O877"/>
  <c r="O875"/>
  <c r="O873"/>
  <c r="O871"/>
  <c r="O869"/>
  <c r="O867"/>
  <c r="O865"/>
  <c r="O863"/>
  <c r="O861"/>
  <c r="O859"/>
  <c r="O857"/>
  <c r="O855"/>
  <c r="O853"/>
  <c r="O851"/>
  <c r="O964"/>
  <c r="O962"/>
  <c r="O960"/>
  <c r="O958"/>
  <c r="O956"/>
  <c r="O954"/>
  <c r="O952"/>
  <c r="O950"/>
  <c r="O948"/>
  <c r="O946"/>
  <c r="O944"/>
  <c r="O942"/>
  <c r="O940"/>
  <c r="O938"/>
  <c r="O936"/>
  <c r="O934"/>
  <c r="O932"/>
  <c r="O930"/>
  <c r="O928"/>
  <c r="O926"/>
  <c r="O924"/>
  <c r="O922"/>
  <c r="O920"/>
  <c r="O918"/>
  <c r="O916"/>
  <c r="O914"/>
  <c r="O912"/>
  <c r="O910"/>
  <c r="O908"/>
  <c r="O906"/>
  <c r="O904"/>
  <c r="O902"/>
  <c r="O900"/>
  <c r="O898"/>
  <c r="O896"/>
  <c r="O894"/>
  <c r="O892"/>
  <c r="O890"/>
  <c r="O888"/>
  <c r="O886"/>
  <c r="O884"/>
  <c r="O882"/>
  <c r="O880"/>
  <c r="O878"/>
  <c r="O876"/>
  <c r="O874"/>
  <c r="O872"/>
  <c r="O870"/>
  <c r="O868"/>
  <c r="O866"/>
  <c r="O864"/>
  <c r="O862"/>
  <c r="O860"/>
  <c r="O858"/>
  <c r="O856"/>
  <c r="O854"/>
  <c r="O852"/>
  <c r="O849"/>
  <c r="O847"/>
  <c r="O845"/>
  <c r="O843"/>
  <c r="O841"/>
  <c r="O839"/>
  <c r="O837"/>
  <c r="O835"/>
  <c r="O833"/>
  <c r="O831"/>
  <c r="O829"/>
  <c r="O827"/>
  <c r="O825"/>
  <c r="O823"/>
  <c r="O821"/>
  <c r="O819"/>
  <c r="O817"/>
  <c r="O815"/>
  <c r="O813"/>
  <c r="O811"/>
  <c r="O809"/>
  <c r="O807"/>
  <c r="O805"/>
  <c r="O803"/>
  <c r="O801"/>
  <c r="O799"/>
  <c r="O797"/>
  <c r="O795"/>
  <c r="O793"/>
  <c r="O791"/>
  <c r="O789"/>
  <c r="O787"/>
  <c r="O785"/>
  <c r="O783"/>
  <c r="O781"/>
  <c r="O779"/>
  <c r="O777"/>
  <c r="O775"/>
  <c r="O773"/>
  <c r="O771"/>
  <c r="O769"/>
  <c r="O767"/>
  <c r="O765"/>
  <c r="O763"/>
  <c r="O761"/>
  <c r="O759"/>
  <c r="O757"/>
  <c r="O755"/>
  <c r="O753"/>
  <c r="O751"/>
  <c r="O749"/>
  <c r="O747"/>
  <c r="O745"/>
  <c r="O743"/>
  <c r="O741"/>
  <c r="O739"/>
  <c r="O737"/>
  <c r="O735"/>
  <c r="O733"/>
  <c r="O731"/>
  <c r="O729"/>
  <c r="O727"/>
  <c r="O725"/>
  <c r="O723"/>
  <c r="O721"/>
  <c r="O719"/>
  <c r="O717"/>
  <c r="O715"/>
  <c r="O713"/>
  <c r="O711"/>
  <c r="O709"/>
  <c r="O707"/>
  <c r="O705"/>
  <c r="O703"/>
  <c r="O701"/>
  <c r="O699"/>
  <c r="O697"/>
  <c r="O695"/>
  <c r="O693"/>
  <c r="O691"/>
  <c r="O689"/>
  <c r="O687"/>
  <c r="O685"/>
  <c r="O683"/>
  <c r="O681"/>
  <c r="O679"/>
  <c r="O677"/>
  <c r="O675"/>
  <c r="O673"/>
  <c r="O671"/>
  <c r="O669"/>
  <c r="O667"/>
  <c r="O665"/>
  <c r="O663"/>
  <c r="O661"/>
  <c r="O659"/>
  <c r="O657"/>
  <c r="O655"/>
  <c r="O653"/>
  <c r="O651"/>
  <c r="O649"/>
  <c r="O647"/>
  <c r="O645"/>
  <c r="O643"/>
  <c r="O641"/>
  <c r="O639"/>
  <c r="O637"/>
  <c r="O635"/>
  <c r="O633"/>
  <c r="O631"/>
  <c r="O629"/>
  <c r="O627"/>
  <c r="O625"/>
  <c r="O850"/>
  <c r="O848"/>
  <c r="O846"/>
  <c r="O844"/>
  <c r="O842"/>
  <c r="O840"/>
  <c r="O838"/>
  <c r="O836"/>
  <c r="O834"/>
  <c r="O832"/>
  <c r="O830"/>
  <c r="O828"/>
  <c r="O826"/>
  <c r="O824"/>
  <c r="O822"/>
  <c r="O820"/>
  <c r="O818"/>
  <c r="O816"/>
  <c r="O814"/>
  <c r="O812"/>
  <c r="O810"/>
  <c r="O808"/>
  <c r="O806"/>
  <c r="O804"/>
  <c r="O802"/>
  <c r="O800"/>
  <c r="O798"/>
  <c r="O796"/>
  <c r="O794"/>
  <c r="O792"/>
  <c r="O790"/>
  <c r="O788"/>
  <c r="O786"/>
  <c r="O784"/>
  <c r="O782"/>
  <c r="O780"/>
  <c r="O778"/>
  <c r="O776"/>
  <c r="O774"/>
  <c r="O772"/>
  <c r="O770"/>
  <c r="O768"/>
  <c r="O766"/>
  <c r="O764"/>
  <c r="O762"/>
  <c r="O760"/>
  <c r="O758"/>
  <c r="O756"/>
  <c r="O754"/>
  <c r="O752"/>
  <c r="O750"/>
  <c r="O748"/>
  <c r="O746"/>
  <c r="O744"/>
  <c r="O742"/>
  <c r="O740"/>
  <c r="O738"/>
  <c r="O736"/>
  <c r="O734"/>
  <c r="O732"/>
  <c r="O730"/>
  <c r="O728"/>
  <c r="O726"/>
  <c r="O724"/>
  <c r="O722"/>
  <c r="O720"/>
  <c r="O718"/>
  <c r="O716"/>
  <c r="O714"/>
  <c r="O712"/>
  <c r="O710"/>
  <c r="O708"/>
  <c r="O706"/>
  <c r="O704"/>
  <c r="O702"/>
  <c r="O700"/>
  <c r="O698"/>
  <c r="O696"/>
  <c r="O694"/>
  <c r="O692"/>
  <c r="O690"/>
  <c r="O688"/>
  <c r="O686"/>
  <c r="O684"/>
  <c r="O682"/>
  <c r="O680"/>
  <c r="O678"/>
  <c r="O676"/>
  <c r="O674"/>
  <c r="O672"/>
  <c r="O670"/>
  <c r="O668"/>
  <c r="O666"/>
  <c r="O664"/>
  <c r="O662"/>
  <c r="O660"/>
  <c r="O658"/>
  <c r="O656"/>
  <c r="O654"/>
  <c r="O652"/>
  <c r="O650"/>
  <c r="O648"/>
  <c r="O646"/>
  <c r="O644"/>
  <c r="O642"/>
  <c r="O640"/>
  <c r="O638"/>
  <c r="O636"/>
  <c r="O634"/>
  <c r="O632"/>
  <c r="O630"/>
  <c r="O628"/>
  <c r="O626"/>
  <c r="O624"/>
  <c r="O623"/>
  <c r="O622"/>
  <c r="O620"/>
  <c r="O618"/>
  <c r="O616"/>
  <c r="O614"/>
  <c r="O612"/>
  <c r="O610"/>
  <c r="O608"/>
  <c r="O606"/>
  <c r="O604"/>
  <c r="O602"/>
  <c r="O600"/>
  <c r="O598"/>
  <c r="O596"/>
  <c r="O594"/>
  <c r="O592"/>
  <c r="O590"/>
  <c r="O588"/>
  <c r="O586"/>
  <c r="O584"/>
  <c r="O582"/>
  <c r="O580"/>
  <c r="O578"/>
  <c r="O576"/>
  <c r="O574"/>
  <c r="O572"/>
  <c r="O570"/>
  <c r="O568"/>
  <c r="O566"/>
  <c r="O564"/>
  <c r="O562"/>
  <c r="O560"/>
  <c r="O558"/>
  <c r="O556"/>
  <c r="O554"/>
  <c r="O552"/>
  <c r="O550"/>
  <c r="O548"/>
  <c r="O546"/>
  <c r="O544"/>
  <c r="O542"/>
  <c r="O540"/>
  <c r="O538"/>
  <c r="O536"/>
  <c r="O534"/>
  <c r="O532"/>
  <c r="O530"/>
  <c r="O528"/>
  <c r="O526"/>
  <c r="O524"/>
  <c r="O522"/>
  <c r="O520"/>
  <c r="O518"/>
  <c r="O516"/>
  <c r="O514"/>
  <c r="O512"/>
  <c r="O510"/>
  <c r="O508"/>
  <c r="O506"/>
  <c r="O504"/>
  <c r="O502"/>
  <c r="O500"/>
  <c r="O498"/>
  <c r="O496"/>
  <c r="O494"/>
  <c r="O492"/>
  <c r="O490"/>
  <c r="O488"/>
  <c r="O486"/>
  <c r="O484"/>
  <c r="O482"/>
  <c r="O480"/>
  <c r="O478"/>
  <c r="O476"/>
  <c r="O474"/>
  <c r="O472"/>
  <c r="O470"/>
  <c r="O468"/>
  <c r="O466"/>
  <c r="O464"/>
  <c r="O462"/>
  <c r="O460"/>
  <c r="O458"/>
  <c r="O456"/>
  <c r="O454"/>
  <c r="O452"/>
  <c r="O450"/>
  <c r="O448"/>
  <c r="O446"/>
  <c r="O444"/>
  <c r="O442"/>
  <c r="O440"/>
  <c r="O438"/>
  <c r="O436"/>
  <c r="O434"/>
  <c r="O432"/>
  <c r="O430"/>
  <c r="O428"/>
  <c r="O426"/>
  <c r="O424"/>
  <c r="O422"/>
  <c r="O420"/>
  <c r="O418"/>
  <c r="O416"/>
  <c r="O414"/>
  <c r="O412"/>
  <c r="O410"/>
  <c r="O408"/>
  <c r="O406"/>
  <c r="O404"/>
  <c r="O402"/>
  <c r="O400"/>
  <c r="O398"/>
  <c r="O396"/>
  <c r="O621"/>
  <c r="O619"/>
  <c r="O617"/>
  <c r="O615"/>
  <c r="O613"/>
  <c r="O611"/>
  <c r="O609"/>
  <c r="O607"/>
  <c r="O605"/>
  <c r="O603"/>
  <c r="O601"/>
  <c r="O599"/>
  <c r="O597"/>
  <c r="O595"/>
  <c r="O593"/>
  <c r="O591"/>
  <c r="O589"/>
  <c r="O587"/>
  <c r="O585"/>
  <c r="O583"/>
  <c r="O581"/>
  <c r="O579"/>
  <c r="O577"/>
  <c r="O575"/>
  <c r="O573"/>
  <c r="O571"/>
  <c r="O569"/>
  <c r="O567"/>
  <c r="O565"/>
  <c r="O563"/>
  <c r="O561"/>
  <c r="O559"/>
  <c r="O557"/>
  <c r="O555"/>
  <c r="O553"/>
  <c r="O551"/>
  <c r="O549"/>
  <c r="O547"/>
  <c r="O545"/>
  <c r="O543"/>
  <c r="O541"/>
  <c r="O539"/>
  <c r="O537"/>
  <c r="O535"/>
  <c r="O533"/>
  <c r="O531"/>
  <c r="O529"/>
  <c r="O527"/>
  <c r="O525"/>
  <c r="O523"/>
  <c r="O521"/>
  <c r="O519"/>
  <c r="O517"/>
  <c r="O515"/>
  <c r="O513"/>
  <c r="O511"/>
  <c r="O509"/>
  <c r="O507"/>
  <c r="O505"/>
  <c r="O503"/>
  <c r="O501"/>
  <c r="O499"/>
  <c r="O497"/>
  <c r="O495"/>
  <c r="O493"/>
  <c r="O491"/>
  <c r="O489"/>
  <c r="O487"/>
  <c r="O485"/>
  <c r="O483"/>
  <c r="O481"/>
  <c r="O479"/>
  <c r="O477"/>
  <c r="O475"/>
  <c r="O473"/>
  <c r="O471"/>
  <c r="O469"/>
  <c r="O467"/>
  <c r="O465"/>
  <c r="O463"/>
  <c r="O461"/>
  <c r="O459"/>
  <c r="O457"/>
  <c r="O455"/>
  <c r="O453"/>
  <c r="O451"/>
  <c r="O449"/>
  <c r="O447"/>
  <c r="O445"/>
  <c r="O443"/>
  <c r="O441"/>
  <c r="O439"/>
  <c r="O437"/>
  <c r="O435"/>
  <c r="O433"/>
  <c r="O431"/>
  <c r="O429"/>
  <c r="O427"/>
  <c r="O425"/>
  <c r="O423"/>
  <c r="O421"/>
  <c r="O419"/>
  <c r="O417"/>
  <c r="O415"/>
  <c r="O413"/>
  <c r="O411"/>
  <c r="O409"/>
  <c r="O407"/>
  <c r="O405"/>
  <c r="O403"/>
  <c r="O401"/>
  <c r="O399"/>
  <c r="O397"/>
  <c r="I9"/>
  <c r="K9"/>
  <c r="M9"/>
  <c r="O9"/>
  <c r="H10"/>
  <c r="J10"/>
  <c r="L10"/>
  <c r="N10"/>
  <c r="P10"/>
  <c r="I11"/>
  <c r="K11"/>
  <c r="M11"/>
  <c r="O11"/>
  <c r="H12"/>
  <c r="J12"/>
  <c r="L12"/>
  <c r="N12"/>
  <c r="P12"/>
  <c r="I13"/>
  <c r="K13"/>
  <c r="M13"/>
  <c r="O13"/>
  <c r="H14"/>
  <c r="J14"/>
  <c r="L14"/>
  <c r="N14"/>
  <c r="P14"/>
  <c r="I15"/>
  <c r="K15"/>
  <c r="M15"/>
  <c r="O15"/>
  <c r="H16"/>
  <c r="J16"/>
  <c r="L16"/>
  <c r="N16"/>
  <c r="P16"/>
  <c r="I17"/>
  <c r="K17"/>
  <c r="M17"/>
  <c r="O17"/>
  <c r="H18"/>
  <c r="J18"/>
  <c r="L18"/>
  <c r="N18"/>
  <c r="P18"/>
  <c r="I19"/>
  <c r="K19"/>
  <c r="M19"/>
  <c r="O19"/>
  <c r="H20"/>
  <c r="J20"/>
  <c r="L20"/>
  <c r="N20"/>
  <c r="P20"/>
  <c r="I21"/>
  <c r="K21"/>
  <c r="M21"/>
  <c r="O21"/>
  <c r="H22"/>
  <c r="J22"/>
  <c r="L22"/>
  <c r="N22"/>
  <c r="P22"/>
  <c r="I23"/>
  <c r="K23"/>
  <c r="M23"/>
  <c r="O23"/>
  <c r="H24"/>
  <c r="J24"/>
  <c r="L24"/>
  <c r="N24"/>
  <c r="P24"/>
  <c r="I25"/>
  <c r="K25"/>
  <c r="M25"/>
  <c r="O25"/>
  <c r="H26"/>
  <c r="J26"/>
  <c r="L26"/>
  <c r="N26"/>
  <c r="P26"/>
  <c r="I27"/>
  <c r="K27"/>
  <c r="M27"/>
  <c r="O27"/>
  <c r="H28"/>
  <c r="J28"/>
  <c r="L28"/>
  <c r="N28"/>
  <c r="P28"/>
  <c r="I29"/>
  <c r="K29"/>
  <c r="M29"/>
  <c r="O29"/>
  <c r="H30"/>
  <c r="J30"/>
  <c r="L30"/>
  <c r="N30"/>
  <c r="P30"/>
  <c r="I31"/>
  <c r="K31"/>
  <c r="M31"/>
  <c r="O31"/>
  <c r="H32"/>
  <c r="J32"/>
  <c r="L32"/>
  <c r="N32"/>
  <c r="P32"/>
  <c r="I33"/>
  <c r="K33"/>
  <c r="M33"/>
  <c r="O33"/>
  <c r="H34"/>
  <c r="J34"/>
  <c r="L34"/>
  <c r="N34"/>
  <c r="P34"/>
  <c r="I35"/>
  <c r="K35"/>
  <c r="M35"/>
  <c r="O35"/>
  <c r="H36"/>
  <c r="J36"/>
  <c r="L36"/>
  <c r="N36"/>
  <c r="P36"/>
  <c r="I37"/>
  <c r="K37"/>
  <c r="M37"/>
  <c r="O37"/>
  <c r="H38"/>
  <c r="J38"/>
  <c r="L38"/>
  <c r="N38"/>
  <c r="P38"/>
  <c r="I39"/>
  <c r="K39"/>
  <c r="M39"/>
  <c r="O39"/>
  <c r="H40"/>
  <c r="J40"/>
  <c r="L40"/>
  <c r="N40"/>
  <c r="P40"/>
  <c r="I41"/>
  <c r="K41"/>
  <c r="M41"/>
  <c r="O41"/>
  <c r="H42"/>
  <c r="J42"/>
  <c r="L42"/>
  <c r="N42"/>
  <c r="P42"/>
  <c r="I43"/>
  <c r="K43"/>
  <c r="M43"/>
  <c r="O43"/>
  <c r="H44"/>
  <c r="J44"/>
  <c r="L44"/>
  <c r="N44"/>
  <c r="P44"/>
  <c r="I45"/>
  <c r="K45"/>
  <c r="M45"/>
  <c r="O45"/>
  <c r="H46"/>
  <c r="J46"/>
  <c r="L46"/>
  <c r="N46"/>
  <c r="P46"/>
  <c r="I47"/>
  <c r="K47"/>
  <c r="M47"/>
  <c r="O47"/>
  <c r="H48"/>
  <c r="J48"/>
  <c r="L48"/>
  <c r="N48"/>
  <c r="P48"/>
  <c r="I49"/>
  <c r="K49"/>
  <c r="M49"/>
  <c r="O49"/>
  <c r="H50"/>
  <c r="J50"/>
  <c r="L50"/>
  <c r="N50"/>
  <c r="P50"/>
  <c r="I51"/>
  <c r="K51"/>
  <c r="M51"/>
  <c r="O51"/>
  <c r="H52"/>
  <c r="J52"/>
  <c r="L52"/>
  <c r="N52"/>
  <c r="P52"/>
  <c r="I53"/>
  <c r="K53"/>
  <c r="M53"/>
  <c r="O53"/>
  <c r="H54"/>
  <c r="J54"/>
  <c r="L54"/>
  <c r="N54"/>
  <c r="P54"/>
  <c r="I55"/>
  <c r="K55"/>
  <c r="M55"/>
  <c r="O55"/>
  <c r="H56"/>
  <c r="J56"/>
  <c r="L56"/>
  <c r="N56"/>
  <c r="P56"/>
  <c r="I57"/>
  <c r="K57"/>
  <c r="M57"/>
  <c r="O57"/>
  <c r="H58"/>
  <c r="J58"/>
  <c r="L58"/>
  <c r="N58"/>
  <c r="P58"/>
  <c r="I59"/>
  <c r="K59"/>
  <c r="M59"/>
  <c r="O59"/>
  <c r="H60"/>
  <c r="J60"/>
  <c r="L60"/>
  <c r="N60"/>
  <c r="P60"/>
  <c r="I61"/>
  <c r="K61"/>
  <c r="M61"/>
  <c r="O61"/>
  <c r="H62"/>
  <c r="J62"/>
  <c r="L62"/>
  <c r="N62"/>
  <c r="P62"/>
  <c r="I63"/>
  <c r="K63"/>
  <c r="M63"/>
  <c r="O63"/>
  <c r="H64"/>
  <c r="J64"/>
  <c r="L64"/>
  <c r="N64"/>
  <c r="P64"/>
  <c r="I65"/>
  <c r="K65"/>
  <c r="M65"/>
  <c r="O65"/>
  <c r="H66"/>
  <c r="J66"/>
  <c r="L66"/>
  <c r="N66"/>
  <c r="P66"/>
  <c r="I67"/>
  <c r="K67"/>
  <c r="M67"/>
  <c r="O67"/>
  <c r="H68"/>
  <c r="J68"/>
  <c r="L68"/>
  <c r="N68"/>
  <c r="P68"/>
  <c r="I69"/>
  <c r="K69"/>
  <c r="M69"/>
  <c r="O69"/>
  <c r="H70"/>
  <c r="J70"/>
  <c r="L70"/>
  <c r="N70"/>
  <c r="P70"/>
  <c r="I71"/>
  <c r="K71"/>
  <c r="M71"/>
  <c r="O71"/>
  <c r="H72"/>
  <c r="J72"/>
  <c r="L72"/>
  <c r="N72"/>
  <c r="P72"/>
  <c r="I73"/>
  <c r="K73"/>
  <c r="M73"/>
  <c r="O73"/>
  <c r="H74"/>
  <c r="J74"/>
  <c r="L74"/>
  <c r="N74"/>
  <c r="P74"/>
  <c r="I75"/>
  <c r="K75"/>
  <c r="M75"/>
  <c r="O75"/>
  <c r="H76"/>
  <c r="J76"/>
  <c r="L76"/>
  <c r="N76"/>
  <c r="P76"/>
  <c r="I77"/>
  <c r="K77"/>
  <c r="M77"/>
  <c r="O77"/>
  <c r="H78"/>
  <c r="J78"/>
  <c r="L78"/>
  <c r="N78"/>
  <c r="P78"/>
  <c r="I79"/>
  <c r="K79"/>
  <c r="M79"/>
  <c r="O79"/>
  <c r="H80"/>
  <c r="J80"/>
  <c r="L80"/>
  <c r="N80"/>
  <c r="P80"/>
  <c r="I81"/>
  <c r="K81"/>
  <c r="M81"/>
  <c r="O81"/>
  <c r="H82"/>
  <c r="J82"/>
  <c r="L82"/>
  <c r="N82"/>
  <c r="P82"/>
  <c r="I83"/>
  <c r="K83"/>
  <c r="M83"/>
  <c r="O83"/>
  <c r="H84"/>
  <c r="J84"/>
  <c r="L84"/>
  <c r="N84"/>
  <c r="P84"/>
  <c r="I85"/>
  <c r="K85"/>
  <c r="M85"/>
  <c r="O85"/>
  <c r="H86"/>
  <c r="J86"/>
  <c r="L86"/>
  <c r="N86"/>
  <c r="P86"/>
  <c r="I87"/>
  <c r="K87"/>
  <c r="M87"/>
  <c r="O87"/>
  <c r="H88"/>
  <c r="J88"/>
  <c r="L88"/>
  <c r="N88"/>
  <c r="P88"/>
  <c r="I89"/>
  <c r="K89"/>
  <c r="M89"/>
  <c r="O89"/>
  <c r="H90"/>
  <c r="J90"/>
  <c r="L90"/>
  <c r="N90"/>
  <c r="P90"/>
  <c r="I91"/>
  <c r="K91"/>
  <c r="M91"/>
  <c r="O91"/>
  <c r="H92"/>
  <c r="J92"/>
  <c r="L92"/>
  <c r="N92"/>
  <c r="P92"/>
  <c r="I93"/>
  <c r="K93"/>
  <c r="M93"/>
  <c r="O93"/>
  <c r="H94"/>
  <c r="J94"/>
  <c r="L94"/>
  <c r="N94"/>
  <c r="P94"/>
  <c r="I95"/>
  <c r="K95"/>
  <c r="M95"/>
  <c r="O95"/>
  <c r="H96"/>
  <c r="J96"/>
  <c r="L96"/>
  <c r="N96"/>
  <c r="P96"/>
  <c r="I97"/>
  <c r="K97"/>
  <c r="M97"/>
  <c r="O97"/>
  <c r="H98"/>
  <c r="J98"/>
  <c r="L98"/>
  <c r="N98"/>
  <c r="P98"/>
  <c r="I99"/>
  <c r="K99"/>
  <c r="M99"/>
  <c r="O99"/>
  <c r="H100"/>
  <c r="J100"/>
  <c r="L100"/>
  <c r="N100"/>
  <c r="P100"/>
  <c r="I101"/>
  <c r="K101"/>
  <c r="M101"/>
  <c r="O101"/>
  <c r="H102"/>
  <c r="J102"/>
  <c r="L102"/>
  <c r="N102"/>
  <c r="P102"/>
  <c r="I103"/>
  <c r="K103"/>
  <c r="M103"/>
  <c r="O103"/>
  <c r="H104"/>
  <c r="J104"/>
  <c r="L104"/>
  <c r="N104"/>
  <c r="P104"/>
  <c r="I105"/>
  <c r="K105"/>
  <c r="M105"/>
  <c r="O105"/>
  <c r="H106"/>
  <c r="J106"/>
  <c r="L106"/>
  <c r="N106"/>
  <c r="P106"/>
  <c r="I107"/>
  <c r="K107"/>
  <c r="M107"/>
  <c r="O107"/>
  <c r="H108"/>
  <c r="J108"/>
  <c r="L108"/>
  <c r="N108"/>
  <c r="P108"/>
  <c r="I109"/>
  <c r="K109"/>
  <c r="M109"/>
  <c r="O109"/>
  <c r="H110"/>
  <c r="J110"/>
  <c r="L110"/>
  <c r="N110"/>
  <c r="P110"/>
  <c r="I111"/>
  <c r="K111"/>
  <c r="M111"/>
  <c r="O111"/>
  <c r="H112"/>
  <c r="J112"/>
  <c r="L112"/>
  <c r="N112"/>
  <c r="P112"/>
  <c r="I113"/>
  <c r="K113"/>
  <c r="M113"/>
  <c r="O113"/>
  <c r="H114"/>
  <c r="J114"/>
  <c r="L114"/>
  <c r="N114"/>
  <c r="P114"/>
  <c r="I115"/>
  <c r="K115"/>
  <c r="M115"/>
  <c r="O115"/>
  <c r="H116"/>
  <c r="J116"/>
  <c r="L116"/>
  <c r="N116"/>
  <c r="P116"/>
  <c r="I117"/>
  <c r="K117"/>
  <c r="M117"/>
  <c r="O117"/>
  <c r="H118"/>
  <c r="J118"/>
  <c r="L118"/>
  <c r="N118"/>
  <c r="P118"/>
  <c r="I119"/>
  <c r="K119"/>
  <c r="M119"/>
  <c r="O119"/>
  <c r="H120"/>
  <c r="J120"/>
  <c r="L120"/>
  <c r="N120"/>
  <c r="P120"/>
  <c r="I121"/>
  <c r="K121"/>
  <c r="M121"/>
  <c r="O121"/>
  <c r="H122"/>
  <c r="J122"/>
  <c r="L122"/>
  <c r="N122"/>
  <c r="P122"/>
  <c r="I123"/>
  <c r="K123"/>
  <c r="M123"/>
  <c r="O123"/>
  <c r="H124"/>
  <c r="J124"/>
  <c r="L124"/>
  <c r="N124"/>
  <c r="P124"/>
  <c r="I125"/>
  <c r="K125"/>
  <c r="M125"/>
  <c r="O125"/>
  <c r="H126"/>
  <c r="J126"/>
  <c r="L126"/>
  <c r="N126"/>
  <c r="P126"/>
  <c r="I127"/>
  <c r="K127"/>
  <c r="M127"/>
  <c r="O127"/>
  <c r="H128"/>
  <c r="J128"/>
  <c r="L128"/>
  <c r="N128"/>
  <c r="P128"/>
  <c r="I129"/>
  <c r="K129"/>
  <c r="M129"/>
  <c r="O129"/>
  <c r="H130"/>
  <c r="J130"/>
  <c r="L130"/>
  <c r="N130"/>
  <c r="P130"/>
  <c r="I131"/>
  <c r="K131"/>
  <c r="M131"/>
  <c r="O131"/>
  <c r="H132"/>
  <c r="J132"/>
  <c r="L132"/>
  <c r="N132"/>
  <c r="P132"/>
  <c r="I133"/>
  <c r="K133"/>
  <c r="M133"/>
  <c r="O133"/>
  <c r="H134"/>
  <c r="J134"/>
  <c r="L134"/>
  <c r="N134"/>
  <c r="P134"/>
  <c r="I135"/>
  <c r="K135"/>
  <c r="M135"/>
  <c r="O135"/>
  <c r="H136"/>
  <c r="J136"/>
  <c r="L136"/>
  <c r="N136"/>
  <c r="P136"/>
  <c r="I137"/>
  <c r="K137"/>
  <c r="M137"/>
  <c r="O137"/>
  <c r="H138"/>
  <c r="J138"/>
  <c r="L138"/>
  <c r="N138"/>
  <c r="P138"/>
  <c r="I139"/>
  <c r="K139"/>
  <c r="M139"/>
  <c r="O139"/>
  <c r="H140"/>
  <c r="J140"/>
  <c r="L140"/>
  <c r="N140"/>
  <c r="P140"/>
  <c r="I141"/>
  <c r="K141"/>
  <c r="M141"/>
  <c r="O141"/>
  <c r="H142"/>
  <c r="J142"/>
  <c r="L142"/>
  <c r="N142"/>
  <c r="P142"/>
  <c r="I143"/>
  <c r="K143"/>
  <c r="M143"/>
  <c r="O143"/>
  <c r="H144"/>
  <c r="J144"/>
  <c r="L144"/>
  <c r="N144"/>
  <c r="P144"/>
  <c r="I145"/>
  <c r="K145"/>
  <c r="M145"/>
  <c r="O145"/>
  <c r="H146"/>
  <c r="J146"/>
  <c r="L146"/>
  <c r="N146"/>
  <c r="P146"/>
  <c r="I147"/>
  <c r="K147"/>
  <c r="M147"/>
  <c r="O147"/>
  <c r="H148"/>
  <c r="J148"/>
  <c r="L148"/>
  <c r="N148"/>
  <c r="P148"/>
  <c r="I149"/>
  <c r="K149"/>
  <c r="M149"/>
  <c r="O149"/>
  <c r="H150"/>
  <c r="J150"/>
  <c r="L150"/>
  <c r="N150"/>
  <c r="P150"/>
  <c r="I151"/>
  <c r="K151"/>
  <c r="M151"/>
  <c r="O151"/>
  <c r="H152"/>
  <c r="J152"/>
  <c r="L152"/>
  <c r="N152"/>
  <c r="P152"/>
  <c r="I153"/>
  <c r="K153"/>
  <c r="M153"/>
  <c r="O153"/>
  <c r="H154"/>
  <c r="J154"/>
  <c r="L154"/>
  <c r="N154"/>
  <c r="P154"/>
  <c r="I155"/>
  <c r="K155"/>
  <c r="M155"/>
  <c r="O155"/>
  <c r="H156"/>
  <c r="J156"/>
  <c r="L156"/>
  <c r="N156"/>
  <c r="P156"/>
  <c r="I157"/>
  <c r="K157"/>
  <c r="M157"/>
  <c r="O157"/>
  <c r="H158"/>
  <c r="J158"/>
  <c r="L158"/>
  <c r="N158"/>
  <c r="P158"/>
  <c r="I159"/>
  <c r="K159"/>
  <c r="M159"/>
  <c r="O159"/>
  <c r="H160"/>
  <c r="J160"/>
  <c r="L160"/>
  <c r="N160"/>
  <c r="P160"/>
  <c r="I161"/>
  <c r="K161"/>
  <c r="M161"/>
  <c r="O161"/>
  <c r="H162"/>
  <c r="J162"/>
  <c r="L162"/>
  <c r="N162"/>
  <c r="P162"/>
  <c r="I163"/>
  <c r="K163"/>
  <c r="M163"/>
  <c r="O163"/>
  <c r="H164"/>
  <c r="J164"/>
  <c r="L164"/>
  <c r="N164"/>
  <c r="P164"/>
  <c r="I165"/>
  <c r="K165"/>
  <c r="M165"/>
  <c r="O165"/>
  <c r="H166"/>
  <c r="J166"/>
  <c r="L166"/>
  <c r="N166"/>
  <c r="P166"/>
  <c r="I167"/>
  <c r="K167"/>
  <c r="M167"/>
  <c r="O167"/>
  <c r="H168"/>
  <c r="J168"/>
  <c r="L168"/>
  <c r="N168"/>
  <c r="P168"/>
  <c r="I169"/>
  <c r="K169"/>
  <c r="M169"/>
  <c r="O169"/>
  <c r="H170"/>
  <c r="J170"/>
  <c r="L170"/>
  <c r="N170"/>
  <c r="P170"/>
  <c r="I171"/>
  <c r="K171"/>
  <c r="M171"/>
  <c r="O171"/>
  <c r="H172"/>
  <c r="J172"/>
  <c r="L172"/>
  <c r="N172"/>
  <c r="P172"/>
  <c r="I173"/>
  <c r="K173"/>
  <c r="M173"/>
  <c r="O173"/>
  <c r="H174"/>
  <c r="J174"/>
  <c r="L174"/>
  <c r="N174"/>
  <c r="P174"/>
  <c r="I175"/>
  <c r="K175"/>
  <c r="M175"/>
  <c r="O175"/>
  <c r="H176"/>
  <c r="J176"/>
  <c r="L176"/>
  <c r="N176"/>
  <c r="P176"/>
  <c r="I177"/>
  <c r="K177"/>
  <c r="M177"/>
  <c r="O177"/>
  <c r="H178"/>
  <c r="J178"/>
  <c r="L178"/>
  <c r="N178"/>
  <c r="P178"/>
  <c r="I179"/>
  <c r="K179"/>
  <c r="M179"/>
  <c r="O179"/>
  <c r="H180"/>
  <c r="J180"/>
  <c r="L180"/>
  <c r="N180"/>
  <c r="P180"/>
  <c r="I181"/>
  <c r="K181"/>
  <c r="M181"/>
  <c r="O181"/>
  <c r="H182"/>
  <c r="J182"/>
  <c r="L182"/>
  <c r="N182"/>
  <c r="P182"/>
  <c r="I183"/>
  <c r="K183"/>
  <c r="M183"/>
  <c r="O183"/>
  <c r="H184"/>
  <c r="J184"/>
  <c r="L184"/>
  <c r="N184"/>
  <c r="P184"/>
  <c r="I185"/>
  <c r="K185"/>
  <c r="M185"/>
  <c r="O185"/>
  <c r="H186"/>
  <c r="J186"/>
  <c r="L186"/>
  <c r="N186"/>
  <c r="P186"/>
  <c r="I187"/>
  <c r="K187"/>
  <c r="M187"/>
  <c r="O187"/>
  <c r="H188"/>
  <c r="J188"/>
  <c r="L188"/>
  <c r="N188"/>
  <c r="P188"/>
  <c r="I189"/>
  <c r="K189"/>
  <c r="M189"/>
  <c r="O189"/>
  <c r="H190"/>
  <c r="J190"/>
  <c r="L190"/>
  <c r="N190"/>
  <c r="P190"/>
  <c r="I191"/>
  <c r="K191"/>
  <c r="M191"/>
  <c r="O191"/>
  <c r="H192"/>
  <c r="J192"/>
  <c r="L192"/>
  <c r="N192"/>
  <c r="P192"/>
  <c r="I193"/>
  <c r="K193"/>
  <c r="M193"/>
  <c r="O193"/>
  <c r="H194"/>
  <c r="J194"/>
  <c r="L194"/>
  <c r="N194"/>
  <c r="P194"/>
  <c r="I195"/>
  <c r="K195"/>
  <c r="M195"/>
  <c r="O195"/>
  <c r="H196"/>
  <c r="J196"/>
  <c r="L196"/>
  <c r="N196"/>
  <c r="P196"/>
  <c r="I197"/>
  <c r="K197"/>
  <c r="M197"/>
  <c r="O197"/>
  <c r="H198"/>
  <c r="J198"/>
  <c r="L198"/>
  <c r="N198"/>
  <c r="P198"/>
  <c r="I199"/>
  <c r="K199"/>
  <c r="M199"/>
  <c r="O199"/>
  <c r="H200"/>
  <c r="J200"/>
  <c r="L200"/>
  <c r="N200"/>
  <c r="P200"/>
  <c r="I201"/>
  <c r="K201"/>
  <c r="M201"/>
  <c r="O201"/>
  <c r="H202"/>
  <c r="J202"/>
  <c r="L202"/>
  <c r="N202"/>
  <c r="P202"/>
  <c r="I203"/>
  <c r="K203"/>
  <c r="M203"/>
  <c r="O203"/>
  <c r="H204"/>
  <c r="J204"/>
  <c r="L204"/>
  <c r="N204"/>
  <c r="P204"/>
  <c r="I205"/>
  <c r="K205"/>
  <c r="M205"/>
  <c r="O205"/>
  <c r="H206"/>
  <c r="J206"/>
  <c r="L206"/>
  <c r="N206"/>
  <c r="P206"/>
  <c r="I207"/>
  <c r="K207"/>
  <c r="M207"/>
  <c r="O207"/>
  <c r="H208"/>
  <c r="J208"/>
  <c r="L208"/>
  <c r="N208"/>
  <c r="P208"/>
  <c r="I209"/>
  <c r="K209"/>
  <c r="M209"/>
  <c r="O209"/>
  <c r="H210"/>
  <c r="J210"/>
  <c r="L210"/>
  <c r="N210"/>
  <c r="P210"/>
  <c r="I211"/>
  <c r="K211"/>
  <c r="M211"/>
  <c r="O211"/>
  <c r="H212"/>
  <c r="J212"/>
  <c r="L212"/>
  <c r="N212"/>
  <c r="P212"/>
  <c r="I213"/>
  <c r="K213"/>
  <c r="M213"/>
  <c r="O213"/>
  <c r="H214"/>
  <c r="J214"/>
  <c r="L214"/>
  <c r="N214"/>
  <c r="P214"/>
  <c r="I215"/>
  <c r="K215"/>
  <c r="M215"/>
  <c r="O215"/>
  <c r="H216"/>
  <c r="J216"/>
  <c r="L216"/>
  <c r="N216"/>
  <c r="P216"/>
  <c r="I217"/>
  <c r="K217"/>
  <c r="M217"/>
  <c r="O217"/>
  <c r="H218"/>
  <c r="J218"/>
  <c r="L218"/>
  <c r="N218"/>
  <c r="P218"/>
  <c r="I219"/>
  <c r="K219"/>
  <c r="M219"/>
  <c r="O219"/>
  <c r="H220"/>
  <c r="J220"/>
  <c r="L220"/>
  <c r="N220"/>
  <c r="P220"/>
  <c r="I221"/>
  <c r="K221"/>
  <c r="M221"/>
  <c r="O221"/>
  <c r="H222"/>
  <c r="J222"/>
  <c r="L222"/>
  <c r="N222"/>
  <c r="P222"/>
  <c r="I223"/>
  <c r="K223"/>
  <c r="M223"/>
  <c r="O223"/>
  <c r="H224"/>
  <c r="J224"/>
  <c r="L224"/>
  <c r="N224"/>
  <c r="P224"/>
  <c r="I225"/>
  <c r="K225"/>
  <c r="M225"/>
  <c r="O225"/>
  <c r="H226"/>
  <c r="J226"/>
  <c r="L226"/>
  <c r="N226"/>
  <c r="P226"/>
  <c r="I227"/>
  <c r="K227"/>
  <c r="M227"/>
  <c r="O227"/>
  <c r="H228"/>
  <c r="J228"/>
  <c r="L228"/>
  <c r="N228"/>
  <c r="P228"/>
  <c r="I229"/>
  <c r="K229"/>
  <c r="M229"/>
  <c r="O229"/>
  <c r="H230"/>
  <c r="J230"/>
  <c r="L230"/>
  <c r="N230"/>
  <c r="P230"/>
  <c r="I231"/>
  <c r="K231"/>
  <c r="M231"/>
  <c r="O231"/>
  <c r="H232"/>
  <c r="J232"/>
  <c r="L232"/>
  <c r="N232"/>
  <c r="P232"/>
  <c r="I233"/>
  <c r="K233"/>
  <c r="M233"/>
  <c r="O233"/>
  <c r="H234"/>
  <c r="J234"/>
  <c r="L234"/>
  <c r="N234"/>
  <c r="P234"/>
  <c r="I235"/>
  <c r="K235"/>
  <c r="M235"/>
  <c r="O235"/>
  <c r="H236"/>
  <c r="J236"/>
  <c r="L236"/>
  <c r="N236"/>
  <c r="P236"/>
  <c r="I237"/>
  <c r="K237"/>
  <c r="M237"/>
  <c r="O237"/>
  <c r="H238"/>
  <c r="J238"/>
  <c r="L238"/>
  <c r="N238"/>
  <c r="P238"/>
  <c r="I239"/>
  <c r="K239"/>
  <c r="M239"/>
  <c r="O239"/>
  <c r="H240"/>
  <c r="J240"/>
  <c r="L240"/>
  <c r="N240"/>
  <c r="P240"/>
  <c r="I241"/>
  <c r="K241"/>
  <c r="M241"/>
  <c r="O241"/>
  <c r="H242"/>
  <c r="J242"/>
  <c r="L242"/>
  <c r="N242"/>
  <c r="P242"/>
  <c r="I243"/>
  <c r="K243"/>
  <c r="M243"/>
  <c r="O243"/>
  <c r="H244"/>
  <c r="J244"/>
  <c r="L244"/>
  <c r="N244"/>
  <c r="P244"/>
  <c r="I245"/>
  <c r="K245"/>
  <c r="M245"/>
  <c r="O245"/>
  <c r="H246"/>
  <c r="J246"/>
  <c r="L246"/>
  <c r="N246"/>
  <c r="P246"/>
  <c r="I247"/>
  <c r="K247"/>
  <c r="M247"/>
  <c r="O247"/>
  <c r="H248"/>
  <c r="J248"/>
  <c r="L248"/>
  <c r="N248"/>
  <c r="P248"/>
  <c r="I249"/>
  <c r="K249"/>
  <c r="M249"/>
  <c r="O249"/>
  <c r="H250"/>
  <c r="J250"/>
  <c r="L250"/>
  <c r="N250"/>
  <c r="P250"/>
  <c r="I251"/>
  <c r="K251"/>
  <c r="M251"/>
  <c r="O251"/>
  <c r="H252"/>
  <c r="J252"/>
  <c r="L252"/>
  <c r="N252"/>
  <c r="P252"/>
  <c r="I253"/>
  <c r="K253"/>
  <c r="M253"/>
  <c r="O253"/>
  <c r="H254"/>
  <c r="J254"/>
  <c r="L254"/>
  <c r="N254"/>
  <c r="P254"/>
  <c r="I255"/>
  <c r="K255"/>
  <c r="M255"/>
  <c r="O255"/>
  <c r="H256"/>
  <c r="J256"/>
  <c r="L256"/>
  <c r="N256"/>
  <c r="P256"/>
  <c r="I257"/>
  <c r="K257"/>
  <c r="M257"/>
  <c r="O257"/>
  <c r="H258"/>
  <c r="J258"/>
  <c r="L258"/>
  <c r="N258"/>
  <c r="P258"/>
  <c r="I259"/>
  <c r="K259"/>
  <c r="M259"/>
  <c r="O259"/>
  <c r="H260"/>
  <c r="J260"/>
  <c r="L260"/>
  <c r="N260"/>
  <c r="P260"/>
  <c r="I261"/>
  <c r="K261"/>
  <c r="M261"/>
  <c r="O261"/>
  <c r="H262"/>
  <c r="J262"/>
  <c r="L262"/>
  <c r="N262"/>
  <c r="P262"/>
  <c r="I263"/>
  <c r="K263"/>
  <c r="M263"/>
  <c r="O263"/>
  <c r="H264"/>
  <c r="J264"/>
  <c r="L264"/>
  <c r="N264"/>
  <c r="P264"/>
  <c r="I265"/>
  <c r="K265"/>
  <c r="M265"/>
  <c r="O265"/>
  <c r="H266"/>
  <c r="J266"/>
  <c r="L266"/>
  <c r="N266"/>
  <c r="P266"/>
  <c r="I267"/>
  <c r="K267"/>
  <c r="M267"/>
  <c r="O267"/>
  <c r="H268"/>
  <c r="J268"/>
  <c r="L268"/>
  <c r="N268"/>
  <c r="P268"/>
  <c r="I269"/>
  <c r="K269"/>
  <c r="M269"/>
  <c r="O269"/>
  <c r="H270"/>
  <c r="J270"/>
  <c r="L270"/>
  <c r="N270"/>
  <c r="P270"/>
  <c r="I271"/>
  <c r="K271"/>
  <c r="M271"/>
  <c r="O271"/>
  <c r="H272"/>
  <c r="J272"/>
  <c r="L272"/>
  <c r="N272"/>
  <c r="P272"/>
  <c r="I273"/>
  <c r="K273"/>
  <c r="M273"/>
  <c r="O273"/>
  <c r="H274"/>
  <c r="J274"/>
  <c r="L274"/>
  <c r="N274"/>
  <c r="P274"/>
  <c r="I275"/>
  <c r="K275"/>
  <c r="M275"/>
  <c r="O275"/>
  <c r="H276"/>
  <c r="J276"/>
  <c r="L276"/>
  <c r="N276"/>
  <c r="P276"/>
  <c r="I277"/>
  <c r="K277"/>
  <c r="M277"/>
  <c r="O277"/>
  <c r="H278"/>
  <c r="J278"/>
  <c r="L278"/>
  <c r="N278"/>
  <c r="P278"/>
  <c r="I279"/>
  <c r="K279"/>
  <c r="M279"/>
  <c r="O279"/>
  <c r="H280"/>
  <c r="J280"/>
  <c r="L280"/>
  <c r="N280"/>
  <c r="P280"/>
  <c r="I281"/>
  <c r="K281"/>
  <c r="M281"/>
  <c r="O281"/>
  <c r="H282"/>
  <c r="J282"/>
  <c r="L282"/>
  <c r="N282"/>
  <c r="P282"/>
  <c r="I283"/>
  <c r="K283"/>
  <c r="M283"/>
  <c r="O283"/>
  <c r="H284"/>
  <c r="J284"/>
  <c r="L284"/>
  <c r="N284"/>
  <c r="P284"/>
  <c r="I285"/>
  <c r="K285"/>
  <c r="M285"/>
  <c r="O285"/>
  <c r="H286"/>
  <c r="J286"/>
  <c r="L286"/>
  <c r="N286"/>
  <c r="P286"/>
  <c r="I287"/>
  <c r="K287"/>
  <c r="M287"/>
  <c r="O287"/>
  <c r="H288"/>
  <c r="J288"/>
  <c r="L288"/>
  <c r="N288"/>
  <c r="P288"/>
  <c r="I289"/>
  <c r="K289"/>
  <c r="M289"/>
  <c r="O289"/>
  <c r="H290"/>
  <c r="J290"/>
  <c r="L290"/>
  <c r="N290"/>
  <c r="P290"/>
  <c r="I291"/>
  <c r="K291"/>
  <c r="M291"/>
  <c r="O291"/>
  <c r="H292"/>
  <c r="J292"/>
  <c r="L292"/>
  <c r="N292"/>
  <c r="P292"/>
  <c r="I293"/>
  <c r="K293"/>
  <c r="M293"/>
  <c r="O293"/>
  <c r="H294"/>
  <c r="J294"/>
  <c r="L294"/>
  <c r="N294"/>
  <c r="P294"/>
  <c r="I295"/>
  <c r="K295"/>
  <c r="M295"/>
  <c r="O295"/>
  <c r="H296"/>
  <c r="J296"/>
  <c r="L296"/>
  <c r="N296"/>
  <c r="P296"/>
  <c r="I297"/>
  <c r="K297"/>
  <c r="M297"/>
  <c r="O297"/>
  <c r="H298"/>
  <c r="J298"/>
  <c r="L298"/>
  <c r="N298"/>
  <c r="P298"/>
  <c r="I299"/>
  <c r="K299"/>
  <c r="M299"/>
  <c r="O299"/>
  <c r="H300"/>
  <c r="J300"/>
  <c r="L300"/>
  <c r="N300"/>
  <c r="P300"/>
  <c r="I301"/>
  <c r="K301"/>
  <c r="M301"/>
  <c r="O301"/>
  <c r="H302"/>
  <c r="J302"/>
  <c r="L302"/>
  <c r="N302"/>
  <c r="P302"/>
  <c r="I303"/>
  <c r="K303"/>
  <c r="M303"/>
  <c r="O303"/>
  <c r="H304"/>
  <c r="J304"/>
  <c r="L304"/>
  <c r="N304"/>
  <c r="P304"/>
  <c r="I305"/>
  <c r="K305"/>
  <c r="M305"/>
  <c r="O305"/>
  <c r="H306"/>
  <c r="J306"/>
  <c r="L306"/>
  <c r="N306"/>
  <c r="P306"/>
  <c r="I307"/>
  <c r="K307"/>
  <c r="M307"/>
  <c r="O307"/>
  <c r="H308"/>
  <c r="J308"/>
  <c r="L308"/>
  <c r="N308"/>
  <c r="P308"/>
  <c r="I309"/>
  <c r="K309"/>
  <c r="M309"/>
  <c r="O309"/>
  <c r="H310"/>
  <c r="J310"/>
  <c r="L310"/>
  <c r="N310"/>
  <c r="P310"/>
  <c r="I311"/>
  <c r="K311"/>
  <c r="M311"/>
  <c r="O311"/>
  <c r="H312"/>
  <c r="J312"/>
  <c r="L312"/>
  <c r="N312"/>
  <c r="P312"/>
  <c r="I313"/>
  <c r="K313"/>
  <c r="M313"/>
  <c r="O313"/>
  <c r="H314"/>
  <c r="J314"/>
  <c r="L314"/>
  <c r="N314"/>
  <c r="P314"/>
  <c r="I315"/>
  <c r="K315"/>
  <c r="M315"/>
  <c r="O315"/>
  <c r="H316"/>
  <c r="J316"/>
  <c r="L316"/>
  <c r="N316"/>
  <c r="P316"/>
  <c r="I317"/>
  <c r="K317"/>
  <c r="M317"/>
  <c r="O317"/>
  <c r="H318"/>
  <c r="J318"/>
  <c r="L318"/>
  <c r="N318"/>
  <c r="P318"/>
  <c r="I319"/>
  <c r="K319"/>
  <c r="M319"/>
  <c r="O319"/>
  <c r="H320"/>
  <c r="J320"/>
  <c r="L320"/>
  <c r="N320"/>
  <c r="P320"/>
  <c r="I321"/>
  <c r="K321"/>
  <c r="M321"/>
  <c r="O321"/>
  <c r="H322"/>
  <c r="J322"/>
  <c r="L322"/>
  <c r="N322"/>
  <c r="P322"/>
  <c r="I323"/>
  <c r="K323"/>
  <c r="M323"/>
  <c r="O323"/>
  <c r="H324"/>
  <c r="J324"/>
  <c r="L324"/>
  <c r="N324"/>
  <c r="P324"/>
  <c r="I325"/>
  <c r="K325"/>
  <c r="M325"/>
  <c r="O325"/>
  <c r="H326"/>
  <c r="J326"/>
  <c r="L326"/>
  <c r="N326"/>
  <c r="P326"/>
  <c r="I327"/>
  <c r="K327"/>
  <c r="M327"/>
  <c r="O327"/>
  <c r="H328"/>
  <c r="J328"/>
  <c r="L328"/>
  <c r="N328"/>
  <c r="P328"/>
  <c r="I329"/>
  <c r="K329"/>
  <c r="M329"/>
  <c r="O329"/>
  <c r="H330"/>
  <c r="J330"/>
  <c r="L330"/>
  <c r="N330"/>
  <c r="P330"/>
  <c r="I331"/>
  <c r="K331"/>
  <c r="M331"/>
  <c r="O331"/>
  <c r="H332"/>
  <c r="J332"/>
  <c r="L332"/>
  <c r="N332"/>
  <c r="P332"/>
  <c r="I333"/>
  <c r="K333"/>
  <c r="M333"/>
  <c r="O333"/>
  <c r="H334"/>
  <c r="J334"/>
  <c r="L334"/>
  <c r="N334"/>
  <c r="P334"/>
  <c r="I335"/>
  <c r="K335"/>
  <c r="M335"/>
  <c r="O335"/>
  <c r="H336"/>
  <c r="J336"/>
  <c r="L336"/>
  <c r="N336"/>
  <c r="P336"/>
  <c r="I337"/>
  <c r="K337"/>
  <c r="M337"/>
  <c r="O337"/>
  <c r="H338"/>
  <c r="J338"/>
  <c r="L338"/>
  <c r="N338"/>
  <c r="P338"/>
  <c r="I339"/>
  <c r="K339"/>
  <c r="M339"/>
  <c r="O339"/>
  <c r="H340"/>
  <c r="J340"/>
  <c r="L340"/>
  <c r="N340"/>
  <c r="P340"/>
  <c r="I341"/>
  <c r="K341"/>
  <c r="M341"/>
  <c r="O341"/>
  <c r="H342"/>
  <c r="J342"/>
  <c r="L342"/>
  <c r="N342"/>
  <c r="P342"/>
  <c r="I343"/>
  <c r="K343"/>
  <c r="M343"/>
  <c r="O343"/>
  <c r="H344"/>
  <c r="J344"/>
  <c r="L344"/>
  <c r="N344"/>
  <c r="P344"/>
  <c r="I345"/>
  <c r="K345"/>
  <c r="M345"/>
  <c r="O345"/>
  <c r="H346"/>
  <c r="J346"/>
  <c r="L346"/>
  <c r="N346"/>
  <c r="P346"/>
  <c r="I347"/>
  <c r="K347"/>
  <c r="M347"/>
  <c r="O347"/>
  <c r="H348"/>
  <c r="J348"/>
  <c r="L348"/>
  <c r="N348"/>
  <c r="P348"/>
  <c r="I349"/>
  <c r="K349"/>
  <c r="M349"/>
  <c r="O349"/>
  <c r="H350"/>
  <c r="J350"/>
  <c r="L350"/>
  <c r="N350"/>
  <c r="P350"/>
  <c r="I351"/>
  <c r="K351"/>
  <c r="M351"/>
  <c r="O351"/>
  <c r="H352"/>
  <c r="J352"/>
  <c r="L352"/>
  <c r="N352"/>
  <c r="P352"/>
  <c r="I353"/>
  <c r="K353"/>
  <c r="M353"/>
  <c r="O353"/>
  <c r="H354"/>
  <c r="J354"/>
  <c r="L354"/>
  <c r="N354"/>
  <c r="P354"/>
  <c r="I355"/>
  <c r="K355"/>
  <c r="M355"/>
  <c r="O355"/>
  <c r="H356"/>
  <c r="J356"/>
  <c r="L356"/>
  <c r="N356"/>
  <c r="P356"/>
  <c r="I357"/>
  <c r="K357"/>
  <c r="M357"/>
  <c r="O357"/>
  <c r="H358"/>
  <c r="J358"/>
  <c r="L358"/>
  <c r="N358"/>
  <c r="P358"/>
  <c r="I359"/>
  <c r="K359"/>
  <c r="M359"/>
  <c r="O359"/>
  <c r="H360"/>
  <c r="J360"/>
  <c r="L360"/>
  <c r="N360"/>
  <c r="P360"/>
  <c r="I361"/>
  <c r="K361"/>
  <c r="M361"/>
  <c r="O361"/>
  <c r="H362"/>
  <c r="J362"/>
  <c r="L362"/>
  <c r="N362"/>
  <c r="P362"/>
  <c r="I363"/>
  <c r="K363"/>
  <c r="M363"/>
  <c r="O363"/>
  <c r="H364"/>
  <c r="J364"/>
  <c r="L364"/>
  <c r="N364"/>
  <c r="P364"/>
  <c r="I365"/>
  <c r="K365"/>
  <c r="M365"/>
  <c r="O365"/>
  <c r="H366"/>
  <c r="J366"/>
  <c r="L366"/>
  <c r="N366"/>
  <c r="P366"/>
  <c r="I367"/>
  <c r="K367"/>
  <c r="M367"/>
  <c r="O367"/>
  <c r="H368"/>
  <c r="J368"/>
  <c r="L368"/>
  <c r="N368"/>
  <c r="P368"/>
  <c r="I369"/>
  <c r="K369"/>
  <c r="M369"/>
  <c r="O369"/>
  <c r="H370"/>
  <c r="J370"/>
  <c r="L370"/>
  <c r="N370"/>
  <c r="P370"/>
  <c r="I371"/>
  <c r="K371"/>
  <c r="M371"/>
  <c r="O371"/>
  <c r="H372"/>
  <c r="J372"/>
  <c r="L372"/>
  <c r="N372"/>
  <c r="P372"/>
  <c r="I373"/>
  <c r="K373"/>
  <c r="M373"/>
  <c r="O373"/>
  <c r="H374"/>
  <c r="J374"/>
  <c r="L374"/>
  <c r="N374"/>
  <c r="P374"/>
  <c r="I375"/>
  <c r="K375"/>
  <c r="M375"/>
  <c r="O375"/>
  <c r="H376"/>
  <c r="J376"/>
  <c r="L376"/>
  <c r="N376"/>
  <c r="P376"/>
  <c r="I377"/>
  <c r="K377"/>
  <c r="M377"/>
  <c r="O377"/>
  <c r="H378"/>
  <c r="J378"/>
  <c r="L378"/>
  <c r="N378"/>
  <c r="P378"/>
  <c r="I379"/>
  <c r="K379"/>
  <c r="M379"/>
  <c r="O379"/>
  <c r="H380"/>
  <c r="J380"/>
  <c r="L380"/>
  <c r="N380"/>
  <c r="P380"/>
  <c r="I381"/>
  <c r="K381"/>
  <c r="M381"/>
  <c r="O381"/>
  <c r="H382"/>
  <c r="J382"/>
  <c r="L382"/>
  <c r="N382"/>
  <c r="P382"/>
  <c r="I383"/>
  <c r="K383"/>
  <c r="M383"/>
  <c r="O383"/>
  <c r="H384"/>
  <c r="J384"/>
  <c r="L384"/>
  <c r="N384"/>
  <c r="P384"/>
  <c r="I385"/>
  <c r="K385"/>
  <c r="M385"/>
  <c r="O385"/>
  <c r="H386"/>
  <c r="J386"/>
  <c r="L386"/>
  <c r="N386"/>
  <c r="P386"/>
  <c r="I387"/>
  <c r="K387"/>
  <c r="M387"/>
  <c r="O387"/>
  <c r="H388"/>
  <c r="J388"/>
  <c r="L388"/>
  <c r="N388"/>
  <c r="P388"/>
  <c r="I389"/>
  <c r="K389"/>
  <c r="M389"/>
  <c r="O389"/>
  <c r="H390"/>
  <c r="J390"/>
  <c r="L390"/>
  <c r="N390"/>
  <c r="P390"/>
  <c r="I391"/>
  <c r="K391"/>
  <c r="M391"/>
  <c r="O391"/>
  <c r="H392"/>
  <c r="J392"/>
  <c r="L392"/>
  <c r="N392"/>
  <c r="P392"/>
  <c r="I393"/>
  <c r="K393"/>
  <c r="M393"/>
  <c r="O393"/>
  <c r="H394"/>
  <c r="I395"/>
  <c r="K395"/>
  <c r="M395"/>
  <c r="O395"/>
  <c r="H1191"/>
  <c r="H1189"/>
  <c r="H1187"/>
  <c r="H1185"/>
  <c r="H1183"/>
  <c r="H1181"/>
  <c r="H1179"/>
  <c r="H1177"/>
  <c r="H1175"/>
  <c r="H1173"/>
  <c r="H1171"/>
  <c r="H1169"/>
  <c r="H1167"/>
  <c r="H1165"/>
  <c r="H1163"/>
  <c r="H1161"/>
  <c r="H1159"/>
  <c r="H1157"/>
  <c r="H1155"/>
  <c r="H1153"/>
  <c r="H1151"/>
  <c r="H1149"/>
  <c r="H1147"/>
  <c r="H1145"/>
  <c r="H1143"/>
  <c r="H1141"/>
  <c r="H1139"/>
  <c r="H1137"/>
  <c r="H1190"/>
  <c r="H1188"/>
  <c r="H1186"/>
  <c r="H1184"/>
  <c r="H1182"/>
  <c r="H1180"/>
  <c r="H1178"/>
  <c r="H1176"/>
  <c r="H1174"/>
  <c r="H1172"/>
  <c r="H1170"/>
  <c r="H1168"/>
  <c r="H1166"/>
  <c r="H1164"/>
  <c r="H1162"/>
  <c r="H1160"/>
  <c r="H1158"/>
  <c r="H1156"/>
  <c r="H1154"/>
  <c r="H1152"/>
  <c r="H1150"/>
  <c r="H1148"/>
  <c r="H1146"/>
  <c r="H1144"/>
  <c r="H1142"/>
  <c r="H1140"/>
  <c r="H1138"/>
  <c r="H1136"/>
  <c r="H1134"/>
  <c r="H1132"/>
  <c r="H1130"/>
  <c r="H1128"/>
  <c r="H1126"/>
  <c r="H1124"/>
  <c r="H1122"/>
  <c r="H1120"/>
  <c r="H1118"/>
  <c r="H1116"/>
  <c r="H1114"/>
  <c r="H1112"/>
  <c r="H1110"/>
  <c r="H1108"/>
  <c r="H1106"/>
  <c r="H1104"/>
  <c r="H1102"/>
  <c r="H1100"/>
  <c r="H1098"/>
  <c r="H1096"/>
  <c r="H1094"/>
  <c r="H1092"/>
  <c r="H1090"/>
  <c r="H1088"/>
  <c r="H1086"/>
  <c r="H1084"/>
  <c r="H1082"/>
  <c r="H1080"/>
  <c r="H1135"/>
  <c r="H1133"/>
  <c r="H1131"/>
  <c r="H1129"/>
  <c r="H1127"/>
  <c r="H1125"/>
  <c r="H1123"/>
  <c r="H1121"/>
  <c r="H1119"/>
  <c r="H1117"/>
  <c r="H1115"/>
  <c r="H1113"/>
  <c r="H1111"/>
  <c r="H1109"/>
  <c r="H1107"/>
  <c r="H1105"/>
  <c r="H1103"/>
  <c r="H1101"/>
  <c r="H1099"/>
  <c r="H1097"/>
  <c r="H1095"/>
  <c r="H1093"/>
  <c r="H1091"/>
  <c r="H1089"/>
  <c r="H1087"/>
  <c r="H1085"/>
  <c r="H1083"/>
  <c r="H1081"/>
  <c r="H1079"/>
  <c r="H1077"/>
  <c r="H1075"/>
  <c r="H1073"/>
  <c r="H1071"/>
  <c r="H1069"/>
  <c r="H1067"/>
  <c r="H1065"/>
  <c r="H1063"/>
  <c r="H1061"/>
  <c r="H1059"/>
  <c r="H1057"/>
  <c r="H1055"/>
  <c r="H1053"/>
  <c r="H1051"/>
  <c r="H1049"/>
  <c r="H1047"/>
  <c r="H1045"/>
  <c r="H1043"/>
  <c r="H1041"/>
  <c r="H1039"/>
  <c r="H1037"/>
  <c r="H1035"/>
  <c r="H1033"/>
  <c r="H1031"/>
  <c r="H1029"/>
  <c r="H1027"/>
  <c r="H1025"/>
  <c r="H1023"/>
  <c r="H1021"/>
  <c r="H1019"/>
  <c r="H1017"/>
  <c r="H1015"/>
  <c r="H1013"/>
  <c r="H1011"/>
  <c r="H1009"/>
  <c r="H1007"/>
  <c r="H1005"/>
  <c r="H1003"/>
  <c r="H1001"/>
  <c r="H999"/>
  <c r="H997"/>
  <c r="H995"/>
  <c r="H993"/>
  <c r="H991"/>
  <c r="H989"/>
  <c r="H987"/>
  <c r="H985"/>
  <c r="H983"/>
  <c r="H981"/>
  <c r="H979"/>
  <c r="H977"/>
  <c r="H975"/>
  <c r="H973"/>
  <c r="H971"/>
  <c r="H969"/>
  <c r="H967"/>
  <c r="H1078"/>
  <c r="H1076"/>
  <c r="H1074"/>
  <c r="H1072"/>
  <c r="H1070"/>
  <c r="H1068"/>
  <c r="H1066"/>
  <c r="H1064"/>
  <c r="H1062"/>
  <c r="H1060"/>
  <c r="H1058"/>
  <c r="H1056"/>
  <c r="H1054"/>
  <c r="H1052"/>
  <c r="H1050"/>
  <c r="H1048"/>
  <c r="H1046"/>
  <c r="H1044"/>
  <c r="H1042"/>
  <c r="H1040"/>
  <c r="H1038"/>
  <c r="H1036"/>
  <c r="H1034"/>
  <c r="H1032"/>
  <c r="H1030"/>
  <c r="H1028"/>
  <c r="H1026"/>
  <c r="H1024"/>
  <c r="H1022"/>
  <c r="H1020"/>
  <c r="H1018"/>
  <c r="H1016"/>
  <c r="H1014"/>
  <c r="H1012"/>
  <c r="H1010"/>
  <c r="H1008"/>
  <c r="H1006"/>
  <c r="H1004"/>
  <c r="H1002"/>
  <c r="H1000"/>
  <c r="H998"/>
  <c r="H996"/>
  <c r="H994"/>
  <c r="H992"/>
  <c r="H990"/>
  <c r="H988"/>
  <c r="H986"/>
  <c r="H984"/>
  <c r="H982"/>
  <c r="H980"/>
  <c r="H978"/>
  <c r="H976"/>
  <c r="H974"/>
  <c r="H972"/>
  <c r="H970"/>
  <c r="H968"/>
  <c r="H966"/>
  <c r="H965"/>
  <c r="H964"/>
  <c r="H962"/>
  <c r="H960"/>
  <c r="H958"/>
  <c r="H956"/>
  <c r="H954"/>
  <c r="H952"/>
  <c r="H950"/>
  <c r="H948"/>
  <c r="H946"/>
  <c r="H944"/>
  <c r="H942"/>
  <c r="H940"/>
  <c r="H938"/>
  <c r="H936"/>
  <c r="H934"/>
  <c r="H932"/>
  <c r="H930"/>
  <c r="H928"/>
  <c r="H926"/>
  <c r="H924"/>
  <c r="H922"/>
  <c r="H920"/>
  <c r="H918"/>
  <c r="H916"/>
  <c r="H914"/>
  <c r="H912"/>
  <c r="H910"/>
  <c r="H908"/>
  <c r="H906"/>
  <c r="H904"/>
  <c r="H902"/>
  <c r="H900"/>
  <c r="H898"/>
  <c r="H896"/>
  <c r="H894"/>
  <c r="H892"/>
  <c r="H890"/>
  <c r="H888"/>
  <c r="H886"/>
  <c r="H884"/>
  <c r="H882"/>
  <c r="H880"/>
  <c r="H878"/>
  <c r="H876"/>
  <c r="H874"/>
  <c r="H872"/>
  <c r="H870"/>
  <c r="H868"/>
  <c r="H866"/>
  <c r="H864"/>
  <c r="H862"/>
  <c r="H860"/>
  <c r="H858"/>
  <c r="H856"/>
  <c r="H854"/>
  <c r="H852"/>
  <c r="H963"/>
  <c r="H961"/>
  <c r="H959"/>
  <c r="H957"/>
  <c r="H955"/>
  <c r="H953"/>
  <c r="H951"/>
  <c r="H949"/>
  <c r="H947"/>
  <c r="H945"/>
  <c r="H943"/>
  <c r="H941"/>
  <c r="H939"/>
  <c r="H937"/>
  <c r="H935"/>
  <c r="H933"/>
  <c r="H931"/>
  <c r="H929"/>
  <c r="H927"/>
  <c r="H925"/>
  <c r="H923"/>
  <c r="H921"/>
  <c r="H919"/>
  <c r="H917"/>
  <c r="H915"/>
  <c r="H913"/>
  <c r="H911"/>
  <c r="H909"/>
  <c r="H907"/>
  <c r="H905"/>
  <c r="H903"/>
  <c r="H901"/>
  <c r="H899"/>
  <c r="H897"/>
  <c r="H895"/>
  <c r="H893"/>
  <c r="H891"/>
  <c r="H889"/>
  <c r="H887"/>
  <c r="H885"/>
  <c r="H883"/>
  <c r="H881"/>
  <c r="H879"/>
  <c r="H877"/>
  <c r="H875"/>
  <c r="H873"/>
  <c r="H871"/>
  <c r="H869"/>
  <c r="H867"/>
  <c r="H865"/>
  <c r="H863"/>
  <c r="H861"/>
  <c r="H859"/>
  <c r="H857"/>
  <c r="H855"/>
  <c r="H853"/>
  <c r="H851"/>
  <c r="H850"/>
  <c r="H848"/>
  <c r="H846"/>
  <c r="H844"/>
  <c r="H842"/>
  <c r="H840"/>
  <c r="H838"/>
  <c r="H836"/>
  <c r="H834"/>
  <c r="H832"/>
  <c r="H830"/>
  <c r="H828"/>
  <c r="H826"/>
  <c r="H824"/>
  <c r="H822"/>
  <c r="H820"/>
  <c r="H818"/>
  <c r="H816"/>
  <c r="H814"/>
  <c r="H812"/>
  <c r="H810"/>
  <c r="H808"/>
  <c r="H806"/>
  <c r="H804"/>
  <c r="H802"/>
  <c r="H800"/>
  <c r="H798"/>
  <c r="H796"/>
  <c r="H794"/>
  <c r="H792"/>
  <c r="H790"/>
  <c r="H788"/>
  <c r="H786"/>
  <c r="H784"/>
  <c r="H782"/>
  <c r="H780"/>
  <c r="H778"/>
  <c r="H776"/>
  <c r="H774"/>
  <c r="H772"/>
  <c r="H770"/>
  <c r="H768"/>
  <c r="H766"/>
  <c r="H764"/>
  <c r="H762"/>
  <c r="H760"/>
  <c r="H758"/>
  <c r="H756"/>
  <c r="H754"/>
  <c r="H752"/>
  <c r="H750"/>
  <c r="H748"/>
  <c r="H746"/>
  <c r="H744"/>
  <c r="H742"/>
  <c r="H740"/>
  <c r="H738"/>
  <c r="H736"/>
  <c r="H734"/>
  <c r="H732"/>
  <c r="H730"/>
  <c r="H728"/>
  <c r="H726"/>
  <c r="H724"/>
  <c r="H722"/>
  <c r="H720"/>
  <c r="H718"/>
  <c r="H716"/>
  <c r="H714"/>
  <c r="H712"/>
  <c r="H710"/>
  <c r="H708"/>
  <c r="H706"/>
  <c r="H704"/>
  <c r="H702"/>
  <c r="H700"/>
  <c r="H698"/>
  <c r="H696"/>
  <c r="H694"/>
  <c r="H692"/>
  <c r="H690"/>
  <c r="H688"/>
  <c r="H686"/>
  <c r="H684"/>
  <c r="H682"/>
  <c r="H680"/>
  <c r="H678"/>
  <c r="H676"/>
  <c r="H674"/>
  <c r="H672"/>
  <c r="H670"/>
  <c r="H668"/>
  <c r="H666"/>
  <c r="H664"/>
  <c r="H662"/>
  <c r="H660"/>
  <c r="H658"/>
  <c r="H656"/>
  <c r="H654"/>
  <c r="H652"/>
  <c r="H650"/>
  <c r="H648"/>
  <c r="H646"/>
  <c r="H644"/>
  <c r="H642"/>
  <c r="H640"/>
  <c r="H638"/>
  <c r="H636"/>
  <c r="H634"/>
  <c r="H632"/>
  <c r="H630"/>
  <c r="H628"/>
  <c r="H626"/>
  <c r="H624"/>
  <c r="H849"/>
  <c r="H847"/>
  <c r="H845"/>
  <c r="H843"/>
  <c r="H841"/>
  <c r="H839"/>
  <c r="H837"/>
  <c r="H835"/>
  <c r="H833"/>
  <c r="H831"/>
  <c r="H829"/>
  <c r="H827"/>
  <c r="H825"/>
  <c r="H823"/>
  <c r="H821"/>
  <c r="H819"/>
  <c r="H817"/>
  <c r="H815"/>
  <c r="H813"/>
  <c r="H811"/>
  <c r="H809"/>
  <c r="H807"/>
  <c r="H805"/>
  <c r="H803"/>
  <c r="H801"/>
  <c r="H799"/>
  <c r="H797"/>
  <c r="H795"/>
  <c r="H793"/>
  <c r="H791"/>
  <c r="H789"/>
  <c r="H787"/>
  <c r="H785"/>
  <c r="H783"/>
  <c r="H781"/>
  <c r="H779"/>
  <c r="H777"/>
  <c r="H775"/>
  <c r="H773"/>
  <c r="H771"/>
  <c r="H769"/>
  <c r="H767"/>
  <c r="H765"/>
  <c r="H763"/>
  <c r="H761"/>
  <c r="H759"/>
  <c r="H757"/>
  <c r="H755"/>
  <c r="H753"/>
  <c r="H751"/>
  <c r="H749"/>
  <c r="H747"/>
  <c r="H745"/>
  <c r="H743"/>
  <c r="H741"/>
  <c r="H739"/>
  <c r="H737"/>
  <c r="H735"/>
  <c r="H733"/>
  <c r="H731"/>
  <c r="H729"/>
  <c r="H727"/>
  <c r="H725"/>
  <c r="H723"/>
  <c r="H721"/>
  <c r="H719"/>
  <c r="H717"/>
  <c r="H715"/>
  <c r="H713"/>
  <c r="H711"/>
  <c r="H709"/>
  <c r="H707"/>
  <c r="H705"/>
  <c r="H703"/>
  <c r="H701"/>
  <c r="H699"/>
  <c r="H697"/>
  <c r="H695"/>
  <c r="H693"/>
  <c r="H691"/>
  <c r="H689"/>
  <c r="H687"/>
  <c r="H685"/>
  <c r="H683"/>
  <c r="H681"/>
  <c r="H679"/>
  <c r="H677"/>
  <c r="H675"/>
  <c r="H673"/>
  <c r="H671"/>
  <c r="H669"/>
  <c r="H667"/>
  <c r="H665"/>
  <c r="H663"/>
  <c r="H661"/>
  <c r="H659"/>
  <c r="H657"/>
  <c r="H655"/>
  <c r="H653"/>
  <c r="H651"/>
  <c r="H649"/>
  <c r="H647"/>
  <c r="H645"/>
  <c r="H643"/>
  <c r="H641"/>
  <c r="H639"/>
  <c r="H637"/>
  <c r="H635"/>
  <c r="H633"/>
  <c r="H631"/>
  <c r="H629"/>
  <c r="H627"/>
  <c r="H625"/>
  <c r="H623"/>
  <c r="H621"/>
  <c r="H619"/>
  <c r="H617"/>
  <c r="H615"/>
  <c r="H613"/>
  <c r="H611"/>
  <c r="H609"/>
  <c r="H607"/>
  <c r="H605"/>
  <c r="H603"/>
  <c r="H601"/>
  <c r="H599"/>
  <c r="H597"/>
  <c r="H595"/>
  <c r="H593"/>
  <c r="H591"/>
  <c r="H589"/>
  <c r="H587"/>
  <c r="H585"/>
  <c r="H583"/>
  <c r="H581"/>
  <c r="H579"/>
  <c r="H577"/>
  <c r="H575"/>
  <c r="H573"/>
  <c r="H571"/>
  <c r="H569"/>
  <c r="H567"/>
  <c r="H565"/>
  <c r="H563"/>
  <c r="H561"/>
  <c r="H559"/>
  <c r="H557"/>
  <c r="H555"/>
  <c r="H553"/>
  <c r="H551"/>
  <c r="H549"/>
  <c r="H547"/>
  <c r="H545"/>
  <c r="H543"/>
  <c r="H541"/>
  <c r="H539"/>
  <c r="H537"/>
  <c r="H535"/>
  <c r="H533"/>
  <c r="H531"/>
  <c r="H529"/>
  <c r="H527"/>
  <c r="H525"/>
  <c r="H523"/>
  <c r="H521"/>
  <c r="H519"/>
  <c r="H517"/>
  <c r="H515"/>
  <c r="H513"/>
  <c r="H511"/>
  <c r="H509"/>
  <c r="H507"/>
  <c r="H505"/>
  <c r="H503"/>
  <c r="H501"/>
  <c r="H499"/>
  <c r="H497"/>
  <c r="H495"/>
  <c r="H493"/>
  <c r="H491"/>
  <c r="H489"/>
  <c r="H487"/>
  <c r="H485"/>
  <c r="H483"/>
  <c r="H481"/>
  <c r="H479"/>
  <c r="H477"/>
  <c r="H475"/>
  <c r="H473"/>
  <c r="H471"/>
  <c r="H469"/>
  <c r="H467"/>
  <c r="H465"/>
  <c r="H463"/>
  <c r="H461"/>
  <c r="H459"/>
  <c r="H457"/>
  <c r="H455"/>
  <c r="H453"/>
  <c r="H451"/>
  <c r="H449"/>
  <c r="H447"/>
  <c r="H445"/>
  <c r="H443"/>
  <c r="H441"/>
  <c r="H439"/>
  <c r="H437"/>
  <c r="H435"/>
  <c r="H433"/>
  <c r="H431"/>
  <c r="H429"/>
  <c r="H427"/>
  <c r="H425"/>
  <c r="H423"/>
  <c r="H421"/>
  <c r="H419"/>
  <c r="H417"/>
  <c r="H415"/>
  <c r="H413"/>
  <c r="H411"/>
  <c r="H409"/>
  <c r="H407"/>
  <c r="H405"/>
  <c r="H403"/>
  <c r="H401"/>
  <c r="H399"/>
  <c r="H397"/>
  <c r="H622"/>
  <c r="H620"/>
  <c r="H618"/>
  <c r="H616"/>
  <c r="H614"/>
  <c r="H612"/>
  <c r="H610"/>
  <c r="H608"/>
  <c r="H606"/>
  <c r="H604"/>
  <c r="H602"/>
  <c r="H600"/>
  <c r="H598"/>
  <c r="H596"/>
  <c r="H594"/>
  <c r="H592"/>
  <c r="H590"/>
  <c r="H588"/>
  <c r="H586"/>
  <c r="H584"/>
  <c r="H582"/>
  <c r="H580"/>
  <c r="H578"/>
  <c r="H576"/>
  <c r="H574"/>
  <c r="H572"/>
  <c r="H570"/>
  <c r="H568"/>
  <c r="H566"/>
  <c r="H564"/>
  <c r="H562"/>
  <c r="H560"/>
  <c r="H558"/>
  <c r="H556"/>
  <c r="H554"/>
  <c r="H552"/>
  <c r="H550"/>
  <c r="H548"/>
  <c r="H546"/>
  <c r="H544"/>
  <c r="H542"/>
  <c r="H540"/>
  <c r="H538"/>
  <c r="H536"/>
  <c r="H534"/>
  <c r="H532"/>
  <c r="H530"/>
  <c r="H528"/>
  <c r="H526"/>
  <c r="H524"/>
  <c r="H522"/>
  <c r="H520"/>
  <c r="H518"/>
  <c r="H516"/>
  <c r="H514"/>
  <c r="H512"/>
  <c r="H510"/>
  <c r="H508"/>
  <c r="H506"/>
  <c r="H504"/>
  <c r="H502"/>
  <c r="H500"/>
  <c r="H498"/>
  <c r="H496"/>
  <c r="H494"/>
  <c r="H492"/>
  <c r="H490"/>
  <c r="H488"/>
  <c r="H486"/>
  <c r="H484"/>
  <c r="H482"/>
  <c r="H480"/>
  <c r="H478"/>
  <c r="H476"/>
  <c r="H474"/>
  <c r="H472"/>
  <c r="H470"/>
  <c r="H468"/>
  <c r="H466"/>
  <c r="H464"/>
  <c r="H462"/>
  <c r="H460"/>
  <c r="H458"/>
  <c r="H456"/>
  <c r="H454"/>
  <c r="H452"/>
  <c r="H450"/>
  <c r="H448"/>
  <c r="H446"/>
  <c r="H444"/>
  <c r="H442"/>
  <c r="H440"/>
  <c r="H438"/>
  <c r="H436"/>
  <c r="H434"/>
  <c r="H432"/>
  <c r="H430"/>
  <c r="H428"/>
  <c r="H426"/>
  <c r="H424"/>
  <c r="H422"/>
  <c r="H420"/>
  <c r="H418"/>
  <c r="H416"/>
  <c r="H414"/>
  <c r="H412"/>
  <c r="H410"/>
  <c r="H408"/>
  <c r="H406"/>
  <c r="H404"/>
  <c r="H402"/>
  <c r="H400"/>
  <c r="H398"/>
  <c r="J1191"/>
  <c r="J1189"/>
  <c r="J1187"/>
  <c r="J1185"/>
  <c r="J1183"/>
  <c r="J1181"/>
  <c r="J1179"/>
  <c r="J1177"/>
  <c r="J1175"/>
  <c r="J1173"/>
  <c r="J1171"/>
  <c r="J1169"/>
  <c r="J1167"/>
  <c r="J1165"/>
  <c r="J1163"/>
  <c r="J1161"/>
  <c r="J1159"/>
  <c r="J1157"/>
  <c r="J1155"/>
  <c r="J1153"/>
  <c r="J1151"/>
  <c r="J1149"/>
  <c r="J1147"/>
  <c r="J1145"/>
  <c r="J1143"/>
  <c r="J1141"/>
  <c r="J1139"/>
  <c r="J1137"/>
  <c r="J1135"/>
  <c r="J1190"/>
  <c r="J1188"/>
  <c r="J1186"/>
  <c r="J1184"/>
  <c r="J1182"/>
  <c r="J1180"/>
  <c r="J1178"/>
  <c r="J1176"/>
  <c r="J1174"/>
  <c r="J1172"/>
  <c r="J1170"/>
  <c r="J1168"/>
  <c r="J1166"/>
  <c r="J1164"/>
  <c r="J1162"/>
  <c r="J1160"/>
  <c r="J1158"/>
  <c r="J1156"/>
  <c r="J1154"/>
  <c r="J1152"/>
  <c r="J1150"/>
  <c r="J1148"/>
  <c r="J1146"/>
  <c r="J1144"/>
  <c r="J1142"/>
  <c r="J1140"/>
  <c r="J1138"/>
  <c r="J1136"/>
  <c r="J1134"/>
  <c r="J1132"/>
  <c r="J1130"/>
  <c r="J1128"/>
  <c r="J1126"/>
  <c r="J1124"/>
  <c r="J1122"/>
  <c r="J1120"/>
  <c r="J1118"/>
  <c r="J1116"/>
  <c r="J1114"/>
  <c r="J1112"/>
  <c r="J1110"/>
  <c r="J1108"/>
  <c r="J1106"/>
  <c r="J1104"/>
  <c r="J1102"/>
  <c r="J1100"/>
  <c r="J1098"/>
  <c r="J1096"/>
  <c r="J1094"/>
  <c r="J1092"/>
  <c r="J1090"/>
  <c r="J1088"/>
  <c r="J1086"/>
  <c r="J1084"/>
  <c r="J1082"/>
  <c r="J1080"/>
  <c r="J1133"/>
  <c r="J1131"/>
  <c r="J1129"/>
  <c r="J1127"/>
  <c r="J1125"/>
  <c r="J1123"/>
  <c r="J1121"/>
  <c r="J1119"/>
  <c r="J1117"/>
  <c r="J1115"/>
  <c r="J1113"/>
  <c r="J1111"/>
  <c r="J1109"/>
  <c r="J1107"/>
  <c r="J1105"/>
  <c r="J1103"/>
  <c r="J1101"/>
  <c r="J1099"/>
  <c r="J1097"/>
  <c r="J1095"/>
  <c r="J1093"/>
  <c r="J1091"/>
  <c r="J1089"/>
  <c r="J1087"/>
  <c r="J1085"/>
  <c r="J1083"/>
  <c r="J1081"/>
  <c r="J1079"/>
  <c r="J1077"/>
  <c r="J1075"/>
  <c r="J1073"/>
  <c r="J1071"/>
  <c r="J1069"/>
  <c r="J1067"/>
  <c r="J1065"/>
  <c r="J1063"/>
  <c r="J1061"/>
  <c r="J1059"/>
  <c r="J1057"/>
  <c r="J1055"/>
  <c r="J1053"/>
  <c r="J1051"/>
  <c r="J1049"/>
  <c r="J1047"/>
  <c r="J1045"/>
  <c r="J1043"/>
  <c r="J1041"/>
  <c r="J1039"/>
  <c r="J1037"/>
  <c r="J1035"/>
  <c r="J1033"/>
  <c r="J1031"/>
  <c r="J1029"/>
  <c r="J1027"/>
  <c r="J1025"/>
  <c r="J1023"/>
  <c r="J1021"/>
  <c r="J1019"/>
  <c r="J1017"/>
  <c r="J1015"/>
  <c r="J1013"/>
  <c r="J1011"/>
  <c r="J1009"/>
  <c r="J1007"/>
  <c r="J1005"/>
  <c r="J1003"/>
  <c r="J1001"/>
  <c r="J999"/>
  <c r="J997"/>
  <c r="J995"/>
  <c r="J993"/>
  <c r="J991"/>
  <c r="J989"/>
  <c r="J987"/>
  <c r="J985"/>
  <c r="J983"/>
  <c r="J981"/>
  <c r="J979"/>
  <c r="J977"/>
  <c r="J975"/>
  <c r="J973"/>
  <c r="J971"/>
  <c r="J969"/>
  <c r="J967"/>
  <c r="J1078"/>
  <c r="J1076"/>
  <c r="J1074"/>
  <c r="J1072"/>
  <c r="J1070"/>
  <c r="J1068"/>
  <c r="J1066"/>
  <c r="J1064"/>
  <c r="J1062"/>
  <c r="J1060"/>
  <c r="J1058"/>
  <c r="J1056"/>
  <c r="J1054"/>
  <c r="J1052"/>
  <c r="J1050"/>
  <c r="J1048"/>
  <c r="J1046"/>
  <c r="J1044"/>
  <c r="J1042"/>
  <c r="J1040"/>
  <c r="J1038"/>
  <c r="J1036"/>
  <c r="J1034"/>
  <c r="J1032"/>
  <c r="J1030"/>
  <c r="J1028"/>
  <c r="J1026"/>
  <c r="J1024"/>
  <c r="J1022"/>
  <c r="J1020"/>
  <c r="J1018"/>
  <c r="J1016"/>
  <c r="J1014"/>
  <c r="J1012"/>
  <c r="J1010"/>
  <c r="J1008"/>
  <c r="J1006"/>
  <c r="J1004"/>
  <c r="J1002"/>
  <c r="J1000"/>
  <c r="J998"/>
  <c r="J996"/>
  <c r="J994"/>
  <c r="J992"/>
  <c r="J990"/>
  <c r="J988"/>
  <c r="J986"/>
  <c r="J984"/>
  <c r="J982"/>
  <c r="J980"/>
  <c r="J978"/>
  <c r="J976"/>
  <c r="J974"/>
  <c r="J972"/>
  <c r="J970"/>
  <c r="J968"/>
  <c r="J966"/>
  <c r="J964"/>
  <c r="J962"/>
  <c r="J960"/>
  <c r="J958"/>
  <c r="J956"/>
  <c r="J954"/>
  <c r="J952"/>
  <c r="J950"/>
  <c r="J948"/>
  <c r="J946"/>
  <c r="J944"/>
  <c r="J942"/>
  <c r="J940"/>
  <c r="J938"/>
  <c r="J936"/>
  <c r="J934"/>
  <c r="J932"/>
  <c r="J930"/>
  <c r="J928"/>
  <c r="J926"/>
  <c r="J924"/>
  <c r="J922"/>
  <c r="J920"/>
  <c r="J918"/>
  <c r="J916"/>
  <c r="J914"/>
  <c r="J912"/>
  <c r="J910"/>
  <c r="J908"/>
  <c r="J906"/>
  <c r="J904"/>
  <c r="J902"/>
  <c r="J900"/>
  <c r="J898"/>
  <c r="J896"/>
  <c r="J894"/>
  <c r="J892"/>
  <c r="J890"/>
  <c r="J888"/>
  <c r="J886"/>
  <c r="J884"/>
  <c r="J882"/>
  <c r="J880"/>
  <c r="J878"/>
  <c r="J876"/>
  <c r="J874"/>
  <c r="J872"/>
  <c r="J870"/>
  <c r="J868"/>
  <c r="J866"/>
  <c r="J864"/>
  <c r="J862"/>
  <c r="J860"/>
  <c r="J858"/>
  <c r="J856"/>
  <c r="J854"/>
  <c r="J852"/>
  <c r="J965"/>
  <c r="J963"/>
  <c r="J961"/>
  <c r="J959"/>
  <c r="J957"/>
  <c r="J955"/>
  <c r="J953"/>
  <c r="J951"/>
  <c r="J949"/>
  <c r="J947"/>
  <c r="J945"/>
  <c r="J943"/>
  <c r="J941"/>
  <c r="J939"/>
  <c r="J937"/>
  <c r="J935"/>
  <c r="J933"/>
  <c r="J931"/>
  <c r="J929"/>
  <c r="J927"/>
  <c r="J925"/>
  <c r="J923"/>
  <c r="J921"/>
  <c r="J919"/>
  <c r="J917"/>
  <c r="J915"/>
  <c r="J913"/>
  <c r="J911"/>
  <c r="J909"/>
  <c r="J907"/>
  <c r="J905"/>
  <c r="J903"/>
  <c r="J901"/>
  <c r="J899"/>
  <c r="J897"/>
  <c r="J895"/>
  <c r="J893"/>
  <c r="J891"/>
  <c r="J889"/>
  <c r="J887"/>
  <c r="J885"/>
  <c r="J883"/>
  <c r="J881"/>
  <c r="J879"/>
  <c r="J877"/>
  <c r="J875"/>
  <c r="J873"/>
  <c r="J871"/>
  <c r="J869"/>
  <c r="J867"/>
  <c r="J865"/>
  <c r="J863"/>
  <c r="J861"/>
  <c r="J859"/>
  <c r="J857"/>
  <c r="J855"/>
  <c r="J853"/>
  <c r="J851"/>
  <c r="J850"/>
  <c r="J848"/>
  <c r="J846"/>
  <c r="J844"/>
  <c r="J842"/>
  <c r="J840"/>
  <c r="J838"/>
  <c r="J836"/>
  <c r="J834"/>
  <c r="J832"/>
  <c r="J830"/>
  <c r="J828"/>
  <c r="J826"/>
  <c r="J824"/>
  <c r="J822"/>
  <c r="J820"/>
  <c r="J818"/>
  <c r="J816"/>
  <c r="J814"/>
  <c r="J812"/>
  <c r="J810"/>
  <c r="J808"/>
  <c r="J806"/>
  <c r="J804"/>
  <c r="J802"/>
  <c r="J800"/>
  <c r="J798"/>
  <c r="J796"/>
  <c r="J794"/>
  <c r="J792"/>
  <c r="J790"/>
  <c r="J788"/>
  <c r="J786"/>
  <c r="J784"/>
  <c r="J782"/>
  <c r="J780"/>
  <c r="J778"/>
  <c r="J776"/>
  <c r="J774"/>
  <c r="J772"/>
  <c r="J770"/>
  <c r="J768"/>
  <c r="J766"/>
  <c r="J764"/>
  <c r="J762"/>
  <c r="J760"/>
  <c r="J758"/>
  <c r="J756"/>
  <c r="J754"/>
  <c r="J752"/>
  <c r="J750"/>
  <c r="J748"/>
  <c r="J746"/>
  <c r="J744"/>
  <c r="J742"/>
  <c r="J740"/>
  <c r="J738"/>
  <c r="J736"/>
  <c r="J734"/>
  <c r="J732"/>
  <c r="J730"/>
  <c r="J728"/>
  <c r="J726"/>
  <c r="J724"/>
  <c r="J722"/>
  <c r="J720"/>
  <c r="J718"/>
  <c r="J716"/>
  <c r="J714"/>
  <c r="J712"/>
  <c r="J710"/>
  <c r="J708"/>
  <c r="J706"/>
  <c r="J704"/>
  <c r="J702"/>
  <c r="J700"/>
  <c r="J698"/>
  <c r="J696"/>
  <c r="J694"/>
  <c r="J692"/>
  <c r="J690"/>
  <c r="J688"/>
  <c r="J686"/>
  <c r="J684"/>
  <c r="J682"/>
  <c r="J680"/>
  <c r="J678"/>
  <c r="J676"/>
  <c r="J674"/>
  <c r="J672"/>
  <c r="J670"/>
  <c r="J668"/>
  <c r="J666"/>
  <c r="J664"/>
  <c r="J662"/>
  <c r="J660"/>
  <c r="J658"/>
  <c r="J656"/>
  <c r="J654"/>
  <c r="J652"/>
  <c r="J650"/>
  <c r="J648"/>
  <c r="J646"/>
  <c r="J644"/>
  <c r="J642"/>
  <c r="J640"/>
  <c r="J638"/>
  <c r="J636"/>
  <c r="J634"/>
  <c r="J632"/>
  <c r="J630"/>
  <c r="J628"/>
  <c r="J626"/>
  <c r="J624"/>
  <c r="J849"/>
  <c r="J847"/>
  <c r="J845"/>
  <c r="J843"/>
  <c r="J841"/>
  <c r="J839"/>
  <c r="J837"/>
  <c r="J835"/>
  <c r="J833"/>
  <c r="J831"/>
  <c r="J829"/>
  <c r="J827"/>
  <c r="J825"/>
  <c r="J823"/>
  <c r="J821"/>
  <c r="J819"/>
  <c r="J817"/>
  <c r="J815"/>
  <c r="J813"/>
  <c r="J811"/>
  <c r="J809"/>
  <c r="J807"/>
  <c r="J805"/>
  <c r="J803"/>
  <c r="J801"/>
  <c r="J799"/>
  <c r="J797"/>
  <c r="J795"/>
  <c r="J793"/>
  <c r="J791"/>
  <c r="J789"/>
  <c r="J787"/>
  <c r="J785"/>
  <c r="J783"/>
  <c r="J781"/>
  <c r="J779"/>
  <c r="J777"/>
  <c r="J775"/>
  <c r="J773"/>
  <c r="J771"/>
  <c r="J769"/>
  <c r="J767"/>
  <c r="J765"/>
  <c r="J763"/>
  <c r="J761"/>
  <c r="J759"/>
  <c r="J757"/>
  <c r="J755"/>
  <c r="J753"/>
  <c r="J751"/>
  <c r="J749"/>
  <c r="J747"/>
  <c r="J745"/>
  <c r="J743"/>
  <c r="J741"/>
  <c r="J739"/>
  <c r="J737"/>
  <c r="J735"/>
  <c r="J733"/>
  <c r="J731"/>
  <c r="J729"/>
  <c r="J727"/>
  <c r="J725"/>
  <c r="J723"/>
  <c r="J721"/>
  <c r="J719"/>
  <c r="J717"/>
  <c r="J715"/>
  <c r="J713"/>
  <c r="J711"/>
  <c r="J709"/>
  <c r="J707"/>
  <c r="J705"/>
  <c r="J703"/>
  <c r="J701"/>
  <c r="J699"/>
  <c r="J697"/>
  <c r="J695"/>
  <c r="J693"/>
  <c r="J691"/>
  <c r="J689"/>
  <c r="J687"/>
  <c r="J685"/>
  <c r="J683"/>
  <c r="J681"/>
  <c r="J679"/>
  <c r="J677"/>
  <c r="J675"/>
  <c r="J673"/>
  <c r="J671"/>
  <c r="J669"/>
  <c r="J667"/>
  <c r="J665"/>
  <c r="J663"/>
  <c r="J661"/>
  <c r="J659"/>
  <c r="J657"/>
  <c r="J655"/>
  <c r="J653"/>
  <c r="J651"/>
  <c r="J649"/>
  <c r="J647"/>
  <c r="J645"/>
  <c r="J643"/>
  <c r="J641"/>
  <c r="J639"/>
  <c r="J637"/>
  <c r="J635"/>
  <c r="J633"/>
  <c r="J631"/>
  <c r="J629"/>
  <c r="J627"/>
  <c r="J625"/>
  <c r="J623"/>
  <c r="J621"/>
  <c r="J619"/>
  <c r="J617"/>
  <c r="J615"/>
  <c r="J613"/>
  <c r="J611"/>
  <c r="J609"/>
  <c r="J607"/>
  <c r="J605"/>
  <c r="J603"/>
  <c r="J601"/>
  <c r="J599"/>
  <c r="J597"/>
  <c r="J595"/>
  <c r="J593"/>
  <c r="J591"/>
  <c r="J589"/>
  <c r="J587"/>
  <c r="J585"/>
  <c r="J583"/>
  <c r="J581"/>
  <c r="J579"/>
  <c r="J577"/>
  <c r="J575"/>
  <c r="J573"/>
  <c r="J571"/>
  <c r="J569"/>
  <c r="J567"/>
  <c r="J565"/>
  <c r="J563"/>
  <c r="J561"/>
  <c r="J559"/>
  <c r="J557"/>
  <c r="J555"/>
  <c r="J553"/>
  <c r="J551"/>
  <c r="J549"/>
  <c r="J547"/>
  <c r="J545"/>
  <c r="J543"/>
  <c r="J541"/>
  <c r="J539"/>
  <c r="J537"/>
  <c r="J535"/>
  <c r="J533"/>
  <c r="J531"/>
  <c r="J529"/>
  <c r="J527"/>
  <c r="J525"/>
  <c r="J523"/>
  <c r="J521"/>
  <c r="J519"/>
  <c r="J517"/>
  <c r="J515"/>
  <c r="J513"/>
  <c r="J511"/>
  <c r="J509"/>
  <c r="J507"/>
  <c r="J505"/>
  <c r="J503"/>
  <c r="J501"/>
  <c r="J499"/>
  <c r="J497"/>
  <c r="J495"/>
  <c r="J493"/>
  <c r="J491"/>
  <c r="J489"/>
  <c r="J487"/>
  <c r="J485"/>
  <c r="J483"/>
  <c r="J481"/>
  <c r="J479"/>
  <c r="J477"/>
  <c r="J475"/>
  <c r="J473"/>
  <c r="J471"/>
  <c r="J469"/>
  <c r="J467"/>
  <c r="J465"/>
  <c r="J463"/>
  <c r="J461"/>
  <c r="J459"/>
  <c r="J457"/>
  <c r="J455"/>
  <c r="J453"/>
  <c r="J451"/>
  <c r="J449"/>
  <c r="J447"/>
  <c r="J445"/>
  <c r="J443"/>
  <c r="J441"/>
  <c r="J439"/>
  <c r="J437"/>
  <c r="J435"/>
  <c r="J433"/>
  <c r="J431"/>
  <c r="J429"/>
  <c r="J427"/>
  <c r="J425"/>
  <c r="J423"/>
  <c r="J421"/>
  <c r="J419"/>
  <c r="J417"/>
  <c r="J415"/>
  <c r="J413"/>
  <c r="J411"/>
  <c r="J409"/>
  <c r="J407"/>
  <c r="J405"/>
  <c r="J403"/>
  <c r="J401"/>
  <c r="J399"/>
  <c r="J397"/>
  <c r="J622"/>
  <c r="J620"/>
  <c r="J618"/>
  <c r="J616"/>
  <c r="J614"/>
  <c r="J612"/>
  <c r="J610"/>
  <c r="J608"/>
  <c r="J606"/>
  <c r="J604"/>
  <c r="J602"/>
  <c r="J600"/>
  <c r="J598"/>
  <c r="J596"/>
  <c r="J594"/>
  <c r="J592"/>
  <c r="J590"/>
  <c r="J588"/>
  <c r="J586"/>
  <c r="J584"/>
  <c r="J582"/>
  <c r="J580"/>
  <c r="J578"/>
  <c r="J576"/>
  <c r="J574"/>
  <c r="J572"/>
  <c r="J570"/>
  <c r="J568"/>
  <c r="J566"/>
  <c r="J564"/>
  <c r="J562"/>
  <c r="J560"/>
  <c r="J558"/>
  <c r="J556"/>
  <c r="J554"/>
  <c r="J552"/>
  <c r="J550"/>
  <c r="J548"/>
  <c r="J546"/>
  <c r="J544"/>
  <c r="J542"/>
  <c r="J540"/>
  <c r="J538"/>
  <c r="J536"/>
  <c r="J534"/>
  <c r="J532"/>
  <c r="J530"/>
  <c r="J528"/>
  <c r="J526"/>
  <c r="J524"/>
  <c r="J522"/>
  <c r="J520"/>
  <c r="J518"/>
  <c r="J516"/>
  <c r="J514"/>
  <c r="J512"/>
  <c r="J510"/>
  <c r="J508"/>
  <c r="J506"/>
  <c r="J504"/>
  <c r="J502"/>
  <c r="J500"/>
  <c r="J498"/>
  <c r="J496"/>
  <c r="J494"/>
  <c r="J492"/>
  <c r="J490"/>
  <c r="J488"/>
  <c r="J486"/>
  <c r="J484"/>
  <c r="J482"/>
  <c r="J480"/>
  <c r="J478"/>
  <c r="J476"/>
  <c r="J474"/>
  <c r="J472"/>
  <c r="J470"/>
  <c r="J468"/>
  <c r="J466"/>
  <c r="J464"/>
  <c r="J462"/>
  <c r="J460"/>
  <c r="J458"/>
  <c r="J456"/>
  <c r="J454"/>
  <c r="J452"/>
  <c r="J450"/>
  <c r="J448"/>
  <c r="J446"/>
  <c r="J444"/>
  <c r="J442"/>
  <c r="J440"/>
  <c r="J438"/>
  <c r="J436"/>
  <c r="J434"/>
  <c r="J432"/>
  <c r="J430"/>
  <c r="J428"/>
  <c r="J426"/>
  <c r="J424"/>
  <c r="J422"/>
  <c r="J420"/>
  <c r="J418"/>
  <c r="J416"/>
  <c r="J414"/>
  <c r="J412"/>
  <c r="J410"/>
  <c r="J408"/>
  <c r="J406"/>
  <c r="J404"/>
  <c r="J402"/>
  <c r="J400"/>
  <c r="J398"/>
  <c r="J396"/>
  <c r="L1191"/>
  <c r="L1189"/>
  <c r="L1187"/>
  <c r="L1185"/>
  <c r="L1183"/>
  <c r="L1181"/>
  <c r="L1179"/>
  <c r="L1177"/>
  <c r="L1175"/>
  <c r="L1173"/>
  <c r="L1171"/>
  <c r="L1169"/>
  <c r="L1167"/>
  <c r="L1165"/>
  <c r="L1163"/>
  <c r="L1161"/>
  <c r="L1159"/>
  <c r="L1157"/>
  <c r="L1155"/>
  <c r="L1153"/>
  <c r="L1151"/>
  <c r="L1149"/>
  <c r="L1147"/>
  <c r="L1145"/>
  <c r="L1143"/>
  <c r="L1141"/>
  <c r="L1139"/>
  <c r="L1137"/>
  <c r="L1135"/>
  <c r="L1190"/>
  <c r="L1188"/>
  <c r="L1186"/>
  <c r="L1184"/>
  <c r="L1182"/>
  <c r="L1180"/>
  <c r="L1178"/>
  <c r="L1176"/>
  <c r="L1174"/>
  <c r="L1172"/>
  <c r="L1170"/>
  <c r="L1168"/>
  <c r="L1166"/>
  <c r="L1164"/>
  <c r="L1162"/>
  <c r="L1160"/>
  <c r="L1158"/>
  <c r="L1156"/>
  <c r="L1154"/>
  <c r="L1152"/>
  <c r="L1150"/>
  <c r="L1148"/>
  <c r="L1146"/>
  <c r="L1144"/>
  <c r="L1142"/>
  <c r="L1140"/>
  <c r="L1138"/>
  <c r="L1136"/>
  <c r="L1134"/>
  <c r="L1132"/>
  <c r="L1130"/>
  <c r="L1128"/>
  <c r="L1126"/>
  <c r="L1124"/>
  <c r="L1122"/>
  <c r="L1120"/>
  <c r="L1118"/>
  <c r="L1116"/>
  <c r="L1114"/>
  <c r="L1112"/>
  <c r="L1110"/>
  <c r="L1108"/>
  <c r="L1106"/>
  <c r="L1104"/>
  <c r="L1102"/>
  <c r="L1100"/>
  <c r="L1098"/>
  <c r="L1096"/>
  <c r="L1094"/>
  <c r="L1092"/>
  <c r="L1090"/>
  <c r="L1088"/>
  <c r="L1086"/>
  <c r="L1084"/>
  <c r="L1082"/>
  <c r="L1080"/>
  <c r="L1133"/>
  <c r="L1131"/>
  <c r="L1129"/>
  <c r="L1127"/>
  <c r="L1125"/>
  <c r="L1123"/>
  <c r="L1121"/>
  <c r="L1119"/>
  <c r="L1117"/>
  <c r="L1115"/>
  <c r="L1113"/>
  <c r="L1111"/>
  <c r="L1109"/>
  <c r="L1107"/>
  <c r="L1105"/>
  <c r="L1103"/>
  <c r="L1101"/>
  <c r="L1099"/>
  <c r="L1097"/>
  <c r="L1095"/>
  <c r="L1093"/>
  <c r="L1091"/>
  <c r="L1089"/>
  <c r="L1087"/>
  <c r="L1085"/>
  <c r="L1083"/>
  <c r="L1081"/>
  <c r="L1079"/>
  <c r="L1077"/>
  <c r="L1075"/>
  <c r="L1073"/>
  <c r="L1071"/>
  <c r="L1069"/>
  <c r="L1067"/>
  <c r="L1065"/>
  <c r="L1063"/>
  <c r="L1061"/>
  <c r="L1059"/>
  <c r="L1057"/>
  <c r="L1055"/>
  <c r="L1053"/>
  <c r="L1051"/>
  <c r="L1049"/>
  <c r="L1047"/>
  <c r="L1045"/>
  <c r="L1043"/>
  <c r="L1041"/>
  <c r="L1039"/>
  <c r="L1037"/>
  <c r="L1035"/>
  <c r="L1033"/>
  <c r="L1031"/>
  <c r="L1029"/>
  <c r="L1027"/>
  <c r="L1025"/>
  <c r="L1023"/>
  <c r="L1021"/>
  <c r="L1019"/>
  <c r="L1017"/>
  <c r="L1015"/>
  <c r="L1013"/>
  <c r="L1011"/>
  <c r="L1009"/>
  <c r="L1007"/>
  <c r="L1005"/>
  <c r="L1003"/>
  <c r="L1001"/>
  <c r="L999"/>
  <c r="L997"/>
  <c r="L995"/>
  <c r="L993"/>
  <c r="L991"/>
  <c r="L989"/>
  <c r="L987"/>
  <c r="L985"/>
  <c r="L983"/>
  <c r="L981"/>
  <c r="L979"/>
  <c r="L977"/>
  <c r="L975"/>
  <c r="L973"/>
  <c r="L971"/>
  <c r="L969"/>
  <c r="L967"/>
  <c r="L1078"/>
  <c r="L1076"/>
  <c r="L1074"/>
  <c r="L1072"/>
  <c r="L1070"/>
  <c r="L1068"/>
  <c r="L1066"/>
  <c r="L1064"/>
  <c r="L1062"/>
  <c r="L1060"/>
  <c r="L1058"/>
  <c r="L1056"/>
  <c r="L1054"/>
  <c r="L1052"/>
  <c r="L1050"/>
  <c r="L1048"/>
  <c r="L1046"/>
  <c r="L1044"/>
  <c r="L1042"/>
  <c r="L1040"/>
  <c r="L1038"/>
  <c r="L1036"/>
  <c r="L1034"/>
  <c r="L1032"/>
  <c r="L1030"/>
  <c r="L1028"/>
  <c r="L1026"/>
  <c r="L1024"/>
  <c r="L1022"/>
  <c r="L1020"/>
  <c r="L1018"/>
  <c r="L1016"/>
  <c r="L1014"/>
  <c r="L1012"/>
  <c r="L1010"/>
  <c r="L1008"/>
  <c r="L1006"/>
  <c r="L1004"/>
  <c r="L1002"/>
  <c r="L1000"/>
  <c r="L998"/>
  <c r="L996"/>
  <c r="L994"/>
  <c r="L992"/>
  <c r="L990"/>
  <c r="L988"/>
  <c r="L986"/>
  <c r="L984"/>
  <c r="L982"/>
  <c r="L980"/>
  <c r="L978"/>
  <c r="L976"/>
  <c r="L974"/>
  <c r="L972"/>
  <c r="L970"/>
  <c r="L968"/>
  <c r="L966"/>
  <c r="L965"/>
  <c r="L964"/>
  <c r="L962"/>
  <c r="L960"/>
  <c r="L958"/>
  <c r="L956"/>
  <c r="L954"/>
  <c r="L952"/>
  <c r="L950"/>
  <c r="L948"/>
  <c r="L946"/>
  <c r="L944"/>
  <c r="L942"/>
  <c r="L940"/>
  <c r="L938"/>
  <c r="L936"/>
  <c r="L934"/>
  <c r="L932"/>
  <c r="L930"/>
  <c r="L928"/>
  <c r="L926"/>
  <c r="L924"/>
  <c r="L922"/>
  <c r="L920"/>
  <c r="L918"/>
  <c r="L916"/>
  <c r="L914"/>
  <c r="L912"/>
  <c r="L910"/>
  <c r="L908"/>
  <c r="L906"/>
  <c r="L904"/>
  <c r="L902"/>
  <c r="L900"/>
  <c r="L898"/>
  <c r="L896"/>
  <c r="L894"/>
  <c r="L892"/>
  <c r="L890"/>
  <c r="L888"/>
  <c r="L886"/>
  <c r="L884"/>
  <c r="L882"/>
  <c r="L880"/>
  <c r="L878"/>
  <c r="L876"/>
  <c r="L874"/>
  <c r="L872"/>
  <c r="L870"/>
  <c r="L868"/>
  <c r="L866"/>
  <c r="L864"/>
  <c r="L862"/>
  <c r="L860"/>
  <c r="L858"/>
  <c r="L856"/>
  <c r="L854"/>
  <c r="L852"/>
  <c r="L963"/>
  <c r="L961"/>
  <c r="L959"/>
  <c r="L957"/>
  <c r="L955"/>
  <c r="L953"/>
  <c r="L951"/>
  <c r="L949"/>
  <c r="L947"/>
  <c r="L945"/>
  <c r="L943"/>
  <c r="L941"/>
  <c r="L939"/>
  <c r="L937"/>
  <c r="L935"/>
  <c r="L933"/>
  <c r="L931"/>
  <c r="L929"/>
  <c r="L927"/>
  <c r="L925"/>
  <c r="L923"/>
  <c r="L921"/>
  <c r="L919"/>
  <c r="L917"/>
  <c r="L915"/>
  <c r="L913"/>
  <c r="L911"/>
  <c r="L909"/>
  <c r="L907"/>
  <c r="L905"/>
  <c r="L903"/>
  <c r="L901"/>
  <c r="L899"/>
  <c r="L897"/>
  <c r="L895"/>
  <c r="L893"/>
  <c r="L891"/>
  <c r="L889"/>
  <c r="L887"/>
  <c r="L885"/>
  <c r="L883"/>
  <c r="L881"/>
  <c r="L879"/>
  <c r="L877"/>
  <c r="L875"/>
  <c r="L873"/>
  <c r="L871"/>
  <c r="L869"/>
  <c r="L867"/>
  <c r="L865"/>
  <c r="L863"/>
  <c r="L861"/>
  <c r="L859"/>
  <c r="L857"/>
  <c r="L855"/>
  <c r="L853"/>
  <c r="L851"/>
  <c r="L850"/>
  <c r="L848"/>
  <c r="L846"/>
  <c r="L844"/>
  <c r="L842"/>
  <c r="L840"/>
  <c r="L838"/>
  <c r="L836"/>
  <c r="L834"/>
  <c r="L832"/>
  <c r="L830"/>
  <c r="L828"/>
  <c r="L826"/>
  <c r="L824"/>
  <c r="L822"/>
  <c r="L820"/>
  <c r="L818"/>
  <c r="L816"/>
  <c r="L814"/>
  <c r="L812"/>
  <c r="L810"/>
  <c r="L808"/>
  <c r="L806"/>
  <c r="L804"/>
  <c r="L802"/>
  <c r="L800"/>
  <c r="L798"/>
  <c r="L796"/>
  <c r="L794"/>
  <c r="L792"/>
  <c r="L790"/>
  <c r="L788"/>
  <c r="L786"/>
  <c r="L784"/>
  <c r="L782"/>
  <c r="L780"/>
  <c r="L778"/>
  <c r="L776"/>
  <c r="L774"/>
  <c r="L772"/>
  <c r="L770"/>
  <c r="L768"/>
  <c r="L766"/>
  <c r="L764"/>
  <c r="L762"/>
  <c r="L760"/>
  <c r="L758"/>
  <c r="L756"/>
  <c r="L754"/>
  <c r="L752"/>
  <c r="L750"/>
  <c r="L748"/>
  <c r="L746"/>
  <c r="L744"/>
  <c r="L742"/>
  <c r="L740"/>
  <c r="L738"/>
  <c r="L736"/>
  <c r="L734"/>
  <c r="L732"/>
  <c r="L730"/>
  <c r="L728"/>
  <c r="L726"/>
  <c r="L724"/>
  <c r="L722"/>
  <c r="L720"/>
  <c r="L718"/>
  <c r="L716"/>
  <c r="L714"/>
  <c r="L712"/>
  <c r="L710"/>
  <c r="L708"/>
  <c r="L706"/>
  <c r="L704"/>
  <c r="L702"/>
  <c r="L700"/>
  <c r="L698"/>
  <c r="L696"/>
  <c r="L694"/>
  <c r="L692"/>
  <c r="L690"/>
  <c r="L688"/>
  <c r="L686"/>
  <c r="L684"/>
  <c r="L682"/>
  <c r="L680"/>
  <c r="L678"/>
  <c r="L676"/>
  <c r="L674"/>
  <c r="L672"/>
  <c r="L670"/>
  <c r="L668"/>
  <c r="L666"/>
  <c r="L664"/>
  <c r="L662"/>
  <c r="L660"/>
  <c r="L658"/>
  <c r="L656"/>
  <c r="L654"/>
  <c r="L652"/>
  <c r="L650"/>
  <c r="L648"/>
  <c r="L646"/>
  <c r="L644"/>
  <c r="L642"/>
  <c r="L640"/>
  <c r="L638"/>
  <c r="L636"/>
  <c r="L634"/>
  <c r="L632"/>
  <c r="L630"/>
  <c r="L628"/>
  <c r="L626"/>
  <c r="L624"/>
  <c r="L849"/>
  <c r="L847"/>
  <c r="L845"/>
  <c r="L843"/>
  <c r="L841"/>
  <c r="L839"/>
  <c r="L837"/>
  <c r="L835"/>
  <c r="L833"/>
  <c r="L831"/>
  <c r="L829"/>
  <c r="L827"/>
  <c r="L825"/>
  <c r="L823"/>
  <c r="L821"/>
  <c r="L819"/>
  <c r="L817"/>
  <c r="L815"/>
  <c r="L813"/>
  <c r="L811"/>
  <c r="L809"/>
  <c r="L807"/>
  <c r="L805"/>
  <c r="L803"/>
  <c r="L801"/>
  <c r="L799"/>
  <c r="L797"/>
  <c r="L795"/>
  <c r="L793"/>
  <c r="L791"/>
  <c r="L789"/>
  <c r="L787"/>
  <c r="L785"/>
  <c r="L783"/>
  <c r="L781"/>
  <c r="L779"/>
  <c r="L777"/>
  <c r="L775"/>
  <c r="L773"/>
  <c r="L771"/>
  <c r="L769"/>
  <c r="L767"/>
  <c r="L765"/>
  <c r="L763"/>
  <c r="L761"/>
  <c r="L759"/>
  <c r="L757"/>
  <c r="L755"/>
  <c r="L753"/>
  <c r="L751"/>
  <c r="L749"/>
  <c r="L747"/>
  <c r="L745"/>
  <c r="L743"/>
  <c r="L741"/>
  <c r="L739"/>
  <c r="L737"/>
  <c r="L735"/>
  <c r="L733"/>
  <c r="L731"/>
  <c r="L729"/>
  <c r="L727"/>
  <c r="L725"/>
  <c r="L723"/>
  <c r="L721"/>
  <c r="L719"/>
  <c r="L717"/>
  <c r="L715"/>
  <c r="L713"/>
  <c r="L711"/>
  <c r="L709"/>
  <c r="L707"/>
  <c r="L705"/>
  <c r="L703"/>
  <c r="L701"/>
  <c r="L699"/>
  <c r="L697"/>
  <c r="L695"/>
  <c r="L693"/>
  <c r="L691"/>
  <c r="L689"/>
  <c r="L687"/>
  <c r="L685"/>
  <c r="L683"/>
  <c r="L681"/>
  <c r="L679"/>
  <c r="L677"/>
  <c r="L675"/>
  <c r="L673"/>
  <c r="L671"/>
  <c r="L669"/>
  <c r="L667"/>
  <c r="L665"/>
  <c r="L663"/>
  <c r="L661"/>
  <c r="L659"/>
  <c r="L657"/>
  <c r="L655"/>
  <c r="L653"/>
  <c r="L651"/>
  <c r="L649"/>
  <c r="L647"/>
  <c r="L645"/>
  <c r="L643"/>
  <c r="L641"/>
  <c r="L639"/>
  <c r="L637"/>
  <c r="L635"/>
  <c r="L633"/>
  <c r="L631"/>
  <c r="L629"/>
  <c r="L627"/>
  <c r="L625"/>
  <c r="L623"/>
  <c r="L621"/>
  <c r="L619"/>
  <c r="L617"/>
  <c r="L615"/>
  <c r="L613"/>
  <c r="L611"/>
  <c r="L609"/>
  <c r="L607"/>
  <c r="L605"/>
  <c r="L603"/>
  <c r="L601"/>
  <c r="L599"/>
  <c r="L597"/>
  <c r="L595"/>
  <c r="L593"/>
  <c r="L591"/>
  <c r="L589"/>
  <c r="L587"/>
  <c r="L585"/>
  <c r="L583"/>
  <c r="L581"/>
  <c r="L579"/>
  <c r="L577"/>
  <c r="L575"/>
  <c r="L573"/>
  <c r="L571"/>
  <c r="L569"/>
  <c r="L567"/>
  <c r="L565"/>
  <c r="L563"/>
  <c r="L561"/>
  <c r="L559"/>
  <c r="L557"/>
  <c r="L555"/>
  <c r="L553"/>
  <c r="L551"/>
  <c r="L549"/>
  <c r="L547"/>
  <c r="L545"/>
  <c r="L543"/>
  <c r="L541"/>
  <c r="L539"/>
  <c r="L537"/>
  <c r="L535"/>
  <c r="L533"/>
  <c r="L531"/>
  <c r="L529"/>
  <c r="L527"/>
  <c r="L525"/>
  <c r="L523"/>
  <c r="L521"/>
  <c r="L519"/>
  <c r="L517"/>
  <c r="L515"/>
  <c r="L513"/>
  <c r="L511"/>
  <c r="L509"/>
  <c r="L507"/>
  <c r="L505"/>
  <c r="L503"/>
  <c r="L501"/>
  <c r="L499"/>
  <c r="L497"/>
  <c r="L495"/>
  <c r="L493"/>
  <c r="L491"/>
  <c r="L489"/>
  <c r="L487"/>
  <c r="L485"/>
  <c r="L483"/>
  <c r="L481"/>
  <c r="L479"/>
  <c r="L477"/>
  <c r="L475"/>
  <c r="L473"/>
  <c r="L471"/>
  <c r="L469"/>
  <c r="L467"/>
  <c r="L465"/>
  <c r="L463"/>
  <c r="L461"/>
  <c r="L459"/>
  <c r="L457"/>
  <c r="L455"/>
  <c r="L453"/>
  <c r="L451"/>
  <c r="L449"/>
  <c r="L447"/>
  <c r="L445"/>
  <c r="L443"/>
  <c r="L441"/>
  <c r="L439"/>
  <c r="L437"/>
  <c r="L435"/>
  <c r="L433"/>
  <c r="L431"/>
  <c r="L429"/>
  <c r="L427"/>
  <c r="L425"/>
  <c r="L423"/>
  <c r="L421"/>
  <c r="L419"/>
  <c r="L417"/>
  <c r="L415"/>
  <c r="L413"/>
  <c r="L411"/>
  <c r="L409"/>
  <c r="L407"/>
  <c r="L405"/>
  <c r="L403"/>
  <c r="L401"/>
  <c r="L399"/>
  <c r="L397"/>
  <c r="L622"/>
  <c r="L620"/>
  <c r="L618"/>
  <c r="L616"/>
  <c r="L614"/>
  <c r="L612"/>
  <c r="L610"/>
  <c r="L608"/>
  <c r="L606"/>
  <c r="L604"/>
  <c r="L602"/>
  <c r="L600"/>
  <c r="L598"/>
  <c r="L596"/>
  <c r="L594"/>
  <c r="L592"/>
  <c r="L590"/>
  <c r="L588"/>
  <c r="L586"/>
  <c r="L584"/>
  <c r="L582"/>
  <c r="L580"/>
  <c r="L578"/>
  <c r="L576"/>
  <c r="L574"/>
  <c r="L572"/>
  <c r="L570"/>
  <c r="L568"/>
  <c r="L566"/>
  <c r="L564"/>
  <c r="L562"/>
  <c r="L560"/>
  <c r="L558"/>
  <c r="L556"/>
  <c r="L554"/>
  <c r="L552"/>
  <c r="L550"/>
  <c r="L548"/>
  <c r="L546"/>
  <c r="L544"/>
  <c r="L542"/>
  <c r="L540"/>
  <c r="L538"/>
  <c r="L536"/>
  <c r="L534"/>
  <c r="L532"/>
  <c r="L530"/>
  <c r="L528"/>
  <c r="L526"/>
  <c r="L524"/>
  <c r="L522"/>
  <c r="L520"/>
  <c r="L518"/>
  <c r="L516"/>
  <c r="L514"/>
  <c r="L512"/>
  <c r="L510"/>
  <c r="L508"/>
  <c r="L506"/>
  <c r="L504"/>
  <c r="L502"/>
  <c r="L500"/>
  <c r="L498"/>
  <c r="L496"/>
  <c r="L494"/>
  <c r="L492"/>
  <c r="L490"/>
  <c r="L488"/>
  <c r="L486"/>
  <c r="L484"/>
  <c r="L482"/>
  <c r="L480"/>
  <c r="L478"/>
  <c r="L476"/>
  <c r="L474"/>
  <c r="L472"/>
  <c r="L470"/>
  <c r="L468"/>
  <c r="L466"/>
  <c r="L464"/>
  <c r="L462"/>
  <c r="L460"/>
  <c r="L458"/>
  <c r="L456"/>
  <c r="L454"/>
  <c r="L452"/>
  <c r="L450"/>
  <c r="L448"/>
  <c r="L446"/>
  <c r="L444"/>
  <c r="L442"/>
  <c r="L440"/>
  <c r="L438"/>
  <c r="L436"/>
  <c r="L434"/>
  <c r="L432"/>
  <c r="L430"/>
  <c r="L428"/>
  <c r="L426"/>
  <c r="L424"/>
  <c r="L422"/>
  <c r="L420"/>
  <c r="L418"/>
  <c r="L416"/>
  <c r="L414"/>
  <c r="L412"/>
  <c r="L410"/>
  <c r="L408"/>
  <c r="L406"/>
  <c r="L404"/>
  <c r="L402"/>
  <c r="L400"/>
  <c r="L398"/>
  <c r="L396"/>
  <c r="N1191"/>
  <c r="N1189"/>
  <c r="N1187"/>
  <c r="N1185"/>
  <c r="N1183"/>
  <c r="N1181"/>
  <c r="N1179"/>
  <c r="N1177"/>
  <c r="N1175"/>
  <c r="N1173"/>
  <c r="N1171"/>
  <c r="N1169"/>
  <c r="N1167"/>
  <c r="N1165"/>
  <c r="N1163"/>
  <c r="N1161"/>
  <c r="N1159"/>
  <c r="N1157"/>
  <c r="N1155"/>
  <c r="N1153"/>
  <c r="N1151"/>
  <c r="N1149"/>
  <c r="N1147"/>
  <c r="N1145"/>
  <c r="N1143"/>
  <c r="N1141"/>
  <c r="N1139"/>
  <c r="N1137"/>
  <c r="N1135"/>
  <c r="N1190"/>
  <c r="N1188"/>
  <c r="N1186"/>
  <c r="N1184"/>
  <c r="N1182"/>
  <c r="N1180"/>
  <c r="N1178"/>
  <c r="N1176"/>
  <c r="N1174"/>
  <c r="N1172"/>
  <c r="N1170"/>
  <c r="N1168"/>
  <c r="N1166"/>
  <c r="N1164"/>
  <c r="N1162"/>
  <c r="N1160"/>
  <c r="N1158"/>
  <c r="N1156"/>
  <c r="N1154"/>
  <c r="N1152"/>
  <c r="N1150"/>
  <c r="N1148"/>
  <c r="N1146"/>
  <c r="N1144"/>
  <c r="N1142"/>
  <c r="N1140"/>
  <c r="N1138"/>
  <c r="N1136"/>
  <c r="N1134"/>
  <c r="N1132"/>
  <c r="N1130"/>
  <c r="N1128"/>
  <c r="N1126"/>
  <c r="N1124"/>
  <c r="N1122"/>
  <c r="N1120"/>
  <c r="N1118"/>
  <c r="N1116"/>
  <c r="N1114"/>
  <c r="N1112"/>
  <c r="N1110"/>
  <c r="N1108"/>
  <c r="N1106"/>
  <c r="N1104"/>
  <c r="N1102"/>
  <c r="N1100"/>
  <c r="N1098"/>
  <c r="N1096"/>
  <c r="N1094"/>
  <c r="N1092"/>
  <c r="N1090"/>
  <c r="N1088"/>
  <c r="N1086"/>
  <c r="N1084"/>
  <c r="N1082"/>
  <c r="N1080"/>
  <c r="N1133"/>
  <c r="N1131"/>
  <c r="N1129"/>
  <c r="N1127"/>
  <c r="N1125"/>
  <c r="N1123"/>
  <c r="N1121"/>
  <c r="N1119"/>
  <c r="N1117"/>
  <c r="N1115"/>
  <c r="N1113"/>
  <c r="N1111"/>
  <c r="N1109"/>
  <c r="N1107"/>
  <c r="N1105"/>
  <c r="N1103"/>
  <c r="N1101"/>
  <c r="N1099"/>
  <c r="N1097"/>
  <c r="N1095"/>
  <c r="N1093"/>
  <c r="N1091"/>
  <c r="N1089"/>
  <c r="N1087"/>
  <c r="N1085"/>
  <c r="N1083"/>
  <c r="N1081"/>
  <c r="N1079"/>
  <c r="N1078"/>
  <c r="N1077"/>
  <c r="N1075"/>
  <c r="N1073"/>
  <c r="N1071"/>
  <c r="N1069"/>
  <c r="N1067"/>
  <c r="N1065"/>
  <c r="N1063"/>
  <c r="N1061"/>
  <c r="N1059"/>
  <c r="N1057"/>
  <c r="N1055"/>
  <c r="N1053"/>
  <c r="N1051"/>
  <c r="N1049"/>
  <c r="N1047"/>
  <c r="N1045"/>
  <c r="N1043"/>
  <c r="N1041"/>
  <c r="N1039"/>
  <c r="N1037"/>
  <c r="N1035"/>
  <c r="N1033"/>
  <c r="N1031"/>
  <c r="N1029"/>
  <c r="N1027"/>
  <c r="N1025"/>
  <c r="N1023"/>
  <c r="N1021"/>
  <c r="N1019"/>
  <c r="N1017"/>
  <c r="N1015"/>
  <c r="N1013"/>
  <c r="N1011"/>
  <c r="N1009"/>
  <c r="N1007"/>
  <c r="N1005"/>
  <c r="N1003"/>
  <c r="N1001"/>
  <c r="N999"/>
  <c r="N997"/>
  <c r="N995"/>
  <c r="N993"/>
  <c r="N991"/>
  <c r="N989"/>
  <c r="N987"/>
  <c r="N985"/>
  <c r="N983"/>
  <c r="N981"/>
  <c r="N979"/>
  <c r="N977"/>
  <c r="N975"/>
  <c r="N973"/>
  <c r="N971"/>
  <c r="N969"/>
  <c r="N967"/>
  <c r="N965"/>
  <c r="N1076"/>
  <c r="N1074"/>
  <c r="N1072"/>
  <c r="N1070"/>
  <c r="N1068"/>
  <c r="N1066"/>
  <c r="N1064"/>
  <c r="N1062"/>
  <c r="N1060"/>
  <c r="N1058"/>
  <c r="N1056"/>
  <c r="N1054"/>
  <c r="N1052"/>
  <c r="N1050"/>
  <c r="N1048"/>
  <c r="N1046"/>
  <c r="N1044"/>
  <c r="N1042"/>
  <c r="N1040"/>
  <c r="N1038"/>
  <c r="N1036"/>
  <c r="N1034"/>
  <c r="N1032"/>
  <c r="N1030"/>
  <c r="N1028"/>
  <c r="N1026"/>
  <c r="N1024"/>
  <c r="N1022"/>
  <c r="N1020"/>
  <c r="N1018"/>
  <c r="N1016"/>
  <c r="N1014"/>
  <c r="N1012"/>
  <c r="N1010"/>
  <c r="N1008"/>
  <c r="N1006"/>
  <c r="N1004"/>
  <c r="N1002"/>
  <c r="N1000"/>
  <c r="N998"/>
  <c r="N996"/>
  <c r="N994"/>
  <c r="N992"/>
  <c r="N990"/>
  <c r="N988"/>
  <c r="N986"/>
  <c r="N984"/>
  <c r="N982"/>
  <c r="N980"/>
  <c r="N978"/>
  <c r="N976"/>
  <c r="N974"/>
  <c r="N972"/>
  <c r="N970"/>
  <c r="N968"/>
  <c r="N966"/>
  <c r="N964"/>
  <c r="N962"/>
  <c r="N960"/>
  <c r="N958"/>
  <c r="N956"/>
  <c r="N954"/>
  <c r="N952"/>
  <c r="N950"/>
  <c r="N948"/>
  <c r="N946"/>
  <c r="N944"/>
  <c r="N942"/>
  <c r="N940"/>
  <c r="N938"/>
  <c r="N936"/>
  <c r="N934"/>
  <c r="N932"/>
  <c r="N930"/>
  <c r="N928"/>
  <c r="N926"/>
  <c r="N924"/>
  <c r="N922"/>
  <c r="N920"/>
  <c r="N918"/>
  <c r="N916"/>
  <c r="N914"/>
  <c r="N912"/>
  <c r="N910"/>
  <c r="N908"/>
  <c r="N906"/>
  <c r="N904"/>
  <c r="N902"/>
  <c r="N900"/>
  <c r="N898"/>
  <c r="N896"/>
  <c r="N894"/>
  <c r="N892"/>
  <c r="N890"/>
  <c r="N888"/>
  <c r="N886"/>
  <c r="N884"/>
  <c r="N882"/>
  <c r="N880"/>
  <c r="N878"/>
  <c r="N876"/>
  <c r="N874"/>
  <c r="N872"/>
  <c r="N870"/>
  <c r="N868"/>
  <c r="N866"/>
  <c r="N864"/>
  <c r="N862"/>
  <c r="N860"/>
  <c r="N858"/>
  <c r="N856"/>
  <c r="N854"/>
  <c r="N852"/>
  <c r="N963"/>
  <c r="N961"/>
  <c r="N959"/>
  <c r="N957"/>
  <c r="N955"/>
  <c r="N953"/>
  <c r="N951"/>
  <c r="N949"/>
  <c r="N947"/>
  <c r="N945"/>
  <c r="N943"/>
  <c r="N941"/>
  <c r="N939"/>
  <c r="N937"/>
  <c r="N935"/>
  <c r="N933"/>
  <c r="N931"/>
  <c r="N929"/>
  <c r="N927"/>
  <c r="N925"/>
  <c r="N923"/>
  <c r="N921"/>
  <c r="N919"/>
  <c r="N917"/>
  <c r="N915"/>
  <c r="N913"/>
  <c r="N911"/>
  <c r="N909"/>
  <c r="N907"/>
  <c r="N905"/>
  <c r="N903"/>
  <c r="N901"/>
  <c r="N899"/>
  <c r="N897"/>
  <c r="N895"/>
  <c r="N893"/>
  <c r="N891"/>
  <c r="N889"/>
  <c r="N887"/>
  <c r="N885"/>
  <c r="N883"/>
  <c r="N881"/>
  <c r="N879"/>
  <c r="N877"/>
  <c r="N875"/>
  <c r="N873"/>
  <c r="N871"/>
  <c r="N869"/>
  <c r="N867"/>
  <c r="N865"/>
  <c r="N863"/>
  <c r="N861"/>
  <c r="N859"/>
  <c r="N857"/>
  <c r="N855"/>
  <c r="N853"/>
  <c r="N851"/>
  <c r="N850"/>
  <c r="N848"/>
  <c r="N846"/>
  <c r="N844"/>
  <c r="N842"/>
  <c r="N840"/>
  <c r="N838"/>
  <c r="N836"/>
  <c r="N834"/>
  <c r="N832"/>
  <c r="N830"/>
  <c r="N828"/>
  <c r="N826"/>
  <c r="N824"/>
  <c r="N822"/>
  <c r="N820"/>
  <c r="N818"/>
  <c r="N816"/>
  <c r="N814"/>
  <c r="N812"/>
  <c r="N810"/>
  <c r="N808"/>
  <c r="N806"/>
  <c r="N804"/>
  <c r="N802"/>
  <c r="N800"/>
  <c r="N798"/>
  <c r="N796"/>
  <c r="N794"/>
  <c r="N792"/>
  <c r="N790"/>
  <c r="N788"/>
  <c r="N786"/>
  <c r="N784"/>
  <c r="N782"/>
  <c r="N780"/>
  <c r="N778"/>
  <c r="N776"/>
  <c r="N774"/>
  <c r="N772"/>
  <c r="N770"/>
  <c r="N768"/>
  <c r="N766"/>
  <c r="N764"/>
  <c r="N762"/>
  <c r="N760"/>
  <c r="N758"/>
  <c r="N756"/>
  <c r="N754"/>
  <c r="N752"/>
  <c r="N750"/>
  <c r="N748"/>
  <c r="N746"/>
  <c r="N744"/>
  <c r="N742"/>
  <c r="N740"/>
  <c r="N738"/>
  <c r="N736"/>
  <c r="N734"/>
  <c r="N732"/>
  <c r="N730"/>
  <c r="N728"/>
  <c r="N726"/>
  <c r="N724"/>
  <c r="N722"/>
  <c r="N720"/>
  <c r="N718"/>
  <c r="N716"/>
  <c r="N714"/>
  <c r="N712"/>
  <c r="N710"/>
  <c r="N708"/>
  <c r="N706"/>
  <c r="N704"/>
  <c r="N702"/>
  <c r="N700"/>
  <c r="N698"/>
  <c r="N696"/>
  <c r="N694"/>
  <c r="N692"/>
  <c r="N690"/>
  <c r="N688"/>
  <c r="N686"/>
  <c r="N684"/>
  <c r="N682"/>
  <c r="N680"/>
  <c r="N678"/>
  <c r="N676"/>
  <c r="N674"/>
  <c r="N672"/>
  <c r="N670"/>
  <c r="N668"/>
  <c r="N666"/>
  <c r="N664"/>
  <c r="N662"/>
  <c r="N660"/>
  <c r="N658"/>
  <c r="N656"/>
  <c r="N654"/>
  <c r="N652"/>
  <c r="N650"/>
  <c r="N648"/>
  <c r="N646"/>
  <c r="N644"/>
  <c r="N642"/>
  <c r="N640"/>
  <c r="N638"/>
  <c r="N636"/>
  <c r="N634"/>
  <c r="N632"/>
  <c r="N630"/>
  <c r="N628"/>
  <c r="N626"/>
  <c r="N624"/>
  <c r="N849"/>
  <c r="N847"/>
  <c r="N845"/>
  <c r="N843"/>
  <c r="N841"/>
  <c r="N839"/>
  <c r="N837"/>
  <c r="N835"/>
  <c r="N833"/>
  <c r="N831"/>
  <c r="N829"/>
  <c r="N827"/>
  <c r="N825"/>
  <c r="N823"/>
  <c r="N821"/>
  <c r="N819"/>
  <c r="N817"/>
  <c r="N815"/>
  <c r="N813"/>
  <c r="N811"/>
  <c r="N809"/>
  <c r="N807"/>
  <c r="N805"/>
  <c r="N803"/>
  <c r="N801"/>
  <c r="N799"/>
  <c r="N797"/>
  <c r="N795"/>
  <c r="N793"/>
  <c r="N791"/>
  <c r="N789"/>
  <c r="N787"/>
  <c r="N785"/>
  <c r="N783"/>
  <c r="N781"/>
  <c r="N779"/>
  <c r="N777"/>
  <c r="N775"/>
  <c r="N773"/>
  <c r="N771"/>
  <c r="N769"/>
  <c r="N767"/>
  <c r="N765"/>
  <c r="N763"/>
  <c r="N761"/>
  <c r="N759"/>
  <c r="N757"/>
  <c r="N755"/>
  <c r="N753"/>
  <c r="N751"/>
  <c r="N749"/>
  <c r="N747"/>
  <c r="N745"/>
  <c r="N743"/>
  <c r="N741"/>
  <c r="N739"/>
  <c r="N737"/>
  <c r="N735"/>
  <c r="N733"/>
  <c r="N731"/>
  <c r="N729"/>
  <c r="N727"/>
  <c r="N725"/>
  <c r="N723"/>
  <c r="N721"/>
  <c r="N719"/>
  <c r="N717"/>
  <c r="N715"/>
  <c r="N713"/>
  <c r="N711"/>
  <c r="N709"/>
  <c r="N707"/>
  <c r="N705"/>
  <c r="N703"/>
  <c r="N701"/>
  <c r="N699"/>
  <c r="N697"/>
  <c r="N695"/>
  <c r="N693"/>
  <c r="N691"/>
  <c r="N689"/>
  <c r="N687"/>
  <c r="N685"/>
  <c r="N683"/>
  <c r="N681"/>
  <c r="N679"/>
  <c r="N677"/>
  <c r="N675"/>
  <c r="N673"/>
  <c r="N671"/>
  <c r="N669"/>
  <c r="N667"/>
  <c r="N665"/>
  <c r="N663"/>
  <c r="N661"/>
  <c r="N659"/>
  <c r="N657"/>
  <c r="N655"/>
  <c r="N653"/>
  <c r="N651"/>
  <c r="N649"/>
  <c r="N647"/>
  <c r="N645"/>
  <c r="N643"/>
  <c r="N641"/>
  <c r="N639"/>
  <c r="N637"/>
  <c r="N635"/>
  <c r="N633"/>
  <c r="N631"/>
  <c r="N629"/>
  <c r="N627"/>
  <c r="N625"/>
  <c r="N623"/>
  <c r="N621"/>
  <c r="N619"/>
  <c r="N617"/>
  <c r="N615"/>
  <c r="N613"/>
  <c r="N611"/>
  <c r="N609"/>
  <c r="N607"/>
  <c r="N605"/>
  <c r="N603"/>
  <c r="N601"/>
  <c r="N599"/>
  <c r="N597"/>
  <c r="N595"/>
  <c r="N593"/>
  <c r="N591"/>
  <c r="N589"/>
  <c r="N587"/>
  <c r="N585"/>
  <c r="N583"/>
  <c r="N581"/>
  <c r="N579"/>
  <c r="N577"/>
  <c r="N575"/>
  <c r="N573"/>
  <c r="N571"/>
  <c r="N569"/>
  <c r="N567"/>
  <c r="N565"/>
  <c r="N563"/>
  <c r="N561"/>
  <c r="N559"/>
  <c r="N557"/>
  <c r="N555"/>
  <c r="N553"/>
  <c r="N551"/>
  <c r="N549"/>
  <c r="N547"/>
  <c r="N545"/>
  <c r="N543"/>
  <c r="N541"/>
  <c r="N539"/>
  <c r="N537"/>
  <c r="N535"/>
  <c r="N533"/>
  <c r="N531"/>
  <c r="N529"/>
  <c r="N527"/>
  <c r="N525"/>
  <c r="N523"/>
  <c r="N521"/>
  <c r="N519"/>
  <c r="N517"/>
  <c r="N515"/>
  <c r="N513"/>
  <c r="N511"/>
  <c r="N509"/>
  <c r="N507"/>
  <c r="N505"/>
  <c r="N503"/>
  <c r="N501"/>
  <c r="N499"/>
  <c r="N497"/>
  <c r="N495"/>
  <c r="N493"/>
  <c r="N491"/>
  <c r="N489"/>
  <c r="N487"/>
  <c r="N485"/>
  <c r="N483"/>
  <c r="N481"/>
  <c r="N479"/>
  <c r="N477"/>
  <c r="N475"/>
  <c r="N473"/>
  <c r="N471"/>
  <c r="N469"/>
  <c r="N467"/>
  <c r="N465"/>
  <c r="N463"/>
  <c r="N461"/>
  <c r="N459"/>
  <c r="N457"/>
  <c r="N455"/>
  <c r="N453"/>
  <c r="N451"/>
  <c r="N449"/>
  <c r="N447"/>
  <c r="N445"/>
  <c r="N443"/>
  <c r="N441"/>
  <c r="N439"/>
  <c r="N437"/>
  <c r="N435"/>
  <c r="N433"/>
  <c r="N431"/>
  <c r="N429"/>
  <c r="N427"/>
  <c r="N425"/>
  <c r="N423"/>
  <c r="N421"/>
  <c r="N419"/>
  <c r="N417"/>
  <c r="N415"/>
  <c r="N413"/>
  <c r="N411"/>
  <c r="N409"/>
  <c r="N407"/>
  <c r="N405"/>
  <c r="N403"/>
  <c r="N401"/>
  <c r="N399"/>
  <c r="N397"/>
  <c r="N622"/>
  <c r="N620"/>
  <c r="N618"/>
  <c r="N616"/>
  <c r="N614"/>
  <c r="N612"/>
  <c r="N610"/>
  <c r="N608"/>
  <c r="N606"/>
  <c r="N604"/>
  <c r="N602"/>
  <c r="N600"/>
  <c r="N598"/>
  <c r="N596"/>
  <c r="N594"/>
  <c r="N592"/>
  <c r="N590"/>
  <c r="N588"/>
  <c r="N586"/>
  <c r="N584"/>
  <c r="N582"/>
  <c r="N580"/>
  <c r="N578"/>
  <c r="N576"/>
  <c r="N574"/>
  <c r="N572"/>
  <c r="N570"/>
  <c r="N568"/>
  <c r="N566"/>
  <c r="N564"/>
  <c r="N562"/>
  <c r="N560"/>
  <c r="N558"/>
  <c r="N556"/>
  <c r="N554"/>
  <c r="N552"/>
  <c r="N550"/>
  <c r="N548"/>
  <c r="N546"/>
  <c r="N544"/>
  <c r="N542"/>
  <c r="N540"/>
  <c r="N538"/>
  <c r="N536"/>
  <c r="N534"/>
  <c r="N532"/>
  <c r="N530"/>
  <c r="N528"/>
  <c r="N526"/>
  <c r="N524"/>
  <c r="N522"/>
  <c r="N520"/>
  <c r="N518"/>
  <c r="N516"/>
  <c r="N514"/>
  <c r="N512"/>
  <c r="N510"/>
  <c r="N508"/>
  <c r="N506"/>
  <c r="N504"/>
  <c r="N502"/>
  <c r="N500"/>
  <c r="N498"/>
  <c r="N496"/>
  <c r="N494"/>
  <c r="N492"/>
  <c r="N490"/>
  <c r="N488"/>
  <c r="N486"/>
  <c r="N484"/>
  <c r="N482"/>
  <c r="N480"/>
  <c r="N478"/>
  <c r="N476"/>
  <c r="N474"/>
  <c r="N472"/>
  <c r="N470"/>
  <c r="N468"/>
  <c r="N466"/>
  <c r="N464"/>
  <c r="N462"/>
  <c r="N460"/>
  <c r="N458"/>
  <c r="N456"/>
  <c r="N454"/>
  <c r="N452"/>
  <c r="N450"/>
  <c r="N448"/>
  <c r="N446"/>
  <c r="N444"/>
  <c r="N442"/>
  <c r="N440"/>
  <c r="N438"/>
  <c r="N436"/>
  <c r="N434"/>
  <c r="N432"/>
  <c r="N430"/>
  <c r="N428"/>
  <c r="N426"/>
  <c r="N424"/>
  <c r="N422"/>
  <c r="N420"/>
  <c r="N418"/>
  <c r="N416"/>
  <c r="N414"/>
  <c r="N412"/>
  <c r="N410"/>
  <c r="N408"/>
  <c r="N406"/>
  <c r="N404"/>
  <c r="N402"/>
  <c r="N400"/>
  <c r="N398"/>
  <c r="N396"/>
  <c r="P1191"/>
  <c r="P1189"/>
  <c r="P1187"/>
  <c r="P1185"/>
  <c r="P1183"/>
  <c r="P1181"/>
  <c r="P1179"/>
  <c r="P1177"/>
  <c r="P1175"/>
  <c r="P1173"/>
  <c r="P1171"/>
  <c r="P1169"/>
  <c r="P1167"/>
  <c r="P1165"/>
  <c r="P1163"/>
  <c r="P1161"/>
  <c r="P1159"/>
  <c r="P1157"/>
  <c r="P1155"/>
  <c r="P1153"/>
  <c r="P1151"/>
  <c r="P1149"/>
  <c r="P1147"/>
  <c r="P1145"/>
  <c r="P1143"/>
  <c r="P1141"/>
  <c r="P1139"/>
  <c r="P1137"/>
  <c r="P1135"/>
  <c r="P1190"/>
  <c r="P1188"/>
  <c r="P1186"/>
  <c r="P1184"/>
  <c r="P1182"/>
  <c r="P1180"/>
  <c r="P1178"/>
  <c r="P1176"/>
  <c r="P1174"/>
  <c r="P1172"/>
  <c r="P1170"/>
  <c r="P1168"/>
  <c r="P1166"/>
  <c r="P1164"/>
  <c r="P1162"/>
  <c r="P1160"/>
  <c r="P1158"/>
  <c r="P1156"/>
  <c r="P1154"/>
  <c r="P1152"/>
  <c r="P1150"/>
  <c r="P1148"/>
  <c r="P1146"/>
  <c r="P1144"/>
  <c r="P1142"/>
  <c r="P1140"/>
  <c r="P1138"/>
  <c r="P1136"/>
  <c r="P1134"/>
  <c r="P1132"/>
  <c r="P1130"/>
  <c r="P1128"/>
  <c r="P1126"/>
  <c r="P1124"/>
  <c r="P1122"/>
  <c r="P1120"/>
  <c r="P1118"/>
  <c r="P1116"/>
  <c r="P1114"/>
  <c r="P1112"/>
  <c r="P1110"/>
  <c r="P1108"/>
  <c r="P1106"/>
  <c r="P1104"/>
  <c r="P1102"/>
  <c r="P1100"/>
  <c r="P1098"/>
  <c r="P1096"/>
  <c r="P1094"/>
  <c r="P1092"/>
  <c r="P1090"/>
  <c r="P1088"/>
  <c r="P1086"/>
  <c r="P1084"/>
  <c r="P1082"/>
  <c r="P1080"/>
  <c r="P1078"/>
  <c r="P1133"/>
  <c r="P1131"/>
  <c r="P1129"/>
  <c r="P1127"/>
  <c r="P1125"/>
  <c r="P1123"/>
  <c r="P1121"/>
  <c r="P1119"/>
  <c r="P1117"/>
  <c r="P1115"/>
  <c r="P1113"/>
  <c r="P1111"/>
  <c r="P1109"/>
  <c r="P1107"/>
  <c r="P1105"/>
  <c r="P1103"/>
  <c r="P1101"/>
  <c r="P1099"/>
  <c r="P1097"/>
  <c r="P1095"/>
  <c r="P1093"/>
  <c r="P1091"/>
  <c r="P1089"/>
  <c r="P1087"/>
  <c r="P1085"/>
  <c r="P1083"/>
  <c r="P1081"/>
  <c r="P1079"/>
  <c r="P1077"/>
  <c r="P1075"/>
  <c r="P1073"/>
  <c r="P1071"/>
  <c r="P1069"/>
  <c r="P1067"/>
  <c r="P1065"/>
  <c r="P1063"/>
  <c r="P1061"/>
  <c r="P1059"/>
  <c r="P1057"/>
  <c r="P1055"/>
  <c r="P1053"/>
  <c r="P1051"/>
  <c r="P1049"/>
  <c r="P1047"/>
  <c r="P1045"/>
  <c r="P1043"/>
  <c r="P1041"/>
  <c r="P1039"/>
  <c r="P1037"/>
  <c r="P1035"/>
  <c r="P1033"/>
  <c r="P1031"/>
  <c r="P1029"/>
  <c r="P1027"/>
  <c r="P1025"/>
  <c r="P1023"/>
  <c r="P1021"/>
  <c r="P1019"/>
  <c r="P1017"/>
  <c r="P1015"/>
  <c r="P1013"/>
  <c r="P1011"/>
  <c r="P1009"/>
  <c r="P1007"/>
  <c r="P1005"/>
  <c r="P1003"/>
  <c r="P1001"/>
  <c r="P999"/>
  <c r="P997"/>
  <c r="P995"/>
  <c r="P993"/>
  <c r="P991"/>
  <c r="P989"/>
  <c r="P987"/>
  <c r="P985"/>
  <c r="P983"/>
  <c r="P981"/>
  <c r="P979"/>
  <c r="P977"/>
  <c r="P975"/>
  <c r="P973"/>
  <c r="P971"/>
  <c r="P969"/>
  <c r="P967"/>
  <c r="P965"/>
  <c r="P1076"/>
  <c r="P1074"/>
  <c r="P1072"/>
  <c r="P1070"/>
  <c r="P1068"/>
  <c r="P1066"/>
  <c r="P1064"/>
  <c r="P1062"/>
  <c r="P1060"/>
  <c r="P1058"/>
  <c r="P1056"/>
  <c r="P1054"/>
  <c r="P1052"/>
  <c r="P1050"/>
  <c r="P1048"/>
  <c r="P1046"/>
  <c r="P1044"/>
  <c r="P1042"/>
  <c r="P1040"/>
  <c r="P1038"/>
  <c r="P1036"/>
  <c r="P1034"/>
  <c r="P1032"/>
  <c r="P1030"/>
  <c r="P1028"/>
  <c r="P1026"/>
  <c r="P1024"/>
  <c r="P1022"/>
  <c r="P1020"/>
  <c r="P1018"/>
  <c r="P1016"/>
  <c r="P1014"/>
  <c r="P1012"/>
  <c r="P1010"/>
  <c r="P1008"/>
  <c r="P1006"/>
  <c r="P1004"/>
  <c r="P1002"/>
  <c r="P1000"/>
  <c r="P998"/>
  <c r="P996"/>
  <c r="P994"/>
  <c r="P992"/>
  <c r="P990"/>
  <c r="P988"/>
  <c r="P986"/>
  <c r="P984"/>
  <c r="P982"/>
  <c r="P980"/>
  <c r="P978"/>
  <c r="P976"/>
  <c r="P974"/>
  <c r="P972"/>
  <c r="P970"/>
  <c r="P968"/>
  <c r="P966"/>
  <c r="P964"/>
  <c r="P962"/>
  <c r="P960"/>
  <c r="P958"/>
  <c r="P956"/>
  <c r="P954"/>
  <c r="P952"/>
  <c r="P950"/>
  <c r="P948"/>
  <c r="P946"/>
  <c r="P944"/>
  <c r="P942"/>
  <c r="P940"/>
  <c r="P938"/>
  <c r="P936"/>
  <c r="P934"/>
  <c r="P932"/>
  <c r="P930"/>
  <c r="P928"/>
  <c r="P926"/>
  <c r="P924"/>
  <c r="P922"/>
  <c r="P920"/>
  <c r="P918"/>
  <c r="P916"/>
  <c r="P914"/>
  <c r="P912"/>
  <c r="P910"/>
  <c r="P908"/>
  <c r="P906"/>
  <c r="P904"/>
  <c r="P902"/>
  <c r="P900"/>
  <c r="P898"/>
  <c r="P896"/>
  <c r="P894"/>
  <c r="P892"/>
  <c r="P890"/>
  <c r="P888"/>
  <c r="P886"/>
  <c r="P884"/>
  <c r="P882"/>
  <c r="P880"/>
  <c r="P878"/>
  <c r="P876"/>
  <c r="P874"/>
  <c r="P872"/>
  <c r="P870"/>
  <c r="P868"/>
  <c r="P866"/>
  <c r="P864"/>
  <c r="P862"/>
  <c r="P860"/>
  <c r="P858"/>
  <c r="P856"/>
  <c r="P854"/>
  <c r="P852"/>
  <c r="P963"/>
  <c r="P961"/>
  <c r="P959"/>
  <c r="P957"/>
  <c r="P955"/>
  <c r="P953"/>
  <c r="P951"/>
  <c r="P949"/>
  <c r="P947"/>
  <c r="P945"/>
  <c r="P943"/>
  <c r="P941"/>
  <c r="P939"/>
  <c r="P937"/>
  <c r="P935"/>
  <c r="P933"/>
  <c r="P931"/>
  <c r="P929"/>
  <c r="P927"/>
  <c r="P925"/>
  <c r="P923"/>
  <c r="P921"/>
  <c r="P919"/>
  <c r="P917"/>
  <c r="P915"/>
  <c r="P913"/>
  <c r="P911"/>
  <c r="P909"/>
  <c r="P907"/>
  <c r="P905"/>
  <c r="P903"/>
  <c r="P901"/>
  <c r="P899"/>
  <c r="P897"/>
  <c r="P895"/>
  <c r="P893"/>
  <c r="P891"/>
  <c r="P889"/>
  <c r="P887"/>
  <c r="P885"/>
  <c r="P883"/>
  <c r="P881"/>
  <c r="P879"/>
  <c r="P877"/>
  <c r="P875"/>
  <c r="P873"/>
  <c r="P871"/>
  <c r="P869"/>
  <c r="P867"/>
  <c r="P865"/>
  <c r="P863"/>
  <c r="P861"/>
  <c r="P859"/>
  <c r="P857"/>
  <c r="P855"/>
  <c r="P853"/>
  <c r="P851"/>
  <c r="P850"/>
  <c r="P848"/>
  <c r="P846"/>
  <c r="P844"/>
  <c r="P842"/>
  <c r="P840"/>
  <c r="P838"/>
  <c r="P836"/>
  <c r="P834"/>
  <c r="P832"/>
  <c r="P830"/>
  <c r="P828"/>
  <c r="P826"/>
  <c r="P824"/>
  <c r="P822"/>
  <c r="P820"/>
  <c r="P818"/>
  <c r="P816"/>
  <c r="P814"/>
  <c r="P812"/>
  <c r="P810"/>
  <c r="P808"/>
  <c r="P806"/>
  <c r="P804"/>
  <c r="P802"/>
  <c r="P800"/>
  <c r="P798"/>
  <c r="P796"/>
  <c r="P794"/>
  <c r="P792"/>
  <c r="P790"/>
  <c r="P788"/>
  <c r="P786"/>
  <c r="P784"/>
  <c r="P782"/>
  <c r="P780"/>
  <c r="P778"/>
  <c r="P776"/>
  <c r="P774"/>
  <c r="P772"/>
  <c r="P770"/>
  <c r="P768"/>
  <c r="P766"/>
  <c r="P764"/>
  <c r="P762"/>
  <c r="P760"/>
  <c r="P758"/>
  <c r="P756"/>
  <c r="P754"/>
  <c r="P752"/>
  <c r="P750"/>
  <c r="P748"/>
  <c r="P746"/>
  <c r="P744"/>
  <c r="P742"/>
  <c r="P740"/>
  <c r="P738"/>
  <c r="P736"/>
  <c r="P734"/>
  <c r="P732"/>
  <c r="P730"/>
  <c r="P728"/>
  <c r="P726"/>
  <c r="P724"/>
  <c r="P722"/>
  <c r="P720"/>
  <c r="P718"/>
  <c r="P716"/>
  <c r="P714"/>
  <c r="P712"/>
  <c r="P710"/>
  <c r="P708"/>
  <c r="P706"/>
  <c r="P704"/>
  <c r="P702"/>
  <c r="P700"/>
  <c r="P698"/>
  <c r="P696"/>
  <c r="P694"/>
  <c r="P692"/>
  <c r="P690"/>
  <c r="P688"/>
  <c r="P686"/>
  <c r="P684"/>
  <c r="P682"/>
  <c r="P680"/>
  <c r="P678"/>
  <c r="P676"/>
  <c r="P674"/>
  <c r="P672"/>
  <c r="P670"/>
  <c r="P668"/>
  <c r="P666"/>
  <c r="P664"/>
  <c r="P662"/>
  <c r="P660"/>
  <c r="P658"/>
  <c r="P656"/>
  <c r="P654"/>
  <c r="P652"/>
  <c r="P650"/>
  <c r="P648"/>
  <c r="P646"/>
  <c r="P644"/>
  <c r="P642"/>
  <c r="P640"/>
  <c r="P638"/>
  <c r="P636"/>
  <c r="P634"/>
  <c r="P632"/>
  <c r="P630"/>
  <c r="P628"/>
  <c r="P626"/>
  <c r="P624"/>
  <c r="P849"/>
  <c r="P847"/>
  <c r="P845"/>
  <c r="P843"/>
  <c r="P841"/>
  <c r="P839"/>
  <c r="P837"/>
  <c r="P835"/>
  <c r="P833"/>
  <c r="P831"/>
  <c r="P829"/>
  <c r="P827"/>
  <c r="P825"/>
  <c r="P823"/>
  <c r="P821"/>
  <c r="P819"/>
  <c r="P817"/>
  <c r="P815"/>
  <c r="P813"/>
  <c r="P811"/>
  <c r="P809"/>
  <c r="P807"/>
  <c r="P805"/>
  <c r="P803"/>
  <c r="P801"/>
  <c r="P799"/>
  <c r="P797"/>
  <c r="P795"/>
  <c r="P793"/>
  <c r="P791"/>
  <c r="P789"/>
  <c r="P787"/>
  <c r="P785"/>
  <c r="P783"/>
  <c r="P781"/>
  <c r="P779"/>
  <c r="P777"/>
  <c r="P775"/>
  <c r="P773"/>
  <c r="P771"/>
  <c r="P769"/>
  <c r="P767"/>
  <c r="P765"/>
  <c r="P763"/>
  <c r="P761"/>
  <c r="P759"/>
  <c r="P757"/>
  <c r="P755"/>
  <c r="P753"/>
  <c r="P751"/>
  <c r="P749"/>
  <c r="P747"/>
  <c r="P745"/>
  <c r="P743"/>
  <c r="P741"/>
  <c r="P739"/>
  <c r="P737"/>
  <c r="P735"/>
  <c r="P733"/>
  <c r="P731"/>
  <c r="P729"/>
  <c r="P727"/>
  <c r="P725"/>
  <c r="P723"/>
  <c r="P721"/>
  <c r="P719"/>
  <c r="P717"/>
  <c r="P715"/>
  <c r="P713"/>
  <c r="P711"/>
  <c r="P709"/>
  <c r="P707"/>
  <c r="P705"/>
  <c r="P703"/>
  <c r="P701"/>
  <c r="P699"/>
  <c r="P697"/>
  <c r="P695"/>
  <c r="P693"/>
  <c r="P691"/>
  <c r="P689"/>
  <c r="P687"/>
  <c r="P685"/>
  <c r="P683"/>
  <c r="P681"/>
  <c r="P679"/>
  <c r="P677"/>
  <c r="P675"/>
  <c r="P673"/>
  <c r="P671"/>
  <c r="P669"/>
  <c r="P667"/>
  <c r="P665"/>
  <c r="P663"/>
  <c r="P661"/>
  <c r="P659"/>
  <c r="P657"/>
  <c r="P655"/>
  <c r="P653"/>
  <c r="P651"/>
  <c r="P649"/>
  <c r="P647"/>
  <c r="P645"/>
  <c r="P643"/>
  <c r="P641"/>
  <c r="P639"/>
  <c r="P637"/>
  <c r="P635"/>
  <c r="P633"/>
  <c r="P631"/>
  <c r="P629"/>
  <c r="P627"/>
  <c r="P625"/>
  <c r="P623"/>
  <c r="P621"/>
  <c r="P619"/>
  <c r="P617"/>
  <c r="P615"/>
  <c r="P613"/>
  <c r="P611"/>
  <c r="P609"/>
  <c r="P607"/>
  <c r="P605"/>
  <c r="P603"/>
  <c r="P601"/>
  <c r="P599"/>
  <c r="P597"/>
  <c r="P595"/>
  <c r="P593"/>
  <c r="P591"/>
  <c r="P589"/>
  <c r="P587"/>
  <c r="P585"/>
  <c r="P583"/>
  <c r="P581"/>
  <c r="P579"/>
  <c r="P577"/>
  <c r="P575"/>
  <c r="P573"/>
  <c r="P571"/>
  <c r="P569"/>
  <c r="P567"/>
  <c r="P565"/>
  <c r="P563"/>
  <c r="P561"/>
  <c r="P559"/>
  <c r="P557"/>
  <c r="P555"/>
  <c r="P553"/>
  <c r="P551"/>
  <c r="P549"/>
  <c r="P547"/>
  <c r="P545"/>
  <c r="P543"/>
  <c r="P541"/>
  <c r="P539"/>
  <c r="P537"/>
  <c r="P535"/>
  <c r="P533"/>
  <c r="P531"/>
  <c r="P529"/>
  <c r="P527"/>
  <c r="P525"/>
  <c r="P523"/>
  <c r="P521"/>
  <c r="P519"/>
  <c r="P517"/>
  <c r="P515"/>
  <c r="P513"/>
  <c r="P511"/>
  <c r="P509"/>
  <c r="P507"/>
  <c r="P505"/>
  <c r="P503"/>
  <c r="P501"/>
  <c r="P499"/>
  <c r="P497"/>
  <c r="P495"/>
  <c r="P493"/>
  <c r="P491"/>
  <c r="P489"/>
  <c r="P487"/>
  <c r="P485"/>
  <c r="P483"/>
  <c r="P481"/>
  <c r="P479"/>
  <c r="P477"/>
  <c r="P475"/>
  <c r="P473"/>
  <c r="P471"/>
  <c r="P469"/>
  <c r="P467"/>
  <c r="P465"/>
  <c r="P463"/>
  <c r="P461"/>
  <c r="P459"/>
  <c r="P457"/>
  <c r="P455"/>
  <c r="P453"/>
  <c r="P451"/>
  <c r="P449"/>
  <c r="P447"/>
  <c r="P445"/>
  <c r="P443"/>
  <c r="P441"/>
  <c r="P439"/>
  <c r="P437"/>
  <c r="P435"/>
  <c r="P433"/>
  <c r="P431"/>
  <c r="P429"/>
  <c r="P427"/>
  <c r="P425"/>
  <c r="P423"/>
  <c r="P421"/>
  <c r="P419"/>
  <c r="P417"/>
  <c r="P415"/>
  <c r="P413"/>
  <c r="P411"/>
  <c r="P409"/>
  <c r="P407"/>
  <c r="P405"/>
  <c r="P403"/>
  <c r="P401"/>
  <c r="P399"/>
  <c r="P397"/>
  <c r="P622"/>
  <c r="P620"/>
  <c r="P618"/>
  <c r="P616"/>
  <c r="P614"/>
  <c r="P612"/>
  <c r="P610"/>
  <c r="P608"/>
  <c r="P606"/>
  <c r="P604"/>
  <c r="P602"/>
  <c r="P600"/>
  <c r="P598"/>
  <c r="P596"/>
  <c r="P594"/>
  <c r="P592"/>
  <c r="P590"/>
  <c r="P588"/>
  <c r="P586"/>
  <c r="P584"/>
  <c r="P582"/>
  <c r="P580"/>
  <c r="P578"/>
  <c r="P576"/>
  <c r="P574"/>
  <c r="P572"/>
  <c r="P570"/>
  <c r="P568"/>
  <c r="P566"/>
  <c r="P564"/>
  <c r="P562"/>
  <c r="P560"/>
  <c r="P558"/>
  <c r="P556"/>
  <c r="P554"/>
  <c r="P552"/>
  <c r="P550"/>
  <c r="P548"/>
  <c r="P546"/>
  <c r="P544"/>
  <c r="P542"/>
  <c r="P540"/>
  <c r="P538"/>
  <c r="P536"/>
  <c r="P534"/>
  <c r="P532"/>
  <c r="P530"/>
  <c r="P528"/>
  <c r="P526"/>
  <c r="P524"/>
  <c r="P522"/>
  <c r="P520"/>
  <c r="P518"/>
  <c r="P516"/>
  <c r="P514"/>
  <c r="P512"/>
  <c r="P510"/>
  <c r="P508"/>
  <c r="P506"/>
  <c r="P504"/>
  <c r="P502"/>
  <c r="P500"/>
  <c r="P498"/>
  <c r="P496"/>
  <c r="P494"/>
  <c r="P492"/>
  <c r="P490"/>
  <c r="P488"/>
  <c r="P486"/>
  <c r="P484"/>
  <c r="P482"/>
  <c r="P480"/>
  <c r="P478"/>
  <c r="P476"/>
  <c r="P474"/>
  <c r="P472"/>
  <c r="P470"/>
  <c r="P468"/>
  <c r="P466"/>
  <c r="P464"/>
  <c r="P462"/>
  <c r="P460"/>
  <c r="P458"/>
  <c r="P456"/>
  <c r="P454"/>
  <c r="P452"/>
  <c r="P450"/>
  <c r="P448"/>
  <c r="P446"/>
  <c r="P444"/>
  <c r="P442"/>
  <c r="P440"/>
  <c r="P438"/>
  <c r="P436"/>
  <c r="P434"/>
  <c r="P432"/>
  <c r="P430"/>
  <c r="P428"/>
  <c r="P426"/>
  <c r="P424"/>
  <c r="P422"/>
  <c r="P420"/>
  <c r="P418"/>
  <c r="P416"/>
  <c r="P414"/>
  <c r="P412"/>
  <c r="P410"/>
  <c r="P408"/>
  <c r="P406"/>
  <c r="P404"/>
  <c r="P402"/>
  <c r="P400"/>
  <c r="P398"/>
  <c r="P396"/>
  <c r="H9"/>
  <c r="J9"/>
  <c r="L9"/>
  <c r="N9"/>
  <c r="P9"/>
  <c r="I10"/>
  <c r="K10"/>
  <c r="M10"/>
  <c r="O10"/>
  <c r="H11"/>
  <c r="J11"/>
  <c r="L11"/>
  <c r="N11"/>
  <c r="P11"/>
  <c r="I12"/>
  <c r="K12"/>
  <c r="M12"/>
  <c r="O12"/>
  <c r="H13"/>
  <c r="J13"/>
  <c r="L13"/>
  <c r="N13"/>
  <c r="P13"/>
  <c r="I14"/>
  <c r="K14"/>
  <c r="M14"/>
  <c r="O14"/>
  <c r="H15"/>
  <c r="J15"/>
  <c r="L15"/>
  <c r="N15"/>
  <c r="P15"/>
  <c r="I16"/>
  <c r="K16"/>
  <c r="M16"/>
  <c r="O16"/>
  <c r="H17"/>
  <c r="J17"/>
  <c r="L17"/>
  <c r="N17"/>
  <c r="P17"/>
  <c r="I18"/>
  <c r="K18"/>
  <c r="M18"/>
  <c r="O18"/>
  <c r="H19"/>
  <c r="J19"/>
  <c r="L19"/>
  <c r="N19"/>
  <c r="P19"/>
  <c r="I20"/>
  <c r="K20"/>
  <c r="M20"/>
  <c r="O20"/>
  <c r="H21"/>
  <c r="J21"/>
  <c r="L21"/>
  <c r="N21"/>
  <c r="P21"/>
  <c r="I22"/>
  <c r="K22"/>
  <c r="M22"/>
  <c r="O22"/>
  <c r="H23"/>
  <c r="J23"/>
  <c r="L23"/>
  <c r="N23"/>
  <c r="P23"/>
  <c r="I24"/>
  <c r="K24"/>
  <c r="M24"/>
  <c r="O24"/>
  <c r="H25"/>
  <c r="J25"/>
  <c r="L25"/>
  <c r="N25"/>
  <c r="P25"/>
  <c r="I26"/>
  <c r="K26"/>
  <c r="M26"/>
  <c r="O26"/>
  <c r="H27"/>
  <c r="J27"/>
  <c r="L27"/>
  <c r="N27"/>
  <c r="P27"/>
  <c r="I28"/>
  <c r="K28"/>
  <c r="M28"/>
  <c r="O28"/>
  <c r="H29"/>
  <c r="J29"/>
  <c r="L29"/>
  <c r="N29"/>
  <c r="P29"/>
  <c r="I30"/>
  <c r="K30"/>
  <c r="M30"/>
  <c r="O30"/>
  <c r="H31"/>
  <c r="J31"/>
  <c r="L31"/>
  <c r="N31"/>
  <c r="P31"/>
  <c r="I32"/>
  <c r="K32"/>
  <c r="M32"/>
  <c r="O32"/>
  <c r="H33"/>
  <c r="J33"/>
  <c r="L33"/>
  <c r="N33"/>
  <c r="P33"/>
  <c r="I34"/>
  <c r="K34"/>
  <c r="M34"/>
  <c r="O34"/>
  <c r="H35"/>
  <c r="J35"/>
  <c r="L35"/>
  <c r="N35"/>
  <c r="P35"/>
  <c r="I36"/>
  <c r="K36"/>
  <c r="M36"/>
  <c r="O36"/>
  <c r="H37"/>
  <c r="J37"/>
  <c r="L37"/>
  <c r="N37"/>
  <c r="P37"/>
  <c r="I38"/>
  <c r="K38"/>
  <c r="M38"/>
  <c r="O38"/>
  <c r="H39"/>
  <c r="J39"/>
  <c r="L39"/>
  <c r="N39"/>
  <c r="P39"/>
  <c r="I40"/>
  <c r="K40"/>
  <c r="M40"/>
  <c r="O40"/>
  <c r="H41"/>
  <c r="J41"/>
  <c r="L41"/>
  <c r="N41"/>
  <c r="P41"/>
  <c r="I42"/>
  <c r="K42"/>
  <c r="M42"/>
  <c r="O42"/>
  <c r="H43"/>
  <c r="J43"/>
  <c r="L43"/>
  <c r="N43"/>
  <c r="P43"/>
  <c r="I44"/>
  <c r="K44"/>
  <c r="M44"/>
  <c r="O44"/>
  <c r="H45"/>
  <c r="J45"/>
  <c r="L45"/>
  <c r="N45"/>
  <c r="P45"/>
  <c r="I46"/>
  <c r="K46"/>
  <c r="M46"/>
  <c r="O46"/>
  <c r="H47"/>
  <c r="J47"/>
  <c r="L47"/>
  <c r="N47"/>
  <c r="P47"/>
  <c r="I48"/>
  <c r="K48"/>
  <c r="M48"/>
  <c r="O48"/>
  <c r="H49"/>
  <c r="J49"/>
  <c r="L49"/>
  <c r="N49"/>
  <c r="P49"/>
  <c r="I50"/>
  <c r="K50"/>
  <c r="M50"/>
  <c r="O50"/>
  <c r="H51"/>
  <c r="J51"/>
  <c r="L51"/>
  <c r="N51"/>
  <c r="P51"/>
  <c r="I52"/>
  <c r="K52"/>
  <c r="M52"/>
  <c r="O52"/>
  <c r="H53"/>
  <c r="J53"/>
  <c r="L53"/>
  <c r="N53"/>
  <c r="P53"/>
  <c r="I54"/>
  <c r="K54"/>
  <c r="M54"/>
  <c r="O54"/>
  <c r="H55"/>
  <c r="J55"/>
  <c r="L55"/>
  <c r="N55"/>
  <c r="P55"/>
  <c r="I56"/>
  <c r="K56"/>
  <c r="M56"/>
  <c r="O56"/>
  <c r="H57"/>
  <c r="J57"/>
  <c r="L57"/>
  <c r="N57"/>
  <c r="P57"/>
  <c r="I58"/>
  <c r="K58"/>
  <c r="M58"/>
  <c r="O58"/>
  <c r="H59"/>
  <c r="J59"/>
  <c r="L59"/>
  <c r="N59"/>
  <c r="P59"/>
  <c r="I60"/>
  <c r="K60"/>
  <c r="M60"/>
  <c r="O60"/>
  <c r="H61"/>
  <c r="J61"/>
  <c r="L61"/>
  <c r="N61"/>
  <c r="P61"/>
  <c r="I62"/>
  <c r="K62"/>
  <c r="M62"/>
  <c r="O62"/>
  <c r="H63"/>
  <c r="J63"/>
  <c r="L63"/>
  <c r="N63"/>
  <c r="P63"/>
  <c r="I64"/>
  <c r="K64"/>
  <c r="M64"/>
  <c r="O64"/>
  <c r="H65"/>
  <c r="J65"/>
  <c r="L65"/>
  <c r="N65"/>
  <c r="P65"/>
  <c r="I66"/>
  <c r="K66"/>
  <c r="M66"/>
  <c r="O66"/>
  <c r="H67"/>
  <c r="J67"/>
  <c r="L67"/>
  <c r="N67"/>
  <c r="P67"/>
  <c r="I68"/>
  <c r="K68"/>
  <c r="M68"/>
  <c r="O68"/>
  <c r="H69"/>
  <c r="J69"/>
  <c r="L69"/>
  <c r="N69"/>
  <c r="P69"/>
  <c r="I70"/>
  <c r="K70"/>
  <c r="M70"/>
  <c r="O70"/>
  <c r="H71"/>
  <c r="J71"/>
  <c r="L71"/>
  <c r="N71"/>
  <c r="P71"/>
  <c r="I72"/>
  <c r="K72"/>
  <c r="M72"/>
  <c r="O72"/>
  <c r="H73"/>
  <c r="J73"/>
  <c r="L73"/>
  <c r="N73"/>
  <c r="P73"/>
  <c r="I74"/>
  <c r="K74"/>
  <c r="M74"/>
  <c r="O74"/>
  <c r="H75"/>
  <c r="J75"/>
  <c r="L75"/>
  <c r="N75"/>
  <c r="P75"/>
  <c r="I76"/>
  <c r="K76"/>
  <c r="M76"/>
  <c r="O76"/>
  <c r="H77"/>
  <c r="J77"/>
  <c r="L77"/>
  <c r="N77"/>
  <c r="P77"/>
  <c r="I78"/>
  <c r="K78"/>
  <c r="M78"/>
  <c r="O78"/>
  <c r="H79"/>
  <c r="J79"/>
  <c r="L79"/>
  <c r="N79"/>
  <c r="P79"/>
  <c r="I80"/>
  <c r="K80"/>
  <c r="M80"/>
  <c r="O80"/>
  <c r="H81"/>
  <c r="J81"/>
  <c r="L81"/>
  <c r="N81"/>
  <c r="P81"/>
  <c r="I82"/>
  <c r="K82"/>
  <c r="M82"/>
  <c r="O82"/>
  <c r="H83"/>
  <c r="J83"/>
  <c r="L83"/>
  <c r="N83"/>
  <c r="P83"/>
  <c r="I84"/>
  <c r="K84"/>
  <c r="M84"/>
  <c r="O84"/>
  <c r="H85"/>
  <c r="J85"/>
  <c r="L85"/>
  <c r="N85"/>
  <c r="P85"/>
  <c r="I86"/>
  <c r="K86"/>
  <c r="M86"/>
  <c r="O86"/>
  <c r="H87"/>
  <c r="J87"/>
  <c r="L87"/>
  <c r="N87"/>
  <c r="P87"/>
  <c r="I88"/>
  <c r="K88"/>
  <c r="M88"/>
  <c r="O88"/>
  <c r="H89"/>
  <c r="J89"/>
  <c r="L89"/>
  <c r="N89"/>
  <c r="P89"/>
  <c r="I90"/>
  <c r="K90"/>
  <c r="M90"/>
  <c r="O90"/>
  <c r="H91"/>
  <c r="J91"/>
  <c r="L91"/>
  <c r="N91"/>
  <c r="P91"/>
  <c r="I92"/>
  <c r="K92"/>
  <c r="M92"/>
  <c r="O92"/>
  <c r="H93"/>
  <c r="J93"/>
  <c r="L93"/>
  <c r="N93"/>
  <c r="P93"/>
  <c r="I94"/>
  <c r="K94"/>
  <c r="M94"/>
  <c r="O94"/>
  <c r="H95"/>
  <c r="J95"/>
  <c r="L95"/>
  <c r="N95"/>
  <c r="P95"/>
  <c r="I96"/>
  <c r="K96"/>
  <c r="M96"/>
  <c r="O96"/>
  <c r="H97"/>
  <c r="J97"/>
  <c r="L97"/>
  <c r="N97"/>
  <c r="P97"/>
  <c r="I98"/>
  <c r="K98"/>
  <c r="M98"/>
  <c r="O98"/>
  <c r="H99"/>
  <c r="J99"/>
  <c r="L99"/>
  <c r="N99"/>
  <c r="P99"/>
  <c r="I100"/>
  <c r="K100"/>
  <c r="M100"/>
  <c r="O100"/>
  <c r="H101"/>
  <c r="J101"/>
  <c r="L101"/>
  <c r="N101"/>
  <c r="P101"/>
  <c r="I102"/>
  <c r="K102"/>
  <c r="M102"/>
  <c r="O102"/>
  <c r="H103"/>
  <c r="J103"/>
  <c r="L103"/>
  <c r="N103"/>
  <c r="P103"/>
  <c r="I104"/>
  <c r="K104"/>
  <c r="M104"/>
  <c r="O104"/>
  <c r="H105"/>
  <c r="J105"/>
  <c r="L105"/>
  <c r="N105"/>
  <c r="P105"/>
  <c r="I106"/>
  <c r="K106"/>
  <c r="M106"/>
  <c r="O106"/>
  <c r="H107"/>
  <c r="J107"/>
  <c r="L107"/>
  <c r="N107"/>
  <c r="P107"/>
  <c r="I108"/>
  <c r="K108"/>
  <c r="M108"/>
  <c r="O108"/>
  <c r="H109"/>
  <c r="J109"/>
  <c r="L109"/>
  <c r="N109"/>
  <c r="P109"/>
  <c r="I110"/>
  <c r="K110"/>
  <c r="M110"/>
  <c r="O110"/>
  <c r="H111"/>
  <c r="J111"/>
  <c r="L111"/>
  <c r="N111"/>
  <c r="P111"/>
  <c r="I112"/>
  <c r="K112"/>
  <c r="M112"/>
  <c r="O112"/>
  <c r="H113"/>
  <c r="J113"/>
  <c r="L113"/>
  <c r="N113"/>
  <c r="P113"/>
  <c r="I114"/>
  <c r="K114"/>
  <c r="M114"/>
  <c r="O114"/>
  <c r="H115"/>
  <c r="J115"/>
  <c r="L115"/>
  <c r="N115"/>
  <c r="P115"/>
  <c r="I116"/>
  <c r="K116"/>
  <c r="M116"/>
  <c r="O116"/>
  <c r="H117"/>
  <c r="J117"/>
  <c r="L117"/>
  <c r="N117"/>
  <c r="P117"/>
  <c r="I118"/>
  <c r="K118"/>
  <c r="M118"/>
  <c r="O118"/>
  <c r="H119"/>
  <c r="J119"/>
  <c r="L119"/>
  <c r="N119"/>
  <c r="P119"/>
  <c r="I120"/>
  <c r="K120"/>
  <c r="M120"/>
  <c r="O120"/>
  <c r="H121"/>
  <c r="J121"/>
  <c r="L121"/>
  <c r="N121"/>
  <c r="P121"/>
  <c r="I122"/>
  <c r="K122"/>
  <c r="M122"/>
  <c r="O122"/>
  <c r="H123"/>
  <c r="J123"/>
  <c r="L123"/>
  <c r="N123"/>
  <c r="P123"/>
  <c r="I124"/>
  <c r="K124"/>
  <c r="M124"/>
  <c r="O124"/>
  <c r="H125"/>
  <c r="J125"/>
  <c r="L125"/>
  <c r="N125"/>
  <c r="P125"/>
  <c r="I126"/>
  <c r="K126"/>
  <c r="M126"/>
  <c r="O126"/>
  <c r="H127"/>
  <c r="J127"/>
  <c r="L127"/>
  <c r="N127"/>
  <c r="P127"/>
  <c r="I128"/>
  <c r="K128"/>
  <c r="M128"/>
  <c r="O128"/>
  <c r="H129"/>
  <c r="J129"/>
  <c r="L129"/>
  <c r="N129"/>
  <c r="P129"/>
  <c r="I130"/>
  <c r="K130"/>
  <c r="M130"/>
  <c r="O130"/>
  <c r="H131"/>
  <c r="J131"/>
  <c r="L131"/>
  <c r="N131"/>
  <c r="P131"/>
  <c r="I132"/>
  <c r="K132"/>
  <c r="M132"/>
  <c r="O132"/>
  <c r="H133"/>
  <c r="J133"/>
  <c r="L133"/>
  <c r="N133"/>
  <c r="P133"/>
  <c r="I134"/>
  <c r="K134"/>
  <c r="M134"/>
  <c r="O134"/>
  <c r="H135"/>
  <c r="J135"/>
  <c r="L135"/>
  <c r="N135"/>
  <c r="P135"/>
  <c r="I136"/>
  <c r="K136"/>
  <c r="M136"/>
  <c r="O136"/>
  <c r="H137"/>
  <c r="J137"/>
  <c r="L137"/>
  <c r="N137"/>
  <c r="P137"/>
  <c r="I138"/>
  <c r="K138"/>
  <c r="M138"/>
  <c r="O138"/>
  <c r="H139"/>
  <c r="J139"/>
  <c r="L139"/>
  <c r="N139"/>
  <c r="P139"/>
  <c r="I140"/>
  <c r="K140"/>
  <c r="M140"/>
  <c r="O140"/>
  <c r="H141"/>
  <c r="J141"/>
  <c r="L141"/>
  <c r="N141"/>
  <c r="P141"/>
  <c r="I142"/>
  <c r="K142"/>
  <c r="M142"/>
  <c r="O142"/>
  <c r="H143"/>
  <c r="J143"/>
  <c r="L143"/>
  <c r="N143"/>
  <c r="P143"/>
  <c r="I144"/>
  <c r="K144"/>
  <c r="M144"/>
  <c r="O144"/>
  <c r="H145"/>
  <c r="J145"/>
  <c r="L145"/>
  <c r="N145"/>
  <c r="P145"/>
  <c r="I146"/>
  <c r="K146"/>
  <c r="M146"/>
  <c r="O146"/>
  <c r="H147"/>
  <c r="J147"/>
  <c r="L147"/>
  <c r="N147"/>
  <c r="P147"/>
  <c r="I148"/>
  <c r="K148"/>
  <c r="M148"/>
  <c r="O148"/>
  <c r="H149"/>
  <c r="J149"/>
  <c r="L149"/>
  <c r="N149"/>
  <c r="P149"/>
  <c r="I150"/>
  <c r="K150"/>
  <c r="M150"/>
  <c r="O150"/>
  <c r="H151"/>
  <c r="J151"/>
  <c r="L151"/>
  <c r="N151"/>
  <c r="P151"/>
  <c r="I152"/>
  <c r="K152"/>
  <c r="M152"/>
  <c r="O152"/>
  <c r="H153"/>
  <c r="J153"/>
  <c r="L153"/>
  <c r="N153"/>
  <c r="P153"/>
  <c r="I154"/>
  <c r="K154"/>
  <c r="M154"/>
  <c r="O154"/>
  <c r="H155"/>
  <c r="J155"/>
  <c r="L155"/>
  <c r="N155"/>
  <c r="P155"/>
  <c r="I156"/>
  <c r="K156"/>
  <c r="M156"/>
  <c r="O156"/>
  <c r="H157"/>
  <c r="J157"/>
  <c r="L157"/>
  <c r="N157"/>
  <c r="P157"/>
  <c r="I158"/>
  <c r="K158"/>
  <c r="M158"/>
  <c r="O158"/>
  <c r="H159"/>
  <c r="J159"/>
  <c r="L159"/>
  <c r="N159"/>
  <c r="P159"/>
  <c r="I160"/>
  <c r="K160"/>
  <c r="M160"/>
  <c r="O160"/>
  <c r="H161"/>
  <c r="J161"/>
  <c r="L161"/>
  <c r="N161"/>
  <c r="P161"/>
  <c r="I162"/>
  <c r="K162"/>
  <c r="M162"/>
  <c r="O162"/>
  <c r="H163"/>
  <c r="J163"/>
  <c r="L163"/>
  <c r="N163"/>
  <c r="P163"/>
  <c r="I164"/>
  <c r="K164"/>
  <c r="M164"/>
  <c r="O164"/>
  <c r="H165"/>
  <c r="J165"/>
  <c r="L165"/>
  <c r="N165"/>
  <c r="P165"/>
  <c r="I166"/>
  <c r="K166"/>
  <c r="M166"/>
  <c r="O166"/>
  <c r="H167"/>
  <c r="J167"/>
  <c r="L167"/>
  <c r="N167"/>
  <c r="P167"/>
  <c r="I168"/>
  <c r="K168"/>
  <c r="M168"/>
  <c r="O168"/>
  <c r="H169"/>
  <c r="J169"/>
  <c r="L169"/>
  <c r="N169"/>
  <c r="P169"/>
  <c r="I170"/>
  <c r="K170"/>
  <c r="M170"/>
  <c r="O170"/>
  <c r="H171"/>
  <c r="J171"/>
  <c r="L171"/>
  <c r="N171"/>
  <c r="P171"/>
  <c r="I172"/>
  <c r="K172"/>
  <c r="M172"/>
  <c r="O172"/>
  <c r="H173"/>
  <c r="J173"/>
  <c r="L173"/>
  <c r="N173"/>
  <c r="P173"/>
  <c r="I174"/>
  <c r="K174"/>
  <c r="M174"/>
  <c r="O174"/>
  <c r="H175"/>
  <c r="J175"/>
  <c r="L175"/>
  <c r="N175"/>
  <c r="P175"/>
  <c r="I176"/>
  <c r="K176"/>
  <c r="M176"/>
  <c r="O176"/>
  <c r="H177"/>
  <c r="J177"/>
  <c r="L177"/>
  <c r="N177"/>
  <c r="P177"/>
  <c r="I178"/>
  <c r="K178"/>
  <c r="M178"/>
  <c r="O178"/>
  <c r="H179"/>
  <c r="J179"/>
  <c r="L179"/>
  <c r="N179"/>
  <c r="P179"/>
  <c r="I180"/>
  <c r="K180"/>
  <c r="M180"/>
  <c r="O180"/>
  <c r="H181"/>
  <c r="J181"/>
  <c r="L181"/>
  <c r="N181"/>
  <c r="P181"/>
  <c r="I182"/>
  <c r="K182"/>
  <c r="M182"/>
  <c r="O182"/>
  <c r="H183"/>
  <c r="J183"/>
  <c r="L183"/>
  <c r="N183"/>
  <c r="P183"/>
  <c r="I184"/>
  <c r="K184"/>
  <c r="M184"/>
  <c r="O184"/>
  <c r="H185"/>
  <c r="J185"/>
  <c r="L185"/>
  <c r="N185"/>
  <c r="P185"/>
  <c r="I186"/>
  <c r="K186"/>
  <c r="M186"/>
  <c r="O186"/>
  <c r="H187"/>
  <c r="J187"/>
  <c r="L187"/>
  <c r="N187"/>
  <c r="P187"/>
  <c r="I188"/>
  <c r="K188"/>
  <c r="M188"/>
  <c r="O188"/>
  <c r="H189"/>
  <c r="J189"/>
  <c r="L189"/>
  <c r="N189"/>
  <c r="P189"/>
  <c r="I190"/>
  <c r="K190"/>
  <c r="M190"/>
  <c r="O190"/>
  <c r="H191"/>
  <c r="J191"/>
  <c r="L191"/>
  <c r="N191"/>
  <c r="P191"/>
  <c r="I192"/>
  <c r="K192"/>
  <c r="M192"/>
  <c r="O192"/>
  <c r="H193"/>
  <c r="J193"/>
  <c r="L193"/>
  <c r="N193"/>
  <c r="P193"/>
  <c r="I194"/>
  <c r="K194"/>
  <c r="M194"/>
  <c r="O194"/>
  <c r="H195"/>
  <c r="J195"/>
  <c r="L195"/>
  <c r="N195"/>
  <c r="P195"/>
  <c r="I196"/>
  <c r="K196"/>
  <c r="M196"/>
  <c r="O196"/>
  <c r="H197"/>
  <c r="J197"/>
  <c r="L197"/>
  <c r="N197"/>
  <c r="P197"/>
  <c r="I198"/>
  <c r="K198"/>
  <c r="M198"/>
  <c r="O198"/>
  <c r="H199"/>
  <c r="J199"/>
  <c r="L199"/>
  <c r="N199"/>
  <c r="P199"/>
  <c r="I200"/>
  <c r="K200"/>
  <c r="M200"/>
  <c r="O200"/>
  <c r="H201"/>
  <c r="J201"/>
  <c r="L201"/>
  <c r="N201"/>
  <c r="P201"/>
  <c r="I202"/>
  <c r="K202"/>
  <c r="M202"/>
  <c r="O202"/>
  <c r="H203"/>
  <c r="J203"/>
  <c r="L203"/>
  <c r="N203"/>
  <c r="P203"/>
  <c r="I204"/>
  <c r="K204"/>
  <c r="M204"/>
  <c r="O204"/>
  <c r="H205"/>
  <c r="J205"/>
  <c r="L205"/>
  <c r="N205"/>
  <c r="P205"/>
  <c r="I206"/>
  <c r="K206"/>
  <c r="M206"/>
  <c r="O206"/>
  <c r="H207"/>
  <c r="J207"/>
  <c r="L207"/>
  <c r="N207"/>
  <c r="P207"/>
  <c r="I208"/>
  <c r="K208"/>
  <c r="M208"/>
  <c r="O208"/>
  <c r="H209"/>
  <c r="J209"/>
  <c r="L209"/>
  <c r="N209"/>
  <c r="P209"/>
  <c r="I210"/>
  <c r="K210"/>
  <c r="M210"/>
  <c r="O210"/>
  <c r="H211"/>
  <c r="J211"/>
  <c r="L211"/>
  <c r="N211"/>
  <c r="P211"/>
  <c r="I212"/>
  <c r="K212"/>
  <c r="M212"/>
  <c r="O212"/>
  <c r="H213"/>
  <c r="J213"/>
  <c r="L213"/>
  <c r="N213"/>
  <c r="P213"/>
  <c r="I214"/>
  <c r="K214"/>
  <c r="M214"/>
  <c r="O214"/>
  <c r="H215"/>
  <c r="J215"/>
  <c r="L215"/>
  <c r="N215"/>
  <c r="P215"/>
  <c r="I216"/>
  <c r="K216"/>
  <c r="M216"/>
  <c r="O216"/>
  <c r="H217"/>
  <c r="J217"/>
  <c r="L217"/>
  <c r="N217"/>
  <c r="P217"/>
  <c r="I218"/>
  <c r="K218"/>
  <c r="M218"/>
  <c r="O218"/>
  <c r="H219"/>
  <c r="J219"/>
  <c r="L219"/>
  <c r="N219"/>
  <c r="P219"/>
  <c r="I220"/>
  <c r="K220"/>
  <c r="M220"/>
  <c r="O220"/>
  <c r="H221"/>
  <c r="J221"/>
  <c r="L221"/>
  <c r="N221"/>
  <c r="P221"/>
  <c r="I222"/>
  <c r="K222"/>
  <c r="M222"/>
  <c r="O222"/>
  <c r="H223"/>
  <c r="J223"/>
  <c r="L223"/>
  <c r="N223"/>
  <c r="P223"/>
  <c r="I224"/>
  <c r="K224"/>
  <c r="M224"/>
  <c r="O224"/>
  <c r="H225"/>
  <c r="J225"/>
  <c r="L225"/>
  <c r="N225"/>
  <c r="P225"/>
  <c r="I226"/>
  <c r="K226"/>
  <c r="M226"/>
  <c r="O226"/>
  <c r="H227"/>
  <c r="J227"/>
  <c r="L227"/>
  <c r="N227"/>
  <c r="P227"/>
  <c r="I228"/>
  <c r="K228"/>
  <c r="M228"/>
  <c r="O228"/>
  <c r="H229"/>
  <c r="J229"/>
  <c r="L229"/>
  <c r="N229"/>
  <c r="P229"/>
  <c r="I230"/>
  <c r="K230"/>
  <c r="M230"/>
  <c r="O230"/>
  <c r="H231"/>
  <c r="J231"/>
  <c r="L231"/>
  <c r="N231"/>
  <c r="P231"/>
  <c r="I232"/>
  <c r="K232"/>
  <c r="M232"/>
  <c r="O232"/>
  <c r="H233"/>
  <c r="J233"/>
  <c r="L233"/>
  <c r="N233"/>
  <c r="P233"/>
  <c r="I234"/>
  <c r="K234"/>
  <c r="M234"/>
  <c r="O234"/>
  <c r="H235"/>
  <c r="J235"/>
  <c r="L235"/>
  <c r="N235"/>
  <c r="P235"/>
  <c r="I236"/>
  <c r="K236"/>
  <c r="M236"/>
  <c r="O236"/>
  <c r="H237"/>
  <c r="J237"/>
  <c r="L237"/>
  <c r="N237"/>
  <c r="P237"/>
  <c r="I238"/>
  <c r="K238"/>
  <c r="M238"/>
  <c r="O238"/>
  <c r="H239"/>
  <c r="J239"/>
  <c r="L239"/>
  <c r="N239"/>
  <c r="P239"/>
  <c r="I240"/>
  <c r="K240"/>
  <c r="M240"/>
  <c r="O240"/>
  <c r="H241"/>
  <c r="J241"/>
  <c r="L241"/>
  <c r="N241"/>
  <c r="P241"/>
  <c r="I242"/>
  <c r="K242"/>
  <c r="M242"/>
  <c r="O242"/>
  <c r="H243"/>
  <c r="J243"/>
  <c r="L243"/>
  <c r="N243"/>
  <c r="P243"/>
  <c r="I244"/>
  <c r="K244"/>
  <c r="M244"/>
  <c r="O244"/>
  <c r="H245"/>
  <c r="J245"/>
  <c r="L245"/>
  <c r="N245"/>
  <c r="P245"/>
  <c r="I246"/>
  <c r="K246"/>
  <c r="M246"/>
  <c r="O246"/>
  <c r="H247"/>
  <c r="J247"/>
  <c r="L247"/>
  <c r="N247"/>
  <c r="P247"/>
  <c r="I248"/>
  <c r="K248"/>
  <c r="M248"/>
  <c r="O248"/>
  <c r="H249"/>
  <c r="J249"/>
  <c r="L249"/>
  <c r="N249"/>
  <c r="P249"/>
  <c r="I250"/>
  <c r="K250"/>
  <c r="M250"/>
  <c r="O250"/>
  <c r="H251"/>
  <c r="J251"/>
  <c r="L251"/>
  <c r="N251"/>
  <c r="P251"/>
  <c r="I252"/>
  <c r="K252"/>
  <c r="M252"/>
  <c r="O252"/>
  <c r="H253"/>
  <c r="J253"/>
  <c r="L253"/>
  <c r="N253"/>
  <c r="P253"/>
  <c r="I254"/>
  <c r="K254"/>
  <c r="M254"/>
  <c r="O254"/>
  <c r="H255"/>
  <c r="J255"/>
  <c r="L255"/>
  <c r="N255"/>
  <c r="P255"/>
  <c r="I256"/>
  <c r="K256"/>
  <c r="M256"/>
  <c r="O256"/>
  <c r="H257"/>
  <c r="J257"/>
  <c r="L257"/>
  <c r="N257"/>
  <c r="P257"/>
  <c r="I258"/>
  <c r="K258"/>
  <c r="M258"/>
  <c r="O258"/>
  <c r="H259"/>
  <c r="J259"/>
  <c r="L259"/>
  <c r="N259"/>
  <c r="P259"/>
  <c r="I260"/>
  <c r="K260"/>
  <c r="M260"/>
  <c r="O260"/>
  <c r="H261"/>
  <c r="J261"/>
  <c r="L261"/>
  <c r="N261"/>
  <c r="P261"/>
  <c r="I262"/>
  <c r="K262"/>
  <c r="M262"/>
  <c r="O262"/>
  <c r="H263"/>
  <c r="J263"/>
  <c r="L263"/>
  <c r="N263"/>
  <c r="P263"/>
  <c r="I264"/>
  <c r="K264"/>
  <c r="M264"/>
  <c r="O264"/>
  <c r="H265"/>
  <c r="J265"/>
  <c r="L265"/>
  <c r="N265"/>
  <c r="P265"/>
  <c r="I266"/>
  <c r="K266"/>
  <c r="M266"/>
  <c r="O266"/>
  <c r="H267"/>
  <c r="J267"/>
  <c r="L267"/>
  <c r="N267"/>
  <c r="P267"/>
  <c r="I268"/>
  <c r="K268"/>
  <c r="M268"/>
  <c r="O268"/>
  <c r="H269"/>
  <c r="J269"/>
  <c r="L269"/>
  <c r="N269"/>
  <c r="P269"/>
  <c r="I270"/>
  <c r="K270"/>
  <c r="M270"/>
  <c r="O270"/>
  <c r="H271"/>
  <c r="J271"/>
  <c r="L271"/>
  <c r="N271"/>
  <c r="P271"/>
  <c r="I272"/>
  <c r="K272"/>
  <c r="M272"/>
  <c r="O272"/>
  <c r="H273"/>
  <c r="J273"/>
  <c r="L273"/>
  <c r="N273"/>
  <c r="P273"/>
  <c r="I274"/>
  <c r="K274"/>
  <c r="M274"/>
  <c r="O274"/>
  <c r="H275"/>
  <c r="J275"/>
  <c r="L275"/>
  <c r="N275"/>
  <c r="P275"/>
  <c r="I276"/>
  <c r="K276"/>
  <c r="M276"/>
  <c r="O276"/>
  <c r="H277"/>
  <c r="J277"/>
  <c r="L277"/>
  <c r="N277"/>
  <c r="P277"/>
  <c r="I278"/>
  <c r="K278"/>
  <c r="M278"/>
  <c r="O278"/>
  <c r="H279"/>
  <c r="J279"/>
  <c r="L279"/>
  <c r="N279"/>
  <c r="P279"/>
  <c r="I280"/>
  <c r="K280"/>
  <c r="M280"/>
  <c r="O280"/>
  <c r="H281"/>
  <c r="J281"/>
  <c r="L281"/>
  <c r="N281"/>
  <c r="P281"/>
  <c r="I282"/>
  <c r="K282"/>
  <c r="M282"/>
  <c r="O282"/>
  <c r="H283"/>
  <c r="J283"/>
  <c r="L283"/>
  <c r="N283"/>
  <c r="P283"/>
  <c r="I284"/>
  <c r="K284"/>
  <c r="M284"/>
  <c r="O284"/>
  <c r="H285"/>
  <c r="J285"/>
  <c r="L285"/>
  <c r="N285"/>
  <c r="P285"/>
  <c r="I286"/>
  <c r="K286"/>
  <c r="M286"/>
  <c r="O286"/>
  <c r="H287"/>
  <c r="J287"/>
  <c r="L287"/>
  <c r="N287"/>
  <c r="P287"/>
  <c r="I288"/>
  <c r="K288"/>
  <c r="M288"/>
  <c r="O288"/>
  <c r="H289"/>
  <c r="J289"/>
  <c r="L289"/>
  <c r="N289"/>
  <c r="P289"/>
  <c r="I290"/>
  <c r="K290"/>
  <c r="M290"/>
  <c r="O290"/>
  <c r="H291"/>
  <c r="J291"/>
  <c r="L291"/>
  <c r="N291"/>
  <c r="P291"/>
  <c r="I292"/>
  <c r="K292"/>
  <c r="M292"/>
  <c r="O292"/>
  <c r="H293"/>
  <c r="J293"/>
  <c r="L293"/>
  <c r="N293"/>
  <c r="P293"/>
  <c r="I294"/>
  <c r="K294"/>
  <c r="M294"/>
  <c r="O294"/>
  <c r="H295"/>
  <c r="J295"/>
  <c r="L295"/>
  <c r="N295"/>
  <c r="P295"/>
  <c r="I296"/>
  <c r="K296"/>
  <c r="M296"/>
  <c r="O296"/>
  <c r="H297"/>
  <c r="J297"/>
  <c r="L297"/>
  <c r="N297"/>
  <c r="P297"/>
  <c r="I298"/>
  <c r="K298"/>
  <c r="M298"/>
  <c r="O298"/>
  <c r="H299"/>
  <c r="J299"/>
  <c r="L299"/>
  <c r="N299"/>
  <c r="P299"/>
  <c r="I300"/>
  <c r="K300"/>
  <c r="M300"/>
  <c r="O300"/>
  <c r="H301"/>
  <c r="J301"/>
  <c r="L301"/>
  <c r="N301"/>
  <c r="P301"/>
  <c r="I302"/>
  <c r="K302"/>
  <c r="M302"/>
  <c r="O302"/>
  <c r="H303"/>
  <c r="J303"/>
  <c r="L303"/>
  <c r="N303"/>
  <c r="P303"/>
  <c r="I304"/>
  <c r="K304"/>
  <c r="M304"/>
  <c r="O304"/>
  <c r="H305"/>
  <c r="J305"/>
  <c r="L305"/>
  <c r="N305"/>
  <c r="P305"/>
  <c r="I306"/>
  <c r="K306"/>
  <c r="M306"/>
  <c r="O306"/>
  <c r="H307"/>
  <c r="J307"/>
  <c r="L307"/>
  <c r="N307"/>
  <c r="P307"/>
  <c r="I308"/>
  <c r="K308"/>
  <c r="M308"/>
  <c r="O308"/>
  <c r="H309"/>
  <c r="J309"/>
  <c r="L309"/>
  <c r="N309"/>
  <c r="P309"/>
  <c r="I310"/>
  <c r="K310"/>
  <c r="M310"/>
  <c r="O310"/>
  <c r="H311"/>
  <c r="J311"/>
  <c r="L311"/>
  <c r="N311"/>
  <c r="P311"/>
  <c r="I312"/>
  <c r="K312"/>
  <c r="M312"/>
  <c r="O312"/>
  <c r="H313"/>
  <c r="J313"/>
  <c r="L313"/>
  <c r="N313"/>
  <c r="P313"/>
  <c r="I314"/>
  <c r="K314"/>
  <c r="M314"/>
  <c r="O314"/>
  <c r="H315"/>
  <c r="J315"/>
  <c r="L315"/>
  <c r="N315"/>
  <c r="P315"/>
  <c r="I316"/>
  <c r="K316"/>
  <c r="M316"/>
  <c r="O316"/>
  <c r="H317"/>
  <c r="J317"/>
  <c r="L317"/>
  <c r="N317"/>
  <c r="P317"/>
  <c r="I318"/>
  <c r="K318"/>
  <c r="M318"/>
  <c r="O318"/>
  <c r="H319"/>
  <c r="J319"/>
  <c r="L319"/>
  <c r="N319"/>
  <c r="P319"/>
  <c r="I320"/>
  <c r="K320"/>
  <c r="M320"/>
  <c r="O320"/>
  <c r="H321"/>
  <c r="J321"/>
  <c r="L321"/>
  <c r="N321"/>
  <c r="P321"/>
  <c r="I322"/>
  <c r="K322"/>
  <c r="M322"/>
  <c r="O322"/>
  <c r="H323"/>
  <c r="J323"/>
  <c r="L323"/>
  <c r="N323"/>
  <c r="P323"/>
  <c r="I324"/>
  <c r="K324"/>
  <c r="M324"/>
  <c r="O324"/>
  <c r="H325"/>
  <c r="J325"/>
  <c r="L325"/>
  <c r="N325"/>
  <c r="P325"/>
  <c r="I326"/>
  <c r="K326"/>
  <c r="M326"/>
  <c r="O326"/>
  <c r="H327"/>
  <c r="J327"/>
  <c r="L327"/>
  <c r="N327"/>
  <c r="P327"/>
  <c r="I328"/>
  <c r="K328"/>
  <c r="M328"/>
  <c r="O328"/>
  <c r="H329"/>
  <c r="J329"/>
  <c r="L329"/>
  <c r="N329"/>
  <c r="P329"/>
  <c r="I330"/>
  <c r="K330"/>
  <c r="M330"/>
  <c r="O330"/>
  <c r="H331"/>
  <c r="J331"/>
  <c r="L331"/>
  <c r="N331"/>
  <c r="P331"/>
  <c r="I332"/>
  <c r="K332"/>
  <c r="M332"/>
  <c r="O332"/>
  <c r="H333"/>
  <c r="J333"/>
  <c r="L333"/>
  <c r="N333"/>
  <c r="P333"/>
  <c r="I334"/>
  <c r="K334"/>
  <c r="M334"/>
  <c r="O334"/>
  <c r="H335"/>
  <c r="J335"/>
  <c r="L335"/>
  <c r="N335"/>
  <c r="P335"/>
  <c r="I336"/>
  <c r="K336"/>
  <c r="M336"/>
  <c r="O336"/>
  <c r="H337"/>
  <c r="J337"/>
  <c r="L337"/>
  <c r="N337"/>
  <c r="P337"/>
  <c r="I338"/>
  <c r="K338"/>
  <c r="M338"/>
  <c r="O338"/>
  <c r="H339"/>
  <c r="J339"/>
  <c r="L339"/>
  <c r="N339"/>
  <c r="P339"/>
  <c r="I340"/>
  <c r="K340"/>
  <c r="M340"/>
  <c r="O340"/>
  <c r="H341"/>
  <c r="J341"/>
  <c r="L341"/>
  <c r="N341"/>
  <c r="P341"/>
  <c r="I342"/>
  <c r="K342"/>
  <c r="M342"/>
  <c r="O342"/>
  <c r="H343"/>
  <c r="J343"/>
  <c r="L343"/>
  <c r="N343"/>
  <c r="P343"/>
  <c r="I344"/>
  <c r="K344"/>
  <c r="M344"/>
  <c r="O344"/>
  <c r="H345"/>
  <c r="J345"/>
  <c r="L345"/>
  <c r="N345"/>
  <c r="P345"/>
  <c r="I346"/>
  <c r="K346"/>
  <c r="M346"/>
  <c r="O346"/>
  <c r="H347"/>
  <c r="J347"/>
  <c r="L347"/>
  <c r="N347"/>
  <c r="P347"/>
  <c r="I348"/>
  <c r="K348"/>
  <c r="M348"/>
  <c r="O348"/>
  <c r="H349"/>
  <c r="J349"/>
  <c r="L349"/>
  <c r="N349"/>
  <c r="P349"/>
  <c r="I350"/>
  <c r="K350"/>
  <c r="M350"/>
  <c r="O350"/>
  <c r="H351"/>
  <c r="J351"/>
  <c r="L351"/>
  <c r="N351"/>
  <c r="P351"/>
  <c r="I352"/>
  <c r="K352"/>
  <c r="M352"/>
  <c r="O352"/>
  <c r="H353"/>
  <c r="J353"/>
  <c r="L353"/>
  <c r="N353"/>
  <c r="P353"/>
  <c r="I354"/>
  <c r="K354"/>
  <c r="M354"/>
  <c r="O354"/>
  <c r="H355"/>
  <c r="J355"/>
  <c r="L355"/>
  <c r="N355"/>
  <c r="P355"/>
  <c r="I356"/>
  <c r="K356"/>
  <c r="M356"/>
  <c r="O356"/>
  <c r="H357"/>
  <c r="J357"/>
  <c r="L357"/>
  <c r="N357"/>
  <c r="P357"/>
  <c r="I358"/>
  <c r="K358"/>
  <c r="M358"/>
  <c r="O358"/>
  <c r="H359"/>
  <c r="J359"/>
  <c r="L359"/>
  <c r="N359"/>
  <c r="P359"/>
  <c r="I360"/>
  <c r="K360"/>
  <c r="M360"/>
  <c r="O360"/>
  <c r="H361"/>
  <c r="J361"/>
  <c r="L361"/>
  <c r="N361"/>
  <c r="P361"/>
  <c r="I362"/>
  <c r="K362"/>
  <c r="M362"/>
  <c r="O362"/>
  <c r="H363"/>
  <c r="J363"/>
  <c r="L363"/>
  <c r="N363"/>
  <c r="P363"/>
  <c r="I364"/>
  <c r="K364"/>
  <c r="M364"/>
  <c r="O364"/>
  <c r="H365"/>
  <c r="J365"/>
  <c r="L365"/>
  <c r="N365"/>
  <c r="P365"/>
  <c r="I366"/>
  <c r="K366"/>
  <c r="M366"/>
  <c r="O366"/>
  <c r="H367"/>
  <c r="J367"/>
  <c r="L367"/>
  <c r="N367"/>
  <c r="P367"/>
  <c r="I368"/>
  <c r="K368"/>
  <c r="M368"/>
  <c r="O368"/>
  <c r="H369"/>
  <c r="J369"/>
  <c r="L369"/>
  <c r="N369"/>
  <c r="P369"/>
  <c r="I370"/>
  <c r="K370"/>
  <c r="M370"/>
  <c r="O370"/>
  <c r="H371"/>
  <c r="J371"/>
  <c r="L371"/>
  <c r="N371"/>
  <c r="P371"/>
  <c r="I372"/>
  <c r="K372"/>
  <c r="M372"/>
  <c r="O372"/>
  <c r="H373"/>
  <c r="J373"/>
  <c r="L373"/>
  <c r="N373"/>
  <c r="P373"/>
  <c r="I374"/>
  <c r="K374"/>
  <c r="M374"/>
  <c r="O374"/>
  <c r="H375"/>
  <c r="J375"/>
  <c r="L375"/>
  <c r="N375"/>
  <c r="P375"/>
  <c r="I376"/>
  <c r="K376"/>
  <c r="M376"/>
  <c r="O376"/>
  <c r="H377"/>
  <c r="J377"/>
  <c r="L377"/>
  <c r="N377"/>
  <c r="P377"/>
  <c r="I378"/>
  <c r="K378"/>
  <c r="M378"/>
  <c r="O378"/>
  <c r="H379"/>
  <c r="J379"/>
  <c r="L379"/>
  <c r="N379"/>
  <c r="P379"/>
  <c r="I380"/>
  <c r="K380"/>
  <c r="M380"/>
  <c r="O380"/>
  <c r="H381"/>
  <c r="J381"/>
  <c r="L381"/>
  <c r="N381"/>
  <c r="P381"/>
  <c r="I382"/>
  <c r="K382"/>
  <c r="M382"/>
  <c r="O382"/>
  <c r="H383"/>
  <c r="J383"/>
  <c r="L383"/>
  <c r="N383"/>
  <c r="P383"/>
  <c r="I384"/>
  <c r="K384"/>
  <c r="M384"/>
  <c r="O384"/>
  <c r="H385"/>
  <c r="J385"/>
  <c r="L385"/>
  <c r="N385"/>
  <c r="P385"/>
  <c r="I386"/>
  <c r="K386"/>
  <c r="M386"/>
  <c r="O386"/>
  <c r="H387"/>
  <c r="J387"/>
  <c r="L387"/>
  <c r="N387"/>
  <c r="P387"/>
  <c r="I388"/>
  <c r="K388"/>
  <c r="M388"/>
  <c r="O388"/>
  <c r="H389"/>
  <c r="J389"/>
  <c r="L389"/>
  <c r="N389"/>
  <c r="P389"/>
  <c r="I390"/>
  <c r="K390"/>
  <c r="M390"/>
  <c r="O390"/>
  <c r="H391"/>
  <c r="J391"/>
  <c r="L391"/>
  <c r="N391"/>
  <c r="P391"/>
  <c r="I392"/>
  <c r="K392"/>
  <c r="M392"/>
  <c r="O392"/>
  <c r="H393"/>
  <c r="J393"/>
  <c r="L393"/>
  <c r="N393"/>
  <c r="P393"/>
  <c r="I394"/>
  <c r="K394"/>
  <c r="M394"/>
  <c r="O394"/>
  <c r="H395"/>
  <c r="J395"/>
  <c r="L395"/>
  <c r="N395"/>
  <c r="P395"/>
  <c r="I396"/>
  <c r="P7" i="16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472"/>
  <c r="P471"/>
  <c r="P470"/>
  <c r="P469"/>
  <c r="P468"/>
  <c r="P467"/>
  <c r="P466"/>
  <c r="P465"/>
  <c r="P464"/>
  <c r="P463"/>
  <c r="P462"/>
  <c r="P461"/>
  <c r="P460"/>
  <c r="P459"/>
  <c r="P458"/>
  <c r="P457"/>
  <c r="P456"/>
  <c r="P455"/>
  <c r="P454"/>
  <c r="P453"/>
  <c r="P452"/>
  <c r="P451"/>
  <c r="P450"/>
  <c r="P449"/>
  <c r="P448"/>
  <c r="P447"/>
  <c r="P446"/>
  <c r="P445"/>
  <c r="P444"/>
  <c r="P443"/>
  <c r="P442"/>
  <c r="P441"/>
  <c r="P440"/>
  <c r="P439"/>
  <c r="P438"/>
  <c r="P437"/>
  <c r="P436"/>
  <c r="P435"/>
  <c r="P434"/>
  <c r="P433"/>
  <c r="P432"/>
  <c r="P431"/>
  <c r="P430"/>
  <c r="P429"/>
  <c r="P428"/>
  <c r="P427"/>
  <c r="P426"/>
  <c r="P425"/>
  <c r="P424"/>
  <c r="P423"/>
  <c r="P422"/>
  <c r="P421"/>
  <c r="P420"/>
  <c r="P419"/>
  <c r="P418"/>
  <c r="P417"/>
  <c r="P416"/>
  <c r="P415"/>
  <c r="P414"/>
  <c r="P413"/>
  <c r="P412"/>
  <c r="P411"/>
  <c r="P410"/>
  <c r="P409"/>
  <c r="P408"/>
  <c r="P407"/>
  <c r="P406"/>
  <c r="P405"/>
  <c r="P404"/>
  <c r="P403"/>
  <c r="P402"/>
  <c r="P401"/>
  <c r="P400"/>
  <c r="P399"/>
  <c r="P398"/>
  <c r="P397"/>
  <c r="P396"/>
  <c r="P395"/>
  <c r="P394"/>
  <c r="P393"/>
  <c r="P392"/>
  <c r="P391"/>
  <c r="P390"/>
  <c r="P389"/>
  <c r="P388"/>
  <c r="P387"/>
  <c r="P386"/>
  <c r="P385"/>
  <c r="P384"/>
  <c r="P383"/>
  <c r="P382"/>
  <c r="P381"/>
  <c r="P380"/>
  <c r="P379"/>
  <c r="P378"/>
  <c r="P377"/>
  <c r="P376"/>
  <c r="P375"/>
  <c r="P374"/>
  <c r="P373"/>
  <c r="P372"/>
  <c r="P371"/>
  <c r="P370"/>
  <c r="P369"/>
  <c r="P368"/>
  <c r="P367"/>
  <c r="P366"/>
  <c r="P365"/>
  <c r="P364"/>
  <c r="P363"/>
  <c r="P362"/>
  <c r="P361"/>
  <c r="P360"/>
  <c r="P359"/>
  <c r="P358"/>
  <c r="P357"/>
  <c r="P356"/>
  <c r="P355"/>
  <c r="P354"/>
  <c r="P353"/>
  <c r="P352"/>
  <c r="P351"/>
  <c r="P350"/>
  <c r="P349"/>
  <c r="P348"/>
  <c r="P347"/>
  <c r="P346"/>
  <c r="P345"/>
  <c r="P344"/>
  <c r="P343"/>
  <c r="P342"/>
  <c r="P341"/>
  <c r="P340"/>
  <c r="P339"/>
  <c r="P338"/>
  <c r="P337"/>
  <c r="P336"/>
  <c r="P335"/>
  <c r="P334"/>
  <c r="P333"/>
  <c r="P332"/>
  <c r="P331"/>
  <c r="P330"/>
  <c r="P329"/>
  <c r="P328"/>
  <c r="P327"/>
  <c r="P326"/>
  <c r="P325"/>
  <c r="P324"/>
  <c r="P323"/>
  <c r="P322"/>
  <c r="P321"/>
  <c r="P320"/>
  <c r="P319"/>
  <c r="P318"/>
  <c r="P317"/>
  <c r="P316"/>
  <c r="P315"/>
  <c r="P314"/>
  <c r="P313"/>
  <c r="P312"/>
  <c r="P311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P231"/>
  <c r="P230"/>
  <c r="P229"/>
  <c r="P228"/>
  <c r="P227"/>
  <c r="P226"/>
  <c r="P225"/>
  <c r="P224"/>
  <c r="P223"/>
  <c r="P222"/>
  <c r="P221"/>
  <c r="P220"/>
  <c r="P219"/>
  <c r="P218"/>
  <c r="B508" i="19" l="1"/>
  <c r="B858"/>
  <c r="B771"/>
  <c r="B852"/>
  <c r="B29"/>
  <c r="E2"/>
  <c r="E2" i="20"/>
  <c r="B1076" i="19"/>
  <c r="B1125"/>
  <c r="B899"/>
  <c r="B643"/>
  <c r="B986"/>
  <c r="B730"/>
  <c r="B266"/>
  <c r="B277"/>
  <c r="B987"/>
  <c r="B1140"/>
  <c r="B1061"/>
  <c r="B1189"/>
  <c r="B963"/>
  <c r="B835"/>
  <c r="B707"/>
  <c r="B579"/>
  <c r="B1050"/>
  <c r="B922"/>
  <c r="B794"/>
  <c r="B666"/>
  <c r="B402"/>
  <c r="B138"/>
  <c r="B405"/>
  <c r="B149"/>
  <c r="B1035"/>
  <c r="B1108"/>
  <c r="B1172"/>
  <c r="B1005"/>
  <c r="B1093"/>
  <c r="B1157"/>
  <c r="B931"/>
  <c r="B867"/>
  <c r="B803"/>
  <c r="B739"/>
  <c r="B675"/>
  <c r="B611"/>
  <c r="B547"/>
  <c r="B444"/>
  <c r="B1018"/>
  <c r="B954"/>
  <c r="B890"/>
  <c r="B826"/>
  <c r="B762"/>
  <c r="B698"/>
  <c r="B634"/>
  <c r="B526"/>
  <c r="B330"/>
  <c r="B202"/>
  <c r="B74"/>
  <c r="B469"/>
  <c r="B341"/>
  <c r="B213"/>
  <c r="B85"/>
  <c r="B971"/>
  <c r="B1003"/>
  <c r="B1060"/>
  <c r="B1092"/>
  <c r="B1124"/>
  <c r="B1156"/>
  <c r="B1188"/>
  <c r="B973"/>
  <c r="B1037"/>
  <c r="B1077"/>
  <c r="B1109"/>
  <c r="B1141"/>
  <c r="B1173"/>
  <c r="B947"/>
  <c r="B915"/>
  <c r="B883"/>
  <c r="B851"/>
  <c r="B819"/>
  <c r="B787"/>
  <c r="B755"/>
  <c r="B723"/>
  <c r="B691"/>
  <c r="B659"/>
  <c r="B627"/>
  <c r="B595"/>
  <c r="B563"/>
  <c r="B531"/>
  <c r="B476"/>
  <c r="B412"/>
  <c r="B1034"/>
  <c r="B1002"/>
  <c r="B970"/>
  <c r="B938"/>
  <c r="B906"/>
  <c r="B874"/>
  <c r="B842"/>
  <c r="B810"/>
  <c r="B778"/>
  <c r="B746"/>
  <c r="B714"/>
  <c r="B682"/>
  <c r="B650"/>
  <c r="B618"/>
  <c r="B558"/>
  <c r="B466"/>
  <c r="B362"/>
  <c r="B298"/>
  <c r="B234"/>
  <c r="B170"/>
  <c r="B106"/>
  <c r="B42"/>
  <c r="B501"/>
  <c r="B437"/>
  <c r="B373"/>
  <c r="B309"/>
  <c r="B245"/>
  <c r="B181"/>
  <c r="B117"/>
  <c r="B53"/>
  <c r="B979"/>
  <c r="B995"/>
  <c r="B1019"/>
  <c r="B1051"/>
  <c r="B1068"/>
  <c r="B1084"/>
  <c r="B1100"/>
  <c r="B1116"/>
  <c r="B1132"/>
  <c r="B1148"/>
  <c r="B1164"/>
  <c r="B1180"/>
  <c r="B989"/>
  <c r="B1021"/>
  <c r="B1053"/>
  <c r="B1069"/>
  <c r="B1085"/>
  <c r="B1101"/>
  <c r="B1117"/>
  <c r="B1133"/>
  <c r="B1149"/>
  <c r="B1165"/>
  <c r="B1181"/>
  <c r="B955"/>
  <c r="B939"/>
  <c r="B923"/>
  <c r="B907"/>
  <c r="B891"/>
  <c r="B875"/>
  <c r="B859"/>
  <c r="B843"/>
  <c r="B827"/>
  <c r="B811"/>
  <c r="B795"/>
  <c r="B779"/>
  <c r="B763"/>
  <c r="B747"/>
  <c r="B731"/>
  <c r="B715"/>
  <c r="B699"/>
  <c r="B683"/>
  <c r="B667"/>
  <c r="B651"/>
  <c r="B635"/>
  <c r="B619"/>
  <c r="B603"/>
  <c r="B587"/>
  <c r="B571"/>
  <c r="B555"/>
  <c r="B539"/>
  <c r="B523"/>
  <c r="B492"/>
  <c r="B460"/>
  <c r="B428"/>
  <c r="B396"/>
  <c r="B1042"/>
  <c r="B1026"/>
  <c r="B1010"/>
  <c r="B994"/>
  <c r="B978"/>
  <c r="B962"/>
  <c r="B946"/>
  <c r="B930"/>
  <c r="B914"/>
  <c r="B898"/>
  <c r="B882"/>
  <c r="B866"/>
  <c r="B850"/>
  <c r="B834"/>
  <c r="B818"/>
  <c r="B802"/>
  <c r="B786"/>
  <c r="B770"/>
  <c r="B754"/>
  <c r="B738"/>
  <c r="B722"/>
  <c r="B706"/>
  <c r="B690"/>
  <c r="B674"/>
  <c r="B658"/>
  <c r="B642"/>
  <c r="B626"/>
  <c r="B606"/>
  <c r="B574"/>
  <c r="B542"/>
  <c r="B498"/>
  <c r="B434"/>
  <c r="B378"/>
  <c r="B346"/>
  <c r="B314"/>
  <c r="B282"/>
  <c r="B250"/>
  <c r="B218"/>
  <c r="B186"/>
  <c r="B154"/>
  <c r="B122"/>
  <c r="B90"/>
  <c r="B58"/>
  <c r="B26"/>
  <c r="B517"/>
  <c r="B485"/>
  <c r="B453"/>
  <c r="B421"/>
  <c r="B389"/>
  <c r="B357"/>
  <c r="B325"/>
  <c r="B293"/>
  <c r="B261"/>
  <c r="B229"/>
  <c r="B197"/>
  <c r="B165"/>
  <c r="B133"/>
  <c r="B101"/>
  <c r="B69"/>
  <c r="B37"/>
  <c r="B967"/>
  <c r="B975"/>
  <c r="B983"/>
  <c r="B991"/>
  <c r="B999"/>
  <c r="B1011"/>
  <c r="B1027"/>
  <c r="B1043"/>
  <c r="B1056"/>
  <c r="B1064"/>
  <c r="B1072"/>
  <c r="B1080"/>
  <c r="B1088"/>
  <c r="B1096"/>
  <c r="B1104"/>
  <c r="B1112"/>
  <c r="B1120"/>
  <c r="B1128"/>
  <c r="B1136"/>
  <c r="B1144"/>
  <c r="B1152"/>
  <c r="B1160"/>
  <c r="B1168"/>
  <c r="B1176"/>
  <c r="B1184"/>
  <c r="B981"/>
  <c r="B997"/>
  <c r="B1013"/>
  <c r="B1029"/>
  <c r="B1045"/>
  <c r="B1057"/>
  <c r="B1065"/>
  <c r="B1073"/>
  <c r="B1081"/>
  <c r="B1089"/>
  <c r="B1097"/>
  <c r="B1105"/>
  <c r="B1113"/>
  <c r="B1121"/>
  <c r="B1129"/>
  <c r="B1137"/>
  <c r="B1145"/>
  <c r="B1153"/>
  <c r="B1161"/>
  <c r="B1169"/>
  <c r="B1177"/>
  <c r="B1185"/>
  <c r="B959"/>
  <c r="B951"/>
  <c r="B943"/>
  <c r="B935"/>
  <c r="B927"/>
  <c r="B919"/>
  <c r="B911"/>
  <c r="B903"/>
  <c r="B895"/>
  <c r="B887"/>
  <c r="B879"/>
  <c r="B871"/>
  <c r="B863"/>
  <c r="B855"/>
  <c r="B847"/>
  <c r="B839"/>
  <c r="B831"/>
  <c r="B823"/>
  <c r="B815"/>
  <c r="B807"/>
  <c r="B799"/>
  <c r="B791"/>
  <c r="B783"/>
  <c r="B775"/>
  <c r="B767"/>
  <c r="B759"/>
  <c r="B751"/>
  <c r="B743"/>
  <c r="B735"/>
  <c r="B727"/>
  <c r="B719"/>
  <c r="B711"/>
  <c r="B703"/>
  <c r="B695"/>
  <c r="B687"/>
  <c r="B679"/>
  <c r="B671"/>
  <c r="B663"/>
  <c r="B655"/>
  <c r="B647"/>
  <c r="B639"/>
  <c r="B631"/>
  <c r="B623"/>
  <c r="B615"/>
  <c r="B607"/>
  <c r="B599"/>
  <c r="B591"/>
  <c r="B583"/>
  <c r="B575"/>
  <c r="B567"/>
  <c r="B559"/>
  <c r="B551"/>
  <c r="B543"/>
  <c r="B535"/>
  <c r="B527"/>
  <c r="B516"/>
  <c r="B500"/>
  <c r="B484"/>
  <c r="B468"/>
  <c r="B452"/>
  <c r="B436"/>
  <c r="B420"/>
  <c r="B404"/>
  <c r="B388"/>
  <c r="B1046"/>
  <c r="B1038"/>
  <c r="B1030"/>
  <c r="B1022"/>
  <c r="B1014"/>
  <c r="B1006"/>
  <c r="B998"/>
  <c r="B990"/>
  <c r="B982"/>
  <c r="B974"/>
  <c r="B966"/>
  <c r="B958"/>
  <c r="B950"/>
  <c r="B942"/>
  <c r="B934"/>
  <c r="B926"/>
  <c r="B918"/>
  <c r="B910"/>
  <c r="B902"/>
  <c r="B894"/>
  <c r="B886"/>
  <c r="B878"/>
  <c r="B870"/>
  <c r="B862"/>
  <c r="B854"/>
  <c r="B846"/>
  <c r="B838"/>
  <c r="B830"/>
  <c r="B822"/>
  <c r="B814"/>
  <c r="B806"/>
  <c r="B798"/>
  <c r="B790"/>
  <c r="B782"/>
  <c r="B774"/>
  <c r="B766"/>
  <c r="B758"/>
  <c r="B750"/>
  <c r="B742"/>
  <c r="B734"/>
  <c r="B726"/>
  <c r="B718"/>
  <c r="B710"/>
  <c r="B702"/>
  <c r="B694"/>
  <c r="B686"/>
  <c r="B678"/>
  <c r="B670"/>
  <c r="B662"/>
  <c r="B654"/>
  <c r="B646"/>
  <c r="B638"/>
  <c r="B630"/>
  <c r="B622"/>
  <c r="B614"/>
  <c r="B598"/>
  <c r="B582"/>
  <c r="B566"/>
  <c r="B550"/>
  <c r="B534"/>
  <c r="B514"/>
  <c r="B482"/>
  <c r="B450"/>
  <c r="B418"/>
  <c r="B386"/>
  <c r="B370"/>
  <c r="B354"/>
  <c r="B338"/>
  <c r="B322"/>
  <c r="B306"/>
  <c r="B290"/>
  <c r="B274"/>
  <c r="B258"/>
  <c r="B242"/>
  <c r="B226"/>
  <c r="B210"/>
  <c r="B194"/>
  <c r="B178"/>
  <c r="B162"/>
  <c r="B146"/>
  <c r="B130"/>
  <c r="B114"/>
  <c r="B98"/>
  <c r="B82"/>
  <c r="B66"/>
  <c r="B50"/>
  <c r="B34"/>
  <c r="B509"/>
  <c r="B493"/>
  <c r="B477"/>
  <c r="B461"/>
  <c r="B445"/>
  <c r="B429"/>
  <c r="B413"/>
  <c r="B397"/>
  <c r="B381"/>
  <c r="B365"/>
  <c r="B349"/>
  <c r="B333"/>
  <c r="B317"/>
  <c r="B301"/>
  <c r="B285"/>
  <c r="B269"/>
  <c r="B253"/>
  <c r="B237"/>
  <c r="B221"/>
  <c r="B205"/>
  <c r="B189"/>
  <c r="B173"/>
  <c r="B157"/>
  <c r="B141"/>
  <c r="B125"/>
  <c r="B109"/>
  <c r="B93"/>
  <c r="B77"/>
  <c r="B61"/>
  <c r="B45"/>
  <c r="B23"/>
  <c r="B27"/>
  <c r="B31"/>
  <c r="B35"/>
  <c r="B39"/>
  <c r="B43"/>
  <c r="B47"/>
  <c r="B51"/>
  <c r="B55"/>
  <c r="B59"/>
  <c r="B63"/>
  <c r="B67"/>
  <c r="B71"/>
  <c r="B75"/>
  <c r="B79"/>
  <c r="B83"/>
  <c r="B87"/>
  <c r="B91"/>
  <c r="B95"/>
  <c r="B99"/>
  <c r="B103"/>
  <c r="B107"/>
  <c r="B111"/>
  <c r="B115"/>
  <c r="B119"/>
  <c r="B123"/>
  <c r="B127"/>
  <c r="B131"/>
  <c r="B135"/>
  <c r="B139"/>
  <c r="B143"/>
  <c r="B147"/>
  <c r="B151"/>
  <c r="B155"/>
  <c r="B159"/>
  <c r="B163"/>
  <c r="B167"/>
  <c r="B171"/>
  <c r="B175"/>
  <c r="B179"/>
  <c r="B183"/>
  <c r="B187"/>
  <c r="B191"/>
  <c r="B195"/>
  <c r="B199"/>
  <c r="B203"/>
  <c r="B207"/>
  <c r="B211"/>
  <c r="B215"/>
  <c r="B219"/>
  <c r="B223"/>
  <c r="B227"/>
  <c r="B231"/>
  <c r="B235"/>
  <c r="B239"/>
  <c r="B243"/>
  <c r="B247"/>
  <c r="B251"/>
  <c r="B255"/>
  <c r="B259"/>
  <c r="B263"/>
  <c r="B267"/>
  <c r="B271"/>
  <c r="B275"/>
  <c r="B279"/>
  <c r="B283"/>
  <c r="B287"/>
  <c r="B291"/>
  <c r="B295"/>
  <c r="B299"/>
  <c r="B303"/>
  <c r="B307"/>
  <c r="B311"/>
  <c r="B315"/>
  <c r="B319"/>
  <c r="B323"/>
  <c r="B327"/>
  <c r="B331"/>
  <c r="B335"/>
  <c r="B339"/>
  <c r="B343"/>
  <c r="B347"/>
  <c r="B351"/>
  <c r="B355"/>
  <c r="B359"/>
  <c r="B363"/>
  <c r="B367"/>
  <c r="B371"/>
  <c r="B375"/>
  <c r="B379"/>
  <c r="B383"/>
  <c r="B387"/>
  <c r="B391"/>
  <c r="B395"/>
  <c r="B399"/>
  <c r="B403"/>
  <c r="B407"/>
  <c r="B411"/>
  <c r="B415"/>
  <c r="B419"/>
  <c r="B423"/>
  <c r="B427"/>
  <c r="B431"/>
  <c r="B435"/>
  <c r="B439"/>
  <c r="B443"/>
  <c r="B447"/>
  <c r="B451"/>
  <c r="B455"/>
  <c r="B459"/>
  <c r="B463"/>
  <c r="B467"/>
  <c r="B471"/>
  <c r="B475"/>
  <c r="B479"/>
  <c r="B483"/>
  <c r="B487"/>
  <c r="B491"/>
  <c r="B495"/>
  <c r="B499"/>
  <c r="B503"/>
  <c r="B507"/>
  <c r="B511"/>
  <c r="B515"/>
  <c r="B519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B104"/>
  <c r="B108"/>
  <c r="B112"/>
  <c r="B116"/>
  <c r="B120"/>
  <c r="B124"/>
  <c r="B128"/>
  <c r="B132"/>
  <c r="B136"/>
  <c r="B140"/>
  <c r="B144"/>
  <c r="B148"/>
  <c r="B152"/>
  <c r="B156"/>
  <c r="B160"/>
  <c r="B164"/>
  <c r="B168"/>
  <c r="B172"/>
  <c r="B176"/>
  <c r="B180"/>
  <c r="B184"/>
  <c r="B188"/>
  <c r="B192"/>
  <c r="B196"/>
  <c r="B200"/>
  <c r="B204"/>
  <c r="B208"/>
  <c r="B212"/>
  <c r="B216"/>
  <c r="B220"/>
  <c r="B224"/>
  <c r="B228"/>
  <c r="B232"/>
  <c r="B236"/>
  <c r="B240"/>
  <c r="B244"/>
  <c r="B248"/>
  <c r="B252"/>
  <c r="B256"/>
  <c r="B260"/>
  <c r="B264"/>
  <c r="B268"/>
  <c r="B272"/>
  <c r="B276"/>
  <c r="B280"/>
  <c r="B284"/>
  <c r="B288"/>
  <c r="B292"/>
  <c r="B296"/>
  <c r="B300"/>
  <c r="B304"/>
  <c r="B308"/>
  <c r="B312"/>
  <c r="B316"/>
  <c r="B320"/>
  <c r="B324"/>
  <c r="B328"/>
  <c r="B332"/>
  <c r="B336"/>
  <c r="B340"/>
  <c r="B344"/>
  <c r="B348"/>
  <c r="B352"/>
  <c r="B356"/>
  <c r="B360"/>
  <c r="B364"/>
  <c r="B368"/>
  <c r="B372"/>
  <c r="B376"/>
  <c r="B380"/>
  <c r="B384"/>
  <c r="B390"/>
  <c r="B398"/>
  <c r="B406"/>
  <c r="B414"/>
  <c r="B422"/>
  <c r="B430"/>
  <c r="B438"/>
  <c r="B446"/>
  <c r="B454"/>
  <c r="B462"/>
  <c r="B470"/>
  <c r="B478"/>
  <c r="B486"/>
  <c r="B494"/>
  <c r="B502"/>
  <c r="B510"/>
  <c r="B518"/>
  <c r="B524"/>
  <c r="B528"/>
  <c r="B532"/>
  <c r="B536"/>
  <c r="B540"/>
  <c r="B544"/>
  <c r="B548"/>
  <c r="B552"/>
  <c r="B556"/>
  <c r="B560"/>
  <c r="B564"/>
  <c r="B568"/>
  <c r="B572"/>
  <c r="B576"/>
  <c r="B580"/>
  <c r="B584"/>
  <c r="B588"/>
  <c r="B592"/>
  <c r="B596"/>
  <c r="B600"/>
  <c r="B604"/>
  <c r="B608"/>
  <c r="B612"/>
  <c r="B1007"/>
  <c r="B1015"/>
  <c r="B1023"/>
  <c r="B1031"/>
  <c r="B1039"/>
  <c r="B1047"/>
  <c r="B1054"/>
  <c r="B1058"/>
  <c r="B1062"/>
  <c r="B1066"/>
  <c r="B1070"/>
  <c r="B1074"/>
  <c r="B1078"/>
  <c r="B1082"/>
  <c r="B1086"/>
  <c r="B1090"/>
  <c r="B1094"/>
  <c r="B1098"/>
  <c r="B1102"/>
  <c r="B1106"/>
  <c r="B1110"/>
  <c r="B1114"/>
  <c r="B1118"/>
  <c r="B1122"/>
  <c r="B1126"/>
  <c r="B1130"/>
  <c r="B1134"/>
  <c r="B1138"/>
  <c r="B1142"/>
  <c r="B1146"/>
  <c r="B1150"/>
  <c r="B1154"/>
  <c r="B1158"/>
  <c r="B1162"/>
  <c r="B1166"/>
  <c r="B1170"/>
  <c r="B1174"/>
  <c r="B1178"/>
  <c r="B1182"/>
  <c r="B1186"/>
  <c r="B1190"/>
  <c r="B969"/>
  <c r="B977"/>
  <c r="B985"/>
  <c r="B993"/>
  <c r="B1001"/>
  <c r="B1009"/>
  <c r="B1017"/>
  <c r="B1025"/>
  <c r="B1033"/>
  <c r="B1041"/>
  <c r="B1049"/>
  <c r="B1055"/>
  <c r="B1059"/>
  <c r="B1063"/>
  <c r="B1067"/>
  <c r="B1071"/>
  <c r="B1075"/>
  <c r="B1079"/>
  <c r="B1083"/>
  <c r="B1087"/>
  <c r="B1091"/>
  <c r="B1095"/>
  <c r="B1099"/>
  <c r="B1103"/>
  <c r="B1107"/>
  <c r="B1111"/>
  <c r="B1115"/>
  <c r="B1119"/>
  <c r="B1123"/>
  <c r="B1127"/>
  <c r="B1131"/>
  <c r="B1135"/>
  <c r="B1139"/>
  <c r="B1143"/>
  <c r="B1147"/>
  <c r="B1151"/>
  <c r="B1155"/>
  <c r="B1159"/>
  <c r="B1163"/>
  <c r="B1167"/>
  <c r="B1171"/>
  <c r="B1175"/>
  <c r="B1179"/>
  <c r="B1183"/>
  <c r="B1187"/>
  <c r="B1191"/>
  <c r="B965"/>
  <c r="B961"/>
  <c r="B957"/>
  <c r="B953"/>
  <c r="B949"/>
  <c r="B945"/>
  <c r="B941"/>
  <c r="B937"/>
  <c r="B933"/>
  <c r="B929"/>
  <c r="B925"/>
  <c r="B921"/>
  <c r="B917"/>
  <c r="B913"/>
  <c r="B909"/>
  <c r="B905"/>
  <c r="B901"/>
  <c r="B897"/>
  <c r="B893"/>
  <c r="B889"/>
  <c r="B885"/>
  <c r="B881"/>
  <c r="B877"/>
  <c r="B873"/>
  <c r="B869"/>
  <c r="B865"/>
  <c r="B861"/>
  <c r="B857"/>
  <c r="B853"/>
  <c r="B849"/>
  <c r="B845"/>
  <c r="B841"/>
  <c r="B837"/>
  <c r="B833"/>
  <c r="B829"/>
  <c r="B825"/>
  <c r="B821"/>
  <c r="B817"/>
  <c r="B813"/>
  <c r="B809"/>
  <c r="B805"/>
  <c r="B801"/>
  <c r="B797"/>
  <c r="B793"/>
  <c r="B789"/>
  <c r="B785"/>
  <c r="B781"/>
  <c r="B777"/>
  <c r="B773"/>
  <c r="B769"/>
  <c r="B765"/>
  <c r="B761"/>
  <c r="B757"/>
  <c r="B753"/>
  <c r="B749"/>
  <c r="B745"/>
  <c r="B741"/>
  <c r="B737"/>
  <c r="B733"/>
  <c r="B729"/>
  <c r="B725"/>
  <c r="B721"/>
  <c r="B717"/>
  <c r="B713"/>
  <c r="B709"/>
  <c r="B705"/>
  <c r="B701"/>
  <c r="B697"/>
  <c r="B693"/>
  <c r="B689"/>
  <c r="B685"/>
  <c r="B681"/>
  <c r="B677"/>
  <c r="B673"/>
  <c r="B669"/>
  <c r="B665"/>
  <c r="B661"/>
  <c r="B657"/>
  <c r="B653"/>
  <c r="B649"/>
  <c r="B645"/>
  <c r="B641"/>
  <c r="B637"/>
  <c r="B633"/>
  <c r="B629"/>
  <c r="B625"/>
  <c r="B621"/>
  <c r="B617"/>
  <c r="B613"/>
  <c r="B609"/>
  <c r="B605"/>
  <c r="B601"/>
  <c r="B597"/>
  <c r="B593"/>
  <c r="B589"/>
  <c r="B585"/>
  <c r="B581"/>
  <c r="B577"/>
  <c r="B573"/>
  <c r="B569"/>
  <c r="B565"/>
  <c r="B561"/>
  <c r="B557"/>
  <c r="B553"/>
  <c r="B549"/>
  <c r="B545"/>
  <c r="B541"/>
  <c r="B537"/>
  <c r="B533"/>
  <c r="B529"/>
  <c r="B525"/>
  <c r="B520"/>
  <c r="B512"/>
  <c r="B504"/>
  <c r="B496"/>
  <c r="B488"/>
  <c r="B480"/>
  <c r="B472"/>
  <c r="B464"/>
  <c r="B456"/>
  <c r="B448"/>
  <c r="B440"/>
  <c r="B432"/>
  <c r="B424"/>
  <c r="B416"/>
  <c r="B408"/>
  <c r="B400"/>
  <c r="B392"/>
  <c r="B1052"/>
  <c r="B1048"/>
  <c r="B1044"/>
  <c r="B1040"/>
  <c r="B1036"/>
  <c r="B1032"/>
  <c r="B1028"/>
  <c r="B1024"/>
  <c r="B1020"/>
  <c r="B1016"/>
  <c r="B1012"/>
  <c r="B1008"/>
  <c r="B1004"/>
  <c r="B1000"/>
  <c r="B996"/>
  <c r="B992"/>
  <c r="B988"/>
  <c r="B984"/>
  <c r="B980"/>
  <c r="B976"/>
  <c r="B972"/>
  <c r="B968"/>
  <c r="B964"/>
  <c r="B960"/>
  <c r="B956"/>
  <c r="B952"/>
  <c r="B948"/>
  <c r="B944"/>
  <c r="B940"/>
  <c r="B936"/>
  <c r="B932"/>
  <c r="B928"/>
  <c r="B924"/>
  <c r="B920"/>
  <c r="B916"/>
  <c r="B912"/>
  <c r="B908"/>
  <c r="B904"/>
  <c r="B900"/>
  <c r="B896"/>
  <c r="B892"/>
  <c r="B888"/>
  <c r="B884"/>
  <c r="B880"/>
  <c r="B876"/>
  <c r="B872"/>
  <c r="B868"/>
  <c r="B864"/>
  <c r="B860"/>
  <c r="B856"/>
  <c r="B848"/>
  <c r="B844"/>
  <c r="B840"/>
  <c r="B836"/>
  <c r="B832"/>
  <c r="B828"/>
  <c r="B824"/>
  <c r="B820"/>
  <c r="B816"/>
  <c r="B812"/>
  <c r="B808"/>
  <c r="B804"/>
  <c r="B800"/>
  <c r="B796"/>
  <c r="B792"/>
  <c r="B788"/>
  <c r="B784"/>
  <c r="B780"/>
  <c r="B776"/>
  <c r="B772"/>
  <c r="B768"/>
  <c r="B764"/>
  <c r="B760"/>
  <c r="B756"/>
  <c r="B752"/>
  <c r="B748"/>
  <c r="B744"/>
  <c r="B740"/>
  <c r="B736"/>
  <c r="B732"/>
  <c r="B728"/>
  <c r="B724"/>
  <c r="B720"/>
  <c r="B716"/>
  <c r="B712"/>
  <c r="B708"/>
  <c r="B704"/>
  <c r="B700"/>
  <c r="B696"/>
  <c r="B692"/>
  <c r="B688"/>
  <c r="B684"/>
  <c r="B680"/>
  <c r="B676"/>
  <c r="B672"/>
  <c r="B668"/>
  <c r="B664"/>
  <c r="B660"/>
  <c r="B656"/>
  <c r="B652"/>
  <c r="B648"/>
  <c r="B644"/>
  <c r="B640"/>
  <c r="B636"/>
  <c r="B632"/>
  <c r="B628"/>
  <c r="B624"/>
  <c r="B620"/>
  <c r="B616"/>
  <c r="B610"/>
  <c r="B602"/>
  <c r="B594"/>
  <c r="B586"/>
  <c r="B578"/>
  <c r="B570"/>
  <c r="B562"/>
  <c r="B554"/>
  <c r="B546"/>
  <c r="B538"/>
  <c r="B530"/>
  <c r="B522"/>
  <c r="B506"/>
  <c r="B490"/>
  <c r="B474"/>
  <c r="B458"/>
  <c r="B442"/>
  <c r="B426"/>
  <c r="B410"/>
  <c r="B394"/>
  <c r="B382"/>
  <c r="B374"/>
  <c r="B366"/>
  <c r="B358"/>
  <c r="B350"/>
  <c r="B342"/>
  <c r="B334"/>
  <c r="B326"/>
  <c r="B318"/>
  <c r="B310"/>
  <c r="B302"/>
  <c r="B294"/>
  <c r="B286"/>
  <c r="B278"/>
  <c r="B270"/>
  <c r="B262"/>
  <c r="B254"/>
  <c r="B246"/>
  <c r="B238"/>
  <c r="B230"/>
  <c r="B222"/>
  <c r="B214"/>
  <c r="B206"/>
  <c r="B198"/>
  <c r="B190"/>
  <c r="B182"/>
  <c r="B174"/>
  <c r="B166"/>
  <c r="B158"/>
  <c r="B150"/>
  <c r="B142"/>
  <c r="B134"/>
  <c r="B126"/>
  <c r="B118"/>
  <c r="B110"/>
  <c r="B102"/>
  <c r="B94"/>
  <c r="B86"/>
  <c r="B78"/>
  <c r="B70"/>
  <c r="B62"/>
  <c r="B54"/>
  <c r="B46"/>
  <c r="B38"/>
  <c r="B30"/>
  <c r="B22"/>
  <c r="B521"/>
  <c r="B513"/>
  <c r="B505"/>
  <c r="B497"/>
  <c r="B489"/>
  <c r="B481"/>
  <c r="B473"/>
  <c r="B465"/>
  <c r="B457"/>
  <c r="B449"/>
  <c r="B441"/>
  <c r="B433"/>
  <c r="B425"/>
  <c r="B417"/>
  <c r="B409"/>
  <c r="B401"/>
  <c r="B393"/>
  <c r="B385"/>
  <c r="B377"/>
  <c r="B369"/>
  <c r="B361"/>
  <c r="B353"/>
  <c r="B345"/>
  <c r="B337"/>
  <c r="B329"/>
  <c r="B321"/>
  <c r="B313"/>
  <c r="B305"/>
  <c r="B297"/>
  <c r="B289"/>
  <c r="B281"/>
  <c r="B273"/>
  <c r="B265"/>
  <c r="B257"/>
  <c r="B249"/>
  <c r="B241"/>
  <c r="B233"/>
  <c r="B225"/>
  <c r="B217"/>
  <c r="B209"/>
  <c r="B201"/>
  <c r="B193"/>
  <c r="B185"/>
  <c r="B177"/>
  <c r="B169"/>
  <c r="B161"/>
  <c r="B153"/>
  <c r="B145"/>
  <c r="B137"/>
  <c r="B129"/>
  <c r="B121"/>
  <c r="B113"/>
  <c r="B105"/>
  <c r="B97"/>
  <c r="B89"/>
  <c r="B81"/>
  <c r="B73"/>
  <c r="B65"/>
  <c r="B57"/>
  <c r="B49"/>
  <c r="B41"/>
  <c r="B33"/>
  <c r="B25"/>
  <c r="N5" i="9"/>
  <c r="Q220" i="19"/>
  <c r="Q218" i="16"/>
  <c r="R220" i="19" s="1"/>
  <c r="Q222"/>
  <c r="Q220" i="16"/>
  <c r="R222" i="19" s="1"/>
  <c r="Q224"/>
  <c r="Q222" i="16"/>
  <c r="R224" i="19" s="1"/>
  <c r="Q226"/>
  <c r="Q224" i="16"/>
  <c r="R226" i="19" s="1"/>
  <c r="Q228"/>
  <c r="Q226" i="16"/>
  <c r="R228" i="19" s="1"/>
  <c r="Q230"/>
  <c r="Q228" i="16"/>
  <c r="R230" i="19" s="1"/>
  <c r="Q232"/>
  <c r="Q230" i="16"/>
  <c r="R232" i="19" s="1"/>
  <c r="Q234"/>
  <c r="Q232" i="16"/>
  <c r="R234" i="19" s="1"/>
  <c r="Q236"/>
  <c r="Q234" i="16"/>
  <c r="R236" i="19" s="1"/>
  <c r="Q238"/>
  <c r="Q236" i="16"/>
  <c r="R238" i="19" s="1"/>
  <c r="Q240"/>
  <c r="Q238" i="16"/>
  <c r="R240" i="19" s="1"/>
  <c r="Q242"/>
  <c r="Q240" i="16"/>
  <c r="R242" i="19" s="1"/>
  <c r="Q244"/>
  <c r="Q242" i="16"/>
  <c r="R244" i="19" s="1"/>
  <c r="Q246"/>
  <c r="Q244" i="16"/>
  <c r="R246" i="19" s="1"/>
  <c r="Q248"/>
  <c r="Q246" i="16"/>
  <c r="R248" i="19" s="1"/>
  <c r="Q250"/>
  <c r="Q248" i="16"/>
  <c r="R250" i="19" s="1"/>
  <c r="Q252"/>
  <c r="Q250" i="16"/>
  <c r="R252" i="19" s="1"/>
  <c r="Q254"/>
  <c r="Q252" i="16"/>
  <c r="R254" i="19" s="1"/>
  <c r="Q256"/>
  <c r="Q254" i="16"/>
  <c r="R256" i="19" s="1"/>
  <c r="Q258"/>
  <c r="Q256" i="16"/>
  <c r="R258" i="19" s="1"/>
  <c r="Q260"/>
  <c r="Q258" i="16"/>
  <c r="R260" i="19" s="1"/>
  <c r="Q262"/>
  <c r="Q260" i="16"/>
  <c r="R262" i="19" s="1"/>
  <c r="Q264"/>
  <c r="Q262" i="16"/>
  <c r="R264" i="19" s="1"/>
  <c r="Q266"/>
  <c r="Q264" i="16"/>
  <c r="R266" i="19" s="1"/>
  <c r="Q268"/>
  <c r="Q266" i="16"/>
  <c r="R268" i="19" s="1"/>
  <c r="Q270"/>
  <c r="Q268" i="16"/>
  <c r="R270" i="19" s="1"/>
  <c r="Q272"/>
  <c r="Q270" i="16"/>
  <c r="R272" i="19" s="1"/>
  <c r="Q274"/>
  <c r="Q272" i="16"/>
  <c r="R274" i="19" s="1"/>
  <c r="Q276"/>
  <c r="Q274" i="16"/>
  <c r="R276" i="19" s="1"/>
  <c r="Q278"/>
  <c r="Q276" i="16"/>
  <c r="R278" i="19" s="1"/>
  <c r="Q280"/>
  <c r="Q278" i="16"/>
  <c r="R280" i="19" s="1"/>
  <c r="Q282"/>
  <c r="Q280" i="16"/>
  <c r="R282" i="19" s="1"/>
  <c r="Q284"/>
  <c r="Q282" i="16"/>
  <c r="R284" i="19" s="1"/>
  <c r="Q286"/>
  <c r="Q284" i="16"/>
  <c r="R286" i="19" s="1"/>
  <c r="Q288"/>
  <c r="Q286" i="16"/>
  <c r="R288" i="19" s="1"/>
  <c r="Q290"/>
  <c r="Q288" i="16"/>
  <c r="R290" i="19" s="1"/>
  <c r="Q292"/>
  <c r="Q290" i="16"/>
  <c r="R292" i="19" s="1"/>
  <c r="Q294"/>
  <c r="Q292" i="16"/>
  <c r="R294" i="19" s="1"/>
  <c r="Q296"/>
  <c r="Q294" i="16"/>
  <c r="R296" i="19" s="1"/>
  <c r="Q298"/>
  <c r="Q296" i="16"/>
  <c r="R298" i="19" s="1"/>
  <c r="Q300"/>
  <c r="Q298" i="16"/>
  <c r="R300" i="19" s="1"/>
  <c r="Q302"/>
  <c r="Q300" i="16"/>
  <c r="R302" i="19" s="1"/>
  <c r="Q304"/>
  <c r="Q302" i="16"/>
  <c r="R304" i="19" s="1"/>
  <c r="Q306"/>
  <c r="Q304" i="16"/>
  <c r="R306" i="19" s="1"/>
  <c r="Q308"/>
  <c r="Q306" i="16"/>
  <c r="R308" i="19" s="1"/>
  <c r="Q310"/>
  <c r="Q308" i="16"/>
  <c r="R310" i="19" s="1"/>
  <c r="Q312"/>
  <c r="Q310" i="16"/>
  <c r="R312" i="19" s="1"/>
  <c r="Q314"/>
  <c r="Q312" i="16"/>
  <c r="R314" i="19" s="1"/>
  <c r="Q316"/>
  <c r="Q314" i="16"/>
  <c r="R316" i="19" s="1"/>
  <c r="Q318"/>
  <c r="Q316" i="16"/>
  <c r="R318" i="19" s="1"/>
  <c r="Q320"/>
  <c r="Q318" i="16"/>
  <c r="R320" i="19" s="1"/>
  <c r="Q322"/>
  <c r="Q320" i="16"/>
  <c r="R322" i="19" s="1"/>
  <c r="Q324"/>
  <c r="Q322" i="16"/>
  <c r="R324" i="19" s="1"/>
  <c r="Q326"/>
  <c r="Q324" i="16"/>
  <c r="R326" i="19" s="1"/>
  <c r="Q328"/>
  <c r="Q326" i="16"/>
  <c r="R328" i="19" s="1"/>
  <c r="Q330"/>
  <c r="Q328" i="16"/>
  <c r="R330" i="19" s="1"/>
  <c r="Q332"/>
  <c r="Q330" i="16"/>
  <c r="R332" i="19" s="1"/>
  <c r="Q334"/>
  <c r="Q332" i="16"/>
  <c r="R334" i="19" s="1"/>
  <c r="Q336"/>
  <c r="Q334" i="16"/>
  <c r="R336" i="19" s="1"/>
  <c r="Q338"/>
  <c r="Q336" i="16"/>
  <c r="R338" i="19" s="1"/>
  <c r="Q340"/>
  <c r="Q338" i="16"/>
  <c r="R340" i="19" s="1"/>
  <c r="Q342"/>
  <c r="Q340" i="16"/>
  <c r="R342" i="19" s="1"/>
  <c r="Q344"/>
  <c r="Q342" i="16"/>
  <c r="R344" i="19" s="1"/>
  <c r="Q346"/>
  <c r="Q344" i="16"/>
  <c r="R346" i="19" s="1"/>
  <c r="Q348"/>
  <c r="Q346" i="16"/>
  <c r="R348" i="19" s="1"/>
  <c r="Q350"/>
  <c r="Q348" i="16"/>
  <c r="R350" i="19" s="1"/>
  <c r="Q352"/>
  <c r="Q350" i="16"/>
  <c r="R352" i="19" s="1"/>
  <c r="Q354"/>
  <c r="Q352" i="16"/>
  <c r="R354" i="19" s="1"/>
  <c r="Q356"/>
  <c r="Q354" i="16"/>
  <c r="R356" i="19" s="1"/>
  <c r="Q358"/>
  <c r="Q356" i="16"/>
  <c r="R358" i="19" s="1"/>
  <c r="Q360"/>
  <c r="Q358" i="16"/>
  <c r="R360" i="19" s="1"/>
  <c r="Q362"/>
  <c r="Q360" i="16"/>
  <c r="R362" i="19" s="1"/>
  <c r="Q364"/>
  <c r="Q362" i="16"/>
  <c r="R364" i="19" s="1"/>
  <c r="Q366"/>
  <c r="Q364" i="16"/>
  <c r="R366" i="19" s="1"/>
  <c r="Q368"/>
  <c r="Q366" i="16"/>
  <c r="R368" i="19" s="1"/>
  <c r="Q370"/>
  <c r="Q368" i="16"/>
  <c r="R370" i="19" s="1"/>
  <c r="Q372"/>
  <c r="Q370" i="16"/>
  <c r="R372" i="19" s="1"/>
  <c r="Q374"/>
  <c r="Q372" i="16"/>
  <c r="R374" i="19" s="1"/>
  <c r="Q376"/>
  <c r="Q374" i="16"/>
  <c r="R376" i="19" s="1"/>
  <c r="Q378"/>
  <c r="Q376" i="16"/>
  <c r="R378" i="19" s="1"/>
  <c r="Q380"/>
  <c r="Q378" i="16"/>
  <c r="R380" i="19" s="1"/>
  <c r="Q382"/>
  <c r="Q380" i="16"/>
  <c r="R382" i="19" s="1"/>
  <c r="Q384"/>
  <c r="Q382" i="16"/>
  <c r="R384" i="19" s="1"/>
  <c r="Q386"/>
  <c r="Q384" i="16"/>
  <c r="R386" i="19" s="1"/>
  <c r="Q388"/>
  <c r="Q386" i="16"/>
  <c r="R388" i="19" s="1"/>
  <c r="Q390"/>
  <c r="Q388" i="16"/>
  <c r="R390" i="19" s="1"/>
  <c r="Q392"/>
  <c r="Q390" i="16"/>
  <c r="R392" i="19" s="1"/>
  <c r="Q394"/>
  <c r="Q392" i="16"/>
  <c r="R394" i="19" s="1"/>
  <c r="Q396"/>
  <c r="Q394" i="16"/>
  <c r="R396" i="19" s="1"/>
  <c r="Q398"/>
  <c r="Q396" i="16"/>
  <c r="R398" i="19" s="1"/>
  <c r="Q400"/>
  <c r="Q398" i="16"/>
  <c r="R400" i="19" s="1"/>
  <c r="Q402"/>
  <c r="Q400" i="16"/>
  <c r="R402" i="19" s="1"/>
  <c r="Q404"/>
  <c r="Q402" i="16"/>
  <c r="R404" i="19" s="1"/>
  <c r="Q406"/>
  <c r="Q404" i="16"/>
  <c r="R406" i="19" s="1"/>
  <c r="Q408"/>
  <c r="Q406" i="16"/>
  <c r="R408" i="19" s="1"/>
  <c r="Q410"/>
  <c r="Q408" i="16"/>
  <c r="R410" i="19" s="1"/>
  <c r="Q412"/>
  <c r="Q410" i="16"/>
  <c r="R412" i="19" s="1"/>
  <c r="Q414"/>
  <c r="Q412" i="16"/>
  <c r="R414" i="19" s="1"/>
  <c r="Q416"/>
  <c r="Q414" i="16"/>
  <c r="R416" i="19" s="1"/>
  <c r="Q418"/>
  <c r="Q416" i="16"/>
  <c r="R418" i="19" s="1"/>
  <c r="Q420"/>
  <c r="Q418" i="16"/>
  <c r="R420" i="19" s="1"/>
  <c r="Q422"/>
  <c r="Q420" i="16"/>
  <c r="R422" i="19" s="1"/>
  <c r="Q424"/>
  <c r="Q422" i="16"/>
  <c r="R424" i="19" s="1"/>
  <c r="Q426"/>
  <c r="Q424" i="16"/>
  <c r="R426" i="19" s="1"/>
  <c r="Q428"/>
  <c r="Q426" i="16"/>
  <c r="R428" i="19" s="1"/>
  <c r="Q430"/>
  <c r="Q428" i="16"/>
  <c r="R430" i="19" s="1"/>
  <c r="Q432"/>
  <c r="Q430" i="16"/>
  <c r="R432" i="19" s="1"/>
  <c r="Q434"/>
  <c r="Q432" i="16"/>
  <c r="R434" i="19" s="1"/>
  <c r="Q436"/>
  <c r="Q434" i="16"/>
  <c r="R436" i="19" s="1"/>
  <c r="Q438"/>
  <c r="Q436" i="16"/>
  <c r="R438" i="19" s="1"/>
  <c r="Q440"/>
  <c r="Q438" i="16"/>
  <c r="R440" i="19" s="1"/>
  <c r="Q442"/>
  <c r="Q440" i="16"/>
  <c r="R442" i="19" s="1"/>
  <c r="Q444"/>
  <c r="Q442" i="16"/>
  <c r="R444" i="19" s="1"/>
  <c r="Q446"/>
  <c r="Q444" i="16"/>
  <c r="R446" i="19" s="1"/>
  <c r="Q448"/>
  <c r="Q446" i="16"/>
  <c r="R448" i="19" s="1"/>
  <c r="Q450"/>
  <c r="Q448" i="16"/>
  <c r="R450" i="19" s="1"/>
  <c r="Q452"/>
  <c r="Q450" i="16"/>
  <c r="R452" i="19" s="1"/>
  <c r="Q454"/>
  <c r="Q452" i="16"/>
  <c r="R454" i="19" s="1"/>
  <c r="Q456"/>
  <c r="Q454" i="16"/>
  <c r="R456" i="19" s="1"/>
  <c r="Q458"/>
  <c r="Q456" i="16"/>
  <c r="R458" i="19" s="1"/>
  <c r="Q460"/>
  <c r="Q458" i="16"/>
  <c r="R460" i="19" s="1"/>
  <c r="Q462"/>
  <c r="Q460" i="16"/>
  <c r="R462" i="19" s="1"/>
  <c r="Q464"/>
  <c r="Q462" i="16"/>
  <c r="R464" i="19" s="1"/>
  <c r="Q466"/>
  <c r="Q464" i="16"/>
  <c r="R466" i="19" s="1"/>
  <c r="Q468"/>
  <c r="Q466" i="16"/>
  <c r="R468" i="19" s="1"/>
  <c r="Q470"/>
  <c r="Q468" i="16"/>
  <c r="R470" i="19" s="1"/>
  <c r="Q472"/>
  <c r="Q470" i="16"/>
  <c r="R472" i="19" s="1"/>
  <c r="Q474"/>
  <c r="Q472" i="16"/>
  <c r="R474" i="19" s="1"/>
  <c r="Q217"/>
  <c r="Q215" i="16"/>
  <c r="R217" i="19" s="1"/>
  <c r="Q215"/>
  <c r="Q213" i="16"/>
  <c r="R215" i="19" s="1"/>
  <c r="Q213"/>
  <c r="Q211" i="16"/>
  <c r="R213" i="19" s="1"/>
  <c r="Q211"/>
  <c r="Q209" i="16"/>
  <c r="R211" i="19" s="1"/>
  <c r="Q209"/>
  <c r="Q207" i="16"/>
  <c r="R209" i="19" s="1"/>
  <c r="Q207"/>
  <c r="Q205" i="16"/>
  <c r="R207" i="19" s="1"/>
  <c r="Q205"/>
  <c r="Q203" i="16"/>
  <c r="R205" i="19" s="1"/>
  <c r="Q203"/>
  <c r="Q201" i="16"/>
  <c r="R203" i="19" s="1"/>
  <c r="Q201"/>
  <c r="Q199" i="16"/>
  <c r="R201" i="19" s="1"/>
  <c r="Q199"/>
  <c r="Q197" i="16"/>
  <c r="R199" i="19" s="1"/>
  <c r="Q197"/>
  <c r="Q195" i="16"/>
  <c r="R197" i="19" s="1"/>
  <c r="Q195"/>
  <c r="Q193" i="16"/>
  <c r="R195" i="19" s="1"/>
  <c r="Q193"/>
  <c r="Q191" i="16"/>
  <c r="R193" i="19" s="1"/>
  <c r="Q191"/>
  <c r="Q189" i="16"/>
  <c r="R191" i="19" s="1"/>
  <c r="Q189"/>
  <c r="Q187" i="16"/>
  <c r="R189" i="19" s="1"/>
  <c r="Q187"/>
  <c r="Q185" i="16"/>
  <c r="R187" i="19" s="1"/>
  <c r="Q185"/>
  <c r="Q183" i="16"/>
  <c r="R185" i="19" s="1"/>
  <c r="Q183"/>
  <c r="Q181" i="16"/>
  <c r="R183" i="19" s="1"/>
  <c r="Q181"/>
  <c r="Q179" i="16"/>
  <c r="R181" i="19" s="1"/>
  <c r="Q179"/>
  <c r="Q177" i="16"/>
  <c r="R179" i="19" s="1"/>
  <c r="Q177"/>
  <c r="Q175" i="16"/>
  <c r="R177" i="19" s="1"/>
  <c r="Q175"/>
  <c r="Q173" i="16"/>
  <c r="R175" i="19" s="1"/>
  <c r="Q173"/>
  <c r="Q171" i="16"/>
  <c r="R173" i="19" s="1"/>
  <c r="Q171"/>
  <c r="Q169" i="16"/>
  <c r="R171" i="19" s="1"/>
  <c r="Q169"/>
  <c r="Q167" i="16"/>
  <c r="R169" i="19" s="1"/>
  <c r="Q167"/>
  <c r="Q165" i="16"/>
  <c r="R167" i="19" s="1"/>
  <c r="Q165"/>
  <c r="Q163" i="16"/>
  <c r="R165" i="19" s="1"/>
  <c r="Q163"/>
  <c r="Q161" i="16"/>
  <c r="R163" i="19" s="1"/>
  <c r="Q161"/>
  <c r="Q159" i="16"/>
  <c r="R161" i="19" s="1"/>
  <c r="Q159"/>
  <c r="Q157" i="16"/>
  <c r="R159" i="19" s="1"/>
  <c r="Q157"/>
  <c r="Q155" i="16"/>
  <c r="R157" i="19" s="1"/>
  <c r="Q155"/>
  <c r="Q153" i="16"/>
  <c r="R155" i="19" s="1"/>
  <c r="Q153"/>
  <c r="Q151" i="16"/>
  <c r="R153" i="19" s="1"/>
  <c r="Q151"/>
  <c r="Q149" i="16"/>
  <c r="R151" i="19" s="1"/>
  <c r="Q149"/>
  <c r="Q147" i="16"/>
  <c r="R149" i="19" s="1"/>
  <c r="Q147"/>
  <c r="Q145" i="16"/>
  <c r="R147" i="19" s="1"/>
  <c r="Q145"/>
  <c r="Q143" i="16"/>
  <c r="R145" i="19" s="1"/>
  <c r="Q143"/>
  <c r="Q141" i="16"/>
  <c r="R143" i="19" s="1"/>
  <c r="Q141"/>
  <c r="Q139" i="16"/>
  <c r="R141" i="19" s="1"/>
  <c r="Q139"/>
  <c r="Q137" i="16"/>
  <c r="R139" i="19" s="1"/>
  <c r="Q137"/>
  <c r="Q135" i="16"/>
  <c r="R137" i="19" s="1"/>
  <c r="Q135"/>
  <c r="Q133" i="16"/>
  <c r="R135" i="19" s="1"/>
  <c r="Q133"/>
  <c r="Q131" i="16"/>
  <c r="R133" i="19" s="1"/>
  <c r="Q131"/>
  <c r="Q129" i="16"/>
  <c r="R131" i="19" s="1"/>
  <c r="Q129"/>
  <c r="Q127" i="16"/>
  <c r="R129" i="19" s="1"/>
  <c r="Q127"/>
  <c r="Q125" i="16"/>
  <c r="R127" i="19" s="1"/>
  <c r="Q125"/>
  <c r="Q123" i="16"/>
  <c r="R125" i="19" s="1"/>
  <c r="Q123"/>
  <c r="Q121" i="16"/>
  <c r="R123" i="19" s="1"/>
  <c r="Q121"/>
  <c r="Q119" i="16"/>
  <c r="R121" i="19" s="1"/>
  <c r="Q119"/>
  <c r="Q117" i="16"/>
  <c r="R119" i="19" s="1"/>
  <c r="Q117"/>
  <c r="Q115" i="16"/>
  <c r="R117" i="19" s="1"/>
  <c r="Q115"/>
  <c r="Q113" i="16"/>
  <c r="R115" i="19" s="1"/>
  <c r="Q113"/>
  <c r="Q111" i="16"/>
  <c r="R113" i="19" s="1"/>
  <c r="Q111"/>
  <c r="Q109" i="16"/>
  <c r="R111" i="19" s="1"/>
  <c r="Q109"/>
  <c r="Q107" i="16"/>
  <c r="R109" i="19" s="1"/>
  <c r="Q107"/>
  <c r="Q105" i="16"/>
  <c r="R107" i="19" s="1"/>
  <c r="Q105"/>
  <c r="Q103" i="16"/>
  <c r="R105" i="19" s="1"/>
  <c r="Q103"/>
  <c r="Q101" i="16"/>
  <c r="R103" i="19" s="1"/>
  <c r="Q101"/>
  <c r="Q99" i="16"/>
  <c r="R101" i="19" s="1"/>
  <c r="Q99"/>
  <c r="Q97" i="16"/>
  <c r="R99" i="19" s="1"/>
  <c r="Q97"/>
  <c r="Q95" i="16"/>
  <c r="R97" i="19" s="1"/>
  <c r="Q95"/>
  <c r="Q93" i="16"/>
  <c r="R95" i="19" s="1"/>
  <c r="Q93"/>
  <c r="Q91" i="16"/>
  <c r="R93" i="19" s="1"/>
  <c r="Q91"/>
  <c r="Q89" i="16"/>
  <c r="R91" i="19" s="1"/>
  <c r="Q89"/>
  <c r="Q87" i="16"/>
  <c r="R89" i="19" s="1"/>
  <c r="Q87"/>
  <c r="Q85" i="16"/>
  <c r="R87" i="19" s="1"/>
  <c r="Q85"/>
  <c r="Q83" i="16"/>
  <c r="R85" i="19" s="1"/>
  <c r="Q83"/>
  <c r="Q81" i="16"/>
  <c r="R83" i="19" s="1"/>
  <c r="Q81"/>
  <c r="Q79" i="16"/>
  <c r="R81" i="19" s="1"/>
  <c r="Q79"/>
  <c r="Q77" i="16"/>
  <c r="R79" i="19" s="1"/>
  <c r="Q77"/>
  <c r="Q75" i="16"/>
  <c r="R77" i="19" s="1"/>
  <c r="Q75"/>
  <c r="Q73" i="16"/>
  <c r="R75" i="19" s="1"/>
  <c r="Q73"/>
  <c r="Q71" i="16"/>
  <c r="R73" i="19" s="1"/>
  <c r="Q71"/>
  <c r="Q69" i="16"/>
  <c r="R71" i="19" s="1"/>
  <c r="Q69"/>
  <c r="Q67" i="16"/>
  <c r="R69" i="19" s="1"/>
  <c r="Q67"/>
  <c r="Q65" i="16"/>
  <c r="R67" i="19" s="1"/>
  <c r="Q65"/>
  <c r="Q63" i="16"/>
  <c r="R65" i="19" s="1"/>
  <c r="Q63"/>
  <c r="Q61" i="16"/>
  <c r="R63" i="19" s="1"/>
  <c r="Q61"/>
  <c r="Q59" i="16"/>
  <c r="R61" i="19" s="1"/>
  <c r="Q59"/>
  <c r="Q57" i="16"/>
  <c r="R59" i="19" s="1"/>
  <c r="Q57"/>
  <c r="Q55" i="16"/>
  <c r="R57" i="19" s="1"/>
  <c r="Q55"/>
  <c r="Q53" i="16"/>
  <c r="R55" i="19" s="1"/>
  <c r="Q53"/>
  <c r="Q51" i="16"/>
  <c r="R53" i="19" s="1"/>
  <c r="Q51"/>
  <c r="Q49" i="16"/>
  <c r="R51" i="19" s="1"/>
  <c r="Q49"/>
  <c r="Q47" i="16"/>
  <c r="R49" i="19" s="1"/>
  <c r="Q47"/>
  <c r="Q45" i="16"/>
  <c r="R47" i="19" s="1"/>
  <c r="Q45"/>
  <c r="Q43" i="16"/>
  <c r="R45" i="19" s="1"/>
  <c r="Q43"/>
  <c r="Q41" i="16"/>
  <c r="R43" i="19" s="1"/>
  <c r="Q41"/>
  <c r="Q39" i="16"/>
  <c r="R41" i="19" s="1"/>
  <c r="Q39"/>
  <c r="Q37" i="16"/>
  <c r="R39" i="19" s="1"/>
  <c r="Q37"/>
  <c r="Q35" i="16"/>
  <c r="R37" i="19" s="1"/>
  <c r="Q35"/>
  <c r="Q33" i="16"/>
  <c r="R35" i="19" s="1"/>
  <c r="Q33"/>
  <c r="Q31" i="16"/>
  <c r="R33" i="19" s="1"/>
  <c r="Q31"/>
  <c r="Q29" i="16"/>
  <c r="R31" i="19" s="1"/>
  <c r="Q29"/>
  <c r="Q27" i="16"/>
  <c r="R29" i="19" s="1"/>
  <c r="Q27"/>
  <c r="Q25" i="16"/>
  <c r="R27" i="19" s="1"/>
  <c r="Q25"/>
  <c r="Q23" i="16"/>
  <c r="R25" i="19" s="1"/>
  <c r="Q23"/>
  <c r="Q21" i="16"/>
  <c r="R23" i="19" s="1"/>
  <c r="Q21"/>
  <c r="Q19" i="16"/>
  <c r="R21" i="19" s="1"/>
  <c r="Q19"/>
  <c r="Q17" i="16"/>
  <c r="R19" i="19" s="1"/>
  <c r="Q17"/>
  <c r="Q15" i="16"/>
  <c r="R17" i="19" s="1"/>
  <c r="Q15"/>
  <c r="Q13" i="16"/>
  <c r="R15" i="19" s="1"/>
  <c r="Q13"/>
  <c r="Q11" i="16"/>
  <c r="R13" i="19" s="1"/>
  <c r="Q11"/>
  <c r="Q9" i="16"/>
  <c r="R11" i="19" s="1"/>
  <c r="Q1186" i="16"/>
  <c r="R1188" i="19" s="1"/>
  <c r="Q1188"/>
  <c r="Q1182" i="16"/>
  <c r="R1184" i="19" s="1"/>
  <c r="Q1184"/>
  <c r="Q1178" i="16"/>
  <c r="R1180" i="19" s="1"/>
  <c r="Q1180"/>
  <c r="Q1174" i="16"/>
  <c r="R1176" i="19" s="1"/>
  <c r="Q1176"/>
  <c r="Q1170" i="16"/>
  <c r="R1172" i="19" s="1"/>
  <c r="Q1172"/>
  <c r="Q1166" i="16"/>
  <c r="R1168" i="19" s="1"/>
  <c r="Q1168"/>
  <c r="Q1162" i="16"/>
  <c r="R1164" i="19" s="1"/>
  <c r="Q1164"/>
  <c r="Q1158" i="16"/>
  <c r="R1160" i="19" s="1"/>
  <c r="Q1160"/>
  <c r="Q1154" i="16"/>
  <c r="R1156" i="19" s="1"/>
  <c r="Q1156"/>
  <c r="Q1150" i="16"/>
  <c r="R1152" i="19" s="1"/>
  <c r="Q1152"/>
  <c r="Q1146" i="16"/>
  <c r="R1148" i="19" s="1"/>
  <c r="Q1148"/>
  <c r="Q1142" i="16"/>
  <c r="R1144" i="19" s="1"/>
  <c r="Q1144"/>
  <c r="Q1138" i="16"/>
  <c r="R1140" i="19" s="1"/>
  <c r="Q1140"/>
  <c r="Q1134" i="16"/>
  <c r="R1136" i="19" s="1"/>
  <c r="Q1136"/>
  <c r="Q1130" i="16"/>
  <c r="R1132" i="19" s="1"/>
  <c r="Q1132"/>
  <c r="Q1126" i="16"/>
  <c r="R1128" i="19" s="1"/>
  <c r="Q1128"/>
  <c r="Q1122" i="16"/>
  <c r="R1124" i="19" s="1"/>
  <c r="Q1124"/>
  <c r="Q1118" i="16"/>
  <c r="R1120" i="19" s="1"/>
  <c r="Q1120"/>
  <c r="Q1114" i="16"/>
  <c r="R1116" i="19" s="1"/>
  <c r="Q1116"/>
  <c r="Q1110" i="16"/>
  <c r="R1112" i="19" s="1"/>
  <c r="Q1112"/>
  <c r="Q1106" i="16"/>
  <c r="R1108" i="19" s="1"/>
  <c r="Q1108"/>
  <c r="Q1102" i="16"/>
  <c r="R1104" i="19" s="1"/>
  <c r="Q1104"/>
  <c r="Q1098" i="16"/>
  <c r="R1100" i="19" s="1"/>
  <c r="Q1100"/>
  <c r="Q1094" i="16"/>
  <c r="R1096" i="19" s="1"/>
  <c r="Q1096"/>
  <c r="Q1090" i="16"/>
  <c r="R1092" i="19" s="1"/>
  <c r="Q1092"/>
  <c r="Q1086" i="16"/>
  <c r="R1088" i="19" s="1"/>
  <c r="Q1088"/>
  <c r="Q1082" i="16"/>
  <c r="R1084" i="19" s="1"/>
  <c r="Q1084"/>
  <c r="Q1078" i="16"/>
  <c r="R1080" i="19" s="1"/>
  <c r="Q1080"/>
  <c r="Q1074" i="16"/>
  <c r="R1076" i="19" s="1"/>
  <c r="Q1076"/>
  <c r="Q1070" i="16"/>
  <c r="R1072" i="19" s="1"/>
  <c r="Q1072"/>
  <c r="Q1066" i="16"/>
  <c r="R1068" i="19" s="1"/>
  <c r="Q1068"/>
  <c r="Q1062" i="16"/>
  <c r="R1064" i="19" s="1"/>
  <c r="Q1064"/>
  <c r="Q1058" i="16"/>
  <c r="R1060" i="19" s="1"/>
  <c r="Q1060"/>
  <c r="Q1054" i="16"/>
  <c r="R1056" i="19" s="1"/>
  <c r="Q1056"/>
  <c r="Q1050" i="16"/>
  <c r="R1052" i="19" s="1"/>
  <c r="Q1052"/>
  <c r="Q1046" i="16"/>
  <c r="R1048" i="19" s="1"/>
  <c r="Q1048"/>
  <c r="Q1042" i="16"/>
  <c r="R1044" i="19" s="1"/>
  <c r="Q1044"/>
  <c r="Q1038" i="16"/>
  <c r="R1040" i="19" s="1"/>
  <c r="Q1040"/>
  <c r="Q1034" i="16"/>
  <c r="R1036" i="19" s="1"/>
  <c r="Q1036"/>
  <c r="Q1030" i="16"/>
  <c r="R1032" i="19" s="1"/>
  <c r="Q1032"/>
  <c r="Q1026" i="16"/>
  <c r="R1028" i="19" s="1"/>
  <c r="Q1028"/>
  <c r="Q1022" i="16"/>
  <c r="R1024" i="19" s="1"/>
  <c r="Q1024"/>
  <c r="Q1018" i="16"/>
  <c r="R1020" i="19" s="1"/>
  <c r="Q1020"/>
  <c r="Q1014" i="16"/>
  <c r="R1016" i="19" s="1"/>
  <c r="Q1016"/>
  <c r="Q1010" i="16"/>
  <c r="R1012" i="19" s="1"/>
  <c r="Q1012"/>
  <c r="Q1006" i="16"/>
  <c r="R1008" i="19" s="1"/>
  <c r="Q1008"/>
  <c r="Q1002" i="16"/>
  <c r="R1004" i="19" s="1"/>
  <c r="Q1004"/>
  <c r="Q998" i="16"/>
  <c r="R1000" i="19" s="1"/>
  <c r="Q1000"/>
  <c r="Q994" i="16"/>
  <c r="R996" i="19" s="1"/>
  <c r="Q996"/>
  <c r="Q990" i="16"/>
  <c r="R992" i="19" s="1"/>
  <c r="Q992"/>
  <c r="Q986" i="16"/>
  <c r="R988" i="19" s="1"/>
  <c r="Q988"/>
  <c r="Q981" i="16"/>
  <c r="R983" i="19" s="1"/>
  <c r="Q983"/>
  <c r="Q977" i="16"/>
  <c r="R979" i="19" s="1"/>
  <c r="Q979"/>
  <c r="Q973" i="16"/>
  <c r="R975" i="19" s="1"/>
  <c r="Q975"/>
  <c r="Q969" i="16"/>
  <c r="R971" i="19" s="1"/>
  <c r="Q971"/>
  <c r="Q965" i="16"/>
  <c r="R967" i="19" s="1"/>
  <c r="Q967"/>
  <c r="Q961" i="16"/>
  <c r="R963" i="19" s="1"/>
  <c r="Q963"/>
  <c r="Q957" i="16"/>
  <c r="R959" i="19" s="1"/>
  <c r="Q959"/>
  <c r="Q953" i="16"/>
  <c r="R955" i="19" s="1"/>
  <c r="Q955"/>
  <c r="Q949" i="16"/>
  <c r="R951" i="19" s="1"/>
  <c r="Q951"/>
  <c r="Q945" i="16"/>
  <c r="R947" i="19" s="1"/>
  <c r="Q947"/>
  <c r="Q941" i="16"/>
  <c r="R943" i="19" s="1"/>
  <c r="Q943"/>
  <c r="Q937" i="16"/>
  <c r="R939" i="19" s="1"/>
  <c r="Q939"/>
  <c r="Q933" i="16"/>
  <c r="R935" i="19" s="1"/>
  <c r="Q935"/>
  <c r="Q929" i="16"/>
  <c r="R931" i="19" s="1"/>
  <c r="Q931"/>
  <c r="Q925" i="16"/>
  <c r="R927" i="19" s="1"/>
  <c r="Q927"/>
  <c r="Q921" i="16"/>
  <c r="R923" i="19" s="1"/>
  <c r="Q923"/>
  <c r="Q917" i="16"/>
  <c r="R919" i="19" s="1"/>
  <c r="Q919"/>
  <c r="Q913" i="16"/>
  <c r="R915" i="19" s="1"/>
  <c r="Q915"/>
  <c r="Q909" i="16"/>
  <c r="R911" i="19" s="1"/>
  <c r="Q911"/>
  <c r="Q905" i="16"/>
  <c r="R907" i="19" s="1"/>
  <c r="Q907"/>
  <c r="Q901" i="16"/>
  <c r="R903" i="19" s="1"/>
  <c r="Q903"/>
  <c r="Q897" i="16"/>
  <c r="R899" i="19" s="1"/>
  <c r="Q899"/>
  <c r="Q893" i="16"/>
  <c r="R895" i="19" s="1"/>
  <c r="Q895"/>
  <c r="Q889" i="16"/>
  <c r="R891" i="19" s="1"/>
  <c r="Q891"/>
  <c r="Q885" i="16"/>
  <c r="R887" i="19" s="1"/>
  <c r="Q887"/>
  <c r="Q881" i="16"/>
  <c r="R883" i="19" s="1"/>
  <c r="Q883"/>
  <c r="Q877" i="16"/>
  <c r="R879" i="19" s="1"/>
  <c r="Q879"/>
  <c r="Q873" i="16"/>
  <c r="R875" i="19" s="1"/>
  <c r="Q875"/>
  <c r="Q869" i="16"/>
  <c r="R871" i="19" s="1"/>
  <c r="Q871"/>
  <c r="Q865" i="16"/>
  <c r="R867" i="19" s="1"/>
  <c r="Q867"/>
  <c r="Q861" i="16"/>
  <c r="R863" i="19" s="1"/>
  <c r="Q863"/>
  <c r="Q857" i="16"/>
  <c r="R859" i="19" s="1"/>
  <c r="Q859"/>
  <c r="Q853" i="16"/>
  <c r="R855" i="19" s="1"/>
  <c r="Q855"/>
  <c r="Q849" i="16"/>
  <c r="R851" i="19" s="1"/>
  <c r="Q851"/>
  <c r="Q845" i="16"/>
  <c r="R847" i="19" s="1"/>
  <c r="Q847"/>
  <c r="Q841" i="16"/>
  <c r="R843" i="19" s="1"/>
  <c r="Q843"/>
  <c r="Q837" i="16"/>
  <c r="R839" i="19" s="1"/>
  <c r="Q839"/>
  <c r="Q833" i="16"/>
  <c r="R835" i="19" s="1"/>
  <c r="Q835"/>
  <c r="Q829" i="16"/>
  <c r="R831" i="19" s="1"/>
  <c r="Q831"/>
  <c r="Q825" i="16"/>
  <c r="R827" i="19" s="1"/>
  <c r="Q827"/>
  <c r="Q821" i="16"/>
  <c r="R823" i="19" s="1"/>
  <c r="Q823"/>
  <c r="Q817" i="16"/>
  <c r="R819" i="19" s="1"/>
  <c r="Q819"/>
  <c r="Q813" i="16"/>
  <c r="R815" i="19" s="1"/>
  <c r="Q815"/>
  <c r="Q809" i="16"/>
  <c r="R811" i="19" s="1"/>
  <c r="Q811"/>
  <c r="Q805" i="16"/>
  <c r="R807" i="19" s="1"/>
  <c r="Q807"/>
  <c r="Q801" i="16"/>
  <c r="R803" i="19" s="1"/>
  <c r="Q803"/>
  <c r="Q797" i="16"/>
  <c r="R799" i="19" s="1"/>
  <c r="Q799"/>
  <c r="Q793" i="16"/>
  <c r="R795" i="19" s="1"/>
  <c r="Q795"/>
  <c r="Q789" i="16"/>
  <c r="R791" i="19" s="1"/>
  <c r="Q791"/>
  <c r="Q785" i="16"/>
  <c r="R787" i="19" s="1"/>
  <c r="Q787"/>
  <c r="Q781" i="16"/>
  <c r="R783" i="19" s="1"/>
  <c r="Q783"/>
  <c r="Q777" i="16"/>
  <c r="R779" i="19" s="1"/>
  <c r="Q779"/>
  <c r="Q221"/>
  <c r="Q219" i="16"/>
  <c r="R221" i="19" s="1"/>
  <c r="Q223"/>
  <c r="Q221" i="16"/>
  <c r="R223" i="19" s="1"/>
  <c r="Q225"/>
  <c r="Q223" i="16"/>
  <c r="R225" i="19" s="1"/>
  <c r="Q227"/>
  <c r="Q225" i="16"/>
  <c r="R227" i="19" s="1"/>
  <c r="Q229"/>
  <c r="Q227" i="16"/>
  <c r="R229" i="19" s="1"/>
  <c r="Q231"/>
  <c r="Q229" i="16"/>
  <c r="R231" i="19" s="1"/>
  <c r="Q233"/>
  <c r="Q231" i="16"/>
  <c r="R233" i="19" s="1"/>
  <c r="Q235"/>
  <c r="Q233" i="16"/>
  <c r="R235" i="19" s="1"/>
  <c r="Q237"/>
  <c r="Q235" i="16"/>
  <c r="R237" i="19" s="1"/>
  <c r="Q239"/>
  <c r="Q237" i="16"/>
  <c r="R239" i="19" s="1"/>
  <c r="Q241"/>
  <c r="Q239" i="16"/>
  <c r="R241" i="19" s="1"/>
  <c r="Q243"/>
  <c r="Q241" i="16"/>
  <c r="R243" i="19" s="1"/>
  <c r="Q245"/>
  <c r="Q243" i="16"/>
  <c r="R245" i="19" s="1"/>
  <c r="Q247"/>
  <c r="Q245" i="16"/>
  <c r="R247" i="19" s="1"/>
  <c r="Q249"/>
  <c r="Q247" i="16"/>
  <c r="R249" i="19" s="1"/>
  <c r="Q251"/>
  <c r="Q249" i="16"/>
  <c r="R251" i="19" s="1"/>
  <c r="Q253"/>
  <c r="Q251" i="16"/>
  <c r="R253" i="19" s="1"/>
  <c r="Q255"/>
  <c r="Q253" i="16"/>
  <c r="R255" i="19" s="1"/>
  <c r="Q257"/>
  <c r="Q255" i="16"/>
  <c r="R257" i="19" s="1"/>
  <c r="Q259"/>
  <c r="Q257" i="16"/>
  <c r="R259" i="19" s="1"/>
  <c r="Q261"/>
  <c r="Q259" i="16"/>
  <c r="R261" i="19" s="1"/>
  <c r="Q263"/>
  <c r="Q261" i="16"/>
  <c r="R263" i="19" s="1"/>
  <c r="Q265"/>
  <c r="Q263" i="16"/>
  <c r="R265" i="19" s="1"/>
  <c r="Q267"/>
  <c r="Q265" i="16"/>
  <c r="R267" i="19" s="1"/>
  <c r="Q269"/>
  <c r="Q267" i="16"/>
  <c r="R269" i="19" s="1"/>
  <c r="Q271"/>
  <c r="Q269" i="16"/>
  <c r="R271" i="19" s="1"/>
  <c r="Q273"/>
  <c r="Q271" i="16"/>
  <c r="R273" i="19" s="1"/>
  <c r="Q275"/>
  <c r="Q273" i="16"/>
  <c r="R275" i="19" s="1"/>
  <c r="Q277"/>
  <c r="Q275" i="16"/>
  <c r="R277" i="19" s="1"/>
  <c r="Q279"/>
  <c r="Q277" i="16"/>
  <c r="R279" i="19" s="1"/>
  <c r="Q281"/>
  <c r="Q279" i="16"/>
  <c r="R281" i="19" s="1"/>
  <c r="Q283"/>
  <c r="Q281" i="16"/>
  <c r="R283" i="19" s="1"/>
  <c r="Q285"/>
  <c r="Q283" i="16"/>
  <c r="R285" i="19" s="1"/>
  <c r="Q287"/>
  <c r="Q285" i="16"/>
  <c r="R287" i="19" s="1"/>
  <c r="Q289"/>
  <c r="Q287" i="16"/>
  <c r="R289" i="19" s="1"/>
  <c r="Q291"/>
  <c r="Q289" i="16"/>
  <c r="R291" i="19" s="1"/>
  <c r="Q293"/>
  <c r="Q291" i="16"/>
  <c r="R293" i="19" s="1"/>
  <c r="Q295"/>
  <c r="Q293" i="16"/>
  <c r="R295" i="19" s="1"/>
  <c r="Q297"/>
  <c r="Q295" i="16"/>
  <c r="R297" i="19" s="1"/>
  <c r="Q299"/>
  <c r="Q297" i="16"/>
  <c r="R299" i="19" s="1"/>
  <c r="Q301"/>
  <c r="Q299" i="16"/>
  <c r="R301" i="19" s="1"/>
  <c r="Q303"/>
  <c r="Q301" i="16"/>
  <c r="R303" i="19" s="1"/>
  <c r="Q305"/>
  <c r="Q303" i="16"/>
  <c r="R305" i="19" s="1"/>
  <c r="Q307"/>
  <c r="Q305" i="16"/>
  <c r="R307" i="19" s="1"/>
  <c r="Q309"/>
  <c r="Q307" i="16"/>
  <c r="R309" i="19" s="1"/>
  <c r="Q311"/>
  <c r="Q309" i="16"/>
  <c r="R311" i="19" s="1"/>
  <c r="Q313"/>
  <c r="Q311" i="16"/>
  <c r="R313" i="19" s="1"/>
  <c r="Q315"/>
  <c r="Q313" i="16"/>
  <c r="R315" i="19" s="1"/>
  <c r="Q317"/>
  <c r="Q315" i="16"/>
  <c r="R317" i="19" s="1"/>
  <c r="Q319"/>
  <c r="Q317" i="16"/>
  <c r="R319" i="19" s="1"/>
  <c r="Q321"/>
  <c r="Q319" i="16"/>
  <c r="R321" i="19" s="1"/>
  <c r="Q323"/>
  <c r="Q321" i="16"/>
  <c r="R323" i="19" s="1"/>
  <c r="Q325"/>
  <c r="Q323" i="16"/>
  <c r="R325" i="19" s="1"/>
  <c r="Q327"/>
  <c r="Q325" i="16"/>
  <c r="R327" i="19" s="1"/>
  <c r="Q329"/>
  <c r="Q327" i="16"/>
  <c r="R329" i="19" s="1"/>
  <c r="Q331"/>
  <c r="Q329" i="16"/>
  <c r="R331" i="19" s="1"/>
  <c r="Q333"/>
  <c r="Q331" i="16"/>
  <c r="R333" i="19" s="1"/>
  <c r="Q335"/>
  <c r="Q333" i="16"/>
  <c r="R335" i="19" s="1"/>
  <c r="Q337"/>
  <c r="Q335" i="16"/>
  <c r="R337" i="19" s="1"/>
  <c r="Q339"/>
  <c r="Q337" i="16"/>
  <c r="R339" i="19" s="1"/>
  <c r="Q341"/>
  <c r="Q339" i="16"/>
  <c r="R341" i="19" s="1"/>
  <c r="Q343"/>
  <c r="Q341" i="16"/>
  <c r="R343" i="19" s="1"/>
  <c r="Q345"/>
  <c r="Q343" i="16"/>
  <c r="R345" i="19" s="1"/>
  <c r="Q347"/>
  <c r="Q345" i="16"/>
  <c r="R347" i="19" s="1"/>
  <c r="Q349"/>
  <c r="Q347" i="16"/>
  <c r="R349" i="19" s="1"/>
  <c r="Q351"/>
  <c r="Q349" i="16"/>
  <c r="R351" i="19" s="1"/>
  <c r="Q353"/>
  <c r="Q351" i="16"/>
  <c r="R353" i="19" s="1"/>
  <c r="Q355"/>
  <c r="Q353" i="16"/>
  <c r="R355" i="19" s="1"/>
  <c r="Q357"/>
  <c r="Q355" i="16"/>
  <c r="R357" i="19" s="1"/>
  <c r="Q359"/>
  <c r="Q357" i="16"/>
  <c r="R359" i="19" s="1"/>
  <c r="Q361"/>
  <c r="Q359" i="16"/>
  <c r="R361" i="19" s="1"/>
  <c r="Q363"/>
  <c r="Q361" i="16"/>
  <c r="R363" i="19" s="1"/>
  <c r="Q365"/>
  <c r="Q363" i="16"/>
  <c r="R365" i="19" s="1"/>
  <c r="Q367"/>
  <c r="Q365" i="16"/>
  <c r="R367" i="19" s="1"/>
  <c r="Q369"/>
  <c r="Q367" i="16"/>
  <c r="R369" i="19" s="1"/>
  <c r="Q371"/>
  <c r="Q369" i="16"/>
  <c r="R371" i="19" s="1"/>
  <c r="Q373"/>
  <c r="Q371" i="16"/>
  <c r="R373" i="19" s="1"/>
  <c r="Q375"/>
  <c r="Q373" i="16"/>
  <c r="R375" i="19" s="1"/>
  <c r="Q377"/>
  <c r="Q375" i="16"/>
  <c r="R377" i="19" s="1"/>
  <c r="Q379"/>
  <c r="Q377" i="16"/>
  <c r="R379" i="19" s="1"/>
  <c r="Q381"/>
  <c r="Q379" i="16"/>
  <c r="R381" i="19" s="1"/>
  <c r="Q383"/>
  <c r="Q381" i="16"/>
  <c r="R383" i="19" s="1"/>
  <c r="Q385"/>
  <c r="Q383" i="16"/>
  <c r="R385" i="19" s="1"/>
  <c r="Q387"/>
  <c r="Q385" i="16"/>
  <c r="R387" i="19" s="1"/>
  <c r="Q389"/>
  <c r="Q387" i="16"/>
  <c r="R389" i="19" s="1"/>
  <c r="Q391"/>
  <c r="Q389" i="16"/>
  <c r="R391" i="19" s="1"/>
  <c r="Q393"/>
  <c r="Q391" i="16"/>
  <c r="R393" i="19" s="1"/>
  <c r="Q395"/>
  <c r="Q393" i="16"/>
  <c r="R395" i="19" s="1"/>
  <c r="Q397"/>
  <c r="Q395" i="16"/>
  <c r="R397" i="19" s="1"/>
  <c r="Q399"/>
  <c r="Q397" i="16"/>
  <c r="R399" i="19" s="1"/>
  <c r="Q401"/>
  <c r="Q399" i="16"/>
  <c r="R401" i="19" s="1"/>
  <c r="Q403"/>
  <c r="Q401" i="16"/>
  <c r="R403" i="19" s="1"/>
  <c r="Q405"/>
  <c r="Q403" i="16"/>
  <c r="R405" i="19" s="1"/>
  <c r="Q407"/>
  <c r="Q405" i="16"/>
  <c r="R407" i="19" s="1"/>
  <c r="Q409"/>
  <c r="Q407" i="16"/>
  <c r="R409" i="19" s="1"/>
  <c r="Q411"/>
  <c r="Q409" i="16"/>
  <c r="R411" i="19" s="1"/>
  <c r="Q413"/>
  <c r="Q411" i="16"/>
  <c r="R413" i="19" s="1"/>
  <c r="Q415"/>
  <c r="Q413" i="16"/>
  <c r="R415" i="19" s="1"/>
  <c r="Q417"/>
  <c r="Q415" i="16"/>
  <c r="R417" i="19" s="1"/>
  <c r="Q419"/>
  <c r="Q417" i="16"/>
  <c r="R419" i="19" s="1"/>
  <c r="Q421"/>
  <c r="Q419" i="16"/>
  <c r="R421" i="19" s="1"/>
  <c r="Q423"/>
  <c r="Q421" i="16"/>
  <c r="R423" i="19" s="1"/>
  <c r="Q425"/>
  <c r="Q423" i="16"/>
  <c r="R425" i="19" s="1"/>
  <c r="Q427"/>
  <c r="Q425" i="16"/>
  <c r="R427" i="19" s="1"/>
  <c r="Q429"/>
  <c r="Q427" i="16"/>
  <c r="R429" i="19" s="1"/>
  <c r="Q431"/>
  <c r="Q429" i="16"/>
  <c r="R431" i="19" s="1"/>
  <c r="Q433"/>
  <c r="Q431" i="16"/>
  <c r="R433" i="19" s="1"/>
  <c r="Q435"/>
  <c r="Q433" i="16"/>
  <c r="R435" i="19" s="1"/>
  <c r="Q437"/>
  <c r="Q435" i="16"/>
  <c r="R437" i="19" s="1"/>
  <c r="Q439"/>
  <c r="Q437" i="16"/>
  <c r="R439" i="19" s="1"/>
  <c r="Q441"/>
  <c r="Q439" i="16"/>
  <c r="R441" i="19" s="1"/>
  <c r="Q443"/>
  <c r="Q441" i="16"/>
  <c r="R443" i="19" s="1"/>
  <c r="Q445"/>
  <c r="Q443" i="16"/>
  <c r="R445" i="19" s="1"/>
  <c r="Q447"/>
  <c r="Q445" i="16"/>
  <c r="R447" i="19" s="1"/>
  <c r="Q449"/>
  <c r="Q447" i="16"/>
  <c r="R449" i="19" s="1"/>
  <c r="Q451"/>
  <c r="Q449" i="16"/>
  <c r="R451" i="19" s="1"/>
  <c r="Q453"/>
  <c r="Q451" i="16"/>
  <c r="R453" i="19" s="1"/>
  <c r="Q455"/>
  <c r="Q453" i="16"/>
  <c r="R455" i="19" s="1"/>
  <c r="Q457"/>
  <c r="Q455" i="16"/>
  <c r="R457" i="19" s="1"/>
  <c r="Q459"/>
  <c r="Q457" i="16"/>
  <c r="R459" i="19" s="1"/>
  <c r="Q461"/>
  <c r="Q459" i="16"/>
  <c r="R461" i="19" s="1"/>
  <c r="Q463"/>
  <c r="Q461" i="16"/>
  <c r="R463" i="19" s="1"/>
  <c r="Q465"/>
  <c r="Q463" i="16"/>
  <c r="R465" i="19" s="1"/>
  <c r="Q467"/>
  <c r="Q465" i="16"/>
  <c r="R467" i="19" s="1"/>
  <c r="Q469"/>
  <c r="Q467" i="16"/>
  <c r="R469" i="19" s="1"/>
  <c r="Q471"/>
  <c r="Q469" i="16"/>
  <c r="R471" i="19" s="1"/>
  <c r="Q473"/>
  <c r="Q471" i="16"/>
  <c r="R473" i="19" s="1"/>
  <c r="Q218"/>
  <c r="Q216" i="16"/>
  <c r="R218" i="19" s="1"/>
  <c r="Q216"/>
  <c r="Q214" i="16"/>
  <c r="R216" i="19" s="1"/>
  <c r="Q214"/>
  <c r="Q212" i="16"/>
  <c r="R214" i="19" s="1"/>
  <c r="Q212"/>
  <c r="Q210" i="16"/>
  <c r="R212" i="19" s="1"/>
  <c r="Q210"/>
  <c r="Q208" i="16"/>
  <c r="R210" i="19" s="1"/>
  <c r="Q208"/>
  <c r="Q206" i="16"/>
  <c r="R208" i="19" s="1"/>
  <c r="Q206"/>
  <c r="Q204" i="16"/>
  <c r="R206" i="19" s="1"/>
  <c r="Q204"/>
  <c r="Q202" i="16"/>
  <c r="R204" i="19" s="1"/>
  <c r="Q202"/>
  <c r="Q200" i="16"/>
  <c r="R202" i="19" s="1"/>
  <c r="Q200"/>
  <c r="Q198" i="16"/>
  <c r="R200" i="19" s="1"/>
  <c r="Q198"/>
  <c r="Q196" i="16"/>
  <c r="R198" i="19" s="1"/>
  <c r="Q196"/>
  <c r="Q194" i="16"/>
  <c r="R196" i="19" s="1"/>
  <c r="Q194"/>
  <c r="Q192" i="16"/>
  <c r="R194" i="19" s="1"/>
  <c r="Q192"/>
  <c r="Q190" i="16"/>
  <c r="R192" i="19" s="1"/>
  <c r="Q190"/>
  <c r="Q188" i="16"/>
  <c r="R190" i="19" s="1"/>
  <c r="Q188"/>
  <c r="Q186" i="16"/>
  <c r="R188" i="19" s="1"/>
  <c r="Q186"/>
  <c r="Q184" i="16"/>
  <c r="R186" i="19" s="1"/>
  <c r="Q184"/>
  <c r="Q182" i="16"/>
  <c r="R184" i="19" s="1"/>
  <c r="Q182"/>
  <c r="Q180" i="16"/>
  <c r="R182" i="19" s="1"/>
  <c r="Q180"/>
  <c r="Q178" i="16"/>
  <c r="R180" i="19" s="1"/>
  <c r="Q178"/>
  <c r="Q176" i="16"/>
  <c r="R178" i="19" s="1"/>
  <c r="Q176"/>
  <c r="Q174" i="16"/>
  <c r="R176" i="19" s="1"/>
  <c r="Q174"/>
  <c r="Q172" i="16"/>
  <c r="R174" i="19" s="1"/>
  <c r="Q172"/>
  <c r="Q170" i="16"/>
  <c r="R172" i="19" s="1"/>
  <c r="Q170"/>
  <c r="Q168" i="16"/>
  <c r="R170" i="19" s="1"/>
  <c r="Q168"/>
  <c r="Q166" i="16"/>
  <c r="R168" i="19" s="1"/>
  <c r="Q166"/>
  <c r="Q164" i="16"/>
  <c r="R166" i="19" s="1"/>
  <c r="Q164"/>
  <c r="Q162" i="16"/>
  <c r="R164" i="19" s="1"/>
  <c r="Q162"/>
  <c r="Q160" i="16"/>
  <c r="R162" i="19" s="1"/>
  <c r="Q160"/>
  <c r="Q158" i="16"/>
  <c r="R160" i="19" s="1"/>
  <c r="Q158"/>
  <c r="Q156" i="16"/>
  <c r="R158" i="19" s="1"/>
  <c r="Q156"/>
  <c r="Q154" i="16"/>
  <c r="R156" i="19" s="1"/>
  <c r="Q154"/>
  <c r="Q152" i="16"/>
  <c r="R154" i="19" s="1"/>
  <c r="Q152"/>
  <c r="Q150" i="16"/>
  <c r="R152" i="19" s="1"/>
  <c r="Q150"/>
  <c r="Q148" i="16"/>
  <c r="R150" i="19" s="1"/>
  <c r="Q148"/>
  <c r="Q146" i="16"/>
  <c r="R148" i="19" s="1"/>
  <c r="Q146"/>
  <c r="Q144" i="16"/>
  <c r="R146" i="19" s="1"/>
  <c r="Q144"/>
  <c r="Q142" i="16"/>
  <c r="R144" i="19" s="1"/>
  <c r="Q142"/>
  <c r="Q140" i="16"/>
  <c r="R142" i="19" s="1"/>
  <c r="Q140"/>
  <c r="Q138" i="16"/>
  <c r="R140" i="19" s="1"/>
  <c r="Q138"/>
  <c r="Q136" i="16"/>
  <c r="R138" i="19" s="1"/>
  <c r="Q136"/>
  <c r="Q134" i="16"/>
  <c r="R136" i="19" s="1"/>
  <c r="Q134"/>
  <c r="Q132" i="16"/>
  <c r="R134" i="19" s="1"/>
  <c r="Q132"/>
  <c r="Q130" i="16"/>
  <c r="R132" i="19" s="1"/>
  <c r="Q130"/>
  <c r="Q128" i="16"/>
  <c r="R130" i="19" s="1"/>
  <c r="Q128"/>
  <c r="Q126" i="16"/>
  <c r="R128" i="19" s="1"/>
  <c r="Q126"/>
  <c r="Q124" i="16"/>
  <c r="R126" i="19" s="1"/>
  <c r="Q124"/>
  <c r="Q122" i="16"/>
  <c r="R124" i="19" s="1"/>
  <c r="Q122"/>
  <c r="Q120" i="16"/>
  <c r="R122" i="19" s="1"/>
  <c r="Q120"/>
  <c r="Q118" i="16"/>
  <c r="R120" i="19" s="1"/>
  <c r="Q118"/>
  <c r="Q116" i="16"/>
  <c r="R118" i="19" s="1"/>
  <c r="Q116"/>
  <c r="Q114" i="16"/>
  <c r="R116" i="19" s="1"/>
  <c r="Q114"/>
  <c r="Q112" i="16"/>
  <c r="R114" i="19" s="1"/>
  <c r="Q112"/>
  <c r="Q110" i="16"/>
  <c r="R112" i="19" s="1"/>
  <c r="Q110"/>
  <c r="Q108" i="16"/>
  <c r="R110" i="19" s="1"/>
  <c r="Q108"/>
  <c r="Q106" i="16"/>
  <c r="R108" i="19" s="1"/>
  <c r="Q106"/>
  <c r="Q104" i="16"/>
  <c r="R106" i="19" s="1"/>
  <c r="Q104"/>
  <c r="Q102" i="16"/>
  <c r="R104" i="19" s="1"/>
  <c r="Q102"/>
  <c r="Q100" i="16"/>
  <c r="R102" i="19" s="1"/>
  <c r="Q100"/>
  <c r="Q98" i="16"/>
  <c r="R100" i="19" s="1"/>
  <c r="Q98"/>
  <c r="Q96" i="16"/>
  <c r="R98" i="19" s="1"/>
  <c r="Q96"/>
  <c r="Q94" i="16"/>
  <c r="R96" i="19" s="1"/>
  <c r="Q94"/>
  <c r="Q92" i="16"/>
  <c r="R94" i="19" s="1"/>
  <c r="Q92"/>
  <c r="Q90" i="16"/>
  <c r="R92" i="19" s="1"/>
  <c r="Q90"/>
  <c r="Q88" i="16"/>
  <c r="R90" i="19" s="1"/>
  <c r="Q88"/>
  <c r="Q86" i="16"/>
  <c r="R88" i="19" s="1"/>
  <c r="Q86"/>
  <c r="Q84" i="16"/>
  <c r="R86" i="19" s="1"/>
  <c r="Q84"/>
  <c r="Q82" i="16"/>
  <c r="R84" i="19" s="1"/>
  <c r="Q82"/>
  <c r="Q80" i="16"/>
  <c r="R82" i="19" s="1"/>
  <c r="Q80"/>
  <c r="Q78" i="16"/>
  <c r="R80" i="19" s="1"/>
  <c r="Q78"/>
  <c r="Q76" i="16"/>
  <c r="R78" i="19" s="1"/>
  <c r="Q76"/>
  <c r="Q74" i="16"/>
  <c r="R76" i="19" s="1"/>
  <c r="Q74"/>
  <c r="Q72" i="16"/>
  <c r="R74" i="19" s="1"/>
  <c r="Q72"/>
  <c r="Q70" i="16"/>
  <c r="R72" i="19" s="1"/>
  <c r="Q70"/>
  <c r="Q68" i="16"/>
  <c r="R70" i="19" s="1"/>
  <c r="Q68"/>
  <c r="Q66" i="16"/>
  <c r="R68" i="19" s="1"/>
  <c r="Q66"/>
  <c r="Q64" i="16"/>
  <c r="R66" i="19" s="1"/>
  <c r="Q64"/>
  <c r="Q62" i="16"/>
  <c r="R64" i="19" s="1"/>
  <c r="Q62"/>
  <c r="Q60" i="16"/>
  <c r="R62" i="19" s="1"/>
  <c r="Q60"/>
  <c r="Q58" i="16"/>
  <c r="R60" i="19" s="1"/>
  <c r="Q58"/>
  <c r="Q56" i="16"/>
  <c r="R58" i="19" s="1"/>
  <c r="Q56"/>
  <c r="Q54" i="16"/>
  <c r="R56" i="19" s="1"/>
  <c r="Q54"/>
  <c r="Q52" i="16"/>
  <c r="R54" i="19" s="1"/>
  <c r="Q52"/>
  <c r="Q50" i="16"/>
  <c r="R52" i="19" s="1"/>
  <c r="Q50"/>
  <c r="Q48" i="16"/>
  <c r="R50" i="19" s="1"/>
  <c r="Q48"/>
  <c r="Q46" i="16"/>
  <c r="R48" i="19" s="1"/>
  <c r="Q46"/>
  <c r="Q44" i="16"/>
  <c r="R46" i="19" s="1"/>
  <c r="Q44"/>
  <c r="Q42" i="16"/>
  <c r="R44" i="19" s="1"/>
  <c r="Q42"/>
  <c r="Q40" i="16"/>
  <c r="R42" i="19" s="1"/>
  <c r="Q40"/>
  <c r="Q38" i="16"/>
  <c r="R40" i="19" s="1"/>
  <c r="Q38"/>
  <c r="Q36" i="16"/>
  <c r="R38" i="19" s="1"/>
  <c r="Q36"/>
  <c r="Q34" i="16"/>
  <c r="R36" i="19" s="1"/>
  <c r="Q34"/>
  <c r="Q32" i="16"/>
  <c r="R34" i="19" s="1"/>
  <c r="Q32"/>
  <c r="Q30" i="16"/>
  <c r="R32" i="19" s="1"/>
  <c r="Q30"/>
  <c r="Q28" i="16"/>
  <c r="R30" i="19" s="1"/>
  <c r="Q28"/>
  <c r="Q26" i="16"/>
  <c r="R28" i="19" s="1"/>
  <c r="Q26"/>
  <c r="Q24" i="16"/>
  <c r="R26" i="19" s="1"/>
  <c r="Q24"/>
  <c r="Q22" i="16"/>
  <c r="R24" i="19" s="1"/>
  <c r="Q22"/>
  <c r="Q20" i="16"/>
  <c r="R22" i="19" s="1"/>
  <c r="Q20"/>
  <c r="Q18" i="16"/>
  <c r="R20" i="19" s="1"/>
  <c r="Q18"/>
  <c r="Q16" i="16"/>
  <c r="R18" i="19" s="1"/>
  <c r="Q16"/>
  <c r="Q14" i="16"/>
  <c r="R16" i="19" s="1"/>
  <c r="Q14"/>
  <c r="Q12" i="16"/>
  <c r="R14" i="19" s="1"/>
  <c r="Q12"/>
  <c r="Q10" i="16"/>
  <c r="R12" i="19" s="1"/>
  <c r="Q10"/>
  <c r="Q8" i="16"/>
  <c r="R10" i="19" s="1"/>
  <c r="Q1189"/>
  <c r="Q1187" i="16"/>
  <c r="R1189" i="19" s="1"/>
  <c r="Q1185"/>
  <c r="Q1183" i="16"/>
  <c r="R1185" i="19" s="1"/>
  <c r="Q1181"/>
  <c r="Q1179" i="16"/>
  <c r="R1181" i="19" s="1"/>
  <c r="Q1177"/>
  <c r="Q1175" i="16"/>
  <c r="R1177" i="19" s="1"/>
  <c r="Q1173"/>
  <c r="Q1171" i="16"/>
  <c r="R1173" i="19" s="1"/>
  <c r="Q1169"/>
  <c r="Q1167" i="16"/>
  <c r="R1169" i="19" s="1"/>
  <c r="Q1165"/>
  <c r="Q1163" i="16"/>
  <c r="R1165" i="19" s="1"/>
  <c r="Q1161"/>
  <c r="Q1159" i="16"/>
  <c r="R1161" i="19" s="1"/>
  <c r="Q1157"/>
  <c r="Q1155" i="16"/>
  <c r="R1157" i="19" s="1"/>
  <c r="Q1153"/>
  <c r="Q1151" i="16"/>
  <c r="R1153" i="19" s="1"/>
  <c r="Q1149"/>
  <c r="Q1147" i="16"/>
  <c r="R1149" i="19" s="1"/>
  <c r="Q1145"/>
  <c r="Q1143" i="16"/>
  <c r="R1145" i="19" s="1"/>
  <c r="Q1141"/>
  <c r="Q1139" i="16"/>
  <c r="R1141" i="19" s="1"/>
  <c r="Q1137"/>
  <c r="Q1135" i="16"/>
  <c r="R1137" i="19" s="1"/>
  <c r="Q1133"/>
  <c r="Q1131" i="16"/>
  <c r="R1133" i="19" s="1"/>
  <c r="Q1129"/>
  <c r="Q1127" i="16"/>
  <c r="R1129" i="19" s="1"/>
  <c r="Q1125"/>
  <c r="Q1123" i="16"/>
  <c r="R1125" i="19" s="1"/>
  <c r="Q1121"/>
  <c r="Q1119" i="16"/>
  <c r="R1121" i="19" s="1"/>
  <c r="Q1117"/>
  <c r="Q1115" i="16"/>
  <c r="R1117" i="19" s="1"/>
  <c r="Q1113"/>
  <c r="Q1111" i="16"/>
  <c r="R1113" i="19" s="1"/>
  <c r="Q1109"/>
  <c r="Q1107" i="16"/>
  <c r="R1109" i="19" s="1"/>
  <c r="Q1105"/>
  <c r="Q1103" i="16"/>
  <c r="R1105" i="19" s="1"/>
  <c r="Q1101"/>
  <c r="Q1099" i="16"/>
  <c r="R1101" i="19" s="1"/>
  <c r="Q1097"/>
  <c r="Q1095" i="16"/>
  <c r="R1097" i="19" s="1"/>
  <c r="Q1093"/>
  <c r="Q1091" i="16"/>
  <c r="R1093" i="19" s="1"/>
  <c r="Q1089"/>
  <c r="Q1087" i="16"/>
  <c r="R1089" i="19" s="1"/>
  <c r="Q1085"/>
  <c r="Q1083" i="16"/>
  <c r="R1085" i="19" s="1"/>
  <c r="Q1081"/>
  <c r="Q1079" i="16"/>
  <c r="R1081" i="19" s="1"/>
  <c r="Q1077"/>
  <c r="Q1075" i="16"/>
  <c r="R1077" i="19" s="1"/>
  <c r="Q1073"/>
  <c r="Q1071" i="16"/>
  <c r="R1073" i="19" s="1"/>
  <c r="Q1069"/>
  <c r="Q1067" i="16"/>
  <c r="R1069" i="19" s="1"/>
  <c r="Q1065"/>
  <c r="Q1063" i="16"/>
  <c r="R1065" i="19" s="1"/>
  <c r="Q1061"/>
  <c r="Q1059" i="16"/>
  <c r="R1061" i="19" s="1"/>
  <c r="Q1057"/>
  <c r="Q1055" i="16"/>
  <c r="R1057" i="19" s="1"/>
  <c r="Q1053"/>
  <c r="Q1051" i="16"/>
  <c r="R1053" i="19" s="1"/>
  <c r="Q1049"/>
  <c r="Q1047" i="16"/>
  <c r="R1049" i="19" s="1"/>
  <c r="Q1045"/>
  <c r="Q1043" i="16"/>
  <c r="R1045" i="19" s="1"/>
  <c r="Q1041"/>
  <c r="Q1039" i="16"/>
  <c r="R1041" i="19" s="1"/>
  <c r="Q1037"/>
  <c r="Q1035" i="16"/>
  <c r="R1037" i="19" s="1"/>
  <c r="Q1033"/>
  <c r="Q1031" i="16"/>
  <c r="R1033" i="19" s="1"/>
  <c r="Q1029"/>
  <c r="Q1027" i="16"/>
  <c r="R1029" i="19" s="1"/>
  <c r="Q1025"/>
  <c r="Q1023" i="16"/>
  <c r="R1025" i="19" s="1"/>
  <c r="Q1021"/>
  <c r="Q1019" i="16"/>
  <c r="R1021" i="19" s="1"/>
  <c r="Q1017"/>
  <c r="Q1015" i="16"/>
  <c r="R1017" i="19" s="1"/>
  <c r="Q1013"/>
  <c r="Q1011" i="16"/>
  <c r="R1013" i="19" s="1"/>
  <c r="Q1009"/>
  <c r="Q1007" i="16"/>
  <c r="R1009" i="19" s="1"/>
  <c r="Q1005"/>
  <c r="Q1003" i="16"/>
  <c r="R1005" i="19" s="1"/>
  <c r="Q1001"/>
  <c r="Q999" i="16"/>
  <c r="R1001" i="19" s="1"/>
  <c r="Q997"/>
  <c r="Q995" i="16"/>
  <c r="R997" i="19" s="1"/>
  <c r="Q993"/>
  <c r="Q991" i="16"/>
  <c r="R993" i="19" s="1"/>
  <c r="Q989"/>
  <c r="Q987" i="16"/>
  <c r="R989" i="19" s="1"/>
  <c r="Q984"/>
  <c r="Q982" i="16"/>
  <c r="R984" i="19" s="1"/>
  <c r="Q980"/>
  <c r="Q978" i="16"/>
  <c r="R980" i="19" s="1"/>
  <c r="Q976"/>
  <c r="Q974" i="16"/>
  <c r="R976" i="19" s="1"/>
  <c r="Q972"/>
  <c r="Q970" i="16"/>
  <c r="R972" i="19" s="1"/>
  <c r="Q968"/>
  <c r="Q966" i="16"/>
  <c r="R968" i="19" s="1"/>
  <c r="Q964"/>
  <c r="Q962" i="16"/>
  <c r="R964" i="19" s="1"/>
  <c r="Q960"/>
  <c r="Q958" i="16"/>
  <c r="R960" i="19" s="1"/>
  <c r="Q956"/>
  <c r="Q954" i="16"/>
  <c r="R956" i="19" s="1"/>
  <c r="Q952"/>
  <c r="Q950" i="16"/>
  <c r="R952" i="19" s="1"/>
  <c r="Q948"/>
  <c r="Q946" i="16"/>
  <c r="R948" i="19" s="1"/>
  <c r="Q944"/>
  <c r="Q942" i="16"/>
  <c r="R944" i="19" s="1"/>
  <c r="Q940"/>
  <c r="Q938" i="16"/>
  <c r="R940" i="19" s="1"/>
  <c r="Q936"/>
  <c r="Q934" i="16"/>
  <c r="R936" i="19" s="1"/>
  <c r="Q932"/>
  <c r="Q930" i="16"/>
  <c r="R932" i="19" s="1"/>
  <c r="Q928"/>
  <c r="Q926" i="16"/>
  <c r="R928" i="19" s="1"/>
  <c r="Q924"/>
  <c r="Q922" i="16"/>
  <c r="R924" i="19" s="1"/>
  <c r="Q920"/>
  <c r="Q918" i="16"/>
  <c r="R920" i="19" s="1"/>
  <c r="Q916"/>
  <c r="Q914" i="16"/>
  <c r="R916" i="19" s="1"/>
  <c r="Q912"/>
  <c r="Q910" i="16"/>
  <c r="R912" i="19" s="1"/>
  <c r="Q908"/>
  <c r="Q906" i="16"/>
  <c r="R908" i="19" s="1"/>
  <c r="Q904"/>
  <c r="Q902" i="16"/>
  <c r="R904" i="19" s="1"/>
  <c r="Q900"/>
  <c r="Q898" i="16"/>
  <c r="R900" i="19" s="1"/>
  <c r="Q896"/>
  <c r="Q894" i="16"/>
  <c r="R896" i="19" s="1"/>
  <c r="Q892"/>
  <c r="Q890" i="16"/>
  <c r="R892" i="19" s="1"/>
  <c r="Q888"/>
  <c r="Q886" i="16"/>
  <c r="R888" i="19" s="1"/>
  <c r="Q884"/>
  <c r="Q882" i="16"/>
  <c r="R884" i="19" s="1"/>
  <c r="Q880"/>
  <c r="Q878" i="16"/>
  <c r="R880" i="19" s="1"/>
  <c r="Q876"/>
  <c r="Q874" i="16"/>
  <c r="R876" i="19" s="1"/>
  <c r="Q872"/>
  <c r="Q870" i="16"/>
  <c r="R872" i="19" s="1"/>
  <c r="Q868"/>
  <c r="Q866" i="16"/>
  <c r="R868" i="19" s="1"/>
  <c r="Q864"/>
  <c r="Q862" i="16"/>
  <c r="R864" i="19" s="1"/>
  <c r="Q860"/>
  <c r="Q858" i="16"/>
  <c r="R860" i="19" s="1"/>
  <c r="Q856"/>
  <c r="Q854" i="16"/>
  <c r="R856" i="19" s="1"/>
  <c r="Q852"/>
  <c r="Q850" i="16"/>
  <c r="R852" i="19" s="1"/>
  <c r="Q848"/>
  <c r="Q846" i="16"/>
  <c r="R848" i="19" s="1"/>
  <c r="Q844"/>
  <c r="Q842" i="16"/>
  <c r="R844" i="19" s="1"/>
  <c r="Q840"/>
  <c r="Q838" i="16"/>
  <c r="R840" i="19" s="1"/>
  <c r="Q836"/>
  <c r="Q834" i="16"/>
  <c r="R836" i="19" s="1"/>
  <c r="Q832"/>
  <c r="Q830" i="16"/>
  <c r="R832" i="19" s="1"/>
  <c r="Q828"/>
  <c r="Q826" i="16"/>
  <c r="R828" i="19" s="1"/>
  <c r="Q824"/>
  <c r="Q822" i="16"/>
  <c r="R824" i="19" s="1"/>
  <c r="Q820"/>
  <c r="Q818" i="16"/>
  <c r="R820" i="19" s="1"/>
  <c r="Q816"/>
  <c r="Q814" i="16"/>
  <c r="R816" i="19" s="1"/>
  <c r="Q812"/>
  <c r="Q810" i="16"/>
  <c r="R812" i="19" s="1"/>
  <c r="Q808"/>
  <c r="Q806" i="16"/>
  <c r="R808" i="19" s="1"/>
  <c r="Q804"/>
  <c r="Q802" i="16"/>
  <c r="R804" i="19" s="1"/>
  <c r="Q800"/>
  <c r="Q798" i="16"/>
  <c r="R800" i="19" s="1"/>
  <c r="Q796"/>
  <c r="Q794" i="16"/>
  <c r="R796" i="19" s="1"/>
  <c r="Q792"/>
  <c r="Q790" i="16"/>
  <c r="R792" i="19" s="1"/>
  <c r="Q788"/>
  <c r="Q786" i="16"/>
  <c r="R788" i="19" s="1"/>
  <c r="Q784"/>
  <c r="Q782" i="16"/>
  <c r="R784" i="19" s="1"/>
  <c r="Q780"/>
  <c r="Q778" i="16"/>
  <c r="R780" i="19" s="1"/>
  <c r="Q773" i="16"/>
  <c r="R775" i="19" s="1"/>
  <c r="Q775"/>
  <c r="Q769" i="16"/>
  <c r="R771" i="19" s="1"/>
  <c r="Q771"/>
  <c r="Q765" i="16"/>
  <c r="R767" i="19" s="1"/>
  <c r="Q767"/>
  <c r="Q761" i="16"/>
  <c r="R763" i="19" s="1"/>
  <c r="Q763"/>
  <c r="Q757" i="16"/>
  <c r="R759" i="19" s="1"/>
  <c r="Q759"/>
  <c r="Q753" i="16"/>
  <c r="R755" i="19" s="1"/>
  <c r="Q755"/>
  <c r="Q749" i="16"/>
  <c r="R751" i="19" s="1"/>
  <c r="Q751"/>
  <c r="Q745" i="16"/>
  <c r="R747" i="19" s="1"/>
  <c r="Q747"/>
  <c r="Q741" i="16"/>
  <c r="R743" i="19" s="1"/>
  <c r="Q743"/>
  <c r="Q737" i="16"/>
  <c r="R739" i="19" s="1"/>
  <c r="Q739"/>
  <c r="Q733" i="16"/>
  <c r="R735" i="19" s="1"/>
  <c r="Q735"/>
  <c r="Q729" i="16"/>
  <c r="R731" i="19" s="1"/>
  <c r="Q731"/>
  <c r="Q725" i="16"/>
  <c r="R727" i="19" s="1"/>
  <c r="Q727"/>
  <c r="Q721" i="16"/>
  <c r="R723" i="19" s="1"/>
  <c r="Q723"/>
  <c r="Q717" i="16"/>
  <c r="R719" i="19" s="1"/>
  <c r="Q719"/>
  <c r="Q713" i="16"/>
  <c r="R715" i="19" s="1"/>
  <c r="Q715"/>
  <c r="Q709" i="16"/>
  <c r="R711" i="19" s="1"/>
  <c r="Q711"/>
  <c r="Q705" i="16"/>
  <c r="R707" i="19" s="1"/>
  <c r="Q707"/>
  <c r="Q701" i="16"/>
  <c r="R703" i="19" s="1"/>
  <c r="Q703"/>
  <c r="Q697" i="16"/>
  <c r="R699" i="19" s="1"/>
  <c r="Q699"/>
  <c r="Q693" i="16"/>
  <c r="R695" i="19" s="1"/>
  <c r="Q695"/>
  <c r="Q689" i="16"/>
  <c r="R691" i="19" s="1"/>
  <c r="Q691"/>
  <c r="Q685" i="16"/>
  <c r="R687" i="19" s="1"/>
  <c r="Q687"/>
  <c r="Q681" i="16"/>
  <c r="R683" i="19" s="1"/>
  <c r="Q683"/>
  <c r="Q677" i="16"/>
  <c r="R679" i="19" s="1"/>
  <c r="Q679"/>
  <c r="Q673" i="16"/>
  <c r="R675" i="19" s="1"/>
  <c r="Q675"/>
  <c r="Q669" i="16"/>
  <c r="R671" i="19" s="1"/>
  <c r="Q671"/>
  <c r="Q665" i="16"/>
  <c r="R667" i="19" s="1"/>
  <c r="Q667"/>
  <c r="Q661" i="16"/>
  <c r="R663" i="19" s="1"/>
  <c r="Q663"/>
  <c r="Q657" i="16"/>
  <c r="R659" i="19" s="1"/>
  <c r="Q659"/>
  <c r="Q653" i="16"/>
  <c r="R655" i="19" s="1"/>
  <c r="Q655"/>
  <c r="Q649" i="16"/>
  <c r="R651" i="19" s="1"/>
  <c r="Q651"/>
  <c r="Q645" i="16"/>
  <c r="R647" i="19" s="1"/>
  <c r="Q647"/>
  <c r="Q641" i="16"/>
  <c r="R643" i="19" s="1"/>
  <c r="Q643"/>
  <c r="Q637" i="16"/>
  <c r="R639" i="19" s="1"/>
  <c r="Q639"/>
  <c r="Q633" i="16"/>
  <c r="R635" i="19" s="1"/>
  <c r="Q635"/>
  <c r="Q629" i="16"/>
  <c r="R631" i="19" s="1"/>
  <c r="Q631"/>
  <c r="Q625" i="16"/>
  <c r="R627" i="19" s="1"/>
  <c r="Q627"/>
  <c r="Q621" i="16"/>
  <c r="R623" i="19" s="1"/>
  <c r="Q623"/>
  <c r="Q617" i="16"/>
  <c r="R619" i="19" s="1"/>
  <c r="Q619"/>
  <c r="Q613" i="16"/>
  <c r="R615" i="19" s="1"/>
  <c r="Q615"/>
  <c r="Q609" i="16"/>
  <c r="R611" i="19" s="1"/>
  <c r="Q611"/>
  <c r="Q605" i="16"/>
  <c r="R607" i="19" s="1"/>
  <c r="Q607"/>
  <c r="Q598"/>
  <c r="Q596" i="16"/>
  <c r="R598" i="19" s="1"/>
  <c r="Q590"/>
  <c r="Q588" i="16"/>
  <c r="R590" i="19" s="1"/>
  <c r="Q582"/>
  <c r="Q580" i="16"/>
  <c r="R582" i="19" s="1"/>
  <c r="Q574"/>
  <c r="Q572" i="16"/>
  <c r="R574" i="19" s="1"/>
  <c r="Q566"/>
  <c r="Q564" i="16"/>
  <c r="R566" i="19" s="1"/>
  <c r="Q558"/>
  <c r="Q556" i="16"/>
  <c r="R558" i="19" s="1"/>
  <c r="Q550"/>
  <c r="Q548" i="16"/>
  <c r="R550" i="19" s="1"/>
  <c r="Q542"/>
  <c r="Q540" i="16"/>
  <c r="R542" i="19" s="1"/>
  <c r="Q534"/>
  <c r="Q532" i="16"/>
  <c r="R534" i="19" s="1"/>
  <c r="Q526"/>
  <c r="Q524" i="16"/>
  <c r="R526" i="19" s="1"/>
  <c r="Q518"/>
  <c r="Q516" i="16"/>
  <c r="R518" i="19" s="1"/>
  <c r="Q510"/>
  <c r="Q508" i="16"/>
  <c r="R510" i="19" s="1"/>
  <c r="Q502"/>
  <c r="Q500" i="16"/>
  <c r="R502" i="19" s="1"/>
  <c r="Q494"/>
  <c r="Q492" i="16"/>
  <c r="R494" i="19" s="1"/>
  <c r="Q486"/>
  <c r="Q484" i="16"/>
  <c r="R486" i="19" s="1"/>
  <c r="Q478"/>
  <c r="Q476" i="16"/>
  <c r="R478" i="19" s="1"/>
  <c r="Q1191"/>
  <c r="Q1189" i="16"/>
  <c r="R1191" i="19" s="1"/>
  <c r="Q1187"/>
  <c r="Q1185" i="16"/>
  <c r="R1187" i="19" s="1"/>
  <c r="Q1183"/>
  <c r="Q1181" i="16"/>
  <c r="R1183" i="19" s="1"/>
  <c r="Q1179"/>
  <c r="Q1177" i="16"/>
  <c r="R1179" i="19" s="1"/>
  <c r="Q1175"/>
  <c r="Q1173" i="16"/>
  <c r="R1175" i="19" s="1"/>
  <c r="Q1171"/>
  <c r="Q1169" i="16"/>
  <c r="R1171" i="19" s="1"/>
  <c r="Q1167"/>
  <c r="Q1165" i="16"/>
  <c r="R1167" i="19" s="1"/>
  <c r="Q1163"/>
  <c r="Q1161" i="16"/>
  <c r="R1163" i="19" s="1"/>
  <c r="Q1159"/>
  <c r="Q1157" i="16"/>
  <c r="R1159" i="19" s="1"/>
  <c r="Q1155"/>
  <c r="Q1153" i="16"/>
  <c r="R1155" i="19" s="1"/>
  <c r="Q1151"/>
  <c r="Q1149" i="16"/>
  <c r="R1151" i="19" s="1"/>
  <c r="Q1147"/>
  <c r="Q1145" i="16"/>
  <c r="R1147" i="19" s="1"/>
  <c r="Q1143"/>
  <c r="Q1141" i="16"/>
  <c r="R1143" i="19" s="1"/>
  <c r="Q1139"/>
  <c r="Q1137" i="16"/>
  <c r="R1139" i="19" s="1"/>
  <c r="Q1135"/>
  <c r="Q1133" i="16"/>
  <c r="R1135" i="19" s="1"/>
  <c r="Q1131"/>
  <c r="Q1129" i="16"/>
  <c r="R1131" i="19" s="1"/>
  <c r="Q1127"/>
  <c r="Q1125" i="16"/>
  <c r="R1127" i="19" s="1"/>
  <c r="Q1123"/>
  <c r="Q1121" i="16"/>
  <c r="R1123" i="19" s="1"/>
  <c r="Q1119"/>
  <c r="Q1117" i="16"/>
  <c r="R1119" i="19" s="1"/>
  <c r="Q1115"/>
  <c r="Q1113" i="16"/>
  <c r="R1115" i="19" s="1"/>
  <c r="Q1111"/>
  <c r="Q1109" i="16"/>
  <c r="R1111" i="19" s="1"/>
  <c r="Q1107"/>
  <c r="Q1105" i="16"/>
  <c r="R1107" i="19" s="1"/>
  <c r="Q1103"/>
  <c r="Q1101" i="16"/>
  <c r="R1103" i="19" s="1"/>
  <c r="Q1099"/>
  <c r="Q1097" i="16"/>
  <c r="R1099" i="19" s="1"/>
  <c r="Q1095"/>
  <c r="Q1093" i="16"/>
  <c r="R1095" i="19" s="1"/>
  <c r="Q1091"/>
  <c r="Q1089" i="16"/>
  <c r="R1091" i="19" s="1"/>
  <c r="Q1087"/>
  <c r="Q1085" i="16"/>
  <c r="R1087" i="19" s="1"/>
  <c r="Q1083"/>
  <c r="Q1081" i="16"/>
  <c r="R1083" i="19" s="1"/>
  <c r="Q1079"/>
  <c r="Q1077" i="16"/>
  <c r="R1079" i="19" s="1"/>
  <c r="Q1075"/>
  <c r="Q1073" i="16"/>
  <c r="R1075" i="19" s="1"/>
  <c r="Q1071"/>
  <c r="Q1069" i="16"/>
  <c r="R1071" i="19" s="1"/>
  <c r="Q1067"/>
  <c r="Q1065" i="16"/>
  <c r="R1067" i="19" s="1"/>
  <c r="Q1063"/>
  <c r="Q1061" i="16"/>
  <c r="R1063" i="19" s="1"/>
  <c r="Q1059"/>
  <c r="Q1057" i="16"/>
  <c r="R1059" i="19" s="1"/>
  <c r="Q1055"/>
  <c r="Q1053" i="16"/>
  <c r="R1055" i="19" s="1"/>
  <c r="Q1051"/>
  <c r="Q1049" i="16"/>
  <c r="R1051" i="19" s="1"/>
  <c r="Q1047"/>
  <c r="Q1045" i="16"/>
  <c r="R1047" i="19" s="1"/>
  <c r="Q1043"/>
  <c r="Q1041" i="16"/>
  <c r="R1043" i="19" s="1"/>
  <c r="Q1039"/>
  <c r="Q1037" i="16"/>
  <c r="R1039" i="19" s="1"/>
  <c r="Q1035"/>
  <c r="Q1033" i="16"/>
  <c r="R1035" i="19" s="1"/>
  <c r="Q1031"/>
  <c r="Q1029" i="16"/>
  <c r="R1031" i="19" s="1"/>
  <c r="Q1027"/>
  <c r="Q1025" i="16"/>
  <c r="R1027" i="19" s="1"/>
  <c r="Q1023"/>
  <c r="Q1021" i="16"/>
  <c r="R1023" i="19" s="1"/>
  <c r="Q1019"/>
  <c r="Q1017" i="16"/>
  <c r="R1019" i="19" s="1"/>
  <c r="Q1015"/>
  <c r="Q1013" i="16"/>
  <c r="R1015" i="19" s="1"/>
  <c r="Q1011"/>
  <c r="Q1009" i="16"/>
  <c r="R1011" i="19" s="1"/>
  <c r="Q1007"/>
  <c r="Q1005" i="16"/>
  <c r="R1007" i="19" s="1"/>
  <c r="Q1003"/>
  <c r="Q1001" i="16"/>
  <c r="R1003" i="19" s="1"/>
  <c r="Q999"/>
  <c r="Q997" i="16"/>
  <c r="R999" i="19" s="1"/>
  <c r="Q995"/>
  <c r="Q993" i="16"/>
  <c r="R995" i="19" s="1"/>
  <c r="Q991"/>
  <c r="Q989" i="16"/>
  <c r="R991" i="19" s="1"/>
  <c r="Q987"/>
  <c r="Q985" i="16"/>
  <c r="R987" i="19" s="1"/>
  <c r="Q983" i="16"/>
  <c r="R985" i="19" s="1"/>
  <c r="Q985"/>
  <c r="Q979" i="16"/>
  <c r="R981" i="19" s="1"/>
  <c r="Q981"/>
  <c r="Q975" i="16"/>
  <c r="R977" i="19" s="1"/>
  <c r="Q977"/>
  <c r="Q971" i="16"/>
  <c r="R973" i="19" s="1"/>
  <c r="Q973"/>
  <c r="Q967" i="16"/>
  <c r="R969" i="19" s="1"/>
  <c r="Q969"/>
  <c r="Q963" i="16"/>
  <c r="R965" i="19" s="1"/>
  <c r="Q965"/>
  <c r="Q959" i="16"/>
  <c r="R961" i="19" s="1"/>
  <c r="Q961"/>
  <c r="Q955" i="16"/>
  <c r="R957" i="19" s="1"/>
  <c r="Q957"/>
  <c r="Q951" i="16"/>
  <c r="R953" i="19" s="1"/>
  <c r="Q953"/>
  <c r="Q947" i="16"/>
  <c r="R949" i="19" s="1"/>
  <c r="Q949"/>
  <c r="Q943" i="16"/>
  <c r="R945" i="19" s="1"/>
  <c r="Q945"/>
  <c r="Q939" i="16"/>
  <c r="R941" i="19" s="1"/>
  <c r="Q941"/>
  <c r="Q935" i="16"/>
  <c r="R937" i="19" s="1"/>
  <c r="Q937"/>
  <c r="Q931" i="16"/>
  <c r="R933" i="19" s="1"/>
  <c r="Q933"/>
  <c r="Q927" i="16"/>
  <c r="R929" i="19" s="1"/>
  <c r="Q929"/>
  <c r="Q923" i="16"/>
  <c r="R925" i="19" s="1"/>
  <c r="Q925"/>
  <c r="Q919" i="16"/>
  <c r="R921" i="19" s="1"/>
  <c r="Q921"/>
  <c r="Q915" i="16"/>
  <c r="R917" i="19" s="1"/>
  <c r="Q917"/>
  <c r="Q911" i="16"/>
  <c r="R913" i="19" s="1"/>
  <c r="Q913"/>
  <c r="Q907" i="16"/>
  <c r="R909" i="19" s="1"/>
  <c r="Q909"/>
  <c r="Q903" i="16"/>
  <c r="R905" i="19" s="1"/>
  <c r="Q905"/>
  <c r="Q899" i="16"/>
  <c r="R901" i="19" s="1"/>
  <c r="Q901"/>
  <c r="Q895" i="16"/>
  <c r="R897" i="19" s="1"/>
  <c r="Q897"/>
  <c r="Q891" i="16"/>
  <c r="R893" i="19" s="1"/>
  <c r="Q893"/>
  <c r="Q887" i="16"/>
  <c r="R889" i="19" s="1"/>
  <c r="Q889"/>
  <c r="Q883" i="16"/>
  <c r="R885" i="19" s="1"/>
  <c r="Q885"/>
  <c r="Q879" i="16"/>
  <c r="R881" i="19" s="1"/>
  <c r="Q881"/>
  <c r="Q875" i="16"/>
  <c r="R877" i="19" s="1"/>
  <c r="Q877"/>
  <c r="Q871" i="16"/>
  <c r="R873" i="19" s="1"/>
  <c r="Q873"/>
  <c r="Q867" i="16"/>
  <c r="R869" i="19" s="1"/>
  <c r="Q869"/>
  <c r="Q863" i="16"/>
  <c r="R865" i="19" s="1"/>
  <c r="Q865"/>
  <c r="Q859" i="16"/>
  <c r="R861" i="19" s="1"/>
  <c r="Q861"/>
  <c r="Q855" i="16"/>
  <c r="R857" i="19" s="1"/>
  <c r="Q857"/>
  <c r="Q851" i="16"/>
  <c r="R853" i="19" s="1"/>
  <c r="Q853"/>
  <c r="Q847" i="16"/>
  <c r="R849" i="19" s="1"/>
  <c r="Q849"/>
  <c r="Q843" i="16"/>
  <c r="R845" i="19" s="1"/>
  <c r="Q845"/>
  <c r="Q839" i="16"/>
  <c r="R841" i="19" s="1"/>
  <c r="Q841"/>
  <c r="Q835" i="16"/>
  <c r="R837" i="19" s="1"/>
  <c r="Q837"/>
  <c r="Q831" i="16"/>
  <c r="R833" i="19" s="1"/>
  <c r="Q833"/>
  <c r="Q827" i="16"/>
  <c r="R829" i="19" s="1"/>
  <c r="Q829"/>
  <c r="Q823" i="16"/>
  <c r="R825" i="19" s="1"/>
  <c r="Q825"/>
  <c r="Q819" i="16"/>
  <c r="R821" i="19" s="1"/>
  <c r="Q821"/>
  <c r="Q815" i="16"/>
  <c r="R817" i="19" s="1"/>
  <c r="Q817"/>
  <c r="Q811" i="16"/>
  <c r="R813" i="19" s="1"/>
  <c r="Q813"/>
  <c r="Q807" i="16"/>
  <c r="R809" i="19" s="1"/>
  <c r="Q809"/>
  <c r="Q803" i="16"/>
  <c r="R805" i="19" s="1"/>
  <c r="Q805"/>
  <c r="Q799" i="16"/>
  <c r="R801" i="19" s="1"/>
  <c r="Q801"/>
  <c r="Q795" i="16"/>
  <c r="R797" i="19" s="1"/>
  <c r="Q797"/>
  <c r="Q791" i="16"/>
  <c r="R793" i="19" s="1"/>
  <c r="Q793"/>
  <c r="Q787" i="16"/>
  <c r="R789" i="19" s="1"/>
  <c r="Q789"/>
  <c r="Q783" i="16"/>
  <c r="R785" i="19" s="1"/>
  <c r="Q785"/>
  <c r="Q779" i="16"/>
  <c r="R781" i="19" s="1"/>
  <c r="Q781"/>
  <c r="Q775" i="16"/>
  <c r="R777" i="19" s="1"/>
  <c r="Q777"/>
  <c r="Q771" i="16"/>
  <c r="R773" i="19" s="1"/>
  <c r="Q773"/>
  <c r="Q767" i="16"/>
  <c r="R769" i="19" s="1"/>
  <c r="Q769"/>
  <c r="Q763" i="16"/>
  <c r="R765" i="19" s="1"/>
  <c r="Q765"/>
  <c r="Q759" i="16"/>
  <c r="R761" i="19" s="1"/>
  <c r="Q761"/>
  <c r="Q755" i="16"/>
  <c r="R757" i="19" s="1"/>
  <c r="Q757"/>
  <c r="Q751" i="16"/>
  <c r="R753" i="19" s="1"/>
  <c r="Q753"/>
  <c r="Q747" i="16"/>
  <c r="R749" i="19" s="1"/>
  <c r="Q749"/>
  <c r="Q743" i="16"/>
  <c r="R745" i="19" s="1"/>
  <c r="Q745"/>
  <c r="Q739" i="16"/>
  <c r="R741" i="19" s="1"/>
  <c r="Q741"/>
  <c r="Q735" i="16"/>
  <c r="R737" i="19" s="1"/>
  <c r="Q737"/>
  <c r="Q731" i="16"/>
  <c r="R733" i="19" s="1"/>
  <c r="Q733"/>
  <c r="Q727" i="16"/>
  <c r="R729" i="19" s="1"/>
  <c r="Q729"/>
  <c r="Q723" i="16"/>
  <c r="R725" i="19" s="1"/>
  <c r="Q725"/>
  <c r="Q719" i="16"/>
  <c r="R721" i="19" s="1"/>
  <c r="Q721"/>
  <c r="Q715" i="16"/>
  <c r="R717" i="19" s="1"/>
  <c r="Q717"/>
  <c r="Q711" i="16"/>
  <c r="R713" i="19" s="1"/>
  <c r="Q713"/>
  <c r="Q707" i="16"/>
  <c r="R709" i="19" s="1"/>
  <c r="Q709"/>
  <c r="Q703" i="16"/>
  <c r="R705" i="19" s="1"/>
  <c r="Q705"/>
  <c r="Q699" i="16"/>
  <c r="R701" i="19" s="1"/>
  <c r="Q701"/>
  <c r="Q695" i="16"/>
  <c r="R697" i="19" s="1"/>
  <c r="Q697"/>
  <c r="Q691" i="16"/>
  <c r="R693" i="19" s="1"/>
  <c r="Q693"/>
  <c r="Q687" i="16"/>
  <c r="R689" i="19" s="1"/>
  <c r="Q689"/>
  <c r="Q683" i="16"/>
  <c r="R685" i="19" s="1"/>
  <c r="Q685"/>
  <c r="Q679" i="16"/>
  <c r="R681" i="19" s="1"/>
  <c r="Q681"/>
  <c r="Q675" i="16"/>
  <c r="R677" i="19" s="1"/>
  <c r="Q677"/>
  <c r="Q671" i="16"/>
  <c r="R673" i="19" s="1"/>
  <c r="Q673"/>
  <c r="Q667" i="16"/>
  <c r="R669" i="19" s="1"/>
  <c r="Q669"/>
  <c r="Q663" i="16"/>
  <c r="R665" i="19" s="1"/>
  <c r="Q665"/>
  <c r="Q659" i="16"/>
  <c r="R661" i="19" s="1"/>
  <c r="Q661"/>
  <c r="Q655" i="16"/>
  <c r="R657" i="19" s="1"/>
  <c r="Q657"/>
  <c r="Q651" i="16"/>
  <c r="R653" i="19" s="1"/>
  <c r="Q653"/>
  <c r="Q647" i="16"/>
  <c r="R649" i="19" s="1"/>
  <c r="Q649"/>
  <c r="Q643" i="16"/>
  <c r="R645" i="19" s="1"/>
  <c r="Q645"/>
  <c r="Q639" i="16"/>
  <c r="R641" i="19" s="1"/>
  <c r="Q641"/>
  <c r="Q635" i="16"/>
  <c r="R637" i="19" s="1"/>
  <c r="Q637"/>
  <c r="Q631" i="16"/>
  <c r="R633" i="19" s="1"/>
  <c r="Q633"/>
  <c r="Q627" i="16"/>
  <c r="R629" i="19" s="1"/>
  <c r="Q629"/>
  <c r="Q623" i="16"/>
  <c r="R625" i="19" s="1"/>
  <c r="Q625"/>
  <c r="Q619" i="16"/>
  <c r="R621" i="19" s="1"/>
  <c r="Q621"/>
  <c r="Q615" i="16"/>
  <c r="R617" i="19" s="1"/>
  <c r="Q617"/>
  <c r="Q611" i="16"/>
  <c r="R613" i="19" s="1"/>
  <c r="Q613"/>
  <c r="Q607" i="16"/>
  <c r="R609" i="19" s="1"/>
  <c r="Q609"/>
  <c r="Q603" i="16"/>
  <c r="R605" i="19" s="1"/>
  <c r="Q605"/>
  <c r="Q599" i="16"/>
  <c r="R601" i="19" s="1"/>
  <c r="Q601"/>
  <c r="Q591" i="16"/>
  <c r="R593" i="19" s="1"/>
  <c r="Q593"/>
  <c r="Q583" i="16"/>
  <c r="R585" i="19" s="1"/>
  <c r="Q585"/>
  <c r="Q575" i="16"/>
  <c r="R577" i="19" s="1"/>
  <c r="Q577"/>
  <c r="Q567" i="16"/>
  <c r="R569" i="19" s="1"/>
  <c r="Q569"/>
  <c r="Q559" i="16"/>
  <c r="R561" i="19" s="1"/>
  <c r="Q561"/>
  <c r="Q551" i="16"/>
  <c r="R553" i="19" s="1"/>
  <c r="Q553"/>
  <c r="Q543" i="16"/>
  <c r="R545" i="19" s="1"/>
  <c r="Q545"/>
  <c r="Q535" i="16"/>
  <c r="R537" i="19" s="1"/>
  <c r="Q537"/>
  <c r="Q527" i="16"/>
  <c r="R529" i="19" s="1"/>
  <c r="Q529"/>
  <c r="Q519" i="16"/>
  <c r="R521" i="19" s="1"/>
  <c r="Q521"/>
  <c r="Q511" i="16"/>
  <c r="R513" i="19" s="1"/>
  <c r="Q513"/>
  <c r="Q503" i="16"/>
  <c r="R505" i="19" s="1"/>
  <c r="Q505"/>
  <c r="Q495" i="16"/>
  <c r="R497" i="19" s="1"/>
  <c r="Q497"/>
  <c r="Q487" i="16"/>
  <c r="R489" i="19" s="1"/>
  <c r="Q489"/>
  <c r="Q479" i="16"/>
  <c r="R481" i="19" s="1"/>
  <c r="Q481"/>
  <c r="Q600"/>
  <c r="Q598" i="16"/>
  <c r="R600" i="19" s="1"/>
  <c r="Q596"/>
  <c r="Q594" i="16"/>
  <c r="R596" i="19" s="1"/>
  <c r="Q592"/>
  <c r="Q590" i="16"/>
  <c r="R592" i="19" s="1"/>
  <c r="Q588"/>
  <c r="Q586" i="16"/>
  <c r="R588" i="19" s="1"/>
  <c r="Q584"/>
  <c r="Q582" i="16"/>
  <c r="R584" i="19" s="1"/>
  <c r="Q580"/>
  <c r="Q578" i="16"/>
  <c r="R580" i="19" s="1"/>
  <c r="Q576"/>
  <c r="Q574" i="16"/>
  <c r="R576" i="19" s="1"/>
  <c r="Q572"/>
  <c r="Q570" i="16"/>
  <c r="R572" i="19" s="1"/>
  <c r="Q568"/>
  <c r="Q566" i="16"/>
  <c r="R568" i="19" s="1"/>
  <c r="Q564"/>
  <c r="Q562" i="16"/>
  <c r="R564" i="19" s="1"/>
  <c r="Q560"/>
  <c r="Q558" i="16"/>
  <c r="R560" i="19" s="1"/>
  <c r="Q556"/>
  <c r="Q554" i="16"/>
  <c r="R556" i="19" s="1"/>
  <c r="Q552"/>
  <c r="Q550" i="16"/>
  <c r="R552" i="19" s="1"/>
  <c r="Q548"/>
  <c r="Q546" i="16"/>
  <c r="R548" i="19" s="1"/>
  <c r="Q544"/>
  <c r="Q542" i="16"/>
  <c r="R544" i="19" s="1"/>
  <c r="Q540"/>
  <c r="Q538" i="16"/>
  <c r="R540" i="19" s="1"/>
  <c r="Q536"/>
  <c r="Q534" i="16"/>
  <c r="R536" i="19" s="1"/>
  <c r="Q532"/>
  <c r="Q530" i="16"/>
  <c r="R532" i="19" s="1"/>
  <c r="Q528"/>
  <c r="Q526" i="16"/>
  <c r="R528" i="19" s="1"/>
  <c r="Q524"/>
  <c r="Q522" i="16"/>
  <c r="R524" i="19" s="1"/>
  <c r="Q520"/>
  <c r="Q518" i="16"/>
  <c r="R520" i="19" s="1"/>
  <c r="Q516"/>
  <c r="Q514" i="16"/>
  <c r="R516" i="19" s="1"/>
  <c r="Q512"/>
  <c r="Q510" i="16"/>
  <c r="R512" i="19" s="1"/>
  <c r="Q508"/>
  <c r="Q506" i="16"/>
  <c r="R508" i="19" s="1"/>
  <c r="Q504"/>
  <c r="Q502" i="16"/>
  <c r="R504" i="19" s="1"/>
  <c r="Q500"/>
  <c r="Q498" i="16"/>
  <c r="R500" i="19" s="1"/>
  <c r="Q496"/>
  <c r="Q494" i="16"/>
  <c r="R496" i="19" s="1"/>
  <c r="Q492"/>
  <c r="Q490" i="16"/>
  <c r="R492" i="19" s="1"/>
  <c r="Q488"/>
  <c r="Q486" i="16"/>
  <c r="R488" i="19" s="1"/>
  <c r="Q484"/>
  <c r="Q482" i="16"/>
  <c r="R484" i="19" s="1"/>
  <c r="Q480"/>
  <c r="Q478" i="16"/>
  <c r="R480" i="19" s="1"/>
  <c r="Q476"/>
  <c r="Q474" i="16"/>
  <c r="R476" i="19" s="1"/>
  <c r="Q219"/>
  <c r="Q217" i="16"/>
  <c r="R219" i="19" s="1"/>
  <c r="Q776"/>
  <c r="Q774" i="16"/>
  <c r="R776" i="19" s="1"/>
  <c r="Q772"/>
  <c r="Q770" i="16"/>
  <c r="R772" i="19" s="1"/>
  <c r="Q768"/>
  <c r="Q766" i="16"/>
  <c r="R768" i="19" s="1"/>
  <c r="Q764"/>
  <c r="Q762" i="16"/>
  <c r="R764" i="19" s="1"/>
  <c r="Q760"/>
  <c r="Q758" i="16"/>
  <c r="R760" i="19" s="1"/>
  <c r="Q756"/>
  <c r="Q754" i="16"/>
  <c r="R756" i="19" s="1"/>
  <c r="Q752"/>
  <c r="Q750" i="16"/>
  <c r="R752" i="19" s="1"/>
  <c r="Q748"/>
  <c r="Q746" i="16"/>
  <c r="R748" i="19" s="1"/>
  <c r="Q744"/>
  <c r="Q742" i="16"/>
  <c r="R744" i="19" s="1"/>
  <c r="Q740"/>
  <c r="Q738" i="16"/>
  <c r="R740" i="19" s="1"/>
  <c r="Q736"/>
  <c r="Q734" i="16"/>
  <c r="R736" i="19" s="1"/>
  <c r="Q732"/>
  <c r="Q730" i="16"/>
  <c r="R732" i="19" s="1"/>
  <c r="Q728"/>
  <c r="Q726" i="16"/>
  <c r="R728" i="19" s="1"/>
  <c r="Q724"/>
  <c r="Q722" i="16"/>
  <c r="R724" i="19" s="1"/>
  <c r="Q720"/>
  <c r="Q718" i="16"/>
  <c r="R720" i="19" s="1"/>
  <c r="Q716"/>
  <c r="Q714" i="16"/>
  <c r="R716" i="19" s="1"/>
  <c r="Q712"/>
  <c r="Q710" i="16"/>
  <c r="R712" i="19" s="1"/>
  <c r="Q708"/>
  <c r="Q706" i="16"/>
  <c r="R708" i="19" s="1"/>
  <c r="Q704"/>
  <c r="Q702" i="16"/>
  <c r="R704" i="19" s="1"/>
  <c r="Q700"/>
  <c r="Q698" i="16"/>
  <c r="R700" i="19" s="1"/>
  <c r="Q696"/>
  <c r="Q694" i="16"/>
  <c r="R696" i="19" s="1"/>
  <c r="Q692"/>
  <c r="Q690" i="16"/>
  <c r="R692" i="19" s="1"/>
  <c r="Q688"/>
  <c r="Q686" i="16"/>
  <c r="R688" i="19" s="1"/>
  <c r="Q684"/>
  <c r="Q682" i="16"/>
  <c r="R684" i="19" s="1"/>
  <c r="Q680"/>
  <c r="Q678" i="16"/>
  <c r="R680" i="19" s="1"/>
  <c r="Q676"/>
  <c r="Q674" i="16"/>
  <c r="R676" i="19" s="1"/>
  <c r="Q672"/>
  <c r="Q670" i="16"/>
  <c r="R672" i="19" s="1"/>
  <c r="Q668"/>
  <c r="Q666" i="16"/>
  <c r="R668" i="19" s="1"/>
  <c r="Q664"/>
  <c r="Q662" i="16"/>
  <c r="R664" i="19" s="1"/>
  <c r="Q660"/>
  <c r="Q658" i="16"/>
  <c r="R660" i="19" s="1"/>
  <c r="Q656"/>
  <c r="Q654" i="16"/>
  <c r="R656" i="19" s="1"/>
  <c r="Q652"/>
  <c r="Q650" i="16"/>
  <c r="R652" i="19" s="1"/>
  <c r="Q648"/>
  <c r="Q646" i="16"/>
  <c r="R648" i="19" s="1"/>
  <c r="Q644"/>
  <c r="Q642" i="16"/>
  <c r="R644" i="19" s="1"/>
  <c r="Q640"/>
  <c r="Q638" i="16"/>
  <c r="R640" i="19" s="1"/>
  <c r="Q636"/>
  <c r="Q634" i="16"/>
  <c r="R636" i="19" s="1"/>
  <c r="Q632"/>
  <c r="Q630" i="16"/>
  <c r="R632" i="19" s="1"/>
  <c r="Q628"/>
  <c r="Q626" i="16"/>
  <c r="R628" i="19" s="1"/>
  <c r="Q624"/>
  <c r="Q622" i="16"/>
  <c r="R624" i="19" s="1"/>
  <c r="Q620"/>
  <c r="Q618" i="16"/>
  <c r="R620" i="19" s="1"/>
  <c r="Q616"/>
  <c r="Q614" i="16"/>
  <c r="R616" i="19" s="1"/>
  <c r="Q612"/>
  <c r="Q610" i="16"/>
  <c r="R612" i="19" s="1"/>
  <c r="Q608"/>
  <c r="Q606" i="16"/>
  <c r="R608" i="19" s="1"/>
  <c r="Q604"/>
  <c r="Q602" i="16"/>
  <c r="R604" i="19" s="1"/>
  <c r="Q595" i="16"/>
  <c r="R597" i="19" s="1"/>
  <c r="Q597"/>
  <c r="Q587" i="16"/>
  <c r="R589" i="19" s="1"/>
  <c r="Q589"/>
  <c r="Q579" i="16"/>
  <c r="R581" i="19" s="1"/>
  <c r="Q581"/>
  <c r="Q571" i="16"/>
  <c r="R573" i="19" s="1"/>
  <c r="Q573"/>
  <c r="Q563" i="16"/>
  <c r="R565" i="19" s="1"/>
  <c r="Q565"/>
  <c r="Q555" i="16"/>
  <c r="R557" i="19" s="1"/>
  <c r="Q557"/>
  <c r="Q547" i="16"/>
  <c r="R549" i="19" s="1"/>
  <c r="Q549"/>
  <c r="Q539" i="16"/>
  <c r="R541" i="19" s="1"/>
  <c r="Q541"/>
  <c r="Q531" i="16"/>
  <c r="R533" i="19" s="1"/>
  <c r="Q533"/>
  <c r="Q523" i="16"/>
  <c r="R525" i="19" s="1"/>
  <c r="Q525"/>
  <c r="Q515" i="16"/>
  <c r="R517" i="19" s="1"/>
  <c r="Q517"/>
  <c r="Q507" i="16"/>
  <c r="R509" i="19" s="1"/>
  <c r="Q509"/>
  <c r="Q499" i="16"/>
  <c r="R501" i="19" s="1"/>
  <c r="Q501"/>
  <c r="Q491" i="16"/>
  <c r="R493" i="19" s="1"/>
  <c r="Q493"/>
  <c r="Q483" i="16"/>
  <c r="R485" i="19" s="1"/>
  <c r="Q485"/>
  <c r="Q475" i="16"/>
  <c r="R477" i="19" s="1"/>
  <c r="Q477"/>
  <c r="Q1188" i="16"/>
  <c r="R1190" i="19" s="1"/>
  <c r="Q1190"/>
  <c r="Q1184" i="16"/>
  <c r="R1186" i="19" s="1"/>
  <c r="Q1186"/>
  <c r="Q1180" i="16"/>
  <c r="R1182" i="19" s="1"/>
  <c r="Q1182"/>
  <c r="Q1176" i="16"/>
  <c r="R1178" i="19" s="1"/>
  <c r="Q1178"/>
  <c r="Q1172" i="16"/>
  <c r="R1174" i="19" s="1"/>
  <c r="Q1174"/>
  <c r="Q1168" i="16"/>
  <c r="R1170" i="19" s="1"/>
  <c r="Q1170"/>
  <c r="Q1164" i="16"/>
  <c r="R1166" i="19" s="1"/>
  <c r="Q1166"/>
  <c r="Q1160" i="16"/>
  <c r="R1162" i="19" s="1"/>
  <c r="Q1162"/>
  <c r="Q1156" i="16"/>
  <c r="R1158" i="19" s="1"/>
  <c r="Q1158"/>
  <c r="Q1152" i="16"/>
  <c r="R1154" i="19" s="1"/>
  <c r="Q1154"/>
  <c r="Q1148" i="16"/>
  <c r="R1150" i="19" s="1"/>
  <c r="Q1150"/>
  <c r="Q1144" i="16"/>
  <c r="R1146" i="19" s="1"/>
  <c r="Q1146"/>
  <c r="Q1140" i="16"/>
  <c r="R1142" i="19" s="1"/>
  <c r="Q1142"/>
  <c r="Q1136" i="16"/>
  <c r="R1138" i="19" s="1"/>
  <c r="Q1138"/>
  <c r="Q1132" i="16"/>
  <c r="R1134" i="19" s="1"/>
  <c r="Q1134"/>
  <c r="Q1128" i="16"/>
  <c r="R1130" i="19" s="1"/>
  <c r="Q1130"/>
  <c r="Q1124" i="16"/>
  <c r="R1126" i="19" s="1"/>
  <c r="Q1126"/>
  <c r="Q1120" i="16"/>
  <c r="R1122" i="19" s="1"/>
  <c r="Q1122"/>
  <c r="Q1116" i="16"/>
  <c r="R1118" i="19" s="1"/>
  <c r="Q1118"/>
  <c r="Q1112" i="16"/>
  <c r="R1114" i="19" s="1"/>
  <c r="Q1114"/>
  <c r="Q1108" i="16"/>
  <c r="R1110" i="19" s="1"/>
  <c r="Q1110"/>
  <c r="Q1104" i="16"/>
  <c r="R1106" i="19" s="1"/>
  <c r="Q1106"/>
  <c r="Q1100" i="16"/>
  <c r="R1102" i="19" s="1"/>
  <c r="Q1102"/>
  <c r="Q1096" i="16"/>
  <c r="R1098" i="19" s="1"/>
  <c r="Q1098"/>
  <c r="Q1092" i="16"/>
  <c r="R1094" i="19" s="1"/>
  <c r="Q1094"/>
  <c r="Q1088" i="16"/>
  <c r="R1090" i="19" s="1"/>
  <c r="Q1090"/>
  <c r="Q1084" i="16"/>
  <c r="R1086" i="19" s="1"/>
  <c r="Q1086"/>
  <c r="Q1080" i="16"/>
  <c r="R1082" i="19" s="1"/>
  <c r="Q1082"/>
  <c r="Q1076" i="16"/>
  <c r="R1078" i="19" s="1"/>
  <c r="Q1078"/>
  <c r="Q1072" i="16"/>
  <c r="R1074" i="19" s="1"/>
  <c r="Q1074"/>
  <c r="Q1068" i="16"/>
  <c r="R1070" i="19" s="1"/>
  <c r="Q1070"/>
  <c r="Q1064" i="16"/>
  <c r="R1066" i="19" s="1"/>
  <c r="Q1066"/>
  <c r="Q1060" i="16"/>
  <c r="R1062" i="19" s="1"/>
  <c r="Q1062"/>
  <c r="Q1056" i="16"/>
  <c r="R1058" i="19" s="1"/>
  <c r="Q1058"/>
  <c r="Q1052" i="16"/>
  <c r="R1054" i="19" s="1"/>
  <c r="Q1054"/>
  <c r="Q1048" i="16"/>
  <c r="R1050" i="19" s="1"/>
  <c r="Q1050"/>
  <c r="Q1044" i="16"/>
  <c r="R1046" i="19" s="1"/>
  <c r="Q1046"/>
  <c r="Q1040" i="16"/>
  <c r="R1042" i="19" s="1"/>
  <c r="Q1042"/>
  <c r="Q1036" i="16"/>
  <c r="R1038" i="19" s="1"/>
  <c r="Q1038"/>
  <c r="Q1032" i="16"/>
  <c r="R1034" i="19" s="1"/>
  <c r="Q1034"/>
  <c r="Q1028" i="16"/>
  <c r="R1030" i="19" s="1"/>
  <c r="Q1030"/>
  <c r="Q1024" i="16"/>
  <c r="R1026" i="19" s="1"/>
  <c r="Q1026"/>
  <c r="Q1020" i="16"/>
  <c r="R1022" i="19" s="1"/>
  <c r="Q1022"/>
  <c r="Q1016" i="16"/>
  <c r="R1018" i="19" s="1"/>
  <c r="Q1018"/>
  <c r="Q1012" i="16"/>
  <c r="R1014" i="19" s="1"/>
  <c r="Q1014"/>
  <c r="Q1008" i="16"/>
  <c r="R1010" i="19" s="1"/>
  <c r="Q1010"/>
  <c r="Q1004" i="16"/>
  <c r="R1006" i="19" s="1"/>
  <c r="Q1006"/>
  <c r="Q1000" i="16"/>
  <c r="R1002" i="19" s="1"/>
  <c r="Q1002"/>
  <c r="Q996" i="16"/>
  <c r="R998" i="19" s="1"/>
  <c r="Q998"/>
  <c r="Q992" i="16"/>
  <c r="R994" i="19" s="1"/>
  <c r="Q994"/>
  <c r="Q988" i="16"/>
  <c r="R990" i="19" s="1"/>
  <c r="Q990"/>
  <c r="Q984" i="16"/>
  <c r="R986" i="19" s="1"/>
  <c r="Q986"/>
  <c r="Q982"/>
  <c r="Q980" i="16"/>
  <c r="R982" i="19" s="1"/>
  <c r="Q978"/>
  <c r="Q976" i="16"/>
  <c r="R978" i="19" s="1"/>
  <c r="Q974"/>
  <c r="Q972" i="16"/>
  <c r="R974" i="19" s="1"/>
  <c r="Q970"/>
  <c r="Q968" i="16"/>
  <c r="R970" i="19" s="1"/>
  <c r="Q966"/>
  <c r="Q964" i="16"/>
  <c r="R966" i="19" s="1"/>
  <c r="Q962"/>
  <c r="Q960" i="16"/>
  <c r="R962" i="19" s="1"/>
  <c r="Q958"/>
  <c r="Q956" i="16"/>
  <c r="R958" i="19" s="1"/>
  <c r="Q954"/>
  <c r="Q952" i="16"/>
  <c r="R954" i="19" s="1"/>
  <c r="Q950"/>
  <c r="Q948" i="16"/>
  <c r="R950" i="19" s="1"/>
  <c r="Q946"/>
  <c r="Q944" i="16"/>
  <c r="R946" i="19" s="1"/>
  <c r="Q942"/>
  <c r="Q940" i="16"/>
  <c r="R942" i="19" s="1"/>
  <c r="Q938"/>
  <c r="Q936" i="16"/>
  <c r="R938" i="19" s="1"/>
  <c r="Q934"/>
  <c r="Q932" i="16"/>
  <c r="R934" i="19" s="1"/>
  <c r="Q930"/>
  <c r="Q928" i="16"/>
  <c r="R930" i="19" s="1"/>
  <c r="Q926"/>
  <c r="Q924" i="16"/>
  <c r="R926" i="19" s="1"/>
  <c r="Q922"/>
  <c r="Q920" i="16"/>
  <c r="R922" i="19" s="1"/>
  <c r="Q918"/>
  <c r="Q916" i="16"/>
  <c r="R918" i="19" s="1"/>
  <c r="Q914"/>
  <c r="Q912" i="16"/>
  <c r="R914" i="19" s="1"/>
  <c r="Q910"/>
  <c r="Q908" i="16"/>
  <c r="R910" i="19" s="1"/>
  <c r="Q906"/>
  <c r="Q904" i="16"/>
  <c r="R906" i="19" s="1"/>
  <c r="Q902"/>
  <c r="Q900" i="16"/>
  <c r="R902" i="19" s="1"/>
  <c r="Q898"/>
  <c r="Q896" i="16"/>
  <c r="R898" i="19" s="1"/>
  <c r="Q894"/>
  <c r="Q892" i="16"/>
  <c r="R894" i="19" s="1"/>
  <c r="Q890"/>
  <c r="Q888" i="16"/>
  <c r="R890" i="19" s="1"/>
  <c r="Q886"/>
  <c r="Q884" i="16"/>
  <c r="R886" i="19" s="1"/>
  <c r="Q882"/>
  <c r="Q880" i="16"/>
  <c r="R882" i="19" s="1"/>
  <c r="Q878"/>
  <c r="Q876" i="16"/>
  <c r="R878" i="19" s="1"/>
  <c r="Q874"/>
  <c r="Q872" i="16"/>
  <c r="R874" i="19" s="1"/>
  <c r="Q870"/>
  <c r="Q868" i="16"/>
  <c r="R870" i="19" s="1"/>
  <c r="Q866"/>
  <c r="Q864" i="16"/>
  <c r="R866" i="19" s="1"/>
  <c r="Q862"/>
  <c r="Q860" i="16"/>
  <c r="R862" i="19" s="1"/>
  <c r="Q858"/>
  <c r="Q856" i="16"/>
  <c r="R858" i="19" s="1"/>
  <c r="Q854"/>
  <c r="Q852" i="16"/>
  <c r="R854" i="19" s="1"/>
  <c r="Q850"/>
  <c r="Q848" i="16"/>
  <c r="R850" i="19" s="1"/>
  <c r="Q846"/>
  <c r="Q844" i="16"/>
  <c r="R846" i="19" s="1"/>
  <c r="Q842"/>
  <c r="Q840" i="16"/>
  <c r="R842" i="19" s="1"/>
  <c r="Q838"/>
  <c r="Q836" i="16"/>
  <c r="R838" i="19" s="1"/>
  <c r="Q834"/>
  <c r="Q832" i="16"/>
  <c r="R834" i="19" s="1"/>
  <c r="Q830"/>
  <c r="Q828" i="16"/>
  <c r="R830" i="19" s="1"/>
  <c r="Q826"/>
  <c r="Q824" i="16"/>
  <c r="R826" i="19" s="1"/>
  <c r="Q822"/>
  <c r="Q820" i="16"/>
  <c r="R822" i="19" s="1"/>
  <c r="Q818"/>
  <c r="Q816" i="16"/>
  <c r="R818" i="19" s="1"/>
  <c r="Q814"/>
  <c r="Q812" i="16"/>
  <c r="R814" i="19" s="1"/>
  <c r="Q810"/>
  <c r="Q808" i="16"/>
  <c r="R810" i="19" s="1"/>
  <c r="Q806"/>
  <c r="Q804" i="16"/>
  <c r="R806" i="19" s="1"/>
  <c r="Q802"/>
  <c r="Q800" i="16"/>
  <c r="R802" i="19" s="1"/>
  <c r="Q798"/>
  <c r="Q796" i="16"/>
  <c r="R798" i="19" s="1"/>
  <c r="Q794"/>
  <c r="Q792" i="16"/>
  <c r="R794" i="19" s="1"/>
  <c r="Q790"/>
  <c r="Q788" i="16"/>
  <c r="R790" i="19" s="1"/>
  <c r="Q786"/>
  <c r="Q784" i="16"/>
  <c r="R786" i="19" s="1"/>
  <c r="Q782"/>
  <c r="Q780" i="16"/>
  <c r="R782" i="19" s="1"/>
  <c r="Q778"/>
  <c r="Q776" i="16"/>
  <c r="R778" i="19" s="1"/>
  <c r="Q774"/>
  <c r="Q772" i="16"/>
  <c r="R774" i="19" s="1"/>
  <c r="Q770"/>
  <c r="Q768" i="16"/>
  <c r="R770" i="19" s="1"/>
  <c r="Q766"/>
  <c r="Q764" i="16"/>
  <c r="R766" i="19" s="1"/>
  <c r="Q762"/>
  <c r="Q760" i="16"/>
  <c r="R762" i="19" s="1"/>
  <c r="Q758"/>
  <c r="Q756" i="16"/>
  <c r="R758" i="19" s="1"/>
  <c r="Q754"/>
  <c r="Q752" i="16"/>
  <c r="R754" i="19" s="1"/>
  <c r="Q750"/>
  <c r="Q748" i="16"/>
  <c r="R750" i="19" s="1"/>
  <c r="Q746"/>
  <c r="Q744" i="16"/>
  <c r="R746" i="19" s="1"/>
  <c r="Q742"/>
  <c r="Q740" i="16"/>
  <c r="R742" i="19" s="1"/>
  <c r="Q738"/>
  <c r="Q736" i="16"/>
  <c r="R738" i="19" s="1"/>
  <c r="Q734"/>
  <c r="Q732" i="16"/>
  <c r="R734" i="19" s="1"/>
  <c r="Q730"/>
  <c r="Q728" i="16"/>
  <c r="R730" i="19" s="1"/>
  <c r="Q726"/>
  <c r="Q724" i="16"/>
  <c r="R726" i="19" s="1"/>
  <c r="Q722"/>
  <c r="Q720" i="16"/>
  <c r="R722" i="19" s="1"/>
  <c r="Q718"/>
  <c r="Q716" i="16"/>
  <c r="R718" i="19" s="1"/>
  <c r="Q714"/>
  <c r="Q712" i="16"/>
  <c r="R714" i="19" s="1"/>
  <c r="Q710"/>
  <c r="Q708" i="16"/>
  <c r="R710" i="19" s="1"/>
  <c r="Q706"/>
  <c r="Q704" i="16"/>
  <c r="R706" i="19" s="1"/>
  <c r="Q702"/>
  <c r="Q700" i="16"/>
  <c r="R702" i="19" s="1"/>
  <c r="Q698"/>
  <c r="Q696" i="16"/>
  <c r="R698" i="19" s="1"/>
  <c r="Q694"/>
  <c r="Q692" i="16"/>
  <c r="R694" i="19" s="1"/>
  <c r="Q690"/>
  <c r="Q688" i="16"/>
  <c r="R690" i="19" s="1"/>
  <c r="Q686"/>
  <c r="Q684" i="16"/>
  <c r="R686" i="19" s="1"/>
  <c r="Q682"/>
  <c r="Q680" i="16"/>
  <c r="R682" i="19" s="1"/>
  <c r="Q678"/>
  <c r="Q676" i="16"/>
  <c r="R678" i="19" s="1"/>
  <c r="Q674"/>
  <c r="Q672" i="16"/>
  <c r="R674" i="19" s="1"/>
  <c r="Q670"/>
  <c r="Q668" i="16"/>
  <c r="R670" i="19" s="1"/>
  <c r="Q666"/>
  <c r="Q664" i="16"/>
  <c r="R666" i="19" s="1"/>
  <c r="Q662"/>
  <c r="Q660" i="16"/>
  <c r="R662" i="19" s="1"/>
  <c r="Q658"/>
  <c r="Q656" i="16"/>
  <c r="R658" i="19" s="1"/>
  <c r="Q654"/>
  <c r="Q652" i="16"/>
  <c r="R654" i="19" s="1"/>
  <c r="Q650"/>
  <c r="Q648" i="16"/>
  <c r="R650" i="19" s="1"/>
  <c r="Q646"/>
  <c r="Q644" i="16"/>
  <c r="R646" i="19" s="1"/>
  <c r="Q642"/>
  <c r="Q640" i="16"/>
  <c r="R642" i="19" s="1"/>
  <c r="Q638"/>
  <c r="Q636" i="16"/>
  <c r="R638" i="19" s="1"/>
  <c r="Q634"/>
  <c r="Q632" i="16"/>
  <c r="R634" i="19" s="1"/>
  <c r="Q630"/>
  <c r="Q628" i="16"/>
  <c r="R630" i="19" s="1"/>
  <c r="Q626"/>
  <c r="Q624" i="16"/>
  <c r="R626" i="19" s="1"/>
  <c r="Q622"/>
  <c r="Q620" i="16"/>
  <c r="R622" i="19" s="1"/>
  <c r="Q618"/>
  <c r="Q616" i="16"/>
  <c r="R618" i="19" s="1"/>
  <c r="Q614"/>
  <c r="Q612" i="16"/>
  <c r="R614" i="19" s="1"/>
  <c r="Q610"/>
  <c r="Q608" i="16"/>
  <c r="R610" i="19" s="1"/>
  <c r="Q606"/>
  <c r="Q604" i="16"/>
  <c r="R606" i="19" s="1"/>
  <c r="Q602"/>
  <c r="Q600" i="16"/>
  <c r="R602" i="19" s="1"/>
  <c r="Q594"/>
  <c r="Q592" i="16"/>
  <c r="R594" i="19" s="1"/>
  <c r="Q586"/>
  <c r="Q584" i="16"/>
  <c r="R586" i="19" s="1"/>
  <c r="Q578"/>
  <c r="Q576" i="16"/>
  <c r="R578" i="19" s="1"/>
  <c r="Q570"/>
  <c r="Q568" i="16"/>
  <c r="R570" i="19" s="1"/>
  <c r="Q562"/>
  <c r="Q560" i="16"/>
  <c r="R562" i="19" s="1"/>
  <c r="Q554"/>
  <c r="Q552" i="16"/>
  <c r="R554" i="19" s="1"/>
  <c r="Q546"/>
  <c r="Q544" i="16"/>
  <c r="R546" i="19" s="1"/>
  <c r="Q538"/>
  <c r="Q536" i="16"/>
  <c r="R538" i="19" s="1"/>
  <c r="Q530"/>
  <c r="Q528" i="16"/>
  <c r="R530" i="19" s="1"/>
  <c r="Q522"/>
  <c r="Q520" i="16"/>
  <c r="R522" i="19" s="1"/>
  <c r="Q514"/>
  <c r="Q512" i="16"/>
  <c r="R514" i="19" s="1"/>
  <c r="Q506"/>
  <c r="Q504" i="16"/>
  <c r="R506" i="19" s="1"/>
  <c r="Q498"/>
  <c r="Q496" i="16"/>
  <c r="R498" i="19" s="1"/>
  <c r="Q490"/>
  <c r="Q488" i="16"/>
  <c r="R490" i="19" s="1"/>
  <c r="Q482"/>
  <c r="Q480" i="16"/>
  <c r="R482" i="19" s="1"/>
  <c r="Q601" i="16"/>
  <c r="R603" i="19" s="1"/>
  <c r="Q603"/>
  <c r="Q597" i="16"/>
  <c r="R599" i="19" s="1"/>
  <c r="Q599"/>
  <c r="Q593" i="16"/>
  <c r="R595" i="19" s="1"/>
  <c r="Q595"/>
  <c r="Q589" i="16"/>
  <c r="R591" i="19" s="1"/>
  <c r="Q591"/>
  <c r="Q585" i="16"/>
  <c r="R587" i="19" s="1"/>
  <c r="Q587"/>
  <c r="Q581" i="16"/>
  <c r="R583" i="19" s="1"/>
  <c r="Q583"/>
  <c r="Q577" i="16"/>
  <c r="R579" i="19" s="1"/>
  <c r="Q579"/>
  <c r="Q573" i="16"/>
  <c r="R575" i="19" s="1"/>
  <c r="Q575"/>
  <c r="Q569" i="16"/>
  <c r="R571" i="19" s="1"/>
  <c r="Q571"/>
  <c r="Q565" i="16"/>
  <c r="R567" i="19" s="1"/>
  <c r="Q567"/>
  <c r="Q561" i="16"/>
  <c r="R563" i="19" s="1"/>
  <c r="Q563"/>
  <c r="Q557" i="16"/>
  <c r="R559" i="19" s="1"/>
  <c r="Q559"/>
  <c r="Q553" i="16"/>
  <c r="R555" i="19" s="1"/>
  <c r="Q555"/>
  <c r="Q549" i="16"/>
  <c r="R551" i="19" s="1"/>
  <c r="Q551"/>
  <c r="Q545" i="16"/>
  <c r="R547" i="19" s="1"/>
  <c r="Q547"/>
  <c r="Q541" i="16"/>
  <c r="R543" i="19" s="1"/>
  <c r="Q543"/>
  <c r="Q537" i="16"/>
  <c r="R539" i="19" s="1"/>
  <c r="Q539"/>
  <c r="Q533" i="16"/>
  <c r="R535" i="19" s="1"/>
  <c r="Q535"/>
  <c r="Q529" i="16"/>
  <c r="R531" i="19" s="1"/>
  <c r="Q531"/>
  <c r="Q525" i="16"/>
  <c r="R527" i="19" s="1"/>
  <c r="Q527"/>
  <c r="Q521" i="16"/>
  <c r="R523" i="19" s="1"/>
  <c r="Q523"/>
  <c r="Q517" i="16"/>
  <c r="R519" i="19" s="1"/>
  <c r="Q519"/>
  <c r="Q513" i="16"/>
  <c r="R515" i="19" s="1"/>
  <c r="Q515"/>
  <c r="Q509" i="16"/>
  <c r="R511" i="19" s="1"/>
  <c r="Q511"/>
  <c r="Q505" i="16"/>
  <c r="R507" i="19" s="1"/>
  <c r="Q507"/>
  <c r="Q501" i="16"/>
  <c r="R503" i="19" s="1"/>
  <c r="Q503"/>
  <c r="Q497" i="16"/>
  <c r="R499" i="19" s="1"/>
  <c r="Q499"/>
  <c r="Q493" i="16"/>
  <c r="R495" i="19" s="1"/>
  <c r="Q495"/>
  <c r="Q489" i="16"/>
  <c r="R491" i="19" s="1"/>
  <c r="Q491"/>
  <c r="Q485" i="16"/>
  <c r="R487" i="19" s="1"/>
  <c r="Q487"/>
  <c r="Q481" i="16"/>
  <c r="R483" i="19" s="1"/>
  <c r="Q483"/>
  <c r="Q477" i="16"/>
  <c r="R479" i="19" s="1"/>
  <c r="Q479"/>
  <c r="Q473" i="16"/>
  <c r="R475" i="19" s="1"/>
  <c r="Q475"/>
  <c r="Q7" i="16"/>
  <c r="R9" i="19" s="1"/>
  <c r="Q9"/>
  <c r="N6" i="9" l="1"/>
  <c r="G1195" i="19"/>
  <c r="G1194"/>
  <c r="N7" i="9" l="1"/>
  <c r="G1196" i="19"/>
  <c r="B9" i="14"/>
  <c r="B10" s="1"/>
  <c r="B11" s="1"/>
  <c r="N8" i="9" l="1"/>
  <c r="H1195" i="19"/>
  <c r="H1194"/>
  <c r="B12" i="14"/>
  <c r="H1196" i="19" l="1"/>
  <c r="B13" i="14"/>
  <c r="B14" l="1"/>
  <c r="B15" l="1"/>
  <c r="A4" i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B16" i="14" l="1"/>
  <c r="B9" i="12"/>
  <c r="B10" s="1"/>
  <c r="M81"/>
  <c r="E2"/>
  <c r="M44"/>
  <c r="C3"/>
  <c r="M118"/>
  <c r="B17" i="14" l="1"/>
  <c r="B11" i="12"/>
  <c r="A75" i="9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M41" s="1"/>
  <c r="A40"/>
  <c r="M40" s="1"/>
  <c r="A39"/>
  <c r="M39" s="1"/>
  <c r="A38"/>
  <c r="A37"/>
  <c r="A36"/>
  <c r="A35"/>
  <c r="A34"/>
  <c r="A33"/>
  <c r="A32"/>
  <c r="A31"/>
  <c r="A30"/>
  <c r="A29"/>
  <c r="A28"/>
  <c r="A27"/>
  <c r="M27" s="1"/>
  <c r="A26"/>
  <c r="M26" s="1"/>
  <c r="A25"/>
  <c r="M25" s="1"/>
  <c r="A24"/>
  <c r="A23"/>
  <c r="A22"/>
  <c r="A21"/>
  <c r="A20"/>
  <c r="A19"/>
  <c r="A18"/>
  <c r="A17"/>
  <c r="A16"/>
  <c r="A15"/>
  <c r="A14"/>
  <c r="A13"/>
  <c r="A12"/>
  <c r="M12" s="1"/>
  <c r="A11"/>
  <c r="M11" s="1"/>
  <c r="A10"/>
  <c r="M10" s="1"/>
  <c r="A9"/>
  <c r="A8"/>
  <c r="M8" s="1"/>
  <c r="A7"/>
  <c r="M7" s="1"/>
  <c r="A6"/>
  <c r="M6" s="1"/>
  <c r="A5"/>
  <c r="M5" s="1"/>
  <c r="A4"/>
  <c r="M4" s="1"/>
  <c r="A3"/>
  <c r="M3" s="1"/>
  <c r="D2"/>
  <c r="C3" s="1"/>
  <c r="D3" s="1"/>
  <c r="A2"/>
  <c r="N2489" i="1"/>
  <c r="L2489"/>
  <c r="K2489"/>
  <c r="N2488"/>
  <c r="L2488"/>
  <c r="K2488"/>
  <c r="N2487"/>
  <c r="L2487"/>
  <c r="K2487"/>
  <c r="N2486"/>
  <c r="L2486"/>
  <c r="K2486"/>
  <c r="N2485"/>
  <c r="L2485"/>
  <c r="K2485"/>
  <c r="N2484"/>
  <c r="L2484"/>
  <c r="K2484"/>
  <c r="N2483"/>
  <c r="L2483"/>
  <c r="K2483"/>
  <c r="N2482"/>
  <c r="L2482"/>
  <c r="K2482"/>
  <c r="N2481"/>
  <c r="L2481"/>
  <c r="K2481"/>
  <c r="N2480"/>
  <c r="L2480"/>
  <c r="K2480"/>
  <c r="N2479"/>
  <c r="L2479"/>
  <c r="K2479"/>
  <c r="N2478"/>
  <c r="L2478"/>
  <c r="K2478"/>
  <c r="N2477"/>
  <c r="L2477"/>
  <c r="K2477"/>
  <c r="N2476"/>
  <c r="L2476"/>
  <c r="K2476"/>
  <c r="N2475"/>
  <c r="L2475"/>
  <c r="K2475"/>
  <c r="N2474"/>
  <c r="L2474"/>
  <c r="K2474"/>
  <c r="N2473"/>
  <c r="L2473"/>
  <c r="K2473"/>
  <c r="N2472"/>
  <c r="L2472"/>
  <c r="K2472"/>
  <c r="N2471"/>
  <c r="L2471"/>
  <c r="K2471"/>
  <c r="N2470"/>
  <c r="L2470"/>
  <c r="K2470"/>
  <c r="N2469"/>
  <c r="L2469"/>
  <c r="K2469"/>
  <c r="N2468"/>
  <c r="L2468"/>
  <c r="K2468"/>
  <c r="N2467"/>
  <c r="L2467"/>
  <c r="K2467"/>
  <c r="N2466"/>
  <c r="L2466"/>
  <c r="K2466"/>
  <c r="N2465"/>
  <c r="L2465"/>
  <c r="K2465"/>
  <c r="N2464"/>
  <c r="L2464"/>
  <c r="K2464"/>
  <c r="N2463"/>
  <c r="L2463"/>
  <c r="K2463"/>
  <c r="N2462"/>
  <c r="L2462"/>
  <c r="K2462"/>
  <c r="N2461"/>
  <c r="L2461"/>
  <c r="K2461"/>
  <c r="N2460"/>
  <c r="L2460"/>
  <c r="K2460"/>
  <c r="N2459"/>
  <c r="L2459"/>
  <c r="K2459"/>
  <c r="N2458"/>
  <c r="L2458"/>
  <c r="K2458"/>
  <c r="N2457"/>
  <c r="L2457"/>
  <c r="K2457"/>
  <c r="N2456"/>
  <c r="L2456"/>
  <c r="K2456"/>
  <c r="N2455"/>
  <c r="L2455"/>
  <c r="K2455"/>
  <c r="N2454"/>
  <c r="L2454"/>
  <c r="K2454"/>
  <c r="N2453"/>
  <c r="L2453"/>
  <c r="K2453"/>
  <c r="N2452"/>
  <c r="L2452"/>
  <c r="K2452"/>
  <c r="N2451"/>
  <c r="L2451"/>
  <c r="K2451"/>
  <c r="N2450"/>
  <c r="L2450"/>
  <c r="K2450"/>
  <c r="N2449"/>
  <c r="L2449"/>
  <c r="K2449"/>
  <c r="N2448"/>
  <c r="L2448"/>
  <c r="K2448"/>
  <c r="N2447"/>
  <c r="L2447"/>
  <c r="K2447"/>
  <c r="N2446"/>
  <c r="L2446"/>
  <c r="K2446"/>
  <c r="N2445"/>
  <c r="L2445"/>
  <c r="K2445"/>
  <c r="N2444"/>
  <c r="L2444"/>
  <c r="K2444"/>
  <c r="N2443"/>
  <c r="L2443"/>
  <c r="K2443"/>
  <c r="N2442"/>
  <c r="L2442"/>
  <c r="K2442"/>
  <c r="N2441"/>
  <c r="L2441"/>
  <c r="K2441"/>
  <c r="N2440"/>
  <c r="L2440"/>
  <c r="K2440"/>
  <c r="N2439"/>
  <c r="L2439"/>
  <c r="K2439"/>
  <c r="N2438"/>
  <c r="L2438"/>
  <c r="K2438"/>
  <c r="N2437"/>
  <c r="L2437"/>
  <c r="K2437"/>
  <c r="N2436"/>
  <c r="L2436"/>
  <c r="K2436"/>
  <c r="N2435"/>
  <c r="L2435"/>
  <c r="K2435"/>
  <c r="N2434"/>
  <c r="L2434"/>
  <c r="K2434"/>
  <c r="N2433"/>
  <c r="L2433"/>
  <c r="K2433"/>
  <c r="N2432"/>
  <c r="L2432"/>
  <c r="K2432"/>
  <c r="N2431"/>
  <c r="L2431"/>
  <c r="K2431"/>
  <c r="N2430"/>
  <c r="L2430"/>
  <c r="K2430"/>
  <c r="N2429"/>
  <c r="L2429"/>
  <c r="K2429"/>
  <c r="N2428"/>
  <c r="L2428"/>
  <c r="K2428"/>
  <c r="N2427"/>
  <c r="L2427"/>
  <c r="K2427"/>
  <c r="N2426"/>
  <c r="L2426"/>
  <c r="K2426"/>
  <c r="N2425"/>
  <c r="L2425"/>
  <c r="K2425"/>
  <c r="N2424"/>
  <c r="L2424"/>
  <c r="K2424"/>
  <c r="N2423"/>
  <c r="L2423"/>
  <c r="K2423"/>
  <c r="N2422"/>
  <c r="L2422"/>
  <c r="K2422"/>
  <c r="N2421"/>
  <c r="L2421"/>
  <c r="K2421"/>
  <c r="N2420"/>
  <c r="L2420"/>
  <c r="K2420"/>
  <c r="N2419"/>
  <c r="L2419"/>
  <c r="K2419"/>
  <c r="N2418"/>
  <c r="L2418"/>
  <c r="K2418"/>
  <c r="N2417"/>
  <c r="L2417"/>
  <c r="K2417"/>
  <c r="N2416"/>
  <c r="L2416"/>
  <c r="K2416"/>
  <c r="N2415"/>
  <c r="L2415"/>
  <c r="K2415"/>
  <c r="N2414"/>
  <c r="L2414"/>
  <c r="K2414"/>
  <c r="N2413"/>
  <c r="L2413"/>
  <c r="K2413"/>
  <c r="N2412"/>
  <c r="L2412"/>
  <c r="K2412"/>
  <c r="N2411"/>
  <c r="L2411"/>
  <c r="K2411"/>
  <c r="N2410"/>
  <c r="L2410"/>
  <c r="K2410"/>
  <c r="N2409"/>
  <c r="L2409"/>
  <c r="K2409"/>
  <c r="N2408"/>
  <c r="L2408"/>
  <c r="K2408"/>
  <c r="N2407"/>
  <c r="L2407"/>
  <c r="K2407"/>
  <c r="N2406"/>
  <c r="L2406"/>
  <c r="K2406"/>
  <c r="N2405"/>
  <c r="L2405"/>
  <c r="K2405"/>
  <c r="N2404"/>
  <c r="L2404"/>
  <c r="K2404"/>
  <c r="N2403"/>
  <c r="L2403"/>
  <c r="K2403"/>
  <c r="N2402"/>
  <c r="L2402"/>
  <c r="K2402"/>
  <c r="N2401"/>
  <c r="L2401"/>
  <c r="K2401"/>
  <c r="N2400"/>
  <c r="L2400"/>
  <c r="K2400"/>
  <c r="N2399"/>
  <c r="L2399"/>
  <c r="K2399"/>
  <c r="N2398"/>
  <c r="L2398"/>
  <c r="K2398"/>
  <c r="N2397"/>
  <c r="L2397"/>
  <c r="K2397"/>
  <c r="N2396"/>
  <c r="L2396"/>
  <c r="K2396"/>
  <c r="N2395"/>
  <c r="L2395"/>
  <c r="K2395"/>
  <c r="N2394"/>
  <c r="L2394"/>
  <c r="K2394"/>
  <c r="N2393"/>
  <c r="L2393"/>
  <c r="K2393"/>
  <c r="N2392"/>
  <c r="L2392"/>
  <c r="K2392"/>
  <c r="N2391"/>
  <c r="L2391"/>
  <c r="K2391"/>
  <c r="N2390"/>
  <c r="L2390"/>
  <c r="K2390"/>
  <c r="N2389"/>
  <c r="L2389"/>
  <c r="K2389"/>
  <c r="N2388"/>
  <c r="L2388"/>
  <c r="K2388"/>
  <c r="N2387"/>
  <c r="L2387"/>
  <c r="K2387"/>
  <c r="N2386"/>
  <c r="L2386"/>
  <c r="K2386"/>
  <c r="N2385"/>
  <c r="L2385"/>
  <c r="K2385"/>
  <c r="N2384"/>
  <c r="L2384"/>
  <c r="K2384"/>
  <c r="N2383"/>
  <c r="L2383"/>
  <c r="K2383"/>
  <c r="N2382"/>
  <c r="L2382"/>
  <c r="K2382"/>
  <c r="N2381"/>
  <c r="L2381"/>
  <c r="K2381"/>
  <c r="N2380"/>
  <c r="L2380"/>
  <c r="K2380"/>
  <c r="N2379"/>
  <c r="L2379"/>
  <c r="K2379"/>
  <c r="N2378"/>
  <c r="L2378"/>
  <c r="K2378"/>
  <c r="N2377"/>
  <c r="L2377"/>
  <c r="K2377"/>
  <c r="N2376"/>
  <c r="L2376"/>
  <c r="K2376"/>
  <c r="N2375"/>
  <c r="L2375"/>
  <c r="K2375"/>
  <c r="N2374"/>
  <c r="L2374"/>
  <c r="K2374"/>
  <c r="N2373"/>
  <c r="L2373"/>
  <c r="K2373"/>
  <c r="N2372"/>
  <c r="L2372"/>
  <c r="K2372"/>
  <c r="N2371"/>
  <c r="L2371"/>
  <c r="K2371"/>
  <c r="N2370"/>
  <c r="L2370"/>
  <c r="K2370"/>
  <c r="N2369"/>
  <c r="L2369"/>
  <c r="K2369"/>
  <c r="N2368"/>
  <c r="L2368"/>
  <c r="K2368"/>
  <c r="N2367"/>
  <c r="L2367"/>
  <c r="K2367"/>
  <c r="N2366"/>
  <c r="L2366"/>
  <c r="K2366"/>
  <c r="N2365"/>
  <c r="L2365"/>
  <c r="K2365"/>
  <c r="N2364"/>
  <c r="L2364"/>
  <c r="K2364"/>
  <c r="N2363"/>
  <c r="L2363"/>
  <c r="K2363"/>
  <c r="N2362"/>
  <c r="L2362"/>
  <c r="K2362"/>
  <c r="N2361"/>
  <c r="L2361"/>
  <c r="K2361"/>
  <c r="N2360"/>
  <c r="L2360"/>
  <c r="K2360"/>
  <c r="N2359"/>
  <c r="L2359"/>
  <c r="K2359"/>
  <c r="N2358"/>
  <c r="L2358"/>
  <c r="K2358"/>
  <c r="N2357"/>
  <c r="L2357"/>
  <c r="K2357"/>
  <c r="N2356"/>
  <c r="L2356"/>
  <c r="K2356"/>
  <c r="N2355"/>
  <c r="L2355"/>
  <c r="K2355"/>
  <c r="N2354"/>
  <c r="L2354"/>
  <c r="K2354"/>
  <c r="N2353"/>
  <c r="L2353"/>
  <c r="K2353"/>
  <c r="N2352"/>
  <c r="L2352"/>
  <c r="K2352"/>
  <c r="N2351"/>
  <c r="L2351"/>
  <c r="K2351"/>
  <c r="N2350"/>
  <c r="L2350"/>
  <c r="K2350"/>
  <c r="N2349"/>
  <c r="L2349"/>
  <c r="K2349"/>
  <c r="N2348"/>
  <c r="L2348"/>
  <c r="K2348"/>
  <c r="N2347"/>
  <c r="L2347"/>
  <c r="K2347"/>
  <c r="N2346"/>
  <c r="L2346"/>
  <c r="K2346"/>
  <c r="N2345"/>
  <c r="L2345"/>
  <c r="K2345"/>
  <c r="N2344"/>
  <c r="L2344"/>
  <c r="K2344"/>
  <c r="N2343"/>
  <c r="L2343"/>
  <c r="K2343"/>
  <c r="N2342"/>
  <c r="L2342"/>
  <c r="K2342"/>
  <c r="N2341"/>
  <c r="L2341"/>
  <c r="K2341"/>
  <c r="N2340"/>
  <c r="L2340"/>
  <c r="K2340"/>
  <c r="N2339"/>
  <c r="L2339"/>
  <c r="K2339"/>
  <c r="N2338"/>
  <c r="L2338"/>
  <c r="K2338"/>
  <c r="N2337"/>
  <c r="L2337"/>
  <c r="K2337"/>
  <c r="N2336"/>
  <c r="L2336"/>
  <c r="K2336"/>
  <c r="N2335"/>
  <c r="L2335"/>
  <c r="K2335"/>
  <c r="N2334"/>
  <c r="L2334"/>
  <c r="K2334"/>
  <c r="N2333"/>
  <c r="L2333"/>
  <c r="K2333"/>
  <c r="N2332"/>
  <c r="L2332"/>
  <c r="K2332"/>
  <c r="N2331"/>
  <c r="L2331"/>
  <c r="K2331"/>
  <c r="N2330"/>
  <c r="L2330"/>
  <c r="K2330"/>
  <c r="N2329"/>
  <c r="L2329"/>
  <c r="K2329"/>
  <c r="N2328"/>
  <c r="L2328"/>
  <c r="K2328"/>
  <c r="N2327"/>
  <c r="L2327"/>
  <c r="K2327"/>
  <c r="N2326"/>
  <c r="L2326"/>
  <c r="K2326"/>
  <c r="N2325"/>
  <c r="L2325"/>
  <c r="K2325"/>
  <c r="N2324"/>
  <c r="L2324"/>
  <c r="K2324"/>
  <c r="N2323"/>
  <c r="L2323"/>
  <c r="K2323"/>
  <c r="N2322"/>
  <c r="L2322"/>
  <c r="K2322"/>
  <c r="N2321"/>
  <c r="L2321"/>
  <c r="K2321"/>
  <c r="N2320"/>
  <c r="L2320"/>
  <c r="K2320"/>
  <c r="N2319"/>
  <c r="L2319"/>
  <c r="K2319"/>
  <c r="N2318"/>
  <c r="L2318"/>
  <c r="K2318"/>
  <c r="N2317"/>
  <c r="L2317"/>
  <c r="K2317"/>
  <c r="N2316"/>
  <c r="L2316"/>
  <c r="K2316"/>
  <c r="N2315"/>
  <c r="L2315"/>
  <c r="K2315"/>
  <c r="N2314"/>
  <c r="L2314"/>
  <c r="K2314"/>
  <c r="N2313"/>
  <c r="L2313"/>
  <c r="K2313"/>
  <c r="N2312"/>
  <c r="L2312"/>
  <c r="K2312"/>
  <c r="N2311"/>
  <c r="L2311"/>
  <c r="K2311"/>
  <c r="N2310"/>
  <c r="L2310"/>
  <c r="K2310"/>
  <c r="N2309"/>
  <c r="L2309"/>
  <c r="K2309"/>
  <c r="N2308"/>
  <c r="L2308"/>
  <c r="K2308"/>
  <c r="N2307"/>
  <c r="L2307"/>
  <c r="K2307"/>
  <c r="N2306"/>
  <c r="L2306"/>
  <c r="K2306"/>
  <c r="N2305"/>
  <c r="L2305"/>
  <c r="K2305"/>
  <c r="N2304"/>
  <c r="L2304"/>
  <c r="K2304"/>
  <c r="N2303"/>
  <c r="L2303"/>
  <c r="K2303"/>
  <c r="N2302"/>
  <c r="L2302"/>
  <c r="K2302"/>
  <c r="N2301"/>
  <c r="L2301"/>
  <c r="K2301"/>
  <c r="N2300"/>
  <c r="L2300"/>
  <c r="K2300"/>
  <c r="N2299"/>
  <c r="L2299"/>
  <c r="K2299"/>
  <c r="N2298"/>
  <c r="L2298"/>
  <c r="K2298"/>
  <c r="N2297"/>
  <c r="L2297"/>
  <c r="K2297"/>
  <c r="N2296"/>
  <c r="L2296"/>
  <c r="K2296"/>
  <c r="N2295"/>
  <c r="L2295"/>
  <c r="K2295"/>
  <c r="N2294"/>
  <c r="L2294"/>
  <c r="K2294"/>
  <c r="N2293"/>
  <c r="L2293"/>
  <c r="K2293"/>
  <c r="N2292"/>
  <c r="L2292"/>
  <c r="K2292"/>
  <c r="N2291"/>
  <c r="L2291"/>
  <c r="K2291"/>
  <c r="N2290"/>
  <c r="L2290"/>
  <c r="K2290"/>
  <c r="N2289"/>
  <c r="L2289"/>
  <c r="K2289"/>
  <c r="N2288"/>
  <c r="L2288"/>
  <c r="K2288"/>
  <c r="N2287"/>
  <c r="L2287"/>
  <c r="K2287"/>
  <c r="N2286"/>
  <c r="L2286"/>
  <c r="K2286"/>
  <c r="N2285"/>
  <c r="L2285"/>
  <c r="K2285"/>
  <c r="N2284"/>
  <c r="L2284"/>
  <c r="K2284"/>
  <c r="N2283"/>
  <c r="L2283"/>
  <c r="K2283"/>
  <c r="N2282"/>
  <c r="L2282"/>
  <c r="K2282"/>
  <c r="N2281"/>
  <c r="L2281"/>
  <c r="K2281"/>
  <c r="N2280"/>
  <c r="L2280"/>
  <c r="K2280"/>
  <c r="N2279"/>
  <c r="L2279"/>
  <c r="K2279"/>
  <c r="N2278"/>
  <c r="L2278"/>
  <c r="K2278"/>
  <c r="N2277"/>
  <c r="L2277"/>
  <c r="K2277"/>
  <c r="N2276"/>
  <c r="L2276"/>
  <c r="K2276"/>
  <c r="N2275"/>
  <c r="L2275"/>
  <c r="K2275"/>
  <c r="N2274"/>
  <c r="L2274"/>
  <c r="K2274"/>
  <c r="N2273"/>
  <c r="L2273"/>
  <c r="K2273"/>
  <c r="N2272"/>
  <c r="L2272"/>
  <c r="K2272"/>
  <c r="N2271"/>
  <c r="L2271"/>
  <c r="K2271"/>
  <c r="N2270"/>
  <c r="L2270"/>
  <c r="K2270"/>
  <c r="N2269"/>
  <c r="L2269"/>
  <c r="K2269"/>
  <c r="N2268"/>
  <c r="L2268"/>
  <c r="K2268"/>
  <c r="N2267"/>
  <c r="L2267"/>
  <c r="K2267"/>
  <c r="N2266"/>
  <c r="L2266"/>
  <c r="K2266"/>
  <c r="N2265"/>
  <c r="L2265"/>
  <c r="K2265"/>
  <c r="N2264"/>
  <c r="L2264"/>
  <c r="K2264"/>
  <c r="N2263"/>
  <c r="L2263"/>
  <c r="K2263"/>
  <c r="N2262"/>
  <c r="L2262"/>
  <c r="K2262"/>
  <c r="N2261"/>
  <c r="L2261"/>
  <c r="K2261"/>
  <c r="N2260"/>
  <c r="L2260"/>
  <c r="K2260"/>
  <c r="N2259"/>
  <c r="L2259"/>
  <c r="K2259"/>
  <c r="N2258"/>
  <c r="L2258"/>
  <c r="K2258"/>
  <c r="N2257"/>
  <c r="L2257"/>
  <c r="K2257"/>
  <c r="N2256"/>
  <c r="L2256"/>
  <c r="K2256"/>
  <c r="N2255"/>
  <c r="L2255"/>
  <c r="K2255"/>
  <c r="N2254"/>
  <c r="L2254"/>
  <c r="K2254"/>
  <c r="N2253"/>
  <c r="L2253"/>
  <c r="K2253"/>
  <c r="N2252"/>
  <c r="L2252"/>
  <c r="K2252"/>
  <c r="N2251"/>
  <c r="L2251"/>
  <c r="K2251"/>
  <c r="N2250"/>
  <c r="L2250"/>
  <c r="K2250"/>
  <c r="N2249"/>
  <c r="L2249"/>
  <c r="K2249"/>
  <c r="N2248"/>
  <c r="L2248"/>
  <c r="K2248"/>
  <c r="N2247"/>
  <c r="L2247"/>
  <c r="K2247"/>
  <c r="N2246"/>
  <c r="L2246"/>
  <c r="K2246"/>
  <c r="N2245"/>
  <c r="L2245"/>
  <c r="K2245"/>
  <c r="N2244"/>
  <c r="L2244"/>
  <c r="K2244"/>
  <c r="N2243"/>
  <c r="L2243"/>
  <c r="K2243"/>
  <c r="N2242"/>
  <c r="L2242"/>
  <c r="K2242"/>
  <c r="N2241"/>
  <c r="L2241"/>
  <c r="K2241"/>
  <c r="N2240"/>
  <c r="L2240"/>
  <c r="K2240"/>
  <c r="N2239"/>
  <c r="L2239"/>
  <c r="K2239"/>
  <c r="N2238"/>
  <c r="L2238"/>
  <c r="K2238"/>
  <c r="N2237"/>
  <c r="L2237"/>
  <c r="K2237"/>
  <c r="N2236"/>
  <c r="L2236"/>
  <c r="K2236"/>
  <c r="N2235"/>
  <c r="L2235"/>
  <c r="K2235"/>
  <c r="N2234"/>
  <c r="L2234"/>
  <c r="K2234"/>
  <c r="N2233"/>
  <c r="L2233"/>
  <c r="K2233"/>
  <c r="N2232"/>
  <c r="L2232"/>
  <c r="K2232"/>
  <c r="N2231"/>
  <c r="L2231"/>
  <c r="K2231"/>
  <c r="N2230"/>
  <c r="L2230"/>
  <c r="K2230"/>
  <c r="N2229"/>
  <c r="L2229"/>
  <c r="K2229"/>
  <c r="N2228"/>
  <c r="L2228"/>
  <c r="K2228"/>
  <c r="N2227"/>
  <c r="L2227"/>
  <c r="K2227"/>
  <c r="N2226"/>
  <c r="L2226"/>
  <c r="K2226"/>
  <c r="N2225"/>
  <c r="L2225"/>
  <c r="K2225"/>
  <c r="N2224"/>
  <c r="L2224"/>
  <c r="K2224"/>
  <c r="N2223"/>
  <c r="L2223"/>
  <c r="K2223"/>
  <c r="N2222"/>
  <c r="L2222"/>
  <c r="K2222"/>
  <c r="N2221"/>
  <c r="L2221"/>
  <c r="K2221"/>
  <c r="N2220"/>
  <c r="L2220"/>
  <c r="K2220"/>
  <c r="N2219"/>
  <c r="L2219"/>
  <c r="K2219"/>
  <c r="N2218"/>
  <c r="L2218"/>
  <c r="K2218"/>
  <c r="N2217"/>
  <c r="L2217"/>
  <c r="K2217"/>
  <c r="N2216"/>
  <c r="L2216"/>
  <c r="K2216"/>
  <c r="N2215"/>
  <c r="L2215"/>
  <c r="K2215"/>
  <c r="N2214"/>
  <c r="L2214"/>
  <c r="K2214"/>
  <c r="N2213"/>
  <c r="L2213"/>
  <c r="K2213"/>
  <c r="N2212"/>
  <c r="L2212"/>
  <c r="K2212"/>
  <c r="N2211"/>
  <c r="L2211"/>
  <c r="K2211"/>
  <c r="N2210"/>
  <c r="L2210"/>
  <c r="K2210"/>
  <c r="N2209"/>
  <c r="L2209"/>
  <c r="K2209"/>
  <c r="N2208"/>
  <c r="L2208"/>
  <c r="K2208"/>
  <c r="N2207"/>
  <c r="L2207"/>
  <c r="K2207"/>
  <c r="N2206"/>
  <c r="L2206"/>
  <c r="K2206"/>
  <c r="N2205"/>
  <c r="L2205"/>
  <c r="K2205"/>
  <c r="N2204"/>
  <c r="L2204"/>
  <c r="K2204"/>
  <c r="N2203"/>
  <c r="L2203"/>
  <c r="K2203"/>
  <c r="N2202"/>
  <c r="L2202"/>
  <c r="K2202"/>
  <c r="N2201"/>
  <c r="L2201"/>
  <c r="K2201"/>
  <c r="N2200"/>
  <c r="L2200"/>
  <c r="K2200"/>
  <c r="N2199"/>
  <c r="L2199"/>
  <c r="K2199"/>
  <c r="N2198"/>
  <c r="L2198"/>
  <c r="K2198"/>
  <c r="N2197"/>
  <c r="L2197"/>
  <c r="K2197"/>
  <c r="N2196"/>
  <c r="L2196"/>
  <c r="K2196"/>
  <c r="N2195"/>
  <c r="L2195"/>
  <c r="K2195"/>
  <c r="N2194"/>
  <c r="L2194"/>
  <c r="K2194"/>
  <c r="N2193"/>
  <c r="L2193"/>
  <c r="K2193"/>
  <c r="N2192"/>
  <c r="L2192"/>
  <c r="K2192"/>
  <c r="N2191"/>
  <c r="L2191"/>
  <c r="K2191"/>
  <c r="N2190"/>
  <c r="L2190"/>
  <c r="K2190"/>
  <c r="N2189"/>
  <c r="L2189"/>
  <c r="K2189"/>
  <c r="N2188"/>
  <c r="L2188"/>
  <c r="K2188"/>
  <c r="N2187"/>
  <c r="L2187"/>
  <c r="K2187"/>
  <c r="N2186"/>
  <c r="L2186"/>
  <c r="K2186"/>
  <c r="N2185"/>
  <c r="L2185"/>
  <c r="K2185"/>
  <c r="N2184"/>
  <c r="L2184"/>
  <c r="K2184"/>
  <c r="N2183"/>
  <c r="L2183"/>
  <c r="K2183"/>
  <c r="N2182"/>
  <c r="L2182"/>
  <c r="K2182"/>
  <c r="N2181"/>
  <c r="L2181"/>
  <c r="K2181"/>
  <c r="N2180"/>
  <c r="L2180"/>
  <c r="K2180"/>
  <c r="N2179"/>
  <c r="L2179"/>
  <c r="K2179"/>
  <c r="N2178"/>
  <c r="L2178"/>
  <c r="K2178"/>
  <c r="N2177"/>
  <c r="L2177"/>
  <c r="K2177"/>
  <c r="N2176"/>
  <c r="L2176"/>
  <c r="K2176"/>
  <c r="N2175"/>
  <c r="L2175"/>
  <c r="K2175"/>
  <c r="N2174"/>
  <c r="L2174"/>
  <c r="K2174"/>
  <c r="N2173"/>
  <c r="L2173"/>
  <c r="K2173"/>
  <c r="N2172"/>
  <c r="L2172"/>
  <c r="K2172"/>
  <c r="N2171"/>
  <c r="L2171"/>
  <c r="K2171"/>
  <c r="N2170"/>
  <c r="L2170"/>
  <c r="K2170"/>
  <c r="N2169"/>
  <c r="L2169"/>
  <c r="K2169"/>
  <c r="N2168"/>
  <c r="L2168"/>
  <c r="K2168"/>
  <c r="N2167"/>
  <c r="L2167"/>
  <c r="K2167"/>
  <c r="N2166"/>
  <c r="L2166"/>
  <c r="K2166"/>
  <c r="N2165"/>
  <c r="L2165"/>
  <c r="K2165"/>
  <c r="N2164"/>
  <c r="L2164"/>
  <c r="K2164"/>
  <c r="N2163"/>
  <c r="L2163"/>
  <c r="K2163"/>
  <c r="N2162"/>
  <c r="L2162"/>
  <c r="K2162"/>
  <c r="N2161"/>
  <c r="L2161"/>
  <c r="K2161"/>
  <c r="N2160"/>
  <c r="L2160"/>
  <c r="K2160"/>
  <c r="N2159"/>
  <c r="L2159"/>
  <c r="K2159"/>
  <c r="N2158"/>
  <c r="L2158"/>
  <c r="K2158"/>
  <c r="N2157"/>
  <c r="L2157"/>
  <c r="K2157"/>
  <c r="N2156"/>
  <c r="L2156"/>
  <c r="K2156"/>
  <c r="N2155"/>
  <c r="L2155"/>
  <c r="K2155"/>
  <c r="N2154"/>
  <c r="L2154"/>
  <c r="K2154"/>
  <c r="N2153"/>
  <c r="L2153"/>
  <c r="K2153"/>
  <c r="N2152"/>
  <c r="L2152"/>
  <c r="K2152"/>
  <c r="N2151"/>
  <c r="L2151"/>
  <c r="K2151"/>
  <c r="N2150"/>
  <c r="L2150"/>
  <c r="K2150"/>
  <c r="N2149"/>
  <c r="L2149"/>
  <c r="K2149"/>
  <c r="N2148"/>
  <c r="L2148"/>
  <c r="K2148"/>
  <c r="N2147"/>
  <c r="L2147"/>
  <c r="K2147"/>
  <c r="N2146"/>
  <c r="L2146"/>
  <c r="K2146"/>
  <c r="N2145"/>
  <c r="L2145"/>
  <c r="K2145"/>
  <c r="N2144"/>
  <c r="L2144"/>
  <c r="K2144"/>
  <c r="N2143"/>
  <c r="L2143"/>
  <c r="K2143"/>
  <c r="N2142"/>
  <c r="L2142"/>
  <c r="K2142"/>
  <c r="N2141"/>
  <c r="L2141"/>
  <c r="K2141"/>
  <c r="N2140"/>
  <c r="L2140"/>
  <c r="K2140"/>
  <c r="N2139"/>
  <c r="L2139"/>
  <c r="K2139"/>
  <c r="N2138"/>
  <c r="L2138"/>
  <c r="K2138"/>
  <c r="N2137"/>
  <c r="L2137"/>
  <c r="K2137"/>
  <c r="N2136"/>
  <c r="L2136"/>
  <c r="K2136"/>
  <c r="N2135"/>
  <c r="L2135"/>
  <c r="K2135"/>
  <c r="N2134"/>
  <c r="L2134"/>
  <c r="K2134"/>
  <c r="N2133"/>
  <c r="L2133"/>
  <c r="K2133"/>
  <c r="N2132"/>
  <c r="L2132"/>
  <c r="K2132"/>
  <c r="N2131"/>
  <c r="L2131"/>
  <c r="K2131"/>
  <c r="N2130"/>
  <c r="L2130"/>
  <c r="K2130"/>
  <c r="N2129"/>
  <c r="L2129"/>
  <c r="K2129"/>
  <c r="N2128"/>
  <c r="L2128"/>
  <c r="K2128"/>
  <c r="N2127"/>
  <c r="L2127"/>
  <c r="K2127"/>
  <c r="N2126"/>
  <c r="L2126"/>
  <c r="K2126"/>
  <c r="N2125"/>
  <c r="L2125"/>
  <c r="K2125"/>
  <c r="N2124"/>
  <c r="L2124"/>
  <c r="K2124"/>
  <c r="N2123"/>
  <c r="L2123"/>
  <c r="K2123"/>
  <c r="N2122"/>
  <c r="L2122"/>
  <c r="K2122"/>
  <c r="N2121"/>
  <c r="L2121"/>
  <c r="K2121"/>
  <c r="N2120"/>
  <c r="L2120"/>
  <c r="K2120"/>
  <c r="N2119"/>
  <c r="L2119"/>
  <c r="K2119"/>
  <c r="N2118"/>
  <c r="L2118"/>
  <c r="K2118"/>
  <c r="N2117"/>
  <c r="L2117"/>
  <c r="K2117"/>
  <c r="N2116"/>
  <c r="L2116"/>
  <c r="K2116"/>
  <c r="N2115"/>
  <c r="L2115"/>
  <c r="K2115"/>
  <c r="N2114"/>
  <c r="L2114"/>
  <c r="K2114"/>
  <c r="N2113"/>
  <c r="L2113"/>
  <c r="K2113"/>
  <c r="N2112"/>
  <c r="L2112"/>
  <c r="K2112"/>
  <c r="N2111"/>
  <c r="L2111"/>
  <c r="K2111"/>
  <c r="N2110"/>
  <c r="L2110"/>
  <c r="K2110"/>
  <c r="N2109"/>
  <c r="L2109"/>
  <c r="K2109"/>
  <c r="N2108"/>
  <c r="L2108"/>
  <c r="K2108"/>
  <c r="N2107"/>
  <c r="L2107"/>
  <c r="K2107"/>
  <c r="N2106"/>
  <c r="L2106"/>
  <c r="K2106"/>
  <c r="N2105"/>
  <c r="L2105"/>
  <c r="K2105"/>
  <c r="N2104"/>
  <c r="L2104"/>
  <c r="K2104"/>
  <c r="N2103"/>
  <c r="L2103"/>
  <c r="K2103"/>
  <c r="N2102"/>
  <c r="L2102"/>
  <c r="K2102"/>
  <c r="N2101"/>
  <c r="L2101"/>
  <c r="K2101"/>
  <c r="N2100"/>
  <c r="L2100"/>
  <c r="K2100"/>
  <c r="N2099"/>
  <c r="L2099"/>
  <c r="K2099"/>
  <c r="N2098"/>
  <c r="L2098"/>
  <c r="K2098"/>
  <c r="N2097"/>
  <c r="L2097"/>
  <c r="K2097"/>
  <c r="N2096"/>
  <c r="L2096"/>
  <c r="K2096"/>
  <c r="N2095"/>
  <c r="L2095"/>
  <c r="K2095"/>
  <c r="N2094"/>
  <c r="L2094"/>
  <c r="K2094"/>
  <c r="N2093"/>
  <c r="L2093"/>
  <c r="K2093"/>
  <c r="N2092"/>
  <c r="L2092"/>
  <c r="K2092"/>
  <c r="N2091"/>
  <c r="L2091"/>
  <c r="K2091"/>
  <c r="N2090"/>
  <c r="L2090"/>
  <c r="K2090"/>
  <c r="N2089"/>
  <c r="L2089"/>
  <c r="K2089"/>
  <c r="N2088"/>
  <c r="L2088"/>
  <c r="K2088"/>
  <c r="N2087"/>
  <c r="L2087"/>
  <c r="K2087"/>
  <c r="N2086"/>
  <c r="L2086"/>
  <c r="K2086"/>
  <c r="N2085"/>
  <c r="L2085"/>
  <c r="K2085"/>
  <c r="N2084"/>
  <c r="L2084"/>
  <c r="K2084"/>
  <c r="N2083"/>
  <c r="L2083"/>
  <c r="K2083"/>
  <c r="N2082"/>
  <c r="L2082"/>
  <c r="K2082"/>
  <c r="N2081"/>
  <c r="L2081"/>
  <c r="K2081"/>
  <c r="N2080"/>
  <c r="L2080"/>
  <c r="K2080"/>
  <c r="N2079"/>
  <c r="L2079"/>
  <c r="K2079"/>
  <c r="N2078"/>
  <c r="L2078"/>
  <c r="K2078"/>
  <c r="N2077"/>
  <c r="L2077"/>
  <c r="K2077"/>
  <c r="N2076"/>
  <c r="L2076"/>
  <c r="K2076"/>
  <c r="N2075"/>
  <c r="L2075"/>
  <c r="K2075"/>
  <c r="N2074"/>
  <c r="L2074"/>
  <c r="K2074"/>
  <c r="N2073"/>
  <c r="L2073"/>
  <c r="K2073"/>
  <c r="N2072"/>
  <c r="L2072"/>
  <c r="K2072"/>
  <c r="N2071"/>
  <c r="L2071"/>
  <c r="K2071"/>
  <c r="N2070"/>
  <c r="L2070"/>
  <c r="K2070"/>
  <c r="N2069"/>
  <c r="L2069"/>
  <c r="K2069"/>
  <c r="N2068"/>
  <c r="L2068"/>
  <c r="K2068"/>
  <c r="N2067"/>
  <c r="L2067"/>
  <c r="K2067"/>
  <c r="N2066"/>
  <c r="L2066"/>
  <c r="K2066"/>
  <c r="N2065"/>
  <c r="L2065"/>
  <c r="K2065"/>
  <c r="N2064"/>
  <c r="L2064"/>
  <c r="K2064"/>
  <c r="N2063"/>
  <c r="L2063"/>
  <c r="K2063"/>
  <c r="N2062"/>
  <c r="L2062"/>
  <c r="K2062"/>
  <c r="N2061"/>
  <c r="L2061"/>
  <c r="K2061"/>
  <c r="N2060"/>
  <c r="L2060"/>
  <c r="K2060"/>
  <c r="N2059"/>
  <c r="L2059"/>
  <c r="K2059"/>
  <c r="N2058"/>
  <c r="L2058"/>
  <c r="K2058"/>
  <c r="N2057"/>
  <c r="L2057"/>
  <c r="K2057"/>
  <c r="N2056"/>
  <c r="L2056"/>
  <c r="K2056"/>
  <c r="N2055"/>
  <c r="L2055"/>
  <c r="K2055"/>
  <c r="N2054"/>
  <c r="L2054"/>
  <c r="K2054"/>
  <c r="N2053"/>
  <c r="L2053"/>
  <c r="K2053"/>
  <c r="N2052"/>
  <c r="L2052"/>
  <c r="K2052"/>
  <c r="N2051"/>
  <c r="L2051"/>
  <c r="K2051"/>
  <c r="N2050"/>
  <c r="L2050"/>
  <c r="K2050"/>
  <c r="N2049"/>
  <c r="L2049"/>
  <c r="K2049"/>
  <c r="N2048"/>
  <c r="L2048"/>
  <c r="K2048"/>
  <c r="N2047"/>
  <c r="L2047"/>
  <c r="K2047"/>
  <c r="N2046"/>
  <c r="L2046"/>
  <c r="K2046"/>
  <c r="N2045"/>
  <c r="L2045"/>
  <c r="K2045"/>
  <c r="N2044"/>
  <c r="L2044"/>
  <c r="K2044"/>
  <c r="N2043"/>
  <c r="L2043"/>
  <c r="K2043"/>
  <c r="N2042"/>
  <c r="L2042"/>
  <c r="K2042"/>
  <c r="N2041"/>
  <c r="L2041"/>
  <c r="K2041"/>
  <c r="N2040"/>
  <c r="L2040"/>
  <c r="K2040"/>
  <c r="N2039"/>
  <c r="L2039"/>
  <c r="K2039"/>
  <c r="N2038"/>
  <c r="L2038"/>
  <c r="K2038"/>
  <c r="N2037"/>
  <c r="L2037"/>
  <c r="K2037"/>
  <c r="N2036"/>
  <c r="L2036"/>
  <c r="K2036"/>
  <c r="N2035"/>
  <c r="L2035"/>
  <c r="K2035"/>
  <c r="N2034"/>
  <c r="L2034"/>
  <c r="K2034"/>
  <c r="N2033"/>
  <c r="L2033"/>
  <c r="K2033"/>
  <c r="N2032"/>
  <c r="L2032"/>
  <c r="K2032"/>
  <c r="N2031"/>
  <c r="L2031"/>
  <c r="K2031"/>
  <c r="N2030"/>
  <c r="L2030"/>
  <c r="K2030"/>
  <c r="N2029"/>
  <c r="L2029"/>
  <c r="K2029"/>
  <c r="N2028"/>
  <c r="L2028"/>
  <c r="K2028"/>
  <c r="N2027"/>
  <c r="L2027"/>
  <c r="K2027"/>
  <c r="N2026"/>
  <c r="L2026"/>
  <c r="K2026"/>
  <c r="N2025"/>
  <c r="L2025"/>
  <c r="K2025"/>
  <c r="N2024"/>
  <c r="L2024"/>
  <c r="K2024"/>
  <c r="N2023"/>
  <c r="L2023"/>
  <c r="K2023"/>
  <c r="N2022"/>
  <c r="L2022"/>
  <c r="K2022"/>
  <c r="N2021"/>
  <c r="L2021"/>
  <c r="K2021"/>
  <c r="N2020"/>
  <c r="L2020"/>
  <c r="K2020"/>
  <c r="N2019"/>
  <c r="L2019"/>
  <c r="K2019"/>
  <c r="N2018"/>
  <c r="L2018"/>
  <c r="K2018"/>
  <c r="N2017"/>
  <c r="L2017"/>
  <c r="K2017"/>
  <c r="N2016"/>
  <c r="L2016"/>
  <c r="K2016"/>
  <c r="N2015"/>
  <c r="L2015"/>
  <c r="K2015"/>
  <c r="N2014"/>
  <c r="L2014"/>
  <c r="K2014"/>
  <c r="N2013"/>
  <c r="L2013"/>
  <c r="K2013"/>
  <c r="N2012"/>
  <c r="L2012"/>
  <c r="K2012"/>
  <c r="N2011"/>
  <c r="L2011"/>
  <c r="K2011"/>
  <c r="N2010"/>
  <c r="L2010"/>
  <c r="K2010"/>
  <c r="N2009"/>
  <c r="L2009"/>
  <c r="K2009"/>
  <c r="N2008"/>
  <c r="L2008"/>
  <c r="K2008"/>
  <c r="N2007"/>
  <c r="L2007"/>
  <c r="K2007"/>
  <c r="N2006"/>
  <c r="L2006"/>
  <c r="K2006"/>
  <c r="N2005"/>
  <c r="L2005"/>
  <c r="K2005"/>
  <c r="N2004"/>
  <c r="L2004"/>
  <c r="K2004"/>
  <c r="N2003"/>
  <c r="L2003"/>
  <c r="K2003"/>
  <c r="N2002"/>
  <c r="L2002"/>
  <c r="K2002"/>
  <c r="N2001"/>
  <c r="L2001"/>
  <c r="K2001"/>
  <c r="N2000"/>
  <c r="L2000"/>
  <c r="K2000"/>
  <c r="N1999"/>
  <c r="L1999"/>
  <c r="K1999"/>
  <c r="N1998"/>
  <c r="L1998"/>
  <c r="K1998"/>
  <c r="N1997"/>
  <c r="L1997"/>
  <c r="K1997"/>
  <c r="N1996"/>
  <c r="L1996"/>
  <c r="K1996"/>
  <c r="N1995"/>
  <c r="L1995"/>
  <c r="K1995"/>
  <c r="N1994"/>
  <c r="L1994"/>
  <c r="K1994"/>
  <c r="N1993"/>
  <c r="L1993"/>
  <c r="K1993"/>
  <c r="N1992"/>
  <c r="L1992"/>
  <c r="K1992"/>
  <c r="N1991"/>
  <c r="L1991"/>
  <c r="K1991"/>
  <c r="N1990"/>
  <c r="L1990"/>
  <c r="K1990"/>
  <c r="N1989"/>
  <c r="L1989"/>
  <c r="K1989"/>
  <c r="N1988"/>
  <c r="L1988"/>
  <c r="K1988"/>
  <c r="N1987"/>
  <c r="L1987"/>
  <c r="K1987"/>
  <c r="N1986"/>
  <c r="L1986"/>
  <c r="K1986"/>
  <c r="N1985"/>
  <c r="L1985"/>
  <c r="K1985"/>
  <c r="N1984"/>
  <c r="L1984"/>
  <c r="K1984"/>
  <c r="N1983"/>
  <c r="L1983"/>
  <c r="K1983"/>
  <c r="N1982"/>
  <c r="L1982"/>
  <c r="K1982"/>
  <c r="N1981"/>
  <c r="L1981"/>
  <c r="K1981"/>
  <c r="N1980"/>
  <c r="L1980"/>
  <c r="K1980"/>
  <c r="N1979"/>
  <c r="L1979"/>
  <c r="K1979"/>
  <c r="N1978"/>
  <c r="L1978"/>
  <c r="K1978"/>
  <c r="N1977"/>
  <c r="L1977"/>
  <c r="K1977"/>
  <c r="N1976"/>
  <c r="L1976"/>
  <c r="K1976"/>
  <c r="N1975"/>
  <c r="L1975"/>
  <c r="K1975"/>
  <c r="N1974"/>
  <c r="L1974"/>
  <c r="K1974"/>
  <c r="N1973"/>
  <c r="L1973"/>
  <c r="K1973"/>
  <c r="N1972"/>
  <c r="L1972"/>
  <c r="K1972"/>
  <c r="N1971"/>
  <c r="L1971"/>
  <c r="K1971"/>
  <c r="N1970"/>
  <c r="L1970"/>
  <c r="K1970"/>
  <c r="N1969"/>
  <c r="L1969"/>
  <c r="K1969"/>
  <c r="N1968"/>
  <c r="L1968"/>
  <c r="K1968"/>
  <c r="N1967"/>
  <c r="L1967"/>
  <c r="K1967"/>
  <c r="N1966"/>
  <c r="L1966"/>
  <c r="K1966"/>
  <c r="N1965"/>
  <c r="L1965"/>
  <c r="K1965"/>
  <c r="N1964"/>
  <c r="L1964"/>
  <c r="K1964"/>
  <c r="N1963"/>
  <c r="L1963"/>
  <c r="K1963"/>
  <c r="N1962"/>
  <c r="L1962"/>
  <c r="K1962"/>
  <c r="N1961"/>
  <c r="L1961"/>
  <c r="K1961"/>
  <c r="N1960"/>
  <c r="L1960"/>
  <c r="K1960"/>
  <c r="N1959"/>
  <c r="L1959"/>
  <c r="K1959"/>
  <c r="N1958"/>
  <c r="L1958"/>
  <c r="K1958"/>
  <c r="N1957"/>
  <c r="L1957"/>
  <c r="K1957"/>
  <c r="N1956"/>
  <c r="L1956"/>
  <c r="K1956"/>
  <c r="N1955"/>
  <c r="L1955"/>
  <c r="K1955"/>
  <c r="N1954"/>
  <c r="L1954"/>
  <c r="K1954"/>
  <c r="N1953"/>
  <c r="L1953"/>
  <c r="K1953"/>
  <c r="N1952"/>
  <c r="L1952"/>
  <c r="K1952"/>
  <c r="N1951"/>
  <c r="L1951"/>
  <c r="K1951"/>
  <c r="N1950"/>
  <c r="L1950"/>
  <c r="K1950"/>
  <c r="N1949"/>
  <c r="L1949"/>
  <c r="K1949"/>
  <c r="N1948"/>
  <c r="L1948"/>
  <c r="K1948"/>
  <c r="N1947"/>
  <c r="L1947"/>
  <c r="K1947"/>
  <c r="N1946"/>
  <c r="L1946"/>
  <c r="K1946"/>
  <c r="N1945"/>
  <c r="L1945"/>
  <c r="K1945"/>
  <c r="N1944"/>
  <c r="L1944"/>
  <c r="K1944"/>
  <c r="N1943"/>
  <c r="L1943"/>
  <c r="K1943"/>
  <c r="N1942"/>
  <c r="L1942"/>
  <c r="K1942"/>
  <c r="N1941"/>
  <c r="L1941"/>
  <c r="K1941"/>
  <c r="N1940"/>
  <c r="L1940"/>
  <c r="K1940"/>
  <c r="N1939"/>
  <c r="L1939"/>
  <c r="K1939"/>
  <c r="N1938"/>
  <c r="L1938"/>
  <c r="K1938"/>
  <c r="N1937"/>
  <c r="L1937"/>
  <c r="K1937"/>
  <c r="N1936"/>
  <c r="L1936"/>
  <c r="K1936"/>
  <c r="N1935"/>
  <c r="L1935"/>
  <c r="K1935"/>
  <c r="N1934"/>
  <c r="L1934"/>
  <c r="K1934"/>
  <c r="N1933"/>
  <c r="L1933"/>
  <c r="K1933"/>
  <c r="N1932"/>
  <c r="L1932"/>
  <c r="K1932"/>
  <c r="N1931"/>
  <c r="L1931"/>
  <c r="K1931"/>
  <c r="N1930"/>
  <c r="L1930"/>
  <c r="K1930"/>
  <c r="N1929"/>
  <c r="L1929"/>
  <c r="K1929"/>
  <c r="N1928"/>
  <c r="L1928"/>
  <c r="K1928"/>
  <c r="N1927"/>
  <c r="L1927"/>
  <c r="K1927"/>
  <c r="N1926"/>
  <c r="L1926"/>
  <c r="K1926"/>
  <c r="N1925"/>
  <c r="L1925"/>
  <c r="K1925"/>
  <c r="N1924"/>
  <c r="L1924"/>
  <c r="K1924"/>
  <c r="N1923"/>
  <c r="L1923"/>
  <c r="K1923"/>
  <c r="N1922"/>
  <c r="L1922"/>
  <c r="K1922"/>
  <c r="N1921"/>
  <c r="L1921"/>
  <c r="K1921"/>
  <c r="N1920"/>
  <c r="L1920"/>
  <c r="K1920"/>
  <c r="N1919"/>
  <c r="L1919"/>
  <c r="K1919"/>
  <c r="N1918"/>
  <c r="L1918"/>
  <c r="K1918"/>
  <c r="N1917"/>
  <c r="L1917"/>
  <c r="K1917"/>
  <c r="N1916"/>
  <c r="L1916"/>
  <c r="K1916"/>
  <c r="N1915"/>
  <c r="L1915"/>
  <c r="K1915"/>
  <c r="N1914"/>
  <c r="L1914"/>
  <c r="K1914"/>
  <c r="N1913"/>
  <c r="L1913"/>
  <c r="K1913"/>
  <c r="N1912"/>
  <c r="L1912"/>
  <c r="K1912"/>
  <c r="N1911"/>
  <c r="L1911"/>
  <c r="K1911"/>
  <c r="N1910"/>
  <c r="L1910"/>
  <c r="K1910"/>
  <c r="N1909"/>
  <c r="L1909"/>
  <c r="K1909"/>
  <c r="N1908"/>
  <c r="L1908"/>
  <c r="K1908"/>
  <c r="N1907"/>
  <c r="L1907"/>
  <c r="K1907"/>
  <c r="N1906"/>
  <c r="L1906"/>
  <c r="K1906"/>
  <c r="N1905"/>
  <c r="L1905"/>
  <c r="K1905"/>
  <c r="N1904"/>
  <c r="L1904"/>
  <c r="K1904"/>
  <c r="N1903"/>
  <c r="L1903"/>
  <c r="K1903"/>
  <c r="N1902"/>
  <c r="L1902"/>
  <c r="K1902"/>
  <c r="N1901"/>
  <c r="L1901"/>
  <c r="K1901"/>
  <c r="N1900"/>
  <c r="L1900"/>
  <c r="K1900"/>
  <c r="N1899"/>
  <c r="L1899"/>
  <c r="K1899"/>
  <c r="N1898"/>
  <c r="L1898"/>
  <c r="K1898"/>
  <c r="N1897"/>
  <c r="L1897"/>
  <c r="K1897"/>
  <c r="N1896"/>
  <c r="L1896"/>
  <c r="K1896"/>
  <c r="N1895"/>
  <c r="L1895"/>
  <c r="K1895"/>
  <c r="N1894"/>
  <c r="L1894"/>
  <c r="K1894"/>
  <c r="N1893"/>
  <c r="L1893"/>
  <c r="K1893"/>
  <c r="N1892"/>
  <c r="L1892"/>
  <c r="K1892"/>
  <c r="N1891"/>
  <c r="L1891"/>
  <c r="K1891"/>
  <c r="N1890"/>
  <c r="L1890"/>
  <c r="K1890"/>
  <c r="N1889"/>
  <c r="L1889"/>
  <c r="K1889"/>
  <c r="N1888"/>
  <c r="L1888"/>
  <c r="K1888"/>
  <c r="N1887"/>
  <c r="L1887"/>
  <c r="K1887"/>
  <c r="N1886"/>
  <c r="L1886"/>
  <c r="K1886"/>
  <c r="N1885"/>
  <c r="L1885"/>
  <c r="K1885"/>
  <c r="N1884"/>
  <c r="L1884"/>
  <c r="K1884"/>
  <c r="N1883"/>
  <c r="L1883"/>
  <c r="K1883"/>
  <c r="N1882"/>
  <c r="L1882"/>
  <c r="K1882"/>
  <c r="N1881"/>
  <c r="L1881"/>
  <c r="K1881"/>
  <c r="N1880"/>
  <c r="L1880"/>
  <c r="K1880"/>
  <c r="N1879"/>
  <c r="L1879"/>
  <c r="K1879"/>
  <c r="N1878"/>
  <c r="L1878"/>
  <c r="K1878"/>
  <c r="N1877"/>
  <c r="L1877"/>
  <c r="K1877"/>
  <c r="N1876"/>
  <c r="L1876"/>
  <c r="K1876"/>
  <c r="N1875"/>
  <c r="L1875"/>
  <c r="K1875"/>
  <c r="N1874"/>
  <c r="L1874"/>
  <c r="K1874"/>
  <c r="N1873"/>
  <c r="L1873"/>
  <c r="K1873"/>
  <c r="N1872"/>
  <c r="L1872"/>
  <c r="K1872"/>
  <c r="N1871"/>
  <c r="L1871"/>
  <c r="K1871"/>
  <c r="N1870"/>
  <c r="L1870"/>
  <c r="K1870"/>
  <c r="N1869"/>
  <c r="L1869"/>
  <c r="K1869"/>
  <c r="N1868"/>
  <c r="L1868"/>
  <c r="K1868"/>
  <c r="N1867"/>
  <c r="L1867"/>
  <c r="K1867"/>
  <c r="N1866"/>
  <c r="L1866"/>
  <c r="K1866"/>
  <c r="N1865"/>
  <c r="L1865"/>
  <c r="K1865"/>
  <c r="N1864"/>
  <c r="L1864"/>
  <c r="K1864"/>
  <c r="N1863"/>
  <c r="L1863"/>
  <c r="K1863"/>
  <c r="N1862"/>
  <c r="L1862"/>
  <c r="K1862"/>
  <c r="N1861"/>
  <c r="L1861"/>
  <c r="K1861"/>
  <c r="N1860"/>
  <c r="L1860"/>
  <c r="K1860"/>
  <c r="N1859"/>
  <c r="L1859"/>
  <c r="K1859"/>
  <c r="N1858"/>
  <c r="L1858"/>
  <c r="K1858"/>
  <c r="N1857"/>
  <c r="L1857"/>
  <c r="K1857"/>
  <c r="N1856"/>
  <c r="L1856"/>
  <c r="K1856"/>
  <c r="N1855"/>
  <c r="L1855"/>
  <c r="K1855"/>
  <c r="N1854"/>
  <c r="L1854"/>
  <c r="K1854"/>
  <c r="N1853"/>
  <c r="L1853"/>
  <c r="K1853"/>
  <c r="N1852"/>
  <c r="L1852"/>
  <c r="K1852"/>
  <c r="N1851"/>
  <c r="L1851"/>
  <c r="K1851"/>
  <c r="N1850"/>
  <c r="L1850"/>
  <c r="K1850"/>
  <c r="N1849"/>
  <c r="L1849"/>
  <c r="K1849"/>
  <c r="N1848"/>
  <c r="L1848"/>
  <c r="K1848"/>
  <c r="N1847"/>
  <c r="L1847"/>
  <c r="K1847"/>
  <c r="N1846"/>
  <c r="L1846"/>
  <c r="K1846"/>
  <c r="N1845"/>
  <c r="L1845"/>
  <c r="K1845"/>
  <c r="N1844"/>
  <c r="L1844"/>
  <c r="K1844"/>
  <c r="N1843"/>
  <c r="L1843"/>
  <c r="K1843"/>
  <c r="N1842"/>
  <c r="L1842"/>
  <c r="K1842"/>
  <c r="N1841"/>
  <c r="L1841"/>
  <c r="K1841"/>
  <c r="N1840"/>
  <c r="L1840"/>
  <c r="K1840"/>
  <c r="N1839"/>
  <c r="L1839"/>
  <c r="K1839"/>
  <c r="N1838"/>
  <c r="L1838"/>
  <c r="K1838"/>
  <c r="N1837"/>
  <c r="L1837"/>
  <c r="K1837"/>
  <c r="N1836"/>
  <c r="L1836"/>
  <c r="K1836"/>
  <c r="N1835"/>
  <c r="L1835"/>
  <c r="K1835"/>
  <c r="N1834"/>
  <c r="L1834"/>
  <c r="K1834"/>
  <c r="N1833"/>
  <c r="L1833"/>
  <c r="K1833"/>
  <c r="N1832"/>
  <c r="L1832"/>
  <c r="K1832"/>
  <c r="N1831"/>
  <c r="L1831"/>
  <c r="K1831"/>
  <c r="N1830"/>
  <c r="L1830"/>
  <c r="K1830"/>
  <c r="N1829"/>
  <c r="L1829"/>
  <c r="K1829"/>
  <c r="N1828"/>
  <c r="L1828"/>
  <c r="K1828"/>
  <c r="N1827"/>
  <c r="L1827"/>
  <c r="K1827"/>
  <c r="N1826"/>
  <c r="L1826"/>
  <c r="K1826"/>
  <c r="N1825"/>
  <c r="L1825"/>
  <c r="K1825"/>
  <c r="N1824"/>
  <c r="L1824"/>
  <c r="K1824"/>
  <c r="N1823"/>
  <c r="L1823"/>
  <c r="K1823"/>
  <c r="N1822"/>
  <c r="L1822"/>
  <c r="K1822"/>
  <c r="N1821"/>
  <c r="L1821"/>
  <c r="K1821"/>
  <c r="N1820"/>
  <c r="L1820"/>
  <c r="K1820"/>
  <c r="N1819"/>
  <c r="L1819"/>
  <c r="K1819"/>
  <c r="N1818"/>
  <c r="L1818"/>
  <c r="K1818"/>
  <c r="N1817"/>
  <c r="L1817"/>
  <c r="K1817"/>
  <c r="N1816"/>
  <c r="L1816"/>
  <c r="K1816"/>
  <c r="N1815"/>
  <c r="L1815"/>
  <c r="K1815"/>
  <c r="N1814"/>
  <c r="L1814"/>
  <c r="K1814"/>
  <c r="N1813"/>
  <c r="L1813"/>
  <c r="K1813"/>
  <c r="N1812"/>
  <c r="L1812"/>
  <c r="K1812"/>
  <c r="N1811"/>
  <c r="L1811"/>
  <c r="K1811"/>
  <c r="N1810"/>
  <c r="L1810"/>
  <c r="K1810"/>
  <c r="N1809"/>
  <c r="L1809"/>
  <c r="K1809"/>
  <c r="N1808"/>
  <c r="L1808"/>
  <c r="K1808"/>
  <c r="N1807"/>
  <c r="L1807"/>
  <c r="K1807"/>
  <c r="N1806"/>
  <c r="L1806"/>
  <c r="K1806"/>
  <c r="N1805"/>
  <c r="L1805"/>
  <c r="K1805"/>
  <c r="N1804"/>
  <c r="L1804"/>
  <c r="K1804"/>
  <c r="N1803"/>
  <c r="L1803"/>
  <c r="K1803"/>
  <c r="N1802"/>
  <c r="L1802"/>
  <c r="K1802"/>
  <c r="N1801"/>
  <c r="L1801"/>
  <c r="K1801"/>
  <c r="N1800"/>
  <c r="L1800"/>
  <c r="K1800"/>
  <c r="N1799"/>
  <c r="L1799"/>
  <c r="K1799"/>
  <c r="N1798"/>
  <c r="L1798"/>
  <c r="K1798"/>
  <c r="N1797"/>
  <c r="L1797"/>
  <c r="K1797"/>
  <c r="N1796"/>
  <c r="L1796"/>
  <c r="K1796"/>
  <c r="N1795"/>
  <c r="L1795"/>
  <c r="K1795"/>
  <c r="N1794"/>
  <c r="L1794"/>
  <c r="K1794"/>
  <c r="N1793"/>
  <c r="L1793"/>
  <c r="K1793"/>
  <c r="N1792"/>
  <c r="L1792"/>
  <c r="K1792"/>
  <c r="N1791"/>
  <c r="L1791"/>
  <c r="K1791"/>
  <c r="N1790"/>
  <c r="L1790"/>
  <c r="K1790"/>
  <c r="N1789"/>
  <c r="L1789"/>
  <c r="K1789"/>
  <c r="N1788"/>
  <c r="L1788"/>
  <c r="K1788"/>
  <c r="N1787"/>
  <c r="L1787"/>
  <c r="K1787"/>
  <c r="N1786"/>
  <c r="L1786"/>
  <c r="K1786"/>
  <c r="N1785"/>
  <c r="L1785"/>
  <c r="K1785"/>
  <c r="N1784"/>
  <c r="L1784"/>
  <c r="K1784"/>
  <c r="N1783"/>
  <c r="L1783"/>
  <c r="K1783"/>
  <c r="N1782"/>
  <c r="L1782"/>
  <c r="K1782"/>
  <c r="N1781"/>
  <c r="L1781"/>
  <c r="K1781"/>
  <c r="N1780"/>
  <c r="L1780"/>
  <c r="K1780"/>
  <c r="N1779"/>
  <c r="L1779"/>
  <c r="K1779"/>
  <c r="N1778"/>
  <c r="L1778"/>
  <c r="K1778"/>
  <c r="N1777"/>
  <c r="L1777"/>
  <c r="K1777"/>
  <c r="N1776"/>
  <c r="L1776"/>
  <c r="K1776"/>
  <c r="N1775"/>
  <c r="L1775"/>
  <c r="K1775"/>
  <c r="N1774"/>
  <c r="L1774"/>
  <c r="K1774"/>
  <c r="N1773"/>
  <c r="L1773"/>
  <c r="K1773"/>
  <c r="N1772"/>
  <c r="L1772"/>
  <c r="K1772"/>
  <c r="N1771"/>
  <c r="L1771"/>
  <c r="K1771"/>
  <c r="N1770"/>
  <c r="L1770"/>
  <c r="K1770"/>
  <c r="N1769"/>
  <c r="L1769"/>
  <c r="K1769"/>
  <c r="N1768"/>
  <c r="L1768"/>
  <c r="K1768"/>
  <c r="N1767"/>
  <c r="L1767"/>
  <c r="K1767"/>
  <c r="N1766"/>
  <c r="L1766"/>
  <c r="K1766"/>
  <c r="N1765"/>
  <c r="L1765"/>
  <c r="K1765"/>
  <c r="N1764"/>
  <c r="L1764"/>
  <c r="K1764"/>
  <c r="N1763"/>
  <c r="L1763"/>
  <c r="K1763"/>
  <c r="N1762"/>
  <c r="L1762"/>
  <c r="K1762"/>
  <c r="N1761"/>
  <c r="L1761"/>
  <c r="K1761"/>
  <c r="N1760"/>
  <c r="L1760"/>
  <c r="K1760"/>
  <c r="N1759"/>
  <c r="L1759"/>
  <c r="K1759"/>
  <c r="N1758"/>
  <c r="L1758"/>
  <c r="K1758"/>
  <c r="N1757"/>
  <c r="L1757"/>
  <c r="K1757"/>
  <c r="N1756"/>
  <c r="L1756"/>
  <c r="K1756"/>
  <c r="N1755"/>
  <c r="L1755"/>
  <c r="K1755"/>
  <c r="N1754"/>
  <c r="L1754"/>
  <c r="K1754"/>
  <c r="N1753"/>
  <c r="L1753"/>
  <c r="K1753"/>
  <c r="N1752"/>
  <c r="L1752"/>
  <c r="K1752"/>
  <c r="N1751"/>
  <c r="L1751"/>
  <c r="K1751"/>
  <c r="N1750"/>
  <c r="L1750"/>
  <c r="K1750"/>
  <c r="N1749"/>
  <c r="L1749"/>
  <c r="K1749"/>
  <c r="N1748"/>
  <c r="L1748"/>
  <c r="K1748"/>
  <c r="N1747"/>
  <c r="L1747"/>
  <c r="K1747"/>
  <c r="N1746"/>
  <c r="L1746"/>
  <c r="K1746"/>
  <c r="N1745"/>
  <c r="L1745"/>
  <c r="K1745"/>
  <c r="N1744"/>
  <c r="L1744"/>
  <c r="K1744"/>
  <c r="N1743"/>
  <c r="L1743"/>
  <c r="K1743"/>
  <c r="N1742"/>
  <c r="L1742"/>
  <c r="K1742"/>
  <c r="N1741"/>
  <c r="L1741"/>
  <c r="K1741"/>
  <c r="N1740"/>
  <c r="L1740"/>
  <c r="K1740"/>
  <c r="N1739"/>
  <c r="L1739"/>
  <c r="K1739"/>
  <c r="N1738"/>
  <c r="L1738"/>
  <c r="K1738"/>
  <c r="N1737"/>
  <c r="L1737"/>
  <c r="K1737"/>
  <c r="N1736"/>
  <c r="L1736"/>
  <c r="K1736"/>
  <c r="N1735"/>
  <c r="L1735"/>
  <c r="K1735"/>
  <c r="N1734"/>
  <c r="L1734"/>
  <c r="K1734"/>
  <c r="N1733"/>
  <c r="L1733"/>
  <c r="K1733"/>
  <c r="N1732"/>
  <c r="L1732"/>
  <c r="K1732"/>
  <c r="N1731"/>
  <c r="L1731"/>
  <c r="K1731"/>
  <c r="N1730"/>
  <c r="L1730"/>
  <c r="K1730"/>
  <c r="N1729"/>
  <c r="L1729"/>
  <c r="K1729"/>
  <c r="N1728"/>
  <c r="L1728"/>
  <c r="K1728"/>
  <c r="N1727"/>
  <c r="L1727"/>
  <c r="K1727"/>
  <c r="N1726"/>
  <c r="L1726"/>
  <c r="K1726"/>
  <c r="N1725"/>
  <c r="L1725"/>
  <c r="K1725"/>
  <c r="N1724"/>
  <c r="L1724"/>
  <c r="K1724"/>
  <c r="N1723"/>
  <c r="L1723"/>
  <c r="K1723"/>
  <c r="N1722"/>
  <c r="L1722"/>
  <c r="K1722"/>
  <c r="N1721"/>
  <c r="L1721"/>
  <c r="K1721"/>
  <c r="N1720"/>
  <c r="L1720"/>
  <c r="K1720"/>
  <c r="N1719"/>
  <c r="L1719"/>
  <c r="K1719"/>
  <c r="N1718"/>
  <c r="L1718"/>
  <c r="K1718"/>
  <c r="N1717"/>
  <c r="L1717"/>
  <c r="K1717"/>
  <c r="N1716"/>
  <c r="L1716"/>
  <c r="K1716"/>
  <c r="N1715"/>
  <c r="L1715"/>
  <c r="K1715"/>
  <c r="N1714"/>
  <c r="L1714"/>
  <c r="K1714"/>
  <c r="N1713"/>
  <c r="L1713"/>
  <c r="K1713"/>
  <c r="N1712"/>
  <c r="L1712"/>
  <c r="K1712"/>
  <c r="N1711"/>
  <c r="L1711"/>
  <c r="K1711"/>
  <c r="N1710"/>
  <c r="L1710"/>
  <c r="K1710"/>
  <c r="N1709"/>
  <c r="L1709"/>
  <c r="K1709"/>
  <c r="N1708"/>
  <c r="L1708"/>
  <c r="K1708"/>
  <c r="N1707"/>
  <c r="L1707"/>
  <c r="K1707"/>
  <c r="N1706"/>
  <c r="L1706"/>
  <c r="K1706"/>
  <c r="N1705"/>
  <c r="L1705"/>
  <c r="K1705"/>
  <c r="N1704"/>
  <c r="L1704"/>
  <c r="K1704"/>
  <c r="N1703"/>
  <c r="L1703"/>
  <c r="K1703"/>
  <c r="N1702"/>
  <c r="L1702"/>
  <c r="K1702"/>
  <c r="N1701"/>
  <c r="L1701"/>
  <c r="K1701"/>
  <c r="N1700"/>
  <c r="L1700"/>
  <c r="K1700"/>
  <c r="N1699"/>
  <c r="L1699"/>
  <c r="K1699"/>
  <c r="N1698"/>
  <c r="L1698"/>
  <c r="K1698"/>
  <c r="N1697"/>
  <c r="L1697"/>
  <c r="K1697"/>
  <c r="N1696"/>
  <c r="L1696"/>
  <c r="K1696"/>
  <c r="N1695"/>
  <c r="L1695"/>
  <c r="K1695"/>
  <c r="N1694"/>
  <c r="L1694"/>
  <c r="K1694"/>
  <c r="N1693"/>
  <c r="L1693"/>
  <c r="K1693"/>
  <c r="N1692"/>
  <c r="L1692"/>
  <c r="K1692"/>
  <c r="N1691"/>
  <c r="L1691"/>
  <c r="K1691"/>
  <c r="N1690"/>
  <c r="L1690"/>
  <c r="K1690"/>
  <c r="N1689"/>
  <c r="L1689"/>
  <c r="K1689"/>
  <c r="N1688"/>
  <c r="L1688"/>
  <c r="K1688"/>
  <c r="N1687"/>
  <c r="L1687"/>
  <c r="K1687"/>
  <c r="N1686"/>
  <c r="L1686"/>
  <c r="K1686"/>
  <c r="N1685"/>
  <c r="L1685"/>
  <c r="K1685"/>
  <c r="N1684"/>
  <c r="L1684"/>
  <c r="K1684"/>
  <c r="N1683"/>
  <c r="L1683"/>
  <c r="K1683"/>
  <c r="N1682"/>
  <c r="L1682"/>
  <c r="K1682"/>
  <c r="N1681"/>
  <c r="L1681"/>
  <c r="K1681"/>
  <c r="N1680"/>
  <c r="L1680"/>
  <c r="K1680"/>
  <c r="N1679"/>
  <c r="L1679"/>
  <c r="K1679"/>
  <c r="N1678"/>
  <c r="L1678"/>
  <c r="K1678"/>
  <c r="N1677"/>
  <c r="L1677"/>
  <c r="K1677"/>
  <c r="N1676"/>
  <c r="L1676"/>
  <c r="K1676"/>
  <c r="N1675"/>
  <c r="L1675"/>
  <c r="K1675"/>
  <c r="N1674"/>
  <c r="L1674"/>
  <c r="K1674"/>
  <c r="N1673"/>
  <c r="L1673"/>
  <c r="K1673"/>
  <c r="N1672"/>
  <c r="L1672"/>
  <c r="K1672"/>
  <c r="N1671"/>
  <c r="L1671"/>
  <c r="K1671"/>
  <c r="N1670"/>
  <c r="L1670"/>
  <c r="K1670"/>
  <c r="N1669"/>
  <c r="L1669"/>
  <c r="K1669"/>
  <c r="N1668"/>
  <c r="L1668"/>
  <c r="K1668"/>
  <c r="N1667"/>
  <c r="L1667"/>
  <c r="K1667"/>
  <c r="N1666"/>
  <c r="L1666"/>
  <c r="K1666"/>
  <c r="N1665"/>
  <c r="L1665"/>
  <c r="K1665"/>
  <c r="N1664"/>
  <c r="L1664"/>
  <c r="K1664"/>
  <c r="N1663"/>
  <c r="L1663"/>
  <c r="K1663"/>
  <c r="N1662"/>
  <c r="L1662"/>
  <c r="K1662"/>
  <c r="N1661"/>
  <c r="L1661"/>
  <c r="K1661"/>
  <c r="N1660"/>
  <c r="L1660"/>
  <c r="K1660"/>
  <c r="N1659"/>
  <c r="L1659"/>
  <c r="K1659"/>
  <c r="N1658"/>
  <c r="L1658"/>
  <c r="K1658"/>
  <c r="N1657"/>
  <c r="L1657"/>
  <c r="K1657"/>
  <c r="N1656"/>
  <c r="L1656"/>
  <c r="K1656"/>
  <c r="N1655"/>
  <c r="L1655"/>
  <c r="K1655"/>
  <c r="N1654"/>
  <c r="L1654"/>
  <c r="K1654"/>
  <c r="N1653"/>
  <c r="L1653"/>
  <c r="K1653"/>
  <c r="N1652"/>
  <c r="L1652"/>
  <c r="K1652"/>
  <c r="N1651"/>
  <c r="L1651"/>
  <c r="K1651"/>
  <c r="N1650"/>
  <c r="L1650"/>
  <c r="K1650"/>
  <c r="N1649"/>
  <c r="L1649"/>
  <c r="K1649"/>
  <c r="N1648"/>
  <c r="L1648"/>
  <c r="K1648"/>
  <c r="N1647"/>
  <c r="L1647"/>
  <c r="K1647"/>
  <c r="N1646"/>
  <c r="L1646"/>
  <c r="K1646"/>
  <c r="N1645"/>
  <c r="L1645"/>
  <c r="K1645"/>
  <c r="N1644"/>
  <c r="L1644"/>
  <c r="K1644"/>
  <c r="N1643"/>
  <c r="L1643"/>
  <c r="K1643"/>
  <c r="N1642"/>
  <c r="L1642"/>
  <c r="K1642"/>
  <c r="N1641"/>
  <c r="L1641"/>
  <c r="K1641"/>
  <c r="N1640"/>
  <c r="L1640"/>
  <c r="K1640"/>
  <c r="N1639"/>
  <c r="L1639"/>
  <c r="K1639"/>
  <c r="N1638"/>
  <c r="L1638"/>
  <c r="K1638"/>
  <c r="N1637"/>
  <c r="L1637"/>
  <c r="K1637"/>
  <c r="N1636"/>
  <c r="L1636"/>
  <c r="K1636"/>
  <c r="N1635"/>
  <c r="L1635"/>
  <c r="K1635"/>
  <c r="N1634"/>
  <c r="L1634"/>
  <c r="K1634"/>
  <c r="N1633"/>
  <c r="L1633"/>
  <c r="K1633"/>
  <c r="N1632"/>
  <c r="L1632"/>
  <c r="K1632"/>
  <c r="N1631"/>
  <c r="L1631"/>
  <c r="K1631"/>
  <c r="N1630"/>
  <c r="L1630"/>
  <c r="K1630"/>
  <c r="N1629"/>
  <c r="L1629"/>
  <c r="K1629"/>
  <c r="N1628"/>
  <c r="L1628"/>
  <c r="K1628"/>
  <c r="N1627"/>
  <c r="L1627"/>
  <c r="K1627"/>
  <c r="N1626"/>
  <c r="L1626"/>
  <c r="K1626"/>
  <c r="N1625"/>
  <c r="L1625"/>
  <c r="K1625"/>
  <c r="N1624"/>
  <c r="L1624"/>
  <c r="K1624"/>
  <c r="N1623"/>
  <c r="L1623"/>
  <c r="K1623"/>
  <c r="N1622"/>
  <c r="L1622"/>
  <c r="K1622"/>
  <c r="N1621"/>
  <c r="L1621"/>
  <c r="K1621"/>
  <c r="N1620"/>
  <c r="L1620"/>
  <c r="K1620"/>
  <c r="N1619"/>
  <c r="L1619"/>
  <c r="K1619"/>
  <c r="N1618"/>
  <c r="L1618"/>
  <c r="K1618"/>
  <c r="N1617"/>
  <c r="L1617"/>
  <c r="K1617"/>
  <c r="N1616"/>
  <c r="L1616"/>
  <c r="K1616"/>
  <c r="N1615"/>
  <c r="L1615"/>
  <c r="K1615"/>
  <c r="N1614"/>
  <c r="L1614"/>
  <c r="K1614"/>
  <c r="N1613"/>
  <c r="L1613"/>
  <c r="K1613"/>
  <c r="N1612"/>
  <c r="L1612"/>
  <c r="K1612"/>
  <c r="N1611"/>
  <c r="L1611"/>
  <c r="K1611"/>
  <c r="N1610"/>
  <c r="L1610"/>
  <c r="K1610"/>
  <c r="N1609"/>
  <c r="L1609"/>
  <c r="K1609"/>
  <c r="N1608"/>
  <c r="L1608"/>
  <c r="K1608"/>
  <c r="N1607"/>
  <c r="L1607"/>
  <c r="K1607"/>
  <c r="N1606"/>
  <c r="L1606"/>
  <c r="K1606"/>
  <c r="N1605"/>
  <c r="L1605"/>
  <c r="K1605"/>
  <c r="N1604"/>
  <c r="L1604"/>
  <c r="K1604"/>
  <c r="N1603"/>
  <c r="L1603"/>
  <c r="K1603"/>
  <c r="N1602"/>
  <c r="L1602"/>
  <c r="K1602"/>
  <c r="N1601"/>
  <c r="L1601"/>
  <c r="K1601"/>
  <c r="N1600"/>
  <c r="L1600"/>
  <c r="K1600"/>
  <c r="N1599"/>
  <c r="L1599"/>
  <c r="K1599"/>
  <c r="N1598"/>
  <c r="L1598"/>
  <c r="K1598"/>
  <c r="N1597"/>
  <c r="L1597"/>
  <c r="K1597"/>
  <c r="N1596"/>
  <c r="L1596"/>
  <c r="K1596"/>
  <c r="N1595"/>
  <c r="L1595"/>
  <c r="K1595"/>
  <c r="N1594"/>
  <c r="L1594"/>
  <c r="K1594"/>
  <c r="N1593"/>
  <c r="L1593"/>
  <c r="K1593"/>
  <c r="N1592"/>
  <c r="L1592"/>
  <c r="K1592"/>
  <c r="N1591"/>
  <c r="L1591"/>
  <c r="K1591"/>
  <c r="N1590"/>
  <c r="L1590"/>
  <c r="K1590"/>
  <c r="N1589"/>
  <c r="L1589"/>
  <c r="K1589"/>
  <c r="N1588"/>
  <c r="L1588"/>
  <c r="K1588"/>
  <c r="N1587"/>
  <c r="L1587"/>
  <c r="K1587"/>
  <c r="N1586"/>
  <c r="L1586"/>
  <c r="K1586"/>
  <c r="N1585"/>
  <c r="L1585"/>
  <c r="K1585"/>
  <c r="N1584"/>
  <c r="L1584"/>
  <c r="K1584"/>
  <c r="N1583"/>
  <c r="L1583"/>
  <c r="K1583"/>
  <c r="N1582"/>
  <c r="L1582"/>
  <c r="K1582"/>
  <c r="N1581"/>
  <c r="L1581"/>
  <c r="K1581"/>
  <c r="N1580"/>
  <c r="L1580"/>
  <c r="K1580"/>
  <c r="N1579"/>
  <c r="L1579"/>
  <c r="K1579"/>
  <c r="N1578"/>
  <c r="L1578"/>
  <c r="K1578"/>
  <c r="N1577"/>
  <c r="L1577"/>
  <c r="K1577"/>
  <c r="N1576"/>
  <c r="L1576"/>
  <c r="K1576"/>
  <c r="N1575"/>
  <c r="L1575"/>
  <c r="K1575"/>
  <c r="N1574"/>
  <c r="L1574"/>
  <c r="K1574"/>
  <c r="N1573"/>
  <c r="L1573"/>
  <c r="K1573"/>
  <c r="N1572"/>
  <c r="L1572"/>
  <c r="K1572"/>
  <c r="N1571"/>
  <c r="L1571"/>
  <c r="K1571"/>
  <c r="N1570"/>
  <c r="L1570"/>
  <c r="K1570"/>
  <c r="N1569"/>
  <c r="L1569"/>
  <c r="K1569"/>
  <c r="N1568"/>
  <c r="L1568"/>
  <c r="K1568"/>
  <c r="N1567"/>
  <c r="L1567"/>
  <c r="K1567"/>
  <c r="N1566"/>
  <c r="L1566"/>
  <c r="K1566"/>
  <c r="N1565"/>
  <c r="L1565"/>
  <c r="K1565"/>
  <c r="N1564"/>
  <c r="L1564"/>
  <c r="K1564"/>
  <c r="N1563"/>
  <c r="L1563"/>
  <c r="K1563"/>
  <c r="N1562"/>
  <c r="L1562"/>
  <c r="K1562"/>
  <c r="N1561"/>
  <c r="L1561"/>
  <c r="K1561"/>
  <c r="N1560"/>
  <c r="L1560"/>
  <c r="K1560"/>
  <c r="N1559"/>
  <c r="L1559"/>
  <c r="K1559"/>
  <c r="N1558"/>
  <c r="L1558"/>
  <c r="K1558"/>
  <c r="N1557"/>
  <c r="L1557"/>
  <c r="K1557"/>
  <c r="N1556"/>
  <c r="L1556"/>
  <c r="K1556"/>
  <c r="N1555"/>
  <c r="L1555"/>
  <c r="K1555"/>
  <c r="N1554"/>
  <c r="L1554"/>
  <c r="K1554"/>
  <c r="N1553"/>
  <c r="L1553"/>
  <c r="K1553"/>
  <c r="N1552"/>
  <c r="L1552"/>
  <c r="K1552"/>
  <c r="N1551"/>
  <c r="L1551"/>
  <c r="K1551"/>
  <c r="N1550"/>
  <c r="L1550"/>
  <c r="K1550"/>
  <c r="N1549"/>
  <c r="L1549"/>
  <c r="K1549"/>
  <c r="N1548"/>
  <c r="L1548"/>
  <c r="K1548"/>
  <c r="N1547"/>
  <c r="L1547"/>
  <c r="K1547"/>
  <c r="N1546"/>
  <c r="L1546"/>
  <c r="K1546"/>
  <c r="N1545"/>
  <c r="L1545"/>
  <c r="K1545"/>
  <c r="N1544"/>
  <c r="L1544"/>
  <c r="K1544"/>
  <c r="N1543"/>
  <c r="L1543"/>
  <c r="K1543"/>
  <c r="N1542"/>
  <c r="L1542"/>
  <c r="K1542"/>
  <c r="N1541"/>
  <c r="L1541"/>
  <c r="K1541"/>
  <c r="N1540"/>
  <c r="L1540"/>
  <c r="K1540"/>
  <c r="N1539"/>
  <c r="L1539"/>
  <c r="K1539"/>
  <c r="N1538"/>
  <c r="L1538"/>
  <c r="K1538"/>
  <c r="N1537"/>
  <c r="L1537"/>
  <c r="K1537"/>
  <c r="N1536"/>
  <c r="L1536"/>
  <c r="K1536"/>
  <c r="N1535"/>
  <c r="L1535"/>
  <c r="K1535"/>
  <c r="N1534"/>
  <c r="L1534"/>
  <c r="K1534"/>
  <c r="N1533"/>
  <c r="L1533"/>
  <c r="K1533"/>
  <c r="N1532"/>
  <c r="L1532"/>
  <c r="K1532"/>
  <c r="N1531"/>
  <c r="L1531"/>
  <c r="K1531"/>
  <c r="N1530"/>
  <c r="L1530"/>
  <c r="K1530"/>
  <c r="N1529"/>
  <c r="L1529"/>
  <c r="K1529"/>
  <c r="N1528"/>
  <c r="L1528"/>
  <c r="K1528"/>
  <c r="N1527"/>
  <c r="L1527"/>
  <c r="K1527"/>
  <c r="N1526"/>
  <c r="L1526"/>
  <c r="K1526"/>
  <c r="N1525"/>
  <c r="L1525"/>
  <c r="K1525"/>
  <c r="N1524"/>
  <c r="L1524"/>
  <c r="K1524"/>
  <c r="N1523"/>
  <c r="L1523"/>
  <c r="K1523"/>
  <c r="N1522"/>
  <c r="L1522"/>
  <c r="K1522"/>
  <c r="N1521"/>
  <c r="L1521"/>
  <c r="K1521"/>
  <c r="N1520"/>
  <c r="L1520"/>
  <c r="K1520"/>
  <c r="N1519"/>
  <c r="L1519"/>
  <c r="K1519"/>
  <c r="N1518"/>
  <c r="L1518"/>
  <c r="K1518"/>
  <c r="N1517"/>
  <c r="L1517"/>
  <c r="K1517"/>
  <c r="N1516"/>
  <c r="L1516"/>
  <c r="K1516"/>
  <c r="N1515"/>
  <c r="L1515"/>
  <c r="K1515"/>
  <c r="N1514"/>
  <c r="L1514"/>
  <c r="K1514"/>
  <c r="N1513"/>
  <c r="L1513"/>
  <c r="K1513"/>
  <c r="N1512"/>
  <c r="L1512"/>
  <c r="K1512"/>
  <c r="N1511"/>
  <c r="L1511"/>
  <c r="K1511"/>
  <c r="N1510"/>
  <c r="L1510"/>
  <c r="K1510"/>
  <c r="N1509"/>
  <c r="L1509"/>
  <c r="K1509"/>
  <c r="N1508"/>
  <c r="L1508"/>
  <c r="K1508"/>
  <c r="N1507"/>
  <c r="L1507"/>
  <c r="K1507"/>
  <c r="N1506"/>
  <c r="L1506"/>
  <c r="K1506"/>
  <c r="N1505"/>
  <c r="L1505"/>
  <c r="K1505"/>
  <c r="N1504"/>
  <c r="L1504"/>
  <c r="K1504"/>
  <c r="N1503"/>
  <c r="L1503"/>
  <c r="K1503"/>
  <c r="N1502"/>
  <c r="L1502"/>
  <c r="K1502"/>
  <c r="N1501"/>
  <c r="L1501"/>
  <c r="K1501"/>
  <c r="N1500"/>
  <c r="L1500"/>
  <c r="K1500"/>
  <c r="N1499"/>
  <c r="L1499"/>
  <c r="K1499"/>
  <c r="N1498"/>
  <c r="L1498"/>
  <c r="K1498"/>
  <c r="N1497"/>
  <c r="L1497"/>
  <c r="K1497"/>
  <c r="N1496"/>
  <c r="L1496"/>
  <c r="K1496"/>
  <c r="N1495"/>
  <c r="L1495"/>
  <c r="K1495"/>
  <c r="N1494"/>
  <c r="L1494"/>
  <c r="K1494"/>
  <c r="N1493"/>
  <c r="L1493"/>
  <c r="K1493"/>
  <c r="N1492"/>
  <c r="L1492"/>
  <c r="K1492"/>
  <c r="N1491"/>
  <c r="L1491"/>
  <c r="K1491"/>
  <c r="N1490"/>
  <c r="L1490"/>
  <c r="K1490"/>
  <c r="N1489"/>
  <c r="L1489"/>
  <c r="K1489"/>
  <c r="N1488"/>
  <c r="L1488"/>
  <c r="K1488"/>
  <c r="N1487"/>
  <c r="L1487"/>
  <c r="K1487"/>
  <c r="N1486"/>
  <c r="L1486"/>
  <c r="K1486"/>
  <c r="N1485"/>
  <c r="L1485"/>
  <c r="K1485"/>
  <c r="N1484"/>
  <c r="L1484"/>
  <c r="K1484"/>
  <c r="N1483"/>
  <c r="L1483"/>
  <c r="K1483"/>
  <c r="N1482"/>
  <c r="L1482"/>
  <c r="K1482"/>
  <c r="N1481"/>
  <c r="L1481"/>
  <c r="K1481"/>
  <c r="N1480"/>
  <c r="L1480"/>
  <c r="K1480"/>
  <c r="N1479"/>
  <c r="L1479"/>
  <c r="K1479"/>
  <c r="N1478"/>
  <c r="L1478"/>
  <c r="K1478"/>
  <c r="N1477"/>
  <c r="L1477"/>
  <c r="K1477"/>
  <c r="N1476"/>
  <c r="L1476"/>
  <c r="K1476"/>
  <c r="N1475"/>
  <c r="L1475"/>
  <c r="K1475"/>
  <c r="N1474"/>
  <c r="L1474"/>
  <c r="K1474"/>
  <c r="N1473"/>
  <c r="L1473"/>
  <c r="K1473"/>
  <c r="N1472"/>
  <c r="L1472"/>
  <c r="K1472"/>
  <c r="N1471"/>
  <c r="L1471"/>
  <c r="K1471"/>
  <c r="N1470"/>
  <c r="L1470"/>
  <c r="K1470"/>
  <c r="N1469"/>
  <c r="L1469"/>
  <c r="K1469"/>
  <c r="N1468"/>
  <c r="L1468"/>
  <c r="K1468"/>
  <c r="N1467"/>
  <c r="L1467"/>
  <c r="K1467"/>
  <c r="N1466"/>
  <c r="L1466"/>
  <c r="K1466"/>
  <c r="N1465"/>
  <c r="L1465"/>
  <c r="K1465"/>
  <c r="N1464"/>
  <c r="L1464"/>
  <c r="K1464"/>
  <c r="N1463"/>
  <c r="L1463"/>
  <c r="K1463"/>
  <c r="N1462"/>
  <c r="L1462"/>
  <c r="K1462"/>
  <c r="N1461"/>
  <c r="L1461"/>
  <c r="K1461"/>
  <c r="N1460"/>
  <c r="L1460"/>
  <c r="K1460"/>
  <c r="N1459"/>
  <c r="L1459"/>
  <c r="K1459"/>
  <c r="N1458"/>
  <c r="L1458"/>
  <c r="K1458"/>
  <c r="N1457"/>
  <c r="L1457"/>
  <c r="K1457"/>
  <c r="N1456"/>
  <c r="L1456"/>
  <c r="K1456"/>
  <c r="N1455"/>
  <c r="L1455"/>
  <c r="K1455"/>
  <c r="N1454"/>
  <c r="L1454"/>
  <c r="K1454"/>
  <c r="N1453"/>
  <c r="L1453"/>
  <c r="K1453"/>
  <c r="N1452"/>
  <c r="L1452"/>
  <c r="K1452"/>
  <c r="N1451"/>
  <c r="L1451"/>
  <c r="K1451"/>
  <c r="N1450"/>
  <c r="L1450"/>
  <c r="K1450"/>
  <c r="N1449"/>
  <c r="L1449"/>
  <c r="K1449"/>
  <c r="N1448"/>
  <c r="L1448"/>
  <c r="K1448"/>
  <c r="N1447"/>
  <c r="L1447"/>
  <c r="K1447"/>
  <c r="N1446"/>
  <c r="L1446"/>
  <c r="K1446"/>
  <c r="N1445"/>
  <c r="L1445"/>
  <c r="K1445"/>
  <c r="N1444"/>
  <c r="L1444"/>
  <c r="K1444"/>
  <c r="N1443"/>
  <c r="L1443"/>
  <c r="K1443"/>
  <c r="N1442"/>
  <c r="L1442"/>
  <c r="K1442"/>
  <c r="N1441"/>
  <c r="L1441"/>
  <c r="K1441"/>
  <c r="N1440"/>
  <c r="L1440"/>
  <c r="K1440"/>
  <c r="N1439"/>
  <c r="L1439"/>
  <c r="K1439"/>
  <c r="N1438"/>
  <c r="L1438"/>
  <c r="K1438"/>
  <c r="N1437"/>
  <c r="L1437"/>
  <c r="K1437"/>
  <c r="N1436"/>
  <c r="L1436"/>
  <c r="K1436"/>
  <c r="N1435"/>
  <c r="L1435"/>
  <c r="K1435"/>
  <c r="N1434"/>
  <c r="L1434"/>
  <c r="K1434"/>
  <c r="N1433"/>
  <c r="L1433"/>
  <c r="K1433"/>
  <c r="N1432"/>
  <c r="L1432"/>
  <c r="K1432"/>
  <c r="N1431"/>
  <c r="L1431"/>
  <c r="K1431"/>
  <c r="N1430"/>
  <c r="L1430"/>
  <c r="K1430"/>
  <c r="N1429"/>
  <c r="L1429"/>
  <c r="K1429"/>
  <c r="N1428"/>
  <c r="L1428"/>
  <c r="K1428"/>
  <c r="N1427"/>
  <c r="L1427"/>
  <c r="K1427"/>
  <c r="N1426"/>
  <c r="L1426"/>
  <c r="K1426"/>
  <c r="N1425"/>
  <c r="L1425"/>
  <c r="K1425"/>
  <c r="N1424"/>
  <c r="L1424"/>
  <c r="K1424"/>
  <c r="N1423"/>
  <c r="L1423"/>
  <c r="K1423"/>
  <c r="N1422"/>
  <c r="L1422"/>
  <c r="K1422"/>
  <c r="N1421"/>
  <c r="L1421"/>
  <c r="K1421"/>
  <c r="N1420"/>
  <c r="L1420"/>
  <c r="K1420"/>
  <c r="N1419"/>
  <c r="L1419"/>
  <c r="K1419"/>
  <c r="N1418"/>
  <c r="L1418"/>
  <c r="K1418"/>
  <c r="N1417"/>
  <c r="L1417"/>
  <c r="K1417"/>
  <c r="N1416"/>
  <c r="L1416"/>
  <c r="K1416"/>
  <c r="N1415"/>
  <c r="L1415"/>
  <c r="K1415"/>
  <c r="N1414"/>
  <c r="L1414"/>
  <c r="K1414"/>
  <c r="N1413"/>
  <c r="L1413"/>
  <c r="K1413"/>
  <c r="N1412"/>
  <c r="L1412"/>
  <c r="K1412"/>
  <c r="N1411"/>
  <c r="L1411"/>
  <c r="K1411"/>
  <c r="N1410"/>
  <c r="L1410"/>
  <c r="K1410"/>
  <c r="N1409"/>
  <c r="L1409"/>
  <c r="K1409"/>
  <c r="N1408"/>
  <c r="L1408"/>
  <c r="K1408"/>
  <c r="N1407"/>
  <c r="L1407"/>
  <c r="K1407"/>
  <c r="N1406"/>
  <c r="L1406"/>
  <c r="K1406"/>
  <c r="N1405"/>
  <c r="L1405"/>
  <c r="K1405"/>
  <c r="N1404"/>
  <c r="L1404"/>
  <c r="K1404"/>
  <c r="N1403"/>
  <c r="L1403"/>
  <c r="K1403"/>
  <c r="N1402"/>
  <c r="L1402"/>
  <c r="K1402"/>
  <c r="N1401"/>
  <c r="L1401"/>
  <c r="K1401"/>
  <c r="N1400"/>
  <c r="L1400"/>
  <c r="K1400"/>
  <c r="N1399"/>
  <c r="L1399"/>
  <c r="K1399"/>
  <c r="N1398"/>
  <c r="L1398"/>
  <c r="K1398"/>
  <c r="N1397"/>
  <c r="L1397"/>
  <c r="K1397"/>
  <c r="N1396"/>
  <c r="L1396"/>
  <c r="K1396"/>
  <c r="N1395"/>
  <c r="L1395"/>
  <c r="K1395"/>
  <c r="N1394"/>
  <c r="L1394"/>
  <c r="K1394"/>
  <c r="N1393"/>
  <c r="L1393"/>
  <c r="K1393"/>
  <c r="N1392"/>
  <c r="L1392"/>
  <c r="K1392"/>
  <c r="N1391"/>
  <c r="L1391"/>
  <c r="K1391"/>
  <c r="N1390"/>
  <c r="L1390"/>
  <c r="K1390"/>
  <c r="N1389"/>
  <c r="L1389"/>
  <c r="K1389"/>
  <c r="N1388"/>
  <c r="L1388"/>
  <c r="K1388"/>
  <c r="N1387"/>
  <c r="L1387"/>
  <c r="K1387"/>
  <c r="N1386"/>
  <c r="L1386"/>
  <c r="K1386"/>
  <c r="N1385"/>
  <c r="L1385"/>
  <c r="K1385"/>
  <c r="N1384"/>
  <c r="L1384"/>
  <c r="K1384"/>
  <c r="N1383"/>
  <c r="L1383"/>
  <c r="K1383"/>
  <c r="N1382"/>
  <c r="L1382"/>
  <c r="K1382"/>
  <c r="N1381"/>
  <c r="L1381"/>
  <c r="K1381"/>
  <c r="N1380"/>
  <c r="L1380"/>
  <c r="K1380"/>
  <c r="N1379"/>
  <c r="L1379"/>
  <c r="K1379"/>
  <c r="N1378"/>
  <c r="L1378"/>
  <c r="K1378"/>
  <c r="N1377"/>
  <c r="L1377"/>
  <c r="K1377"/>
  <c r="N1376"/>
  <c r="L1376"/>
  <c r="K1376"/>
  <c r="N1375"/>
  <c r="L1375"/>
  <c r="K1375"/>
  <c r="N1374"/>
  <c r="L1374"/>
  <c r="K1374"/>
  <c r="N1373"/>
  <c r="L1373"/>
  <c r="K1373"/>
  <c r="N1372"/>
  <c r="L1372"/>
  <c r="K1372"/>
  <c r="N1371"/>
  <c r="L1371"/>
  <c r="K1371"/>
  <c r="N1370"/>
  <c r="L1370"/>
  <c r="K1370"/>
  <c r="N1369"/>
  <c r="L1369"/>
  <c r="K1369"/>
  <c r="N1368"/>
  <c r="L1368"/>
  <c r="K1368"/>
  <c r="N1367"/>
  <c r="L1367"/>
  <c r="K1367"/>
  <c r="N1366"/>
  <c r="L1366"/>
  <c r="K1366"/>
  <c r="N1365"/>
  <c r="L1365"/>
  <c r="K1365"/>
  <c r="N1364"/>
  <c r="L1364"/>
  <c r="K1364"/>
  <c r="N1363"/>
  <c r="L1363"/>
  <c r="K1363"/>
  <c r="N1362"/>
  <c r="L1362"/>
  <c r="K1362"/>
  <c r="N1361"/>
  <c r="L1361"/>
  <c r="K1361"/>
  <c r="N1360"/>
  <c r="L1360"/>
  <c r="K1360"/>
  <c r="N1359"/>
  <c r="L1359"/>
  <c r="K1359"/>
  <c r="N1358"/>
  <c r="L1358"/>
  <c r="K1358"/>
  <c r="N1357"/>
  <c r="L1357"/>
  <c r="K1357"/>
  <c r="N1356"/>
  <c r="L1356"/>
  <c r="K1356"/>
  <c r="N1355"/>
  <c r="L1355"/>
  <c r="K1355"/>
  <c r="N1354"/>
  <c r="L1354"/>
  <c r="K1354"/>
  <c r="N1353"/>
  <c r="L1353"/>
  <c r="K1353"/>
  <c r="N1352"/>
  <c r="L1352"/>
  <c r="K1352"/>
  <c r="N1351"/>
  <c r="L1351"/>
  <c r="K1351"/>
  <c r="N1350"/>
  <c r="L1350"/>
  <c r="K1350"/>
  <c r="N1349"/>
  <c r="L1349"/>
  <c r="K1349"/>
  <c r="N1348"/>
  <c r="L1348"/>
  <c r="K1348"/>
  <c r="N1347"/>
  <c r="L1347"/>
  <c r="K1347"/>
  <c r="N1346"/>
  <c r="L1346"/>
  <c r="K1346"/>
  <c r="N1345"/>
  <c r="L1345"/>
  <c r="K1345"/>
  <c r="N1344"/>
  <c r="L1344"/>
  <c r="K1344"/>
  <c r="N1343"/>
  <c r="L1343"/>
  <c r="K1343"/>
  <c r="N1342"/>
  <c r="L1342"/>
  <c r="K1342"/>
  <c r="N1341"/>
  <c r="L1341"/>
  <c r="K1341"/>
  <c r="N1340"/>
  <c r="L1340"/>
  <c r="K1340"/>
  <c r="N1339"/>
  <c r="L1339"/>
  <c r="K1339"/>
  <c r="N1338"/>
  <c r="L1338"/>
  <c r="K1338"/>
  <c r="N1337"/>
  <c r="L1337"/>
  <c r="K1337"/>
  <c r="N1336"/>
  <c r="L1336"/>
  <c r="K1336"/>
  <c r="N1335"/>
  <c r="L1335"/>
  <c r="K1335"/>
  <c r="N1334"/>
  <c r="L1334"/>
  <c r="K1334"/>
  <c r="N1333"/>
  <c r="L1333"/>
  <c r="K1333"/>
  <c r="N1332"/>
  <c r="L1332"/>
  <c r="K1332"/>
  <c r="N1331"/>
  <c r="L1331"/>
  <c r="K1331"/>
  <c r="N1330"/>
  <c r="L1330"/>
  <c r="K1330"/>
  <c r="N1329"/>
  <c r="L1329"/>
  <c r="K1329"/>
  <c r="N1328"/>
  <c r="L1328"/>
  <c r="K1328"/>
  <c r="N1327"/>
  <c r="L1327"/>
  <c r="K1327"/>
  <c r="N1326"/>
  <c r="L1326"/>
  <c r="K1326"/>
  <c r="N1325"/>
  <c r="L1325"/>
  <c r="K1325"/>
  <c r="N1324"/>
  <c r="L1324"/>
  <c r="K1324"/>
  <c r="N1323"/>
  <c r="L1323"/>
  <c r="K1323"/>
  <c r="N1322"/>
  <c r="L1322"/>
  <c r="K1322"/>
  <c r="N1321"/>
  <c r="L1321"/>
  <c r="K1321"/>
  <c r="N1320"/>
  <c r="L1320"/>
  <c r="K1320"/>
  <c r="N1319"/>
  <c r="L1319"/>
  <c r="K1319"/>
  <c r="N1318"/>
  <c r="L1318"/>
  <c r="K1318"/>
  <c r="N1317"/>
  <c r="L1317"/>
  <c r="K1317"/>
  <c r="N1316"/>
  <c r="L1316"/>
  <c r="K1316"/>
  <c r="N1315"/>
  <c r="L1315"/>
  <c r="K1315"/>
  <c r="N1314"/>
  <c r="L1314"/>
  <c r="K1314"/>
  <c r="N1313"/>
  <c r="L1313"/>
  <c r="K1313"/>
  <c r="N1312"/>
  <c r="L1312"/>
  <c r="K1312"/>
  <c r="N1311"/>
  <c r="L1311"/>
  <c r="K1311"/>
  <c r="N1310"/>
  <c r="L1310"/>
  <c r="K1310"/>
  <c r="N1309"/>
  <c r="L1309"/>
  <c r="K1309"/>
  <c r="N1308"/>
  <c r="L1308"/>
  <c r="K1308"/>
  <c r="N1307"/>
  <c r="L1307"/>
  <c r="K1307"/>
  <c r="N1306"/>
  <c r="L1306"/>
  <c r="K1306"/>
  <c r="N1305"/>
  <c r="L1305"/>
  <c r="K1305"/>
  <c r="N1304"/>
  <c r="L1304"/>
  <c r="K1304"/>
  <c r="N1303"/>
  <c r="L1303"/>
  <c r="K1303"/>
  <c r="N1302"/>
  <c r="L1302"/>
  <c r="K1302"/>
  <c r="N1301"/>
  <c r="L1301"/>
  <c r="K1301"/>
  <c r="N1300"/>
  <c r="L1300"/>
  <c r="K1300"/>
  <c r="N1299"/>
  <c r="L1299"/>
  <c r="K1299"/>
  <c r="N1298"/>
  <c r="L1298"/>
  <c r="K1298"/>
  <c r="N1297"/>
  <c r="L1297"/>
  <c r="K1297"/>
  <c r="N1296"/>
  <c r="L1296"/>
  <c r="K1296"/>
  <c r="N1295"/>
  <c r="L1295"/>
  <c r="K1295"/>
  <c r="N1294"/>
  <c r="L1294"/>
  <c r="K1294"/>
  <c r="N1293"/>
  <c r="L1293"/>
  <c r="K1293"/>
  <c r="N1292"/>
  <c r="L1292"/>
  <c r="K1292"/>
  <c r="N1291"/>
  <c r="L1291"/>
  <c r="K1291"/>
  <c r="N1290"/>
  <c r="L1290"/>
  <c r="K1290"/>
  <c r="N1289"/>
  <c r="L1289"/>
  <c r="K1289"/>
  <c r="N1288"/>
  <c r="L1288"/>
  <c r="K1288"/>
  <c r="N1287"/>
  <c r="L1287"/>
  <c r="K1287"/>
  <c r="N1286"/>
  <c r="L1286"/>
  <c r="K1286"/>
  <c r="N1285"/>
  <c r="L1285"/>
  <c r="K1285"/>
  <c r="N1284"/>
  <c r="L1284"/>
  <c r="K1284"/>
  <c r="N1283"/>
  <c r="L1283"/>
  <c r="K1283"/>
  <c r="N1282"/>
  <c r="L1282"/>
  <c r="K1282"/>
  <c r="N1281"/>
  <c r="L1281"/>
  <c r="K1281"/>
  <c r="N1280"/>
  <c r="L1280"/>
  <c r="K1280"/>
  <c r="N1279"/>
  <c r="L1279"/>
  <c r="K1279"/>
  <c r="N1278"/>
  <c r="L1278"/>
  <c r="K1278"/>
  <c r="N1277"/>
  <c r="L1277"/>
  <c r="K1277"/>
  <c r="N1276"/>
  <c r="L1276"/>
  <c r="K1276"/>
  <c r="N1275"/>
  <c r="L1275"/>
  <c r="K1275"/>
  <c r="N1274"/>
  <c r="L1274"/>
  <c r="K1274"/>
  <c r="N1273"/>
  <c r="L1273"/>
  <c r="K1273"/>
  <c r="N1272"/>
  <c r="L1272"/>
  <c r="K1272"/>
  <c r="N1271"/>
  <c r="L1271"/>
  <c r="K1271"/>
  <c r="N1270"/>
  <c r="L1270"/>
  <c r="K1270"/>
  <c r="N1269"/>
  <c r="L1269"/>
  <c r="K1269"/>
  <c r="N1268"/>
  <c r="L1268"/>
  <c r="K1268"/>
  <c r="N1267"/>
  <c r="L1267"/>
  <c r="K1267"/>
  <c r="N1266"/>
  <c r="L1266"/>
  <c r="K1266"/>
  <c r="N1265"/>
  <c r="L1265"/>
  <c r="K1265"/>
  <c r="N1264"/>
  <c r="L1264"/>
  <c r="K1264"/>
  <c r="N1263"/>
  <c r="L1263"/>
  <c r="K1263"/>
  <c r="N1262"/>
  <c r="L1262"/>
  <c r="K1262"/>
  <c r="N1261"/>
  <c r="L1261"/>
  <c r="K1261"/>
  <c r="N1260"/>
  <c r="L1260"/>
  <c r="K1260"/>
  <c r="N1259"/>
  <c r="L1259"/>
  <c r="K1259"/>
  <c r="N1258"/>
  <c r="L1258"/>
  <c r="K1258"/>
  <c r="N1257"/>
  <c r="L1257"/>
  <c r="K1257"/>
  <c r="N1256"/>
  <c r="L1256"/>
  <c r="K1256"/>
  <c r="N1255"/>
  <c r="L1255"/>
  <c r="K1255"/>
  <c r="N1254"/>
  <c r="L1254"/>
  <c r="K1254"/>
  <c r="N1253"/>
  <c r="L1253"/>
  <c r="K1253"/>
  <c r="N1252"/>
  <c r="L1252"/>
  <c r="K1252"/>
  <c r="N1251"/>
  <c r="L1251"/>
  <c r="K1251"/>
  <c r="N1250"/>
  <c r="L1250"/>
  <c r="K1250"/>
  <c r="N1249"/>
  <c r="L1249"/>
  <c r="K1249"/>
  <c r="N1248"/>
  <c r="L1248"/>
  <c r="K1248"/>
  <c r="N1247"/>
  <c r="L1247"/>
  <c r="K1247"/>
  <c r="N1246"/>
  <c r="L1246"/>
  <c r="K1246"/>
  <c r="N1245"/>
  <c r="L1245"/>
  <c r="K1245"/>
  <c r="N1244"/>
  <c r="L1244"/>
  <c r="K1244"/>
  <c r="N1243"/>
  <c r="L1243"/>
  <c r="K1243"/>
  <c r="N1242"/>
  <c r="L1242"/>
  <c r="K1242"/>
  <c r="N1241"/>
  <c r="L1241"/>
  <c r="K1241"/>
  <c r="N1240"/>
  <c r="L1240"/>
  <c r="K1240"/>
  <c r="N1239"/>
  <c r="L1239"/>
  <c r="K1239"/>
  <c r="N1238"/>
  <c r="L1238"/>
  <c r="K1238"/>
  <c r="N1237"/>
  <c r="L1237"/>
  <c r="K1237"/>
  <c r="N1236"/>
  <c r="L1236"/>
  <c r="K1236"/>
  <c r="N1235"/>
  <c r="L1235"/>
  <c r="K1235"/>
  <c r="N1234"/>
  <c r="L1234"/>
  <c r="K1234"/>
  <c r="N1233"/>
  <c r="L1233"/>
  <c r="K1233"/>
  <c r="N1232"/>
  <c r="L1232"/>
  <c r="K1232"/>
  <c r="N1231"/>
  <c r="L1231"/>
  <c r="K1231"/>
  <c r="N1230"/>
  <c r="L1230"/>
  <c r="K1230"/>
  <c r="N1229"/>
  <c r="L1229"/>
  <c r="K1229"/>
  <c r="N1228"/>
  <c r="L1228"/>
  <c r="K1228"/>
  <c r="N1227"/>
  <c r="L1227"/>
  <c r="K1227"/>
  <c r="N1226"/>
  <c r="L1226"/>
  <c r="K1226"/>
  <c r="N1225"/>
  <c r="L1225"/>
  <c r="K1225"/>
  <c r="N1224"/>
  <c r="L1224"/>
  <c r="K1224"/>
  <c r="N1223"/>
  <c r="L1223"/>
  <c r="K1223"/>
  <c r="N1222"/>
  <c r="L1222"/>
  <c r="K1222"/>
  <c r="N1221"/>
  <c r="L1221"/>
  <c r="K1221"/>
  <c r="N1220"/>
  <c r="L1220"/>
  <c r="K1220"/>
  <c r="N1219"/>
  <c r="L1219"/>
  <c r="K1219"/>
  <c r="N1218"/>
  <c r="L1218"/>
  <c r="K1218"/>
  <c r="N1217"/>
  <c r="L1217"/>
  <c r="K1217"/>
  <c r="N1216"/>
  <c r="L1216"/>
  <c r="K1216"/>
  <c r="N1215"/>
  <c r="L1215"/>
  <c r="K1215"/>
  <c r="N1214"/>
  <c r="L1214"/>
  <c r="K1214"/>
  <c r="N1213"/>
  <c r="L1213"/>
  <c r="K1213"/>
  <c r="N1212"/>
  <c r="L1212"/>
  <c r="K1212"/>
  <c r="N1211"/>
  <c r="L1211"/>
  <c r="K1211"/>
  <c r="N1210"/>
  <c r="L1210"/>
  <c r="K1210"/>
  <c r="N1209"/>
  <c r="L1209"/>
  <c r="K1209"/>
  <c r="N1208"/>
  <c r="L1208"/>
  <c r="K1208"/>
  <c r="N1207"/>
  <c r="L1207"/>
  <c r="K1207"/>
  <c r="N1206"/>
  <c r="L1206"/>
  <c r="K1206"/>
  <c r="N1205"/>
  <c r="L1205"/>
  <c r="K1205"/>
  <c r="N1204"/>
  <c r="L1204"/>
  <c r="K1204"/>
  <c r="N1203"/>
  <c r="L1203"/>
  <c r="K1203"/>
  <c r="N1202"/>
  <c r="L1202"/>
  <c r="K1202"/>
  <c r="N1201"/>
  <c r="L1201"/>
  <c r="K1201"/>
  <c r="N1200"/>
  <c r="L1200"/>
  <c r="K1200"/>
  <c r="N1199"/>
  <c r="L1199"/>
  <c r="K1199"/>
  <c r="N1198"/>
  <c r="L1198"/>
  <c r="K1198"/>
  <c r="N1197"/>
  <c r="L1197"/>
  <c r="K1197"/>
  <c r="N1196"/>
  <c r="L1196"/>
  <c r="K1196"/>
  <c r="N1195"/>
  <c r="L1195"/>
  <c r="K1195"/>
  <c r="N1194"/>
  <c r="L1194"/>
  <c r="K1194"/>
  <c r="N1193"/>
  <c r="L1193"/>
  <c r="K1193"/>
  <c r="N1192"/>
  <c r="L1192"/>
  <c r="K1192"/>
  <c r="N1191"/>
  <c r="L1191"/>
  <c r="K1191"/>
  <c r="N1190"/>
  <c r="L1190"/>
  <c r="K1190"/>
  <c r="N1189"/>
  <c r="L1189"/>
  <c r="K1189"/>
  <c r="N1188"/>
  <c r="L1188"/>
  <c r="K1188"/>
  <c r="N1187"/>
  <c r="L1187"/>
  <c r="K1187"/>
  <c r="N1186"/>
  <c r="L1186"/>
  <c r="K1186"/>
  <c r="N1185"/>
  <c r="L1185"/>
  <c r="K1185"/>
  <c r="N1184"/>
  <c r="L1184"/>
  <c r="K1184"/>
  <c r="N1183"/>
  <c r="L1183"/>
  <c r="K1183"/>
  <c r="N1182"/>
  <c r="L1182"/>
  <c r="K1182"/>
  <c r="N1181"/>
  <c r="L1181"/>
  <c r="K1181"/>
  <c r="N1180"/>
  <c r="L1180"/>
  <c r="K1180"/>
  <c r="N1179"/>
  <c r="L1179"/>
  <c r="K1179"/>
  <c r="N1178"/>
  <c r="L1178"/>
  <c r="K1178"/>
  <c r="N1177"/>
  <c r="L1177"/>
  <c r="K1177"/>
  <c r="N1176"/>
  <c r="L1176"/>
  <c r="K1176"/>
  <c r="N1175"/>
  <c r="L1175"/>
  <c r="K1175"/>
  <c r="N1174"/>
  <c r="L1174"/>
  <c r="K1174"/>
  <c r="N1173"/>
  <c r="L1173"/>
  <c r="K1173"/>
  <c r="N1172"/>
  <c r="L1172"/>
  <c r="K1172"/>
  <c r="N1171"/>
  <c r="L1171"/>
  <c r="K1171"/>
  <c r="N1170"/>
  <c r="L1170"/>
  <c r="K1170"/>
  <c r="N1169"/>
  <c r="L1169"/>
  <c r="K1169"/>
  <c r="N1168"/>
  <c r="L1168"/>
  <c r="K1168"/>
  <c r="N1167"/>
  <c r="L1167"/>
  <c r="K1167"/>
  <c r="N1166"/>
  <c r="L1166"/>
  <c r="K1166"/>
  <c r="N1165"/>
  <c r="L1165"/>
  <c r="K1165"/>
  <c r="N1164"/>
  <c r="L1164"/>
  <c r="K1164"/>
  <c r="N1163"/>
  <c r="L1163"/>
  <c r="K1163"/>
  <c r="N1162"/>
  <c r="L1162"/>
  <c r="K1162"/>
  <c r="N1161"/>
  <c r="L1161"/>
  <c r="K1161"/>
  <c r="N1160"/>
  <c r="L1160"/>
  <c r="K1160"/>
  <c r="N1159"/>
  <c r="L1159"/>
  <c r="K1159"/>
  <c r="N1158"/>
  <c r="L1158"/>
  <c r="K1158"/>
  <c r="N1157"/>
  <c r="L1157"/>
  <c r="K1157"/>
  <c r="N1156"/>
  <c r="L1156"/>
  <c r="K1156"/>
  <c r="N1155"/>
  <c r="L1155"/>
  <c r="K1155"/>
  <c r="N1154"/>
  <c r="L1154"/>
  <c r="K1154"/>
  <c r="N1153"/>
  <c r="L1153"/>
  <c r="K1153"/>
  <c r="N1152"/>
  <c r="L1152"/>
  <c r="K1152"/>
  <c r="N1151"/>
  <c r="L1151"/>
  <c r="K1151"/>
  <c r="N1150"/>
  <c r="L1150"/>
  <c r="K1150"/>
  <c r="N1149"/>
  <c r="L1149"/>
  <c r="K1149"/>
  <c r="N1148"/>
  <c r="L1148"/>
  <c r="K1148"/>
  <c r="N1147"/>
  <c r="L1147"/>
  <c r="K1147"/>
  <c r="N1146"/>
  <c r="L1146"/>
  <c r="K1146"/>
  <c r="N1145"/>
  <c r="L1145"/>
  <c r="K1145"/>
  <c r="N1144"/>
  <c r="L1144"/>
  <c r="K1144"/>
  <c r="N1143"/>
  <c r="L1143"/>
  <c r="K1143"/>
  <c r="N1142"/>
  <c r="L1142"/>
  <c r="K1142"/>
  <c r="N1141"/>
  <c r="L1141"/>
  <c r="K1141"/>
  <c r="N1140"/>
  <c r="L1140"/>
  <c r="K1140"/>
  <c r="N1139"/>
  <c r="L1139"/>
  <c r="K1139"/>
  <c r="N1138"/>
  <c r="L1138"/>
  <c r="K1138"/>
  <c r="N1137"/>
  <c r="L1137"/>
  <c r="K1137"/>
  <c r="N1136"/>
  <c r="L1136"/>
  <c r="K1136"/>
  <c r="N1135"/>
  <c r="L1135"/>
  <c r="K1135"/>
  <c r="N1134"/>
  <c r="L1134"/>
  <c r="K1134"/>
  <c r="N1133"/>
  <c r="L1133"/>
  <c r="K1133"/>
  <c r="N1132"/>
  <c r="L1132"/>
  <c r="K1132"/>
  <c r="N1131"/>
  <c r="L1131"/>
  <c r="K1131"/>
  <c r="N1130"/>
  <c r="L1130"/>
  <c r="K1130"/>
  <c r="N1129"/>
  <c r="L1129"/>
  <c r="K1129"/>
  <c r="N1128"/>
  <c r="L1128"/>
  <c r="K1128"/>
  <c r="N1127"/>
  <c r="L1127"/>
  <c r="K1127"/>
  <c r="N1126"/>
  <c r="L1126"/>
  <c r="K1126"/>
  <c r="N1125"/>
  <c r="L1125"/>
  <c r="K1125"/>
  <c r="N1124"/>
  <c r="L1124"/>
  <c r="K1124"/>
  <c r="N1123"/>
  <c r="L1123"/>
  <c r="K1123"/>
  <c r="N1122"/>
  <c r="L1122"/>
  <c r="K1122"/>
  <c r="N1121"/>
  <c r="L1121"/>
  <c r="K1121"/>
  <c r="N1120"/>
  <c r="L1120"/>
  <c r="K1120"/>
  <c r="N1119"/>
  <c r="L1119"/>
  <c r="K1119"/>
  <c r="N1118"/>
  <c r="L1118"/>
  <c r="K1118"/>
  <c r="N1117"/>
  <c r="L1117"/>
  <c r="K1117"/>
  <c r="N1116"/>
  <c r="L1116"/>
  <c r="K1116"/>
  <c r="N1115"/>
  <c r="L1115"/>
  <c r="K1115"/>
  <c r="N1114"/>
  <c r="L1114"/>
  <c r="K1114"/>
  <c r="N1113"/>
  <c r="L1113"/>
  <c r="K1113"/>
  <c r="N1112"/>
  <c r="L1112"/>
  <c r="K1112"/>
  <c r="N1111"/>
  <c r="L1111"/>
  <c r="K1111"/>
  <c r="N1110"/>
  <c r="L1110"/>
  <c r="K1110"/>
  <c r="N1109"/>
  <c r="L1109"/>
  <c r="K1109"/>
  <c r="N1108"/>
  <c r="L1108"/>
  <c r="K1108"/>
  <c r="N1107"/>
  <c r="L1107"/>
  <c r="K1107"/>
  <c r="N1106"/>
  <c r="L1106"/>
  <c r="K1106"/>
  <c r="N1105"/>
  <c r="L1105"/>
  <c r="K1105"/>
  <c r="N1104"/>
  <c r="L1104"/>
  <c r="K1104"/>
  <c r="N1103"/>
  <c r="L1103"/>
  <c r="K1103"/>
  <c r="N1102"/>
  <c r="L1102"/>
  <c r="K1102"/>
  <c r="N1101"/>
  <c r="L1101"/>
  <c r="K1101"/>
  <c r="N1100"/>
  <c r="L1100"/>
  <c r="K1100"/>
  <c r="N1099"/>
  <c r="L1099"/>
  <c r="K1099"/>
  <c r="N1098"/>
  <c r="L1098"/>
  <c r="K1098"/>
  <c r="N1097"/>
  <c r="L1097"/>
  <c r="K1097"/>
  <c r="N1096"/>
  <c r="L1096"/>
  <c r="K1096"/>
  <c r="N1095"/>
  <c r="L1095"/>
  <c r="K1095"/>
  <c r="N1094"/>
  <c r="L1094"/>
  <c r="K1094"/>
  <c r="N1093"/>
  <c r="L1093"/>
  <c r="K1093"/>
  <c r="N1092"/>
  <c r="L1092"/>
  <c r="K1092"/>
  <c r="N1091"/>
  <c r="L1091"/>
  <c r="K1091"/>
  <c r="N1090"/>
  <c r="L1090"/>
  <c r="K1090"/>
  <c r="N1089"/>
  <c r="L1089"/>
  <c r="K1089"/>
  <c r="N1088"/>
  <c r="L1088"/>
  <c r="K1088"/>
  <c r="N1087"/>
  <c r="L1087"/>
  <c r="K1087"/>
  <c r="N1086"/>
  <c r="L1086"/>
  <c r="K1086"/>
  <c r="N1085"/>
  <c r="L1085"/>
  <c r="K1085"/>
  <c r="N1084"/>
  <c r="L1084"/>
  <c r="K1084"/>
  <c r="N1083"/>
  <c r="L1083"/>
  <c r="K1083"/>
  <c r="N1082"/>
  <c r="L1082"/>
  <c r="K1082"/>
  <c r="N1081"/>
  <c r="L1081"/>
  <c r="K1081"/>
  <c r="N1080"/>
  <c r="L1080"/>
  <c r="K1080"/>
  <c r="N1079"/>
  <c r="L1079"/>
  <c r="K1079"/>
  <c r="N1078"/>
  <c r="L1078"/>
  <c r="K1078"/>
  <c r="N1077"/>
  <c r="L1077"/>
  <c r="K1077"/>
  <c r="N1076"/>
  <c r="L1076"/>
  <c r="K1076"/>
  <c r="N1075"/>
  <c r="L1075"/>
  <c r="K1075"/>
  <c r="N1074"/>
  <c r="L1074"/>
  <c r="K1074"/>
  <c r="N1073"/>
  <c r="L1073"/>
  <c r="K1073"/>
  <c r="N1072"/>
  <c r="L1072"/>
  <c r="K1072"/>
  <c r="N1071"/>
  <c r="L1071"/>
  <c r="K1071"/>
  <c r="N1070"/>
  <c r="L1070"/>
  <c r="K1070"/>
  <c r="N1069"/>
  <c r="L1069"/>
  <c r="K1069"/>
  <c r="N1068"/>
  <c r="L1068"/>
  <c r="K1068"/>
  <c r="N1067"/>
  <c r="L1067"/>
  <c r="K1067"/>
  <c r="N1066"/>
  <c r="L1066"/>
  <c r="K1066"/>
  <c r="N1065"/>
  <c r="L1065"/>
  <c r="K1065"/>
  <c r="N1064"/>
  <c r="L1064"/>
  <c r="K1064"/>
  <c r="N1063"/>
  <c r="L1063"/>
  <c r="K1063"/>
  <c r="N1062"/>
  <c r="L1062"/>
  <c r="K1062"/>
  <c r="N1061"/>
  <c r="L1061"/>
  <c r="K1061"/>
  <c r="N1060"/>
  <c r="L1060"/>
  <c r="K1060"/>
  <c r="N1059"/>
  <c r="L1059"/>
  <c r="K1059"/>
  <c r="N1058"/>
  <c r="L1058"/>
  <c r="K1058"/>
  <c r="N1057"/>
  <c r="L1057"/>
  <c r="K1057"/>
  <c r="N1056"/>
  <c r="L1056"/>
  <c r="K1056"/>
  <c r="N1055"/>
  <c r="L1055"/>
  <c r="K1055"/>
  <c r="N1054"/>
  <c r="L1054"/>
  <c r="K1054"/>
  <c r="N1053"/>
  <c r="L1053"/>
  <c r="K1053"/>
  <c r="N1052"/>
  <c r="L1052"/>
  <c r="K1052"/>
  <c r="N1051"/>
  <c r="L1051"/>
  <c r="K1051"/>
  <c r="N1050"/>
  <c r="L1050"/>
  <c r="K1050"/>
  <c r="N1049"/>
  <c r="L1049"/>
  <c r="K1049"/>
  <c r="N1048"/>
  <c r="L1048"/>
  <c r="K1048"/>
  <c r="N1047"/>
  <c r="L1047"/>
  <c r="K1047"/>
  <c r="N1046"/>
  <c r="L1046"/>
  <c r="K1046"/>
  <c r="N1045"/>
  <c r="L1045"/>
  <c r="K1045"/>
  <c r="N1044"/>
  <c r="L1044"/>
  <c r="K1044"/>
  <c r="N1043"/>
  <c r="L1043"/>
  <c r="K1043"/>
  <c r="N1042"/>
  <c r="L1042"/>
  <c r="K1042"/>
  <c r="N1041"/>
  <c r="L1041"/>
  <c r="K1041"/>
  <c r="N1040"/>
  <c r="L1040"/>
  <c r="K1040"/>
  <c r="N1039"/>
  <c r="L1039"/>
  <c r="K1039"/>
  <c r="N1038"/>
  <c r="L1038"/>
  <c r="K1038"/>
  <c r="N1037"/>
  <c r="L1037"/>
  <c r="K1037"/>
  <c r="N1036"/>
  <c r="L1036"/>
  <c r="K1036"/>
  <c r="N1035"/>
  <c r="L1035"/>
  <c r="K1035"/>
  <c r="N1034"/>
  <c r="L1034"/>
  <c r="K1034"/>
  <c r="N1033"/>
  <c r="L1033"/>
  <c r="K1033"/>
  <c r="N1032"/>
  <c r="L1032"/>
  <c r="K1032"/>
  <c r="N1031"/>
  <c r="L1031"/>
  <c r="K1031"/>
  <c r="N1030"/>
  <c r="L1030"/>
  <c r="K1030"/>
  <c r="N1029"/>
  <c r="L1029"/>
  <c r="K1029"/>
  <c r="N1028"/>
  <c r="L1028"/>
  <c r="K1028"/>
  <c r="N1027"/>
  <c r="L1027"/>
  <c r="K1027"/>
  <c r="N1026"/>
  <c r="L1026"/>
  <c r="K1026"/>
  <c r="N1025"/>
  <c r="L1025"/>
  <c r="K1025"/>
  <c r="N1024"/>
  <c r="L1024"/>
  <c r="K1024"/>
  <c r="N1023"/>
  <c r="L1023"/>
  <c r="K1023"/>
  <c r="N1022"/>
  <c r="L1022"/>
  <c r="K1022"/>
  <c r="N1021"/>
  <c r="L1021"/>
  <c r="K1021"/>
  <c r="N1020"/>
  <c r="L1020"/>
  <c r="K1020"/>
  <c r="N1019"/>
  <c r="L1019"/>
  <c r="K1019"/>
  <c r="N1018"/>
  <c r="L1018"/>
  <c r="K1018"/>
  <c r="N1017"/>
  <c r="L1017"/>
  <c r="K1017"/>
  <c r="N1016"/>
  <c r="L1016"/>
  <c r="K1016"/>
  <c r="N1015"/>
  <c r="L1015"/>
  <c r="K1015"/>
  <c r="N1014"/>
  <c r="L1014"/>
  <c r="K1014"/>
  <c r="N1013"/>
  <c r="L1013"/>
  <c r="K1013"/>
  <c r="N1012"/>
  <c r="L1012"/>
  <c r="K1012"/>
  <c r="N1011"/>
  <c r="L1011"/>
  <c r="K1011"/>
  <c r="N1010"/>
  <c r="L1010"/>
  <c r="K1010"/>
  <c r="N1009"/>
  <c r="L1009"/>
  <c r="K1009"/>
  <c r="N1008"/>
  <c r="L1008"/>
  <c r="K1008"/>
  <c r="N1007"/>
  <c r="L1007"/>
  <c r="K1007"/>
  <c r="N1006"/>
  <c r="L1006"/>
  <c r="K1006"/>
  <c r="N1005"/>
  <c r="L1005"/>
  <c r="K1005"/>
  <c r="N1004"/>
  <c r="L1004"/>
  <c r="K1004"/>
  <c r="N1003"/>
  <c r="L1003"/>
  <c r="K1003"/>
  <c r="N1002"/>
  <c r="L1002"/>
  <c r="K1002"/>
  <c r="N1001"/>
  <c r="L1001"/>
  <c r="K1001"/>
  <c r="N1000"/>
  <c r="L1000"/>
  <c r="K1000"/>
  <c r="N999"/>
  <c r="L999"/>
  <c r="K999"/>
  <c r="N998"/>
  <c r="L998"/>
  <c r="K998"/>
  <c r="N997"/>
  <c r="L997"/>
  <c r="K997"/>
  <c r="N996"/>
  <c r="L996"/>
  <c r="K996"/>
  <c r="N995"/>
  <c r="L995"/>
  <c r="K995"/>
  <c r="N994"/>
  <c r="L994"/>
  <c r="K994"/>
  <c r="N993"/>
  <c r="L993"/>
  <c r="K993"/>
  <c r="N992"/>
  <c r="L992"/>
  <c r="K992"/>
  <c r="N991"/>
  <c r="L991"/>
  <c r="K991"/>
  <c r="N990"/>
  <c r="L990"/>
  <c r="K990"/>
  <c r="N989"/>
  <c r="L989"/>
  <c r="K989"/>
  <c r="N988"/>
  <c r="L988"/>
  <c r="K988"/>
  <c r="N987"/>
  <c r="L987"/>
  <c r="K987"/>
  <c r="N986"/>
  <c r="L986"/>
  <c r="K986"/>
  <c r="N985"/>
  <c r="L985"/>
  <c r="K985"/>
  <c r="N984"/>
  <c r="L984"/>
  <c r="K984"/>
  <c r="N983"/>
  <c r="L983"/>
  <c r="K983"/>
  <c r="N982"/>
  <c r="L982"/>
  <c r="K982"/>
  <c r="N981"/>
  <c r="L981"/>
  <c r="K981"/>
  <c r="N980"/>
  <c r="L980"/>
  <c r="K980"/>
  <c r="N979"/>
  <c r="L979"/>
  <c r="K979"/>
  <c r="N978"/>
  <c r="L978"/>
  <c r="K978"/>
  <c r="N977"/>
  <c r="L977"/>
  <c r="K977"/>
  <c r="N976"/>
  <c r="L976"/>
  <c r="K976"/>
  <c r="N975"/>
  <c r="L975"/>
  <c r="K975"/>
  <c r="N974"/>
  <c r="L974"/>
  <c r="K974"/>
  <c r="N973"/>
  <c r="L973"/>
  <c r="K973"/>
  <c r="N972"/>
  <c r="L972"/>
  <c r="K972"/>
  <c r="N971"/>
  <c r="L971"/>
  <c r="K971"/>
  <c r="N970"/>
  <c r="L970"/>
  <c r="K970"/>
  <c r="N969"/>
  <c r="L969"/>
  <c r="K969"/>
  <c r="N968"/>
  <c r="L968"/>
  <c r="K968"/>
  <c r="N967"/>
  <c r="L967"/>
  <c r="K967"/>
  <c r="N966"/>
  <c r="L966"/>
  <c r="K966"/>
  <c r="N965"/>
  <c r="L965"/>
  <c r="K965"/>
  <c r="N964"/>
  <c r="L964"/>
  <c r="K964"/>
  <c r="N963"/>
  <c r="L963"/>
  <c r="K963"/>
  <c r="N962"/>
  <c r="L962"/>
  <c r="K962"/>
  <c r="N961"/>
  <c r="L961"/>
  <c r="K961"/>
  <c r="N960"/>
  <c r="L960"/>
  <c r="K960"/>
  <c r="N959"/>
  <c r="L959"/>
  <c r="K959"/>
  <c r="N958"/>
  <c r="L958"/>
  <c r="K958"/>
  <c r="N957"/>
  <c r="L957"/>
  <c r="K957"/>
  <c r="N956"/>
  <c r="L956"/>
  <c r="K956"/>
  <c r="N955"/>
  <c r="L955"/>
  <c r="K955"/>
  <c r="N954"/>
  <c r="L954"/>
  <c r="K954"/>
  <c r="N953"/>
  <c r="L953"/>
  <c r="K953"/>
  <c r="N952"/>
  <c r="L952"/>
  <c r="K952"/>
  <c r="N951"/>
  <c r="L951"/>
  <c r="K951"/>
  <c r="N950"/>
  <c r="L950"/>
  <c r="K950"/>
  <c r="N949"/>
  <c r="L949"/>
  <c r="K949"/>
  <c r="N948"/>
  <c r="L948"/>
  <c r="K948"/>
  <c r="N947"/>
  <c r="L947"/>
  <c r="K947"/>
  <c r="N946"/>
  <c r="L946"/>
  <c r="K946"/>
  <c r="N945"/>
  <c r="L945"/>
  <c r="K945"/>
  <c r="N944"/>
  <c r="L944"/>
  <c r="K944"/>
  <c r="N943"/>
  <c r="L943"/>
  <c r="K943"/>
  <c r="N942"/>
  <c r="L942"/>
  <c r="K942"/>
  <c r="N941"/>
  <c r="L941"/>
  <c r="K941"/>
  <c r="N940"/>
  <c r="L940"/>
  <c r="K940"/>
  <c r="N939"/>
  <c r="L939"/>
  <c r="K939"/>
  <c r="N938"/>
  <c r="L938"/>
  <c r="K938"/>
  <c r="N937"/>
  <c r="L937"/>
  <c r="K937"/>
  <c r="N936"/>
  <c r="L936"/>
  <c r="K936"/>
  <c r="N935"/>
  <c r="L935"/>
  <c r="K935"/>
  <c r="N934"/>
  <c r="L934"/>
  <c r="K934"/>
  <c r="N933"/>
  <c r="L933"/>
  <c r="K933"/>
  <c r="N932"/>
  <c r="L932"/>
  <c r="K932"/>
  <c r="N931"/>
  <c r="L931"/>
  <c r="K931"/>
  <c r="N930"/>
  <c r="L930"/>
  <c r="K930"/>
  <c r="N929"/>
  <c r="L929"/>
  <c r="K929"/>
  <c r="N928"/>
  <c r="L928"/>
  <c r="K928"/>
  <c r="N927"/>
  <c r="L927"/>
  <c r="K927"/>
  <c r="N926"/>
  <c r="L926"/>
  <c r="K926"/>
  <c r="N925"/>
  <c r="L925"/>
  <c r="K925"/>
  <c r="N924"/>
  <c r="L924"/>
  <c r="K924"/>
  <c r="N923"/>
  <c r="L923"/>
  <c r="K923"/>
  <c r="N922"/>
  <c r="L922"/>
  <c r="K922"/>
  <c r="N921"/>
  <c r="L921"/>
  <c r="K921"/>
  <c r="N920"/>
  <c r="L920"/>
  <c r="K920"/>
  <c r="N919"/>
  <c r="L919"/>
  <c r="K919"/>
  <c r="N918"/>
  <c r="L918"/>
  <c r="K918"/>
  <c r="N917"/>
  <c r="L917"/>
  <c r="K917"/>
  <c r="N916"/>
  <c r="L916"/>
  <c r="K916"/>
  <c r="N915"/>
  <c r="L915"/>
  <c r="K915"/>
  <c r="N914"/>
  <c r="L914"/>
  <c r="K914"/>
  <c r="N913"/>
  <c r="L913"/>
  <c r="K913"/>
  <c r="N912"/>
  <c r="L912"/>
  <c r="K912"/>
  <c r="N911"/>
  <c r="L911"/>
  <c r="K911"/>
  <c r="N910"/>
  <c r="L910"/>
  <c r="K910"/>
  <c r="N909"/>
  <c r="L909"/>
  <c r="K909"/>
  <c r="N908"/>
  <c r="L908"/>
  <c r="K908"/>
  <c r="N907"/>
  <c r="L907"/>
  <c r="K907"/>
  <c r="N906"/>
  <c r="L906"/>
  <c r="K906"/>
  <c r="N905"/>
  <c r="L905"/>
  <c r="K905"/>
  <c r="N904"/>
  <c r="L904"/>
  <c r="K904"/>
  <c r="N903"/>
  <c r="L903"/>
  <c r="K903"/>
  <c r="N902"/>
  <c r="L902"/>
  <c r="K902"/>
  <c r="N901"/>
  <c r="L901"/>
  <c r="K901"/>
  <c r="N900"/>
  <c r="L900"/>
  <c r="K900"/>
  <c r="N899"/>
  <c r="L899"/>
  <c r="K899"/>
  <c r="N898"/>
  <c r="L898"/>
  <c r="K898"/>
  <c r="N897"/>
  <c r="L897"/>
  <c r="K897"/>
  <c r="N896"/>
  <c r="L896"/>
  <c r="K896"/>
  <c r="N895"/>
  <c r="L895"/>
  <c r="K895"/>
  <c r="N894"/>
  <c r="L894"/>
  <c r="K894"/>
  <c r="N893"/>
  <c r="L893"/>
  <c r="K893"/>
  <c r="N892"/>
  <c r="L892"/>
  <c r="K892"/>
  <c r="N891"/>
  <c r="L891"/>
  <c r="K891"/>
  <c r="N890"/>
  <c r="L890"/>
  <c r="K890"/>
  <c r="N889"/>
  <c r="L889"/>
  <c r="K889"/>
  <c r="N888"/>
  <c r="L888"/>
  <c r="K888"/>
  <c r="N887"/>
  <c r="L887"/>
  <c r="K887"/>
  <c r="N886"/>
  <c r="L886"/>
  <c r="K886"/>
  <c r="N885"/>
  <c r="L885"/>
  <c r="K885"/>
  <c r="N884"/>
  <c r="L884"/>
  <c r="K884"/>
  <c r="N883"/>
  <c r="L883"/>
  <c r="K883"/>
  <c r="N882"/>
  <c r="L882"/>
  <c r="K882"/>
  <c r="N881"/>
  <c r="L881"/>
  <c r="K881"/>
  <c r="N880"/>
  <c r="L880"/>
  <c r="K880"/>
  <c r="N879"/>
  <c r="L879"/>
  <c r="K879"/>
  <c r="N878"/>
  <c r="L878"/>
  <c r="K878"/>
  <c r="N877"/>
  <c r="L877"/>
  <c r="K877"/>
  <c r="N876"/>
  <c r="L876"/>
  <c r="K876"/>
  <c r="N875"/>
  <c r="L875"/>
  <c r="K875"/>
  <c r="N874"/>
  <c r="L874"/>
  <c r="K874"/>
  <c r="N873"/>
  <c r="L873"/>
  <c r="K873"/>
  <c r="N872"/>
  <c r="L872"/>
  <c r="K872"/>
  <c r="N871"/>
  <c r="L871"/>
  <c r="K871"/>
  <c r="N870"/>
  <c r="L870"/>
  <c r="K870"/>
  <c r="N869"/>
  <c r="L869"/>
  <c r="K869"/>
  <c r="N868"/>
  <c r="L868"/>
  <c r="K868"/>
  <c r="N867"/>
  <c r="L867"/>
  <c r="K867"/>
  <c r="N866"/>
  <c r="L866"/>
  <c r="K866"/>
  <c r="N865"/>
  <c r="L865"/>
  <c r="K865"/>
  <c r="N864"/>
  <c r="L864"/>
  <c r="K864"/>
  <c r="N863"/>
  <c r="L863"/>
  <c r="K863"/>
  <c r="N862"/>
  <c r="L862"/>
  <c r="K862"/>
  <c r="N861"/>
  <c r="L861"/>
  <c r="K861"/>
  <c r="N860"/>
  <c r="L860"/>
  <c r="K860"/>
  <c r="N859"/>
  <c r="L859"/>
  <c r="K859"/>
  <c r="N858"/>
  <c r="L858"/>
  <c r="K858"/>
  <c r="N857"/>
  <c r="L857"/>
  <c r="K857"/>
  <c r="N856"/>
  <c r="L856"/>
  <c r="K856"/>
  <c r="N855"/>
  <c r="L855"/>
  <c r="K855"/>
  <c r="N854"/>
  <c r="L854"/>
  <c r="K854"/>
  <c r="N853"/>
  <c r="L853"/>
  <c r="K853"/>
  <c r="N852"/>
  <c r="L852"/>
  <c r="K852"/>
  <c r="N851"/>
  <c r="L851"/>
  <c r="K851"/>
  <c r="N850"/>
  <c r="L850"/>
  <c r="K850"/>
  <c r="N849"/>
  <c r="L849"/>
  <c r="K849"/>
  <c r="N848"/>
  <c r="L848"/>
  <c r="K848"/>
  <c r="N847"/>
  <c r="L847"/>
  <c r="K847"/>
  <c r="N846"/>
  <c r="L846"/>
  <c r="K846"/>
  <c r="N845"/>
  <c r="L845"/>
  <c r="K845"/>
  <c r="N844"/>
  <c r="L844"/>
  <c r="K844"/>
  <c r="N843"/>
  <c r="L843"/>
  <c r="K843"/>
  <c r="N842"/>
  <c r="L842"/>
  <c r="K842"/>
  <c r="N841"/>
  <c r="L841"/>
  <c r="K841"/>
  <c r="N840"/>
  <c r="L840"/>
  <c r="K840"/>
  <c r="N839"/>
  <c r="L839"/>
  <c r="K839"/>
  <c r="N838"/>
  <c r="L838"/>
  <c r="K838"/>
  <c r="N837"/>
  <c r="L837"/>
  <c r="K837"/>
  <c r="N836"/>
  <c r="L836"/>
  <c r="K836"/>
  <c r="N835"/>
  <c r="L835"/>
  <c r="K835"/>
  <c r="N834"/>
  <c r="L834"/>
  <c r="K834"/>
  <c r="N833"/>
  <c r="L833"/>
  <c r="K833"/>
  <c r="N832"/>
  <c r="L832"/>
  <c r="K832"/>
  <c r="N831"/>
  <c r="L831"/>
  <c r="K831"/>
  <c r="N830"/>
  <c r="L830"/>
  <c r="K830"/>
  <c r="N829"/>
  <c r="L829"/>
  <c r="K829"/>
  <c r="N828"/>
  <c r="L828"/>
  <c r="K828"/>
  <c r="N827"/>
  <c r="L827"/>
  <c r="K827"/>
  <c r="N826"/>
  <c r="L826"/>
  <c r="K826"/>
  <c r="N825"/>
  <c r="L825"/>
  <c r="K825"/>
  <c r="N824"/>
  <c r="L824"/>
  <c r="K824"/>
  <c r="N823"/>
  <c r="L823"/>
  <c r="K823"/>
  <c r="N822"/>
  <c r="L822"/>
  <c r="K822"/>
  <c r="N821"/>
  <c r="L821"/>
  <c r="K821"/>
  <c r="N820"/>
  <c r="L820"/>
  <c r="K820"/>
  <c r="N819"/>
  <c r="L819"/>
  <c r="K819"/>
  <c r="N818"/>
  <c r="L818"/>
  <c r="K818"/>
  <c r="N817"/>
  <c r="L817"/>
  <c r="K817"/>
  <c r="N816"/>
  <c r="L816"/>
  <c r="K816"/>
  <c r="N815"/>
  <c r="L815"/>
  <c r="K815"/>
  <c r="N814"/>
  <c r="L814"/>
  <c r="K814"/>
  <c r="N813"/>
  <c r="L813"/>
  <c r="K813"/>
  <c r="N812"/>
  <c r="L812"/>
  <c r="K812"/>
  <c r="N811"/>
  <c r="L811"/>
  <c r="K811"/>
  <c r="N810"/>
  <c r="L810"/>
  <c r="K810"/>
  <c r="N809"/>
  <c r="L809"/>
  <c r="K809"/>
  <c r="N808"/>
  <c r="L808"/>
  <c r="K808"/>
  <c r="N807"/>
  <c r="L807"/>
  <c r="K807"/>
  <c r="N806"/>
  <c r="L806"/>
  <c r="K806"/>
  <c r="N805"/>
  <c r="L805"/>
  <c r="K805"/>
  <c r="N804"/>
  <c r="L804"/>
  <c r="K804"/>
  <c r="N803"/>
  <c r="L803"/>
  <c r="K803"/>
  <c r="N802"/>
  <c r="L802"/>
  <c r="K802"/>
  <c r="N801"/>
  <c r="L801"/>
  <c r="K801"/>
  <c r="N800"/>
  <c r="L800"/>
  <c r="K800"/>
  <c r="N799"/>
  <c r="L799"/>
  <c r="K799"/>
  <c r="N798"/>
  <c r="L798"/>
  <c r="K798"/>
  <c r="N797"/>
  <c r="L797"/>
  <c r="K797"/>
  <c r="N796"/>
  <c r="L796"/>
  <c r="K796"/>
  <c r="N795"/>
  <c r="L795"/>
  <c r="K795"/>
  <c r="N794"/>
  <c r="L794"/>
  <c r="K794"/>
  <c r="N793"/>
  <c r="L793"/>
  <c r="K793"/>
  <c r="N792"/>
  <c r="L792"/>
  <c r="K792"/>
  <c r="N791"/>
  <c r="L791"/>
  <c r="K791"/>
  <c r="N790"/>
  <c r="L790"/>
  <c r="K790"/>
  <c r="N789"/>
  <c r="L789"/>
  <c r="K789"/>
  <c r="N788"/>
  <c r="L788"/>
  <c r="K788"/>
  <c r="N787"/>
  <c r="L787"/>
  <c r="K787"/>
  <c r="N786"/>
  <c r="L786"/>
  <c r="K786"/>
  <c r="N785"/>
  <c r="L785"/>
  <c r="K785"/>
  <c r="N784"/>
  <c r="L784"/>
  <c r="K784"/>
  <c r="N783"/>
  <c r="L783"/>
  <c r="K783"/>
  <c r="N782"/>
  <c r="L782"/>
  <c r="K782"/>
  <c r="N781"/>
  <c r="L781"/>
  <c r="K781"/>
  <c r="N780"/>
  <c r="L780"/>
  <c r="K780"/>
  <c r="N779"/>
  <c r="L779"/>
  <c r="K779"/>
  <c r="N778"/>
  <c r="L778"/>
  <c r="K778"/>
  <c r="N777"/>
  <c r="L777"/>
  <c r="K777"/>
  <c r="N776"/>
  <c r="L776"/>
  <c r="K776"/>
  <c r="N775"/>
  <c r="L775"/>
  <c r="K775"/>
  <c r="N774"/>
  <c r="L774"/>
  <c r="K774"/>
  <c r="N773"/>
  <c r="L773"/>
  <c r="K773"/>
  <c r="N772"/>
  <c r="L772"/>
  <c r="K772"/>
  <c r="N771"/>
  <c r="L771"/>
  <c r="K771"/>
  <c r="N770"/>
  <c r="L770"/>
  <c r="K770"/>
  <c r="N769"/>
  <c r="L769"/>
  <c r="K769"/>
  <c r="N768"/>
  <c r="L768"/>
  <c r="K768"/>
  <c r="N767"/>
  <c r="L767"/>
  <c r="K767"/>
  <c r="N766"/>
  <c r="L766"/>
  <c r="K766"/>
  <c r="N765"/>
  <c r="L765"/>
  <c r="K765"/>
  <c r="N764"/>
  <c r="L764"/>
  <c r="K764"/>
  <c r="N763"/>
  <c r="L763"/>
  <c r="K763"/>
  <c r="N762"/>
  <c r="L762"/>
  <c r="K762"/>
  <c r="N761"/>
  <c r="L761"/>
  <c r="K761"/>
  <c r="N760"/>
  <c r="L760"/>
  <c r="K760"/>
  <c r="N759"/>
  <c r="L759"/>
  <c r="K759"/>
  <c r="N758"/>
  <c r="L758"/>
  <c r="K758"/>
  <c r="N757"/>
  <c r="L757"/>
  <c r="K757"/>
  <c r="N756"/>
  <c r="L756"/>
  <c r="K756"/>
  <c r="N755"/>
  <c r="L755"/>
  <c r="K755"/>
  <c r="N754"/>
  <c r="L754"/>
  <c r="K754"/>
  <c r="N753"/>
  <c r="L753"/>
  <c r="K753"/>
  <c r="N752"/>
  <c r="L752"/>
  <c r="K752"/>
  <c r="N751"/>
  <c r="L751"/>
  <c r="K751"/>
  <c r="N750"/>
  <c r="L750"/>
  <c r="K750"/>
  <c r="N749"/>
  <c r="L749"/>
  <c r="K749"/>
  <c r="N748"/>
  <c r="L748"/>
  <c r="K748"/>
  <c r="N747"/>
  <c r="L747"/>
  <c r="K747"/>
  <c r="N746"/>
  <c r="L746"/>
  <c r="K746"/>
  <c r="N745"/>
  <c r="L745"/>
  <c r="K745"/>
  <c r="N744"/>
  <c r="L744"/>
  <c r="K744"/>
  <c r="N743"/>
  <c r="L743"/>
  <c r="K743"/>
  <c r="N742"/>
  <c r="L742"/>
  <c r="K742"/>
  <c r="N741"/>
  <c r="L741"/>
  <c r="K741"/>
  <c r="N740"/>
  <c r="L740"/>
  <c r="K740"/>
  <c r="N739"/>
  <c r="L739"/>
  <c r="K739"/>
  <c r="N738"/>
  <c r="L738"/>
  <c r="K738"/>
  <c r="N737"/>
  <c r="L737"/>
  <c r="K737"/>
  <c r="N736"/>
  <c r="L736"/>
  <c r="K736"/>
  <c r="N735"/>
  <c r="L735"/>
  <c r="K735"/>
  <c r="N734"/>
  <c r="L734"/>
  <c r="K734"/>
  <c r="N733"/>
  <c r="L733"/>
  <c r="K733"/>
  <c r="N732"/>
  <c r="L732"/>
  <c r="K732"/>
  <c r="N731"/>
  <c r="L731"/>
  <c r="K731"/>
  <c r="N730"/>
  <c r="L730"/>
  <c r="K730"/>
  <c r="N729"/>
  <c r="L729"/>
  <c r="K729"/>
  <c r="N728"/>
  <c r="L728"/>
  <c r="K728"/>
  <c r="N727"/>
  <c r="L727"/>
  <c r="K727"/>
  <c r="N726"/>
  <c r="L726"/>
  <c r="K726"/>
  <c r="N725"/>
  <c r="L725"/>
  <c r="K725"/>
  <c r="N724"/>
  <c r="L724"/>
  <c r="K724"/>
  <c r="N723"/>
  <c r="L723"/>
  <c r="K723"/>
  <c r="N722"/>
  <c r="L722"/>
  <c r="K722"/>
  <c r="N721"/>
  <c r="L721"/>
  <c r="K721"/>
  <c r="N720"/>
  <c r="L720"/>
  <c r="K720"/>
  <c r="N719"/>
  <c r="L719"/>
  <c r="K719"/>
  <c r="N718"/>
  <c r="L718"/>
  <c r="K718"/>
  <c r="N717"/>
  <c r="L717"/>
  <c r="K717"/>
  <c r="N716"/>
  <c r="L716"/>
  <c r="K716"/>
  <c r="N715"/>
  <c r="L715"/>
  <c r="K715"/>
  <c r="N714"/>
  <c r="L714"/>
  <c r="K714"/>
  <c r="N713"/>
  <c r="L713"/>
  <c r="K713"/>
  <c r="N712"/>
  <c r="L712"/>
  <c r="K712"/>
  <c r="N711"/>
  <c r="L711"/>
  <c r="K711"/>
  <c r="N710"/>
  <c r="L710"/>
  <c r="K710"/>
  <c r="N709"/>
  <c r="L709"/>
  <c r="K709"/>
  <c r="N708"/>
  <c r="L708"/>
  <c r="K708"/>
  <c r="N707"/>
  <c r="L707"/>
  <c r="K707"/>
  <c r="N706"/>
  <c r="L706"/>
  <c r="K706"/>
  <c r="N705"/>
  <c r="L705"/>
  <c r="K705"/>
  <c r="N704"/>
  <c r="L704"/>
  <c r="K704"/>
  <c r="N703"/>
  <c r="L703"/>
  <c r="K703"/>
  <c r="N702"/>
  <c r="L702"/>
  <c r="K702"/>
  <c r="N701"/>
  <c r="L701"/>
  <c r="K701"/>
  <c r="N700"/>
  <c r="L700"/>
  <c r="K700"/>
  <c r="N699"/>
  <c r="L699"/>
  <c r="K699"/>
  <c r="N698"/>
  <c r="L698"/>
  <c r="K698"/>
  <c r="N697"/>
  <c r="L697"/>
  <c r="K697"/>
  <c r="N696"/>
  <c r="L696"/>
  <c r="K696"/>
  <c r="N695"/>
  <c r="L695"/>
  <c r="K695"/>
  <c r="N694"/>
  <c r="L694"/>
  <c r="K694"/>
  <c r="N693"/>
  <c r="L693"/>
  <c r="K693"/>
  <c r="N692"/>
  <c r="L692"/>
  <c r="K692"/>
  <c r="N691"/>
  <c r="L691"/>
  <c r="K691"/>
  <c r="N690"/>
  <c r="L690"/>
  <c r="K690"/>
  <c r="N689"/>
  <c r="L689"/>
  <c r="K689"/>
  <c r="N688"/>
  <c r="L688"/>
  <c r="K688"/>
  <c r="N687"/>
  <c r="L687"/>
  <c r="K687"/>
  <c r="N686"/>
  <c r="L686"/>
  <c r="K686"/>
  <c r="N685"/>
  <c r="L685"/>
  <c r="K685"/>
  <c r="N684"/>
  <c r="L684"/>
  <c r="K684"/>
  <c r="N683"/>
  <c r="L683"/>
  <c r="K683"/>
  <c r="N682"/>
  <c r="L682"/>
  <c r="K682"/>
  <c r="N681"/>
  <c r="L681"/>
  <c r="K681"/>
  <c r="N680"/>
  <c r="L680"/>
  <c r="K680"/>
  <c r="N679"/>
  <c r="L679"/>
  <c r="K679"/>
  <c r="N678"/>
  <c r="L678"/>
  <c r="K678"/>
  <c r="N677"/>
  <c r="L677"/>
  <c r="K677"/>
  <c r="N676"/>
  <c r="L676"/>
  <c r="K676"/>
  <c r="N675"/>
  <c r="L675"/>
  <c r="K675"/>
  <c r="N674"/>
  <c r="L674"/>
  <c r="K674"/>
  <c r="N673"/>
  <c r="L673"/>
  <c r="K673"/>
  <c r="N672"/>
  <c r="L672"/>
  <c r="K672"/>
  <c r="N671"/>
  <c r="L671"/>
  <c r="K671"/>
  <c r="N670"/>
  <c r="L670"/>
  <c r="K670"/>
  <c r="N669"/>
  <c r="L669"/>
  <c r="K669"/>
  <c r="N668"/>
  <c r="L668"/>
  <c r="K668"/>
  <c r="N667"/>
  <c r="L667"/>
  <c r="K667"/>
  <c r="N666"/>
  <c r="L666"/>
  <c r="K666"/>
  <c r="N665"/>
  <c r="L665"/>
  <c r="K665"/>
  <c r="N664"/>
  <c r="L664"/>
  <c r="K664"/>
  <c r="N663"/>
  <c r="L663"/>
  <c r="K663"/>
  <c r="N662"/>
  <c r="L662"/>
  <c r="K662"/>
  <c r="N661"/>
  <c r="L661"/>
  <c r="K661"/>
  <c r="N660"/>
  <c r="L660"/>
  <c r="K660"/>
  <c r="N659"/>
  <c r="L659"/>
  <c r="K659"/>
  <c r="N658"/>
  <c r="L658"/>
  <c r="K658"/>
  <c r="N657"/>
  <c r="L657"/>
  <c r="K657"/>
  <c r="N656"/>
  <c r="L656"/>
  <c r="K656"/>
  <c r="N655"/>
  <c r="L655"/>
  <c r="K655"/>
  <c r="N654"/>
  <c r="L654"/>
  <c r="K654"/>
  <c r="N653"/>
  <c r="L653"/>
  <c r="K653"/>
  <c r="N652"/>
  <c r="L652"/>
  <c r="K652"/>
  <c r="N651"/>
  <c r="L651"/>
  <c r="K651"/>
  <c r="N650"/>
  <c r="L650"/>
  <c r="K650"/>
  <c r="N649"/>
  <c r="L649"/>
  <c r="K649"/>
  <c r="N648"/>
  <c r="L648"/>
  <c r="K648"/>
  <c r="N647"/>
  <c r="L647"/>
  <c r="K647"/>
  <c r="N646"/>
  <c r="L646"/>
  <c r="K646"/>
  <c r="N645"/>
  <c r="L645"/>
  <c r="K645"/>
  <c r="N644"/>
  <c r="L644"/>
  <c r="K644"/>
  <c r="N643"/>
  <c r="L643"/>
  <c r="K643"/>
  <c r="N642"/>
  <c r="L642"/>
  <c r="K642"/>
  <c r="N641"/>
  <c r="L641"/>
  <c r="K641"/>
  <c r="N640"/>
  <c r="L640"/>
  <c r="K640"/>
  <c r="N639"/>
  <c r="L639"/>
  <c r="K639"/>
  <c r="N638"/>
  <c r="L638"/>
  <c r="K638"/>
  <c r="N637"/>
  <c r="L637"/>
  <c r="K637"/>
  <c r="N636"/>
  <c r="L636"/>
  <c r="K636"/>
  <c r="N635"/>
  <c r="L635"/>
  <c r="K635"/>
  <c r="N634"/>
  <c r="L634"/>
  <c r="K634"/>
  <c r="N633"/>
  <c r="L633"/>
  <c r="K633"/>
  <c r="N632"/>
  <c r="L632"/>
  <c r="K632"/>
  <c r="N631"/>
  <c r="L631"/>
  <c r="K631"/>
  <c r="N630"/>
  <c r="L630"/>
  <c r="K630"/>
  <c r="N629"/>
  <c r="L629"/>
  <c r="K629"/>
  <c r="N628"/>
  <c r="L628"/>
  <c r="K628"/>
  <c r="N627"/>
  <c r="L627"/>
  <c r="K627"/>
  <c r="N626"/>
  <c r="L626"/>
  <c r="K626"/>
  <c r="N625"/>
  <c r="L625"/>
  <c r="K625"/>
  <c r="N624"/>
  <c r="L624"/>
  <c r="K624"/>
  <c r="N623"/>
  <c r="L623"/>
  <c r="K623"/>
  <c r="N622"/>
  <c r="L622"/>
  <c r="K622"/>
  <c r="N621"/>
  <c r="L621"/>
  <c r="K621"/>
  <c r="N620"/>
  <c r="L620"/>
  <c r="K620"/>
  <c r="N619"/>
  <c r="L619"/>
  <c r="K619"/>
  <c r="N618"/>
  <c r="L618"/>
  <c r="K618"/>
  <c r="N617"/>
  <c r="L617"/>
  <c r="K617"/>
  <c r="N616"/>
  <c r="L616"/>
  <c r="K616"/>
  <c r="N615"/>
  <c r="L615"/>
  <c r="K615"/>
  <c r="N614"/>
  <c r="L614"/>
  <c r="K614"/>
  <c r="N613"/>
  <c r="L613"/>
  <c r="K613"/>
  <c r="N612"/>
  <c r="L612"/>
  <c r="K612"/>
  <c r="N611"/>
  <c r="L611"/>
  <c r="K611"/>
  <c r="N610"/>
  <c r="L610"/>
  <c r="K610"/>
  <c r="N609"/>
  <c r="L609"/>
  <c r="K609"/>
  <c r="N608"/>
  <c r="L608"/>
  <c r="K608"/>
  <c r="N607"/>
  <c r="L607"/>
  <c r="K607"/>
  <c r="N606"/>
  <c r="L606"/>
  <c r="K606"/>
  <c r="N605"/>
  <c r="L605"/>
  <c r="K605"/>
  <c r="N604"/>
  <c r="L604"/>
  <c r="K604"/>
  <c r="N603"/>
  <c r="L603"/>
  <c r="K603"/>
  <c r="N602"/>
  <c r="L602"/>
  <c r="K602"/>
  <c r="N601"/>
  <c r="L601"/>
  <c r="K601"/>
  <c r="N600"/>
  <c r="L600"/>
  <c r="K600"/>
  <c r="N599"/>
  <c r="L599"/>
  <c r="K599"/>
  <c r="N598"/>
  <c r="L598"/>
  <c r="K598"/>
  <c r="N597"/>
  <c r="L597"/>
  <c r="K597"/>
  <c r="N596"/>
  <c r="L596"/>
  <c r="K596"/>
  <c r="N595"/>
  <c r="L595"/>
  <c r="K595"/>
  <c r="N594"/>
  <c r="L594"/>
  <c r="K594"/>
  <c r="N593"/>
  <c r="L593"/>
  <c r="K593"/>
  <c r="N592"/>
  <c r="L592"/>
  <c r="K592"/>
  <c r="N591"/>
  <c r="L591"/>
  <c r="K591"/>
  <c r="N590"/>
  <c r="L590"/>
  <c r="K590"/>
  <c r="N589"/>
  <c r="L589"/>
  <c r="K589"/>
  <c r="N588"/>
  <c r="L588"/>
  <c r="K588"/>
  <c r="N587"/>
  <c r="L587"/>
  <c r="K587"/>
  <c r="N586"/>
  <c r="L586"/>
  <c r="K586"/>
  <c r="N585"/>
  <c r="L585"/>
  <c r="K585"/>
  <c r="N584"/>
  <c r="L584"/>
  <c r="K584"/>
  <c r="N583"/>
  <c r="L583"/>
  <c r="K583"/>
  <c r="N582"/>
  <c r="L582"/>
  <c r="K582"/>
  <c r="N581"/>
  <c r="L581"/>
  <c r="K581"/>
  <c r="N580"/>
  <c r="L580"/>
  <c r="K580"/>
  <c r="N579"/>
  <c r="L579"/>
  <c r="K579"/>
  <c r="N578"/>
  <c r="L578"/>
  <c r="K578"/>
  <c r="N577"/>
  <c r="L577"/>
  <c r="K577"/>
  <c r="N576"/>
  <c r="L576"/>
  <c r="K576"/>
  <c r="N575"/>
  <c r="L575"/>
  <c r="K575"/>
  <c r="N574"/>
  <c r="L574"/>
  <c r="K574"/>
  <c r="N573"/>
  <c r="L573"/>
  <c r="K573"/>
  <c r="N572"/>
  <c r="L572"/>
  <c r="K572"/>
  <c r="N571"/>
  <c r="L571"/>
  <c r="K571"/>
  <c r="N570"/>
  <c r="L570"/>
  <c r="K570"/>
  <c r="N569"/>
  <c r="L569"/>
  <c r="K569"/>
  <c r="N568"/>
  <c r="L568"/>
  <c r="K568"/>
  <c r="N567"/>
  <c r="L567"/>
  <c r="K567"/>
  <c r="N566"/>
  <c r="L566"/>
  <c r="K566"/>
  <c r="N565"/>
  <c r="L565"/>
  <c r="K565"/>
  <c r="N564"/>
  <c r="L564"/>
  <c r="K564"/>
  <c r="N563"/>
  <c r="L563"/>
  <c r="K563"/>
  <c r="N562"/>
  <c r="L562"/>
  <c r="K562"/>
  <c r="N561"/>
  <c r="L561"/>
  <c r="K561"/>
  <c r="N560"/>
  <c r="L560"/>
  <c r="K560"/>
  <c r="N559"/>
  <c r="L559"/>
  <c r="K559"/>
  <c r="N558"/>
  <c r="L558"/>
  <c r="K558"/>
  <c r="N557"/>
  <c r="L557"/>
  <c r="K557"/>
  <c r="N556"/>
  <c r="L556"/>
  <c r="K556"/>
  <c r="N555"/>
  <c r="L555"/>
  <c r="K555"/>
  <c r="N554"/>
  <c r="L554"/>
  <c r="K554"/>
  <c r="N553"/>
  <c r="L553"/>
  <c r="K553"/>
  <c r="N552"/>
  <c r="L552"/>
  <c r="K552"/>
  <c r="N551"/>
  <c r="L551"/>
  <c r="K551"/>
  <c r="N550"/>
  <c r="L550"/>
  <c r="K550"/>
  <c r="N549"/>
  <c r="L549"/>
  <c r="K549"/>
  <c r="N548"/>
  <c r="L548"/>
  <c r="K548"/>
  <c r="N547"/>
  <c r="L547"/>
  <c r="K547"/>
  <c r="N546"/>
  <c r="L546"/>
  <c r="K546"/>
  <c r="N545"/>
  <c r="L545"/>
  <c r="K545"/>
  <c r="N544"/>
  <c r="L544"/>
  <c r="K544"/>
  <c r="N543"/>
  <c r="L543"/>
  <c r="K543"/>
  <c r="N542"/>
  <c r="L542"/>
  <c r="K542"/>
  <c r="N541"/>
  <c r="L541"/>
  <c r="K541"/>
  <c r="N540"/>
  <c r="L540"/>
  <c r="K540"/>
  <c r="N539"/>
  <c r="L539"/>
  <c r="K539"/>
  <c r="N538"/>
  <c r="L538"/>
  <c r="K538"/>
  <c r="N537"/>
  <c r="L537"/>
  <c r="K537"/>
  <c r="N536"/>
  <c r="L536"/>
  <c r="K536"/>
  <c r="N535"/>
  <c r="L535"/>
  <c r="K535"/>
  <c r="N534"/>
  <c r="L534"/>
  <c r="K534"/>
  <c r="N533"/>
  <c r="L533"/>
  <c r="K533"/>
  <c r="N532"/>
  <c r="L532"/>
  <c r="K532"/>
  <c r="N531"/>
  <c r="L531"/>
  <c r="K531"/>
  <c r="N530"/>
  <c r="L530"/>
  <c r="K530"/>
  <c r="N529"/>
  <c r="L529"/>
  <c r="K529"/>
  <c r="N528"/>
  <c r="L528"/>
  <c r="K528"/>
  <c r="N527"/>
  <c r="L527"/>
  <c r="K527"/>
  <c r="N526"/>
  <c r="L526"/>
  <c r="K526"/>
  <c r="N525"/>
  <c r="L525"/>
  <c r="K525"/>
  <c r="N524"/>
  <c r="L524"/>
  <c r="K524"/>
  <c r="N523"/>
  <c r="L523"/>
  <c r="K523"/>
  <c r="N522"/>
  <c r="L522"/>
  <c r="K522"/>
  <c r="N521"/>
  <c r="L521"/>
  <c r="K521"/>
  <c r="N520"/>
  <c r="L520"/>
  <c r="K520"/>
  <c r="N519"/>
  <c r="L519"/>
  <c r="K519"/>
  <c r="N518"/>
  <c r="L518"/>
  <c r="K518"/>
  <c r="N517"/>
  <c r="L517"/>
  <c r="K517"/>
  <c r="N516"/>
  <c r="L516"/>
  <c r="K516"/>
  <c r="N515"/>
  <c r="L515"/>
  <c r="K515"/>
  <c r="N514"/>
  <c r="L514"/>
  <c r="K514"/>
  <c r="N513"/>
  <c r="L513"/>
  <c r="K513"/>
  <c r="N512"/>
  <c r="L512"/>
  <c r="K512"/>
  <c r="N511"/>
  <c r="L511"/>
  <c r="K511"/>
  <c r="N510"/>
  <c r="L510"/>
  <c r="K510"/>
  <c r="N509"/>
  <c r="L509"/>
  <c r="K509"/>
  <c r="N508"/>
  <c r="L508"/>
  <c r="K508"/>
  <c r="N507"/>
  <c r="L507"/>
  <c r="K507"/>
  <c r="N506"/>
  <c r="L506"/>
  <c r="K506"/>
  <c r="N505"/>
  <c r="L505"/>
  <c r="K505"/>
  <c r="N504"/>
  <c r="L504"/>
  <c r="K504"/>
  <c r="N503"/>
  <c r="L503"/>
  <c r="K503"/>
  <c r="N502"/>
  <c r="L502"/>
  <c r="K502"/>
  <c r="N501"/>
  <c r="L501"/>
  <c r="K501"/>
  <c r="N500"/>
  <c r="L500"/>
  <c r="K500"/>
  <c r="N499"/>
  <c r="L499"/>
  <c r="K499"/>
  <c r="N498"/>
  <c r="L498"/>
  <c r="K498"/>
  <c r="N497"/>
  <c r="L497"/>
  <c r="K497"/>
  <c r="N496"/>
  <c r="L496"/>
  <c r="K496"/>
  <c r="N495"/>
  <c r="L495"/>
  <c r="K495"/>
  <c r="N494"/>
  <c r="L494"/>
  <c r="K494"/>
  <c r="N493"/>
  <c r="L493"/>
  <c r="K493"/>
  <c r="N492"/>
  <c r="L492"/>
  <c r="K492"/>
  <c r="N491"/>
  <c r="L491"/>
  <c r="K491"/>
  <c r="N490"/>
  <c r="L490"/>
  <c r="K490"/>
  <c r="N489"/>
  <c r="L489"/>
  <c r="K489"/>
  <c r="N488"/>
  <c r="L488"/>
  <c r="K488"/>
  <c r="N487"/>
  <c r="L487"/>
  <c r="K487"/>
  <c r="N486"/>
  <c r="L486"/>
  <c r="K486"/>
  <c r="N485"/>
  <c r="L485"/>
  <c r="K485"/>
  <c r="N484"/>
  <c r="L484"/>
  <c r="K484"/>
  <c r="N483"/>
  <c r="L483"/>
  <c r="K483"/>
  <c r="N482"/>
  <c r="L482"/>
  <c r="K482"/>
  <c r="N481"/>
  <c r="L481"/>
  <c r="K481"/>
  <c r="N480"/>
  <c r="L480"/>
  <c r="K480"/>
  <c r="N479"/>
  <c r="L479"/>
  <c r="K479"/>
  <c r="N478"/>
  <c r="L478"/>
  <c r="K478"/>
  <c r="N477"/>
  <c r="L477"/>
  <c r="K477"/>
  <c r="N476"/>
  <c r="L476"/>
  <c r="K476"/>
  <c r="N475"/>
  <c r="L475"/>
  <c r="K475"/>
  <c r="N474"/>
  <c r="L474"/>
  <c r="K474"/>
  <c r="N473"/>
  <c r="L473"/>
  <c r="K473"/>
  <c r="N472"/>
  <c r="L472"/>
  <c r="K472"/>
  <c r="N471"/>
  <c r="L471"/>
  <c r="K471"/>
  <c r="N470"/>
  <c r="L470"/>
  <c r="K470"/>
  <c r="N469"/>
  <c r="L469"/>
  <c r="K469"/>
  <c r="N468"/>
  <c r="L468"/>
  <c r="K468"/>
  <c r="N467"/>
  <c r="L467"/>
  <c r="K467"/>
  <c r="N466"/>
  <c r="L466"/>
  <c r="K466"/>
  <c r="N465"/>
  <c r="L465"/>
  <c r="K465"/>
  <c r="N464"/>
  <c r="L464"/>
  <c r="K464"/>
  <c r="N463"/>
  <c r="L463"/>
  <c r="K463"/>
  <c r="N462"/>
  <c r="L462"/>
  <c r="K462"/>
  <c r="N461"/>
  <c r="L461"/>
  <c r="K461"/>
  <c r="N460"/>
  <c r="L460"/>
  <c r="K460"/>
  <c r="N459"/>
  <c r="L459"/>
  <c r="K459"/>
  <c r="N458"/>
  <c r="L458"/>
  <c r="K458"/>
  <c r="N457"/>
  <c r="L457"/>
  <c r="K457"/>
  <c r="N456"/>
  <c r="L456"/>
  <c r="K456"/>
  <c r="N455"/>
  <c r="L455"/>
  <c r="K455"/>
  <c r="N454"/>
  <c r="L454"/>
  <c r="K454"/>
  <c r="N453"/>
  <c r="L453"/>
  <c r="K453"/>
  <c r="N452"/>
  <c r="L452"/>
  <c r="K452"/>
  <c r="N451"/>
  <c r="L451"/>
  <c r="K451"/>
  <c r="N450"/>
  <c r="L450"/>
  <c r="K450"/>
  <c r="N449"/>
  <c r="L449"/>
  <c r="K449"/>
  <c r="N448"/>
  <c r="L448"/>
  <c r="K448"/>
  <c r="N447"/>
  <c r="L447"/>
  <c r="K447"/>
  <c r="N446"/>
  <c r="L446"/>
  <c r="K446"/>
  <c r="N445"/>
  <c r="L445"/>
  <c r="K445"/>
  <c r="N444"/>
  <c r="L444"/>
  <c r="K444"/>
  <c r="N443"/>
  <c r="L443"/>
  <c r="K443"/>
  <c r="N442"/>
  <c r="L442"/>
  <c r="K442"/>
  <c r="N441"/>
  <c r="L441"/>
  <c r="K441"/>
  <c r="N440"/>
  <c r="L440"/>
  <c r="K440"/>
  <c r="N439"/>
  <c r="L439"/>
  <c r="K439"/>
  <c r="N438"/>
  <c r="L438"/>
  <c r="K438"/>
  <c r="N437"/>
  <c r="L437"/>
  <c r="K437"/>
  <c r="N436"/>
  <c r="L436"/>
  <c r="K436"/>
  <c r="N435"/>
  <c r="L435"/>
  <c r="K435"/>
  <c r="N434"/>
  <c r="L434"/>
  <c r="K434"/>
  <c r="N433"/>
  <c r="L433"/>
  <c r="K433"/>
  <c r="N432"/>
  <c r="L432"/>
  <c r="K432"/>
  <c r="N431"/>
  <c r="L431"/>
  <c r="K431"/>
  <c r="N430"/>
  <c r="L430"/>
  <c r="K430"/>
  <c r="N429"/>
  <c r="L429"/>
  <c r="K429"/>
  <c r="N428"/>
  <c r="L428"/>
  <c r="K428"/>
  <c r="N427"/>
  <c r="L427"/>
  <c r="K427"/>
  <c r="N426"/>
  <c r="L426"/>
  <c r="K426"/>
  <c r="N425"/>
  <c r="L425"/>
  <c r="K425"/>
  <c r="N424"/>
  <c r="L424"/>
  <c r="K424"/>
  <c r="N423"/>
  <c r="L423"/>
  <c r="K423"/>
  <c r="N422"/>
  <c r="L422"/>
  <c r="K422"/>
  <c r="N421"/>
  <c r="L421"/>
  <c r="K421"/>
  <c r="N420"/>
  <c r="L420"/>
  <c r="K420"/>
  <c r="N419"/>
  <c r="L419"/>
  <c r="K419"/>
  <c r="N418"/>
  <c r="L418"/>
  <c r="K418"/>
  <c r="N417"/>
  <c r="L417"/>
  <c r="K417"/>
  <c r="N416"/>
  <c r="L416"/>
  <c r="K416"/>
  <c r="N415"/>
  <c r="L415"/>
  <c r="K415"/>
  <c r="N414"/>
  <c r="L414"/>
  <c r="K414"/>
  <c r="N413"/>
  <c r="L413"/>
  <c r="K413"/>
  <c r="N412"/>
  <c r="L412"/>
  <c r="K412"/>
  <c r="N411"/>
  <c r="L411"/>
  <c r="K411"/>
  <c r="N410"/>
  <c r="L410"/>
  <c r="K410"/>
  <c r="N409"/>
  <c r="L409"/>
  <c r="K409"/>
  <c r="N408"/>
  <c r="L408"/>
  <c r="K408"/>
  <c r="N407"/>
  <c r="L407"/>
  <c r="K407"/>
  <c r="N406"/>
  <c r="L406"/>
  <c r="K406"/>
  <c r="N405"/>
  <c r="L405"/>
  <c r="K405"/>
  <c r="N404"/>
  <c r="L404"/>
  <c r="K404"/>
  <c r="N403"/>
  <c r="L403"/>
  <c r="K403"/>
  <c r="N402"/>
  <c r="L402"/>
  <c r="K402"/>
  <c r="N401"/>
  <c r="L401"/>
  <c r="K401"/>
  <c r="N400"/>
  <c r="L400"/>
  <c r="K400"/>
  <c r="N399"/>
  <c r="L399"/>
  <c r="K399"/>
  <c r="N398"/>
  <c r="L398"/>
  <c r="K398"/>
  <c r="N397"/>
  <c r="L397"/>
  <c r="K397"/>
  <c r="N396"/>
  <c r="L396"/>
  <c r="K396"/>
  <c r="N395"/>
  <c r="L395"/>
  <c r="K395"/>
  <c r="N394"/>
  <c r="L394"/>
  <c r="K394"/>
  <c r="N393"/>
  <c r="L393"/>
  <c r="K393"/>
  <c r="N392"/>
  <c r="L392"/>
  <c r="K392"/>
  <c r="N391"/>
  <c r="L391"/>
  <c r="K391"/>
  <c r="N390"/>
  <c r="L390"/>
  <c r="K390"/>
  <c r="N389"/>
  <c r="L389"/>
  <c r="K389"/>
  <c r="N388"/>
  <c r="L388"/>
  <c r="K388"/>
  <c r="N387"/>
  <c r="L387"/>
  <c r="K387"/>
  <c r="N386"/>
  <c r="L386"/>
  <c r="K386"/>
  <c r="N385"/>
  <c r="L385"/>
  <c r="K385"/>
  <c r="N384"/>
  <c r="L384"/>
  <c r="K384"/>
  <c r="N383"/>
  <c r="L383"/>
  <c r="K383"/>
  <c r="N382"/>
  <c r="L382"/>
  <c r="K382"/>
  <c r="N381"/>
  <c r="L381"/>
  <c r="K381"/>
  <c r="N380"/>
  <c r="L380"/>
  <c r="K380"/>
  <c r="N379"/>
  <c r="L379"/>
  <c r="K379"/>
  <c r="N378"/>
  <c r="L378"/>
  <c r="K378"/>
  <c r="N377"/>
  <c r="L377"/>
  <c r="K377"/>
  <c r="N376"/>
  <c r="L376"/>
  <c r="K376"/>
  <c r="N375"/>
  <c r="L375"/>
  <c r="K375"/>
  <c r="N374"/>
  <c r="L374"/>
  <c r="K374"/>
  <c r="N373"/>
  <c r="L373"/>
  <c r="K373"/>
  <c r="N372"/>
  <c r="L372"/>
  <c r="K372"/>
  <c r="N371"/>
  <c r="L371"/>
  <c r="K371"/>
  <c r="N370"/>
  <c r="L370"/>
  <c r="K370"/>
  <c r="N369"/>
  <c r="L369"/>
  <c r="K369"/>
  <c r="N368"/>
  <c r="L368"/>
  <c r="K368"/>
  <c r="N367"/>
  <c r="L367"/>
  <c r="K367"/>
  <c r="N366"/>
  <c r="L366"/>
  <c r="K366"/>
  <c r="N365"/>
  <c r="L365"/>
  <c r="K365"/>
  <c r="N364"/>
  <c r="L364"/>
  <c r="K364"/>
  <c r="N363"/>
  <c r="L363"/>
  <c r="K363"/>
  <c r="N362"/>
  <c r="L362"/>
  <c r="K362"/>
  <c r="N361"/>
  <c r="L361"/>
  <c r="K361"/>
  <c r="N360"/>
  <c r="L360"/>
  <c r="K360"/>
  <c r="N359"/>
  <c r="L359"/>
  <c r="K359"/>
  <c r="N358"/>
  <c r="L358"/>
  <c r="K358"/>
  <c r="N357"/>
  <c r="L357"/>
  <c r="K357"/>
  <c r="N356"/>
  <c r="L356"/>
  <c r="K356"/>
  <c r="N355"/>
  <c r="L355"/>
  <c r="K355"/>
  <c r="N354"/>
  <c r="L354"/>
  <c r="K354"/>
  <c r="N353"/>
  <c r="L353"/>
  <c r="K353"/>
  <c r="N352"/>
  <c r="L352"/>
  <c r="K352"/>
  <c r="N351"/>
  <c r="L351"/>
  <c r="K351"/>
  <c r="N350"/>
  <c r="L350"/>
  <c r="K350"/>
  <c r="N349"/>
  <c r="L349"/>
  <c r="K349"/>
  <c r="N348"/>
  <c r="L348"/>
  <c r="K348"/>
  <c r="N347"/>
  <c r="L347"/>
  <c r="K347"/>
  <c r="N346"/>
  <c r="L346"/>
  <c r="K346"/>
  <c r="N345"/>
  <c r="L345"/>
  <c r="K345"/>
  <c r="N344"/>
  <c r="L344"/>
  <c r="K344"/>
  <c r="N343"/>
  <c r="L343"/>
  <c r="K343"/>
  <c r="N342"/>
  <c r="L342"/>
  <c r="K342"/>
  <c r="N341"/>
  <c r="L341"/>
  <c r="K341"/>
  <c r="N340"/>
  <c r="L340"/>
  <c r="K340"/>
  <c r="N339"/>
  <c r="L339"/>
  <c r="K339"/>
  <c r="N338"/>
  <c r="L338"/>
  <c r="K338"/>
  <c r="N337"/>
  <c r="L337"/>
  <c r="K337"/>
  <c r="N336"/>
  <c r="L336"/>
  <c r="K336"/>
  <c r="N335"/>
  <c r="L335"/>
  <c r="K335"/>
  <c r="N334"/>
  <c r="L334"/>
  <c r="K334"/>
  <c r="N333"/>
  <c r="L333"/>
  <c r="K333"/>
  <c r="N332"/>
  <c r="L332"/>
  <c r="K332"/>
  <c r="N331"/>
  <c r="L331"/>
  <c r="K331"/>
  <c r="N330"/>
  <c r="L330"/>
  <c r="K330"/>
  <c r="N329"/>
  <c r="L329"/>
  <c r="K329"/>
  <c r="N328"/>
  <c r="L328"/>
  <c r="K328"/>
  <c r="N327"/>
  <c r="L327"/>
  <c r="K327"/>
  <c r="N326"/>
  <c r="L326"/>
  <c r="K326"/>
  <c r="N325"/>
  <c r="L325"/>
  <c r="K325"/>
  <c r="N324"/>
  <c r="L324"/>
  <c r="K324"/>
  <c r="N323"/>
  <c r="L323"/>
  <c r="K323"/>
  <c r="N322"/>
  <c r="L322"/>
  <c r="K322"/>
  <c r="N321"/>
  <c r="L321"/>
  <c r="K321"/>
  <c r="N320"/>
  <c r="L320"/>
  <c r="K320"/>
  <c r="N319"/>
  <c r="L319"/>
  <c r="K319"/>
  <c r="N318"/>
  <c r="L318"/>
  <c r="K318"/>
  <c r="N317"/>
  <c r="L317"/>
  <c r="K317"/>
  <c r="N316"/>
  <c r="L316"/>
  <c r="K316"/>
  <c r="N315"/>
  <c r="L315"/>
  <c r="K315"/>
  <c r="N314"/>
  <c r="L314"/>
  <c r="K314"/>
  <c r="N313"/>
  <c r="L313"/>
  <c r="K313"/>
  <c r="N312"/>
  <c r="L312"/>
  <c r="K312"/>
  <c r="N311"/>
  <c r="L311"/>
  <c r="K311"/>
  <c r="N310"/>
  <c r="L310"/>
  <c r="K310"/>
  <c r="N309"/>
  <c r="L309"/>
  <c r="K309"/>
  <c r="N308"/>
  <c r="L308"/>
  <c r="K308"/>
  <c r="N307"/>
  <c r="L307"/>
  <c r="K307"/>
  <c r="N306"/>
  <c r="L306"/>
  <c r="K306"/>
  <c r="N305"/>
  <c r="L305"/>
  <c r="K305"/>
  <c r="N304"/>
  <c r="L304"/>
  <c r="K304"/>
  <c r="N303"/>
  <c r="L303"/>
  <c r="K303"/>
  <c r="N302"/>
  <c r="L302"/>
  <c r="K302"/>
  <c r="N301"/>
  <c r="L301"/>
  <c r="K301"/>
  <c r="N300"/>
  <c r="L300"/>
  <c r="K300"/>
  <c r="N299"/>
  <c r="L299"/>
  <c r="K299"/>
  <c r="N298"/>
  <c r="L298"/>
  <c r="K298"/>
  <c r="N297"/>
  <c r="L297"/>
  <c r="K297"/>
  <c r="N296"/>
  <c r="L296"/>
  <c r="K296"/>
  <c r="N295"/>
  <c r="L295"/>
  <c r="K295"/>
  <c r="N294"/>
  <c r="L294"/>
  <c r="K294"/>
  <c r="N293"/>
  <c r="L293"/>
  <c r="K293"/>
  <c r="N292"/>
  <c r="L292"/>
  <c r="K292"/>
  <c r="N291"/>
  <c r="L291"/>
  <c r="K291"/>
  <c r="N290"/>
  <c r="L290"/>
  <c r="K290"/>
  <c r="N289"/>
  <c r="L289"/>
  <c r="K289"/>
  <c r="N288"/>
  <c r="L288"/>
  <c r="K288"/>
  <c r="N287"/>
  <c r="L287"/>
  <c r="K287"/>
  <c r="N286"/>
  <c r="L286"/>
  <c r="K286"/>
  <c r="N285"/>
  <c r="L285"/>
  <c r="K285"/>
  <c r="N284"/>
  <c r="L284"/>
  <c r="K284"/>
  <c r="N283"/>
  <c r="L283"/>
  <c r="K283"/>
  <c r="N282"/>
  <c r="L282"/>
  <c r="K282"/>
  <c r="N281"/>
  <c r="L281"/>
  <c r="K281"/>
  <c r="N280"/>
  <c r="L280"/>
  <c r="K280"/>
  <c r="N279"/>
  <c r="L279"/>
  <c r="K279"/>
  <c r="N278"/>
  <c r="L278"/>
  <c r="K278"/>
  <c r="N277"/>
  <c r="L277"/>
  <c r="K277"/>
  <c r="N276"/>
  <c r="L276"/>
  <c r="K276"/>
  <c r="N275"/>
  <c r="L275"/>
  <c r="K275"/>
  <c r="N274"/>
  <c r="L274"/>
  <c r="K274"/>
  <c r="N273"/>
  <c r="L273"/>
  <c r="K273"/>
  <c r="N272"/>
  <c r="L272"/>
  <c r="K272"/>
  <c r="N271"/>
  <c r="L271"/>
  <c r="K271"/>
  <c r="N270"/>
  <c r="L270"/>
  <c r="K270"/>
  <c r="N269"/>
  <c r="L269"/>
  <c r="K269"/>
  <c r="N268"/>
  <c r="L268"/>
  <c r="K268"/>
  <c r="N267"/>
  <c r="L267"/>
  <c r="K267"/>
  <c r="N266"/>
  <c r="L266"/>
  <c r="K266"/>
  <c r="N265"/>
  <c r="L265"/>
  <c r="K265"/>
  <c r="N264"/>
  <c r="L264"/>
  <c r="K264"/>
  <c r="N263"/>
  <c r="L263"/>
  <c r="K263"/>
  <c r="N262"/>
  <c r="L262"/>
  <c r="K262"/>
  <c r="N261"/>
  <c r="L261"/>
  <c r="K261"/>
  <c r="N260"/>
  <c r="L260"/>
  <c r="K260"/>
  <c r="N259"/>
  <c r="L259"/>
  <c r="K259"/>
  <c r="N258"/>
  <c r="L258"/>
  <c r="K258"/>
  <c r="N257"/>
  <c r="L257"/>
  <c r="K257"/>
  <c r="N256"/>
  <c r="L256"/>
  <c r="K256"/>
  <c r="N255"/>
  <c r="L255"/>
  <c r="K255"/>
  <c r="N254"/>
  <c r="L254"/>
  <c r="K254"/>
  <c r="N253"/>
  <c r="L253"/>
  <c r="K253"/>
  <c r="N252"/>
  <c r="L252"/>
  <c r="K252"/>
  <c r="N251"/>
  <c r="L251"/>
  <c r="K251"/>
  <c r="N250"/>
  <c r="L250"/>
  <c r="K250"/>
  <c r="N249"/>
  <c r="L249"/>
  <c r="K249"/>
  <c r="N248"/>
  <c r="L248"/>
  <c r="K248"/>
  <c r="N247"/>
  <c r="L247"/>
  <c r="K247"/>
  <c r="N246"/>
  <c r="L246"/>
  <c r="K246"/>
  <c r="N245"/>
  <c r="L245"/>
  <c r="K245"/>
  <c r="N244"/>
  <c r="L244"/>
  <c r="K244"/>
  <c r="N243"/>
  <c r="L243"/>
  <c r="K243"/>
  <c r="N242"/>
  <c r="L242"/>
  <c r="K242"/>
  <c r="N241"/>
  <c r="L241"/>
  <c r="K241"/>
  <c r="N240"/>
  <c r="L240"/>
  <c r="K240"/>
  <c r="N239"/>
  <c r="L239"/>
  <c r="K239"/>
  <c r="N238"/>
  <c r="L238"/>
  <c r="K238"/>
  <c r="N237"/>
  <c r="L237"/>
  <c r="K237"/>
  <c r="N236"/>
  <c r="L236"/>
  <c r="K236"/>
  <c r="N235"/>
  <c r="L235"/>
  <c r="K235"/>
  <c r="N234"/>
  <c r="L234"/>
  <c r="K234"/>
  <c r="N233"/>
  <c r="L233"/>
  <c r="K233"/>
  <c r="N232"/>
  <c r="L232"/>
  <c r="K232"/>
  <c r="N231"/>
  <c r="L231"/>
  <c r="K231"/>
  <c r="N230"/>
  <c r="L230"/>
  <c r="K230"/>
  <c r="N229"/>
  <c r="L229"/>
  <c r="K229"/>
  <c r="N228"/>
  <c r="L228"/>
  <c r="K228"/>
  <c r="N227"/>
  <c r="L227"/>
  <c r="K227"/>
  <c r="N226"/>
  <c r="L226"/>
  <c r="K226"/>
  <c r="N225"/>
  <c r="L225"/>
  <c r="K225"/>
  <c r="N224"/>
  <c r="L224"/>
  <c r="K224"/>
  <c r="N223"/>
  <c r="L223"/>
  <c r="K223"/>
  <c r="N222"/>
  <c r="L222"/>
  <c r="K222"/>
  <c r="N221"/>
  <c r="L221"/>
  <c r="K221"/>
  <c r="N220"/>
  <c r="L220"/>
  <c r="K220"/>
  <c r="N219"/>
  <c r="L219"/>
  <c r="K219"/>
  <c r="N218"/>
  <c r="L218"/>
  <c r="K218"/>
  <c r="N217"/>
  <c r="L217"/>
  <c r="K217"/>
  <c r="N216"/>
  <c r="L216"/>
  <c r="K216"/>
  <c r="N215"/>
  <c r="L215"/>
  <c r="K215"/>
  <c r="N214"/>
  <c r="L214"/>
  <c r="K214"/>
  <c r="N213"/>
  <c r="L213"/>
  <c r="K213"/>
  <c r="N212"/>
  <c r="L212"/>
  <c r="K212"/>
  <c r="N211"/>
  <c r="L211"/>
  <c r="K211"/>
  <c r="N210"/>
  <c r="L210"/>
  <c r="K210"/>
  <c r="N209"/>
  <c r="L209"/>
  <c r="K209"/>
  <c r="N208"/>
  <c r="L208"/>
  <c r="K208"/>
  <c r="N207"/>
  <c r="L207"/>
  <c r="K207"/>
  <c r="N206"/>
  <c r="L206"/>
  <c r="K206"/>
  <c r="N205"/>
  <c r="L205"/>
  <c r="K205"/>
  <c r="N204"/>
  <c r="L204"/>
  <c r="K204"/>
  <c r="N203"/>
  <c r="L203"/>
  <c r="K203"/>
  <c r="N202"/>
  <c r="L202"/>
  <c r="K202"/>
  <c r="N201"/>
  <c r="L201"/>
  <c r="K201"/>
  <c r="N200"/>
  <c r="L200"/>
  <c r="K200"/>
  <c r="N199"/>
  <c r="L199"/>
  <c r="K199"/>
  <c r="N198"/>
  <c r="L198"/>
  <c r="K198"/>
  <c r="N197"/>
  <c r="L197"/>
  <c r="K197"/>
  <c r="N196"/>
  <c r="L196"/>
  <c r="K196"/>
  <c r="N195"/>
  <c r="L195"/>
  <c r="K195"/>
  <c r="N194"/>
  <c r="L194"/>
  <c r="K194"/>
  <c r="N193"/>
  <c r="L193"/>
  <c r="K193"/>
  <c r="N192"/>
  <c r="L192"/>
  <c r="K192"/>
  <c r="N191"/>
  <c r="L191"/>
  <c r="K191"/>
  <c r="N190"/>
  <c r="L190"/>
  <c r="K190"/>
  <c r="N189"/>
  <c r="L189"/>
  <c r="K189"/>
  <c r="N188"/>
  <c r="L188"/>
  <c r="K188"/>
  <c r="N187"/>
  <c r="L187"/>
  <c r="K187"/>
  <c r="N186"/>
  <c r="L186"/>
  <c r="K186"/>
  <c r="N185"/>
  <c r="L185"/>
  <c r="K185"/>
  <c r="N184"/>
  <c r="L184"/>
  <c r="K184"/>
  <c r="N183"/>
  <c r="L183"/>
  <c r="K183"/>
  <c r="N182"/>
  <c r="L182"/>
  <c r="K182"/>
  <c r="N181"/>
  <c r="L181"/>
  <c r="K181"/>
  <c r="N180"/>
  <c r="L180"/>
  <c r="K180"/>
  <c r="N179"/>
  <c r="L179"/>
  <c r="K179"/>
  <c r="N178"/>
  <c r="L178"/>
  <c r="K178"/>
  <c r="N177"/>
  <c r="L177"/>
  <c r="K177"/>
  <c r="N176"/>
  <c r="L176"/>
  <c r="K176"/>
  <c r="N175"/>
  <c r="L175"/>
  <c r="K175"/>
  <c r="N174"/>
  <c r="L174"/>
  <c r="K174"/>
  <c r="N173"/>
  <c r="L173"/>
  <c r="K173"/>
  <c r="N172"/>
  <c r="L172"/>
  <c r="K172"/>
  <c r="N171"/>
  <c r="L171"/>
  <c r="K171"/>
  <c r="N170"/>
  <c r="L170"/>
  <c r="K170"/>
  <c r="N169"/>
  <c r="L169"/>
  <c r="K169"/>
  <c r="N168"/>
  <c r="L168"/>
  <c r="K168"/>
  <c r="N167"/>
  <c r="L167"/>
  <c r="K167"/>
  <c r="N166"/>
  <c r="L166"/>
  <c r="K166"/>
  <c r="N165"/>
  <c r="L165"/>
  <c r="K165"/>
  <c r="N164"/>
  <c r="L164"/>
  <c r="K164"/>
  <c r="N163"/>
  <c r="L163"/>
  <c r="K163"/>
  <c r="N162"/>
  <c r="L162"/>
  <c r="K162"/>
  <c r="N161"/>
  <c r="L161"/>
  <c r="K161"/>
  <c r="N160"/>
  <c r="L160"/>
  <c r="K160"/>
  <c r="N159"/>
  <c r="L159"/>
  <c r="K159"/>
  <c r="N158"/>
  <c r="L158"/>
  <c r="K158"/>
  <c r="N157"/>
  <c r="L157"/>
  <c r="K157"/>
  <c r="N156"/>
  <c r="L156"/>
  <c r="K156"/>
  <c r="N155"/>
  <c r="L155"/>
  <c r="K155"/>
  <c r="N154"/>
  <c r="L154"/>
  <c r="K154"/>
  <c r="N153"/>
  <c r="L153"/>
  <c r="K153"/>
  <c r="N152"/>
  <c r="L152"/>
  <c r="K152"/>
  <c r="N151"/>
  <c r="L151"/>
  <c r="K151"/>
  <c r="N150"/>
  <c r="L150"/>
  <c r="K150"/>
  <c r="N149"/>
  <c r="L149"/>
  <c r="K149"/>
  <c r="N148"/>
  <c r="L148"/>
  <c r="K148"/>
  <c r="N147"/>
  <c r="L147"/>
  <c r="K147"/>
  <c r="N146"/>
  <c r="L146"/>
  <c r="K146"/>
  <c r="N145"/>
  <c r="L145"/>
  <c r="K145"/>
  <c r="N144"/>
  <c r="L144"/>
  <c r="K144"/>
  <c r="N143"/>
  <c r="L143"/>
  <c r="K143"/>
  <c r="N142"/>
  <c r="L142"/>
  <c r="K142"/>
  <c r="N141"/>
  <c r="L141"/>
  <c r="K141"/>
  <c r="N140"/>
  <c r="L140"/>
  <c r="K140"/>
  <c r="N139"/>
  <c r="L139"/>
  <c r="K139"/>
  <c r="N138"/>
  <c r="L138"/>
  <c r="K138"/>
  <c r="N137"/>
  <c r="L137"/>
  <c r="K137"/>
  <c r="N136"/>
  <c r="L136"/>
  <c r="K136"/>
  <c r="N135"/>
  <c r="L135"/>
  <c r="K135"/>
  <c r="N134"/>
  <c r="L134"/>
  <c r="K134"/>
  <c r="N133"/>
  <c r="L133"/>
  <c r="K133"/>
  <c r="N132"/>
  <c r="L132"/>
  <c r="K132"/>
  <c r="N131"/>
  <c r="L131"/>
  <c r="K131"/>
  <c r="N130"/>
  <c r="L130"/>
  <c r="K130"/>
  <c r="N129"/>
  <c r="L129"/>
  <c r="K129"/>
  <c r="N128"/>
  <c r="L128"/>
  <c r="K128"/>
  <c r="N127"/>
  <c r="L127"/>
  <c r="K127"/>
  <c r="N126"/>
  <c r="L126"/>
  <c r="K126"/>
  <c r="N125"/>
  <c r="L125"/>
  <c r="K125"/>
  <c r="N124"/>
  <c r="L124"/>
  <c r="K124"/>
  <c r="N123"/>
  <c r="L123"/>
  <c r="K123"/>
  <c r="N122"/>
  <c r="L122"/>
  <c r="K122"/>
  <c r="N121"/>
  <c r="L121"/>
  <c r="K121"/>
  <c r="N120"/>
  <c r="L120"/>
  <c r="K120"/>
  <c r="N119"/>
  <c r="L119"/>
  <c r="K119"/>
  <c r="N118"/>
  <c r="L118"/>
  <c r="K118"/>
  <c r="N117"/>
  <c r="L117"/>
  <c r="K117"/>
  <c r="N116"/>
  <c r="L116"/>
  <c r="K116"/>
  <c r="N115"/>
  <c r="L115"/>
  <c r="K115"/>
  <c r="N114"/>
  <c r="L114"/>
  <c r="K114"/>
  <c r="N113"/>
  <c r="L113"/>
  <c r="K113"/>
  <c r="N112"/>
  <c r="L112"/>
  <c r="K112"/>
  <c r="N111"/>
  <c r="L111"/>
  <c r="K111"/>
  <c r="N110"/>
  <c r="L110"/>
  <c r="K110"/>
  <c r="N109"/>
  <c r="L109"/>
  <c r="K109"/>
  <c r="N108"/>
  <c r="L108"/>
  <c r="K108"/>
  <c r="N107"/>
  <c r="L107"/>
  <c r="K107"/>
  <c r="N106"/>
  <c r="L106"/>
  <c r="K106"/>
  <c r="N105"/>
  <c r="L105"/>
  <c r="K105"/>
  <c r="N104"/>
  <c r="L104"/>
  <c r="K104"/>
  <c r="N103"/>
  <c r="L103"/>
  <c r="K103"/>
  <c r="N102"/>
  <c r="L102"/>
  <c r="K102"/>
  <c r="N101"/>
  <c r="L101"/>
  <c r="K101"/>
  <c r="N100"/>
  <c r="L100"/>
  <c r="K100"/>
  <c r="N99"/>
  <c r="L99"/>
  <c r="K99"/>
  <c r="N98"/>
  <c r="L98"/>
  <c r="K98"/>
  <c r="N97"/>
  <c r="L97"/>
  <c r="K97"/>
  <c r="N96"/>
  <c r="L96"/>
  <c r="K96"/>
  <c r="N95"/>
  <c r="L95"/>
  <c r="K95"/>
  <c r="N94"/>
  <c r="L94"/>
  <c r="K94"/>
  <c r="N93"/>
  <c r="L93"/>
  <c r="K93"/>
  <c r="N92"/>
  <c r="L92"/>
  <c r="K92"/>
  <c r="N91"/>
  <c r="L91"/>
  <c r="K91"/>
  <c r="N90"/>
  <c r="L90"/>
  <c r="K90"/>
  <c r="N89"/>
  <c r="L89"/>
  <c r="K89"/>
  <c r="N88"/>
  <c r="L88"/>
  <c r="K88"/>
  <c r="N87"/>
  <c r="L87"/>
  <c r="K87"/>
  <c r="N86"/>
  <c r="L86"/>
  <c r="K86"/>
  <c r="N85"/>
  <c r="L85"/>
  <c r="K85"/>
  <c r="N84"/>
  <c r="L84"/>
  <c r="K84"/>
  <c r="N83"/>
  <c r="L83"/>
  <c r="K83"/>
  <c r="N82"/>
  <c r="L82"/>
  <c r="K82"/>
  <c r="N81"/>
  <c r="L81"/>
  <c r="K81"/>
  <c r="N80"/>
  <c r="L80"/>
  <c r="K80"/>
  <c r="N79"/>
  <c r="L79"/>
  <c r="K79"/>
  <c r="N78"/>
  <c r="L78"/>
  <c r="K78"/>
  <c r="N77"/>
  <c r="L77"/>
  <c r="K77"/>
  <c r="N76"/>
  <c r="L76"/>
  <c r="K76"/>
  <c r="N75"/>
  <c r="L75"/>
  <c r="K75"/>
  <c r="N74"/>
  <c r="L74"/>
  <c r="K74"/>
  <c r="N73"/>
  <c r="L73"/>
  <c r="K73"/>
  <c r="N72"/>
  <c r="L72"/>
  <c r="K72"/>
  <c r="N71"/>
  <c r="L71"/>
  <c r="K71"/>
  <c r="N70"/>
  <c r="L70"/>
  <c r="K70"/>
  <c r="N69"/>
  <c r="L69"/>
  <c r="K69"/>
  <c r="N68"/>
  <c r="L68"/>
  <c r="K68"/>
  <c r="N67"/>
  <c r="L67"/>
  <c r="K67"/>
  <c r="N66"/>
  <c r="L66"/>
  <c r="K66"/>
  <c r="N65"/>
  <c r="L65"/>
  <c r="K65"/>
  <c r="N64"/>
  <c r="L64"/>
  <c r="K64"/>
  <c r="N63"/>
  <c r="L63"/>
  <c r="K63"/>
  <c r="N62"/>
  <c r="L62"/>
  <c r="K62"/>
  <c r="N61"/>
  <c r="L61"/>
  <c r="K61"/>
  <c r="N60"/>
  <c r="L60"/>
  <c r="K60"/>
  <c r="N59"/>
  <c r="L59"/>
  <c r="K59"/>
  <c r="N58"/>
  <c r="L58"/>
  <c r="K58"/>
  <c r="N57"/>
  <c r="L57"/>
  <c r="K57"/>
  <c r="N56"/>
  <c r="L56"/>
  <c r="K56"/>
  <c r="N55"/>
  <c r="L55"/>
  <c r="K55"/>
  <c r="N54"/>
  <c r="L54"/>
  <c r="K54"/>
  <c r="N53"/>
  <c r="L53"/>
  <c r="K53"/>
  <c r="N52"/>
  <c r="L52"/>
  <c r="K52"/>
  <c r="N51"/>
  <c r="L51"/>
  <c r="K51"/>
  <c r="N50"/>
  <c r="L50"/>
  <c r="K50"/>
  <c r="N49"/>
  <c r="L49"/>
  <c r="K49"/>
  <c r="N48"/>
  <c r="L48"/>
  <c r="K48"/>
  <c r="N47"/>
  <c r="L47"/>
  <c r="K47"/>
  <c r="N46"/>
  <c r="L46"/>
  <c r="K46"/>
  <c r="N45"/>
  <c r="L45"/>
  <c r="K45"/>
  <c r="N44"/>
  <c r="L44"/>
  <c r="K44"/>
  <c r="N43"/>
  <c r="L43"/>
  <c r="K43"/>
  <c r="N42"/>
  <c r="L42"/>
  <c r="K42"/>
  <c r="N41"/>
  <c r="L41"/>
  <c r="K41"/>
  <c r="N40"/>
  <c r="L40"/>
  <c r="K40"/>
  <c r="N39"/>
  <c r="L39"/>
  <c r="K39"/>
  <c r="N38"/>
  <c r="L38"/>
  <c r="K38"/>
  <c r="N37"/>
  <c r="L37"/>
  <c r="K37"/>
  <c r="N36"/>
  <c r="L36"/>
  <c r="K36"/>
  <c r="N35"/>
  <c r="L35"/>
  <c r="K35"/>
  <c r="N34"/>
  <c r="L34"/>
  <c r="K34"/>
  <c r="N33"/>
  <c r="L33"/>
  <c r="K33"/>
  <c r="N32"/>
  <c r="L32"/>
  <c r="K32"/>
  <c r="N31"/>
  <c r="L31"/>
  <c r="K31"/>
  <c r="N30"/>
  <c r="L30"/>
  <c r="K30"/>
  <c r="N29"/>
  <c r="L29"/>
  <c r="K29"/>
  <c r="N28"/>
  <c r="L28"/>
  <c r="K28"/>
  <c r="N27"/>
  <c r="L27"/>
  <c r="K27"/>
  <c r="N26"/>
  <c r="L26"/>
  <c r="K26"/>
  <c r="N25"/>
  <c r="L25"/>
  <c r="K25"/>
  <c r="N24"/>
  <c r="L24"/>
  <c r="K24"/>
  <c r="N23"/>
  <c r="L23"/>
  <c r="K23"/>
  <c r="N22"/>
  <c r="L22"/>
  <c r="K22"/>
  <c r="N21"/>
  <c r="L21"/>
  <c r="K21"/>
  <c r="N20"/>
  <c r="L20"/>
  <c r="K20"/>
  <c r="N19"/>
  <c r="L19"/>
  <c r="K19"/>
  <c r="N18"/>
  <c r="L18"/>
  <c r="K18"/>
  <c r="N17"/>
  <c r="L17"/>
  <c r="K17"/>
  <c r="N16"/>
  <c r="L16"/>
  <c r="K16"/>
  <c r="N15"/>
  <c r="L15"/>
  <c r="K15"/>
  <c r="N14"/>
  <c r="L14"/>
  <c r="K14"/>
  <c r="N13"/>
  <c r="L13"/>
  <c r="K13"/>
  <c r="N12"/>
  <c r="L12"/>
  <c r="K12"/>
  <c r="N11"/>
  <c r="L11"/>
  <c r="K11"/>
  <c r="N10"/>
  <c r="L10"/>
  <c r="K10"/>
  <c r="N9"/>
  <c r="L9"/>
  <c r="K9"/>
  <c r="N8"/>
  <c r="L8"/>
  <c r="K8"/>
  <c r="N7"/>
  <c r="L7"/>
  <c r="K7"/>
  <c r="N6"/>
  <c r="L6"/>
  <c r="K6"/>
  <c r="N5"/>
  <c r="L5"/>
  <c r="K5"/>
  <c r="Q4"/>
  <c r="Q5" s="1"/>
  <c r="Q6" s="1"/>
  <c r="Q7" s="1"/>
  <c r="Q8" s="1"/>
  <c r="Q9" s="1"/>
  <c r="Q10" s="1"/>
  <c r="Q11" s="1"/>
  <c r="Q12" s="1"/>
  <c r="Q13" s="1"/>
  <c r="Q14" s="1"/>
  <c r="Q15" s="1"/>
  <c r="Q16" s="1"/>
  <c r="Q17" s="1"/>
  <c r="Q18" s="1"/>
  <c r="Q19" s="1"/>
  <c r="Q20" s="1"/>
  <c r="Q21" s="1"/>
  <c r="Q22" s="1"/>
  <c r="Q23" s="1"/>
  <c r="Q24" s="1"/>
  <c r="Q25" s="1"/>
  <c r="Q26" s="1"/>
  <c r="Q27" s="1"/>
  <c r="Q28" s="1"/>
  <c r="Q29" s="1"/>
  <c r="Q30" s="1"/>
  <c r="Q31" s="1"/>
  <c r="Q32" s="1"/>
  <c r="Q33" s="1"/>
  <c r="Q34" s="1"/>
  <c r="Q35" s="1"/>
  <c r="Q36" s="1"/>
  <c r="Q37" s="1"/>
  <c r="Q38" s="1"/>
  <c r="Q39" s="1"/>
  <c r="Q40" s="1"/>
  <c r="Q41" s="1"/>
  <c r="Q42" s="1"/>
  <c r="Q43" s="1"/>
  <c r="Q44" s="1"/>
  <c r="Q45" s="1"/>
  <c r="Q46" s="1"/>
  <c r="Q47" s="1"/>
  <c r="Q48" s="1"/>
  <c r="Q49" s="1"/>
  <c r="Q50" s="1"/>
  <c r="Q51" s="1"/>
  <c r="Q52" s="1"/>
  <c r="Q53" s="1"/>
  <c r="Q54" s="1"/>
  <c r="Q55" s="1"/>
  <c r="Q56" s="1"/>
  <c r="Q57" s="1"/>
  <c r="Q58" s="1"/>
  <c r="Q59" s="1"/>
  <c r="Q60" s="1"/>
  <c r="Q61" s="1"/>
  <c r="Q62" s="1"/>
  <c r="Q63" s="1"/>
  <c r="Q64" s="1"/>
  <c r="Q65" s="1"/>
  <c r="Q66" s="1"/>
  <c r="Q67" s="1"/>
  <c r="Q68" s="1"/>
  <c r="Q69" s="1"/>
  <c r="Q70" s="1"/>
  <c r="Q71" s="1"/>
  <c r="Q72" s="1"/>
  <c r="Q73" s="1"/>
  <c r="Q74" s="1"/>
  <c r="Q75" s="1"/>
  <c r="Q76" s="1"/>
  <c r="Q77" s="1"/>
  <c r="Q78" s="1"/>
  <c r="Q79" s="1"/>
  <c r="Q80" s="1"/>
  <c r="Q81" s="1"/>
  <c r="Q82" s="1"/>
  <c r="Q83" s="1"/>
  <c r="Q84" s="1"/>
  <c r="Q85" s="1"/>
  <c r="Q86" s="1"/>
  <c r="Q87" s="1"/>
  <c r="Q88" s="1"/>
  <c r="Q89" s="1"/>
  <c r="Q90" s="1"/>
  <c r="Q91" s="1"/>
  <c r="Q92" s="1"/>
  <c r="Q93" s="1"/>
  <c r="Q94" s="1"/>
  <c r="Q95" s="1"/>
  <c r="Q96" s="1"/>
  <c r="Q97" s="1"/>
  <c r="Q98" s="1"/>
  <c r="Q99" s="1"/>
  <c r="Q100" s="1"/>
  <c r="Q101" s="1"/>
  <c r="Q102" s="1"/>
  <c r="Q103" s="1"/>
  <c r="Q104" s="1"/>
  <c r="Q105" s="1"/>
  <c r="Q106" s="1"/>
  <c r="Q107" s="1"/>
  <c r="Q108" s="1"/>
  <c r="Q109" s="1"/>
  <c r="Q110" s="1"/>
  <c r="Q111" s="1"/>
  <c r="Q112" s="1"/>
  <c r="Q113" s="1"/>
  <c r="Q114" s="1"/>
  <c r="Q115" s="1"/>
  <c r="Q116" s="1"/>
  <c r="Q117" s="1"/>
  <c r="Q118" s="1"/>
  <c r="Q119" s="1"/>
  <c r="Q120" s="1"/>
  <c r="Q121" s="1"/>
  <c r="Q122" s="1"/>
  <c r="Q123" s="1"/>
  <c r="Q124" s="1"/>
  <c r="Q125" s="1"/>
  <c r="Q126" s="1"/>
  <c r="Q127" s="1"/>
  <c r="Q128" s="1"/>
  <c r="Q129" s="1"/>
  <c r="Q130" s="1"/>
  <c r="Q131" s="1"/>
  <c r="Q132" s="1"/>
  <c r="Q133" s="1"/>
  <c r="Q134" s="1"/>
  <c r="Q135" s="1"/>
  <c r="Q136" s="1"/>
  <c r="Q137" s="1"/>
  <c r="Q138" s="1"/>
  <c r="Q139" s="1"/>
  <c r="Q140" s="1"/>
  <c r="Q141" s="1"/>
  <c r="Q142" s="1"/>
  <c r="Q143" s="1"/>
  <c r="Q144" s="1"/>
  <c r="Q145" s="1"/>
  <c r="Q146" s="1"/>
  <c r="Q147" s="1"/>
  <c r="Q148" s="1"/>
  <c r="Q149" s="1"/>
  <c r="Q150" s="1"/>
  <c r="Q151" s="1"/>
  <c r="Q152" s="1"/>
  <c r="Q153" s="1"/>
  <c r="Q154" s="1"/>
  <c r="Q155" s="1"/>
  <c r="Q156" s="1"/>
  <c r="Q157" s="1"/>
  <c r="Q158" s="1"/>
  <c r="Q159" s="1"/>
  <c r="Q160" s="1"/>
  <c r="Q161" s="1"/>
  <c r="Q162" s="1"/>
  <c r="Q163" s="1"/>
  <c r="Q164" s="1"/>
  <c r="Q165" s="1"/>
  <c r="Q166" s="1"/>
  <c r="Q167" s="1"/>
  <c r="Q168" s="1"/>
  <c r="Q169" s="1"/>
  <c r="Q170" s="1"/>
  <c r="Q171" s="1"/>
  <c r="Q172" s="1"/>
  <c r="Q173" s="1"/>
  <c r="Q174" s="1"/>
  <c r="Q175" s="1"/>
  <c r="Q176" s="1"/>
  <c r="Q177" s="1"/>
  <c r="Q178" s="1"/>
  <c r="Q179" s="1"/>
  <c r="Q180" s="1"/>
  <c r="Q181" s="1"/>
  <c r="Q182" s="1"/>
  <c r="Q183" s="1"/>
  <c r="Q184" s="1"/>
  <c r="Q185" s="1"/>
  <c r="Q186" s="1"/>
  <c r="Q187" s="1"/>
  <c r="Q188" s="1"/>
  <c r="Q189" s="1"/>
  <c r="Q190" s="1"/>
  <c r="Q191" s="1"/>
  <c r="Q192" s="1"/>
  <c r="Q193" s="1"/>
  <c r="Q194" s="1"/>
  <c r="Q195" s="1"/>
  <c r="Q196" s="1"/>
  <c r="Q197" s="1"/>
  <c r="Q198" s="1"/>
  <c r="Q199" s="1"/>
  <c r="Q200" s="1"/>
  <c r="Q201" s="1"/>
  <c r="Q202" s="1"/>
  <c r="Q203" s="1"/>
  <c r="Q204" s="1"/>
  <c r="Q205" s="1"/>
  <c r="Q206" s="1"/>
  <c r="Q207" s="1"/>
  <c r="Q208" s="1"/>
  <c r="Q209" s="1"/>
  <c r="Q210" s="1"/>
  <c r="Q211" s="1"/>
  <c r="Q212" s="1"/>
  <c r="Q213" s="1"/>
  <c r="Q214" s="1"/>
  <c r="Q215" s="1"/>
  <c r="Q216" s="1"/>
  <c r="Q217" s="1"/>
  <c r="Q218" s="1"/>
  <c r="Q219" s="1"/>
  <c r="Q220" s="1"/>
  <c r="Q221" s="1"/>
  <c r="Q222" s="1"/>
  <c r="Q223" s="1"/>
  <c r="Q224" s="1"/>
  <c r="Q225" s="1"/>
  <c r="Q226" s="1"/>
  <c r="Q227" s="1"/>
  <c r="Q228" s="1"/>
  <c r="Q229" s="1"/>
  <c r="Q230" s="1"/>
  <c r="Q231" s="1"/>
  <c r="Q232" s="1"/>
  <c r="Q233" s="1"/>
  <c r="Q234" s="1"/>
  <c r="Q235" s="1"/>
  <c r="Q236" s="1"/>
  <c r="Q237" s="1"/>
  <c r="Q238" s="1"/>
  <c r="Q239" s="1"/>
  <c r="Q240" s="1"/>
  <c r="Q241" s="1"/>
  <c r="Q242" s="1"/>
  <c r="Q243" s="1"/>
  <c r="Q244" s="1"/>
  <c r="Q245" s="1"/>
  <c r="Q246" s="1"/>
  <c r="Q247" s="1"/>
  <c r="Q248" s="1"/>
  <c r="Q249" s="1"/>
  <c r="Q250" s="1"/>
  <c r="Q251" s="1"/>
  <c r="Q252" s="1"/>
  <c r="Q253" s="1"/>
  <c r="Q254" s="1"/>
  <c r="Q255" s="1"/>
  <c r="Q256" s="1"/>
  <c r="Q257" s="1"/>
  <c r="Q258" s="1"/>
  <c r="Q259" s="1"/>
  <c r="Q260" s="1"/>
  <c r="Q261" s="1"/>
  <c r="Q262" s="1"/>
  <c r="Q263" s="1"/>
  <c r="Q264" s="1"/>
  <c r="Q265" s="1"/>
  <c r="Q266" s="1"/>
  <c r="Q267" s="1"/>
  <c r="Q268" s="1"/>
  <c r="Q269" s="1"/>
  <c r="Q270" s="1"/>
  <c r="Q271" s="1"/>
  <c r="Q272" s="1"/>
  <c r="Q273" s="1"/>
  <c r="Q274" s="1"/>
  <c r="Q275" s="1"/>
  <c r="Q276" s="1"/>
  <c r="Q277" s="1"/>
  <c r="Q278" s="1"/>
  <c r="Q279" s="1"/>
  <c r="Q280" s="1"/>
  <c r="Q281" s="1"/>
  <c r="Q282" s="1"/>
  <c r="Q283" s="1"/>
  <c r="Q284" s="1"/>
  <c r="Q285" s="1"/>
  <c r="Q286" s="1"/>
  <c r="Q287" s="1"/>
  <c r="Q288" s="1"/>
  <c r="Q289" s="1"/>
  <c r="Q290" s="1"/>
  <c r="Q291" s="1"/>
  <c r="Q292" s="1"/>
  <c r="Q293" s="1"/>
  <c r="Q294" s="1"/>
  <c r="Q295" s="1"/>
  <c r="Q296" s="1"/>
  <c r="Q297" s="1"/>
  <c r="Q298" s="1"/>
  <c r="Q299" s="1"/>
  <c r="Q300" s="1"/>
  <c r="Q301" s="1"/>
  <c r="Q302" s="1"/>
  <c r="Q303" s="1"/>
  <c r="Q304" s="1"/>
  <c r="Q305" s="1"/>
  <c r="Q306" s="1"/>
  <c r="Q307" s="1"/>
  <c r="Q308" s="1"/>
  <c r="Q309" s="1"/>
  <c r="Q310" s="1"/>
  <c r="Q311" s="1"/>
  <c r="Q312" s="1"/>
  <c r="Q313" s="1"/>
  <c r="Q314" s="1"/>
  <c r="Q315" s="1"/>
  <c r="Q316" s="1"/>
  <c r="Q317" s="1"/>
  <c r="Q318" s="1"/>
  <c r="Q319" s="1"/>
  <c r="Q320" s="1"/>
  <c r="Q321" s="1"/>
  <c r="Q322" s="1"/>
  <c r="Q323" s="1"/>
  <c r="Q324" s="1"/>
  <c r="Q325" s="1"/>
  <c r="Q326" s="1"/>
  <c r="Q327" s="1"/>
  <c r="Q328" s="1"/>
  <c r="Q329" s="1"/>
  <c r="Q330" s="1"/>
  <c r="Q331" s="1"/>
  <c r="Q332" s="1"/>
  <c r="Q333" s="1"/>
  <c r="Q334" s="1"/>
  <c r="Q335" s="1"/>
  <c r="Q336" s="1"/>
  <c r="Q337" s="1"/>
  <c r="Q338" s="1"/>
  <c r="Q339" s="1"/>
  <c r="Q340" s="1"/>
  <c r="Q341" s="1"/>
  <c r="Q342" s="1"/>
  <c r="Q343" s="1"/>
  <c r="Q344" s="1"/>
  <c r="Q345" s="1"/>
  <c r="Q346" s="1"/>
  <c r="Q347" s="1"/>
  <c r="Q348" s="1"/>
  <c r="Q349" s="1"/>
  <c r="Q350" s="1"/>
  <c r="Q351" s="1"/>
  <c r="Q352" s="1"/>
  <c r="Q353" s="1"/>
  <c r="Q354" s="1"/>
  <c r="Q355" s="1"/>
  <c r="Q356" s="1"/>
  <c r="Q357" s="1"/>
  <c r="Q358" s="1"/>
  <c r="Q359" s="1"/>
  <c r="Q360" s="1"/>
  <c r="Q361" s="1"/>
  <c r="Q362" s="1"/>
  <c r="Q363" s="1"/>
  <c r="Q364" s="1"/>
  <c r="Q365" s="1"/>
  <c r="Q366" s="1"/>
  <c r="Q367" s="1"/>
  <c r="Q368" s="1"/>
  <c r="Q369" s="1"/>
  <c r="Q370" s="1"/>
  <c r="Q371" s="1"/>
  <c r="Q372" s="1"/>
  <c r="Q373" s="1"/>
  <c r="Q374" s="1"/>
  <c r="Q375" s="1"/>
  <c r="Q376" s="1"/>
  <c r="Q377" s="1"/>
  <c r="Q378" s="1"/>
  <c r="Q379" s="1"/>
  <c r="Q380" s="1"/>
  <c r="Q381" s="1"/>
  <c r="Q382" s="1"/>
  <c r="Q383" s="1"/>
  <c r="Q384" s="1"/>
  <c r="Q385" s="1"/>
  <c r="Q386" s="1"/>
  <c r="Q387" s="1"/>
  <c r="Q388" s="1"/>
  <c r="Q389" s="1"/>
  <c r="Q390" s="1"/>
  <c r="Q391" s="1"/>
  <c r="Q392" s="1"/>
  <c r="Q393" s="1"/>
  <c r="Q394" s="1"/>
  <c r="Q395" s="1"/>
  <c r="Q396" s="1"/>
  <c r="Q397" s="1"/>
  <c r="Q398" s="1"/>
  <c r="Q399" s="1"/>
  <c r="Q400" s="1"/>
  <c r="Q401" s="1"/>
  <c r="Q402" s="1"/>
  <c r="Q403" s="1"/>
  <c r="Q404" s="1"/>
  <c r="Q405" s="1"/>
  <c r="Q406" s="1"/>
  <c r="Q407" s="1"/>
  <c r="Q408" s="1"/>
  <c r="Q409" s="1"/>
  <c r="Q410" s="1"/>
  <c r="Q411" s="1"/>
  <c r="Q412" s="1"/>
  <c r="Q413" s="1"/>
  <c r="Q414" s="1"/>
  <c r="Q415" s="1"/>
  <c r="Q416" s="1"/>
  <c r="Q417" s="1"/>
  <c r="Q418" s="1"/>
  <c r="Q419" s="1"/>
  <c r="Q420" s="1"/>
  <c r="Q421" s="1"/>
  <c r="Q422" s="1"/>
  <c r="Q423" s="1"/>
  <c r="Q424" s="1"/>
  <c r="Q425" s="1"/>
  <c r="Q426" s="1"/>
  <c r="Q427" s="1"/>
  <c r="Q428" s="1"/>
  <c r="Q429" s="1"/>
  <c r="Q430" s="1"/>
  <c r="Q431" s="1"/>
  <c r="Q432" s="1"/>
  <c r="Q433" s="1"/>
  <c r="Q434" s="1"/>
  <c r="Q435" s="1"/>
  <c r="Q436" s="1"/>
  <c r="Q437" s="1"/>
  <c r="Q438" s="1"/>
  <c r="Q439" s="1"/>
  <c r="Q440" s="1"/>
  <c r="Q441" s="1"/>
  <c r="Q442" s="1"/>
  <c r="Q443" s="1"/>
  <c r="Q444" s="1"/>
  <c r="Q445" s="1"/>
  <c r="Q446" s="1"/>
  <c r="Q447" s="1"/>
  <c r="Q448" s="1"/>
  <c r="Q449" s="1"/>
  <c r="Q450" s="1"/>
  <c r="Q451" s="1"/>
  <c r="Q452" s="1"/>
  <c r="Q453" s="1"/>
  <c r="Q454" s="1"/>
  <c r="Q455" s="1"/>
  <c r="Q456" s="1"/>
  <c r="Q457" s="1"/>
  <c r="Q458" s="1"/>
  <c r="Q459" s="1"/>
  <c r="Q460" s="1"/>
  <c r="Q461" s="1"/>
  <c r="Q462" s="1"/>
  <c r="Q463" s="1"/>
  <c r="Q464" s="1"/>
  <c r="Q465" s="1"/>
  <c r="Q466" s="1"/>
  <c r="Q467" s="1"/>
  <c r="Q468" s="1"/>
  <c r="Q469" s="1"/>
  <c r="Q470" s="1"/>
  <c r="Q471" s="1"/>
  <c r="Q472" s="1"/>
  <c r="Q473" s="1"/>
  <c r="Q474" s="1"/>
  <c r="Q475" s="1"/>
  <c r="Q476" s="1"/>
  <c r="Q477" s="1"/>
  <c r="Q478" s="1"/>
  <c r="Q479" s="1"/>
  <c r="Q480" s="1"/>
  <c r="Q481" s="1"/>
  <c r="Q482" s="1"/>
  <c r="Q483" s="1"/>
  <c r="Q484" s="1"/>
  <c r="Q485" s="1"/>
  <c r="Q486" s="1"/>
  <c r="Q487" s="1"/>
  <c r="Q488" s="1"/>
  <c r="Q489" s="1"/>
  <c r="Q490" s="1"/>
  <c r="Q491" s="1"/>
  <c r="Q492" s="1"/>
  <c r="Q493" s="1"/>
  <c r="Q494" s="1"/>
  <c r="Q495" s="1"/>
  <c r="Q496" s="1"/>
  <c r="Q497" s="1"/>
  <c r="Q498" s="1"/>
  <c r="Q499" s="1"/>
  <c r="Q500" s="1"/>
  <c r="Q501" s="1"/>
  <c r="Q502" s="1"/>
  <c r="Q503" s="1"/>
  <c r="Q504" s="1"/>
  <c r="Q505" s="1"/>
  <c r="Q506" s="1"/>
  <c r="Q507" s="1"/>
  <c r="Q508" s="1"/>
  <c r="Q509" s="1"/>
  <c r="Q510" s="1"/>
  <c r="Q511" s="1"/>
  <c r="Q512" s="1"/>
  <c r="Q513" s="1"/>
  <c r="Q514" s="1"/>
  <c r="Q515" s="1"/>
  <c r="Q516" s="1"/>
  <c r="Q517" s="1"/>
  <c r="Q518" s="1"/>
  <c r="Q519" s="1"/>
  <c r="Q520" s="1"/>
  <c r="Q521" s="1"/>
  <c r="Q522" s="1"/>
  <c r="Q523" s="1"/>
  <c r="Q524" s="1"/>
  <c r="Q525" s="1"/>
  <c r="Q526" s="1"/>
  <c r="Q527" s="1"/>
  <c r="Q528" s="1"/>
  <c r="Q529" s="1"/>
  <c r="Q530" s="1"/>
  <c r="Q531" s="1"/>
  <c r="Q532" s="1"/>
  <c r="Q533" s="1"/>
  <c r="Q534" s="1"/>
  <c r="Q535" s="1"/>
  <c r="Q536" s="1"/>
  <c r="Q537" s="1"/>
  <c r="Q538" s="1"/>
  <c r="Q539" s="1"/>
  <c r="Q540" s="1"/>
  <c r="Q541" s="1"/>
  <c r="Q542" s="1"/>
  <c r="Q543" s="1"/>
  <c r="Q544" s="1"/>
  <c r="Q545" s="1"/>
  <c r="Q546" s="1"/>
  <c r="Q547" s="1"/>
  <c r="Q548" s="1"/>
  <c r="Q549" s="1"/>
  <c r="Q550" s="1"/>
  <c r="Q551" s="1"/>
  <c r="Q552" s="1"/>
  <c r="Q553" s="1"/>
  <c r="Q554" s="1"/>
  <c r="Q555" s="1"/>
  <c r="Q556" s="1"/>
  <c r="Q557" s="1"/>
  <c r="Q558" s="1"/>
  <c r="Q559" s="1"/>
  <c r="Q560" s="1"/>
  <c r="Q561" s="1"/>
  <c r="Q562" s="1"/>
  <c r="Q563" s="1"/>
  <c r="Q564" s="1"/>
  <c r="Q565" s="1"/>
  <c r="Q566" s="1"/>
  <c r="Q567" s="1"/>
  <c r="Q568" s="1"/>
  <c r="Q569" s="1"/>
  <c r="Q570" s="1"/>
  <c r="Q571" s="1"/>
  <c r="Q572" s="1"/>
  <c r="Q573" s="1"/>
  <c r="Q574" s="1"/>
  <c r="Q575" s="1"/>
  <c r="Q576" s="1"/>
  <c r="Q577" s="1"/>
  <c r="Q578" s="1"/>
  <c r="Q579" s="1"/>
  <c r="Q580" s="1"/>
  <c r="Q581" s="1"/>
  <c r="Q582" s="1"/>
  <c r="Q583" s="1"/>
  <c r="Q584" s="1"/>
  <c r="Q585" s="1"/>
  <c r="Q586" s="1"/>
  <c r="Q587" s="1"/>
  <c r="Q588" s="1"/>
  <c r="Q589" s="1"/>
  <c r="Q590" s="1"/>
  <c r="Q591" s="1"/>
  <c r="Q592" s="1"/>
  <c r="Q593" s="1"/>
  <c r="Q594" s="1"/>
  <c r="Q595" s="1"/>
  <c r="Q596" s="1"/>
  <c r="Q597" s="1"/>
  <c r="Q598" s="1"/>
  <c r="Q599" s="1"/>
  <c r="Q600" s="1"/>
  <c r="Q601" s="1"/>
  <c r="Q602" s="1"/>
  <c r="Q603" s="1"/>
  <c r="Q604" s="1"/>
  <c r="Q605" s="1"/>
  <c r="Q606" s="1"/>
  <c r="Q607" s="1"/>
  <c r="Q608" s="1"/>
  <c r="Q609" s="1"/>
  <c r="Q610" s="1"/>
  <c r="Q611" s="1"/>
  <c r="Q612" s="1"/>
  <c r="Q613" s="1"/>
  <c r="Q614" s="1"/>
  <c r="Q615" s="1"/>
  <c r="Q616" s="1"/>
  <c r="Q617" s="1"/>
  <c r="Q618" s="1"/>
  <c r="Q619" s="1"/>
  <c r="Q620" s="1"/>
  <c r="Q621" s="1"/>
  <c r="Q622" s="1"/>
  <c r="Q623" s="1"/>
  <c r="Q624" s="1"/>
  <c r="Q625" s="1"/>
  <c r="Q626" s="1"/>
  <c r="Q627" s="1"/>
  <c r="Q628" s="1"/>
  <c r="Q629" s="1"/>
  <c r="Q630" s="1"/>
  <c r="Q631" s="1"/>
  <c r="Q632" s="1"/>
  <c r="Q633" s="1"/>
  <c r="Q634" s="1"/>
  <c r="Q635" s="1"/>
  <c r="Q636" s="1"/>
  <c r="Q637" s="1"/>
  <c r="Q638" s="1"/>
  <c r="Q639" s="1"/>
  <c r="Q640" s="1"/>
  <c r="Q641" s="1"/>
  <c r="Q642" s="1"/>
  <c r="Q643" s="1"/>
  <c r="Q644" s="1"/>
  <c r="Q645" s="1"/>
  <c r="Q646" s="1"/>
  <c r="Q647" s="1"/>
  <c r="Q648" s="1"/>
  <c r="Q649" s="1"/>
  <c r="Q650" s="1"/>
  <c r="Q651" s="1"/>
  <c r="Q652" s="1"/>
  <c r="Q653" s="1"/>
  <c r="Q654" s="1"/>
  <c r="Q655" s="1"/>
  <c r="Q656" s="1"/>
  <c r="Q657" s="1"/>
  <c r="Q658" s="1"/>
  <c r="Q659" s="1"/>
  <c r="Q660" s="1"/>
  <c r="Q661" s="1"/>
  <c r="Q662" s="1"/>
  <c r="Q663" s="1"/>
  <c r="Q664" s="1"/>
  <c r="Q665" s="1"/>
  <c r="Q666" s="1"/>
  <c r="Q667" s="1"/>
  <c r="Q668" s="1"/>
  <c r="Q669" s="1"/>
  <c r="Q670" s="1"/>
  <c r="Q671" s="1"/>
  <c r="Q672" s="1"/>
  <c r="Q673" s="1"/>
  <c r="Q674" s="1"/>
  <c r="Q675" s="1"/>
  <c r="Q676" s="1"/>
  <c r="Q677" s="1"/>
  <c r="Q678" s="1"/>
  <c r="Q679" s="1"/>
  <c r="Q680" s="1"/>
  <c r="Q681" s="1"/>
  <c r="Q682" s="1"/>
  <c r="Q683" s="1"/>
  <c r="Q684" s="1"/>
  <c r="Q685" s="1"/>
  <c r="Q686" s="1"/>
  <c r="Q687" s="1"/>
  <c r="Q688" s="1"/>
  <c r="Q689" s="1"/>
  <c r="Q690" s="1"/>
  <c r="Q691" s="1"/>
  <c r="Q692" s="1"/>
  <c r="Q693" s="1"/>
  <c r="Q694" s="1"/>
  <c r="Q695" s="1"/>
  <c r="Q696" s="1"/>
  <c r="Q697" s="1"/>
  <c r="Q698" s="1"/>
  <c r="Q699" s="1"/>
  <c r="Q700" s="1"/>
  <c r="Q701" s="1"/>
  <c r="Q702" s="1"/>
  <c r="Q703" s="1"/>
  <c r="Q704" s="1"/>
  <c r="Q705" s="1"/>
  <c r="Q706" s="1"/>
  <c r="Q707" s="1"/>
  <c r="Q708" s="1"/>
  <c r="Q709" s="1"/>
  <c r="Q710" s="1"/>
  <c r="Q711" s="1"/>
  <c r="Q712" s="1"/>
  <c r="Q713" s="1"/>
  <c r="Q714" s="1"/>
  <c r="Q715" s="1"/>
  <c r="Q716" s="1"/>
  <c r="Q717" s="1"/>
  <c r="Q718" s="1"/>
  <c r="Q719" s="1"/>
  <c r="Q720" s="1"/>
  <c r="Q721" s="1"/>
  <c r="Q722" s="1"/>
  <c r="Q723" s="1"/>
  <c r="Q724" s="1"/>
  <c r="Q725" s="1"/>
  <c r="Q726" s="1"/>
  <c r="Q727" s="1"/>
  <c r="Q728" s="1"/>
  <c r="Q729" s="1"/>
  <c r="Q730" s="1"/>
  <c r="Q731" s="1"/>
  <c r="Q732" s="1"/>
  <c r="Q733" s="1"/>
  <c r="Q734" s="1"/>
  <c r="Q735" s="1"/>
  <c r="Q736" s="1"/>
  <c r="Q737" s="1"/>
  <c r="Q738" s="1"/>
  <c r="Q739" s="1"/>
  <c r="Q740" s="1"/>
  <c r="Q741" s="1"/>
  <c r="Q742" s="1"/>
  <c r="Q743" s="1"/>
  <c r="Q744" s="1"/>
  <c r="Q745" s="1"/>
  <c r="Q746" s="1"/>
  <c r="Q747" s="1"/>
  <c r="Q748" s="1"/>
  <c r="Q749" s="1"/>
  <c r="Q750" s="1"/>
  <c r="Q751" s="1"/>
  <c r="Q752" s="1"/>
  <c r="Q753" s="1"/>
  <c r="Q754" s="1"/>
  <c r="Q755" s="1"/>
  <c r="Q756" s="1"/>
  <c r="Q757" s="1"/>
  <c r="Q758" s="1"/>
  <c r="Q759" s="1"/>
  <c r="Q760" s="1"/>
  <c r="Q761" s="1"/>
  <c r="Q762" s="1"/>
  <c r="Q763" s="1"/>
  <c r="Q764" s="1"/>
  <c r="Q765" s="1"/>
  <c r="Q766" s="1"/>
  <c r="Q767" s="1"/>
  <c r="Q768" s="1"/>
  <c r="Q769" s="1"/>
  <c r="Q770" s="1"/>
  <c r="Q771" s="1"/>
  <c r="Q772" s="1"/>
  <c r="Q773" s="1"/>
  <c r="Q774" s="1"/>
  <c r="Q775" s="1"/>
  <c r="Q776" s="1"/>
  <c r="Q777" s="1"/>
  <c r="Q778" s="1"/>
  <c r="Q779" s="1"/>
  <c r="Q780" s="1"/>
  <c r="Q781" s="1"/>
  <c r="Q782" s="1"/>
  <c r="Q783" s="1"/>
  <c r="Q784" s="1"/>
  <c r="Q785" s="1"/>
  <c r="Q786" s="1"/>
  <c r="Q787" s="1"/>
  <c r="Q788" s="1"/>
  <c r="Q789" s="1"/>
  <c r="Q790" s="1"/>
  <c r="Q791" s="1"/>
  <c r="Q792" s="1"/>
  <c r="Q793" s="1"/>
  <c r="Q794" s="1"/>
  <c r="Q795" s="1"/>
  <c r="Q796" s="1"/>
  <c r="Q797" s="1"/>
  <c r="Q798" s="1"/>
  <c r="Q799" s="1"/>
  <c r="Q800" s="1"/>
  <c r="Q801" s="1"/>
  <c r="Q802" s="1"/>
  <c r="Q803" s="1"/>
  <c r="Q804" s="1"/>
  <c r="Q805" s="1"/>
  <c r="Q806" s="1"/>
  <c r="Q807" s="1"/>
  <c r="Q808" s="1"/>
  <c r="Q809" s="1"/>
  <c r="Q810" s="1"/>
  <c r="Q811" s="1"/>
  <c r="Q812" s="1"/>
  <c r="Q813" s="1"/>
  <c r="Q814" s="1"/>
  <c r="Q815" s="1"/>
  <c r="Q816" s="1"/>
  <c r="Q817" s="1"/>
  <c r="Q818" s="1"/>
  <c r="Q819" s="1"/>
  <c r="Q820" s="1"/>
  <c r="Q821" s="1"/>
  <c r="Q822" s="1"/>
  <c r="Q823" s="1"/>
  <c r="Q824" s="1"/>
  <c r="Q825" s="1"/>
  <c r="Q826" s="1"/>
  <c r="Q827" s="1"/>
  <c r="Q828" s="1"/>
  <c r="Q829" s="1"/>
  <c r="Q830" s="1"/>
  <c r="Q831" s="1"/>
  <c r="Q832" s="1"/>
  <c r="Q833" s="1"/>
  <c r="Q834" s="1"/>
  <c r="Q835" s="1"/>
  <c r="Q836" s="1"/>
  <c r="Q837" s="1"/>
  <c r="Q838" s="1"/>
  <c r="Q839" s="1"/>
  <c r="Q840" s="1"/>
  <c r="Q841" s="1"/>
  <c r="Q842" s="1"/>
  <c r="Q843" s="1"/>
  <c r="Q844" s="1"/>
  <c r="Q845" s="1"/>
  <c r="Q846" s="1"/>
  <c r="Q847" s="1"/>
  <c r="Q848" s="1"/>
  <c r="Q849" s="1"/>
  <c r="Q850" s="1"/>
  <c r="Q851" s="1"/>
  <c r="Q852" s="1"/>
  <c r="Q853" s="1"/>
  <c r="Q854" s="1"/>
  <c r="Q855" s="1"/>
  <c r="Q856" s="1"/>
  <c r="Q857" s="1"/>
  <c r="Q858" s="1"/>
  <c r="Q859" s="1"/>
  <c r="Q860" s="1"/>
  <c r="Q861" s="1"/>
  <c r="Q862" s="1"/>
  <c r="Q863" s="1"/>
  <c r="Q864" s="1"/>
  <c r="Q865" s="1"/>
  <c r="Q866" s="1"/>
  <c r="Q867" s="1"/>
  <c r="Q868" s="1"/>
  <c r="Q869" s="1"/>
  <c r="Q870" s="1"/>
  <c r="Q871" s="1"/>
  <c r="Q872" s="1"/>
  <c r="Q873" s="1"/>
  <c r="Q874" s="1"/>
  <c r="Q875" s="1"/>
  <c r="Q876" s="1"/>
  <c r="Q877" s="1"/>
  <c r="Q878" s="1"/>
  <c r="Q879" s="1"/>
  <c r="Q880" s="1"/>
  <c r="Q881" s="1"/>
  <c r="Q882" s="1"/>
  <c r="Q883" s="1"/>
  <c r="Q884" s="1"/>
  <c r="Q885" s="1"/>
  <c r="Q886" s="1"/>
  <c r="Q887" s="1"/>
  <c r="Q888" s="1"/>
  <c r="Q889" s="1"/>
  <c r="Q890" s="1"/>
  <c r="Q891" s="1"/>
  <c r="Q892" s="1"/>
  <c r="Q893" s="1"/>
  <c r="Q894" s="1"/>
  <c r="Q895" s="1"/>
  <c r="Q896" s="1"/>
  <c r="Q897" s="1"/>
  <c r="Q898" s="1"/>
  <c r="Q899" s="1"/>
  <c r="Q900" s="1"/>
  <c r="Q901" s="1"/>
  <c r="Q902" s="1"/>
  <c r="Q903" s="1"/>
  <c r="Q904" s="1"/>
  <c r="Q905" s="1"/>
  <c r="Q906" s="1"/>
  <c r="Q907" s="1"/>
  <c r="Q908" s="1"/>
  <c r="Q909" s="1"/>
  <c r="Q910" s="1"/>
  <c r="Q911" s="1"/>
  <c r="Q912" s="1"/>
  <c r="Q913" s="1"/>
  <c r="Q914" s="1"/>
  <c r="Q915" s="1"/>
  <c r="Q916" s="1"/>
  <c r="Q917" s="1"/>
  <c r="Q918" s="1"/>
  <c r="Q919" s="1"/>
  <c r="Q920" s="1"/>
  <c r="Q921" s="1"/>
  <c r="Q922" s="1"/>
  <c r="Q923" s="1"/>
  <c r="Q924" s="1"/>
  <c r="Q925" s="1"/>
  <c r="Q926" s="1"/>
  <c r="Q927" s="1"/>
  <c r="Q928" s="1"/>
  <c r="Q929" s="1"/>
  <c r="Q930" s="1"/>
  <c r="Q931" s="1"/>
  <c r="Q932" s="1"/>
  <c r="Q933" s="1"/>
  <c r="Q934" s="1"/>
  <c r="Q935" s="1"/>
  <c r="Q936" s="1"/>
  <c r="Q937" s="1"/>
  <c r="Q938" s="1"/>
  <c r="Q939" s="1"/>
  <c r="Q940" s="1"/>
  <c r="Q941" s="1"/>
  <c r="Q942" s="1"/>
  <c r="Q943" s="1"/>
  <c r="Q944" s="1"/>
  <c r="Q945" s="1"/>
  <c r="Q946" s="1"/>
  <c r="Q947" s="1"/>
  <c r="Q948" s="1"/>
  <c r="Q949" s="1"/>
  <c r="Q950" s="1"/>
  <c r="Q951" s="1"/>
  <c r="Q952" s="1"/>
  <c r="Q953" s="1"/>
  <c r="Q954" s="1"/>
  <c r="Q955" s="1"/>
  <c r="Q956" s="1"/>
  <c r="Q957" s="1"/>
  <c r="Q958" s="1"/>
  <c r="Q959" s="1"/>
  <c r="Q960" s="1"/>
  <c r="Q961" s="1"/>
  <c r="Q962" s="1"/>
  <c r="Q963" s="1"/>
  <c r="Q964" s="1"/>
  <c r="Q965" s="1"/>
  <c r="Q966" s="1"/>
  <c r="Q967" s="1"/>
  <c r="Q968" s="1"/>
  <c r="Q969" s="1"/>
  <c r="Q970" s="1"/>
  <c r="Q971" s="1"/>
  <c r="Q972" s="1"/>
  <c r="Q973" s="1"/>
  <c r="Q974" s="1"/>
  <c r="Q975" s="1"/>
  <c r="Q976" s="1"/>
  <c r="Q977" s="1"/>
  <c r="Q978" s="1"/>
  <c r="Q979" s="1"/>
  <c r="Q980" s="1"/>
  <c r="Q981" s="1"/>
  <c r="Q982" s="1"/>
  <c r="Q983" s="1"/>
  <c r="Q984" s="1"/>
  <c r="Q985" s="1"/>
  <c r="Q986" s="1"/>
  <c r="Q987" s="1"/>
  <c r="Q988" s="1"/>
  <c r="Q989" s="1"/>
  <c r="Q990" s="1"/>
  <c r="Q991" s="1"/>
  <c r="Q992" s="1"/>
  <c r="Q993" s="1"/>
  <c r="Q994" s="1"/>
  <c r="Q995" s="1"/>
  <c r="Q996" s="1"/>
  <c r="Q997" s="1"/>
  <c r="Q998" s="1"/>
  <c r="Q999" s="1"/>
  <c r="Q1000" s="1"/>
  <c r="Q1001" s="1"/>
  <c r="Q1002" s="1"/>
  <c r="Q1003" s="1"/>
  <c r="Q1004" s="1"/>
  <c r="Q1005" s="1"/>
  <c r="Q1006" s="1"/>
  <c r="Q1007" s="1"/>
  <c r="Q1008" s="1"/>
  <c r="Q1009" s="1"/>
  <c r="Q1010" s="1"/>
  <c r="Q1011" s="1"/>
  <c r="Q1012" s="1"/>
  <c r="Q1013" s="1"/>
  <c r="Q1014" s="1"/>
  <c r="Q1015" s="1"/>
  <c r="Q1016" s="1"/>
  <c r="Q1017" s="1"/>
  <c r="Q1018" s="1"/>
  <c r="Q1019" s="1"/>
  <c r="Q1020" s="1"/>
  <c r="Q1021" s="1"/>
  <c r="Q1022" s="1"/>
  <c r="Q1023" s="1"/>
  <c r="Q1024" s="1"/>
  <c r="Q1025" s="1"/>
  <c r="Q1026" s="1"/>
  <c r="Q1027" s="1"/>
  <c r="Q1028" s="1"/>
  <c r="Q1029" s="1"/>
  <c r="Q1030" s="1"/>
  <c r="Q1031" s="1"/>
  <c r="Q1032" s="1"/>
  <c r="Q1033" s="1"/>
  <c r="Q1034" s="1"/>
  <c r="Q1035" s="1"/>
  <c r="Q1036" s="1"/>
  <c r="Q1037" s="1"/>
  <c r="Q1038" s="1"/>
  <c r="Q1039" s="1"/>
  <c r="Q1040" s="1"/>
  <c r="Q1041" s="1"/>
  <c r="Q1042" s="1"/>
  <c r="Q1043" s="1"/>
  <c r="Q1044" s="1"/>
  <c r="Q1045" s="1"/>
  <c r="Q1046" s="1"/>
  <c r="Q1047" s="1"/>
  <c r="Q1048" s="1"/>
  <c r="Q1049" s="1"/>
  <c r="Q1050" s="1"/>
  <c r="Q1051" s="1"/>
  <c r="Q1052" s="1"/>
  <c r="Q1053" s="1"/>
  <c r="Q1054" s="1"/>
  <c r="Q1055" s="1"/>
  <c r="Q1056" s="1"/>
  <c r="Q1057" s="1"/>
  <c r="Q1058" s="1"/>
  <c r="Q1059" s="1"/>
  <c r="Q1060" s="1"/>
  <c r="Q1061" s="1"/>
  <c r="Q1062" s="1"/>
  <c r="Q1063" s="1"/>
  <c r="Q1064" s="1"/>
  <c r="Q1065" s="1"/>
  <c r="Q1066" s="1"/>
  <c r="Q1067" s="1"/>
  <c r="Q1068" s="1"/>
  <c r="Q1069" s="1"/>
  <c r="Q1070" s="1"/>
  <c r="Q1071" s="1"/>
  <c r="Q1072" s="1"/>
  <c r="Q1073" s="1"/>
  <c r="Q1074" s="1"/>
  <c r="Q1075" s="1"/>
  <c r="Q1076" s="1"/>
  <c r="Q1077" s="1"/>
  <c r="Q1078" s="1"/>
  <c r="Q1079" s="1"/>
  <c r="Q1080" s="1"/>
  <c r="Q1081" s="1"/>
  <c r="Q1082" s="1"/>
  <c r="Q1083" s="1"/>
  <c r="Q1084" s="1"/>
  <c r="Q1085" s="1"/>
  <c r="Q1086" s="1"/>
  <c r="Q1087" s="1"/>
  <c r="Q1088" s="1"/>
  <c r="Q1089" s="1"/>
  <c r="Q1090" s="1"/>
  <c r="Q1091" s="1"/>
  <c r="Q1092" s="1"/>
  <c r="Q1093" s="1"/>
  <c r="Q1094" s="1"/>
  <c r="Q1095" s="1"/>
  <c r="Q1096" s="1"/>
  <c r="Q1097" s="1"/>
  <c r="Q1098" s="1"/>
  <c r="Q1099" s="1"/>
  <c r="Q1100" s="1"/>
  <c r="Q1101" s="1"/>
  <c r="Q1102" s="1"/>
  <c r="Q1103" s="1"/>
  <c r="Q1104" s="1"/>
  <c r="Q1105" s="1"/>
  <c r="Q1106" s="1"/>
  <c r="Q1107" s="1"/>
  <c r="Q1108" s="1"/>
  <c r="Q1109" s="1"/>
  <c r="Q1110" s="1"/>
  <c r="Q1111" s="1"/>
  <c r="Q1112" s="1"/>
  <c r="Q1113" s="1"/>
  <c r="Q1114" s="1"/>
  <c r="Q1115" s="1"/>
  <c r="Q1116" s="1"/>
  <c r="Q1117" s="1"/>
  <c r="Q1118" s="1"/>
  <c r="Q1119" s="1"/>
  <c r="Q1120" s="1"/>
  <c r="Q1121" s="1"/>
  <c r="Q1122" s="1"/>
  <c r="Q1123" s="1"/>
  <c r="Q1124" s="1"/>
  <c r="Q1125" s="1"/>
  <c r="Q1126" s="1"/>
  <c r="Q1127" s="1"/>
  <c r="Q1128" s="1"/>
  <c r="Q1129" s="1"/>
  <c r="Q1130" s="1"/>
  <c r="Q1131" s="1"/>
  <c r="Q1132" s="1"/>
  <c r="Q1133" s="1"/>
  <c r="Q1134" s="1"/>
  <c r="Q1135" s="1"/>
  <c r="Q1136" s="1"/>
  <c r="Q1137" s="1"/>
  <c r="Q1138" s="1"/>
  <c r="Q1139" s="1"/>
  <c r="Q1140" s="1"/>
  <c r="Q1141" s="1"/>
  <c r="Q1142" s="1"/>
  <c r="Q1143" s="1"/>
  <c r="Q1144" s="1"/>
  <c r="Q1145" s="1"/>
  <c r="Q1146" s="1"/>
  <c r="Q1147" s="1"/>
  <c r="Q1148" s="1"/>
  <c r="Q1149" s="1"/>
  <c r="Q1150" s="1"/>
  <c r="Q1151" s="1"/>
  <c r="Q1152" s="1"/>
  <c r="Q1153" s="1"/>
  <c r="Q1154" s="1"/>
  <c r="Q1155" s="1"/>
  <c r="Q1156" s="1"/>
  <c r="Q1157" s="1"/>
  <c r="Q1158" s="1"/>
  <c r="Q1159" s="1"/>
  <c r="Q1160" s="1"/>
  <c r="Q1161" s="1"/>
  <c r="Q1162" s="1"/>
  <c r="Q1163" s="1"/>
  <c r="Q1164" s="1"/>
  <c r="Q1165" s="1"/>
  <c r="Q1166" s="1"/>
  <c r="Q1167" s="1"/>
  <c r="Q1168" s="1"/>
  <c r="Q1169" s="1"/>
  <c r="Q1170" s="1"/>
  <c r="Q1171" s="1"/>
  <c r="Q1172" s="1"/>
  <c r="Q1173" s="1"/>
  <c r="Q1174" s="1"/>
  <c r="Q1175" s="1"/>
  <c r="Q1176" s="1"/>
  <c r="Q1177" s="1"/>
  <c r="Q1178" s="1"/>
  <c r="Q1179" s="1"/>
  <c r="Q1180" s="1"/>
  <c r="Q1181" s="1"/>
  <c r="Q1182" s="1"/>
  <c r="Q1183" s="1"/>
  <c r="Q1184" s="1"/>
  <c r="Q1185" s="1"/>
  <c r="Q1186" s="1"/>
  <c r="Q1187" s="1"/>
  <c r="Q1188" s="1"/>
  <c r="Q1189" s="1"/>
  <c r="Q1190" s="1"/>
  <c r="Q1191" s="1"/>
  <c r="Q1192" s="1"/>
  <c r="Q1193" s="1"/>
  <c r="Q1194" s="1"/>
  <c r="Q1195" s="1"/>
  <c r="Q1196" s="1"/>
  <c r="Q1197" s="1"/>
  <c r="Q1198" s="1"/>
  <c r="Q1199" s="1"/>
  <c r="Q1200" s="1"/>
  <c r="Q1201" s="1"/>
  <c r="Q1202" s="1"/>
  <c r="Q1203" s="1"/>
  <c r="Q1204" s="1"/>
  <c r="Q1205" s="1"/>
  <c r="Q1206" s="1"/>
  <c r="Q1207" s="1"/>
  <c r="Q1208" s="1"/>
  <c r="Q1209" s="1"/>
  <c r="Q1210" s="1"/>
  <c r="Q1211" s="1"/>
  <c r="Q1212" s="1"/>
  <c r="Q1213" s="1"/>
  <c r="Q1214" s="1"/>
  <c r="Q1215" s="1"/>
  <c r="Q1216" s="1"/>
  <c r="Q1217" s="1"/>
  <c r="Q1218" s="1"/>
  <c r="Q1219" s="1"/>
  <c r="Q1220" s="1"/>
  <c r="Q1221" s="1"/>
  <c r="Q1222" s="1"/>
  <c r="Q1223" s="1"/>
  <c r="Q1224" s="1"/>
  <c r="Q1225" s="1"/>
  <c r="Q1226" s="1"/>
  <c r="Q1227" s="1"/>
  <c r="Q1228" s="1"/>
  <c r="Q1229" s="1"/>
  <c r="Q1230" s="1"/>
  <c r="Q1231" s="1"/>
  <c r="Q1232" s="1"/>
  <c r="Q1233" s="1"/>
  <c r="Q1234" s="1"/>
  <c r="Q1235" s="1"/>
  <c r="Q1236" s="1"/>
  <c r="Q1237" s="1"/>
  <c r="Q1238" s="1"/>
  <c r="Q1239" s="1"/>
  <c r="Q1240" s="1"/>
  <c r="Q1241" s="1"/>
  <c r="Q1242" s="1"/>
  <c r="Q1243" s="1"/>
  <c r="Q1244" s="1"/>
  <c r="Q1245" s="1"/>
  <c r="Q1246" s="1"/>
  <c r="Q1247" s="1"/>
  <c r="Q1248" s="1"/>
  <c r="Q1249" s="1"/>
  <c r="Q1250" s="1"/>
  <c r="Q1251" s="1"/>
  <c r="Q1252" s="1"/>
  <c r="Q1253" s="1"/>
  <c r="Q1254" s="1"/>
  <c r="Q1255" s="1"/>
  <c r="Q1256" s="1"/>
  <c r="Q1257" s="1"/>
  <c r="Q1258" s="1"/>
  <c r="Q1259" s="1"/>
  <c r="Q1260" s="1"/>
  <c r="Q1261" s="1"/>
  <c r="Q1262" s="1"/>
  <c r="Q1263" s="1"/>
  <c r="Q1264" s="1"/>
  <c r="Q1265" s="1"/>
  <c r="Q1266" s="1"/>
  <c r="Q1267" s="1"/>
  <c r="Q1268" s="1"/>
  <c r="Q1269" s="1"/>
  <c r="Q1270" s="1"/>
  <c r="Q1271" s="1"/>
  <c r="Q1272" s="1"/>
  <c r="Q1273" s="1"/>
  <c r="Q1274" s="1"/>
  <c r="Q1275" s="1"/>
  <c r="Q1276" s="1"/>
  <c r="Q1277" s="1"/>
  <c r="Q1278" s="1"/>
  <c r="Q1279" s="1"/>
  <c r="Q1280" s="1"/>
  <c r="Q1281" s="1"/>
  <c r="Q1282" s="1"/>
  <c r="Q1283" s="1"/>
  <c r="Q1284" s="1"/>
  <c r="Q1285" s="1"/>
  <c r="Q1286" s="1"/>
  <c r="Q1287" s="1"/>
  <c r="Q1288" s="1"/>
  <c r="Q1289" s="1"/>
  <c r="Q1290" s="1"/>
  <c r="Q1291" s="1"/>
  <c r="Q1292" s="1"/>
  <c r="Q1293" s="1"/>
  <c r="Q1294" s="1"/>
  <c r="Q1295" s="1"/>
  <c r="Q1296" s="1"/>
  <c r="Q1297" s="1"/>
  <c r="Q1298" s="1"/>
  <c r="Q1299" s="1"/>
  <c r="Q1300" s="1"/>
  <c r="Q1301" s="1"/>
  <c r="Q1302" s="1"/>
  <c r="Q1303" s="1"/>
  <c r="Q1304" s="1"/>
  <c r="Q1305" s="1"/>
  <c r="Q1306" s="1"/>
  <c r="Q1307" s="1"/>
  <c r="Q1308" s="1"/>
  <c r="Q1309" s="1"/>
  <c r="Q1310" s="1"/>
  <c r="Q1311" s="1"/>
  <c r="Q1312" s="1"/>
  <c r="Q1313" s="1"/>
  <c r="Q1314" s="1"/>
  <c r="Q1315" s="1"/>
  <c r="Q1316" s="1"/>
  <c r="Q1317" s="1"/>
  <c r="Q1318" s="1"/>
  <c r="Q1319" s="1"/>
  <c r="Q1320" s="1"/>
  <c r="Q1321" s="1"/>
  <c r="Q1322" s="1"/>
  <c r="Q1323" s="1"/>
  <c r="Q1324" s="1"/>
  <c r="Q1325" s="1"/>
  <c r="Q1326" s="1"/>
  <c r="Q1327" s="1"/>
  <c r="Q1328" s="1"/>
  <c r="Q1329" s="1"/>
  <c r="Q1330" s="1"/>
  <c r="Q1331" s="1"/>
  <c r="Q1332" s="1"/>
  <c r="Q1333" s="1"/>
  <c r="Q1334" s="1"/>
  <c r="Q1335" s="1"/>
  <c r="Q1336" s="1"/>
  <c r="Q1337" s="1"/>
  <c r="Q1338" s="1"/>
  <c r="Q1339" s="1"/>
  <c r="Q1340" s="1"/>
  <c r="Q1341" s="1"/>
  <c r="Q1342" s="1"/>
  <c r="Q1343" s="1"/>
  <c r="Q1344" s="1"/>
  <c r="Q1345" s="1"/>
  <c r="Q1346" s="1"/>
  <c r="Q1347" s="1"/>
  <c r="Q1348" s="1"/>
  <c r="Q1349" s="1"/>
  <c r="Q1350" s="1"/>
  <c r="Q1351" s="1"/>
  <c r="Q1352" s="1"/>
  <c r="Q1353" s="1"/>
  <c r="Q1354" s="1"/>
  <c r="Q1355" s="1"/>
  <c r="Q1356" s="1"/>
  <c r="Q1357" s="1"/>
  <c r="Q1358" s="1"/>
  <c r="Q1359" s="1"/>
  <c r="Q1360" s="1"/>
  <c r="Q1361" s="1"/>
  <c r="Q1362" s="1"/>
  <c r="Q1363" s="1"/>
  <c r="Q1364" s="1"/>
  <c r="Q1365" s="1"/>
  <c r="Q1366" s="1"/>
  <c r="Q1367" s="1"/>
  <c r="Q1368" s="1"/>
  <c r="Q1369" s="1"/>
  <c r="Q1370" s="1"/>
  <c r="Q1371" s="1"/>
  <c r="Q1372" s="1"/>
  <c r="Q1373" s="1"/>
  <c r="Q1374" s="1"/>
  <c r="Q1375" s="1"/>
  <c r="Q1376" s="1"/>
  <c r="Q1377" s="1"/>
  <c r="Q1378" s="1"/>
  <c r="Q1379" s="1"/>
  <c r="Q1380" s="1"/>
  <c r="Q1381" s="1"/>
  <c r="Q1382" s="1"/>
  <c r="Q1383" s="1"/>
  <c r="Q1384" s="1"/>
  <c r="Q1385" s="1"/>
  <c r="Q1386" s="1"/>
  <c r="Q1387" s="1"/>
  <c r="Q1388" s="1"/>
  <c r="Q1389" s="1"/>
  <c r="Q1390" s="1"/>
  <c r="Q1391" s="1"/>
  <c r="Q1392" s="1"/>
  <c r="Q1393" s="1"/>
  <c r="Q1394" s="1"/>
  <c r="Q1395" s="1"/>
  <c r="Q1396" s="1"/>
  <c r="Q1397" s="1"/>
  <c r="Q1398" s="1"/>
  <c r="Q1399" s="1"/>
  <c r="Q1400" s="1"/>
  <c r="Q1401" s="1"/>
  <c r="Q1402" s="1"/>
  <c r="Q1403" s="1"/>
  <c r="Q1404" s="1"/>
  <c r="Q1405" s="1"/>
  <c r="Q1406" s="1"/>
  <c r="Q1407" s="1"/>
  <c r="Q1408" s="1"/>
  <c r="Q1409" s="1"/>
  <c r="Q1410" s="1"/>
  <c r="Q1411" s="1"/>
  <c r="Q1412" s="1"/>
  <c r="Q1413" s="1"/>
  <c r="Q1414" s="1"/>
  <c r="Q1415" s="1"/>
  <c r="Q1416" s="1"/>
  <c r="Q1417" s="1"/>
  <c r="Q1418" s="1"/>
  <c r="Q1419" s="1"/>
  <c r="Q1420" s="1"/>
  <c r="Q1421" s="1"/>
  <c r="Q1422" s="1"/>
  <c r="Q1423" s="1"/>
  <c r="Q1424" s="1"/>
  <c r="Q1425" s="1"/>
  <c r="Q1426" s="1"/>
  <c r="Q1427" s="1"/>
  <c r="Q1428" s="1"/>
  <c r="Q1429" s="1"/>
  <c r="Q1430" s="1"/>
  <c r="Q1431" s="1"/>
  <c r="Q1432" s="1"/>
  <c r="Q1433" s="1"/>
  <c r="Q1434" s="1"/>
  <c r="Q1435" s="1"/>
  <c r="Q1436" s="1"/>
  <c r="Q1437" s="1"/>
  <c r="Q1438" s="1"/>
  <c r="Q1439" s="1"/>
  <c r="Q1440" s="1"/>
  <c r="Q1441" s="1"/>
  <c r="Q1442" s="1"/>
  <c r="Q1443" s="1"/>
  <c r="Q1444" s="1"/>
  <c r="Q1445" s="1"/>
  <c r="Q1446" s="1"/>
  <c r="Q1447" s="1"/>
  <c r="Q1448" s="1"/>
  <c r="Q1449" s="1"/>
  <c r="Q1450" s="1"/>
  <c r="Q1451" s="1"/>
  <c r="Q1452" s="1"/>
  <c r="Q1453" s="1"/>
  <c r="Q1454" s="1"/>
  <c r="Q1455" s="1"/>
  <c r="Q1456" s="1"/>
  <c r="Q1457" s="1"/>
  <c r="Q1458" s="1"/>
  <c r="Q1459" s="1"/>
  <c r="Q1460" s="1"/>
  <c r="Q1461" s="1"/>
  <c r="Q1462" s="1"/>
  <c r="Q1463" s="1"/>
  <c r="Q1464" s="1"/>
  <c r="Q1465" s="1"/>
  <c r="Q1466" s="1"/>
  <c r="Q1467" s="1"/>
  <c r="Q1468" s="1"/>
  <c r="Q1469" s="1"/>
  <c r="Q1470" s="1"/>
  <c r="Q1471" s="1"/>
  <c r="Q1472" s="1"/>
  <c r="Q1473" s="1"/>
  <c r="Q1474" s="1"/>
  <c r="Q1475" s="1"/>
  <c r="Q1476" s="1"/>
  <c r="Q1477" s="1"/>
  <c r="Q1478" s="1"/>
  <c r="Q1479" s="1"/>
  <c r="Q1480" s="1"/>
  <c r="Q1481" s="1"/>
  <c r="Q1482" s="1"/>
  <c r="Q1483" s="1"/>
  <c r="Q1484" s="1"/>
  <c r="Q1485" s="1"/>
  <c r="Q1486" s="1"/>
  <c r="Q1487" s="1"/>
  <c r="Q1488" s="1"/>
  <c r="Q1489" s="1"/>
  <c r="Q1490" s="1"/>
  <c r="Q1491" s="1"/>
  <c r="Q1492" s="1"/>
  <c r="Q1493" s="1"/>
  <c r="Q1494" s="1"/>
  <c r="Q1495" s="1"/>
  <c r="Q1496" s="1"/>
  <c r="Q1497" s="1"/>
  <c r="Q1498" s="1"/>
  <c r="Q1499" s="1"/>
  <c r="Q1500" s="1"/>
  <c r="Q1501" s="1"/>
  <c r="Q1502" s="1"/>
  <c r="Q1503" s="1"/>
  <c r="Q1504" s="1"/>
  <c r="Q1505" s="1"/>
  <c r="Q1506" s="1"/>
  <c r="Q1507" s="1"/>
  <c r="Q1508" s="1"/>
  <c r="Q1509" s="1"/>
  <c r="Q1510" s="1"/>
  <c r="Q1511" s="1"/>
  <c r="Q1512" s="1"/>
  <c r="Q1513" s="1"/>
  <c r="Q1514" s="1"/>
  <c r="Q1515" s="1"/>
  <c r="Q1516" s="1"/>
  <c r="Q1517" s="1"/>
  <c r="Q1518" s="1"/>
  <c r="Q1519" s="1"/>
  <c r="Q1520" s="1"/>
  <c r="Q1521" s="1"/>
  <c r="Q1522" s="1"/>
  <c r="Q1523" s="1"/>
  <c r="Q1524" s="1"/>
  <c r="Q1525" s="1"/>
  <c r="Q1526" s="1"/>
  <c r="Q1527" s="1"/>
  <c r="Q1528" s="1"/>
  <c r="Q1529" s="1"/>
  <c r="Q1530" s="1"/>
  <c r="Q1531" s="1"/>
  <c r="Q1532" s="1"/>
  <c r="Q1533" s="1"/>
  <c r="Q1534" s="1"/>
  <c r="Q1535" s="1"/>
  <c r="Q1536" s="1"/>
  <c r="Q1537" s="1"/>
  <c r="Q1538" s="1"/>
  <c r="Q1539" s="1"/>
  <c r="Q1540" s="1"/>
  <c r="Q1541" s="1"/>
  <c r="Q1542" s="1"/>
  <c r="Q1543" s="1"/>
  <c r="Q1544" s="1"/>
  <c r="Q1545" s="1"/>
  <c r="Q1546" s="1"/>
  <c r="Q1547" s="1"/>
  <c r="Q1548" s="1"/>
  <c r="Q1549" s="1"/>
  <c r="Q1550" s="1"/>
  <c r="Q1551" s="1"/>
  <c r="Q1552" s="1"/>
  <c r="Q1553" s="1"/>
  <c r="Q1554" s="1"/>
  <c r="Q1555" s="1"/>
  <c r="Q1556" s="1"/>
  <c r="Q1557" s="1"/>
  <c r="Q1558" s="1"/>
  <c r="Q1559" s="1"/>
  <c r="Q1560" s="1"/>
  <c r="Q1561" s="1"/>
  <c r="Q1562" s="1"/>
  <c r="Q1563" s="1"/>
  <c r="Q1564" s="1"/>
  <c r="Q1565" s="1"/>
  <c r="Q1566" s="1"/>
  <c r="Q1567" s="1"/>
  <c r="Q1568" s="1"/>
  <c r="Q1569" s="1"/>
  <c r="Q1570" s="1"/>
  <c r="Q1571" s="1"/>
  <c r="Q1572" s="1"/>
  <c r="Q1573" s="1"/>
  <c r="Q1574" s="1"/>
  <c r="Q1575" s="1"/>
  <c r="Q1576" s="1"/>
  <c r="Q1577" s="1"/>
  <c r="Q1578" s="1"/>
  <c r="Q1579" s="1"/>
  <c r="Q1580" s="1"/>
  <c r="Q1581" s="1"/>
  <c r="Q1582" s="1"/>
  <c r="Q1583" s="1"/>
  <c r="Q1584" s="1"/>
  <c r="Q1585" s="1"/>
  <c r="Q1586" s="1"/>
  <c r="Q1587" s="1"/>
  <c r="Q1588" s="1"/>
  <c r="Q1589" s="1"/>
  <c r="Q1590" s="1"/>
  <c r="Q1591" s="1"/>
  <c r="Q1592" s="1"/>
  <c r="Q1593" s="1"/>
  <c r="Q1594" s="1"/>
  <c r="Q1595" s="1"/>
  <c r="Q1596" s="1"/>
  <c r="Q1597" s="1"/>
  <c r="Q1598" s="1"/>
  <c r="Q1599" s="1"/>
  <c r="Q1600" s="1"/>
  <c r="Q1601" s="1"/>
  <c r="Q1602" s="1"/>
  <c r="Q1603" s="1"/>
  <c r="Q1604" s="1"/>
  <c r="Q1605" s="1"/>
  <c r="Q1606" s="1"/>
  <c r="Q1607" s="1"/>
  <c r="Q1608" s="1"/>
  <c r="Q1609" s="1"/>
  <c r="Q1610" s="1"/>
  <c r="Q1611" s="1"/>
  <c r="Q1612" s="1"/>
  <c r="Q1613" s="1"/>
  <c r="Q1614" s="1"/>
  <c r="Q1615" s="1"/>
  <c r="Q1616" s="1"/>
  <c r="Q1617" s="1"/>
  <c r="Q1618" s="1"/>
  <c r="Q1619" s="1"/>
  <c r="Q1620" s="1"/>
  <c r="Q1621" s="1"/>
  <c r="Q1622" s="1"/>
  <c r="Q1623" s="1"/>
  <c r="Q1624" s="1"/>
  <c r="Q1625" s="1"/>
  <c r="Q1626" s="1"/>
  <c r="Q1627" s="1"/>
  <c r="Q1628" s="1"/>
  <c r="Q1629" s="1"/>
  <c r="Q1630" s="1"/>
  <c r="Q1631" s="1"/>
  <c r="Q1632" s="1"/>
  <c r="Q1633" s="1"/>
  <c r="Q1634" s="1"/>
  <c r="Q1635" s="1"/>
  <c r="Q1636" s="1"/>
  <c r="Q1637" s="1"/>
  <c r="Q1638" s="1"/>
  <c r="Q1639" s="1"/>
  <c r="Q1640" s="1"/>
  <c r="Q1641" s="1"/>
  <c r="Q1642" s="1"/>
  <c r="Q1643" s="1"/>
  <c r="Q1644" s="1"/>
  <c r="Q1645" s="1"/>
  <c r="Q1646" s="1"/>
  <c r="Q1647" s="1"/>
  <c r="Q1648" s="1"/>
  <c r="Q1649" s="1"/>
  <c r="Q1650" s="1"/>
  <c r="Q1651" s="1"/>
  <c r="Q1652" s="1"/>
  <c r="Q1653" s="1"/>
  <c r="Q1654" s="1"/>
  <c r="Q1655" s="1"/>
  <c r="Q1656" s="1"/>
  <c r="Q1657" s="1"/>
  <c r="Q1658" s="1"/>
  <c r="Q1659" s="1"/>
  <c r="Q1660" s="1"/>
  <c r="Q1661" s="1"/>
  <c r="Q1662" s="1"/>
  <c r="Q1663" s="1"/>
  <c r="Q1664" s="1"/>
  <c r="Q1665" s="1"/>
  <c r="Q1666" s="1"/>
  <c r="Q1667" s="1"/>
  <c r="Q1668" s="1"/>
  <c r="Q1669" s="1"/>
  <c r="Q1670" s="1"/>
  <c r="Q1671" s="1"/>
  <c r="Q1672" s="1"/>
  <c r="Q1673" s="1"/>
  <c r="Q1674" s="1"/>
  <c r="Q1675" s="1"/>
  <c r="Q1676" s="1"/>
  <c r="Q1677" s="1"/>
  <c r="Q1678" s="1"/>
  <c r="Q1679" s="1"/>
  <c r="Q1680" s="1"/>
  <c r="Q1681" s="1"/>
  <c r="Q1682" s="1"/>
  <c r="Q1683" s="1"/>
  <c r="Q1684" s="1"/>
  <c r="Q1685" s="1"/>
  <c r="Q1686" s="1"/>
  <c r="Q1687" s="1"/>
  <c r="Q1688" s="1"/>
  <c r="Q1689" s="1"/>
  <c r="Q1690" s="1"/>
  <c r="Q1691" s="1"/>
  <c r="Q1692" s="1"/>
  <c r="Q1693" s="1"/>
  <c r="Q1694" s="1"/>
  <c r="Q1695" s="1"/>
  <c r="Q1696" s="1"/>
  <c r="Q1697" s="1"/>
  <c r="Q1698" s="1"/>
  <c r="Q1699" s="1"/>
  <c r="Q1700" s="1"/>
  <c r="Q1701" s="1"/>
  <c r="Q1702" s="1"/>
  <c r="Q1703" s="1"/>
  <c r="Q1704" s="1"/>
  <c r="Q1705" s="1"/>
  <c r="Q1706" s="1"/>
  <c r="Q1707" s="1"/>
  <c r="Q1708" s="1"/>
  <c r="Q1709" s="1"/>
  <c r="Q1710" s="1"/>
  <c r="Q1711" s="1"/>
  <c r="Q1712" s="1"/>
  <c r="Q1713" s="1"/>
  <c r="Q1714" s="1"/>
  <c r="Q1715" s="1"/>
  <c r="Q1716" s="1"/>
  <c r="Q1717" s="1"/>
  <c r="Q1718" s="1"/>
  <c r="Q1719" s="1"/>
  <c r="Q1720" s="1"/>
  <c r="Q1721" s="1"/>
  <c r="Q1722" s="1"/>
  <c r="Q1723" s="1"/>
  <c r="Q1724" s="1"/>
  <c r="Q1725" s="1"/>
  <c r="Q1726" s="1"/>
  <c r="Q1727" s="1"/>
  <c r="Q1728" s="1"/>
  <c r="Q1729" s="1"/>
  <c r="Q1730" s="1"/>
  <c r="Q1731" s="1"/>
  <c r="Q1732" s="1"/>
  <c r="Q1733" s="1"/>
  <c r="Q1734" s="1"/>
  <c r="Q1735" s="1"/>
  <c r="Q1736" s="1"/>
  <c r="Q1737" s="1"/>
  <c r="Q1738" s="1"/>
  <c r="Q1739" s="1"/>
  <c r="Q1740" s="1"/>
  <c r="Q1741" s="1"/>
  <c r="Q1742" s="1"/>
  <c r="Q1743" s="1"/>
  <c r="Q1744" s="1"/>
  <c r="Q1745" s="1"/>
  <c r="Q1746" s="1"/>
  <c r="Q1747" s="1"/>
  <c r="Q1748" s="1"/>
  <c r="Q1749" s="1"/>
  <c r="Q1750" s="1"/>
  <c r="Q1751" s="1"/>
  <c r="Q1752" s="1"/>
  <c r="Q1753" s="1"/>
  <c r="Q1754" s="1"/>
  <c r="Q1755" s="1"/>
  <c r="Q1756" s="1"/>
  <c r="Q1757" s="1"/>
  <c r="Q1758" s="1"/>
  <c r="Q1759" s="1"/>
  <c r="Q1760" s="1"/>
  <c r="Q1761" s="1"/>
  <c r="Q1762" s="1"/>
  <c r="Q1763" s="1"/>
  <c r="Q1764" s="1"/>
  <c r="Q1765" s="1"/>
  <c r="Q1766" s="1"/>
  <c r="Q1767" s="1"/>
  <c r="Q1768" s="1"/>
  <c r="Q1769" s="1"/>
  <c r="Q1770" s="1"/>
  <c r="Q1771" s="1"/>
  <c r="Q1772" s="1"/>
  <c r="Q1773" s="1"/>
  <c r="Q1774" s="1"/>
  <c r="Q1775" s="1"/>
  <c r="Q1776" s="1"/>
  <c r="Q1777" s="1"/>
  <c r="Q1778" s="1"/>
  <c r="Q1779" s="1"/>
  <c r="Q1780" s="1"/>
  <c r="Q1781" s="1"/>
  <c r="Q1782" s="1"/>
  <c r="Q1783" s="1"/>
  <c r="Q1784" s="1"/>
  <c r="Q1785" s="1"/>
  <c r="Q1786" s="1"/>
  <c r="Q1787" s="1"/>
  <c r="Q1788" s="1"/>
  <c r="Q1789" s="1"/>
  <c r="Q1790" s="1"/>
  <c r="Q1791" s="1"/>
  <c r="Q1792" s="1"/>
  <c r="Q1793" s="1"/>
  <c r="Q1794" s="1"/>
  <c r="Q1795" s="1"/>
  <c r="Q1796" s="1"/>
  <c r="Q1797" s="1"/>
  <c r="Q1798" s="1"/>
  <c r="Q1799" s="1"/>
  <c r="Q1800" s="1"/>
  <c r="Q1801" s="1"/>
  <c r="Q1802" s="1"/>
  <c r="Q1803" s="1"/>
  <c r="Q1804" s="1"/>
  <c r="Q1805" s="1"/>
  <c r="Q1806" s="1"/>
  <c r="Q1807" s="1"/>
  <c r="Q1808" s="1"/>
  <c r="Q1809" s="1"/>
  <c r="Q1810" s="1"/>
  <c r="Q1811" s="1"/>
  <c r="Q1812" s="1"/>
  <c r="Q1813" s="1"/>
  <c r="Q1814" s="1"/>
  <c r="Q1815" s="1"/>
  <c r="Q1816" s="1"/>
  <c r="Q1817" s="1"/>
  <c r="Q1818" s="1"/>
  <c r="Q1819" s="1"/>
  <c r="Q1820" s="1"/>
  <c r="Q1821" s="1"/>
  <c r="Q1822" s="1"/>
  <c r="Q1823" s="1"/>
  <c r="Q1824" s="1"/>
  <c r="Q1825" s="1"/>
  <c r="Q1826" s="1"/>
  <c r="Q1827" s="1"/>
  <c r="Q1828" s="1"/>
  <c r="Q1829" s="1"/>
  <c r="Q1830" s="1"/>
  <c r="Q1831" s="1"/>
  <c r="Q1832" s="1"/>
  <c r="Q1833" s="1"/>
  <c r="Q1834" s="1"/>
  <c r="Q1835" s="1"/>
  <c r="Q1836" s="1"/>
  <c r="Q1837" s="1"/>
  <c r="Q1838" s="1"/>
  <c r="Q1839" s="1"/>
  <c r="Q1840" s="1"/>
  <c r="Q1841" s="1"/>
  <c r="Q1842" s="1"/>
  <c r="Q1843" s="1"/>
  <c r="Q1844" s="1"/>
  <c r="Q1845" s="1"/>
  <c r="Q1846" s="1"/>
  <c r="Q1847" s="1"/>
  <c r="Q1848" s="1"/>
  <c r="Q1849" s="1"/>
  <c r="Q1850" s="1"/>
  <c r="Q1851" s="1"/>
  <c r="Q1852" s="1"/>
  <c r="Q1853" s="1"/>
  <c r="Q1854" s="1"/>
  <c r="Q1855" s="1"/>
  <c r="Q1856" s="1"/>
  <c r="Q1857" s="1"/>
  <c r="Q1858" s="1"/>
  <c r="Q1859" s="1"/>
  <c r="Q1860" s="1"/>
  <c r="Q1861" s="1"/>
  <c r="Q1862" s="1"/>
  <c r="Q1863" s="1"/>
  <c r="Q1864" s="1"/>
  <c r="Q1865" s="1"/>
  <c r="Q1866" s="1"/>
  <c r="Q1867" s="1"/>
  <c r="Q1868" s="1"/>
  <c r="Q1869" s="1"/>
  <c r="Q1870" s="1"/>
  <c r="Q1871" s="1"/>
  <c r="Q1872" s="1"/>
  <c r="Q1873" s="1"/>
  <c r="Q1874" s="1"/>
  <c r="Q1875" s="1"/>
  <c r="Q1876" s="1"/>
  <c r="Q1877" s="1"/>
  <c r="Q1878" s="1"/>
  <c r="Q1879" s="1"/>
  <c r="Q1880" s="1"/>
  <c r="Q1881" s="1"/>
  <c r="Q1882" s="1"/>
  <c r="Q1883" s="1"/>
  <c r="Q1884" s="1"/>
  <c r="Q1885" s="1"/>
  <c r="Q1886" s="1"/>
  <c r="Q1887" s="1"/>
  <c r="Q1888" s="1"/>
  <c r="Q1889" s="1"/>
  <c r="Q1890" s="1"/>
  <c r="Q1891" s="1"/>
  <c r="Q1892" s="1"/>
  <c r="Q1893" s="1"/>
  <c r="Q1894" s="1"/>
  <c r="Q1895" s="1"/>
  <c r="Q1896" s="1"/>
  <c r="Q1897" s="1"/>
  <c r="Q1898" s="1"/>
  <c r="Q1899" s="1"/>
  <c r="Q1900" s="1"/>
  <c r="Q1901" s="1"/>
  <c r="Q1902" s="1"/>
  <c r="Q1903" s="1"/>
  <c r="Q1904" s="1"/>
  <c r="Q1905" s="1"/>
  <c r="Q1906" s="1"/>
  <c r="Q1907" s="1"/>
  <c r="Q1908" s="1"/>
  <c r="Q1909" s="1"/>
  <c r="Q1910" s="1"/>
  <c r="Q1911" s="1"/>
  <c r="Q1912" s="1"/>
  <c r="Q1913" s="1"/>
  <c r="Q1914" s="1"/>
  <c r="Q1915" s="1"/>
  <c r="Q1916" s="1"/>
  <c r="Q1917" s="1"/>
  <c r="Q1918" s="1"/>
  <c r="Q1919" s="1"/>
  <c r="Q1920" s="1"/>
  <c r="Q1921" s="1"/>
  <c r="Q1922" s="1"/>
  <c r="Q1923" s="1"/>
  <c r="Q1924" s="1"/>
  <c r="Q1925" s="1"/>
  <c r="Q1926" s="1"/>
  <c r="Q1927" s="1"/>
  <c r="Q1928" s="1"/>
  <c r="Q1929" s="1"/>
  <c r="Q1930" s="1"/>
  <c r="Q1931" s="1"/>
  <c r="Q1932" s="1"/>
  <c r="Q1933" s="1"/>
  <c r="Q1934" s="1"/>
  <c r="Q1935" s="1"/>
  <c r="Q1936" s="1"/>
  <c r="Q1937" s="1"/>
  <c r="Q1938" s="1"/>
  <c r="Q1939" s="1"/>
  <c r="Q1940" s="1"/>
  <c r="Q1941" s="1"/>
  <c r="Q1942" s="1"/>
  <c r="Q1943" s="1"/>
  <c r="Q1944" s="1"/>
  <c r="Q1945" s="1"/>
  <c r="Q1946" s="1"/>
  <c r="Q1947" s="1"/>
  <c r="Q1948" s="1"/>
  <c r="Q1949" s="1"/>
  <c r="Q1950" s="1"/>
  <c r="Q1951" s="1"/>
  <c r="Q1952" s="1"/>
  <c r="Q1953" s="1"/>
  <c r="Q1954" s="1"/>
  <c r="Q1955" s="1"/>
  <c r="Q1956" s="1"/>
  <c r="Q1957" s="1"/>
  <c r="Q1958" s="1"/>
  <c r="Q1959" s="1"/>
  <c r="Q1960" s="1"/>
  <c r="Q1961" s="1"/>
  <c r="Q1962" s="1"/>
  <c r="Q1963" s="1"/>
  <c r="Q1964" s="1"/>
  <c r="Q1965" s="1"/>
  <c r="Q1966" s="1"/>
  <c r="Q1967" s="1"/>
  <c r="Q1968" s="1"/>
  <c r="Q1969" s="1"/>
  <c r="Q1970" s="1"/>
  <c r="Q1971" s="1"/>
  <c r="Q1972" s="1"/>
  <c r="Q1973" s="1"/>
  <c r="Q1974" s="1"/>
  <c r="Q1975" s="1"/>
  <c r="Q1976" s="1"/>
  <c r="Q1977" s="1"/>
  <c r="Q1978" s="1"/>
  <c r="Q1979" s="1"/>
  <c r="Q1980" s="1"/>
  <c r="Q1981" s="1"/>
  <c r="Q1982" s="1"/>
  <c r="Q1983" s="1"/>
  <c r="Q1984" s="1"/>
  <c r="Q1985" s="1"/>
  <c r="Q1986" s="1"/>
  <c r="Q1987" s="1"/>
  <c r="Q1988" s="1"/>
  <c r="Q1989" s="1"/>
  <c r="Q1990" s="1"/>
  <c r="Q1991" s="1"/>
  <c r="Q1992" s="1"/>
  <c r="Q1993" s="1"/>
  <c r="Q1994" s="1"/>
  <c r="Q1995" s="1"/>
  <c r="Q1996" s="1"/>
  <c r="Q1997" s="1"/>
  <c r="Q1998" s="1"/>
  <c r="Q1999" s="1"/>
  <c r="Q2000" s="1"/>
  <c r="Q2001" s="1"/>
  <c r="Q2002" s="1"/>
  <c r="Q2003" s="1"/>
  <c r="Q2004" s="1"/>
  <c r="Q2005" s="1"/>
  <c r="Q2006" s="1"/>
  <c r="Q2007" s="1"/>
  <c r="Q2008" s="1"/>
  <c r="Q2009" s="1"/>
  <c r="Q2010" s="1"/>
  <c r="Q2011" s="1"/>
  <c r="Q2012" s="1"/>
  <c r="Q2013" s="1"/>
  <c r="Q2014" s="1"/>
  <c r="Q2015" s="1"/>
  <c r="Q2016" s="1"/>
  <c r="Q2017" s="1"/>
  <c r="Q2018" s="1"/>
  <c r="Q2019" s="1"/>
  <c r="Q2020" s="1"/>
  <c r="Q2021" s="1"/>
  <c r="Q2022" s="1"/>
  <c r="Q2023" s="1"/>
  <c r="Q2024" s="1"/>
  <c r="Q2025" s="1"/>
  <c r="Q2026" s="1"/>
  <c r="Q2027" s="1"/>
  <c r="Q2028" s="1"/>
  <c r="Q2029" s="1"/>
  <c r="Q2030" s="1"/>
  <c r="Q2031" s="1"/>
  <c r="Q2032" s="1"/>
  <c r="Q2033" s="1"/>
  <c r="Q2034" s="1"/>
  <c r="Q2035" s="1"/>
  <c r="Q2036" s="1"/>
  <c r="Q2037" s="1"/>
  <c r="Q2038" s="1"/>
  <c r="Q2039" s="1"/>
  <c r="Q2040" s="1"/>
  <c r="Q2041" s="1"/>
  <c r="Q2042" s="1"/>
  <c r="Q2043" s="1"/>
  <c r="Q2044" s="1"/>
  <c r="Q2045" s="1"/>
  <c r="Q2046" s="1"/>
  <c r="Q2047" s="1"/>
  <c r="Q2048" s="1"/>
  <c r="Q2049" s="1"/>
  <c r="Q2050" s="1"/>
  <c r="Q2051" s="1"/>
  <c r="Q2052" s="1"/>
  <c r="Q2053" s="1"/>
  <c r="Q2054" s="1"/>
  <c r="Q2055" s="1"/>
  <c r="Q2056" s="1"/>
  <c r="Q2057" s="1"/>
  <c r="Q2058" s="1"/>
  <c r="Q2059" s="1"/>
  <c r="Q2060" s="1"/>
  <c r="Q2061" s="1"/>
  <c r="Q2062" s="1"/>
  <c r="Q2063" s="1"/>
  <c r="Q2064" s="1"/>
  <c r="Q2065" s="1"/>
  <c r="Q2066" s="1"/>
  <c r="Q2067" s="1"/>
  <c r="Q2068" s="1"/>
  <c r="Q2069" s="1"/>
  <c r="Q2070" s="1"/>
  <c r="Q2071" s="1"/>
  <c r="Q2072" s="1"/>
  <c r="Q2073" s="1"/>
  <c r="Q2074" s="1"/>
  <c r="Q2075" s="1"/>
  <c r="Q2076" s="1"/>
  <c r="Q2077" s="1"/>
  <c r="Q2078" s="1"/>
  <c r="Q2079" s="1"/>
  <c r="Q2080" s="1"/>
  <c r="Q2081" s="1"/>
  <c r="Q2082" s="1"/>
  <c r="Q2083" s="1"/>
  <c r="Q2084" s="1"/>
  <c r="Q2085" s="1"/>
  <c r="Q2086" s="1"/>
  <c r="Q2087" s="1"/>
  <c r="Q2088" s="1"/>
  <c r="Q2089" s="1"/>
  <c r="Q2090" s="1"/>
  <c r="Q2091" s="1"/>
  <c r="Q2092" s="1"/>
  <c r="Q2093" s="1"/>
  <c r="Q2094" s="1"/>
  <c r="Q2095" s="1"/>
  <c r="Q2096" s="1"/>
  <c r="Q2097" s="1"/>
  <c r="Q2098" s="1"/>
  <c r="Q2099" s="1"/>
  <c r="Q2100" s="1"/>
  <c r="Q2101" s="1"/>
  <c r="Q2102" s="1"/>
  <c r="Q2103" s="1"/>
  <c r="Q2104" s="1"/>
  <c r="Q2105" s="1"/>
  <c r="Q2106" s="1"/>
  <c r="Q2107" s="1"/>
  <c r="Q2108" s="1"/>
  <c r="Q2109" s="1"/>
  <c r="Q2110" s="1"/>
  <c r="Q2111" s="1"/>
  <c r="Q2112" s="1"/>
  <c r="Q2113" s="1"/>
  <c r="Q2114" s="1"/>
  <c r="Q2115" s="1"/>
  <c r="Q2116" s="1"/>
  <c r="Q2117" s="1"/>
  <c r="Q2118" s="1"/>
  <c r="Q2119" s="1"/>
  <c r="Q2120" s="1"/>
  <c r="Q2121" s="1"/>
  <c r="Q2122" s="1"/>
  <c r="Q2123" s="1"/>
  <c r="Q2124" s="1"/>
  <c r="Q2125" s="1"/>
  <c r="Q2126" s="1"/>
  <c r="Q2127" s="1"/>
  <c r="Q2128" s="1"/>
  <c r="Q2129" s="1"/>
  <c r="Q2130" s="1"/>
  <c r="Q2131" s="1"/>
  <c r="Q2132" s="1"/>
  <c r="Q2133" s="1"/>
  <c r="Q2134" s="1"/>
  <c r="Q2135" s="1"/>
  <c r="Q2136" s="1"/>
  <c r="Q2137" s="1"/>
  <c r="Q2138" s="1"/>
  <c r="Q2139" s="1"/>
  <c r="Q2140" s="1"/>
  <c r="Q2141" s="1"/>
  <c r="Q2142" s="1"/>
  <c r="Q2143" s="1"/>
  <c r="Q2144" s="1"/>
  <c r="Q2145" s="1"/>
  <c r="Q2146" s="1"/>
  <c r="Q2147" s="1"/>
  <c r="Q2148" s="1"/>
  <c r="Q2149" s="1"/>
  <c r="Q2150" s="1"/>
  <c r="Q2151" s="1"/>
  <c r="Q2152" s="1"/>
  <c r="Q2153" s="1"/>
  <c r="Q2154" s="1"/>
  <c r="Q2155" s="1"/>
  <c r="Q2156" s="1"/>
  <c r="Q2157" s="1"/>
  <c r="Q2158" s="1"/>
  <c r="Q2159" s="1"/>
  <c r="Q2160" s="1"/>
  <c r="Q2161" s="1"/>
  <c r="Q2162" s="1"/>
  <c r="Q2163" s="1"/>
  <c r="Q2164" s="1"/>
  <c r="Q2165" s="1"/>
  <c r="Q2166" s="1"/>
  <c r="Q2167" s="1"/>
  <c r="Q2168" s="1"/>
  <c r="Q2169" s="1"/>
  <c r="Q2170" s="1"/>
  <c r="Q2171" s="1"/>
  <c r="Q2172" s="1"/>
  <c r="Q2173" s="1"/>
  <c r="Q2174" s="1"/>
  <c r="Q2175" s="1"/>
  <c r="Q2176" s="1"/>
  <c r="Q2177" s="1"/>
  <c r="Q2178" s="1"/>
  <c r="Q2179" s="1"/>
  <c r="Q2180" s="1"/>
  <c r="Q2181" s="1"/>
  <c r="Q2182" s="1"/>
  <c r="Q2183" s="1"/>
  <c r="Q2184" s="1"/>
  <c r="Q2185" s="1"/>
  <c r="Q2186" s="1"/>
  <c r="Q2187" s="1"/>
  <c r="Q2188" s="1"/>
  <c r="Q2189" s="1"/>
  <c r="Q2190" s="1"/>
  <c r="Q2191" s="1"/>
  <c r="Q2192" s="1"/>
  <c r="Q2193" s="1"/>
  <c r="Q2194" s="1"/>
  <c r="Q2195" s="1"/>
  <c r="Q2196" s="1"/>
  <c r="Q2197" s="1"/>
  <c r="Q2198" s="1"/>
  <c r="Q2199" s="1"/>
  <c r="Q2200" s="1"/>
  <c r="Q2201" s="1"/>
  <c r="Q2202" s="1"/>
  <c r="Q2203" s="1"/>
  <c r="Q2204" s="1"/>
  <c r="Q2205" s="1"/>
  <c r="Q2206" s="1"/>
  <c r="Q2207" s="1"/>
  <c r="Q2208" s="1"/>
  <c r="Q2209" s="1"/>
  <c r="Q2210" s="1"/>
  <c r="Q2211" s="1"/>
  <c r="Q2212" s="1"/>
  <c r="Q2213" s="1"/>
  <c r="Q2214" s="1"/>
  <c r="Q2215" s="1"/>
  <c r="Q2216" s="1"/>
  <c r="Q2217" s="1"/>
  <c r="Q2218" s="1"/>
  <c r="Q2219" s="1"/>
  <c r="Q2220" s="1"/>
  <c r="Q2221" s="1"/>
  <c r="Q2222" s="1"/>
  <c r="Q2223" s="1"/>
  <c r="Q2224" s="1"/>
  <c r="Q2225" s="1"/>
  <c r="Q2226" s="1"/>
  <c r="Q2227" s="1"/>
  <c r="Q2228" s="1"/>
  <c r="Q2229" s="1"/>
  <c r="Q2230" s="1"/>
  <c r="Q2231" s="1"/>
  <c r="Q2232" s="1"/>
  <c r="Q2233" s="1"/>
  <c r="Q2234" s="1"/>
  <c r="Q2235" s="1"/>
  <c r="Q2236" s="1"/>
  <c r="Q2237" s="1"/>
  <c r="Q2238" s="1"/>
  <c r="Q2239" s="1"/>
  <c r="Q2240" s="1"/>
  <c r="Q2241" s="1"/>
  <c r="Q2242" s="1"/>
  <c r="Q2243" s="1"/>
  <c r="Q2244" s="1"/>
  <c r="Q2245" s="1"/>
  <c r="Q2246" s="1"/>
  <c r="Q2247" s="1"/>
  <c r="Q2248" s="1"/>
  <c r="Q2249" s="1"/>
  <c r="Q2250" s="1"/>
  <c r="Q2251" s="1"/>
  <c r="Q2252" s="1"/>
  <c r="Q2253" s="1"/>
  <c r="Q2254" s="1"/>
  <c r="Q2255" s="1"/>
  <c r="Q2256" s="1"/>
  <c r="Q2257" s="1"/>
  <c r="Q2258" s="1"/>
  <c r="Q2259" s="1"/>
  <c r="Q2260" s="1"/>
  <c r="Q2261" s="1"/>
  <c r="Q2262" s="1"/>
  <c r="Q2263" s="1"/>
  <c r="Q2264" s="1"/>
  <c r="Q2265" s="1"/>
  <c r="Q2266" s="1"/>
  <c r="Q2267" s="1"/>
  <c r="Q2268" s="1"/>
  <c r="Q2269" s="1"/>
  <c r="Q2270" s="1"/>
  <c r="Q2271" s="1"/>
  <c r="Q2272" s="1"/>
  <c r="Q2273" s="1"/>
  <c r="Q2274" s="1"/>
  <c r="Q2275" s="1"/>
  <c r="Q2276" s="1"/>
  <c r="Q2277" s="1"/>
  <c r="Q2278" s="1"/>
  <c r="Q2279" s="1"/>
  <c r="Q2280" s="1"/>
  <c r="Q2281" s="1"/>
  <c r="Q2282" s="1"/>
  <c r="Q2283" s="1"/>
  <c r="Q2284" s="1"/>
  <c r="Q2285" s="1"/>
  <c r="Q2286" s="1"/>
  <c r="Q2287" s="1"/>
  <c r="Q2288" s="1"/>
  <c r="Q2289" s="1"/>
  <c r="Q2290" s="1"/>
  <c r="Q2291" s="1"/>
  <c r="Q2292" s="1"/>
  <c r="Q2293" s="1"/>
  <c r="Q2294" s="1"/>
  <c r="Q2295" s="1"/>
  <c r="Q2296" s="1"/>
  <c r="Q2297" s="1"/>
  <c r="Q2298" s="1"/>
  <c r="Q2299" s="1"/>
  <c r="Q2300" s="1"/>
  <c r="Q2301" s="1"/>
  <c r="Q2302" s="1"/>
  <c r="Q2303" s="1"/>
  <c r="Q2304" s="1"/>
  <c r="Q2305" s="1"/>
  <c r="Q2306" s="1"/>
  <c r="Q2307" s="1"/>
  <c r="Q2308" s="1"/>
  <c r="Q2309" s="1"/>
  <c r="Q2310" s="1"/>
  <c r="Q2311" s="1"/>
  <c r="Q2312" s="1"/>
  <c r="Q2313" s="1"/>
  <c r="Q2314" s="1"/>
  <c r="Q2315" s="1"/>
  <c r="Q2316" s="1"/>
  <c r="Q2317" s="1"/>
  <c r="Q2318" s="1"/>
  <c r="Q2319" s="1"/>
  <c r="Q2320" s="1"/>
  <c r="Q2321" s="1"/>
  <c r="Q2322" s="1"/>
  <c r="Q2323" s="1"/>
  <c r="Q2324" s="1"/>
  <c r="Q2325" s="1"/>
  <c r="Q2326" s="1"/>
  <c r="Q2327" s="1"/>
  <c r="Q2328" s="1"/>
  <c r="Q2329" s="1"/>
  <c r="Q2330" s="1"/>
  <c r="Q2331" s="1"/>
  <c r="Q2332" s="1"/>
  <c r="Q2333" s="1"/>
  <c r="Q2334" s="1"/>
  <c r="Q2335" s="1"/>
  <c r="Q2336" s="1"/>
  <c r="Q2337" s="1"/>
  <c r="Q2338" s="1"/>
  <c r="Q2339" s="1"/>
  <c r="Q2340" s="1"/>
  <c r="Q2341" s="1"/>
  <c r="Q2342" s="1"/>
  <c r="Q2343" s="1"/>
  <c r="Q2344" s="1"/>
  <c r="Q2345" s="1"/>
  <c r="Q2346" s="1"/>
  <c r="Q2347" s="1"/>
  <c r="Q2348" s="1"/>
  <c r="Q2349" s="1"/>
  <c r="Q2350" s="1"/>
  <c r="Q2351" s="1"/>
  <c r="Q2352" s="1"/>
  <c r="Q2353" s="1"/>
  <c r="Q2354" s="1"/>
  <c r="Q2355" s="1"/>
  <c r="Q2356" s="1"/>
  <c r="Q2357" s="1"/>
  <c r="Q2358" s="1"/>
  <c r="Q2359" s="1"/>
  <c r="Q2360" s="1"/>
  <c r="Q2361" s="1"/>
  <c r="Q2362" s="1"/>
  <c r="Q2363" s="1"/>
  <c r="Q2364" s="1"/>
  <c r="Q2365" s="1"/>
  <c r="Q2366" s="1"/>
  <c r="Q2367" s="1"/>
  <c r="Q2368" s="1"/>
  <c r="Q2369" s="1"/>
  <c r="Q2370" s="1"/>
  <c r="Q2371" s="1"/>
  <c r="Q2372" s="1"/>
  <c r="Q2373" s="1"/>
  <c r="Q2374" s="1"/>
  <c r="Q2375" s="1"/>
  <c r="Q2376" s="1"/>
  <c r="Q2377" s="1"/>
  <c r="Q2378" s="1"/>
  <c r="Q2379" s="1"/>
  <c r="Q2380" s="1"/>
  <c r="Q2381" s="1"/>
  <c r="Q2382" s="1"/>
  <c r="Q2383" s="1"/>
  <c r="Q2384" s="1"/>
  <c r="Q2385" s="1"/>
  <c r="Q2386" s="1"/>
  <c r="Q2387" s="1"/>
  <c r="Q2388" s="1"/>
  <c r="Q2389" s="1"/>
  <c r="Q2390" s="1"/>
  <c r="Q2391" s="1"/>
  <c r="Q2392" s="1"/>
  <c r="Q2393" s="1"/>
  <c r="Q2394" s="1"/>
  <c r="Q2395" s="1"/>
  <c r="Q2396" s="1"/>
  <c r="Q2397" s="1"/>
  <c r="Q2398" s="1"/>
  <c r="Q2399" s="1"/>
  <c r="Q2400" s="1"/>
  <c r="Q2401" s="1"/>
  <c r="Q2402" s="1"/>
  <c r="Q2403" s="1"/>
  <c r="Q2404" s="1"/>
  <c r="Q2405" s="1"/>
  <c r="Q2406" s="1"/>
  <c r="Q2407" s="1"/>
  <c r="Q2408" s="1"/>
  <c r="Q2409" s="1"/>
  <c r="Q2410" s="1"/>
  <c r="Q2411" s="1"/>
  <c r="Q2412" s="1"/>
  <c r="Q2413" s="1"/>
  <c r="Q2414" s="1"/>
  <c r="Q2415" s="1"/>
  <c r="Q2416" s="1"/>
  <c r="Q2417" s="1"/>
  <c r="Q2418" s="1"/>
  <c r="Q2419" s="1"/>
  <c r="Q2420" s="1"/>
  <c r="Q2421" s="1"/>
  <c r="Q2422" s="1"/>
  <c r="Q2423" s="1"/>
  <c r="Q2424" s="1"/>
  <c r="Q2425" s="1"/>
  <c r="Q2426" s="1"/>
  <c r="Q2427" s="1"/>
  <c r="Q2428" s="1"/>
  <c r="Q2429" s="1"/>
  <c r="Q2430" s="1"/>
  <c r="Q2431" s="1"/>
  <c r="Q2432" s="1"/>
  <c r="Q2433" s="1"/>
  <c r="Q2434" s="1"/>
  <c r="Q2435" s="1"/>
  <c r="Q2436" s="1"/>
  <c r="Q2437" s="1"/>
  <c r="Q2438" s="1"/>
  <c r="Q2439" s="1"/>
  <c r="Q2440" s="1"/>
  <c r="Q2441" s="1"/>
  <c r="Q2442" s="1"/>
  <c r="Q2443" s="1"/>
  <c r="Q2444" s="1"/>
  <c r="Q2445" s="1"/>
  <c r="Q2446" s="1"/>
  <c r="Q2447" s="1"/>
  <c r="Q2448" s="1"/>
  <c r="Q2449" s="1"/>
  <c r="Q2450" s="1"/>
  <c r="Q2451" s="1"/>
  <c r="Q2452" s="1"/>
  <c r="Q2453" s="1"/>
  <c r="Q2454" s="1"/>
  <c r="Q2455" s="1"/>
  <c r="Q2456" s="1"/>
  <c r="Q2457" s="1"/>
  <c r="Q2458" s="1"/>
  <c r="Q2459" s="1"/>
  <c r="Q2460" s="1"/>
  <c r="Q2461" s="1"/>
  <c r="Q2462" s="1"/>
  <c r="Q2463" s="1"/>
  <c r="Q2464" s="1"/>
  <c r="Q2465" s="1"/>
  <c r="Q2466" s="1"/>
  <c r="Q2467" s="1"/>
  <c r="Q2468" s="1"/>
  <c r="Q2469" s="1"/>
  <c r="Q2470" s="1"/>
  <c r="Q2471" s="1"/>
  <c r="Q2472" s="1"/>
  <c r="Q2473" s="1"/>
  <c r="Q2474" s="1"/>
  <c r="Q2475" s="1"/>
  <c r="Q2476" s="1"/>
  <c r="Q2477" s="1"/>
  <c r="Q2478" s="1"/>
  <c r="Q2479" s="1"/>
  <c r="Q2480" s="1"/>
  <c r="Q2481" s="1"/>
  <c r="Q2482" s="1"/>
  <c r="Q2483" s="1"/>
  <c r="Q2484" s="1"/>
  <c r="Q2485" s="1"/>
  <c r="Q2486" s="1"/>
  <c r="Q2487" s="1"/>
  <c r="Q2488" s="1"/>
  <c r="Q2489" s="1"/>
  <c r="R8" i="16"/>
  <c r="S10" i="19" s="1"/>
  <c r="N4" i="1"/>
  <c r="L4"/>
  <c r="K4"/>
  <c r="N3"/>
  <c r="L3"/>
  <c r="K3"/>
  <c r="B3"/>
  <c r="O50" i="14"/>
  <c r="O86"/>
  <c r="O52"/>
  <c r="O18"/>
  <c r="O73"/>
  <c r="O35"/>
  <c r="O8"/>
  <c r="O23"/>
  <c r="O62"/>
  <c r="O101"/>
  <c r="O28"/>
  <c r="O67"/>
  <c r="O106"/>
  <c r="O33"/>
  <c r="O72"/>
  <c r="O111"/>
  <c r="O45"/>
  <c r="O84"/>
  <c r="O11"/>
  <c r="O55"/>
  <c r="O29"/>
  <c r="O107"/>
  <c r="O27"/>
  <c r="O105"/>
  <c r="O71"/>
  <c r="O110"/>
  <c r="O37"/>
  <c r="O83"/>
  <c r="O10"/>
  <c r="O49"/>
  <c r="O88"/>
  <c r="O19"/>
  <c r="O97"/>
  <c r="O63"/>
  <c r="O31"/>
  <c r="O70"/>
  <c r="O109"/>
  <c r="O36"/>
  <c r="O82"/>
  <c r="O9"/>
  <c r="O48"/>
  <c r="O87"/>
  <c r="O14"/>
  <c r="O53"/>
  <c r="O92"/>
  <c r="O103"/>
  <c r="O69"/>
  <c r="O16"/>
  <c r="O13"/>
  <c r="O91"/>
  <c r="O34"/>
  <c r="O96"/>
  <c r="O74"/>
  <c r="O47"/>
  <c r="O46"/>
  <c r="O85"/>
  <c r="O12"/>
  <c r="O51"/>
  <c r="O90"/>
  <c r="O17"/>
  <c r="O56"/>
  <c r="O95"/>
  <c r="O22"/>
  <c r="O61"/>
  <c r="O100"/>
  <c r="O89"/>
  <c r="O102"/>
  <c r="O68"/>
  <c r="O57"/>
  <c r="O66"/>
  <c r="O32"/>
  <c r="O94"/>
  <c r="O21"/>
  <c r="O60"/>
  <c r="O99"/>
  <c r="O26"/>
  <c r="O65"/>
  <c r="O104"/>
  <c r="O58"/>
  <c r="O24"/>
  <c r="O15"/>
  <c r="O54"/>
  <c r="O93"/>
  <c r="O20"/>
  <c r="O59"/>
  <c r="O98"/>
  <c r="O25"/>
  <c r="O64"/>
  <c r="O30"/>
  <c r="O108"/>
  <c r="M9" i="9" l="1"/>
  <c r="D3" i="12"/>
  <c r="M2" i="9"/>
  <c r="F2" i="14"/>
  <c r="D3"/>
  <c r="B4"/>
  <c r="M13" i="9"/>
  <c r="B18" i="14"/>
  <c r="F2" i="12"/>
  <c r="O10"/>
  <c r="O111"/>
  <c r="O107"/>
  <c r="O103"/>
  <c r="O99"/>
  <c r="O95"/>
  <c r="O91"/>
  <c r="O87"/>
  <c r="O83"/>
  <c r="O72"/>
  <c r="O68"/>
  <c r="O64"/>
  <c r="O60"/>
  <c r="O56"/>
  <c r="O52"/>
  <c r="O48"/>
  <c r="O37"/>
  <c r="O33"/>
  <c r="O29"/>
  <c r="O25"/>
  <c r="O21"/>
  <c r="O17"/>
  <c r="O13"/>
  <c r="O9"/>
  <c r="O110"/>
  <c r="O106"/>
  <c r="O102"/>
  <c r="O98"/>
  <c r="O94"/>
  <c r="O90"/>
  <c r="O86"/>
  <c r="O82"/>
  <c r="O71"/>
  <c r="O67"/>
  <c r="O63"/>
  <c r="O59"/>
  <c r="O55"/>
  <c r="O51"/>
  <c r="O47"/>
  <c r="O36"/>
  <c r="O32"/>
  <c r="O28"/>
  <c r="O24"/>
  <c r="O20"/>
  <c r="O16"/>
  <c r="O12"/>
  <c r="O109"/>
  <c r="O105"/>
  <c r="O101"/>
  <c r="O97"/>
  <c r="O93"/>
  <c r="O89"/>
  <c r="O85"/>
  <c r="O74"/>
  <c r="O70"/>
  <c r="O66"/>
  <c r="O62"/>
  <c r="O58"/>
  <c r="O54"/>
  <c r="O50"/>
  <c r="O46"/>
  <c r="O35"/>
  <c r="O31"/>
  <c r="O27"/>
  <c r="O23"/>
  <c r="O19"/>
  <c r="O15"/>
  <c r="O11"/>
  <c r="O8"/>
  <c r="O108"/>
  <c r="O104"/>
  <c r="O100"/>
  <c r="O96"/>
  <c r="O92"/>
  <c r="O88"/>
  <c r="O84"/>
  <c r="O73"/>
  <c r="O69"/>
  <c r="O65"/>
  <c r="O61"/>
  <c r="O57"/>
  <c r="O53"/>
  <c r="O49"/>
  <c r="O45"/>
  <c r="O34"/>
  <c r="O30"/>
  <c r="O26"/>
  <c r="O22"/>
  <c r="O18"/>
  <c r="O14"/>
  <c r="B4"/>
  <c r="B12"/>
  <c r="M14" i="9" l="1"/>
  <c r="B19" i="14"/>
  <c r="B13" i="12"/>
  <c r="B4" i="1"/>
  <c r="M15" i="9" l="1"/>
  <c r="B20" i="14"/>
  <c r="B5" i="1"/>
  <c r="B14" i="12"/>
  <c r="M16" i="9" l="1"/>
  <c r="B21" i="14"/>
  <c r="B15" i="12"/>
  <c r="B6" i="1"/>
  <c r="M17" i="9" l="1"/>
  <c r="B22" i="14"/>
  <c r="B7" i="1"/>
  <c r="B16" i="12"/>
  <c r="M18" i="9" l="1"/>
  <c r="B23" i="14"/>
  <c r="B17" i="12"/>
  <c r="B8" i="1"/>
  <c r="M19" i="9" l="1"/>
  <c r="B24" i="14"/>
  <c r="B18" i="12"/>
  <c r="B9" i="1"/>
  <c r="M21" i="9" l="1"/>
  <c r="M20"/>
  <c r="B25" i="14"/>
  <c r="B19" i="12"/>
  <c r="B10" i="1"/>
  <c r="B26" i="14" l="1"/>
  <c r="B11" i="1"/>
  <c r="B20" i="12"/>
  <c r="B27" i="14" l="1"/>
  <c r="B21" i="12"/>
  <c r="B12" i="1"/>
  <c r="B28" i="14" l="1"/>
  <c r="B13" i="1"/>
  <c r="B22" i="12"/>
  <c r="B29" i="14" l="1"/>
  <c r="B23" i="12"/>
  <c r="B14" i="1"/>
  <c r="B30" i="14" l="1"/>
  <c r="B15" i="1"/>
  <c r="B24" i="12"/>
  <c r="B31" i="14" l="1"/>
  <c r="B25" i="12"/>
  <c r="B16" i="1"/>
  <c r="B32" i="14" l="1"/>
  <c r="B17" i="1"/>
  <c r="B26" i="12"/>
  <c r="B33" i="14" l="1"/>
  <c r="B27" i="12"/>
  <c r="B18" i="1"/>
  <c r="B34" i="14" l="1"/>
  <c r="B19" i="1"/>
  <c r="B28" i="12"/>
  <c r="B35" i="14" l="1"/>
  <c r="B29" i="12"/>
  <c r="B20" i="1"/>
  <c r="B36" i="14" l="1"/>
  <c r="B30" i="12"/>
  <c r="B21" i="1"/>
  <c r="B37" i="14" l="1"/>
  <c r="B31" i="12"/>
  <c r="B22" i="1"/>
  <c r="B45" i="14" l="1"/>
  <c r="B23" i="1"/>
  <c r="B32" i="12"/>
  <c r="B46" i="14" l="1"/>
  <c r="B33" i="12"/>
  <c r="A32"/>
  <c r="B24" i="1"/>
  <c r="B47" i="14" l="1"/>
  <c r="B25" i="1"/>
  <c r="L32" i="12"/>
  <c r="B34"/>
  <c r="A33"/>
  <c r="B48" i="14" l="1"/>
  <c r="B35" i="12"/>
  <c r="A34"/>
  <c r="L33"/>
  <c r="B26" i="1"/>
  <c r="B49" i="14" l="1"/>
  <c r="L34" i="12"/>
  <c r="B36"/>
  <c r="A35"/>
  <c r="B27" i="1"/>
  <c r="B50" i="14" l="1"/>
  <c r="B28" i="1"/>
  <c r="B37" i="12"/>
  <c r="A36"/>
  <c r="L35"/>
  <c r="B51" i="14" l="1"/>
  <c r="L36" i="12"/>
  <c r="B45"/>
  <c r="A37"/>
  <c r="B29" i="1"/>
  <c r="B52" i="14" l="1"/>
  <c r="B30" i="1"/>
  <c r="L37" i="12"/>
  <c r="B46"/>
  <c r="A45"/>
  <c r="B53" i="14" l="1"/>
  <c r="B47" i="12"/>
  <c r="A46"/>
  <c r="B31" i="1"/>
  <c r="L45" i="12"/>
  <c r="B54" i="14" l="1"/>
  <c r="B32" i="1"/>
  <c r="L46" i="12"/>
  <c r="B48"/>
  <c r="A47"/>
  <c r="B55" i="14" l="1"/>
  <c r="L47" i="12"/>
  <c r="B49"/>
  <c r="A48"/>
  <c r="B33" i="1"/>
  <c r="B56" i="14" l="1"/>
  <c r="B34" i="1"/>
  <c r="L48" i="12"/>
  <c r="B50"/>
  <c r="A49"/>
  <c r="B57" i="14" l="1"/>
  <c r="L49" i="12"/>
  <c r="B51"/>
  <c r="A50"/>
  <c r="B35" i="1"/>
  <c r="B58" i="14" l="1"/>
  <c r="B36" i="1"/>
  <c r="L50" i="12"/>
  <c r="B52"/>
  <c r="A51"/>
  <c r="B59" i="14" l="1"/>
  <c r="L51" i="12"/>
  <c r="B53"/>
  <c r="A52"/>
  <c r="B37" i="1"/>
  <c r="B60" i="14" l="1"/>
  <c r="B38" i="1"/>
  <c r="B54" i="12"/>
  <c r="A53"/>
  <c r="L52"/>
  <c r="B61" i="14" l="1"/>
  <c r="B55" i="12"/>
  <c r="A54"/>
  <c r="L53"/>
  <c r="B39" i="1"/>
  <c r="B62" i="14" l="1"/>
  <c r="B40" i="1"/>
  <c r="B56" i="12"/>
  <c r="A55"/>
  <c r="L54"/>
  <c r="B63" i="14" l="1"/>
  <c r="L55" i="12"/>
  <c r="B41" i="1"/>
  <c r="B57" i="12"/>
  <c r="A56"/>
  <c r="B64" i="14" l="1"/>
  <c r="L56" i="12"/>
  <c r="B42" i="1"/>
  <c r="B58" i="12"/>
  <c r="A57"/>
  <c r="B65" i="14" l="1"/>
  <c r="L57" i="12"/>
  <c r="B43" i="1"/>
  <c r="B59" i="12"/>
  <c r="A58"/>
  <c r="B66" i="14" l="1"/>
  <c r="L58" i="12"/>
  <c r="B44" i="1"/>
  <c r="A59" i="12"/>
  <c r="B60"/>
  <c r="B67" i="14" l="1"/>
  <c r="B45" i="1"/>
  <c r="A60" i="12"/>
  <c r="B61"/>
  <c r="L59"/>
  <c r="B68" i="14" l="1"/>
  <c r="A61" i="12"/>
  <c r="B62"/>
  <c r="B46" i="1"/>
  <c r="L60" i="12"/>
  <c r="B69" i="14" l="1"/>
  <c r="B47" i="1"/>
  <c r="A62" i="12"/>
  <c r="B63"/>
  <c r="L61"/>
  <c r="B70" i="14" l="1"/>
  <c r="L62" i="12"/>
  <c r="A63"/>
  <c r="B64"/>
  <c r="B48" i="1"/>
  <c r="B71" i="14" l="1"/>
  <c r="L63" i="12"/>
  <c r="B49" i="1"/>
  <c r="A64" i="12"/>
  <c r="B65"/>
  <c r="B72" i="14" l="1"/>
  <c r="L64" i="12"/>
  <c r="A65"/>
  <c r="B66"/>
  <c r="B50" i="1"/>
  <c r="B73" i="14" l="1"/>
  <c r="G65" i="12"/>
  <c r="E65"/>
  <c r="C65"/>
  <c r="L65"/>
  <c r="F65"/>
  <c r="D65"/>
  <c r="B51" i="1"/>
  <c r="A66" i="12"/>
  <c r="B67"/>
  <c r="B74" i="14" l="1"/>
  <c r="G66" i="12"/>
  <c r="E66"/>
  <c r="C66"/>
  <c r="L66"/>
  <c r="F66"/>
  <c r="D66"/>
  <c r="A67"/>
  <c r="B68"/>
  <c r="B52" i="1"/>
  <c r="B82" i="14" l="1"/>
  <c r="G67" i="12"/>
  <c r="E67"/>
  <c r="C67"/>
  <c r="L67"/>
  <c r="F67"/>
  <c r="D67"/>
  <c r="B53" i="1"/>
  <c r="A68" i="12"/>
  <c r="B69"/>
  <c r="B83" i="14" l="1"/>
  <c r="B54" i="1"/>
  <c r="G68" i="12"/>
  <c r="E68"/>
  <c r="C68"/>
  <c r="L68"/>
  <c r="F68"/>
  <c r="D68"/>
  <c r="A69"/>
  <c r="B70"/>
  <c r="B84" i="14" l="1"/>
  <c r="B55" i="1"/>
  <c r="G69" i="12"/>
  <c r="E69"/>
  <c r="C69"/>
  <c r="L69"/>
  <c r="F69"/>
  <c r="D69"/>
  <c r="A70"/>
  <c r="B71"/>
  <c r="B85" i="14" l="1"/>
  <c r="B56" i="1"/>
  <c r="G70" i="12"/>
  <c r="E70"/>
  <c r="C70"/>
  <c r="L70"/>
  <c r="F70"/>
  <c r="D70"/>
  <c r="A71"/>
  <c r="B72"/>
  <c r="B86" i="14" l="1"/>
  <c r="B57" i="1"/>
  <c r="A72" i="12"/>
  <c r="B73"/>
  <c r="G71"/>
  <c r="E71"/>
  <c r="C71"/>
  <c r="L71"/>
  <c r="F71"/>
  <c r="D71"/>
  <c r="B87" i="14" l="1"/>
  <c r="B58" i="1"/>
  <c r="A73" i="12"/>
  <c r="B74"/>
  <c r="G72"/>
  <c r="E72"/>
  <c r="C72"/>
  <c r="L72"/>
  <c r="F72"/>
  <c r="D72"/>
  <c r="B88" i="14" l="1"/>
  <c r="B59" i="1"/>
  <c r="B82" i="12"/>
  <c r="A74"/>
  <c r="G73"/>
  <c r="E73"/>
  <c r="C73"/>
  <c r="L73"/>
  <c r="F73"/>
  <c r="D73"/>
  <c r="B89" i="14" l="1"/>
  <c r="B60" i="1"/>
  <c r="B83" i="12"/>
  <c r="A82"/>
  <c r="G74"/>
  <c r="E74"/>
  <c r="C74"/>
  <c r="L74"/>
  <c r="F74"/>
  <c r="D74"/>
  <c r="B90" i="14" l="1"/>
  <c r="B62" i="1"/>
  <c r="B61"/>
  <c r="L82" i="12"/>
  <c r="F82"/>
  <c r="D82"/>
  <c r="G82"/>
  <c r="E82"/>
  <c r="C82"/>
  <c r="B84"/>
  <c r="A83"/>
  <c r="B91" i="14" l="1"/>
  <c r="B63" i="1"/>
  <c r="B85" i="12"/>
  <c r="A84"/>
  <c r="L83"/>
  <c r="F83"/>
  <c r="D83"/>
  <c r="G83"/>
  <c r="E83"/>
  <c r="C83"/>
  <c r="B92" i="14" l="1"/>
  <c r="B64" i="1"/>
  <c r="L84" i="12"/>
  <c r="F84"/>
  <c r="D84"/>
  <c r="G84"/>
  <c r="E84"/>
  <c r="C84"/>
  <c r="B86"/>
  <c r="A85"/>
  <c r="B93" i="14" l="1"/>
  <c r="B65" i="1"/>
  <c r="B87" i="12"/>
  <c r="A86"/>
  <c r="L85"/>
  <c r="F85"/>
  <c r="D85"/>
  <c r="G85"/>
  <c r="E85"/>
  <c r="C85"/>
  <c r="B94" i="14" l="1"/>
  <c r="B66" i="1"/>
  <c r="L86" i="12"/>
  <c r="F86"/>
  <c r="D86"/>
  <c r="G86"/>
  <c r="E86"/>
  <c r="C86"/>
  <c r="B88"/>
  <c r="A87"/>
  <c r="B95" i="14" l="1"/>
  <c r="B67" i="1"/>
  <c r="B89" i="12"/>
  <c r="A88"/>
  <c r="L87"/>
  <c r="F87"/>
  <c r="D87"/>
  <c r="G87"/>
  <c r="E87"/>
  <c r="C87"/>
  <c r="B96" i="14" l="1"/>
  <c r="B68" i="1"/>
  <c r="L88" i="12"/>
  <c r="F88"/>
  <c r="D88"/>
  <c r="G88"/>
  <c r="E88"/>
  <c r="C88"/>
  <c r="B90"/>
  <c r="A89"/>
  <c r="B97" i="14" l="1"/>
  <c r="B69" i="1"/>
  <c r="B91" i="12"/>
  <c r="A90"/>
  <c r="L89"/>
  <c r="F89"/>
  <c r="D89"/>
  <c r="G89"/>
  <c r="E89"/>
  <c r="C89"/>
  <c r="B98" i="14" l="1"/>
  <c r="B70" i="1"/>
  <c r="B92" i="12"/>
  <c r="A91"/>
  <c r="L90"/>
  <c r="F90"/>
  <c r="D90"/>
  <c r="G90"/>
  <c r="E90"/>
  <c r="C90"/>
  <c r="B99" i="14" l="1"/>
  <c r="B71" i="1"/>
  <c r="B93" i="12"/>
  <c r="A92"/>
  <c r="L91"/>
  <c r="F91"/>
  <c r="D91"/>
  <c r="G91"/>
  <c r="E91"/>
  <c r="C91"/>
  <c r="B100" i="14" l="1"/>
  <c r="B72" i="1"/>
  <c r="L92" i="12"/>
  <c r="F92"/>
  <c r="D92"/>
  <c r="G92"/>
  <c r="E92"/>
  <c r="C92"/>
  <c r="B94"/>
  <c r="A93"/>
  <c r="B101" i="14" l="1"/>
  <c r="B73" i="1"/>
  <c r="L93" i="12"/>
  <c r="F93"/>
  <c r="D93"/>
  <c r="G93"/>
  <c r="E93"/>
  <c r="C93"/>
  <c r="B95"/>
  <c r="A94"/>
  <c r="B102" i="14" l="1"/>
  <c r="B74" i="1"/>
  <c r="L94" i="12"/>
  <c r="F94"/>
  <c r="D94"/>
  <c r="G94"/>
  <c r="E94"/>
  <c r="C94"/>
  <c r="B96"/>
  <c r="A95"/>
  <c r="B103" i="14" l="1"/>
  <c r="B75" i="1"/>
  <c r="L95" i="12"/>
  <c r="F95"/>
  <c r="D95"/>
  <c r="G95"/>
  <c r="E95"/>
  <c r="C95"/>
  <c r="B97"/>
  <c r="A96"/>
  <c r="B104" i="14" l="1"/>
  <c r="B76" i="1"/>
  <c r="L96" i="12"/>
  <c r="F96"/>
  <c r="D96"/>
  <c r="G96"/>
  <c r="E96"/>
  <c r="C96"/>
  <c r="B98"/>
  <c r="A97"/>
  <c r="B105" i="14" l="1"/>
  <c r="B77" i="1"/>
  <c r="L97" i="12"/>
  <c r="F97"/>
  <c r="D97"/>
  <c r="G97"/>
  <c r="E97"/>
  <c r="C97"/>
  <c r="B99"/>
  <c r="A98"/>
  <c r="B106" i="14" l="1"/>
  <c r="B78" i="1"/>
  <c r="L98" i="12"/>
  <c r="F98"/>
  <c r="D98"/>
  <c r="G98"/>
  <c r="E98"/>
  <c r="C98"/>
  <c r="B100"/>
  <c r="A99"/>
  <c r="B107" i="14" l="1"/>
  <c r="B79" i="1"/>
  <c r="L99" i="12"/>
  <c r="F99"/>
  <c r="D99"/>
  <c r="G99"/>
  <c r="E99"/>
  <c r="C99"/>
  <c r="B101"/>
  <c r="A100"/>
  <c r="B108" i="14" l="1"/>
  <c r="B80" i="1"/>
  <c r="L100" i="12"/>
  <c r="F100"/>
  <c r="D100"/>
  <c r="G100"/>
  <c r="E100"/>
  <c r="C100"/>
  <c r="B102"/>
  <c r="A101"/>
  <c r="B109" i="14" l="1"/>
  <c r="B81" i="1"/>
  <c r="L101" i="12"/>
  <c r="F101"/>
  <c r="D101"/>
  <c r="G101"/>
  <c r="E101"/>
  <c r="C101"/>
  <c r="B103"/>
  <c r="A102"/>
  <c r="B110" i="14" l="1"/>
  <c r="B82" i="1"/>
  <c r="L102" i="12"/>
  <c r="F102"/>
  <c r="D102"/>
  <c r="G102"/>
  <c r="E102"/>
  <c r="C102"/>
  <c r="B104"/>
  <c r="A103"/>
  <c r="B111" i="14" l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83" i="1"/>
  <c r="L103" i="12"/>
  <c r="F103"/>
  <c r="D103"/>
  <c r="G103"/>
  <c r="E103"/>
  <c r="C103"/>
  <c r="B105"/>
  <c r="A104"/>
  <c r="B185" i="14" l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84" i="1"/>
  <c r="L104" i="12"/>
  <c r="F104"/>
  <c r="D104"/>
  <c r="G104"/>
  <c r="E104"/>
  <c r="C104"/>
  <c r="B106"/>
  <c r="A105"/>
  <c r="B218" i="14" l="1"/>
  <c r="A217"/>
  <c r="B85" i="1"/>
  <c r="L105" i="12"/>
  <c r="F105"/>
  <c r="D105"/>
  <c r="G105"/>
  <c r="E105"/>
  <c r="C105"/>
  <c r="B107"/>
  <c r="A106"/>
  <c r="B219" i="14" l="1"/>
  <c r="A218"/>
  <c r="E217"/>
  <c r="L217"/>
  <c r="D217"/>
  <c r="G217"/>
  <c r="C217"/>
  <c r="F217"/>
  <c r="B86" i="1"/>
  <c r="L106" i="12"/>
  <c r="F106"/>
  <c r="D106"/>
  <c r="G106"/>
  <c r="E106"/>
  <c r="C106"/>
  <c r="B108"/>
  <c r="A107"/>
  <c r="B220" i="14" l="1"/>
  <c r="A219"/>
  <c r="E218"/>
  <c r="L218"/>
  <c r="D218"/>
  <c r="G218"/>
  <c r="C218"/>
  <c r="F218"/>
  <c r="B87" i="1"/>
  <c r="L107" i="12"/>
  <c r="F107"/>
  <c r="D107"/>
  <c r="G107"/>
  <c r="E107"/>
  <c r="C107"/>
  <c r="B109"/>
  <c r="A108"/>
  <c r="B221" i="14" l="1"/>
  <c r="A220"/>
  <c r="E219"/>
  <c r="L219"/>
  <c r="D219"/>
  <c r="G219"/>
  <c r="C219"/>
  <c r="F219"/>
  <c r="B88" i="1"/>
  <c r="L108" i="12"/>
  <c r="F108"/>
  <c r="D108"/>
  <c r="G108"/>
  <c r="E108"/>
  <c r="C108"/>
  <c r="B110"/>
  <c r="A109"/>
  <c r="B222" i="14" l="1"/>
  <c r="A222" s="1"/>
  <c r="A221"/>
  <c r="E220"/>
  <c r="L220"/>
  <c r="D220"/>
  <c r="G220"/>
  <c r="C220"/>
  <c r="F220"/>
  <c r="B89" i="1"/>
  <c r="L109" i="12"/>
  <c r="F109"/>
  <c r="D109"/>
  <c r="G109"/>
  <c r="E109"/>
  <c r="C109"/>
  <c r="B111"/>
  <c r="A111" s="1"/>
  <c r="A110"/>
  <c r="E222" i="14" l="1"/>
  <c r="L222"/>
  <c r="D222"/>
  <c r="G222"/>
  <c r="C222"/>
  <c r="F222"/>
  <c r="E221"/>
  <c r="L221"/>
  <c r="D221"/>
  <c r="G221"/>
  <c r="C221"/>
  <c r="F221"/>
  <c r="B90" i="1"/>
  <c r="L110" i="12"/>
  <c r="F110"/>
  <c r="D110"/>
  <c r="G110"/>
  <c r="E110"/>
  <c r="C110"/>
  <c r="L111"/>
  <c r="F111"/>
  <c r="D111"/>
  <c r="G111"/>
  <c r="E111"/>
  <c r="C111"/>
  <c r="B91" i="1" l="1"/>
  <c r="B92" l="1"/>
  <c r="B93" l="1"/>
  <c r="G59" i="12"/>
  <c r="C59"/>
  <c r="F59"/>
  <c r="D59"/>
  <c r="E59"/>
  <c r="G60"/>
  <c r="C60"/>
  <c r="F60"/>
  <c r="E60"/>
  <c r="D60"/>
  <c r="G61"/>
  <c r="C61"/>
  <c r="F61"/>
  <c r="D61"/>
  <c r="E61"/>
  <c r="D62"/>
  <c r="G62"/>
  <c r="C62"/>
  <c r="F62"/>
  <c r="E62"/>
  <c r="E63"/>
  <c r="D63"/>
  <c r="G63"/>
  <c r="C63"/>
  <c r="F63"/>
  <c r="D64"/>
  <c r="G64"/>
  <c r="C64"/>
  <c r="F64"/>
  <c r="E64"/>
  <c r="F32"/>
  <c r="G32"/>
  <c r="C32"/>
  <c r="D32"/>
  <c r="E32"/>
  <c r="G33"/>
  <c r="D33"/>
  <c r="E33"/>
  <c r="F33"/>
  <c r="C33"/>
  <c r="F34"/>
  <c r="G34"/>
  <c r="C34"/>
  <c r="D34"/>
  <c r="E34"/>
  <c r="G35"/>
  <c r="D35"/>
  <c r="E35"/>
  <c r="F35"/>
  <c r="C35"/>
  <c r="D36"/>
  <c r="E36"/>
  <c r="F36"/>
  <c r="G36"/>
  <c r="C36"/>
  <c r="F37"/>
  <c r="G37"/>
  <c r="C37"/>
  <c r="D37"/>
  <c r="E37"/>
  <c r="D45"/>
  <c r="E45"/>
  <c r="F45"/>
  <c r="G45"/>
  <c r="C45"/>
  <c r="D46"/>
  <c r="E46"/>
  <c r="F46"/>
  <c r="G46"/>
  <c r="C46"/>
  <c r="F47"/>
  <c r="G47"/>
  <c r="C47"/>
  <c r="D47"/>
  <c r="E47"/>
  <c r="F48"/>
  <c r="G48"/>
  <c r="C48"/>
  <c r="D48"/>
  <c r="E48"/>
  <c r="F49"/>
  <c r="G49"/>
  <c r="C49"/>
  <c r="D49"/>
  <c r="E49"/>
  <c r="F50"/>
  <c r="G50"/>
  <c r="C50"/>
  <c r="D50"/>
  <c r="E50"/>
  <c r="F51"/>
  <c r="G51"/>
  <c r="C51"/>
  <c r="D51"/>
  <c r="E51"/>
  <c r="G52"/>
  <c r="C52"/>
  <c r="F52"/>
  <c r="E52"/>
  <c r="D52"/>
  <c r="F53"/>
  <c r="G53"/>
  <c r="C53"/>
  <c r="D53"/>
  <c r="E53"/>
  <c r="D54"/>
  <c r="E54"/>
  <c r="G54"/>
  <c r="F54"/>
  <c r="C54"/>
  <c r="F55"/>
  <c r="G55"/>
  <c r="C55"/>
  <c r="D55"/>
  <c r="E55"/>
  <c r="D56"/>
  <c r="E56"/>
  <c r="F56"/>
  <c r="G56"/>
  <c r="C56"/>
  <c r="F57"/>
  <c r="G57"/>
  <c r="C57"/>
  <c r="D57"/>
  <c r="E57"/>
  <c r="G58"/>
  <c r="C58"/>
  <c r="F58"/>
  <c r="E58"/>
  <c r="D58"/>
  <c r="B94" i="1" l="1"/>
  <c r="C4" i="9"/>
  <c r="D4" s="1"/>
  <c r="C5" s="1"/>
  <c r="D5" s="1"/>
  <c r="C6" s="1"/>
  <c r="D6" s="1"/>
  <c r="C7" s="1"/>
  <c r="D7" s="1"/>
  <c r="C8" s="1"/>
  <c r="D8" l="1"/>
  <c r="C9" s="1"/>
  <c r="D9" s="1"/>
  <c r="C10" s="1"/>
  <c r="D10" s="1"/>
  <c r="C11" s="1"/>
  <c r="D11" s="1"/>
  <c r="C12" s="1"/>
  <c r="D12" s="1"/>
  <c r="C13" s="1"/>
  <c r="D13" s="1"/>
  <c r="C14" s="1"/>
  <c r="D14" s="1"/>
  <c r="C15" s="1"/>
  <c r="D15" s="1"/>
  <c r="C16" s="1"/>
  <c r="D16" s="1"/>
  <c r="C17" s="1"/>
  <c r="D17" s="1"/>
  <c r="C18" s="1"/>
  <c r="D18" s="1"/>
  <c r="C19" s="1"/>
  <c r="D19" s="1"/>
  <c r="C20" s="1"/>
  <c r="D20" s="1"/>
  <c r="C21" s="1"/>
  <c r="D21" s="1"/>
  <c r="C22" s="1"/>
  <c r="D22" s="1"/>
  <c r="C23" s="1"/>
  <c r="D23" s="1"/>
  <c r="C24" s="1"/>
  <c r="D24" s="1"/>
  <c r="A8" i="14"/>
  <c r="C25" i="9"/>
  <c r="D25" s="1"/>
  <c r="A8" i="12"/>
  <c r="B95" i="1"/>
  <c r="L8" i="14" l="1"/>
  <c r="A9"/>
  <c r="G8"/>
  <c r="E8"/>
  <c r="D8"/>
  <c r="F8"/>
  <c r="C8"/>
  <c r="C26" i="9"/>
  <c r="D26" s="1"/>
  <c r="A9" i="12"/>
  <c r="L8"/>
  <c r="G8"/>
  <c r="F8"/>
  <c r="D8"/>
  <c r="C8"/>
  <c r="E8"/>
  <c r="B96" i="1"/>
  <c r="A10" i="14" l="1"/>
  <c r="C9"/>
  <c r="G9"/>
  <c r="L9"/>
  <c r="F9"/>
  <c r="E9"/>
  <c r="D9"/>
  <c r="C27" i="9"/>
  <c r="D27" s="1"/>
  <c r="A10" i="12"/>
  <c r="A11" s="1"/>
  <c r="L9"/>
  <c r="D9"/>
  <c r="F9"/>
  <c r="C9"/>
  <c r="E9"/>
  <c r="G9"/>
  <c r="B97" i="1"/>
  <c r="L10" i="14" l="1"/>
  <c r="E10"/>
  <c r="D10"/>
  <c r="G10"/>
  <c r="C10"/>
  <c r="F10"/>
  <c r="A11"/>
  <c r="C28" i="9"/>
  <c r="D28" s="1"/>
  <c r="A12" i="12"/>
  <c r="L11"/>
  <c r="C11"/>
  <c r="F11"/>
  <c r="G11"/>
  <c r="D11"/>
  <c r="E11"/>
  <c r="L10"/>
  <c r="E10"/>
  <c r="C10"/>
  <c r="D10"/>
  <c r="G10"/>
  <c r="F10"/>
  <c r="B98" i="1"/>
  <c r="E11" i="14" l="1"/>
  <c r="G11"/>
  <c r="A12"/>
  <c r="D11"/>
  <c r="F11"/>
  <c r="C11"/>
  <c r="L11"/>
  <c r="C29" i="9"/>
  <c r="D29" s="1"/>
  <c r="A13" i="12"/>
  <c r="L12"/>
  <c r="G12"/>
  <c r="E12"/>
  <c r="C12"/>
  <c r="D12"/>
  <c r="F12"/>
  <c r="B99" i="1"/>
  <c r="L12" i="14" l="1"/>
  <c r="G12"/>
  <c r="F12"/>
  <c r="E12"/>
  <c r="D12"/>
  <c r="C12"/>
  <c r="A13"/>
  <c r="C30" i="9"/>
  <c r="D30" s="1"/>
  <c r="A14" i="12"/>
  <c r="L13"/>
  <c r="F13"/>
  <c r="G13"/>
  <c r="E13"/>
  <c r="C13"/>
  <c r="D13"/>
  <c r="B101" i="1"/>
  <c r="B100"/>
  <c r="G13" i="14" l="1"/>
  <c r="L13"/>
  <c r="E13"/>
  <c r="F13"/>
  <c r="C13"/>
  <c r="D13"/>
  <c r="A14"/>
  <c r="C31" i="9"/>
  <c r="D31" s="1"/>
  <c r="L14" i="12"/>
  <c r="A15"/>
  <c r="E14"/>
  <c r="G14"/>
  <c r="F14"/>
  <c r="D14"/>
  <c r="C14"/>
  <c r="B102" i="1"/>
  <c r="L14" i="14" l="1"/>
  <c r="G14"/>
  <c r="C14"/>
  <c r="E14"/>
  <c r="D14"/>
  <c r="F14"/>
  <c r="A15"/>
  <c r="C32" i="9"/>
  <c r="D32" s="1"/>
  <c r="A16" i="12"/>
  <c r="L15"/>
  <c r="F15"/>
  <c r="G15"/>
  <c r="E15"/>
  <c r="D15"/>
  <c r="C15"/>
  <c r="B103" i="1"/>
  <c r="D15" i="14" l="1"/>
  <c r="A16"/>
  <c r="L15"/>
  <c r="E15"/>
  <c r="F15"/>
  <c r="C15"/>
  <c r="G15"/>
  <c r="C33" i="9"/>
  <c r="D33" s="1"/>
  <c r="L16" i="12"/>
  <c r="A17"/>
  <c r="F16"/>
  <c r="C16"/>
  <c r="E16"/>
  <c r="D16"/>
  <c r="G16"/>
  <c r="B104" i="1"/>
  <c r="C16" i="14" l="1"/>
  <c r="A17"/>
  <c r="G16"/>
  <c r="F16"/>
  <c r="E16"/>
  <c r="D16"/>
  <c r="L16"/>
  <c r="C34" i="9"/>
  <c r="D34" s="1"/>
  <c r="A18" i="12"/>
  <c r="L17"/>
  <c r="E17"/>
  <c r="C17"/>
  <c r="G17"/>
  <c r="F17"/>
  <c r="D17"/>
  <c r="B105" i="1"/>
  <c r="G17" i="14" l="1"/>
  <c r="L17"/>
  <c r="E17"/>
  <c r="F17"/>
  <c r="C17"/>
  <c r="D17"/>
  <c r="A18"/>
  <c r="C35" i="9"/>
  <c r="D35" s="1"/>
  <c r="A19" i="12"/>
  <c r="L18"/>
  <c r="G18"/>
  <c r="E18"/>
  <c r="C18"/>
  <c r="D18"/>
  <c r="F18"/>
  <c r="B106" i="1"/>
  <c r="L18" i="14" l="1"/>
  <c r="G18"/>
  <c r="F18"/>
  <c r="E18"/>
  <c r="D18"/>
  <c r="C18"/>
  <c r="A19"/>
  <c r="C36" i="9"/>
  <c r="D36" s="1"/>
  <c r="A20" i="12"/>
  <c r="L19"/>
  <c r="F19"/>
  <c r="G19"/>
  <c r="E19"/>
  <c r="D19"/>
  <c r="C19"/>
  <c r="B107" i="1"/>
  <c r="G19" i="14" l="1"/>
  <c r="D19"/>
  <c r="L19"/>
  <c r="F19"/>
  <c r="C19"/>
  <c r="E19"/>
  <c r="A20"/>
  <c r="C37" i="9"/>
  <c r="D37" s="1"/>
  <c r="L20" i="12"/>
  <c r="A21"/>
  <c r="E20"/>
  <c r="G20"/>
  <c r="F20"/>
  <c r="D20"/>
  <c r="C20"/>
  <c r="B108" i="1"/>
  <c r="L20" i="14" l="1"/>
  <c r="G20"/>
  <c r="F20"/>
  <c r="E20"/>
  <c r="D20"/>
  <c r="C20"/>
  <c r="A21"/>
  <c r="C38" i="9"/>
  <c r="D38" s="1"/>
  <c r="L21" i="12"/>
  <c r="A22"/>
  <c r="G21"/>
  <c r="D21"/>
  <c r="F21"/>
  <c r="C21"/>
  <c r="E21"/>
  <c r="B109" i="1"/>
  <c r="D21" i="14" l="1"/>
  <c r="A22"/>
  <c r="L21"/>
  <c r="E21"/>
  <c r="F21"/>
  <c r="C21"/>
  <c r="G21"/>
  <c r="C39" i="9"/>
  <c r="D39" s="1"/>
  <c r="L22" i="12"/>
  <c r="A23"/>
  <c r="F22"/>
  <c r="C22"/>
  <c r="E22"/>
  <c r="G22"/>
  <c r="D22"/>
  <c r="B110" i="1"/>
  <c r="C22" i="14" l="1"/>
  <c r="A23"/>
  <c r="G22"/>
  <c r="F22"/>
  <c r="E22"/>
  <c r="D22"/>
  <c r="L22"/>
  <c r="C40" i="9"/>
  <c r="A24" i="12"/>
  <c r="L23"/>
  <c r="E23"/>
  <c r="G23"/>
  <c r="D23"/>
  <c r="F23"/>
  <c r="C23"/>
  <c r="B111" i="1"/>
  <c r="G23" i="14" l="1"/>
  <c r="L23"/>
  <c r="A24"/>
  <c r="F23"/>
  <c r="C23"/>
  <c r="D23"/>
  <c r="E23"/>
  <c r="D40" i="9"/>
  <c r="C41" s="1"/>
  <c r="D41" s="1"/>
  <c r="C42" s="1"/>
  <c r="D42" s="1"/>
  <c r="A25" i="12"/>
  <c r="L24"/>
  <c r="F24"/>
  <c r="C24"/>
  <c r="E24"/>
  <c r="G24"/>
  <c r="D24"/>
  <c r="B112" i="1"/>
  <c r="L24" i="14" l="1"/>
  <c r="G24"/>
  <c r="F24"/>
  <c r="E24"/>
  <c r="D24"/>
  <c r="C24"/>
  <c r="A25"/>
  <c r="C43" i="9"/>
  <c r="D43" s="1"/>
  <c r="A26" i="12"/>
  <c r="L25"/>
  <c r="E25"/>
  <c r="G25"/>
  <c r="F25"/>
  <c r="D25"/>
  <c r="C25"/>
  <c r="B113" i="1"/>
  <c r="D25" i="14" l="1"/>
  <c r="A26"/>
  <c r="L25"/>
  <c r="E25"/>
  <c r="F25"/>
  <c r="C25"/>
  <c r="G25"/>
  <c r="C44" i="9"/>
  <c r="D44" s="1"/>
  <c r="L26" i="12"/>
  <c r="A27"/>
  <c r="F26"/>
  <c r="C26"/>
  <c r="E26"/>
  <c r="G26"/>
  <c r="D26"/>
  <c r="B114" i="1"/>
  <c r="L26" i="14" l="1"/>
  <c r="G26"/>
  <c r="F26"/>
  <c r="E26"/>
  <c r="D26"/>
  <c r="C26"/>
  <c r="A27"/>
  <c r="C45" i="9"/>
  <c r="D45" s="1"/>
  <c r="A28" i="12"/>
  <c r="A29" s="1"/>
  <c r="A30" s="1"/>
  <c r="A31" s="1"/>
  <c r="L27"/>
  <c r="G27"/>
  <c r="D27"/>
  <c r="F27"/>
  <c r="C27"/>
  <c r="E27"/>
  <c r="B115" i="1"/>
  <c r="G27" i="14" l="1"/>
  <c r="L27"/>
  <c r="E27"/>
  <c r="F27"/>
  <c r="C27"/>
  <c r="D27"/>
  <c r="A28"/>
  <c r="L31" i="12"/>
  <c r="G31"/>
  <c r="E31"/>
  <c r="F31"/>
  <c r="D31"/>
  <c r="C31"/>
  <c r="L30"/>
  <c r="G30"/>
  <c r="D30"/>
  <c r="F30"/>
  <c r="C30"/>
  <c r="E30"/>
  <c r="L29"/>
  <c r="E29"/>
  <c r="G29"/>
  <c r="D29"/>
  <c r="F29"/>
  <c r="C29"/>
  <c r="C46" i="9"/>
  <c r="D46" s="1"/>
  <c r="L28" i="12"/>
  <c r="G28"/>
  <c r="E28"/>
  <c r="C28"/>
  <c r="D28"/>
  <c r="F28"/>
  <c r="B116" i="1"/>
  <c r="L28" i="14" l="1"/>
  <c r="C28"/>
  <c r="G28"/>
  <c r="F28"/>
  <c r="E28"/>
  <c r="D28"/>
  <c r="A29"/>
  <c r="C47" i="9"/>
  <c r="D47" s="1"/>
  <c r="B117" i="1"/>
  <c r="D29" i="14" l="1"/>
  <c r="A30"/>
  <c r="L29"/>
  <c r="E29"/>
  <c r="F29"/>
  <c r="C29"/>
  <c r="G29"/>
  <c r="C48" i="9"/>
  <c r="D48" s="1"/>
  <c r="B118" i="1"/>
  <c r="E30" i="14" l="1"/>
  <c r="G30"/>
  <c r="F30"/>
  <c r="A31"/>
  <c r="D30"/>
  <c r="C30"/>
  <c r="L30"/>
  <c r="C49" i="9"/>
  <c r="D49" s="1"/>
  <c r="B119" i="1"/>
  <c r="L31" i="14" l="1"/>
  <c r="C31"/>
  <c r="G31"/>
  <c r="A32"/>
  <c r="F31"/>
  <c r="D31"/>
  <c r="E31"/>
  <c r="C50" i="9"/>
  <c r="D50" s="1"/>
  <c r="B120" i="1"/>
  <c r="A33" i="14" l="1"/>
  <c r="C32"/>
  <c r="D32"/>
  <c r="F32"/>
  <c r="E32"/>
  <c r="G32"/>
  <c r="L32"/>
  <c r="C51" i="9"/>
  <c r="D51" s="1"/>
  <c r="B121" i="1"/>
  <c r="F33" i="14" l="1"/>
  <c r="A34"/>
  <c r="A35" s="1"/>
  <c r="E33"/>
  <c r="L33"/>
  <c r="D33"/>
  <c r="G33"/>
  <c r="C33"/>
  <c r="C52" i="9"/>
  <c r="D52" s="1"/>
  <c r="B122" i="1"/>
  <c r="A36" i="14" l="1"/>
  <c r="E35"/>
  <c r="D35"/>
  <c r="C35"/>
  <c r="L35"/>
  <c r="G35"/>
  <c r="F35"/>
  <c r="F34"/>
  <c r="E34"/>
  <c r="G34"/>
  <c r="L34"/>
  <c r="C34"/>
  <c r="D34"/>
  <c r="C53" i="9"/>
  <c r="D53" s="1"/>
  <c r="B123" i="1"/>
  <c r="C36" i="14" l="1"/>
  <c r="A37"/>
  <c r="G36"/>
  <c r="F36"/>
  <c r="E36"/>
  <c r="D36"/>
  <c r="L36"/>
  <c r="C54" i="9"/>
  <c r="D54" s="1"/>
  <c r="B124" i="1"/>
  <c r="D37" i="14" l="1"/>
  <c r="A45"/>
  <c r="G37"/>
  <c r="L37"/>
  <c r="E37"/>
  <c r="F37"/>
  <c r="C37"/>
  <c r="C55" i="9"/>
  <c r="D55" s="1"/>
  <c r="B125" i="1"/>
  <c r="A46" i="14" l="1"/>
  <c r="G45"/>
  <c r="F45"/>
  <c r="L45"/>
  <c r="C45"/>
  <c r="E45"/>
  <c r="D45"/>
  <c r="C56" i="9"/>
  <c r="D56" s="1"/>
  <c r="B126" i="1"/>
  <c r="A47" i="14" l="1"/>
  <c r="E46"/>
  <c r="L46"/>
  <c r="G46"/>
  <c r="D46"/>
  <c r="C46"/>
  <c r="F46"/>
  <c r="C57" i="9"/>
  <c r="D57" s="1"/>
  <c r="B127" i="1"/>
  <c r="G47" i="14" l="1"/>
  <c r="C47"/>
  <c r="F47"/>
  <c r="A48"/>
  <c r="E47"/>
  <c r="L47"/>
  <c r="D47"/>
  <c r="C58" i="9"/>
  <c r="D58" s="1"/>
  <c r="B128" i="1"/>
  <c r="A49" i="14" l="1"/>
  <c r="F48"/>
  <c r="G48"/>
  <c r="C48"/>
  <c r="L48"/>
  <c r="D48"/>
  <c r="E48"/>
  <c r="C59" i="9"/>
  <c r="D59" s="1"/>
  <c r="B129" i="1"/>
  <c r="A50" i="14" l="1"/>
  <c r="E49"/>
  <c r="L49"/>
  <c r="D49"/>
  <c r="G49"/>
  <c r="C49"/>
  <c r="F49"/>
  <c r="C60" i="9"/>
  <c r="D60" s="1"/>
  <c r="B130" i="1"/>
  <c r="A51" i="14" l="1"/>
  <c r="F50"/>
  <c r="G50"/>
  <c r="C50"/>
  <c r="L50"/>
  <c r="D50"/>
  <c r="E50"/>
  <c r="C61" i="9"/>
  <c r="D61" s="1"/>
  <c r="B131" i="1"/>
  <c r="A52" i="14" l="1"/>
  <c r="E51"/>
  <c r="L51"/>
  <c r="D51"/>
  <c r="G51"/>
  <c r="C51"/>
  <c r="F51"/>
  <c r="C62" i="9"/>
  <c r="D62" s="1"/>
  <c r="B132" i="1"/>
  <c r="A53" i="14" l="1"/>
  <c r="F52"/>
  <c r="G52"/>
  <c r="C52"/>
  <c r="L52"/>
  <c r="D52"/>
  <c r="E52"/>
  <c r="C63" i="9"/>
  <c r="D63" s="1"/>
  <c r="B133" i="1"/>
  <c r="A54" i="14" l="1"/>
  <c r="E53"/>
  <c r="L53"/>
  <c r="D53"/>
  <c r="G53"/>
  <c r="C53"/>
  <c r="F53"/>
  <c r="C64" i="9"/>
  <c r="D64" s="1"/>
  <c r="B134" i="1"/>
  <c r="A55" i="14" l="1"/>
  <c r="L54"/>
  <c r="D54"/>
  <c r="E54"/>
  <c r="F54"/>
  <c r="G54"/>
  <c r="C54"/>
  <c r="C65" i="9"/>
  <c r="D65" s="1"/>
  <c r="B135" i="1"/>
  <c r="A56" i="14" l="1"/>
  <c r="E55"/>
  <c r="L55"/>
  <c r="D55"/>
  <c r="G55"/>
  <c r="C55"/>
  <c r="F55"/>
  <c r="C66" i="9"/>
  <c r="D66" s="1"/>
  <c r="B136" i="1"/>
  <c r="A57" i="14" l="1"/>
  <c r="F56"/>
  <c r="G56"/>
  <c r="C56"/>
  <c r="L56"/>
  <c r="D56"/>
  <c r="E56"/>
  <c r="C67" i="9"/>
  <c r="D67" s="1"/>
  <c r="B137" i="1"/>
  <c r="A58" i="14" l="1"/>
  <c r="E57"/>
  <c r="L57"/>
  <c r="D57"/>
  <c r="G57"/>
  <c r="C57"/>
  <c r="F57"/>
  <c r="C68" i="9"/>
  <c r="D68" s="1"/>
  <c r="B138" i="1"/>
  <c r="A59" i="14" l="1"/>
  <c r="F58"/>
  <c r="G58"/>
  <c r="C58"/>
  <c r="L58"/>
  <c r="D58"/>
  <c r="E58"/>
  <c r="C69" i="9"/>
  <c r="D69" s="1"/>
  <c r="B139" i="1"/>
  <c r="A60" i="14" l="1"/>
  <c r="E59"/>
  <c r="L59"/>
  <c r="D59"/>
  <c r="G59"/>
  <c r="C59"/>
  <c r="F59"/>
  <c r="C70" i="9"/>
  <c r="D70" s="1"/>
  <c r="B140" i="1"/>
  <c r="F60" i="14" l="1"/>
  <c r="G60"/>
  <c r="C60"/>
  <c r="A61"/>
  <c r="L60"/>
  <c r="D60"/>
  <c r="E60"/>
  <c r="C71" i="9"/>
  <c r="D71" s="1"/>
  <c r="B141" i="1"/>
  <c r="A62" i="14" l="1"/>
  <c r="G61"/>
  <c r="C61"/>
  <c r="F61"/>
  <c r="E61"/>
  <c r="L61"/>
  <c r="D61"/>
  <c r="C72" i="9"/>
  <c r="D72" s="1"/>
  <c r="B142" i="1"/>
  <c r="A63" i="14" l="1"/>
  <c r="L62"/>
  <c r="D62"/>
  <c r="E62"/>
  <c r="F62"/>
  <c r="G62"/>
  <c r="C62"/>
  <c r="C73" i="9"/>
  <c r="D73" s="1"/>
  <c r="B143" i="1"/>
  <c r="A64" i="14" l="1"/>
  <c r="G63"/>
  <c r="C63"/>
  <c r="F63"/>
  <c r="E63"/>
  <c r="L63"/>
  <c r="D63"/>
  <c r="C74" i="9"/>
  <c r="D74" s="1"/>
  <c r="B144" i="1"/>
  <c r="A65" i="14" l="1"/>
  <c r="F64"/>
  <c r="G64"/>
  <c r="C64"/>
  <c r="L64"/>
  <c r="D64"/>
  <c r="E64"/>
  <c r="C75" i="9"/>
  <c r="D75" s="1"/>
  <c r="B145" i="1"/>
  <c r="A66" i="14" l="1"/>
  <c r="E65"/>
  <c r="L65"/>
  <c r="D65"/>
  <c r="G65"/>
  <c r="C65"/>
  <c r="F65"/>
  <c r="B146" i="1"/>
  <c r="A67" i="14" l="1"/>
  <c r="F66"/>
  <c r="G66"/>
  <c r="C66"/>
  <c r="L66"/>
  <c r="D66"/>
  <c r="E66"/>
  <c r="B147" i="1"/>
  <c r="A68" i="14" l="1"/>
  <c r="E67"/>
  <c r="L67"/>
  <c r="D67"/>
  <c r="G67"/>
  <c r="C67"/>
  <c r="F67"/>
  <c r="B148" i="1"/>
  <c r="A69" i="14" l="1"/>
  <c r="F68"/>
  <c r="G68"/>
  <c r="C68"/>
  <c r="L68"/>
  <c r="D68"/>
  <c r="E68"/>
  <c r="B149" i="1"/>
  <c r="A70" i="14" l="1"/>
  <c r="E69"/>
  <c r="L69"/>
  <c r="D69"/>
  <c r="G69"/>
  <c r="C69"/>
  <c r="F69"/>
  <c r="B150" i="1"/>
  <c r="A71" i="14" l="1"/>
  <c r="F70"/>
  <c r="G70"/>
  <c r="C70"/>
  <c r="L70"/>
  <c r="D70"/>
  <c r="E70"/>
  <c r="B151" i="1"/>
  <c r="A72" i="14" l="1"/>
  <c r="E71"/>
  <c r="L71"/>
  <c r="D71"/>
  <c r="G71"/>
  <c r="C71"/>
  <c r="F71"/>
  <c r="B152" i="1"/>
  <c r="A73" i="14" l="1"/>
  <c r="F72"/>
  <c r="G72"/>
  <c r="C72"/>
  <c r="L72"/>
  <c r="D72"/>
  <c r="E72"/>
  <c r="B153" i="1"/>
  <c r="A74" i="14" l="1"/>
  <c r="E73"/>
  <c r="L73"/>
  <c r="D73"/>
  <c r="G73"/>
  <c r="C73"/>
  <c r="F73"/>
  <c r="B154" i="1"/>
  <c r="A82" i="14" l="1"/>
  <c r="F74"/>
  <c r="G74"/>
  <c r="C74"/>
  <c r="L74"/>
  <c r="D74"/>
  <c r="E74"/>
  <c r="B155" i="1"/>
  <c r="E82" i="14" l="1"/>
  <c r="F82"/>
  <c r="L82"/>
  <c r="A83"/>
  <c r="G82"/>
  <c r="C82"/>
  <c r="D82"/>
  <c r="B156" i="1"/>
  <c r="F83" i="14" l="1"/>
  <c r="E83"/>
  <c r="G83"/>
  <c r="A84"/>
  <c r="L83"/>
  <c r="D83"/>
  <c r="C83"/>
  <c r="B157" i="1"/>
  <c r="A85" i="14" l="1"/>
  <c r="E84"/>
  <c r="L84"/>
  <c r="F84"/>
  <c r="G84"/>
  <c r="C84"/>
  <c r="D84"/>
  <c r="B158" i="1"/>
  <c r="A86" i="14" l="1"/>
  <c r="F85"/>
  <c r="G85"/>
  <c r="C85"/>
  <c r="L85"/>
  <c r="D85"/>
  <c r="E85"/>
  <c r="B159" i="1"/>
  <c r="A87" i="14" l="1"/>
  <c r="E86"/>
  <c r="L86"/>
  <c r="D86"/>
  <c r="G86"/>
  <c r="C86"/>
  <c r="F86"/>
  <c r="B160" i="1"/>
  <c r="A88" i="14" l="1"/>
  <c r="F87"/>
  <c r="G87"/>
  <c r="C87"/>
  <c r="L87"/>
  <c r="D87"/>
  <c r="E87"/>
  <c r="B161" i="1"/>
  <c r="A89" i="14" l="1"/>
  <c r="G88"/>
  <c r="C88"/>
  <c r="F88"/>
  <c r="E88"/>
  <c r="L88"/>
  <c r="D88"/>
  <c r="B162" i="1"/>
  <c r="A90" i="14" l="1"/>
  <c r="F89"/>
  <c r="G89"/>
  <c r="C89"/>
  <c r="L89"/>
  <c r="D89"/>
  <c r="E89"/>
  <c r="B163" i="1"/>
  <c r="A91" i="14" l="1"/>
  <c r="E90"/>
  <c r="L90"/>
  <c r="D90"/>
  <c r="G90"/>
  <c r="C90"/>
  <c r="F90"/>
  <c r="B164" i="1"/>
  <c r="A92" i="14" l="1"/>
  <c r="F91"/>
  <c r="G91"/>
  <c r="C91"/>
  <c r="L91"/>
  <c r="D91"/>
  <c r="E91"/>
  <c r="B165" i="1"/>
  <c r="A93" i="14" l="1"/>
  <c r="E92"/>
  <c r="L92"/>
  <c r="D92"/>
  <c r="G92"/>
  <c r="C92"/>
  <c r="F92"/>
  <c r="B166" i="1"/>
  <c r="A94" i="14" l="1"/>
  <c r="F93"/>
  <c r="G93"/>
  <c r="C93"/>
  <c r="L93"/>
  <c r="D93"/>
  <c r="E93"/>
  <c r="B167" i="1"/>
  <c r="A95" i="14" l="1"/>
  <c r="E94"/>
  <c r="L94"/>
  <c r="D94"/>
  <c r="G94"/>
  <c r="C94"/>
  <c r="F94"/>
  <c r="B168" i="1"/>
  <c r="A96" i="14" l="1"/>
  <c r="F95"/>
  <c r="G95"/>
  <c r="C95"/>
  <c r="L95"/>
  <c r="D95"/>
  <c r="E95"/>
  <c r="B169" i="1"/>
  <c r="A97" i="14" l="1"/>
  <c r="E96"/>
  <c r="L96"/>
  <c r="D96"/>
  <c r="G96"/>
  <c r="C96"/>
  <c r="F96"/>
  <c r="B170" i="1"/>
  <c r="A98" i="14" l="1"/>
  <c r="F97"/>
  <c r="G97"/>
  <c r="C97"/>
  <c r="L97"/>
  <c r="D97"/>
  <c r="E97"/>
  <c r="B171" i="1"/>
  <c r="A99" i="14" l="1"/>
  <c r="E98"/>
  <c r="L98"/>
  <c r="D98"/>
  <c r="G98"/>
  <c r="C98"/>
  <c r="F98"/>
  <c r="B172" i="1"/>
  <c r="A100" i="14" l="1"/>
  <c r="F99"/>
  <c r="G99"/>
  <c r="C99"/>
  <c r="L99"/>
  <c r="D99"/>
  <c r="E99"/>
  <c r="B173" i="1"/>
  <c r="A101" i="14" l="1"/>
  <c r="E100"/>
  <c r="L100"/>
  <c r="D100"/>
  <c r="G100"/>
  <c r="C100"/>
  <c r="F100"/>
  <c r="B174" i="1"/>
  <c r="A102" i="14" l="1"/>
  <c r="F101"/>
  <c r="G101"/>
  <c r="C101"/>
  <c r="L101"/>
  <c r="D101"/>
  <c r="E101"/>
  <c r="B175" i="1"/>
  <c r="A103" i="14" l="1"/>
  <c r="E102"/>
  <c r="L102"/>
  <c r="D102"/>
  <c r="G102"/>
  <c r="C102"/>
  <c r="F102"/>
  <c r="B176" i="1"/>
  <c r="A104" i="14" l="1"/>
  <c r="F103"/>
  <c r="G103"/>
  <c r="C103"/>
  <c r="L103"/>
  <c r="D103"/>
  <c r="E103"/>
  <c r="B177" i="1"/>
  <c r="A105" i="14" l="1"/>
  <c r="E104"/>
  <c r="L104"/>
  <c r="D104"/>
  <c r="G104"/>
  <c r="C104"/>
  <c r="F104"/>
  <c r="B178" i="1"/>
  <c r="A106" i="14" l="1"/>
  <c r="F105"/>
  <c r="G105"/>
  <c r="C105"/>
  <c r="L105"/>
  <c r="D105"/>
  <c r="E105"/>
  <c r="B179" i="1"/>
  <c r="A107" i="14" l="1"/>
  <c r="E106"/>
  <c r="L106"/>
  <c r="D106"/>
  <c r="G106"/>
  <c r="C106"/>
  <c r="F106"/>
  <c r="B180" i="1"/>
  <c r="A108" i="14" l="1"/>
  <c r="F107"/>
  <c r="G107"/>
  <c r="C107"/>
  <c r="L107"/>
  <c r="D107"/>
  <c r="E107"/>
  <c r="B181" i="1"/>
  <c r="A109" i="14" l="1"/>
  <c r="E108"/>
  <c r="L108"/>
  <c r="D108"/>
  <c r="G108"/>
  <c r="C108"/>
  <c r="F108"/>
  <c r="B182" i="1"/>
  <c r="A110" i="14" l="1"/>
  <c r="F109"/>
  <c r="G109"/>
  <c r="C109"/>
  <c r="L109"/>
  <c r="D109"/>
  <c r="E109"/>
  <c r="B183" i="1"/>
  <c r="G110" i="14" l="1"/>
  <c r="C110"/>
  <c r="F110"/>
  <c r="A111"/>
  <c r="A119" s="1"/>
  <c r="E110"/>
  <c r="L110"/>
  <c r="D110"/>
  <c r="B184" i="1"/>
  <c r="G119" i="14" l="1"/>
  <c r="E119"/>
  <c r="C119"/>
  <c r="L119"/>
  <c r="F119"/>
  <c r="D119"/>
  <c r="A120"/>
  <c r="L111"/>
  <c r="D111"/>
  <c r="E111"/>
  <c r="F111"/>
  <c r="G111"/>
  <c r="C111"/>
  <c r="B185" i="1"/>
  <c r="G120" i="14" l="1"/>
  <c r="E120"/>
  <c r="C120"/>
  <c r="L120"/>
  <c r="F120"/>
  <c r="D120"/>
  <c r="A121"/>
  <c r="B186" i="1"/>
  <c r="G121" i="14" l="1"/>
  <c r="E121"/>
  <c r="C121"/>
  <c r="L121"/>
  <c r="F121"/>
  <c r="D121"/>
  <c r="A122"/>
  <c r="B187" i="1"/>
  <c r="G122" i="14" l="1"/>
  <c r="E122"/>
  <c r="C122"/>
  <c r="L122"/>
  <c r="F122"/>
  <c r="D122"/>
  <c r="A123"/>
  <c r="B188" i="1"/>
  <c r="G123" i="14" l="1"/>
  <c r="E123"/>
  <c r="C123"/>
  <c r="L123"/>
  <c r="F123"/>
  <c r="D123"/>
  <c r="A124"/>
  <c r="B189" i="1"/>
  <c r="G124" i="14" l="1"/>
  <c r="E124"/>
  <c r="C124"/>
  <c r="L124"/>
  <c r="F124"/>
  <c r="D124"/>
  <c r="A125"/>
  <c r="B190" i="1"/>
  <c r="G125" i="14" l="1"/>
  <c r="E125"/>
  <c r="C125"/>
  <c r="L125"/>
  <c r="F125"/>
  <c r="D125"/>
  <c r="A126"/>
  <c r="B191" i="1"/>
  <c r="G126" i="14" l="1"/>
  <c r="E126"/>
  <c r="C126"/>
  <c r="L126"/>
  <c r="F126"/>
  <c r="D126"/>
  <c r="A127"/>
  <c r="B192" i="1"/>
  <c r="G127" i="14" l="1"/>
  <c r="E127"/>
  <c r="C127"/>
  <c r="L127"/>
  <c r="F127"/>
  <c r="D127"/>
  <c r="A128"/>
  <c r="B193" i="1"/>
  <c r="G128" i="14" l="1"/>
  <c r="E128"/>
  <c r="C128"/>
  <c r="L128"/>
  <c r="F128"/>
  <c r="D128"/>
  <c r="A129"/>
  <c r="B194" i="1"/>
  <c r="G129" i="14" l="1"/>
  <c r="E129"/>
  <c r="C129"/>
  <c r="L129"/>
  <c r="F129"/>
  <c r="D129"/>
  <c r="A130"/>
  <c r="B195" i="1"/>
  <c r="G130" i="14" l="1"/>
  <c r="E130"/>
  <c r="C130"/>
  <c r="L130"/>
  <c r="F130"/>
  <c r="D130"/>
  <c r="A131"/>
  <c r="B196" i="1"/>
  <c r="G131" i="14" l="1"/>
  <c r="E131"/>
  <c r="C131"/>
  <c r="L131"/>
  <c r="F131"/>
  <c r="D131"/>
  <c r="A132"/>
  <c r="B197" i="1"/>
  <c r="G132" i="14" l="1"/>
  <c r="E132"/>
  <c r="C132"/>
  <c r="L132"/>
  <c r="F132"/>
  <c r="D132"/>
  <c r="A133"/>
  <c r="B198" i="1"/>
  <c r="G133" i="14" l="1"/>
  <c r="E133"/>
  <c r="C133"/>
  <c r="L133"/>
  <c r="F133"/>
  <c r="D133"/>
  <c r="A134"/>
  <c r="B199" i="1"/>
  <c r="G134" i="14" l="1"/>
  <c r="E134"/>
  <c r="C134"/>
  <c r="L134"/>
  <c r="F134"/>
  <c r="D134"/>
  <c r="A135"/>
  <c r="B200" i="1"/>
  <c r="G135" i="14" l="1"/>
  <c r="E135"/>
  <c r="C135"/>
  <c r="L135"/>
  <c r="F135"/>
  <c r="D135"/>
  <c r="A136"/>
  <c r="B201" i="1"/>
  <c r="G136" i="14" l="1"/>
  <c r="E136"/>
  <c r="C136"/>
  <c r="L136"/>
  <c r="F136"/>
  <c r="D136"/>
  <c r="A137"/>
  <c r="B202" i="1"/>
  <c r="G137" i="14" l="1"/>
  <c r="E137"/>
  <c r="C137"/>
  <c r="L137"/>
  <c r="F137"/>
  <c r="D137"/>
  <c r="A138"/>
  <c r="B203" i="1"/>
  <c r="G138" i="14" l="1"/>
  <c r="E138"/>
  <c r="C138"/>
  <c r="L138"/>
  <c r="F138"/>
  <c r="D138"/>
  <c r="A139"/>
  <c r="B204" i="1"/>
  <c r="G139" i="14" l="1"/>
  <c r="E139"/>
  <c r="C139"/>
  <c r="L139"/>
  <c r="F139"/>
  <c r="D139"/>
  <c r="A140"/>
  <c r="B205" i="1"/>
  <c r="G140" i="14" l="1"/>
  <c r="E140"/>
  <c r="C140"/>
  <c r="L140"/>
  <c r="F140"/>
  <c r="D140"/>
  <c r="A141"/>
  <c r="B206" i="1"/>
  <c r="G141" i="14" l="1"/>
  <c r="E141"/>
  <c r="C141"/>
  <c r="L141"/>
  <c r="F141"/>
  <c r="D141"/>
  <c r="A142"/>
  <c r="B207" i="1"/>
  <c r="G142" i="14" l="1"/>
  <c r="E142"/>
  <c r="C142"/>
  <c r="L142"/>
  <c r="F142"/>
  <c r="D142"/>
  <c r="A143"/>
  <c r="B208" i="1"/>
  <c r="G143" i="14" l="1"/>
  <c r="E143"/>
  <c r="C143"/>
  <c r="L143"/>
  <c r="F143"/>
  <c r="D143"/>
  <c r="A144"/>
  <c r="B209" i="1"/>
  <c r="G144" i="14" l="1"/>
  <c r="E144"/>
  <c r="C144"/>
  <c r="L144"/>
  <c r="F144"/>
  <c r="D144"/>
  <c r="A145"/>
  <c r="B210" i="1"/>
  <c r="G145" i="14" l="1"/>
  <c r="E145"/>
  <c r="C145"/>
  <c r="L145"/>
  <c r="F145"/>
  <c r="D145"/>
  <c r="A146"/>
  <c r="B211" i="1"/>
  <c r="G146" i="14" l="1"/>
  <c r="E146"/>
  <c r="C146"/>
  <c r="L146"/>
  <c r="F146"/>
  <c r="D146"/>
  <c r="A147"/>
  <c r="B212" i="1"/>
  <c r="G147" i="14" l="1"/>
  <c r="E147"/>
  <c r="C147"/>
  <c r="L147"/>
  <c r="F147"/>
  <c r="D147"/>
  <c r="A148"/>
  <c r="A156" s="1"/>
  <c r="E156" s="1"/>
  <c r="B213" i="1"/>
  <c r="A157" i="14" l="1"/>
  <c r="E157" s="1"/>
  <c r="F156"/>
  <c r="C156"/>
  <c r="G156"/>
  <c r="D156"/>
  <c r="L156"/>
  <c r="G157"/>
  <c r="A158"/>
  <c r="G148"/>
  <c r="E148"/>
  <c r="C148"/>
  <c r="L148"/>
  <c r="F148"/>
  <c r="D148"/>
  <c r="B214" i="1"/>
  <c r="D157" i="14" l="1"/>
  <c r="F157"/>
  <c r="L157"/>
  <c r="C157"/>
  <c r="G158"/>
  <c r="E158"/>
  <c r="C158"/>
  <c r="L158"/>
  <c r="F158"/>
  <c r="D158"/>
  <c r="A159"/>
  <c r="B215" i="1"/>
  <c r="G159" i="14" l="1"/>
  <c r="E159"/>
  <c r="C159"/>
  <c r="L159"/>
  <c r="F159"/>
  <c r="D159"/>
  <c r="A160"/>
  <c r="B216" i="1"/>
  <c r="G160" i="14" l="1"/>
  <c r="E160"/>
  <c r="C160"/>
  <c r="L160"/>
  <c r="F160"/>
  <c r="D160"/>
  <c r="A161"/>
  <c r="B217" i="1"/>
  <c r="G161" i="14" l="1"/>
  <c r="E161"/>
  <c r="C161"/>
  <c r="L161"/>
  <c r="F161"/>
  <c r="D161"/>
  <c r="A162"/>
  <c r="B218" i="1"/>
  <c r="G162" i="14" l="1"/>
  <c r="E162"/>
  <c r="C162"/>
  <c r="F162"/>
  <c r="L162"/>
  <c r="D162"/>
  <c r="A163"/>
  <c r="B219" i="1"/>
  <c r="G163" i="14" l="1"/>
  <c r="E163"/>
  <c r="C163"/>
  <c r="L163"/>
  <c r="F163"/>
  <c r="D163"/>
  <c r="A164"/>
  <c r="B220" i="1"/>
  <c r="G164" i="14" l="1"/>
  <c r="E164"/>
  <c r="C164"/>
  <c r="L164"/>
  <c r="F164"/>
  <c r="D164"/>
  <c r="A165"/>
  <c r="B221" i="1"/>
  <c r="G165" i="14" l="1"/>
  <c r="E165"/>
  <c r="C165"/>
  <c r="L165"/>
  <c r="F165"/>
  <c r="D165"/>
  <c r="A166"/>
  <c r="B222" i="1"/>
  <c r="G166" i="14" l="1"/>
  <c r="E166"/>
  <c r="C166"/>
  <c r="L166"/>
  <c r="F166"/>
  <c r="D166"/>
  <c r="A167"/>
  <c r="B223" i="1"/>
  <c r="G167" i="14" l="1"/>
  <c r="E167"/>
  <c r="C167"/>
  <c r="L167"/>
  <c r="F167"/>
  <c r="D167"/>
  <c r="A168"/>
  <c r="B224" i="1"/>
  <c r="G168" i="14" l="1"/>
  <c r="E168"/>
  <c r="C168"/>
  <c r="L168"/>
  <c r="F168"/>
  <c r="D168"/>
  <c r="A169"/>
  <c r="B225" i="1"/>
  <c r="G169" i="14" l="1"/>
  <c r="E169"/>
  <c r="C169"/>
  <c r="L169"/>
  <c r="F169"/>
  <c r="D169"/>
  <c r="A170"/>
  <c r="B226" i="1"/>
  <c r="G170" i="14" l="1"/>
  <c r="E170"/>
  <c r="C170"/>
  <c r="L170"/>
  <c r="F170"/>
  <c r="D170"/>
  <c r="A171"/>
  <c r="B227" i="1"/>
  <c r="G171" i="14" l="1"/>
  <c r="E171"/>
  <c r="C171"/>
  <c r="L171"/>
  <c r="F171"/>
  <c r="D171"/>
  <c r="A172"/>
  <c r="B228" i="1"/>
  <c r="G172" i="14" l="1"/>
  <c r="E172"/>
  <c r="C172"/>
  <c r="L172"/>
  <c r="F172"/>
  <c r="D172"/>
  <c r="A173"/>
  <c r="B229" i="1"/>
  <c r="L173" i="14" l="1"/>
  <c r="F173"/>
  <c r="D173"/>
  <c r="G173"/>
  <c r="E173"/>
  <c r="C173"/>
  <c r="A174"/>
  <c r="B230" i="1"/>
  <c r="G174" i="14" l="1"/>
  <c r="E174"/>
  <c r="C174"/>
  <c r="D174"/>
  <c r="L174"/>
  <c r="F174"/>
  <c r="A175"/>
  <c r="B231" i="1"/>
  <c r="G175" i="14" l="1"/>
  <c r="E175"/>
  <c r="C175"/>
  <c r="L175"/>
  <c r="F175"/>
  <c r="D175"/>
  <c r="A176"/>
  <c r="B232" i="1"/>
  <c r="G176" i="14" l="1"/>
  <c r="E176"/>
  <c r="C176"/>
  <c r="L176"/>
  <c r="F176"/>
  <c r="D176"/>
  <c r="A177"/>
  <c r="B233" i="1"/>
  <c r="G177" i="14" l="1"/>
  <c r="E177"/>
  <c r="C177"/>
  <c r="L177"/>
  <c r="F177"/>
  <c r="D177"/>
  <c r="A178"/>
  <c r="B234" i="1"/>
  <c r="G178" i="14" l="1"/>
  <c r="E178"/>
  <c r="C178"/>
  <c r="L178"/>
  <c r="F178"/>
  <c r="D178"/>
  <c r="A179"/>
  <c r="B235" i="1"/>
  <c r="G179" i="14" l="1"/>
  <c r="E179"/>
  <c r="C179"/>
  <c r="L179"/>
  <c r="F179"/>
  <c r="D179"/>
  <c r="A180"/>
  <c r="B236" i="1"/>
  <c r="G180" i="14" l="1"/>
  <c r="E180"/>
  <c r="C180"/>
  <c r="L180"/>
  <c r="F180"/>
  <c r="D180"/>
  <c r="A181"/>
  <c r="B237" i="1"/>
  <c r="G181" i="14" l="1"/>
  <c r="E181"/>
  <c r="C181"/>
  <c r="L181"/>
  <c r="F181"/>
  <c r="D181"/>
  <c r="A182"/>
  <c r="B238" i="1"/>
  <c r="L182" i="14" l="1"/>
  <c r="F182"/>
  <c r="D182"/>
  <c r="G182"/>
  <c r="E182"/>
  <c r="C182"/>
  <c r="A183"/>
  <c r="B239" i="1"/>
  <c r="G183" i="14" l="1"/>
  <c r="E183"/>
  <c r="C183"/>
  <c r="L183"/>
  <c r="F183"/>
  <c r="D183"/>
  <c r="A184"/>
  <c r="B240" i="1"/>
  <c r="G184" i="14" l="1"/>
  <c r="E184"/>
  <c r="C184"/>
  <c r="L184"/>
  <c r="F184"/>
  <c r="D184"/>
  <c r="A185"/>
  <c r="A193" s="1"/>
  <c r="E193" s="1"/>
  <c r="B241" i="1"/>
  <c r="A194" i="14" l="1"/>
  <c r="E194" s="1"/>
  <c r="F193"/>
  <c r="C193"/>
  <c r="G193"/>
  <c r="D193"/>
  <c r="L193"/>
  <c r="G194"/>
  <c r="G185"/>
  <c r="E185"/>
  <c r="C185"/>
  <c r="L185"/>
  <c r="F185"/>
  <c r="D185"/>
  <c r="B242" i="1"/>
  <c r="F194" i="14" l="1"/>
  <c r="A195"/>
  <c r="E195" s="1"/>
  <c r="C194"/>
  <c r="D194"/>
  <c r="L194"/>
  <c r="G195"/>
  <c r="A196"/>
  <c r="B243" i="1"/>
  <c r="F195" i="14" l="1"/>
  <c r="C195"/>
  <c r="D195"/>
  <c r="L195"/>
  <c r="G196"/>
  <c r="E196"/>
  <c r="C196"/>
  <c r="L196"/>
  <c r="F196"/>
  <c r="D196"/>
  <c r="A197"/>
  <c r="B244" i="1"/>
  <c r="G197" i="14" l="1"/>
  <c r="E197"/>
  <c r="C197"/>
  <c r="L197"/>
  <c r="F197"/>
  <c r="D197"/>
  <c r="A198"/>
  <c r="B245" i="1"/>
  <c r="G198" i="14" l="1"/>
  <c r="E198"/>
  <c r="C198"/>
  <c r="L198"/>
  <c r="F198"/>
  <c r="D198"/>
  <c r="A199"/>
  <c r="B246" i="1"/>
  <c r="G199" i="14" l="1"/>
  <c r="E199"/>
  <c r="C199"/>
  <c r="L199"/>
  <c r="F199"/>
  <c r="D199"/>
  <c r="A200"/>
  <c r="B247" i="1"/>
  <c r="G200" i="14" l="1"/>
  <c r="E200"/>
  <c r="C200"/>
  <c r="L200"/>
  <c r="F200"/>
  <c r="D200"/>
  <c r="A201"/>
  <c r="B248" i="1"/>
  <c r="G201" i="14" l="1"/>
  <c r="E201"/>
  <c r="C201"/>
  <c r="L201"/>
  <c r="F201"/>
  <c r="D201"/>
  <c r="A202"/>
  <c r="B249" i="1"/>
  <c r="G202" i="14" l="1"/>
  <c r="E202"/>
  <c r="C202"/>
  <c r="L202"/>
  <c r="F202"/>
  <c r="D202"/>
  <c r="A203"/>
  <c r="B250" i="1"/>
  <c r="G203" i="14" l="1"/>
  <c r="E203"/>
  <c r="C203"/>
  <c r="L203"/>
  <c r="F203"/>
  <c r="D203"/>
  <c r="A204"/>
  <c r="B251" i="1"/>
  <c r="G204" i="14" l="1"/>
  <c r="E204"/>
  <c r="C204"/>
  <c r="L204"/>
  <c r="F204"/>
  <c r="D204"/>
  <c r="A205"/>
  <c r="B252" i="1"/>
  <c r="G205" i="14" l="1"/>
  <c r="E205"/>
  <c r="C205"/>
  <c r="L205"/>
  <c r="F205"/>
  <c r="D205"/>
  <c r="A206"/>
  <c r="B253" i="1"/>
  <c r="G206" i="14" l="1"/>
  <c r="E206"/>
  <c r="C206"/>
  <c r="L206"/>
  <c r="F206"/>
  <c r="D206"/>
  <c r="A207"/>
  <c r="B254" i="1"/>
  <c r="G207" i="14" l="1"/>
  <c r="E207"/>
  <c r="C207"/>
  <c r="L207"/>
  <c r="F207"/>
  <c r="D207"/>
  <c r="A208"/>
  <c r="B255" i="1"/>
  <c r="G208" i="14" l="1"/>
  <c r="E208"/>
  <c r="C208"/>
  <c r="L208"/>
  <c r="F208"/>
  <c r="D208"/>
  <c r="A209"/>
  <c r="B256" i="1"/>
  <c r="G209" i="14" l="1"/>
  <c r="E209"/>
  <c r="C209"/>
  <c r="L209"/>
  <c r="F209"/>
  <c r="D209"/>
  <c r="A210"/>
  <c r="B257" i="1"/>
  <c r="G210" i="14" l="1"/>
  <c r="E210"/>
  <c r="C210"/>
  <c r="L210"/>
  <c r="F210"/>
  <c r="D210"/>
  <c r="A211"/>
  <c r="B258" i="1"/>
  <c r="G211" i="14" l="1"/>
  <c r="E211"/>
  <c r="C211"/>
  <c r="L211"/>
  <c r="F211"/>
  <c r="D211"/>
  <c r="A212"/>
  <c r="B259" i="1"/>
  <c r="G212" i="14" l="1"/>
  <c r="E212"/>
  <c r="C212"/>
  <c r="L212"/>
  <c r="F212"/>
  <c r="D212"/>
  <c r="A213"/>
  <c r="B260" i="1"/>
  <c r="G213" i="14" l="1"/>
  <c r="E213"/>
  <c r="C213"/>
  <c r="L213"/>
  <c r="F213"/>
  <c r="D213"/>
  <c r="A214"/>
  <c r="B261" i="1"/>
  <c r="G214" i="14" l="1"/>
  <c r="E214"/>
  <c r="C214"/>
  <c r="L214"/>
  <c r="F214"/>
  <c r="D214"/>
  <c r="A215"/>
  <c r="B262" i="1"/>
  <c r="G215" i="14" l="1"/>
  <c r="E215"/>
  <c r="C215"/>
  <c r="L215"/>
  <c r="F215"/>
  <c r="D215"/>
  <c r="A216"/>
  <c r="B263" i="1"/>
  <c r="G216" i="14" l="1"/>
  <c r="E216"/>
  <c r="C216"/>
  <c r="L216"/>
  <c r="F216"/>
  <c r="D216"/>
  <c r="B264" i="1"/>
  <c r="B265" l="1"/>
  <c r="B266" l="1"/>
  <c r="B267" l="1"/>
  <c r="B268" l="1"/>
  <c r="B269" l="1"/>
  <c r="B270" l="1"/>
  <c r="B271" l="1"/>
  <c r="B272" l="1"/>
  <c r="B273" l="1"/>
  <c r="B274" l="1"/>
  <c r="B275" l="1"/>
  <c r="B276" l="1"/>
  <c r="B277" l="1"/>
  <c r="B278" l="1"/>
  <c r="B279" l="1"/>
  <c r="B280" l="1"/>
  <c r="B281" l="1"/>
  <c r="B282" l="1"/>
  <c r="B283" l="1"/>
  <c r="B284" l="1"/>
  <c r="B285" l="1"/>
  <c r="B286" l="1"/>
  <c r="B287" l="1"/>
  <c r="B288" l="1"/>
  <c r="B289" l="1"/>
  <c r="B290" l="1"/>
  <c r="B291" l="1"/>
  <c r="B292" l="1"/>
  <c r="B293" l="1"/>
  <c r="B294" l="1"/>
  <c r="B295" l="1"/>
  <c r="B296" l="1"/>
  <c r="B297" l="1"/>
  <c r="B298" l="1"/>
  <c r="B299" l="1"/>
  <c r="B300" l="1"/>
  <c r="B301" l="1"/>
  <c r="B302" l="1"/>
  <c r="B303" l="1"/>
  <c r="B304" l="1"/>
  <c r="B305" l="1"/>
  <c r="B306" l="1"/>
  <c r="B307" l="1"/>
  <c r="B308" l="1"/>
  <c r="B309" l="1"/>
  <c r="B310" l="1"/>
  <c r="B311" l="1"/>
  <c r="B312" l="1"/>
  <c r="B313" l="1"/>
  <c r="B314" l="1"/>
  <c r="B315" l="1"/>
  <c r="B316" l="1"/>
  <c r="B317" l="1"/>
  <c r="B318" l="1"/>
  <c r="B319" l="1"/>
  <c r="B320" l="1"/>
  <c r="B321" l="1"/>
  <c r="B322" l="1"/>
  <c r="B323" l="1"/>
  <c r="B324" l="1"/>
  <c r="B325" l="1"/>
  <c r="B326" l="1"/>
  <c r="B327" l="1"/>
  <c r="B328" l="1"/>
  <c r="B329" l="1"/>
  <c r="B330" l="1"/>
  <c r="B331" l="1"/>
  <c r="B332" l="1"/>
  <c r="B333" l="1"/>
  <c r="B334" l="1"/>
  <c r="B335" l="1"/>
  <c r="B336" l="1"/>
  <c r="B337" l="1"/>
  <c r="B338" l="1"/>
  <c r="B339" l="1"/>
  <c r="B340" l="1"/>
  <c r="B341" l="1"/>
  <c r="B342" l="1"/>
  <c r="B343" l="1"/>
  <c r="B344" l="1"/>
  <c r="B345" l="1"/>
  <c r="B346" l="1"/>
  <c r="B347" l="1"/>
  <c r="B348" l="1"/>
  <c r="B349" l="1"/>
  <c r="B350" l="1"/>
  <c r="B351" l="1"/>
  <c r="B352" l="1"/>
  <c r="B353" l="1"/>
  <c r="B354" l="1"/>
  <c r="B355" l="1"/>
  <c r="B356" l="1"/>
  <c r="B357" l="1"/>
  <c r="B358" l="1"/>
  <c r="B359" l="1"/>
  <c r="B360" l="1"/>
  <c r="B361" l="1"/>
  <c r="B362" l="1"/>
  <c r="B363" l="1"/>
  <c r="B364" l="1"/>
  <c r="B365" l="1"/>
  <c r="B366" l="1"/>
  <c r="B367" l="1"/>
  <c r="B368" l="1"/>
  <c r="B369" l="1"/>
  <c r="B370" l="1"/>
  <c r="B371" l="1"/>
  <c r="B372" l="1"/>
  <c r="B373" l="1"/>
  <c r="B374" l="1"/>
  <c r="B375" l="1"/>
  <c r="B376" l="1"/>
  <c r="B377" l="1"/>
  <c r="B378" l="1"/>
  <c r="B379" l="1"/>
  <c r="B380" l="1"/>
  <c r="B381" l="1"/>
  <c r="B382" l="1"/>
  <c r="B383" l="1"/>
  <c r="B384" l="1"/>
  <c r="B385" l="1"/>
  <c r="B386" l="1"/>
  <c r="B387" l="1"/>
  <c r="B388" l="1"/>
  <c r="B389" l="1"/>
  <c r="B390" l="1"/>
  <c r="B391" l="1"/>
  <c r="B392" l="1"/>
  <c r="B393" l="1"/>
  <c r="B394" l="1"/>
  <c r="B395" l="1"/>
  <c r="B396" l="1"/>
  <c r="B397" l="1"/>
  <c r="B398" l="1"/>
  <c r="B399" l="1"/>
  <c r="B400" l="1"/>
  <c r="B401" l="1"/>
  <c r="B402" l="1"/>
  <c r="B403" l="1"/>
  <c r="B404" l="1"/>
  <c r="B405" l="1"/>
  <c r="B406" l="1"/>
  <c r="B407" l="1"/>
  <c r="B408" l="1"/>
  <c r="B409" l="1"/>
  <c r="B410" l="1"/>
  <c r="B411" l="1"/>
  <c r="B412" l="1"/>
  <c r="B413" l="1"/>
  <c r="B414" l="1"/>
  <c r="B415" l="1"/>
  <c r="B416" l="1"/>
  <c r="B417" l="1"/>
  <c r="B418" l="1"/>
  <c r="B419" l="1"/>
  <c r="B420" l="1"/>
  <c r="B421" l="1"/>
  <c r="B422" l="1"/>
  <c r="B423" l="1"/>
  <c r="B424" l="1"/>
  <c r="B425" l="1"/>
  <c r="B426" l="1"/>
  <c r="B427" l="1"/>
  <c r="B428" l="1"/>
  <c r="B429" l="1"/>
  <c r="B430" l="1"/>
  <c r="B431" l="1"/>
  <c r="B432" l="1"/>
  <c r="B433" l="1"/>
  <c r="B434" l="1"/>
  <c r="B435" l="1"/>
  <c r="B436" l="1"/>
  <c r="B437" l="1"/>
  <c r="B438" l="1"/>
  <c r="B439" l="1"/>
  <c r="B440" l="1"/>
  <c r="B441" l="1"/>
  <c r="B442" l="1"/>
  <c r="B443" l="1"/>
  <c r="B444" l="1"/>
  <c r="B445" l="1"/>
  <c r="B446" l="1"/>
  <c r="B447" l="1"/>
  <c r="B448" l="1"/>
  <c r="B449" l="1"/>
  <c r="B450" l="1"/>
  <c r="B451" l="1"/>
  <c r="B452" l="1"/>
  <c r="B453" l="1"/>
  <c r="B454" l="1"/>
  <c r="B455" l="1"/>
  <c r="B456" l="1"/>
  <c r="B457" l="1"/>
  <c r="B458" l="1"/>
  <c r="B459" l="1"/>
  <c r="B460" l="1"/>
  <c r="B461" l="1"/>
  <c r="B462" l="1"/>
  <c r="B463" l="1"/>
  <c r="B464" l="1"/>
  <c r="B465" l="1"/>
  <c r="B466" l="1"/>
  <c r="B467" l="1"/>
  <c r="B468" l="1"/>
  <c r="B469" l="1"/>
  <c r="B470" l="1"/>
  <c r="B471" l="1"/>
  <c r="B472" l="1"/>
  <c r="B473" l="1"/>
  <c r="B474" l="1"/>
  <c r="B475" l="1"/>
  <c r="B476" l="1"/>
  <c r="B477" l="1"/>
  <c r="B478" l="1"/>
  <c r="B479" l="1"/>
  <c r="B480" l="1"/>
  <c r="B481" l="1"/>
  <c r="B482" l="1"/>
  <c r="B483" l="1"/>
  <c r="B484" l="1"/>
  <c r="B485" l="1"/>
  <c r="B486" l="1"/>
  <c r="B487" l="1"/>
  <c r="B488" l="1"/>
  <c r="B489" l="1"/>
  <c r="B490" l="1"/>
  <c r="B491" l="1"/>
  <c r="B492" l="1"/>
  <c r="B493" l="1"/>
  <c r="B494" l="1"/>
  <c r="B495" l="1"/>
  <c r="B496" l="1"/>
  <c r="B497" l="1"/>
  <c r="B498" l="1"/>
  <c r="B499" l="1"/>
  <c r="B500" l="1"/>
  <c r="B501" l="1"/>
  <c r="B502" l="1"/>
  <c r="B503" l="1"/>
  <c r="B504" l="1"/>
  <c r="B505" l="1"/>
  <c r="B506" l="1"/>
  <c r="B507" l="1"/>
  <c r="B508" l="1"/>
  <c r="B509" l="1"/>
  <c r="B510" l="1"/>
  <c r="B511" l="1"/>
  <c r="B512" l="1"/>
  <c r="B513" l="1"/>
  <c r="B514" l="1"/>
  <c r="B515" l="1"/>
  <c r="B516" l="1"/>
  <c r="B517" l="1"/>
  <c r="B518" l="1"/>
  <c r="B519" l="1"/>
  <c r="B520" l="1"/>
  <c r="B521" l="1"/>
  <c r="B522" l="1"/>
  <c r="B523" l="1"/>
  <c r="B524" l="1"/>
  <c r="B525" l="1"/>
  <c r="B526" l="1"/>
  <c r="B527" l="1"/>
  <c r="B528" l="1"/>
  <c r="B529" l="1"/>
  <c r="B530" l="1"/>
  <c r="B531" l="1"/>
  <c r="B532" l="1"/>
  <c r="B533" l="1"/>
  <c r="B534" l="1"/>
  <c r="B535" l="1"/>
  <c r="B536" l="1"/>
  <c r="B537" l="1"/>
  <c r="B538" l="1"/>
  <c r="B539" l="1"/>
  <c r="B540" l="1"/>
  <c r="B541" l="1"/>
  <c r="B542" l="1"/>
  <c r="B543" l="1"/>
  <c r="B544" l="1"/>
  <c r="B545" l="1"/>
  <c r="B546" l="1"/>
  <c r="B547" l="1"/>
  <c r="B548" l="1"/>
  <c r="B549" l="1"/>
  <c r="B550" l="1"/>
  <c r="B551" l="1"/>
  <c r="B552" l="1"/>
  <c r="B553" l="1"/>
  <c r="B554" l="1"/>
  <c r="B555" l="1"/>
  <c r="B556" l="1"/>
  <c r="B557" l="1"/>
  <c r="B558" l="1"/>
  <c r="B559" l="1"/>
  <c r="B560" l="1"/>
  <c r="B561" l="1"/>
  <c r="B562" l="1"/>
  <c r="B563" l="1"/>
  <c r="B564" l="1"/>
  <c r="B565" l="1"/>
  <c r="B566" l="1"/>
  <c r="B567" l="1"/>
  <c r="B568" l="1"/>
  <c r="B569" l="1"/>
  <c r="B570" l="1"/>
  <c r="B571" l="1"/>
  <c r="B572" l="1"/>
  <c r="B573" l="1"/>
  <c r="B574" l="1"/>
  <c r="B575" l="1"/>
  <c r="B576" l="1"/>
  <c r="B577" l="1"/>
  <c r="B578" l="1"/>
  <c r="B579" l="1"/>
  <c r="B580" l="1"/>
  <c r="B581" l="1"/>
  <c r="B582" l="1"/>
  <c r="B583" l="1"/>
  <c r="B584" l="1"/>
  <c r="B585" l="1"/>
  <c r="B586" l="1"/>
  <c r="B587" l="1"/>
  <c r="B588" l="1"/>
  <c r="B589" l="1"/>
  <c r="B590" l="1"/>
  <c r="B591" l="1"/>
  <c r="B592" l="1"/>
  <c r="B593" l="1"/>
  <c r="B594" l="1"/>
  <c r="B595" l="1"/>
  <c r="B596" l="1"/>
  <c r="B597" l="1"/>
  <c r="B598" l="1"/>
  <c r="B599" l="1"/>
  <c r="B600" l="1"/>
  <c r="B601" l="1"/>
  <c r="B602" l="1"/>
  <c r="B603" l="1"/>
  <c r="B604" l="1"/>
  <c r="B605" l="1"/>
  <c r="B606" l="1"/>
  <c r="B607" l="1"/>
  <c r="B608" l="1"/>
  <c r="B609" l="1"/>
  <c r="B610" l="1"/>
  <c r="B611" l="1"/>
  <c r="B612" l="1"/>
  <c r="B613" l="1"/>
  <c r="B614" l="1"/>
  <c r="B615" l="1"/>
  <c r="B616" l="1"/>
  <c r="B617" l="1"/>
  <c r="B618" l="1"/>
  <c r="B619" l="1"/>
  <c r="B620" l="1"/>
  <c r="B621" l="1"/>
  <c r="B622" l="1"/>
  <c r="B623" l="1"/>
  <c r="B624" l="1"/>
  <c r="B625" l="1"/>
  <c r="B626" l="1"/>
  <c r="B627" l="1"/>
  <c r="B628" l="1"/>
  <c r="B629" l="1"/>
  <c r="B630" l="1"/>
  <c r="B631" l="1"/>
  <c r="B632" l="1"/>
  <c r="B633" l="1"/>
  <c r="B634" l="1"/>
  <c r="B635" l="1"/>
  <c r="B636" l="1"/>
  <c r="B637" l="1"/>
  <c r="B638" l="1"/>
  <c r="B639" l="1"/>
  <c r="B640" l="1"/>
  <c r="B641" l="1"/>
  <c r="B642" l="1"/>
  <c r="B643" l="1"/>
  <c r="B644" l="1"/>
  <c r="B645" l="1"/>
  <c r="B646" l="1"/>
  <c r="B647" l="1"/>
  <c r="B648" l="1"/>
  <c r="B649" l="1"/>
  <c r="B650" l="1"/>
  <c r="B651" l="1"/>
  <c r="B652" l="1"/>
  <c r="B653" l="1"/>
  <c r="B654" l="1"/>
  <c r="B655" l="1"/>
  <c r="B656" l="1"/>
  <c r="B657" l="1"/>
  <c r="B658" l="1"/>
  <c r="B659" l="1"/>
  <c r="B660" l="1"/>
  <c r="B661" l="1"/>
  <c r="B662" l="1"/>
  <c r="B663" l="1"/>
  <c r="B664" l="1"/>
  <c r="B665" l="1"/>
  <c r="B666" l="1"/>
  <c r="B667" l="1"/>
  <c r="B668" l="1"/>
  <c r="B669" l="1"/>
  <c r="B670" l="1"/>
  <c r="B671" l="1"/>
  <c r="B672" l="1"/>
  <c r="B673" l="1"/>
  <c r="B674" l="1"/>
  <c r="B675" l="1"/>
  <c r="B676" l="1"/>
  <c r="B677" l="1"/>
  <c r="B678" l="1"/>
  <c r="B679" l="1"/>
  <c r="B680" l="1"/>
  <c r="B681" l="1"/>
  <c r="B682" l="1"/>
  <c r="B683" l="1"/>
  <c r="B684" l="1"/>
  <c r="B685" l="1"/>
  <c r="B686" l="1"/>
  <c r="B687" l="1"/>
  <c r="B688" l="1"/>
  <c r="B689" l="1"/>
  <c r="B690" l="1"/>
  <c r="B691" l="1"/>
  <c r="B692" l="1"/>
  <c r="B693" l="1"/>
  <c r="B694" l="1"/>
  <c r="B695" l="1"/>
  <c r="B696" l="1"/>
  <c r="B697" l="1"/>
  <c r="B698" l="1"/>
  <c r="B699" l="1"/>
  <c r="B700" l="1"/>
  <c r="B701" l="1"/>
  <c r="B702" l="1"/>
  <c r="B703" l="1"/>
  <c r="B704" l="1"/>
  <c r="B705" l="1"/>
  <c r="B706" l="1"/>
  <c r="B707" l="1"/>
  <c r="B708" l="1"/>
  <c r="B709" l="1"/>
  <c r="B710" l="1"/>
  <c r="B711" l="1"/>
  <c r="B712" l="1"/>
  <c r="B713" l="1"/>
  <c r="B714" l="1"/>
  <c r="B715" l="1"/>
  <c r="B716" l="1"/>
  <c r="B717" l="1"/>
  <c r="B718" l="1"/>
  <c r="B719" l="1"/>
  <c r="B720" l="1"/>
  <c r="B721" l="1"/>
  <c r="B722" l="1"/>
  <c r="B723" l="1"/>
  <c r="B724" l="1"/>
  <c r="B725" l="1"/>
  <c r="B726" l="1"/>
  <c r="B727" l="1"/>
  <c r="B728" l="1"/>
  <c r="B729" l="1"/>
  <c r="B730" l="1"/>
  <c r="B731" l="1"/>
  <c r="B732" l="1"/>
  <c r="B733" l="1"/>
  <c r="B734" l="1"/>
  <c r="B735" l="1"/>
  <c r="B736" l="1"/>
  <c r="B737" l="1"/>
  <c r="B738" l="1"/>
  <c r="B739" l="1"/>
  <c r="B740" l="1"/>
  <c r="B741" l="1"/>
  <c r="B742" l="1"/>
  <c r="B743" l="1"/>
  <c r="B744" l="1"/>
  <c r="B745" l="1"/>
  <c r="B746" l="1"/>
  <c r="B747" l="1"/>
  <c r="B748" l="1"/>
  <c r="B749" l="1"/>
  <c r="B750" l="1"/>
  <c r="B751" l="1"/>
  <c r="B752" l="1"/>
  <c r="B753" l="1"/>
  <c r="B754" l="1"/>
  <c r="B755" l="1"/>
  <c r="B756" l="1"/>
  <c r="B757" l="1"/>
  <c r="B758" l="1"/>
  <c r="B759" l="1"/>
  <c r="B760" l="1"/>
  <c r="B761" l="1"/>
  <c r="B762" l="1"/>
  <c r="B763" l="1"/>
  <c r="B764" l="1"/>
  <c r="B765" l="1"/>
  <c r="B766" l="1"/>
  <c r="B767" l="1"/>
  <c r="B768" l="1"/>
  <c r="B769" l="1"/>
  <c r="B770" l="1"/>
  <c r="B771" l="1"/>
  <c r="B772" l="1"/>
  <c r="B773" l="1"/>
  <c r="B774" l="1"/>
  <c r="B775" l="1"/>
  <c r="B776" l="1"/>
  <c r="B777" l="1"/>
  <c r="B778" l="1"/>
  <c r="B779" l="1"/>
  <c r="B780" l="1"/>
  <c r="B781" l="1"/>
  <c r="B782" l="1"/>
  <c r="B783" l="1"/>
  <c r="B784" l="1"/>
  <c r="B785" l="1"/>
  <c r="B786" l="1"/>
  <c r="B787" l="1"/>
  <c r="B788" l="1"/>
  <c r="B789" l="1"/>
  <c r="B790" l="1"/>
  <c r="B791" l="1"/>
  <c r="B792" l="1"/>
  <c r="B793" l="1"/>
  <c r="B794" l="1"/>
  <c r="B795" l="1"/>
  <c r="B796" l="1"/>
  <c r="B797" l="1"/>
  <c r="B798" l="1"/>
  <c r="B799" l="1"/>
  <c r="B800" l="1"/>
  <c r="B801" l="1"/>
  <c r="B802" l="1"/>
  <c r="B803" l="1"/>
  <c r="B804" l="1"/>
  <c r="B805" l="1"/>
  <c r="B806" l="1"/>
  <c r="B807" l="1"/>
  <c r="B808" l="1"/>
  <c r="B809" l="1"/>
  <c r="B810" l="1"/>
  <c r="B811" l="1"/>
  <c r="B812" l="1"/>
  <c r="B813" l="1"/>
  <c r="B814" l="1"/>
  <c r="B815" l="1"/>
  <c r="B816" l="1"/>
  <c r="B817" l="1"/>
  <c r="B818" l="1"/>
  <c r="B819" l="1"/>
  <c r="B820" l="1"/>
  <c r="B821" l="1"/>
  <c r="B822" l="1"/>
  <c r="B823" l="1"/>
  <c r="B824" l="1"/>
  <c r="B825" l="1"/>
  <c r="B826" l="1"/>
  <c r="B827" l="1"/>
  <c r="B828" l="1"/>
  <c r="B829" l="1"/>
  <c r="B830" l="1"/>
  <c r="B831" l="1"/>
  <c r="B832" l="1"/>
  <c r="B833" l="1"/>
  <c r="B834" l="1"/>
  <c r="B835" l="1"/>
  <c r="B836" l="1"/>
  <c r="B837" l="1"/>
  <c r="B838" l="1"/>
  <c r="B839" l="1"/>
  <c r="B840" l="1"/>
  <c r="B841" l="1"/>
  <c r="B842" l="1"/>
  <c r="B843" l="1"/>
  <c r="B844" l="1"/>
  <c r="B845" l="1"/>
  <c r="B846" l="1"/>
  <c r="B847" l="1"/>
  <c r="B848" l="1"/>
  <c r="B849" l="1"/>
  <c r="B850" l="1"/>
  <c r="B851" l="1"/>
  <c r="B852" l="1"/>
  <c r="B853" l="1"/>
  <c r="B854" l="1"/>
  <c r="B855" l="1"/>
  <c r="B856" l="1"/>
  <c r="B857" l="1"/>
  <c r="B858" l="1"/>
  <c r="B859" l="1"/>
  <c r="B860" l="1"/>
  <c r="B861" l="1"/>
  <c r="B862" l="1"/>
  <c r="B863" l="1"/>
  <c r="B864" l="1"/>
  <c r="B865" l="1"/>
  <c r="B866" l="1"/>
  <c r="B867" l="1"/>
  <c r="B868" l="1"/>
  <c r="B869" l="1"/>
  <c r="B870" l="1"/>
  <c r="B871" l="1"/>
  <c r="B872" l="1"/>
  <c r="B873" l="1"/>
  <c r="B874" l="1"/>
  <c r="B875" l="1"/>
  <c r="B876" l="1"/>
  <c r="B877" l="1"/>
  <c r="B878" l="1"/>
  <c r="B879" l="1"/>
  <c r="B880" l="1"/>
  <c r="B881" l="1"/>
  <c r="B882" l="1"/>
  <c r="B883" l="1"/>
  <c r="B884" l="1"/>
  <c r="B885" l="1"/>
  <c r="B886" l="1"/>
  <c r="B887" l="1"/>
  <c r="B888" l="1"/>
  <c r="B889" l="1"/>
  <c r="B890" l="1"/>
  <c r="B891" l="1"/>
  <c r="B892" l="1"/>
  <c r="B893" l="1"/>
  <c r="B894" l="1"/>
  <c r="B895" l="1"/>
  <c r="B896" l="1"/>
  <c r="B897" l="1"/>
  <c r="B898" l="1"/>
  <c r="B899" l="1"/>
  <c r="B900" l="1"/>
  <c r="B901" l="1"/>
  <c r="B902" l="1"/>
  <c r="B903" l="1"/>
  <c r="B904" l="1"/>
  <c r="B905" l="1"/>
  <c r="B906" l="1"/>
  <c r="B907" l="1"/>
  <c r="B908" l="1"/>
  <c r="B909" l="1"/>
  <c r="B910" l="1"/>
  <c r="B911" l="1"/>
  <c r="B912" l="1"/>
  <c r="B913" l="1"/>
  <c r="B914" l="1"/>
  <c r="B915" l="1"/>
  <c r="B916" l="1"/>
  <c r="B917" l="1"/>
  <c r="B918" l="1"/>
  <c r="B919" l="1"/>
  <c r="B920" l="1"/>
  <c r="B921" l="1"/>
  <c r="B922" l="1"/>
  <c r="B923" l="1"/>
  <c r="B924" l="1"/>
  <c r="B925" l="1"/>
  <c r="B926" l="1"/>
  <c r="B927" l="1"/>
  <c r="B928" l="1"/>
  <c r="B929" l="1"/>
  <c r="B930" l="1"/>
  <c r="B931" l="1"/>
  <c r="B932" l="1"/>
  <c r="B933" l="1"/>
  <c r="B934" l="1"/>
  <c r="B935" l="1"/>
  <c r="B936" l="1"/>
  <c r="B937" l="1"/>
  <c r="B938" l="1"/>
  <c r="B939" l="1"/>
  <c r="B940" l="1"/>
  <c r="B941" l="1"/>
  <c r="B942" l="1"/>
  <c r="B943" l="1"/>
  <c r="B944" l="1"/>
  <c r="B945" l="1"/>
  <c r="B946" l="1"/>
  <c r="B947" l="1"/>
  <c r="B948" l="1"/>
  <c r="B949" l="1"/>
  <c r="B950" l="1"/>
  <c r="B951" l="1"/>
  <c r="B952" l="1"/>
  <c r="B953" l="1"/>
  <c r="B954" l="1"/>
  <c r="B955" l="1"/>
  <c r="B956" l="1"/>
  <c r="B957" l="1"/>
  <c r="B958" l="1"/>
  <c r="B959" l="1"/>
  <c r="B960" l="1"/>
  <c r="B961" l="1"/>
  <c r="B962" l="1"/>
  <c r="B963" l="1"/>
  <c r="B964" l="1"/>
  <c r="B965" l="1"/>
  <c r="B966" l="1"/>
  <c r="B967" l="1"/>
  <c r="B968" l="1"/>
  <c r="B969" l="1"/>
  <c r="B970" l="1"/>
  <c r="B971" l="1"/>
  <c r="B972" l="1"/>
  <c r="B973" l="1"/>
  <c r="B974" l="1"/>
  <c r="B975" l="1"/>
  <c r="B976" l="1"/>
  <c r="B977" l="1"/>
  <c r="B978" l="1"/>
  <c r="B979" l="1"/>
  <c r="B980" l="1"/>
  <c r="B981" l="1"/>
  <c r="B982" l="1"/>
  <c r="B983" l="1"/>
  <c r="B984" l="1"/>
  <c r="B985" l="1"/>
  <c r="B986" l="1"/>
  <c r="B987" l="1"/>
  <c r="B988" l="1"/>
  <c r="B989" l="1"/>
  <c r="B990" l="1"/>
  <c r="B991" l="1"/>
  <c r="B992" l="1"/>
  <c r="B993" l="1"/>
  <c r="B994" l="1"/>
  <c r="B995" l="1"/>
  <c r="B996" l="1"/>
  <c r="B997" l="1"/>
  <c r="B998" l="1"/>
  <c r="B999" l="1"/>
  <c r="B1000" l="1"/>
  <c r="B1001" l="1"/>
  <c r="B1002" l="1"/>
  <c r="B1003" l="1"/>
  <c r="B1004" l="1"/>
  <c r="B1005" l="1"/>
  <c r="B1006" l="1"/>
  <c r="B1007" l="1"/>
  <c r="B1008" l="1"/>
  <c r="B1009" l="1"/>
  <c r="B1010" l="1"/>
  <c r="B1011" l="1"/>
  <c r="B1012" l="1"/>
  <c r="B1013" l="1"/>
  <c r="B1014" l="1"/>
  <c r="B1015" l="1"/>
  <c r="B1016" l="1"/>
  <c r="B1017" l="1"/>
  <c r="B1018" l="1"/>
  <c r="B1019" l="1"/>
  <c r="B1020" l="1"/>
  <c r="B1021" l="1"/>
  <c r="B1022" l="1"/>
  <c r="B1023" l="1"/>
  <c r="B1024" l="1"/>
  <c r="B1025" l="1"/>
  <c r="B1026" l="1"/>
  <c r="B1027" l="1"/>
  <c r="B1028" l="1"/>
  <c r="B1029" l="1"/>
  <c r="B1030" l="1"/>
  <c r="B1031" l="1"/>
  <c r="B1032" l="1"/>
  <c r="B1033" l="1"/>
  <c r="B1034" l="1"/>
  <c r="B1035" l="1"/>
  <c r="B1036" l="1"/>
  <c r="B1037" l="1"/>
  <c r="B1038" l="1"/>
  <c r="B1039" l="1"/>
  <c r="B1040" l="1"/>
  <c r="B1041" l="1"/>
  <c r="B1042" l="1"/>
  <c r="B1043" l="1"/>
  <c r="B1044" l="1"/>
  <c r="B1045" l="1"/>
  <c r="B1046" l="1"/>
  <c r="B1047" l="1"/>
  <c r="B1048" l="1"/>
  <c r="B1049" l="1"/>
  <c r="B1050" l="1"/>
  <c r="B1051" l="1"/>
  <c r="B1052" l="1"/>
  <c r="B1053" l="1"/>
  <c r="B1054" l="1"/>
  <c r="B1055" l="1"/>
  <c r="B1056" l="1"/>
  <c r="B1057" l="1"/>
  <c r="B1058" l="1"/>
  <c r="B1059" l="1"/>
  <c r="B1060" l="1"/>
  <c r="B1061" l="1"/>
  <c r="B1062" l="1"/>
  <c r="B1063" l="1"/>
  <c r="B1064" l="1"/>
  <c r="B1065" l="1"/>
  <c r="B1066" l="1"/>
  <c r="B1067" l="1"/>
  <c r="B1068" l="1"/>
  <c r="B1069" l="1"/>
  <c r="B1070" l="1"/>
  <c r="B1071" l="1"/>
  <c r="B1072" l="1"/>
  <c r="B1073" l="1"/>
  <c r="B1074" l="1"/>
  <c r="B1075" l="1"/>
  <c r="B1076" l="1"/>
  <c r="B1077" l="1"/>
  <c r="B1078" l="1"/>
  <c r="B1079" l="1"/>
  <c r="B1080" l="1"/>
  <c r="B1081" l="1"/>
  <c r="B1082" l="1"/>
  <c r="B1083" l="1"/>
  <c r="B1084" l="1"/>
  <c r="B1085" l="1"/>
  <c r="B1086" l="1"/>
  <c r="B1087" l="1"/>
  <c r="B1088" l="1"/>
  <c r="B1089" l="1"/>
  <c r="B1090" l="1"/>
  <c r="B1091" l="1"/>
  <c r="B1092" l="1"/>
  <c r="B1093" l="1"/>
  <c r="B1094" l="1"/>
  <c r="B1095" l="1"/>
  <c r="B1096" l="1"/>
  <c r="B1097" l="1"/>
  <c r="B1098" l="1"/>
  <c r="B1099" l="1"/>
  <c r="B1100" l="1"/>
  <c r="B1101" l="1"/>
  <c r="B1102" l="1"/>
  <c r="B1103" l="1"/>
  <c r="B1104" l="1"/>
  <c r="B1105" l="1"/>
  <c r="B1106" l="1"/>
  <c r="B1107" l="1"/>
  <c r="B1108" l="1"/>
  <c r="B1109" l="1"/>
  <c r="B1110" l="1"/>
  <c r="B1111" l="1"/>
  <c r="B1112" l="1"/>
  <c r="B1113" l="1"/>
  <c r="B1114" l="1"/>
  <c r="B1115" l="1"/>
  <c r="B1116" l="1"/>
  <c r="B1117" l="1"/>
  <c r="B1118" l="1"/>
  <c r="B1119" l="1"/>
  <c r="B1120" l="1"/>
  <c r="B1121" l="1"/>
  <c r="B1122" l="1"/>
  <c r="B1123" l="1"/>
  <c r="B1124" l="1"/>
  <c r="B1125" l="1"/>
  <c r="B1126" l="1"/>
  <c r="B1127" l="1"/>
  <c r="B1128" l="1"/>
  <c r="B1129" l="1"/>
  <c r="B1130" l="1"/>
  <c r="B1131" l="1"/>
  <c r="B1132" l="1"/>
  <c r="B1133" l="1"/>
  <c r="B1134" l="1"/>
  <c r="B1135" l="1"/>
  <c r="B1136" l="1"/>
  <c r="B1137" l="1"/>
  <c r="B1138" l="1"/>
  <c r="B1139" l="1"/>
  <c r="B1140" l="1"/>
  <c r="B1141" l="1"/>
  <c r="B1142" l="1"/>
  <c r="B1143" l="1"/>
  <c r="B1144" l="1"/>
  <c r="B1145" l="1"/>
  <c r="B1146" l="1"/>
  <c r="B1147" l="1"/>
  <c r="B1148" l="1"/>
  <c r="B1149" l="1"/>
  <c r="B1150" l="1"/>
  <c r="B1151" l="1"/>
  <c r="B1152" l="1"/>
  <c r="B1153" l="1"/>
  <c r="B1154" l="1"/>
  <c r="B1155" l="1"/>
  <c r="B1156" l="1"/>
  <c r="B1157" l="1"/>
  <c r="B1158" l="1"/>
  <c r="B1159" l="1"/>
  <c r="B1160" l="1"/>
  <c r="B1161" l="1"/>
  <c r="B1162" l="1"/>
  <c r="B1163" l="1"/>
  <c r="B1164" l="1"/>
  <c r="B1165" l="1"/>
  <c r="B1166" l="1"/>
  <c r="B1167" l="1"/>
  <c r="B1168" l="1"/>
  <c r="B1169" l="1"/>
  <c r="B1170" l="1"/>
  <c r="B1171" l="1"/>
  <c r="B1172" l="1"/>
  <c r="B1173" l="1"/>
  <c r="B1174" l="1"/>
  <c r="B1175" l="1"/>
  <c r="B1176" l="1"/>
  <c r="B1177" l="1"/>
  <c r="B1178" l="1"/>
  <c r="B1179" l="1"/>
  <c r="B1180" l="1"/>
  <c r="B1181" l="1"/>
  <c r="B1182" l="1"/>
  <c r="B1183" l="1"/>
  <c r="B1184" l="1"/>
  <c r="B1185" l="1"/>
  <c r="B1186" l="1"/>
  <c r="B1187" l="1"/>
  <c r="B1188" l="1"/>
  <c r="B1189" l="1"/>
  <c r="B1190" l="1"/>
  <c r="B1191" l="1"/>
  <c r="B1192" l="1"/>
  <c r="B1193" l="1"/>
  <c r="B1194" l="1"/>
  <c r="B1195" l="1"/>
  <c r="B1196" l="1"/>
  <c r="B1197" l="1"/>
  <c r="B1198" l="1"/>
  <c r="B1199" l="1"/>
  <c r="B1200" l="1"/>
  <c r="B1201" l="1"/>
  <c r="B1202" l="1"/>
  <c r="B1203" l="1"/>
  <c r="B1204" l="1"/>
  <c r="B1205" l="1"/>
  <c r="B1206" l="1"/>
  <c r="B1207" l="1"/>
  <c r="B1208" l="1"/>
  <c r="B1209" l="1"/>
  <c r="B1210" l="1"/>
  <c r="B1211" l="1"/>
  <c r="B1212" l="1"/>
  <c r="B1213" l="1"/>
  <c r="B1214" l="1"/>
  <c r="B1215" l="1"/>
  <c r="B1216" l="1"/>
  <c r="B1217" l="1"/>
  <c r="B1218" l="1"/>
  <c r="B1219" l="1"/>
  <c r="B1220" l="1"/>
  <c r="B1221" l="1"/>
  <c r="B1222" l="1"/>
  <c r="B1223" l="1"/>
  <c r="B1224" l="1"/>
  <c r="B1225" l="1"/>
  <c r="B1226" l="1"/>
  <c r="B1227" l="1"/>
  <c r="B1228" l="1"/>
  <c r="B1229" l="1"/>
  <c r="B1230" l="1"/>
  <c r="B1231" l="1"/>
  <c r="B1232" l="1"/>
  <c r="B1233" l="1"/>
  <c r="B1234" l="1"/>
  <c r="B1235" l="1"/>
  <c r="B1236" l="1"/>
  <c r="B1237" l="1"/>
  <c r="B1238" l="1"/>
  <c r="B1239" l="1"/>
  <c r="B1240" l="1"/>
  <c r="B1241" l="1"/>
  <c r="B1242" l="1"/>
  <c r="B1243" l="1"/>
  <c r="B1244" l="1"/>
  <c r="B1245" l="1"/>
  <c r="B1246" l="1"/>
  <c r="B1247" l="1"/>
  <c r="B1248" l="1"/>
  <c r="B1249" l="1"/>
  <c r="B1250" l="1"/>
  <c r="B1251" l="1"/>
  <c r="B1252" l="1"/>
  <c r="B1253" l="1"/>
  <c r="B1254" l="1"/>
  <c r="B1255" l="1"/>
  <c r="B1256" l="1"/>
  <c r="B1257" l="1"/>
  <c r="B1258" l="1"/>
  <c r="B1259" l="1"/>
  <c r="B1260" l="1"/>
  <c r="B1261" l="1"/>
  <c r="B1262" l="1"/>
  <c r="B1263" l="1"/>
  <c r="B1264" l="1"/>
  <c r="B1265" l="1"/>
  <c r="B1266" l="1"/>
  <c r="B1267" l="1"/>
  <c r="B1268" l="1"/>
  <c r="B1269" l="1"/>
  <c r="B1270" l="1"/>
  <c r="B1271" l="1"/>
  <c r="B1272" l="1"/>
  <c r="B1273" l="1"/>
  <c r="B1274" l="1"/>
  <c r="B1275" l="1"/>
  <c r="B1276" l="1"/>
  <c r="B1277" l="1"/>
  <c r="B1278" l="1"/>
  <c r="B1279" l="1"/>
  <c r="B1280" l="1"/>
  <c r="B1281" l="1"/>
  <c r="B1282" l="1"/>
  <c r="B1283" l="1"/>
  <c r="B1284" l="1"/>
  <c r="B1285" l="1"/>
  <c r="B1286" l="1"/>
  <c r="B1287" l="1"/>
  <c r="B1288" l="1"/>
  <c r="B1289" l="1"/>
  <c r="B1290" l="1"/>
  <c r="B1291" l="1"/>
  <c r="B1292" l="1"/>
  <c r="B1293" l="1"/>
  <c r="B1294" l="1"/>
  <c r="B1295" l="1"/>
  <c r="B1296" l="1"/>
  <c r="B1297" l="1"/>
  <c r="B1298" l="1"/>
  <c r="B1299" l="1"/>
  <c r="B1300" l="1"/>
  <c r="B1301" l="1"/>
  <c r="B1302" l="1"/>
  <c r="B1303" l="1"/>
  <c r="B1304" l="1"/>
  <c r="B1305" l="1"/>
  <c r="B1306" l="1"/>
  <c r="B1307" l="1"/>
  <c r="B1308" l="1"/>
  <c r="B1309" l="1"/>
  <c r="B1310" l="1"/>
  <c r="B1311" l="1"/>
  <c r="B1312" l="1"/>
  <c r="B1313" l="1"/>
  <c r="B1314" l="1"/>
  <c r="B1315" l="1"/>
  <c r="B1316" l="1"/>
  <c r="B1317" l="1"/>
  <c r="B1318" l="1"/>
  <c r="B1319" l="1"/>
  <c r="B1320" l="1"/>
  <c r="B1321" l="1"/>
  <c r="B1322" l="1"/>
  <c r="B1323" l="1"/>
  <c r="B1324" l="1"/>
  <c r="B1325" l="1"/>
  <c r="B1326" l="1"/>
  <c r="B1327" l="1"/>
  <c r="B1328" l="1"/>
  <c r="B1329" l="1"/>
  <c r="B1330" l="1"/>
  <c r="B1331" l="1"/>
  <c r="B1332" l="1"/>
  <c r="B1333" l="1"/>
  <c r="B1334" l="1"/>
  <c r="B1335" l="1"/>
  <c r="B1336" l="1"/>
  <c r="B1337" l="1"/>
  <c r="B1338" l="1"/>
  <c r="B1339" l="1"/>
  <c r="B1340" l="1"/>
  <c r="B1341" l="1"/>
  <c r="B1342" l="1"/>
  <c r="B1343" l="1"/>
  <c r="B1344" l="1"/>
  <c r="B1345" l="1"/>
  <c r="B1346" l="1"/>
  <c r="B1347" l="1"/>
  <c r="B1348" l="1"/>
  <c r="B1349" l="1"/>
  <c r="B1350" l="1"/>
  <c r="B1351" l="1"/>
  <c r="B1352" l="1"/>
  <c r="B1353" l="1"/>
  <c r="B1354" l="1"/>
  <c r="B1355" l="1"/>
  <c r="B1356" l="1"/>
  <c r="B1357" l="1"/>
  <c r="B1358" l="1"/>
  <c r="B1359" l="1"/>
  <c r="B1360" l="1"/>
  <c r="B1361" l="1"/>
  <c r="B1362" l="1"/>
  <c r="B1363" l="1"/>
  <c r="B1364" l="1"/>
  <c r="B1365" l="1"/>
  <c r="B1366" l="1"/>
  <c r="B1367" l="1"/>
  <c r="B1368" l="1"/>
  <c r="B1369" l="1"/>
  <c r="B1370" l="1"/>
  <c r="B1371" l="1"/>
  <c r="B1372" l="1"/>
  <c r="B1373" l="1"/>
  <c r="B1374" l="1"/>
  <c r="B1375" l="1"/>
  <c r="B1376" l="1"/>
  <c r="B1377" l="1"/>
  <c r="B1378" l="1"/>
  <c r="B1379" l="1"/>
  <c r="B1380" l="1"/>
  <c r="B1381" l="1"/>
  <c r="B1382" l="1"/>
  <c r="B1383" l="1"/>
  <c r="B1384" l="1"/>
  <c r="B1385" l="1"/>
  <c r="B1386" l="1"/>
  <c r="B1387" l="1"/>
  <c r="B1388" l="1"/>
  <c r="B1389" l="1"/>
  <c r="B1390" l="1"/>
  <c r="B1391" l="1"/>
  <c r="B1392" l="1"/>
  <c r="B1393" l="1"/>
  <c r="B1394" l="1"/>
  <c r="B1395" l="1"/>
  <c r="B1396" l="1"/>
  <c r="B1397" l="1"/>
  <c r="B1398" l="1"/>
  <c r="B1399" l="1"/>
  <c r="B1400" l="1"/>
  <c r="B1401" l="1"/>
  <c r="B1402" l="1"/>
  <c r="B1403" l="1"/>
  <c r="B1404" l="1"/>
  <c r="B1405" l="1"/>
  <c r="B1406" l="1"/>
  <c r="B1407" l="1"/>
  <c r="B1408" l="1"/>
  <c r="B1409" l="1"/>
  <c r="B1410" l="1"/>
  <c r="B1411" l="1"/>
  <c r="B1412" l="1"/>
  <c r="B1413" l="1"/>
  <c r="B1414" l="1"/>
  <c r="B1415" l="1"/>
  <c r="B1416" l="1"/>
  <c r="B1417" l="1"/>
  <c r="B1418" l="1"/>
  <c r="B1419" l="1"/>
  <c r="B1420" l="1"/>
  <c r="B1421" l="1"/>
  <c r="B1422" l="1"/>
  <c r="B1423" l="1"/>
  <c r="B1424" l="1"/>
  <c r="B1425" l="1"/>
  <c r="B1426" l="1"/>
  <c r="B1427" l="1"/>
  <c r="B1428" l="1"/>
  <c r="B1429" l="1"/>
  <c r="B1430" l="1"/>
  <c r="B1431" l="1"/>
  <c r="B1432" l="1"/>
  <c r="B1433" l="1"/>
  <c r="B1434" l="1"/>
  <c r="B1435" l="1"/>
  <c r="B1436" l="1"/>
  <c r="B1437" l="1"/>
  <c r="B1438" l="1"/>
  <c r="B1439" l="1"/>
  <c r="B1440" l="1"/>
  <c r="B1441" l="1"/>
  <c r="B1442" l="1"/>
  <c r="B1443" l="1"/>
  <c r="B1444" l="1"/>
  <c r="B1445" l="1"/>
  <c r="B1446" l="1"/>
  <c r="B1447" l="1"/>
  <c r="B1448" l="1"/>
  <c r="B1449" l="1"/>
  <c r="B1450" l="1"/>
  <c r="B1451" l="1"/>
  <c r="B1452" l="1"/>
  <c r="B1453" l="1"/>
  <c r="B1454" l="1"/>
  <c r="B1455" l="1"/>
  <c r="B1456" l="1"/>
  <c r="B1457" l="1"/>
  <c r="B1458" l="1"/>
  <c r="B1459" l="1"/>
  <c r="B1460" l="1"/>
  <c r="B1461" l="1"/>
  <c r="B1462" l="1"/>
  <c r="B1463" l="1"/>
  <c r="B1464" l="1"/>
  <c r="B1465" l="1"/>
  <c r="B1466" l="1"/>
  <c r="B1467" l="1"/>
  <c r="B1468" l="1"/>
  <c r="B1469" l="1"/>
  <c r="B1470" l="1"/>
  <c r="B1471" l="1"/>
  <c r="B1472" l="1"/>
  <c r="B1473" l="1"/>
  <c r="B1474" l="1"/>
  <c r="B1475" l="1"/>
  <c r="B1476" l="1"/>
  <c r="B1477" l="1"/>
  <c r="B1478" l="1"/>
  <c r="B1479" l="1"/>
  <c r="B1480" l="1"/>
  <c r="B1481" l="1"/>
  <c r="B1482" l="1"/>
  <c r="B1483" l="1"/>
  <c r="B1484" l="1"/>
  <c r="B1485" l="1"/>
  <c r="B1486" l="1"/>
  <c r="B1487" l="1"/>
  <c r="B1488" l="1"/>
  <c r="B1489" l="1"/>
  <c r="B1490" l="1"/>
  <c r="B1491" l="1"/>
  <c r="B1492" l="1"/>
  <c r="B1493" l="1"/>
  <c r="B1494" l="1"/>
  <c r="B1495" l="1"/>
  <c r="B1496" l="1"/>
  <c r="B1497" l="1"/>
  <c r="B1498" l="1"/>
  <c r="B1499" l="1"/>
  <c r="B1500" l="1"/>
  <c r="B1501" l="1"/>
  <c r="B1502" l="1"/>
  <c r="B1503" l="1"/>
  <c r="B1504" l="1"/>
  <c r="B1505" l="1"/>
  <c r="B1506" l="1"/>
  <c r="B1507" l="1"/>
  <c r="B1508" l="1"/>
  <c r="B1509" l="1"/>
  <c r="B1510" l="1"/>
  <c r="B1511" l="1"/>
  <c r="B1512" l="1"/>
  <c r="B1513" l="1"/>
  <c r="B1514" l="1"/>
  <c r="B1515" l="1"/>
  <c r="B1516" l="1"/>
  <c r="B1517" l="1"/>
  <c r="B1518" l="1"/>
  <c r="B1519" l="1"/>
  <c r="B1520" l="1"/>
  <c r="B1521" l="1"/>
  <c r="B1522" l="1"/>
  <c r="B1523" l="1"/>
  <c r="B1524" l="1"/>
  <c r="B1525" l="1"/>
  <c r="B1526" l="1"/>
  <c r="B1527" l="1"/>
  <c r="B1528" l="1"/>
  <c r="B1529" l="1"/>
  <c r="B1530" l="1"/>
  <c r="B1531" l="1"/>
  <c r="B1532" l="1"/>
  <c r="B1533" l="1"/>
  <c r="B1534" l="1"/>
  <c r="B1535" l="1"/>
  <c r="B1536" l="1"/>
  <c r="B1537" l="1"/>
  <c r="B1538" l="1"/>
  <c r="B1539" l="1"/>
  <c r="B1540" l="1"/>
  <c r="B1541" l="1"/>
  <c r="B1542" l="1"/>
  <c r="B1543" l="1"/>
  <c r="B1544" l="1"/>
  <c r="B1545" l="1"/>
  <c r="B1546" l="1"/>
  <c r="B1547" l="1"/>
  <c r="B1548" l="1"/>
  <c r="B1549" l="1"/>
  <c r="B1550" l="1"/>
  <c r="B1551" l="1"/>
  <c r="B1552" l="1"/>
  <c r="B1553" l="1"/>
  <c r="B1554" l="1"/>
  <c r="B1555" l="1"/>
  <c r="B1556" l="1"/>
  <c r="B1557" l="1"/>
  <c r="B1558" l="1"/>
  <c r="B1559" l="1"/>
  <c r="B1560" l="1"/>
  <c r="B1561" l="1"/>
  <c r="B1562" l="1"/>
  <c r="B1563" l="1"/>
  <c r="B1564" l="1"/>
  <c r="B1565" l="1"/>
  <c r="B1566" l="1"/>
  <c r="B1567" l="1"/>
  <c r="B1568" l="1"/>
  <c r="B1569" l="1"/>
  <c r="B1570" l="1"/>
  <c r="B1571" l="1"/>
  <c r="B1572" l="1"/>
  <c r="B1573" l="1"/>
  <c r="B1574" l="1"/>
  <c r="B1575" l="1"/>
  <c r="B1576" l="1"/>
  <c r="B1577" l="1"/>
  <c r="B1578" l="1"/>
  <c r="B1579" l="1"/>
  <c r="B1580" l="1"/>
  <c r="B1581" l="1"/>
  <c r="B1582" l="1"/>
  <c r="B1583" l="1"/>
  <c r="B1584" l="1"/>
  <c r="B1585" l="1"/>
  <c r="B1586" l="1"/>
  <c r="B1587" l="1"/>
  <c r="B1588" l="1"/>
  <c r="B1589" l="1"/>
  <c r="B1590" l="1"/>
  <c r="B1591" l="1"/>
  <c r="B1592" l="1"/>
  <c r="B1593" l="1"/>
  <c r="B1594" l="1"/>
  <c r="B1595" l="1"/>
  <c r="B1596" l="1"/>
  <c r="B1597" l="1"/>
  <c r="B1598" l="1"/>
  <c r="B1599" l="1"/>
  <c r="B1600" l="1"/>
  <c r="B1601" l="1"/>
  <c r="B1602" l="1"/>
  <c r="B1603" l="1"/>
  <c r="B1604" l="1"/>
  <c r="B1605" l="1"/>
  <c r="B1606" l="1"/>
  <c r="B1607" l="1"/>
  <c r="B1608" l="1"/>
  <c r="B1609" l="1"/>
  <c r="B1610" l="1"/>
  <c r="B1611" l="1"/>
  <c r="B1612" l="1"/>
  <c r="B1613" l="1"/>
  <c r="B1614" l="1"/>
  <c r="B1615" l="1"/>
  <c r="B1616" l="1"/>
  <c r="B1617" l="1"/>
  <c r="B1618" l="1"/>
  <c r="B1619" l="1"/>
  <c r="B1620" l="1"/>
  <c r="B1621" l="1"/>
  <c r="B1622" l="1"/>
  <c r="B1623" l="1"/>
  <c r="B1624" l="1"/>
  <c r="B1625" l="1"/>
  <c r="B1626" l="1"/>
  <c r="B1627" l="1"/>
  <c r="B1628" l="1"/>
  <c r="B1629" l="1"/>
  <c r="B1630" l="1"/>
  <c r="B1631" l="1"/>
  <c r="B1632" l="1"/>
  <c r="B1633" l="1"/>
  <c r="B1634" l="1"/>
  <c r="B1635" l="1"/>
  <c r="B1636" l="1"/>
  <c r="B1637" l="1"/>
  <c r="B1638" l="1"/>
  <c r="B1639" l="1"/>
  <c r="B1640" l="1"/>
  <c r="B1641" l="1"/>
  <c r="B1642" l="1"/>
  <c r="B1643" l="1"/>
  <c r="B1644" l="1"/>
  <c r="B1645" l="1"/>
  <c r="B1646" l="1"/>
  <c r="B1647" l="1"/>
  <c r="B1648" l="1"/>
  <c r="B1649" l="1"/>
  <c r="B1650" l="1"/>
  <c r="B1651" l="1"/>
  <c r="B1652" l="1"/>
  <c r="B1653" l="1"/>
  <c r="B1654" l="1"/>
  <c r="B1655" l="1"/>
  <c r="B1656" l="1"/>
  <c r="B1657" l="1"/>
  <c r="B1658" l="1"/>
  <c r="B1659" l="1"/>
  <c r="B1660" l="1"/>
  <c r="B1661" l="1"/>
  <c r="B1662" l="1"/>
  <c r="B1663" l="1"/>
  <c r="B1664" l="1"/>
  <c r="B1665" l="1"/>
  <c r="B1666" l="1"/>
  <c r="B1667" l="1"/>
  <c r="B1668" l="1"/>
  <c r="B1669" l="1"/>
  <c r="B1670" l="1"/>
  <c r="B1671" l="1"/>
  <c r="B1672" l="1"/>
  <c r="B1673" l="1"/>
  <c r="B1674" l="1"/>
  <c r="B1675" l="1"/>
  <c r="B1676" l="1"/>
  <c r="B1677" l="1"/>
  <c r="B1678" l="1"/>
  <c r="B1679" l="1"/>
  <c r="B1680" l="1"/>
  <c r="B1681" l="1"/>
  <c r="B1682" l="1"/>
  <c r="B1683" l="1"/>
  <c r="B1684" l="1"/>
  <c r="B1685" l="1"/>
  <c r="B1686" l="1"/>
  <c r="B1687" l="1"/>
  <c r="B1688" l="1"/>
  <c r="B1689" l="1"/>
  <c r="B1690" l="1"/>
  <c r="B1691" l="1"/>
  <c r="B1692" l="1"/>
  <c r="B1693" l="1"/>
  <c r="B1694" l="1"/>
  <c r="B1695" l="1"/>
  <c r="B1696" l="1"/>
  <c r="B1697" l="1"/>
  <c r="B1698" l="1"/>
  <c r="B1699" l="1"/>
  <c r="B1700" l="1"/>
  <c r="B1701" l="1"/>
  <c r="B1702" l="1"/>
  <c r="B1703" l="1"/>
  <c r="B1704" l="1"/>
  <c r="B1705" l="1"/>
  <c r="B1706" l="1"/>
  <c r="B1707" l="1"/>
  <c r="B1708" l="1"/>
  <c r="B1709" l="1"/>
  <c r="B1710" l="1"/>
  <c r="B1711" l="1"/>
  <c r="B1712" l="1"/>
  <c r="B1713" l="1"/>
  <c r="B1714" l="1"/>
  <c r="B1715" l="1"/>
  <c r="B1716" l="1"/>
  <c r="B1717" l="1"/>
  <c r="B1718" l="1"/>
  <c r="B1719" l="1"/>
  <c r="B1720" l="1"/>
  <c r="B1721" l="1"/>
  <c r="B1722" l="1"/>
  <c r="B1723" l="1"/>
  <c r="B1724" l="1"/>
  <c r="B1725" l="1"/>
  <c r="B1726" l="1"/>
  <c r="B1727" l="1"/>
  <c r="B1728" l="1"/>
  <c r="B1729" l="1"/>
  <c r="B1730" l="1"/>
  <c r="B1731" l="1"/>
  <c r="B1732" l="1"/>
  <c r="B1733" l="1"/>
  <c r="B1734" l="1"/>
  <c r="B1735" l="1"/>
  <c r="B1736" l="1"/>
  <c r="B1737" l="1"/>
  <c r="B1738" l="1"/>
  <c r="B1739" l="1"/>
  <c r="B1740" l="1"/>
  <c r="B1741" l="1"/>
  <c r="B1742" l="1"/>
  <c r="B1743" l="1"/>
  <c r="B1744" l="1"/>
  <c r="B1745" l="1"/>
  <c r="B1746" l="1"/>
  <c r="B1747" l="1"/>
  <c r="B1748" l="1"/>
  <c r="B1749" l="1"/>
  <c r="B1750" l="1"/>
  <c r="B1751" l="1"/>
  <c r="B1752" l="1"/>
  <c r="B1753" l="1"/>
  <c r="B1754" l="1"/>
  <c r="B1755" l="1"/>
  <c r="B1756" l="1"/>
  <c r="B1757" l="1"/>
  <c r="B1758" l="1"/>
  <c r="B1759" l="1"/>
  <c r="B1760" l="1"/>
  <c r="B1761" l="1"/>
  <c r="B1762" l="1"/>
  <c r="B1763" l="1"/>
  <c r="B1764" l="1"/>
  <c r="B1765" l="1"/>
  <c r="B1766" l="1"/>
  <c r="B1767" l="1"/>
  <c r="B1768" l="1"/>
  <c r="B1769" l="1"/>
  <c r="B1770" l="1"/>
  <c r="B1771" l="1"/>
  <c r="B1772" l="1"/>
  <c r="B1773" l="1"/>
  <c r="B1774" l="1"/>
  <c r="B1775" l="1"/>
  <c r="B1776" l="1"/>
  <c r="B1777" l="1"/>
  <c r="B1778" l="1"/>
  <c r="B1779" l="1"/>
  <c r="B1780" l="1"/>
  <c r="B1781" l="1"/>
  <c r="B1782" l="1"/>
  <c r="B1783" l="1"/>
  <c r="B1784" l="1"/>
  <c r="B1785" l="1"/>
  <c r="B1786" l="1"/>
  <c r="B1787" l="1"/>
  <c r="B1788" l="1"/>
  <c r="B1789" l="1"/>
  <c r="B1790" l="1"/>
  <c r="B1791" l="1"/>
  <c r="B1792" l="1"/>
  <c r="B1793" l="1"/>
  <c r="B1794" l="1"/>
  <c r="B1795" l="1"/>
  <c r="B1796" l="1"/>
  <c r="B1797" l="1"/>
  <c r="B1798" l="1"/>
  <c r="B1799" l="1"/>
  <c r="B1800" l="1"/>
  <c r="B1801" l="1"/>
  <c r="B1802" l="1"/>
  <c r="B1803" l="1"/>
  <c r="B1804" l="1"/>
  <c r="B1805" l="1"/>
  <c r="B1806" l="1"/>
  <c r="B1807" l="1"/>
  <c r="B1808" l="1"/>
  <c r="B1809" l="1"/>
  <c r="B1810" l="1"/>
  <c r="B1811" l="1"/>
  <c r="B1812" l="1"/>
  <c r="B1813" l="1"/>
  <c r="B1814" l="1"/>
  <c r="B1815" l="1"/>
  <c r="B1816" l="1"/>
  <c r="B1817" l="1"/>
  <c r="B1818" l="1"/>
  <c r="B1819" l="1"/>
  <c r="B1820" l="1"/>
  <c r="B1821" l="1"/>
  <c r="B1822" l="1"/>
  <c r="B1823" l="1"/>
  <c r="B1824" l="1"/>
  <c r="B1825" l="1"/>
  <c r="B1826" l="1"/>
  <c r="B1827" l="1"/>
  <c r="B1828" l="1"/>
  <c r="B1829" l="1"/>
  <c r="B1830" l="1"/>
  <c r="B1831" l="1"/>
  <c r="B1832" l="1"/>
  <c r="B1833" l="1"/>
  <c r="B1834" l="1"/>
  <c r="B1835" l="1"/>
  <c r="B1836" l="1"/>
  <c r="B1837" l="1"/>
  <c r="B1838" l="1"/>
  <c r="B1839" l="1"/>
  <c r="B1840" l="1"/>
  <c r="B1841" l="1"/>
  <c r="B1842" l="1"/>
  <c r="B1843" l="1"/>
  <c r="B1844" l="1"/>
  <c r="B1845" l="1"/>
  <c r="B1846" l="1"/>
  <c r="B1847" l="1"/>
  <c r="B1848" l="1"/>
  <c r="B1849" l="1"/>
  <c r="B1850" l="1"/>
  <c r="B1851" l="1"/>
  <c r="B1852" l="1"/>
  <c r="B1853" l="1"/>
  <c r="B1854" l="1"/>
  <c r="B1855" l="1"/>
  <c r="B1856" l="1"/>
  <c r="B1857" l="1"/>
  <c r="B1858" l="1"/>
  <c r="B1859" l="1"/>
  <c r="B1860" l="1"/>
  <c r="B1861" l="1"/>
  <c r="B1862" l="1"/>
  <c r="B1863" l="1"/>
  <c r="B1864" l="1"/>
  <c r="B1865" l="1"/>
  <c r="B1866" l="1"/>
  <c r="B1867" l="1"/>
  <c r="B1868" l="1"/>
  <c r="B1869" l="1"/>
  <c r="B1870" l="1"/>
  <c r="B1871" l="1"/>
  <c r="B1872" l="1"/>
  <c r="B1873" l="1"/>
  <c r="B1874" l="1"/>
  <c r="B1875" l="1"/>
  <c r="B1876" l="1"/>
  <c r="B1877" l="1"/>
  <c r="B1878" l="1"/>
  <c r="B1879" l="1"/>
  <c r="B1880" l="1"/>
  <c r="B1881" l="1"/>
  <c r="B1882" l="1"/>
  <c r="B1883" l="1"/>
  <c r="B1884" l="1"/>
  <c r="B1885" l="1"/>
  <c r="B1886" l="1"/>
  <c r="B1887" l="1"/>
  <c r="B1888" l="1"/>
  <c r="B1889" l="1"/>
  <c r="B1890" l="1"/>
  <c r="B1891" l="1"/>
  <c r="B1892" l="1"/>
  <c r="B1893" l="1"/>
  <c r="B1894" l="1"/>
  <c r="B1895" l="1"/>
  <c r="B1896" l="1"/>
  <c r="B1897" l="1"/>
  <c r="B1898" l="1"/>
  <c r="B1899" l="1"/>
  <c r="B1900" l="1"/>
  <c r="B1901" l="1"/>
  <c r="B1902" l="1"/>
  <c r="B1903" l="1"/>
  <c r="B1904" l="1"/>
  <c r="B1905" l="1"/>
  <c r="B1906" l="1"/>
  <c r="B1907" l="1"/>
  <c r="B1908" l="1"/>
  <c r="B1909" l="1"/>
  <c r="B1910" l="1"/>
  <c r="B1911" l="1"/>
  <c r="B1912" l="1"/>
  <c r="B1913" l="1"/>
  <c r="B1914" l="1"/>
  <c r="B1915" l="1"/>
  <c r="B1916" l="1"/>
  <c r="B1917" l="1"/>
  <c r="B1918" l="1"/>
  <c r="B1919" l="1"/>
  <c r="B1920" l="1"/>
  <c r="B1921" l="1"/>
  <c r="B1922" l="1"/>
  <c r="B1923" l="1"/>
  <c r="B1924" l="1"/>
  <c r="B1925" l="1"/>
  <c r="B1926" l="1"/>
  <c r="B1927" l="1"/>
  <c r="B1928" l="1"/>
  <c r="B1929" l="1"/>
  <c r="B1930" l="1"/>
  <c r="B1931" l="1"/>
  <c r="B1932" l="1"/>
  <c r="B1933" l="1"/>
  <c r="B1934" l="1"/>
  <c r="B1935" l="1"/>
  <c r="B1936" l="1"/>
  <c r="B1937" l="1"/>
  <c r="B1938" l="1"/>
  <c r="B1939" l="1"/>
  <c r="B1940" l="1"/>
  <c r="B1941" l="1"/>
  <c r="B1942" l="1"/>
  <c r="B1943" l="1"/>
  <c r="B1944" l="1"/>
  <c r="B1945" l="1"/>
  <c r="B1946" l="1"/>
  <c r="B1947" l="1"/>
  <c r="B1948" l="1"/>
  <c r="B1949" l="1"/>
  <c r="B1950" l="1"/>
  <c r="B1951" l="1"/>
  <c r="B1952" l="1"/>
  <c r="B1953" l="1"/>
  <c r="B1954" l="1"/>
  <c r="B1955" l="1"/>
  <c r="B1956" l="1"/>
  <c r="B1957" l="1"/>
  <c r="B1958" l="1"/>
  <c r="B1959" l="1"/>
  <c r="B1960" l="1"/>
  <c r="B1961" l="1"/>
  <c r="B1962" l="1"/>
  <c r="B1963" l="1"/>
  <c r="B1964" l="1"/>
  <c r="B1965" l="1"/>
  <c r="B1966" l="1"/>
  <c r="B1967" l="1"/>
  <c r="B1968" l="1"/>
  <c r="B1969" l="1"/>
  <c r="B1970" l="1"/>
  <c r="B1971" l="1"/>
  <c r="B1972" l="1"/>
  <c r="B1973" l="1"/>
  <c r="B1974" l="1"/>
  <c r="B1975" l="1"/>
  <c r="B1976" l="1"/>
  <c r="B1977" l="1"/>
  <c r="B1978" l="1"/>
  <c r="B1979" l="1"/>
  <c r="B1980" l="1"/>
  <c r="B1981" l="1"/>
  <c r="B1982" l="1"/>
  <c r="B1983" l="1"/>
  <c r="B1984" l="1"/>
  <c r="B1985" l="1"/>
  <c r="B1986" l="1"/>
  <c r="B1987" l="1"/>
  <c r="B1988" l="1"/>
  <c r="B1989" l="1"/>
  <c r="B1990" l="1"/>
  <c r="B1991" l="1"/>
  <c r="B1992" l="1"/>
  <c r="B1993" l="1"/>
  <c r="B1994" l="1"/>
  <c r="B1995" l="1"/>
  <c r="B1996" l="1"/>
  <c r="B1997" l="1"/>
  <c r="B1998" l="1"/>
  <c r="B1999" l="1"/>
  <c r="B2000" l="1"/>
  <c r="B2001" l="1"/>
  <c r="B2002" l="1"/>
  <c r="B2003" l="1"/>
  <c r="B2004" l="1"/>
  <c r="B2005" l="1"/>
  <c r="B2006" l="1"/>
  <c r="B2007" l="1"/>
  <c r="B2008" l="1"/>
  <c r="B2009" l="1"/>
  <c r="B2010" l="1"/>
  <c r="B2011" l="1"/>
  <c r="B2012" l="1"/>
  <c r="B2013" l="1"/>
  <c r="B2014" l="1"/>
  <c r="B2015" l="1"/>
  <c r="B2016" l="1"/>
  <c r="B2017" l="1"/>
  <c r="B2018" l="1"/>
  <c r="B2019" l="1"/>
  <c r="B2020" l="1"/>
  <c r="B2021" l="1"/>
  <c r="B2022" l="1"/>
  <c r="B2023" l="1"/>
  <c r="B2024" l="1"/>
  <c r="B2025" l="1"/>
  <c r="B2026" l="1"/>
  <c r="B2027" l="1"/>
  <c r="B2028" l="1"/>
  <c r="B2029" l="1"/>
  <c r="B2030" l="1"/>
  <c r="B2031" l="1"/>
  <c r="B2032" l="1"/>
  <c r="B2033" l="1"/>
  <c r="B2034" l="1"/>
  <c r="B2035" l="1"/>
  <c r="B2036" l="1"/>
  <c r="B2037" l="1"/>
  <c r="B2038" l="1"/>
  <c r="B2039" l="1"/>
  <c r="B2040" l="1"/>
  <c r="B2041" l="1"/>
  <c r="B2042" l="1"/>
  <c r="B2043" l="1"/>
  <c r="B2044" l="1"/>
  <c r="B2045" l="1"/>
  <c r="B2046" l="1"/>
  <c r="B2047" l="1"/>
  <c r="B2048" l="1"/>
  <c r="B2049" l="1"/>
  <c r="B2050" l="1"/>
  <c r="B2051" l="1"/>
  <c r="B2052" l="1"/>
  <c r="B2053" l="1"/>
  <c r="B2054" l="1"/>
  <c r="B2055" l="1"/>
  <c r="B2056" l="1"/>
  <c r="B2057" l="1"/>
  <c r="B2058" l="1"/>
  <c r="B2059" l="1"/>
  <c r="B2060" l="1"/>
  <c r="B2061" l="1"/>
  <c r="B2062" l="1"/>
  <c r="B2063" l="1"/>
  <c r="B2064" l="1"/>
  <c r="B2065" l="1"/>
  <c r="B2066" l="1"/>
  <c r="B2067" l="1"/>
  <c r="B2068" l="1"/>
  <c r="B2069" l="1"/>
  <c r="B2070" l="1"/>
  <c r="B2071" l="1"/>
  <c r="B2072" l="1"/>
  <c r="B2073" l="1"/>
  <c r="B2074" l="1"/>
  <c r="B2075" l="1"/>
  <c r="B2076" l="1"/>
  <c r="B2077" l="1"/>
  <c r="B2078" l="1"/>
  <c r="B2079" l="1"/>
  <c r="B2080" l="1"/>
  <c r="B2081" l="1"/>
  <c r="B2082" l="1"/>
  <c r="B2083" l="1"/>
  <c r="B2084" l="1"/>
  <c r="B2085" l="1"/>
  <c r="B2086" l="1"/>
  <c r="B2087" l="1"/>
  <c r="B2088" l="1"/>
  <c r="B2089" l="1"/>
  <c r="B2090" l="1"/>
  <c r="B2091" l="1"/>
  <c r="B2092" l="1"/>
  <c r="B2093" l="1"/>
  <c r="B2094" l="1"/>
  <c r="B2095" l="1"/>
  <c r="B2096" l="1"/>
  <c r="B2097" l="1"/>
  <c r="B2098" l="1"/>
  <c r="B2099" l="1"/>
  <c r="B2100" l="1"/>
  <c r="B2101" l="1"/>
  <c r="B2102" l="1"/>
  <c r="B2103" l="1"/>
  <c r="B2104" l="1"/>
  <c r="B2105" l="1"/>
  <c r="B2106" l="1"/>
  <c r="B2107" l="1"/>
  <c r="B2108" l="1"/>
  <c r="B2109" l="1"/>
  <c r="B2110" l="1"/>
  <c r="B2111" l="1"/>
  <c r="B2112" l="1"/>
  <c r="B2113" l="1"/>
  <c r="B2114" l="1"/>
  <c r="B2115" l="1"/>
  <c r="B2116" l="1"/>
  <c r="B2117" l="1"/>
  <c r="B2118" l="1"/>
  <c r="B2119" l="1"/>
  <c r="B2120" l="1"/>
  <c r="B2121" l="1"/>
  <c r="B2122" l="1"/>
  <c r="B2123" l="1"/>
  <c r="B2124" l="1"/>
  <c r="B2125" l="1"/>
  <c r="B2126" l="1"/>
  <c r="B2127" l="1"/>
  <c r="B2128" l="1"/>
  <c r="B2129" l="1"/>
  <c r="B2130" l="1"/>
  <c r="B2131" l="1"/>
  <c r="B2132" l="1"/>
  <c r="B2133" l="1"/>
  <c r="B2134" l="1"/>
  <c r="B2135" l="1"/>
  <c r="B2136" l="1"/>
  <c r="B2137" l="1"/>
  <c r="B2138" l="1"/>
  <c r="B2139" l="1"/>
  <c r="B2140" l="1"/>
  <c r="B2141" l="1"/>
  <c r="B2142" l="1"/>
  <c r="B2143" l="1"/>
  <c r="B2144" l="1"/>
  <c r="B2145" l="1"/>
  <c r="B2146" l="1"/>
  <c r="B2147" l="1"/>
  <c r="B2148" l="1"/>
  <c r="B2149" l="1"/>
  <c r="B2150" l="1"/>
  <c r="B2151" l="1"/>
  <c r="B2152" l="1"/>
  <c r="B2153" l="1"/>
  <c r="B2154" l="1"/>
  <c r="B2155" l="1"/>
  <c r="B2156" l="1"/>
  <c r="B2157" l="1"/>
  <c r="B2158" l="1"/>
  <c r="B2159" l="1"/>
  <c r="B2160" l="1"/>
  <c r="B2161" l="1"/>
  <c r="B2162" l="1"/>
  <c r="B2163" l="1"/>
  <c r="B2164" l="1"/>
  <c r="B2165" l="1"/>
  <c r="B2166" l="1"/>
  <c r="B2167" l="1"/>
  <c r="B2168" l="1"/>
  <c r="B2169" l="1"/>
  <c r="B2170" l="1"/>
  <c r="B2171" l="1"/>
  <c r="B2172" l="1"/>
  <c r="B2173" l="1"/>
  <c r="B2174" l="1"/>
  <c r="B2175" l="1"/>
  <c r="B2176" l="1"/>
  <c r="B2177" l="1"/>
  <c r="B2178" l="1"/>
  <c r="B2179" l="1"/>
  <c r="B2180" l="1"/>
  <c r="B2181" l="1"/>
  <c r="B2182" l="1"/>
  <c r="B2183" l="1"/>
  <c r="B2184" l="1"/>
  <c r="B2185" l="1"/>
  <c r="B2186" l="1"/>
  <c r="B2187" l="1"/>
  <c r="B2188" l="1"/>
  <c r="B2189" l="1"/>
  <c r="B2190" l="1"/>
  <c r="B2191" l="1"/>
  <c r="B2192" l="1"/>
  <c r="B2193" l="1"/>
  <c r="B2194" l="1"/>
  <c r="B2195" l="1"/>
  <c r="B2196" l="1"/>
  <c r="B2197" l="1"/>
  <c r="B2198" l="1"/>
  <c r="B2199" l="1"/>
  <c r="B2200" l="1"/>
  <c r="B2201" l="1"/>
  <c r="B2202" l="1"/>
  <c r="B2203" l="1"/>
  <c r="B2204" l="1"/>
  <c r="B2205" l="1"/>
  <c r="B2206" l="1"/>
  <c r="B2207" l="1"/>
  <c r="B2208" l="1"/>
  <c r="B2209" l="1"/>
  <c r="B2210" l="1"/>
  <c r="B2211" l="1"/>
  <c r="B2212" l="1"/>
  <c r="B2213" l="1"/>
  <c r="B2214" l="1"/>
  <c r="B2215" l="1"/>
  <c r="B2216" l="1"/>
  <c r="B2217" l="1"/>
  <c r="B2218" l="1"/>
  <c r="B2219" l="1"/>
  <c r="B2220" l="1"/>
  <c r="B2221" l="1"/>
  <c r="B2222" l="1"/>
  <c r="B2223" l="1"/>
  <c r="B2224" l="1"/>
  <c r="B2225" l="1"/>
  <c r="B2226" l="1"/>
  <c r="B2227" l="1"/>
  <c r="B2228" l="1"/>
  <c r="B2229" l="1"/>
  <c r="B2230" l="1"/>
  <c r="B2231" l="1"/>
  <c r="B2232" l="1"/>
  <c r="B2233" l="1"/>
  <c r="B2234" l="1"/>
  <c r="B2235" l="1"/>
  <c r="B2236" l="1"/>
  <c r="B2237" l="1"/>
  <c r="B2238" l="1"/>
  <c r="B2239" l="1"/>
  <c r="B2240" l="1"/>
  <c r="B2241" l="1"/>
  <c r="B2242" l="1"/>
  <c r="B2243" l="1"/>
  <c r="B2244" l="1"/>
  <c r="B2245" l="1"/>
  <c r="B2246" l="1"/>
  <c r="B2247" l="1"/>
  <c r="B2248" l="1"/>
  <c r="B2249" l="1"/>
  <c r="B2250" l="1"/>
  <c r="B2251" l="1"/>
  <c r="B2252" l="1"/>
  <c r="B2253" l="1"/>
  <c r="B2254" l="1"/>
  <c r="B2255" l="1"/>
  <c r="B2256" l="1"/>
  <c r="B2257" l="1"/>
  <c r="B2258" l="1"/>
  <c r="B2259" l="1"/>
  <c r="B2260" l="1"/>
  <c r="B2261" l="1"/>
  <c r="B2262" l="1"/>
  <c r="B2263" l="1"/>
  <c r="B2264" l="1"/>
  <c r="B2265" l="1"/>
  <c r="B2266" l="1"/>
  <c r="B2267" l="1"/>
  <c r="B2268" l="1"/>
  <c r="B2269" l="1"/>
  <c r="B2270" l="1"/>
  <c r="B2271" l="1"/>
  <c r="B2272" l="1"/>
  <c r="B2273" l="1"/>
  <c r="B2274" l="1"/>
  <c r="B2275" l="1"/>
  <c r="B2276" l="1"/>
  <c r="B2277" l="1"/>
  <c r="B2278" l="1"/>
  <c r="B2279" l="1"/>
  <c r="B2280" l="1"/>
  <c r="B2281" l="1"/>
  <c r="B2282" l="1"/>
  <c r="B2283" l="1"/>
  <c r="B2284" l="1"/>
  <c r="B2285" l="1"/>
  <c r="B2286" l="1"/>
  <c r="B2287" l="1"/>
  <c r="B2288" l="1"/>
  <c r="B2289" l="1"/>
  <c r="B2290" l="1"/>
  <c r="B2291" l="1"/>
  <c r="B2292" l="1"/>
  <c r="B2293" l="1"/>
  <c r="B2294" l="1"/>
  <c r="B2295" l="1"/>
  <c r="B2296" l="1"/>
  <c r="B2297" l="1"/>
  <c r="B2298" l="1"/>
  <c r="B2299" l="1"/>
  <c r="B2300" l="1"/>
  <c r="B2301" l="1"/>
  <c r="B2302" l="1"/>
  <c r="B2303" l="1"/>
  <c r="B2304" l="1"/>
  <c r="B2305" l="1"/>
  <c r="B2306" l="1"/>
  <c r="B2307" l="1"/>
  <c r="B2308" l="1"/>
  <c r="B2309" l="1"/>
  <c r="B2310" l="1"/>
  <c r="B2311" l="1"/>
  <c r="B2312" l="1"/>
  <c r="B2313" l="1"/>
  <c r="B2314" l="1"/>
  <c r="B2315" l="1"/>
  <c r="B2316" l="1"/>
  <c r="B2317" l="1"/>
  <c r="B2318" l="1"/>
  <c r="B2319" l="1"/>
  <c r="B2320" l="1"/>
  <c r="B2321" l="1"/>
  <c r="B2322" l="1"/>
  <c r="B2323" l="1"/>
  <c r="B2324" l="1"/>
  <c r="B2325" l="1"/>
  <c r="B2326" l="1"/>
  <c r="B2327" l="1"/>
  <c r="B2328" l="1"/>
  <c r="B2329" l="1"/>
  <c r="B2330" l="1"/>
  <c r="B2331" l="1"/>
  <c r="B2332" l="1"/>
  <c r="B2333" l="1"/>
  <c r="B2334" l="1"/>
  <c r="B2335" l="1"/>
  <c r="B2336" l="1"/>
  <c r="B2337" l="1"/>
  <c r="B2338" l="1"/>
  <c r="B2339" l="1"/>
  <c r="B2340" l="1"/>
  <c r="B2341" l="1"/>
  <c r="B2342" l="1"/>
  <c r="B2343" l="1"/>
  <c r="B2344" l="1"/>
  <c r="B2345" l="1"/>
  <c r="B2346" l="1"/>
  <c r="B2347" l="1"/>
  <c r="B2348" l="1"/>
  <c r="B2349" l="1"/>
  <c r="B2350" l="1"/>
  <c r="B2351" l="1"/>
  <c r="B2352" l="1"/>
  <c r="B2353" l="1"/>
  <c r="B2354" l="1"/>
  <c r="B2355" l="1"/>
  <c r="B2356" l="1"/>
  <c r="B2357" l="1"/>
  <c r="B2358" l="1"/>
  <c r="B2359" l="1"/>
  <c r="B2360" l="1"/>
  <c r="B2361" l="1"/>
  <c r="B2362" l="1"/>
  <c r="B2363" l="1"/>
  <c r="B2364" l="1"/>
  <c r="B2365" l="1"/>
  <c r="B2366" l="1"/>
  <c r="B2367" l="1"/>
  <c r="B2368" l="1"/>
  <c r="B2369" l="1"/>
  <c r="B2370" l="1"/>
  <c r="B2371" l="1"/>
  <c r="B2372" l="1"/>
  <c r="B2373" l="1"/>
  <c r="B2374" l="1"/>
  <c r="B2375" l="1"/>
  <c r="B2376" l="1"/>
  <c r="B2377" l="1"/>
  <c r="B2378" l="1"/>
  <c r="B2379" l="1"/>
  <c r="B2380" l="1"/>
  <c r="B2381" l="1"/>
  <c r="B2382" l="1"/>
  <c r="B2383" l="1"/>
  <c r="B2384" l="1"/>
  <c r="B2385" l="1"/>
  <c r="B2386" l="1"/>
  <c r="B2387" l="1"/>
  <c r="B2388" l="1"/>
  <c r="B2389" l="1"/>
  <c r="B2390" l="1"/>
  <c r="B2391" l="1"/>
  <c r="B2392" l="1"/>
  <c r="B2393" l="1"/>
  <c r="B2394" l="1"/>
  <c r="B2395" l="1"/>
  <c r="B2396" l="1"/>
  <c r="B2397" l="1"/>
  <c r="B2398" l="1"/>
  <c r="B2399" l="1"/>
  <c r="B2400" l="1"/>
  <c r="B2401" l="1"/>
  <c r="B2402" l="1"/>
  <c r="B2403" l="1"/>
  <c r="B2404" l="1"/>
  <c r="B2405" l="1"/>
  <c r="B2406" l="1"/>
  <c r="B2407" l="1"/>
  <c r="B2408" l="1"/>
  <c r="B2409" l="1"/>
  <c r="B2410" l="1"/>
  <c r="B2411" l="1"/>
  <c r="B2412" l="1"/>
  <c r="B2413" l="1"/>
  <c r="B2414" l="1"/>
  <c r="B2415" l="1"/>
  <c r="B2416" l="1"/>
  <c r="B2417" l="1"/>
  <c r="B2418" l="1"/>
  <c r="B2419" l="1"/>
  <c r="B2420" l="1"/>
  <c r="B2421" l="1"/>
  <c r="B2422" l="1"/>
  <c r="B2423" l="1"/>
  <c r="B2424" l="1"/>
  <c r="B2425" l="1"/>
  <c r="B2426" l="1"/>
  <c r="B2427" l="1"/>
  <c r="B2428" l="1"/>
  <c r="B2429" l="1"/>
  <c r="B2430" l="1"/>
  <c r="B2431" l="1"/>
  <c r="B2432" l="1"/>
  <c r="B2433" l="1"/>
  <c r="B2434" l="1"/>
  <c r="B2435" l="1"/>
  <c r="B2436" l="1"/>
  <c r="B2437" l="1"/>
  <c r="B2438" l="1"/>
  <c r="B2439" l="1"/>
  <c r="B2440" l="1"/>
  <c r="B2441" l="1"/>
  <c r="B2442" l="1"/>
  <c r="B2443" l="1"/>
  <c r="B2444" l="1"/>
  <c r="B2445" l="1"/>
  <c r="B2446" l="1"/>
  <c r="B2447" l="1"/>
  <c r="B2448" l="1"/>
  <c r="B2449" l="1"/>
  <c r="B2450" l="1"/>
  <c r="B2451" l="1"/>
  <c r="B2452" l="1"/>
  <c r="B2453" l="1"/>
  <c r="B2454" l="1"/>
  <c r="B2455" l="1"/>
  <c r="B2456" l="1"/>
  <c r="B2457" l="1"/>
  <c r="B2458" l="1"/>
  <c r="B2459" l="1"/>
  <c r="B2460" l="1"/>
  <c r="B2461" l="1"/>
  <c r="B2462" l="1"/>
  <c r="B2463" l="1"/>
  <c r="B2464" l="1"/>
  <c r="B2465" l="1"/>
  <c r="B2466" l="1"/>
  <c r="B2467" l="1"/>
  <c r="B2468" l="1"/>
  <c r="B2469" l="1"/>
  <c r="B2470" l="1"/>
  <c r="B2471" l="1"/>
  <c r="B2472" l="1"/>
  <c r="B2473" l="1"/>
  <c r="B2474" l="1"/>
  <c r="B2475" l="1"/>
  <c r="B2476" l="1"/>
  <c r="B2477" l="1"/>
  <c r="B2478" l="1"/>
  <c r="B2479" l="1"/>
  <c r="B2480" l="1"/>
  <c r="B2481" l="1"/>
  <c r="B2482" l="1"/>
  <c r="B2483" l="1"/>
  <c r="B2484" l="1"/>
  <c r="B2485" l="1"/>
  <c r="B2486" l="1"/>
  <c r="B2487" l="1"/>
  <c r="B2489" l="1"/>
  <c r="B2488"/>
</calcChain>
</file>

<file path=xl/comments1.xml><?xml version="1.0" encoding="utf-8"?>
<comments xmlns="http://schemas.openxmlformats.org/spreadsheetml/2006/main">
  <authors>
    <author>Pham Ngoc Tinh</author>
  </authors>
  <commentList>
    <comment ref="O2" authorId="0">
      <text>
        <r>
          <rPr>
            <b/>
            <sz val="8"/>
            <color indexed="81"/>
            <rFont val="Tahoma"/>
            <family val="2"/>
          </rPr>
          <t>Vlookup học phí vào cột này với 2 giá trị Nợ HP hoặc 0 hoạc trắng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2" authorId="0">
      <text>
        <r>
          <rPr>
            <b/>
            <sz val="8"/>
            <color indexed="81"/>
            <rFont val="Tahoma"/>
            <family val="2"/>
          </rPr>
          <t xml:space="preserve"> 
CHÚ Ý VÙNG CHỌN HỌC PHÍ KHI LÀM HỌC PHÍ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Phạm Ngọc Tĩnh</author>
    <author>Pham Ngoc Tinh</author>
  </authors>
  <commentList>
    <comment ref="L1" authorId="0">
      <text>
        <r>
          <rPr>
            <b/>
            <sz val="8"/>
            <color indexed="81"/>
            <rFont val="Tahoma"/>
            <family val="2"/>
          </rPr>
          <t>Phạm Ngọc Tĩnh: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4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Phạm Ngọc Tĩnh</author>
    <author>Pham Ngoc Tinh</author>
  </authors>
  <commentList>
    <comment ref="L1" authorId="0">
      <text>
        <r>
          <rPr>
            <b/>
            <sz val="8"/>
            <color indexed="81"/>
            <rFont val="Tahoma"/>
            <family val="2"/>
          </rPr>
          <t>Phạm Ngọc Tĩnh: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4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Phạm Ngọc Tĩnh</author>
    <author>Pham Ngoc Tinh</author>
  </authors>
  <commentList>
    <comment ref="L1" authorId="0">
      <text>
        <r>
          <rPr>
            <b/>
            <sz val="8"/>
            <color indexed="81"/>
            <rFont val="Tahoma"/>
            <family val="2"/>
          </rPr>
          <t>Phạm Ngọc Tĩnh: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4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Phạm Ngọc Tĩnh</author>
  </authors>
  <commentList>
    <comment ref="L1" authorId="0">
      <text>
        <r>
          <rPr>
            <b/>
            <sz val="8"/>
            <color indexed="81"/>
            <rFont val="Tahoma"/>
            <family val="2"/>
          </rPr>
          <t>Phạm Ngọc Tĩnh: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Phạm Ngọc Tĩnh</author>
    <author>Pham Ngoc Tinh</author>
  </authors>
  <commentList>
    <comment ref="L1" authorId="0">
      <text>
        <r>
          <rPr>
            <b/>
            <sz val="8"/>
            <color indexed="81"/>
            <rFont val="Tahoma"/>
            <family val="2"/>
          </rPr>
          <t>Phạm Ngọc Tĩnh: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4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DTU</author>
  </authors>
  <commentList>
    <comment ref="G5" authorId="0">
      <text>
        <r>
          <rPr>
            <sz val="9"/>
            <color indexed="81"/>
            <rFont val="Tahoma"/>
            <family val="2"/>
          </rPr>
          <t xml:space="preserve">Điểm chuyên cần
</t>
        </r>
      </text>
    </comment>
    <comment ref="H5" authorId="0">
      <text>
        <r>
          <rPr>
            <sz val="9"/>
            <color indexed="81"/>
            <rFont val="Tahoma"/>
            <family val="2"/>
          </rPr>
          <t xml:space="preserve">Điểm thái độ, thảo luận
</t>
        </r>
      </text>
    </comment>
    <comment ref="I5" authorId="0">
      <text>
        <r>
          <rPr>
            <sz val="9"/>
            <color indexed="81"/>
            <rFont val="Tahoma"/>
            <family val="2"/>
          </rPr>
          <t xml:space="preserve">Điểm kiểm tra thường kỳ
</t>
        </r>
      </text>
    </comment>
    <comment ref="J5" authorId="0">
      <text>
        <r>
          <rPr>
            <sz val="9"/>
            <color indexed="81"/>
            <rFont val="Tahoma"/>
            <family val="2"/>
          </rPr>
          <t xml:space="preserve">Điểm bài tập về nhà
</t>
        </r>
      </text>
    </comment>
    <comment ref="K5" authorId="0">
      <text>
        <r>
          <rPr>
            <sz val="9"/>
            <color indexed="81"/>
            <rFont val="Tahoma"/>
            <family val="2"/>
          </rPr>
          <t xml:space="preserve">Điểm thực hành
</t>
        </r>
      </text>
    </comment>
    <comment ref="L5" authorId="0">
      <text>
        <r>
          <rPr>
            <sz val="9"/>
            <color indexed="81"/>
            <rFont val="Tahoma"/>
            <family val="2"/>
          </rPr>
          <t xml:space="preserve">Điểm kiểm tra giữa kỳ
</t>
        </r>
      </text>
    </comment>
    <comment ref="M5" authorId="0">
      <text>
        <r>
          <rPr>
            <sz val="9"/>
            <color indexed="81"/>
            <rFont val="Tahoma"/>
            <family val="2"/>
          </rPr>
          <t xml:space="preserve">Điểm bài thu hoạch cá nhân
</t>
        </r>
      </text>
    </comment>
    <comment ref="N5" authorId="0">
      <text>
        <r>
          <rPr>
            <sz val="9"/>
            <color indexed="81"/>
            <rFont val="Tahoma"/>
            <family val="2"/>
          </rPr>
          <t xml:space="preserve">Điểm bài thu hoạch nhóm
</t>
        </r>
      </text>
    </comment>
    <comment ref="O5" authorId="0">
      <text>
        <r>
          <rPr>
            <sz val="9"/>
            <color indexed="81"/>
            <rFont val="Tahoma"/>
            <family val="2"/>
          </rPr>
          <t xml:space="preserve">Điểm kiểm tra cuối kỳ
</t>
        </r>
      </text>
    </comment>
  </commentList>
</comments>
</file>

<file path=xl/comments5.xml><?xml version="1.0" encoding="utf-8"?>
<comments xmlns="http://schemas.openxmlformats.org/spreadsheetml/2006/main">
  <authors>
    <author>Administrator</author>
    <author>Home</author>
    <author>VNN.R9</author>
  </authors>
  <commentList>
    <comment ref="D212" authorId="0">
      <text>
        <r>
          <rPr>
            <b/>
            <sz val="8"/>
            <color indexed="81"/>
            <rFont val="Tahoma"/>
            <family val="2"/>
          </rPr>
          <t>Administrator:</t>
        </r>
        <r>
          <rPr>
            <sz val="8"/>
            <color indexed="81"/>
            <rFont val="Tahoma"/>
            <family val="2"/>
          </rPr>
          <t xml:space="preserve">
THẾ MÔN SOFTWARE CONSTRUCTION</t>
        </r>
      </text>
    </comment>
    <comment ref="D225" authorId="1">
      <text>
        <r>
          <rPr>
            <b/>
            <sz val="8"/>
            <color indexed="81"/>
            <rFont val="Tahoma"/>
            <family val="2"/>
          </rPr>
          <t>ĐiỀU CHỈNH TÊN MÔN THEO TỜ TRÌNH CỦA KHOA ĐTQT (10/3/2011)</t>
        </r>
      </text>
    </comment>
    <comment ref="D669" authorId="2">
      <text>
        <r>
          <rPr>
            <b/>
            <sz val="8"/>
            <color indexed="81"/>
            <rFont val="Tahoma"/>
            <family val="2"/>
          </rPr>
          <t>VNN.R9:</t>
        </r>
        <r>
          <rPr>
            <sz val="8"/>
            <color indexed="81"/>
            <rFont val="Tahoma"/>
            <family val="2"/>
          </rPr>
          <t xml:space="preserve">
thống kê du lịch</t>
        </r>
      </text>
    </comment>
    <comment ref="D672" authorId="2">
      <text>
        <r>
          <rPr>
            <b/>
            <sz val="8"/>
            <color indexed="81"/>
            <rFont val="Tahoma"/>
            <family val="2"/>
          </rPr>
          <t>VNN.R9:</t>
        </r>
        <r>
          <rPr>
            <sz val="8"/>
            <color indexed="81"/>
            <rFont val="Tahoma"/>
            <family val="2"/>
          </rPr>
          <t xml:space="preserve">
Thay môn cơ sở văn hóa VN
</t>
        </r>
      </text>
    </comment>
  </commentList>
</comments>
</file>

<file path=xl/comments6.xml><?xml version="1.0" encoding="utf-8"?>
<comments xmlns="http://schemas.openxmlformats.org/spreadsheetml/2006/main">
  <authors>
    <author>Phạm Ngọc Tĩnh</author>
    <author>Pham Ngoc Tinh</author>
  </authors>
  <commentList>
    <comment ref="L1" authorId="0">
      <text>
        <r>
          <rPr>
            <b/>
            <sz val="8"/>
            <color indexed="81"/>
            <rFont val="Tahoma"/>
            <family val="2"/>
          </rPr>
          <t>Phạm Ngọc Tĩnh: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4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Phạm Ngọc Tĩnh</author>
    <author>Pham Ngoc Tinh</author>
  </authors>
  <commentList>
    <comment ref="L1" authorId="0">
      <text>
        <r>
          <rPr>
            <b/>
            <sz val="8"/>
            <color indexed="81"/>
            <rFont val="Tahoma"/>
            <family val="2"/>
          </rPr>
          <t>Phạm Ngọc Tĩnh: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4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Phạm Ngọc Tĩnh</author>
    <author>Pham Ngoc Tinh</author>
  </authors>
  <commentList>
    <comment ref="L1" authorId="0">
      <text>
        <r>
          <rPr>
            <b/>
            <sz val="8"/>
            <color indexed="81"/>
            <rFont val="Tahoma"/>
            <family val="2"/>
          </rPr>
          <t>Phạm Ngọc Tĩnh: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4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Phạm Ngọc Tĩnh</author>
    <author>Pham Ngoc Tinh</author>
  </authors>
  <commentList>
    <comment ref="L1" authorId="0">
      <text>
        <r>
          <rPr>
            <b/>
            <sz val="8"/>
            <color indexed="81"/>
            <rFont val="Tahoma"/>
            <family val="2"/>
          </rPr>
          <t>Phạm Ngọc Tĩnh: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4" authorId="1">
      <text>
        <r>
          <rPr>
            <b/>
            <sz val="8"/>
            <color indexed="81"/>
            <rFont val="Tahoma"/>
            <family val="2"/>
          </rPr>
          <t>Pham Ngoc Tinh: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<sst xmlns="http://schemas.openxmlformats.org/spreadsheetml/2006/main" count="9286" uniqueCount="772">
  <si>
    <t>STT</t>
  </si>
  <si>
    <t>Ngày Sinh</t>
  </si>
  <si>
    <t>BỘ GIÁO DỤC &amp; ĐÀO TẠO</t>
  </si>
  <si>
    <t>TRƯỜNG ĐHDL DUY TÂN</t>
  </si>
  <si>
    <t>MÃ
SINH VIÊN</t>
  </si>
  <si>
    <t>HỌ VÀ</t>
  </si>
  <si>
    <t>TÊN</t>
  </si>
  <si>
    <t>GHI
CHÚ</t>
  </si>
  <si>
    <t>Phòng</t>
  </si>
  <si>
    <t>1/</t>
  </si>
  <si>
    <t>2/</t>
  </si>
  <si>
    <t>3/</t>
  </si>
  <si>
    <t>Số thí sinh</t>
  </si>
  <si>
    <t>Từ SBD</t>
  </si>
  <si>
    <t>Đến SBD</t>
  </si>
  <si>
    <t>mã môn</t>
  </si>
  <si>
    <t>cấp độ</t>
  </si>
  <si>
    <t>ngày</t>
  </si>
  <si>
    <t>giờ</t>
  </si>
  <si>
    <t>địa điểm</t>
  </si>
  <si>
    <t>ĐIỂM</t>
  </si>
  <si>
    <t xml:space="preserve">    BỘ GIÁO DỤC &amp; ĐÀO TẠO</t>
  </si>
  <si>
    <t>DANH SÁCH SINH VIÊN DỰ THI KTHP</t>
  </si>
  <si>
    <t xml:space="preserve">   TRƯỜNG ĐH DUY TÂN</t>
  </si>
  <si>
    <t>Số TC</t>
  </si>
  <si>
    <t>:</t>
  </si>
  <si>
    <t xml:space="preserve">Học kỳ </t>
  </si>
  <si>
    <t>Lần thi</t>
  </si>
  <si>
    <t>MSV</t>
  </si>
  <si>
    <t>SỐ 
TỜ</t>
  </si>
  <si>
    <t>KÝ TÊN</t>
  </si>
  <si>
    <t>GHI CHÚ</t>
  </si>
  <si>
    <t>SỐ</t>
  </si>
  <si>
    <t>CHỮ</t>
  </si>
  <si>
    <t>Số SV vắng:…… Đình chỉ:…….. Tổng số bài:…….. Tổng số tờ:………</t>
  </si>
  <si>
    <t xml:space="preserve">  Phạm Ngọc Tĩnh</t>
  </si>
  <si>
    <t>HP - Số chứng từ</t>
  </si>
  <si>
    <t>Stt</t>
  </si>
  <si>
    <t>Mã Số Sv</t>
  </si>
  <si>
    <t>Họ Và Tên</t>
  </si>
  <si>
    <t>Tên</t>
  </si>
  <si>
    <t>Biên Lai Học Ghép</t>
  </si>
  <si>
    <t>Lớp môn học</t>
  </si>
  <si>
    <t>Lớp sinh hoạt</t>
  </si>
  <si>
    <t>LỚP MÔN HỌC</t>
  </si>
  <si>
    <t>LỚP SINH HOẠT</t>
  </si>
  <si>
    <t>P</t>
  </si>
  <si>
    <t>IDTT</t>
  </si>
  <si>
    <t>Phòng thi</t>
  </si>
  <si>
    <t>Hà</t>
  </si>
  <si>
    <t>Nguyễn Thị Thanh</t>
  </si>
  <si>
    <t>Châu</t>
  </si>
  <si>
    <t>Giang</t>
  </si>
  <si>
    <t>Anh</t>
  </si>
  <si>
    <t>Hạnh</t>
  </si>
  <si>
    <t>Hằng</t>
  </si>
  <si>
    <t>Bảo</t>
  </si>
  <si>
    <t>Duyên</t>
  </si>
  <si>
    <t>Đào</t>
  </si>
  <si>
    <t>Trần Thị Phương</t>
  </si>
  <si>
    <t xml:space="preserve">      LẬP BẢNG                       GIÁM THỊ          GIÁM KHẢO 1          GIÁM KHẢO 2              TT KHẢO THÍ &amp; ĐBCL</t>
  </si>
  <si>
    <t>MÔN:</t>
  </si>
  <si>
    <t>SỐ TÍN CHỈ:</t>
  </si>
  <si>
    <t>MÃ MÔN:</t>
  </si>
  <si>
    <t>HỌC KỲ:</t>
  </si>
  <si>
    <t>LẦN THI:</t>
  </si>
  <si>
    <t>A</t>
  </si>
  <si>
    <t>Q</t>
  </si>
  <si>
    <t>H</t>
  </si>
  <si>
    <t>F</t>
  </si>
  <si>
    <t>ĐIỂM
T. KẾT</t>
  </si>
  <si>
    <t>ĐIỂM
CHỮ</t>
  </si>
  <si>
    <t>Sáu</t>
  </si>
  <si>
    <t>Thời gian : 28/03/2013</t>
  </si>
  <si>
    <t>L</t>
  </si>
  <si>
    <t>M</t>
  </si>
  <si>
    <t>I</t>
  </si>
  <si>
    <t>G</t>
  </si>
  <si>
    <t>Một</t>
  </si>
  <si>
    <t>Hai</t>
  </si>
  <si>
    <t>Ba</t>
  </si>
  <si>
    <t>Bốn</t>
  </si>
  <si>
    <t>Năm</t>
  </si>
  <si>
    <t>Bảy</t>
  </si>
  <si>
    <t>DC</t>
  </si>
  <si>
    <t>Đình chỉ</t>
  </si>
  <si>
    <t>V</t>
  </si>
  <si>
    <t>Vắng</t>
  </si>
  <si>
    <t>Không</t>
  </si>
  <si>
    <t>Nợ LP</t>
  </si>
  <si>
    <t>Tám</t>
  </si>
  <si>
    <t>Chín</t>
  </si>
  <si>
    <t>Nợ HP</t>
  </si>
  <si>
    <t>Một Phẩy Một</t>
  </si>
  <si>
    <t>Một Phẩy Hai</t>
  </si>
  <si>
    <t>Một  Phẩy Ba</t>
  </si>
  <si>
    <t>Một  Phẩy Bốn</t>
  </si>
  <si>
    <t>Một  Phẩy Năm</t>
  </si>
  <si>
    <t>Một Phẩy Sáu</t>
  </si>
  <si>
    <t>Một  Phẩy Bảy</t>
  </si>
  <si>
    <t>Một Phẩy Tám</t>
  </si>
  <si>
    <t>Một  Phẩy Chín</t>
  </si>
  <si>
    <t>Hai Phẩy Một</t>
  </si>
  <si>
    <t>Hai Phẩy Hai</t>
  </si>
  <si>
    <t>Hai  Phẩy Ba</t>
  </si>
  <si>
    <t>Hai  Phẩy Bốn</t>
  </si>
  <si>
    <t>Hai Phẩy Năm</t>
  </si>
  <si>
    <t>Hai Phẩy Sáu</t>
  </si>
  <si>
    <t>Hai  Phẩy Bảy</t>
  </si>
  <si>
    <t>Hai Phẩy Tám</t>
  </si>
  <si>
    <t>Hai  Phẩy Chín</t>
  </si>
  <si>
    <t>Ba Phẩy Một</t>
  </si>
  <si>
    <t>Ba Phẩy Hai</t>
  </si>
  <si>
    <t>Ba  Phẩy Ba</t>
  </si>
  <si>
    <t>Ba  Phẩy Bốn</t>
  </si>
  <si>
    <t>Ba  Phẩy Năm</t>
  </si>
  <si>
    <t>Ba  Phẩy Sáu</t>
  </si>
  <si>
    <t>Ba  Phẩy Bảy</t>
  </si>
  <si>
    <t>Ba  Phẩy Tám</t>
  </si>
  <si>
    <t>Ba  Phẩy Chín</t>
  </si>
  <si>
    <t>Bốn Phẩy Một</t>
  </si>
  <si>
    <t>Bốn Phẩy Hai</t>
  </si>
  <si>
    <t>Bốn Phẩy Ba</t>
  </si>
  <si>
    <t>Bốn Phẩy Bốn</t>
  </si>
  <si>
    <t>Bốn Phẩy Năm</t>
  </si>
  <si>
    <t>Bốn Phẩy Sáu</t>
  </si>
  <si>
    <t>Bốn Phẩy Bảy</t>
  </si>
  <si>
    <t>Bốn Phẩy Tám</t>
  </si>
  <si>
    <t>Bốn Phẩy Chín</t>
  </si>
  <si>
    <t>Năm Phẩy Một</t>
  </si>
  <si>
    <t>Năm Phẩy Hai</t>
  </si>
  <si>
    <t>Năm Phẩy Ba</t>
  </si>
  <si>
    <t>Năm Phẩy Bốn</t>
  </si>
  <si>
    <t>Năm Phẩy Năm</t>
  </si>
  <si>
    <t>Năm Phẩy Sáu</t>
  </si>
  <si>
    <t>Năm Phẩy Bảy</t>
  </si>
  <si>
    <t>Năm Phẩy Tám</t>
  </si>
  <si>
    <t>Năm Phẩy Chín</t>
  </si>
  <si>
    <t>Sáu Phẩy Một</t>
  </si>
  <si>
    <t>Sáu  Phẩy Hai</t>
  </si>
  <si>
    <t>Sáu  Phẩy Ba</t>
  </si>
  <si>
    <t>Sáu Phẩy Bốn</t>
  </si>
  <si>
    <t>Sáu Phẩy Năm</t>
  </si>
  <si>
    <t>Sáu Phẩy Sáu</t>
  </si>
  <si>
    <t>Sáu  Phẩy Bảy</t>
  </si>
  <si>
    <t>Sáu  Phẩy Tám</t>
  </si>
  <si>
    <t>Sáu Phẩy Chín</t>
  </si>
  <si>
    <t>Bảy Phẩy Một</t>
  </si>
  <si>
    <t>Bảy Phẩy Hai</t>
  </si>
  <si>
    <t>Bảy Phẩy Ba</t>
  </si>
  <si>
    <t>Bảy Phẩy Bốn</t>
  </si>
  <si>
    <t>Bảy Phẩy Năm</t>
  </si>
  <si>
    <t>BảyPhẩy Sáu</t>
  </si>
  <si>
    <t>Bảy Phẩy Bảy</t>
  </si>
  <si>
    <t>Bảy  Phẩy Tám</t>
  </si>
  <si>
    <t>Bảy Phẩy Chín</t>
  </si>
  <si>
    <t>Tám Phẩy Một</t>
  </si>
  <si>
    <t>Tám Phẩy Hai</t>
  </si>
  <si>
    <t>Tám Phẩy Ba</t>
  </si>
  <si>
    <t>Tám Phẩy Bốn</t>
  </si>
  <si>
    <t>Tám Phẩy Năm</t>
  </si>
  <si>
    <t>Tám Phẩy Sáu</t>
  </si>
  <si>
    <t>Tám Phẩy Bảy</t>
  </si>
  <si>
    <t>Tám  Phẩy Tám</t>
  </si>
  <si>
    <t>Tám Phẩy Chín</t>
  </si>
  <si>
    <t>Chín Phẩy Một</t>
  </si>
  <si>
    <t>Chín Phẩy Hai</t>
  </si>
  <si>
    <t>Chín Phẩy Ba</t>
  </si>
  <si>
    <t>ChínPhẩy Bốn</t>
  </si>
  <si>
    <t>Chín Phẩy Năm</t>
  </si>
  <si>
    <t>Chín Phẩy Sáu</t>
  </si>
  <si>
    <t>ChínPhẩy Bảy</t>
  </si>
  <si>
    <t>Chín  Phẩy Tám</t>
  </si>
  <si>
    <t>Chín Phẩy Chín</t>
  </si>
  <si>
    <t>Mười</t>
  </si>
  <si>
    <t>MÃ MÔN HỌC</t>
  </si>
  <si>
    <t>TÊN MÔN HỌC</t>
  </si>
  <si>
    <t>Số Tín Chỉ</t>
  </si>
  <si>
    <t>Cụ Thể</t>
  </si>
  <si>
    <t>LT</t>
  </si>
  <si>
    <t>TH</t>
  </si>
  <si>
    <t>HỆ SỐ THANH TOÁN</t>
  </si>
  <si>
    <t>Mã (chuyên) Ngành</t>
  </si>
  <si>
    <t>Số Hiệu Môn</t>
  </si>
  <si>
    <t>chuyên đề</t>
  </si>
  <si>
    <t/>
  </si>
  <si>
    <t>TOÁN CAO CẤP A1</t>
  </si>
  <si>
    <t>LÝ THUYẾT XÁC SUẤT &amp; THỐNG KÊ TOÁN</t>
  </si>
  <si>
    <t>TOÁN CAO CẤP C</t>
  </si>
  <si>
    <t>TOÁN CAO CẤP C1</t>
  </si>
  <si>
    <t>TOÁN CAO CẤP C2</t>
  </si>
  <si>
    <t>GIẢI TÍCH TRÊN NỀN TẢNG XÁC SUẤT 1</t>
  </si>
  <si>
    <t>GIẢI TÍCH TRÊN NỀN TẢNG XÁC SUẤT 2</t>
  </si>
  <si>
    <t>TOÁN LAPLACE</t>
  </si>
  <si>
    <t>HÓA HỌC ĐẠI CƯƠNG CƠ SỞ</t>
  </si>
  <si>
    <t>HÓA HỌC ĐẠI CƯƠNG</t>
  </si>
  <si>
    <t>TOÁN CAO CẤP A2</t>
  </si>
  <si>
    <t>TOÁN CAO CẤP A3</t>
  </si>
  <si>
    <t>VẬT LÝ ĐẠI CƯƠNG 1</t>
  </si>
  <si>
    <t>VẬT LÝ ĐẠI CƯƠNG 2</t>
  </si>
  <si>
    <t>XÁC SUẤT &amp; GIẢI TÍCH CHO TÀI CHÍNH</t>
  </si>
  <si>
    <t>CƠ SỞ LUẬT KINH TẾ</t>
  </si>
  <si>
    <t>HÓA PHÂN TÍCH</t>
  </si>
  <si>
    <t>HÓA LÝ CĂN BẢN</t>
  </si>
  <si>
    <t>HÓA SINH CĂN BẢN</t>
  </si>
  <si>
    <t>SINH HỌC ĐẠI CƯƠNG</t>
  </si>
  <si>
    <t>HÓA MÔI TRƯỜNG</t>
  </si>
  <si>
    <t>HÓA HỮU CƠ</t>
  </si>
  <si>
    <t xml:space="preserve">               TRƯỜNG ĐH DUY TÂN</t>
  </si>
  <si>
    <t>ĐIỂM QUÁ TRÌNH HỌC TẬP &amp; KTHP</t>
  </si>
  <si>
    <t>BẢNG THỐNG KÊ SỐ LIỆU</t>
  </si>
  <si>
    <t>NỘI DUNG THỐNG KÊ</t>
  </si>
  <si>
    <t>SỐ
LƯỢNG</t>
  </si>
  <si>
    <t>TỶ LỆ
(%)</t>
  </si>
  <si>
    <t>Số sinh viên đạt</t>
  </si>
  <si>
    <t>Số sinh viên nợ</t>
  </si>
  <si>
    <t>TỔNG CỘNG :</t>
  </si>
  <si>
    <t>NGƯỜI LẬP</t>
  </si>
  <si>
    <t>KIỂM TRA</t>
  </si>
  <si>
    <t>LÃNH ĐẠO KHOA</t>
  </si>
  <si>
    <t>Phạm Ngọc Tĩnh</t>
  </si>
  <si>
    <t>ThS. Nguyễn Ân</t>
  </si>
  <si>
    <t>PP. ĐÀO TẠO ĐẠI HỌC &amp; SAU ĐẠI HỌC</t>
  </si>
  <si>
    <t>BCH 201</t>
  </si>
  <si>
    <t>BCH 301</t>
  </si>
  <si>
    <t>BIO 101</t>
  </si>
  <si>
    <t>CHE 100</t>
  </si>
  <si>
    <t>CHE 101</t>
  </si>
  <si>
    <t>CHE 202</t>
  </si>
  <si>
    <t>CHE 203</t>
  </si>
  <si>
    <t>CHE 215</t>
  </si>
  <si>
    <t>CHE 230</t>
  </si>
  <si>
    <t>CHE 254</t>
  </si>
  <si>
    <t>CHE 260</t>
  </si>
  <si>
    <t>CHE 263</t>
  </si>
  <si>
    <t>CHE 265</t>
  </si>
  <si>
    <t>CHE 273</t>
  </si>
  <si>
    <t>CHE 274</t>
  </si>
  <si>
    <t>CHE 309</t>
  </si>
  <si>
    <t>CHE 371</t>
  </si>
  <si>
    <t>CHE 373</t>
  </si>
  <si>
    <t>CHE 473</t>
  </si>
  <si>
    <t>LAW 403</t>
  </si>
  <si>
    <t>MTH 100</t>
  </si>
  <si>
    <t>MTH 101</t>
  </si>
  <si>
    <t>MTH 102</t>
  </si>
  <si>
    <t>MTH 103</t>
  </si>
  <si>
    <t>MTH 104</t>
  </si>
  <si>
    <t>MTH 203</t>
  </si>
  <si>
    <t>MTH 233</t>
  </si>
  <si>
    <t>MTH 283</t>
  </si>
  <si>
    <t>MTH 293</t>
  </si>
  <si>
    <t>MTH 554</t>
  </si>
  <si>
    <t>PHY 101</t>
  </si>
  <si>
    <t>PHY 102</t>
  </si>
  <si>
    <t>PHY 142</t>
  </si>
  <si>
    <t>PHY 443</t>
  </si>
  <si>
    <t>STA 151</t>
  </si>
  <si>
    <t>STA 212</t>
  </si>
  <si>
    <t>STA 571</t>
  </si>
  <si>
    <t>HÓA SINH NÂNG CAO</t>
  </si>
  <si>
    <t>HÓA VÔ CƠ</t>
  </si>
  <si>
    <t>ĐỒNG PHÂN VÀ CÁC HỢP CHẤT HỮU CƠ VÀ TÁC DỤNG SINH HỌC</t>
  </si>
  <si>
    <t>PHỨC CHẤT VÀ GỐC TỰ DO TRONG Y DƯỢC</t>
  </si>
  <si>
    <t>HÓA HỮU CƠ NÂNG CAO</t>
  </si>
  <si>
    <t>HÓA PHÂN TÍCH NÂNG CAO</t>
  </si>
  <si>
    <t>HÓA HỮU CƠ CHO DƯỢC</t>
  </si>
  <si>
    <t>HÓA LÝ CHO DƯỢC</t>
  </si>
  <si>
    <t>HÓA DƯỢC 1</t>
  </si>
  <si>
    <t>HÓA DƯỢC 2</t>
  </si>
  <si>
    <t>HÓA HỌC CỦA CÁC HỢP CHẤT CAO PHÂN TỬ TRONG DƯỢC HỌC</t>
  </si>
  <si>
    <t>TOÁN HỌC TRONG CÔNG NGHỆ THÔNG TIN</t>
  </si>
  <si>
    <t>VẬT LÝ ĐẠI CƯƠNG CHO Y-DƯỢC</t>
  </si>
  <si>
    <t>MỘT SỐ PHƯƠNG PHÁP PHỔ</t>
  </si>
  <si>
    <t>XÁC SUẤT &amp; THỐNG KÊ NÂNG CAO</t>
  </si>
  <si>
    <t>ttttt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</si>
  <si>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</si>
  <si>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TỔNG PHÒNG</t>
  </si>
  <si>
    <t>310/2-5-24-20</t>
  </si>
  <si>
    <t>STT bắt đầu</t>
  </si>
  <si>
    <t>khối lớp</t>
  </si>
  <si>
    <t xml:space="preserve">mã số </t>
  </si>
  <si>
    <t>DANH SÁCH SINH VIÊN DỰ THI KTHP * NH: 2014-2015</t>
  </si>
  <si>
    <t>cột vlk HP</t>
  </si>
  <si>
    <t>BẢNG ĐIỂM ĐÁNH GIÁ KẾT QUẢ HỌC TẬP * NĂM HỌC: 2014-2015</t>
  </si>
  <si>
    <t xml:space="preserve">         BỘ GIÁO DỤC &amp; ĐÀO TẠO</t>
  </si>
  <si>
    <t xml:space="preserve">         TRƯỜNG ĐH DUY TÂN</t>
  </si>
  <si>
    <t>Lần thi : 2</t>
  </si>
  <si>
    <t>SỐ CHỨNG TỪ</t>
  </si>
  <si>
    <t>K19QTH</t>
  </si>
  <si>
    <t>Ánh</t>
  </si>
  <si>
    <t>Bình</t>
  </si>
  <si>
    <t>3+1</t>
  </si>
  <si>
    <t>Nguyễn Văn</t>
  </si>
  <si>
    <t>Danh</t>
  </si>
  <si>
    <t>Đạt</t>
  </si>
  <si>
    <t>Đông</t>
  </si>
  <si>
    <t>Đức</t>
  </si>
  <si>
    <t>Nguyễn Thế</t>
  </si>
  <si>
    <t>Duy</t>
  </si>
  <si>
    <t>Hải</t>
  </si>
  <si>
    <t>Nguyễn Thị</t>
  </si>
  <si>
    <t>Trần Đình</t>
  </si>
  <si>
    <t>Hiếu</t>
  </si>
  <si>
    <t>Nguyễn Thanh</t>
  </si>
  <si>
    <t>Hoàng</t>
  </si>
  <si>
    <t>Nguyễn Thị Mỹ</t>
  </si>
  <si>
    <t>Hương</t>
  </si>
  <si>
    <t>Nguyễn Minh</t>
  </si>
  <si>
    <t>Huy</t>
  </si>
  <si>
    <t>Huyền</t>
  </si>
  <si>
    <t>K19DLL</t>
  </si>
  <si>
    <t>Khoa</t>
  </si>
  <si>
    <t xml:space="preserve">Phan </t>
  </si>
  <si>
    <t>Mẫn</t>
  </si>
  <si>
    <t>My</t>
  </si>
  <si>
    <t>Nam</t>
  </si>
  <si>
    <t>Nghĩa</t>
  </si>
  <si>
    <t>Nguyên</t>
  </si>
  <si>
    <t>Nhi</t>
  </si>
  <si>
    <t>Phát</t>
  </si>
  <si>
    <t>Phúc</t>
  </si>
  <si>
    <t>Phước</t>
  </si>
  <si>
    <t>Phương</t>
  </si>
  <si>
    <t>Quân</t>
  </si>
  <si>
    <t>Quang</t>
  </si>
  <si>
    <t>Nguyễn Thị Thảo</t>
  </si>
  <si>
    <t>Quyên</t>
  </si>
  <si>
    <t>Trần Thị Bảo</t>
  </si>
  <si>
    <t>Sơn</t>
  </si>
  <si>
    <t>Tâm</t>
  </si>
  <si>
    <t>Tân</t>
  </si>
  <si>
    <t>Nguyễn Thị Ngọc</t>
  </si>
  <si>
    <t>Thanh</t>
  </si>
  <si>
    <t>Thành</t>
  </si>
  <si>
    <t>Thảo</t>
  </si>
  <si>
    <t xml:space="preserve">Nguyễn </t>
  </si>
  <si>
    <t>Lê Thị</t>
  </si>
  <si>
    <t>Nguyễn Thị Thu</t>
  </si>
  <si>
    <t>Thủy</t>
  </si>
  <si>
    <t>Tiến</t>
  </si>
  <si>
    <t>Toàn</t>
  </si>
  <si>
    <t>Trang</t>
  </si>
  <si>
    <t>Nguyễn Hoàng</t>
  </si>
  <si>
    <t>Trinh</t>
  </si>
  <si>
    <t>Trương Quốc</t>
  </si>
  <si>
    <t>Trung</t>
  </si>
  <si>
    <t>Vi</t>
  </si>
  <si>
    <t>Ngô Văn</t>
  </si>
  <si>
    <t>Vũ</t>
  </si>
  <si>
    <t>Vy</t>
  </si>
  <si>
    <t>PHẠM NGỌC TĨNH</t>
  </si>
  <si>
    <t>Trần Trương</t>
  </si>
  <si>
    <t>Dương</t>
  </si>
  <si>
    <t>MTH 101 AA</t>
  </si>
  <si>
    <t>K20QTM</t>
  </si>
  <si>
    <t>Phạm Viết</t>
  </si>
  <si>
    <t>Huỳnh Anh</t>
  </si>
  <si>
    <t>Võ Hoàng</t>
  </si>
  <si>
    <t>Nhẫn</t>
  </si>
  <si>
    <t>Thiên</t>
  </si>
  <si>
    <t>Bùi Quang</t>
  </si>
  <si>
    <t>Thịnh</t>
  </si>
  <si>
    <t>Võ Thanh</t>
  </si>
  <si>
    <t>Trương Thị Thanh</t>
  </si>
  <si>
    <t>Vinh</t>
  </si>
  <si>
    <t>Võ Quang</t>
  </si>
  <si>
    <t>MTH 101 AC</t>
  </si>
  <si>
    <t>K20QTH</t>
  </si>
  <si>
    <t>Đoàn Phước</t>
  </si>
  <si>
    <t>Cường</t>
  </si>
  <si>
    <t>Bùi Thành</t>
  </si>
  <si>
    <t>Đoàn Phi</t>
  </si>
  <si>
    <t>Nguyễn Xuân</t>
  </si>
  <si>
    <t>Nguyễn Thị Bích</t>
  </si>
  <si>
    <t>Như</t>
  </si>
  <si>
    <t>Phú</t>
  </si>
  <si>
    <t>K19BCD</t>
  </si>
  <si>
    <t>Huỳnh Thị Phương</t>
  </si>
  <si>
    <t>Bùi Viết</t>
  </si>
  <si>
    <t>Cao Tấn</t>
  </si>
  <si>
    <t>MTH 101 AE</t>
  </si>
  <si>
    <t>Phạm Trung</t>
  </si>
  <si>
    <t>Dũng</t>
  </si>
  <si>
    <t>Trần Văn</t>
  </si>
  <si>
    <t>Nguyễn Đức</t>
  </si>
  <si>
    <t>Đinh Ngọc</t>
  </si>
  <si>
    <t>Văn Nhật</t>
  </si>
  <si>
    <t>Nguyễn Ngọc</t>
  </si>
  <si>
    <t>Lộc</t>
  </si>
  <si>
    <t>Hoàng Hải</t>
  </si>
  <si>
    <t>Nguyệt</t>
  </si>
  <si>
    <t>Nguyễn Hữu</t>
  </si>
  <si>
    <t>MTH 101 AG</t>
  </si>
  <si>
    <t>K20QTC</t>
  </si>
  <si>
    <t>Ngô Công</t>
  </si>
  <si>
    <t>K20DLK</t>
  </si>
  <si>
    <t>Nguyễn Thành</t>
  </si>
  <si>
    <t>Dư</t>
  </si>
  <si>
    <t>K20TTT</t>
  </si>
  <si>
    <t>Nguyễn Trường</t>
  </si>
  <si>
    <t>Trần Viết</t>
  </si>
  <si>
    <t>Hoàng Kim</t>
  </si>
  <si>
    <t>Ngân</t>
  </si>
  <si>
    <t>Lê Hữu Nhất</t>
  </si>
  <si>
    <t>Nguyễn Thị Tố</t>
  </si>
  <si>
    <t>K20PSU-QNH</t>
  </si>
  <si>
    <t>Nguyễn Đình</t>
  </si>
  <si>
    <t>Nguyễn Thị Linh</t>
  </si>
  <si>
    <t>Lã Hữu</t>
  </si>
  <si>
    <t>Thắng</t>
  </si>
  <si>
    <t>Trần Thị Bích</t>
  </si>
  <si>
    <t>Thuận</t>
  </si>
  <si>
    <t>K19PSU_KCD</t>
  </si>
  <si>
    <t>Phạm Thị Hoài</t>
  </si>
  <si>
    <t>Hứa Nhuận</t>
  </si>
  <si>
    <t>Tuyên</t>
  </si>
  <si>
    <t>Phan Thị</t>
  </si>
  <si>
    <t>Tuyết</t>
  </si>
  <si>
    <t>Mai Lê Thúy</t>
  </si>
  <si>
    <t>Trần Thảo Tường</t>
  </si>
  <si>
    <t>Nguyễn Lê Nguyệt</t>
  </si>
  <si>
    <t>MTH 101 AI</t>
  </si>
  <si>
    <t>Mai Huỳnh</t>
  </si>
  <si>
    <t>Chuyên</t>
  </si>
  <si>
    <t>Nguyễn Thị Anh</t>
  </si>
  <si>
    <t>Phạm Thị Ánh</t>
  </si>
  <si>
    <t>Dung</t>
  </si>
  <si>
    <t>Ngô Mỹ</t>
  </si>
  <si>
    <t>Phan Thị Việt</t>
  </si>
  <si>
    <t>Hoa</t>
  </si>
  <si>
    <t>Hồ Duy</t>
  </si>
  <si>
    <t>Hưng</t>
  </si>
  <si>
    <t>Trần Thị Ngọc</t>
  </si>
  <si>
    <t>Liêm</t>
  </si>
  <si>
    <t>Nguyễn Cửu</t>
  </si>
  <si>
    <t>Long</t>
  </si>
  <si>
    <t>Mạnh</t>
  </si>
  <si>
    <t>Nguyễn Thị Hạ</t>
  </si>
  <si>
    <t>Phạm Thị</t>
  </si>
  <si>
    <t>Mỹ</t>
  </si>
  <si>
    <t>Trịnh Võ</t>
  </si>
  <si>
    <t>Ngô Thị Thanh</t>
  </si>
  <si>
    <t>Trâm</t>
  </si>
  <si>
    <t>Dư Viễn</t>
  </si>
  <si>
    <t>Tường</t>
  </si>
  <si>
    <t>Nguyễn Thành Mẫn</t>
  </si>
  <si>
    <t>Uyên</t>
  </si>
  <si>
    <t>Hồ Phú</t>
  </si>
  <si>
    <t>An</t>
  </si>
  <si>
    <t>MTH 101 C</t>
  </si>
  <si>
    <t>Lê Hữu</t>
  </si>
  <si>
    <t>Ân</t>
  </si>
  <si>
    <t>Võ Đình Tuấn</t>
  </si>
  <si>
    <t>Trương Huỳnh Kim</t>
  </si>
  <si>
    <t>Huỳnh Thái</t>
  </si>
  <si>
    <t>Phan Bảo</t>
  </si>
  <si>
    <t>Nguyễn Tiến</t>
  </si>
  <si>
    <t>Ngô Đức</t>
  </si>
  <si>
    <t>Nguyễn Thị Hoài</t>
  </si>
  <si>
    <t>Minh</t>
  </si>
  <si>
    <t>Phan Công</t>
  </si>
  <si>
    <t>Đặng Thị Nguyệt</t>
  </si>
  <si>
    <t>Nga</t>
  </si>
  <si>
    <t>Nguyễn Hoàn Thiên</t>
  </si>
  <si>
    <t>Phan Lê Khánh</t>
  </si>
  <si>
    <t>Khúc Thừa</t>
  </si>
  <si>
    <t>Phạm Thị Thanh</t>
  </si>
  <si>
    <t>Lê Tiến</t>
  </si>
  <si>
    <t>Thạnh</t>
  </si>
  <si>
    <t>Doãn Hoàng Phương</t>
  </si>
  <si>
    <t>Nguyễn Vinh</t>
  </si>
  <si>
    <t>Nguyễn Bảo Tố</t>
  </si>
  <si>
    <t>Tố</t>
  </si>
  <si>
    <t>Trần Dương Thùy</t>
  </si>
  <si>
    <t>Đào Thị Hồng</t>
  </si>
  <si>
    <t>Vân</t>
  </si>
  <si>
    <t>Hoàng Huỳnh Tú</t>
  </si>
  <si>
    <t>MTH 101 E</t>
  </si>
  <si>
    <t>Lê Đỗ Ngọc</t>
  </si>
  <si>
    <t>Ngô Thị Hồng</t>
  </si>
  <si>
    <t>Nguyễn Quang</t>
  </si>
  <si>
    <t>Biên</t>
  </si>
  <si>
    <t>Đặng Văn</t>
  </si>
  <si>
    <t>Bin</t>
  </si>
  <si>
    <t>Nguyễn Thị Thùy</t>
  </si>
  <si>
    <t>Nguyễn Tấn</t>
  </si>
  <si>
    <t>Hoàng Thị Thùy</t>
  </si>
  <si>
    <t>Linh</t>
  </si>
  <si>
    <t>Huỳnh Quốc</t>
  </si>
  <si>
    <t>Lợi</t>
  </si>
  <si>
    <t>Phan Thị Thùy</t>
  </si>
  <si>
    <t>Ly</t>
  </si>
  <si>
    <t>Trần Thị Như</t>
  </si>
  <si>
    <t>Ngọc</t>
  </si>
  <si>
    <t>Võ Thị Minh</t>
  </si>
  <si>
    <t xml:space="preserve">Trần Y </t>
  </si>
  <si>
    <t>Nhật</t>
  </si>
  <si>
    <t>K17QCD8</t>
  </si>
  <si>
    <t>Nguyễn Phương</t>
  </si>
  <si>
    <t>Hoàng Công</t>
  </si>
  <si>
    <t>Tấn</t>
  </si>
  <si>
    <t>Trần Đình Nam</t>
  </si>
  <si>
    <t>MTH 101 G</t>
  </si>
  <si>
    <t>K20DLL</t>
  </si>
  <si>
    <t>Đỗ Văn</t>
  </si>
  <si>
    <t>Huỳnh Thị Như</t>
  </si>
  <si>
    <t>Quỳnh</t>
  </si>
  <si>
    <t>K18KCD</t>
  </si>
  <si>
    <t>Chế Văn</t>
  </si>
  <si>
    <t>Thái</t>
  </si>
  <si>
    <t>Đào Thị</t>
  </si>
  <si>
    <t>Thê</t>
  </si>
  <si>
    <t>Mai Đức</t>
  </si>
  <si>
    <t>K19PSU-KCD</t>
  </si>
  <si>
    <t>Hồ Ngọc</t>
  </si>
  <si>
    <t>Thiện</t>
  </si>
  <si>
    <t>Thơ</t>
  </si>
  <si>
    <t>Phạm Hoàng</t>
  </si>
  <si>
    <t>Việt</t>
  </si>
  <si>
    <t>Đoàn Anh</t>
  </si>
  <si>
    <t>Nguyễn Thị Trâm</t>
  </si>
  <si>
    <t>MTH 101 I</t>
  </si>
  <si>
    <t>K20KDN</t>
  </si>
  <si>
    <t>Huệ</t>
  </si>
  <si>
    <t>Cao Bảo Nguyên</t>
  </si>
  <si>
    <t>MTH 101 A</t>
  </si>
  <si>
    <t>K20PSU-KKT</t>
  </si>
  <si>
    <t xml:space="preserve">Phan Dương </t>
  </si>
  <si>
    <t>Kiều</t>
  </si>
  <si>
    <t>K17QCD2</t>
  </si>
  <si>
    <t>Trương Đình Anh</t>
  </si>
  <si>
    <t>1+1+2</t>
  </si>
  <si>
    <t>Nguyễn Thị Xuân</t>
  </si>
  <si>
    <t>K20CMU-TTT</t>
  </si>
  <si>
    <t>Nguyễn Thị Khánh</t>
  </si>
  <si>
    <t>Lê Phan Linh</t>
  </si>
  <si>
    <t>Phan Thị Ánh</t>
  </si>
  <si>
    <t>Ngô Nguyễn Hoàng</t>
  </si>
  <si>
    <t>Oanh</t>
  </si>
  <si>
    <t>Phạm Như</t>
  </si>
  <si>
    <t>Nguyễn Phạm Hoàng</t>
  </si>
  <si>
    <t>Mai Thị Thiên</t>
  </si>
  <si>
    <t>K20PSU_KKT</t>
  </si>
  <si>
    <t>Nguyễn Ngô Hồng</t>
  </si>
  <si>
    <t>Thọ</t>
  </si>
  <si>
    <t>K20CMU_TTT</t>
  </si>
  <si>
    <t>Trần Minh</t>
  </si>
  <si>
    <t>Triết</t>
  </si>
  <si>
    <t>Phan Hữu Đăng</t>
  </si>
  <si>
    <t>Trình</t>
  </si>
  <si>
    <t>Trần Quang</t>
  </si>
  <si>
    <t>Nguyễn Đắc Quốc</t>
  </si>
  <si>
    <t>Kim Trần Minh</t>
  </si>
  <si>
    <t>Tuân</t>
  </si>
  <si>
    <t>Trần Duy</t>
  </si>
  <si>
    <t>Tuệ</t>
  </si>
  <si>
    <t>Lê Nguyễn Thanh</t>
  </si>
  <si>
    <t>Tuyền</t>
  </si>
  <si>
    <t>Ngô Phước</t>
  </si>
  <si>
    <t>MTH 101 K</t>
  </si>
  <si>
    <t>K19QCD</t>
  </si>
  <si>
    <t>Hồ Thị Thùy</t>
  </si>
  <si>
    <t>Nhung</t>
  </si>
  <si>
    <t>Trần Ngọc</t>
  </si>
  <si>
    <t>Quyết</t>
  </si>
  <si>
    <t>Lê Nguyễn Như</t>
  </si>
  <si>
    <t>Bùi Thiên</t>
  </si>
  <si>
    <t>K20QNH</t>
  </si>
  <si>
    <t>Phạm Tuấn</t>
  </si>
  <si>
    <t>MTH 101 M</t>
  </si>
  <si>
    <t>K20KKT</t>
  </si>
  <si>
    <t>Châu Thị Thu</t>
  </si>
  <si>
    <t>Diểm</t>
  </si>
  <si>
    <t>Hồ Thị Kim</t>
  </si>
  <si>
    <t>Lưu Phong</t>
  </si>
  <si>
    <t>Võ Thị Ngọc</t>
  </si>
  <si>
    <t>Hân</t>
  </si>
  <si>
    <t>Phan Thị Diệu</t>
  </si>
  <si>
    <t>Hiền</t>
  </si>
  <si>
    <t>Trịnh Thị</t>
  </si>
  <si>
    <t>Hòa</t>
  </si>
  <si>
    <t>Lê Thị Thanh</t>
  </si>
  <si>
    <t>Hoài</t>
  </si>
  <si>
    <t>Kiên</t>
  </si>
  <si>
    <t>Ngô Tấn</t>
  </si>
  <si>
    <t>Huỳnh Minh</t>
  </si>
  <si>
    <t>Trần Thùy</t>
  </si>
  <si>
    <t>Phạm Thị Tú</t>
  </si>
  <si>
    <t>Võ Thị Thanh</t>
  </si>
  <si>
    <t>Nhàn</t>
  </si>
  <si>
    <t>MTH 101 O</t>
  </si>
  <si>
    <t>Lê Văn</t>
  </si>
  <si>
    <t>Nguyễn Thị Lệ</t>
  </si>
  <si>
    <t>Thắm</t>
  </si>
  <si>
    <t>Trương Quỳnh</t>
  </si>
  <si>
    <t>Thi</t>
  </si>
  <si>
    <t>Trần Phước</t>
  </si>
  <si>
    <t>Lê Nhân</t>
  </si>
  <si>
    <t>Ái</t>
  </si>
  <si>
    <t>MTH 101 Q</t>
  </si>
  <si>
    <t>K20PSU-DLH</t>
  </si>
  <si>
    <t>Đoàn Quốc</t>
  </si>
  <si>
    <t>Lê Nguyễn Kim</t>
  </si>
  <si>
    <t>Phan Văn</t>
  </si>
  <si>
    <t>Phan Thanh</t>
  </si>
  <si>
    <t>Mai Thế</t>
  </si>
  <si>
    <t>Hồ Hương</t>
  </si>
  <si>
    <t>Ngô Quốc</t>
  </si>
  <si>
    <t>Huỳnh Tấn</t>
  </si>
  <si>
    <t>Đỗ Như</t>
  </si>
  <si>
    <t>Kính</t>
  </si>
  <si>
    <t>Lê Thị Khánh</t>
  </si>
  <si>
    <t>Bùi Đình</t>
  </si>
  <si>
    <t>Lê Thị Yến</t>
  </si>
  <si>
    <t>Nguyễn Thị Thục</t>
  </si>
  <si>
    <t>Huỳnh Thị Lan</t>
  </si>
  <si>
    <t>Nguyễn Thị Đan</t>
  </si>
  <si>
    <t>Võ Nhật</t>
  </si>
  <si>
    <t>Dương Quỳnh</t>
  </si>
  <si>
    <t>Tiên</t>
  </si>
  <si>
    <t>Huỳnh Hoàng Quí</t>
  </si>
  <si>
    <t>Tỉnh</t>
  </si>
  <si>
    <t>Lê Thị Minh</t>
  </si>
  <si>
    <t>Ngô Phương</t>
  </si>
  <si>
    <t>Phạm Quách Tường</t>
  </si>
  <si>
    <t>Nguyễn Võ Thùy</t>
  </si>
  <si>
    <t>Đặng Thị Bình</t>
  </si>
  <si>
    <t>MTH 101 S</t>
  </si>
  <si>
    <t>K20PSU-DLK</t>
  </si>
  <si>
    <t>Lê Viết</t>
  </si>
  <si>
    <t>Tôn Thất Hoàng</t>
  </si>
  <si>
    <t>Đang</t>
  </si>
  <si>
    <t>Đinh Hoàng</t>
  </si>
  <si>
    <t>Phạm Thị Mỹ</t>
  </si>
  <si>
    <t>Lý Gia</t>
  </si>
  <si>
    <t>Hy</t>
  </si>
  <si>
    <t>Nguyễn Trần Hà</t>
  </si>
  <si>
    <t>Nguyễn Bá</t>
  </si>
  <si>
    <t>Luân</t>
  </si>
  <si>
    <t>Hoàng Thị Thanh</t>
  </si>
  <si>
    <t>Mai</t>
  </si>
  <si>
    <t>Ngô Trần Hồng</t>
  </si>
  <si>
    <t>Hà Bảo</t>
  </si>
  <si>
    <t>Ni</t>
  </si>
  <si>
    <t>Phan Ngọc</t>
  </si>
  <si>
    <t>Nguyễn Thị Kiều</t>
  </si>
  <si>
    <t>Sương</t>
  </si>
  <si>
    <t>Phan Nữ Thùy</t>
  </si>
  <si>
    <t>Nguyễn Hoàng Uyên</t>
  </si>
  <si>
    <t>Nguyễn Huỳnh Bảo</t>
  </si>
  <si>
    <t>Trương Ái Thanh</t>
  </si>
  <si>
    <t>Trúc</t>
  </si>
  <si>
    <t>Nguyễn Thụy Thục</t>
  </si>
  <si>
    <t>By</t>
  </si>
  <si>
    <t>MTH 101 U</t>
  </si>
  <si>
    <t>Võ Thành</t>
  </si>
  <si>
    <t>Công</t>
  </si>
  <si>
    <t>Huỳnh Tuấn</t>
  </si>
  <si>
    <t>Lê Thị Hồng</t>
  </si>
  <si>
    <t>Đoàn Thị Thu</t>
  </si>
  <si>
    <t>Trần Nhật</t>
  </si>
  <si>
    <t>Trần Thị Mỹ</t>
  </si>
  <si>
    <t>Hoàng Thị Quỳnh</t>
  </si>
  <si>
    <t>Lê Hải</t>
  </si>
  <si>
    <t>Phong</t>
  </si>
  <si>
    <t>Trần Nguyễn Như</t>
  </si>
  <si>
    <t>Bùi Kiều</t>
  </si>
  <si>
    <t>Vũ Thị Cát</t>
  </si>
  <si>
    <t>Phượng</t>
  </si>
  <si>
    <t>Bùi Lê Như</t>
  </si>
  <si>
    <t>Nguyễn Thị Hiền</t>
  </si>
  <si>
    <t>K18PSU-QCD</t>
  </si>
  <si>
    <t>Phan Thị Hoài</t>
  </si>
  <si>
    <t>Thương</t>
  </si>
  <si>
    <t>Nguyễn Ngọc Đan</t>
  </si>
  <si>
    <t>Thy</t>
  </si>
  <si>
    <t>Lê Thị Quý</t>
  </si>
  <si>
    <t>Tịnh</t>
  </si>
  <si>
    <t>Văn Thị Thùy</t>
  </si>
  <si>
    <t>Phạm Huỳnh Phương</t>
  </si>
  <si>
    <t>Võ Thị Thùy</t>
  </si>
  <si>
    <t>MTH 101 W</t>
  </si>
  <si>
    <t>Nguyễn Hà</t>
  </si>
  <si>
    <t>Hồ Quốc</t>
  </si>
  <si>
    <t>Đào Lê</t>
  </si>
  <si>
    <t>Huỳnh Thị Nhật</t>
  </si>
  <si>
    <t>Nguyễn Thị Thiện</t>
  </si>
  <si>
    <t>Đoàn Ngọc</t>
  </si>
  <si>
    <t>Hồ Nhật</t>
  </si>
  <si>
    <t>Nguyễn Lưu Hồng</t>
  </si>
  <si>
    <t>K20PSU_DLK</t>
  </si>
  <si>
    <t>Lê Tự Phước</t>
  </si>
  <si>
    <t>Huỳnh Ngọc</t>
  </si>
  <si>
    <t>Trương Thành</t>
  </si>
  <si>
    <t>Phan Hoàng Thanh</t>
  </si>
  <si>
    <t>Huỳnh Mạnh</t>
  </si>
  <si>
    <t>Tùng</t>
  </si>
  <si>
    <t>Nguyễn Ngọc Bảo</t>
  </si>
  <si>
    <t>Nguyễn Thị Hoàng</t>
  </si>
  <si>
    <t>MTH 101 Y</t>
  </si>
  <si>
    <t>K20PSU-QTH</t>
  </si>
  <si>
    <t>Trương Tiến</t>
  </si>
  <si>
    <t>Trần Thị Thùy</t>
  </si>
  <si>
    <t>Trần Gia</t>
  </si>
  <si>
    <t>Hà Thị Thu</t>
  </si>
  <si>
    <t>Vũ Trung</t>
  </si>
  <si>
    <t>Trần Huy</t>
  </si>
  <si>
    <t>Nguyễn Thị Minh</t>
  </si>
  <si>
    <t>Nguyễn Đoàn Thảo</t>
  </si>
  <si>
    <t>Phan Văn Hoàng</t>
  </si>
  <si>
    <t>Hoàng Triệu</t>
  </si>
  <si>
    <t>Trịnh Nhật</t>
  </si>
  <si>
    <t>K20PSU_QTH</t>
  </si>
  <si>
    <t>Võ Thị Như</t>
  </si>
  <si>
    <t>Nguyện</t>
  </si>
  <si>
    <t>Nguyễn Phi</t>
  </si>
  <si>
    <t>Nhân</t>
  </si>
  <si>
    <t>Ny</t>
  </si>
  <si>
    <t>Trần Thị Na</t>
  </si>
  <si>
    <t>Hoàng Nhật</t>
  </si>
  <si>
    <t>Đinh Trí</t>
  </si>
  <si>
    <t>Phan Phương</t>
  </si>
  <si>
    <t>Lê Phương</t>
  </si>
  <si>
    <t>Lê Nguyễn Thiên</t>
  </si>
  <si>
    <t>Thư</t>
  </si>
  <si>
    <t>Đặng Thủy</t>
  </si>
  <si>
    <t>Võ Thị Hoài</t>
  </si>
  <si>
    <t>Võ Đăng</t>
  </si>
  <si>
    <t>Nguyễn Thảo</t>
  </si>
  <si>
    <t>Nguyễn Anh</t>
  </si>
  <si>
    <t>Nợ 560000</t>
  </si>
  <si>
    <t>Nợ 3560000</t>
  </si>
  <si>
    <t>Nợ 2000000</t>
  </si>
  <si>
    <t>Hoãn Thi</t>
  </si>
  <si>
    <t>Thời gian : 11/01/2015</t>
  </si>
  <si>
    <t>Nợ LP, HP</t>
  </si>
  <si>
    <t>15h30</t>
  </si>
  <si>
    <t>209 Phan Thanh</t>
  </si>
  <si>
    <t>K17-18-19-20(HKI NH2014-2015)</t>
  </si>
  <si>
    <t>408/1</t>
  </si>
  <si>
    <t>408/2</t>
  </si>
  <si>
    <t>413/1</t>
  </si>
  <si>
    <t>413/2</t>
  </si>
  <si>
    <t>414/1</t>
  </si>
  <si>
    <t>414/2</t>
  </si>
  <si>
    <t>308/1</t>
  </si>
  <si>
    <t>Hoãn Thi L1</t>
  </si>
  <si>
    <t>308/1-13-165-12-7</t>
  </si>
  <si>
    <t>408/1-13-24-12-1</t>
  </si>
  <si>
    <t>(KHỐI LỚP: K17-18-19-20(HKI NH2014-2015))</t>
  </si>
  <si>
    <t>13</t>
  </si>
  <si>
    <t>MÔN :TOÁN CAO CẤP C1* MÃ MÔN:  MTH 101</t>
  </si>
  <si>
    <t>Thời gian:15h30 - Ngày 11/01/2015 - Phòng: 408/1 - cơ sở:  209 Phan Thanh</t>
  </si>
  <si>
    <t>15h30 - Ngày 11/01/2015 - Phòng: 408/1</t>
  </si>
  <si>
    <t>408/2-13-24-12-2</t>
  </si>
  <si>
    <t>Thời gian:15h30 - Ngày 11/01/2015 - Phòng: 408/2 - cơ sở:  209 Phan Thanh</t>
  </si>
  <si>
    <t>15h30 - Ngày 11/01/2015 - Phòng: 408/2</t>
  </si>
  <si>
    <t>413/1-13-21-12-3</t>
  </si>
  <si>
    <t>Thời gian:15h30 - Ngày 11/01/2015 - Phòng: 413/1 - cơ sở:  209 Phan Thanh</t>
  </si>
  <si>
    <t>15h30 - Ngày 11/01/2015 - Phòng: 413/1</t>
  </si>
  <si>
    <t>413/2-13-22-12-4</t>
  </si>
  <si>
    <t>Thời gian:15h30 - Ngày 11/01/2015 - Phòng: 413/2 - cơ sở:  209 Phan Thanh</t>
  </si>
  <si>
    <t>15h30 - Ngày 11/01/2015 - Phòng: 413/2</t>
  </si>
  <si>
    <t>414/1-13-21-12-5</t>
  </si>
  <si>
    <t>Thời gian:15h30 - Ngày 11/01/2015 - Phòng: 414/1 - cơ sở:  209 Phan Thanh</t>
  </si>
  <si>
    <t>15h30 - Ngày 11/01/2015 - Phòng: 414/1</t>
  </si>
  <si>
    <t>414/2-13-21-12-6</t>
  </si>
  <si>
    <t>Thời gian:15h30 - Ngày 11/01/2015 - Phòng: 414/2 - cơ sở:  209 Phan Thanh</t>
  </si>
  <si>
    <t>15h30 - Ngày 11/01/2015 - Phòng: 414/2</t>
  </si>
  <si>
    <t>Thời gian:15h30 - Ngày 11/01/2015 - Phòng: 308/1 - cơ sở:  209 Phan Thanh</t>
  </si>
  <si>
    <t>15h30 - Ngày 11/01/2015 - Phòng: 308/1</t>
  </si>
</sst>
</file>

<file path=xl/styles.xml><?xml version="1.0" encoding="utf-8"?>
<styleSheet xmlns="http://schemas.openxmlformats.org/spreadsheetml/2006/main">
  <numFmts count="29">
    <numFmt numFmtId="6" formatCode="&quot;$&quot;#,##0_);[Red]\(&quot;$&quot;#,##0\)"/>
    <numFmt numFmtId="43" formatCode="_(* #,##0.00_);_(* \(#,##0.00\);_(* &quot;-&quot;??_);_(@_)"/>
    <numFmt numFmtId="164" formatCode="&quot;\&quot;#,##0.00;[Red]&quot;\&quot;&quot;\&quot;&quot;\&quot;&quot;\&quot;&quot;\&quot;&quot;\&quot;\-#,##0.00"/>
    <numFmt numFmtId="165" formatCode="&quot;\&quot;#,##0;[Red]&quot;\&quot;&quot;\&quot;\-#,##0"/>
    <numFmt numFmtId="166" formatCode="_-* #,##0_-;\-* #,##0_-;_-* &quot;-&quot;_-;_-@_-"/>
    <numFmt numFmtId="167" formatCode="0.0%"/>
    <numFmt numFmtId="168" formatCode="&quot;$&quot;#,##0.00"/>
    <numFmt numFmtId="169" formatCode="#\ ###\ ###"/>
    <numFmt numFmtId="170" formatCode="\$#,##0\ ;\(\$#,##0\)"/>
    <numFmt numFmtId="171" formatCode="#\ ###\ ##0.0"/>
    <numFmt numFmtId="172" formatCode="#\ ###\ ###\ .00"/>
    <numFmt numFmtId="173" formatCode="&quot;$&quot;#,##0;[Red]\-&quot;$&quot;#,##0"/>
    <numFmt numFmtId="174" formatCode="&quot;$&quot;#,##0.00;[Red]\-&quot;$&quot;#,##0.00"/>
    <numFmt numFmtId="175" formatCode="0.00_)"/>
    <numFmt numFmtId="176" formatCode="_-* #,##0.00_-;\-* #,##0.00_-;_-* &quot;-&quot;??_-;_-@_-"/>
    <numFmt numFmtId="177" formatCode="&quot;\&quot;#,##0.00;[Red]&quot;\&quot;\-#,##0.00"/>
    <numFmt numFmtId="178" formatCode="&quot;\&quot;#,##0;[Red]&quot;\&quot;\-#,##0"/>
    <numFmt numFmtId="179" formatCode="_-&quot;$&quot;* #,##0_-;\-&quot;$&quot;* #,##0_-;_-&quot;$&quot;* &quot;-&quot;_-;_-@_-"/>
    <numFmt numFmtId="180" formatCode="_-&quot;$&quot;* #,##0.00_-;\-&quot;$&quot;* #,##0.00_-;_-&quot;$&quot;* &quot;-&quot;??_-;_-@_-"/>
    <numFmt numFmtId="181" formatCode="0.0"/>
    <numFmt numFmtId="182" formatCode="General_)"/>
    <numFmt numFmtId="183" formatCode="_(&quot;£¤&quot;* #,##0_);_(&quot;£¤&quot;* \(#,##0\);_(&quot;£¤&quot;* &quot;-&quot;_);_(@_)"/>
    <numFmt numFmtId="184" formatCode="_(&quot;£¤&quot;* #,##0.00_);_(&quot;£¤&quot;* \(#,##0.00\);_(&quot;£¤&quot;* &quot;-&quot;??_);_(@_)"/>
    <numFmt numFmtId="185" formatCode="0E+00;\趰"/>
    <numFmt numFmtId="186" formatCode="0.0E+00;\趰"/>
    <numFmt numFmtId="187" formatCode="0.00E+00;\许"/>
    <numFmt numFmtId="188" formatCode="0.00E+00;\趰"/>
    <numFmt numFmtId="189" formatCode="_-&quot;£&quot;* #,##0_-;\-&quot;£&quot;* #,##0_-;_-&quot;£&quot;* &quot;-&quot;_-;_-@_-"/>
    <numFmt numFmtId="190" formatCode="0.000"/>
  </numFmts>
  <fonts count="128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name val="Times New Roman"/>
      <family val="1"/>
    </font>
    <font>
      <sz val="10"/>
      <name val="Times New Roman"/>
      <family val="1"/>
    </font>
    <font>
      <b/>
      <sz val="9"/>
      <name val="Times New Roman"/>
      <family val="1"/>
    </font>
    <font>
      <sz val="11"/>
      <name val="Times New Roman"/>
      <family val="1"/>
    </font>
    <font>
      <sz val="9"/>
      <name val="Times New Roman"/>
      <family val="1"/>
    </font>
    <font>
      <sz val="8"/>
      <name val="Times New Roman"/>
      <family val="1"/>
    </font>
    <font>
      <sz val="13"/>
      <name val="VNtimes new roman"/>
      <family val="2"/>
    </font>
    <font>
      <sz val="9"/>
      <name val="Arial"/>
      <family val="2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¹UAAA¼"/>
      <family val="3"/>
      <charset val="129"/>
    </font>
    <font>
      <sz val="12"/>
      <name val="VNI-Aptima"/>
    </font>
    <font>
      <b/>
      <sz val="12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0"/>
      <color indexed="8"/>
      <name val="Arial"/>
      <family val="2"/>
    </font>
    <font>
      <sz val="12"/>
      <name val="VNI-Times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sz val="12"/>
      <name val=".VnTime"/>
      <family val="2"/>
    </font>
    <font>
      <sz val="12"/>
      <name val="Helv"/>
      <family val="2"/>
    </font>
    <font>
      <sz val="10"/>
      <name val="±¼¸²A¼"/>
      <family val="3"/>
      <charset val="129"/>
    </font>
    <font>
      <b/>
      <sz val="10"/>
      <name val="Helv"/>
    </font>
    <font>
      <b/>
      <sz val="12"/>
      <name val="Helv"/>
    </font>
    <font>
      <b/>
      <sz val="11"/>
      <name val="Helv"/>
    </font>
    <font>
      <b/>
      <sz val="10"/>
      <name val="MS Sans Serif"/>
      <family val="2"/>
    </font>
    <font>
      <sz val="10"/>
      <name val="Helv"/>
      <family val="2"/>
    </font>
    <font>
      <sz val="14"/>
      <name val=".VnArial"/>
      <family val="2"/>
    </font>
    <font>
      <b/>
      <sz val="12"/>
      <name val="Times New Roman"/>
      <family val="1"/>
    </font>
    <font>
      <i/>
      <sz val="11"/>
      <name val="Times New Roman"/>
      <family val="1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2"/>
      <color indexed="8"/>
      <name val="Arial"/>
      <family val="2"/>
    </font>
    <font>
      <sz val="10.5"/>
      <name val="Times New Roman"/>
      <family val="1"/>
      <charset val="163"/>
    </font>
    <font>
      <sz val="10.5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10.5"/>
      <name val="Calibri"/>
      <family val="2"/>
    </font>
    <font>
      <sz val="11"/>
      <name val="Times New Roman"/>
      <family val="1"/>
      <charset val="163"/>
    </font>
    <font>
      <sz val="10"/>
      <name val="Arial"/>
      <family val="2"/>
      <charset val="163"/>
    </font>
    <font>
      <sz val="11"/>
      <name val="??"/>
      <family val="3"/>
      <charset val="129"/>
    </font>
    <font>
      <sz val="11"/>
      <name val="µ¸¿ò"/>
      <charset val="129"/>
    </font>
    <font>
      <sz val="8"/>
      <color indexed="12"/>
      <name val="Helv"/>
    </font>
    <font>
      <sz val="11"/>
      <color indexed="8"/>
      <name val="Times New Roman"/>
      <family val="2"/>
    </font>
    <font>
      <sz val="10"/>
      <name val="VNtimes new roman"/>
      <family val="2"/>
    </font>
    <font>
      <b/>
      <sz val="10"/>
      <name val="Times New Roman"/>
      <family val="1"/>
    </font>
    <font>
      <b/>
      <sz val="13"/>
      <name val="Times New Roman"/>
      <family val="1"/>
    </font>
    <font>
      <b/>
      <i/>
      <sz val="11"/>
      <name val="Times New Roman"/>
      <family val="1"/>
    </font>
    <font>
      <sz val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3"/>
      <color theme="1"/>
      <name val="Times New Roman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8"/>
      <name val="Times New Roman"/>
      <family val="1"/>
    </font>
    <font>
      <sz val="9"/>
      <name val="Times New Roman"/>
      <family val="1"/>
      <charset val="163"/>
    </font>
    <font>
      <sz val="8"/>
      <name val="Times New Roman"/>
      <family val="1"/>
      <charset val="163"/>
    </font>
    <font>
      <sz val="11"/>
      <color rgb="FF0070C0"/>
      <name val="Calibri"/>
      <family val="2"/>
      <scheme val="minor"/>
    </font>
    <font>
      <sz val="10"/>
      <name val="Arial"/>
      <family val="2"/>
    </font>
    <font>
      <b/>
      <i/>
      <sz val="10"/>
      <name val="Times New Roman"/>
      <family val="1"/>
    </font>
    <font>
      <b/>
      <sz val="10"/>
      <color indexed="12"/>
      <name val="Times New Roman"/>
      <family val="1"/>
    </font>
    <font>
      <sz val="9"/>
      <color indexed="81"/>
      <name val="Tahoma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b/>
      <i/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.5"/>
      <name val="Times New Roman"/>
      <family val="1"/>
    </font>
    <font>
      <b/>
      <sz val="8.5"/>
      <name val="Times New Roman"/>
      <family val="1"/>
    </font>
    <font>
      <sz val="7"/>
      <name val="Times New Roman"/>
      <family val="1"/>
    </font>
    <font>
      <i/>
      <sz val="9"/>
      <name val="Times New Roman"/>
      <family val="1"/>
    </font>
    <font>
      <b/>
      <sz val="9"/>
      <color theme="0"/>
      <name val="Times New Roman"/>
      <family val="1"/>
    </font>
    <font>
      <b/>
      <i/>
      <sz val="10"/>
      <name val="VNtimes new roman"/>
      <family val="2"/>
    </font>
    <font>
      <b/>
      <i/>
      <sz val="9"/>
      <name val="Times New Roman"/>
      <family val="1"/>
    </font>
    <font>
      <b/>
      <i/>
      <sz val="8"/>
      <name val="Times New Roman"/>
      <family val="1"/>
    </font>
    <font>
      <i/>
      <sz val="10"/>
      <name val="Times New Roman"/>
      <family val="1"/>
    </font>
    <font>
      <b/>
      <sz val="10"/>
      <color rgb="FFFF0000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0"/>
      <color rgb="FFFF0000"/>
      <name val="Times New Roman"/>
      <family val="1"/>
    </font>
    <font>
      <b/>
      <sz val="10.5"/>
      <color rgb="FFFF0000"/>
      <name val="Times New Roman"/>
      <family val="1"/>
    </font>
    <font>
      <sz val="10.5"/>
      <color rgb="FFFF0000"/>
      <name val="Times New Roman"/>
      <family val="1"/>
    </font>
    <font>
      <sz val="10.5"/>
      <color rgb="FFFF0000"/>
      <name val="Times New Roman"/>
      <family val="1"/>
      <charset val="163"/>
    </font>
    <font>
      <sz val="11"/>
      <color rgb="FFFF0000"/>
      <name val="Times New Roman"/>
      <family val="1"/>
      <charset val="163"/>
    </font>
    <font>
      <b/>
      <sz val="11"/>
      <color rgb="FFFF0000"/>
      <name val="Arial"/>
      <family val="2"/>
    </font>
    <font>
      <sz val="9"/>
      <color rgb="FFFF0000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11"/>
        <bgColor indexed="64"/>
      </patternFill>
    </fill>
  </fills>
  <borders count="4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22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7">
    <xf numFmtId="0" fontId="0" fillId="0" borderId="0"/>
    <xf numFmtId="164" fontId="2" fillId="0" borderId="0" applyFont="0" applyFill="0" applyBorder="0" applyAlignment="0" applyProtection="0"/>
    <xf numFmtId="0" fontId="12" fillId="0" borderId="0" applyFont="0" applyFill="0" applyBorder="0" applyAlignment="0" applyProtection="0"/>
    <xf numFmtId="165" fontId="2" fillId="0" borderId="0" applyFont="0" applyFill="0" applyBorder="0" applyAlignment="0" applyProtection="0"/>
    <xf numFmtId="40" fontId="12" fillId="0" borderId="0" applyFont="0" applyFill="0" applyBorder="0" applyAlignment="0" applyProtection="0"/>
    <xf numFmtId="38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4" fillId="0" borderId="0"/>
    <xf numFmtId="182" fontId="35" fillId="0" borderId="0"/>
    <xf numFmtId="0" fontId="15" fillId="2" borderId="0"/>
    <xf numFmtId="0" fontId="16" fillId="2" borderId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72" fillId="10" borderId="0" applyNumberFormat="0" applyBorder="0" applyAlignment="0" applyProtection="0"/>
    <xf numFmtId="0" fontId="72" fillId="11" borderId="0" applyNumberFormat="0" applyBorder="0" applyAlignment="0" applyProtection="0"/>
    <xf numFmtId="0" fontId="72" fillId="12" borderId="0" applyNumberFormat="0" applyBorder="0" applyAlignment="0" applyProtection="0"/>
    <xf numFmtId="0" fontId="72" fillId="13" borderId="0" applyNumberFormat="0" applyBorder="0" applyAlignment="0" applyProtection="0"/>
    <xf numFmtId="0" fontId="17" fillId="2" borderId="0"/>
    <xf numFmtId="183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18" fillId="0" borderId="0">
      <alignment wrapText="1"/>
    </xf>
    <xf numFmtId="0" fontId="72" fillId="14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7" borderId="0" applyNumberFormat="0" applyBorder="0" applyAlignment="0" applyProtection="0"/>
    <xf numFmtId="0" fontId="72" fillId="18" borderId="0" applyNumberFormat="0" applyBorder="0" applyAlignment="0" applyProtection="0"/>
    <xf numFmtId="0" fontId="72" fillId="19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73" fillId="22" borderId="0" applyNumberFormat="0" applyBorder="0" applyAlignment="0" applyProtection="0"/>
    <xf numFmtId="0" fontId="73" fillId="23" borderId="0" applyNumberFormat="0" applyBorder="0" applyAlignment="0" applyProtection="0"/>
    <xf numFmtId="0" fontId="73" fillId="24" borderId="0" applyNumberFormat="0" applyBorder="0" applyAlignment="0" applyProtection="0"/>
    <xf numFmtId="0" fontId="73" fillId="25" borderId="0" applyNumberFormat="0" applyBorder="0" applyAlignment="0" applyProtection="0"/>
    <xf numFmtId="0" fontId="73" fillId="26" borderId="0" applyNumberFormat="0" applyBorder="0" applyAlignment="0" applyProtection="0"/>
    <xf numFmtId="0" fontId="73" fillId="27" borderId="0" applyNumberFormat="0" applyBorder="0" applyAlignment="0" applyProtection="0"/>
    <xf numFmtId="0" fontId="73" fillId="28" borderId="0" applyNumberFormat="0" applyBorder="0" applyAlignment="0" applyProtection="0"/>
    <xf numFmtId="0" fontId="73" fillId="29" borderId="0" applyNumberFormat="0" applyBorder="0" applyAlignment="0" applyProtection="0"/>
    <xf numFmtId="0" fontId="73" fillId="30" borderId="0" applyNumberFormat="0" applyBorder="0" applyAlignment="0" applyProtection="0"/>
    <xf numFmtId="0" fontId="73" fillId="31" borderId="0" applyNumberFormat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85" fontId="38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87" fontId="38" fillId="0" borderId="0" applyFont="0" applyFill="0" applyBorder="0" applyAlignment="0" applyProtection="0"/>
    <xf numFmtId="19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88" fontId="38" fillId="0" borderId="0" applyFont="0" applyFill="0" applyBorder="0" applyAlignment="0" applyProtection="0"/>
    <xf numFmtId="0" fontId="74" fillId="32" borderId="0" applyNumberFormat="0" applyBorder="0" applyAlignment="0" applyProtection="0"/>
    <xf numFmtId="0" fontId="2" fillId="0" borderId="0" applyFont="0" applyFill="0" applyBorder="0" applyAlignment="0" applyProtection="0">
      <alignment horizontal="right"/>
    </xf>
    <xf numFmtId="0" fontId="19" fillId="0" borderId="0"/>
    <xf numFmtId="0" fontId="64" fillId="0" borderId="0"/>
    <xf numFmtId="0" fontId="19" fillId="0" borderId="0"/>
    <xf numFmtId="37" fontId="39" fillId="0" borderId="0"/>
    <xf numFmtId="0" fontId="40" fillId="0" borderId="0"/>
    <xf numFmtId="0" fontId="2" fillId="0" borderId="0" applyFill="0" applyBorder="0" applyAlignment="0"/>
    <xf numFmtId="0" fontId="2" fillId="0" borderId="0" applyFill="0" applyBorder="0" applyAlignment="0"/>
    <xf numFmtId="167" fontId="2" fillId="0" borderId="0" applyFill="0" applyBorder="0" applyAlignment="0"/>
    <xf numFmtId="168" fontId="2" fillId="0" borderId="0" applyFill="0" applyBorder="0" applyAlignment="0"/>
    <xf numFmtId="0" fontId="75" fillId="33" borderId="30" applyNumberFormat="0" applyAlignment="0" applyProtection="0"/>
    <xf numFmtId="0" fontId="41" fillId="0" borderId="0"/>
    <xf numFmtId="0" fontId="76" fillId="34" borderId="31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20" fillId="0" borderId="0"/>
    <xf numFmtId="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20" fillId="0" borderId="0"/>
    <xf numFmtId="0" fontId="2" fillId="0" borderId="0" applyFont="0" applyFill="0" applyBorder="0" applyAlignment="0" applyProtection="0"/>
    <xf numFmtId="172" fontId="20" fillId="0" borderId="0"/>
    <xf numFmtId="0" fontId="2" fillId="0" borderId="0" applyFill="0" applyBorder="0" applyAlignment="0"/>
    <xf numFmtId="0" fontId="2" fillId="0" borderId="0" applyFill="0" applyBorder="0" applyAlignment="0"/>
    <xf numFmtId="0" fontId="77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78" fillId="35" borderId="0" applyNumberFormat="0" applyBorder="0" applyAlignment="0" applyProtection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0" fontId="42" fillId="0" borderId="0">
      <alignment horizontal="left"/>
    </xf>
    <xf numFmtId="0" fontId="21" fillId="0" borderId="1" applyNumberFormat="0" applyAlignment="0" applyProtection="0">
      <alignment horizontal="left" vertical="center"/>
    </xf>
    <xf numFmtId="0" fontId="21" fillId="0" borderId="2">
      <alignment horizontal="left" vertical="center"/>
    </xf>
    <xf numFmtId="0" fontId="79" fillId="0" borderId="32" applyNumberFormat="0" applyFill="0" applyAlignment="0" applyProtection="0"/>
    <xf numFmtId="0" fontId="22" fillId="0" borderId="0" applyNumberFormat="0" applyFill="0" applyBorder="0" applyAlignment="0" applyProtection="0"/>
    <xf numFmtId="0" fontId="80" fillId="0" borderId="33" applyNumberFormat="0" applyFill="0" applyAlignment="0" applyProtection="0"/>
    <xf numFmtId="0" fontId="21" fillId="0" borderId="0" applyNumberFormat="0" applyFill="0" applyBorder="0" applyAlignment="0" applyProtection="0"/>
    <xf numFmtId="0" fontId="81" fillId="0" borderId="34" applyNumberFormat="0" applyFill="0" applyAlignment="0" applyProtection="0"/>
    <xf numFmtId="0" fontId="81" fillId="0" borderId="0" applyNumberFormat="0" applyFill="0" applyBorder="0" applyAlignment="0" applyProtection="0"/>
    <xf numFmtId="0" fontId="22" fillId="0" borderId="0" applyProtection="0"/>
    <xf numFmtId="0" fontId="22" fillId="0" borderId="0" applyProtection="0"/>
    <xf numFmtId="0" fontId="21" fillId="0" borderId="0" applyProtection="0"/>
    <xf numFmtId="0" fontId="21" fillId="0" borderId="0" applyProtection="0"/>
    <xf numFmtId="0" fontId="82" fillId="36" borderId="30" applyNumberFormat="0" applyAlignment="0" applyProtection="0"/>
    <xf numFmtId="10" fontId="11" fillId="3" borderId="3" applyNumberFormat="0" applyBorder="0" applyAlignment="0" applyProtection="0"/>
    <xf numFmtId="10" fontId="11" fillId="3" borderId="3" applyNumberFormat="0" applyBorder="0" applyAlignment="0" applyProtection="0"/>
    <xf numFmtId="0" fontId="65" fillId="0" borderId="0"/>
    <xf numFmtId="0" fontId="2" fillId="0" borderId="0" applyFill="0" applyBorder="0" applyAlignment="0"/>
    <xf numFmtId="0" fontId="2" fillId="0" borderId="0" applyFill="0" applyBorder="0" applyAlignment="0"/>
    <xf numFmtId="0" fontId="83" fillId="0" borderId="35" applyNumberFormat="0" applyFill="0" applyAlignment="0" applyProtection="0"/>
    <xf numFmtId="38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0" fontId="43" fillId="0" borderId="4"/>
    <xf numFmtId="189" fontId="2" fillId="0" borderId="5"/>
    <xf numFmtId="173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0" fontId="24" fillId="0" borderId="0" applyNumberFormat="0" applyFont="0" applyFill="0" applyAlignment="0"/>
    <xf numFmtId="0" fontId="84" fillId="37" borderId="0" applyNumberFormat="0" applyBorder="0" applyAlignment="0" applyProtection="0"/>
    <xf numFmtId="0" fontId="4" fillId="0" borderId="0"/>
    <xf numFmtId="37" fontId="25" fillId="0" borderId="0"/>
    <xf numFmtId="175" fontId="26" fillId="0" borderId="0"/>
    <xf numFmtId="0" fontId="2" fillId="0" borderId="0"/>
    <xf numFmtId="0" fontId="2" fillId="0" borderId="0"/>
    <xf numFmtId="0" fontId="9" fillId="0" borderId="0"/>
    <xf numFmtId="0" fontId="72" fillId="0" borderId="0"/>
    <xf numFmtId="0" fontId="9" fillId="0" borderId="0"/>
    <xf numFmtId="0" fontId="66" fillId="0" borderId="0"/>
    <xf numFmtId="0" fontId="2" fillId="0" borderId="0"/>
    <xf numFmtId="0" fontId="72" fillId="0" borderId="0"/>
    <xf numFmtId="0" fontId="72" fillId="0" borderId="0"/>
    <xf numFmtId="0" fontId="1" fillId="0" borderId="0"/>
    <xf numFmtId="0" fontId="2" fillId="0" borderId="0"/>
    <xf numFmtId="0" fontId="72" fillId="0" borderId="0"/>
    <xf numFmtId="0" fontId="72" fillId="0" borderId="0"/>
    <xf numFmtId="0" fontId="85" fillId="0" borderId="0"/>
    <xf numFmtId="0" fontId="37" fillId="0" borderId="0"/>
    <xf numFmtId="0" fontId="1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67" fillId="0" borderId="0"/>
    <xf numFmtId="0" fontId="38" fillId="0" borderId="0"/>
    <xf numFmtId="0" fontId="49" fillId="38" borderId="36" applyNumberFormat="0" applyFont="0" applyAlignment="0" applyProtection="0"/>
    <xf numFmtId="0" fontId="86" fillId="33" borderId="37" applyNumberFormat="0" applyAlignment="0" applyProtection="0"/>
    <xf numFmtId="167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3" fillId="0" borderId="6" applyNumberFormat="0" applyBorder="0"/>
    <xf numFmtId="0" fontId="2" fillId="0" borderId="0" applyFill="0" applyBorder="0" applyAlignment="0"/>
    <xf numFmtId="0" fontId="2" fillId="0" borderId="0" applyFill="0" applyBorder="0" applyAlignment="0"/>
    <xf numFmtId="0" fontId="23" fillId="0" borderId="0" applyNumberFormat="0" applyFont="0" applyFill="0" applyBorder="0" applyAlignment="0" applyProtection="0">
      <alignment horizontal="left"/>
    </xf>
    <xf numFmtId="15" fontId="23" fillId="0" borderId="0" applyFont="0" applyFill="0" applyBorder="0" applyAlignment="0" applyProtection="0"/>
    <xf numFmtId="4" fontId="23" fillId="0" borderId="0" applyFont="0" applyFill="0" applyBorder="0" applyAlignment="0" applyProtection="0"/>
    <xf numFmtId="0" fontId="44" fillId="0" borderId="4">
      <alignment horizontal="center"/>
    </xf>
    <xf numFmtId="3" fontId="23" fillId="0" borderId="0" applyFont="0" applyFill="0" applyBorder="0" applyAlignment="0" applyProtection="0"/>
    <xf numFmtId="0" fontId="23" fillId="4" borderId="0" applyNumberFormat="0" applyFont="0" applyBorder="0" applyAlignment="0" applyProtection="0"/>
    <xf numFmtId="3" fontId="28" fillId="0" borderId="0"/>
    <xf numFmtId="0" fontId="45" fillId="0" borderId="0"/>
    <xf numFmtId="0" fontId="43" fillId="0" borderId="0"/>
    <xf numFmtId="49" fontId="27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87" fillId="0" borderId="0" applyNumberFormat="0" applyFill="0" applyBorder="0" applyAlignment="0" applyProtection="0"/>
    <xf numFmtId="0" fontId="88" fillId="0" borderId="38" applyNumberFormat="0" applyFill="0" applyAlignment="0" applyProtection="0"/>
    <xf numFmtId="0" fontId="2" fillId="0" borderId="7" applyNumberFormat="0" applyFont="0" applyFill="0" applyAlignment="0" applyProtection="0"/>
    <xf numFmtId="0" fontId="8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40" fontId="29" fillId="0" borderId="0" applyFont="0" applyFill="0" applyBorder="0" applyAlignment="0" applyProtection="0"/>
    <xf numFmtId="38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1" fillId="0" borderId="0"/>
    <xf numFmtId="0" fontId="24" fillId="0" borderId="0"/>
    <xf numFmtId="16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33" fillId="0" borderId="0"/>
    <xf numFmtId="0" fontId="34" fillId="0" borderId="0"/>
    <xf numFmtId="179" fontId="10" fillId="0" borderId="0" applyFont="0" applyFill="0" applyBorder="0" applyAlignment="0" applyProtection="0"/>
    <xf numFmtId="6" fontId="35" fillId="0" borderId="0" applyFont="0" applyFill="0" applyBorder="0" applyAlignment="0" applyProtection="0"/>
    <xf numFmtId="180" fontId="10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7" fillId="0" borderId="0">
      <alignment vertical="center"/>
    </xf>
    <xf numFmtId="0" fontId="98" fillId="0" borderId="0"/>
    <xf numFmtId="9" fontId="2" fillId="0" borderId="0" applyFont="0" applyFill="0" applyBorder="0" applyAlignment="0" applyProtection="0"/>
    <xf numFmtId="0" fontId="72" fillId="0" borderId="0"/>
  </cellStyleXfs>
  <cellXfs count="416">
    <xf numFmtId="0" fontId="0" fillId="0" borderId="0" xfId="0"/>
    <xf numFmtId="0" fontId="51" fillId="0" borderId="0" xfId="0" applyFont="1"/>
    <xf numFmtId="0" fontId="0" fillId="0" borderId="0" xfId="0" applyFont="1" applyAlignment="1">
      <alignment horizontal="center"/>
    </xf>
    <xf numFmtId="0" fontId="0" fillId="0" borderId="0" xfId="0" applyFont="1"/>
    <xf numFmtId="0" fontId="0" fillId="5" borderId="0" xfId="0" applyFont="1" applyFill="1"/>
    <xf numFmtId="49" fontId="0" fillId="0" borderId="0" xfId="0" applyNumberFormat="1" applyFont="1"/>
    <xf numFmtId="0" fontId="52" fillId="0" borderId="0" xfId="0" applyFont="1" applyAlignment="1">
      <alignment horizontal="center"/>
    </xf>
    <xf numFmtId="0" fontId="53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6" fillId="0" borderId="8" xfId="115" applyNumberFormat="1" applyFont="1" applyFill="1" applyBorder="1" applyAlignment="1" applyProtection="1">
      <alignment horizontal="center" wrapText="1"/>
    </xf>
    <xf numFmtId="0" fontId="57" fillId="0" borderId="8" xfId="115" applyNumberFormat="1" applyFont="1" applyFill="1" applyBorder="1" applyAlignment="1" applyProtection="1">
      <alignment horizontal="center" wrapText="1"/>
    </xf>
    <xf numFmtId="0" fontId="57" fillId="0" borderId="11" xfId="115" applyNumberFormat="1" applyFont="1" applyFill="1" applyBorder="1" applyAlignment="1" applyProtection="1">
      <alignment horizontal="left" wrapText="1"/>
    </xf>
    <xf numFmtId="0" fontId="57" fillId="0" borderId="12" xfId="115" applyNumberFormat="1" applyFont="1" applyFill="1" applyBorder="1" applyAlignment="1" applyProtection="1">
      <alignment horizontal="left" wrapText="1"/>
    </xf>
    <xf numFmtId="14" fontId="56" fillId="0" borderId="12" xfId="115" applyNumberFormat="1" applyFont="1" applyFill="1" applyBorder="1" applyAlignment="1" applyProtection="1">
      <alignment horizontal="left" wrapText="1"/>
    </xf>
    <xf numFmtId="0" fontId="58" fillId="0" borderId="8" xfId="0" applyFont="1" applyBorder="1"/>
    <xf numFmtId="0" fontId="59" fillId="0" borderId="8" xfId="0" applyFont="1" applyBorder="1"/>
    <xf numFmtId="0" fontId="61" fillId="0" borderId="11" xfId="115" applyNumberFormat="1" applyFont="1" applyFill="1" applyBorder="1" applyAlignment="1" applyProtection="1">
      <alignment horizontal="left" wrapText="1"/>
    </xf>
    <xf numFmtId="0" fontId="61" fillId="0" borderId="12" xfId="115" applyNumberFormat="1" applyFont="1" applyFill="1" applyBorder="1" applyAlignment="1" applyProtection="1">
      <alignment horizontal="left" wrapText="1"/>
    </xf>
    <xf numFmtId="0" fontId="47" fillId="39" borderId="0" xfId="0" applyFont="1" applyFill="1"/>
    <xf numFmtId="0" fontId="47" fillId="39" borderId="0" xfId="0" applyFont="1" applyFill="1" applyAlignment="1">
      <alignment wrapText="1"/>
    </xf>
    <xf numFmtId="0" fontId="47" fillId="0" borderId="0" xfId="0" applyFont="1" applyFill="1"/>
    <xf numFmtId="14" fontId="0" fillId="0" borderId="0" xfId="0" applyNumberFormat="1"/>
    <xf numFmtId="0" fontId="90" fillId="40" borderId="0" xfId="0" applyFont="1" applyFill="1"/>
    <xf numFmtId="0" fontId="91" fillId="40" borderId="0" xfId="0" applyFont="1" applyFill="1"/>
    <xf numFmtId="0" fontId="6" fillId="0" borderId="0" xfId="0" applyFont="1" applyFill="1"/>
    <xf numFmtId="0" fontId="3" fillId="0" borderId="0" xfId="0" applyFont="1" applyFill="1" applyAlignment="1"/>
    <xf numFmtId="0" fontId="92" fillId="40" borderId="0" xfId="0" applyFont="1" applyFill="1" applyAlignment="1"/>
    <xf numFmtId="0" fontId="92" fillId="40" borderId="0" xfId="119" applyNumberFormat="1" applyFont="1" applyFill="1" applyAlignment="1"/>
    <xf numFmtId="0" fontId="68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68" fillId="0" borderId="0" xfId="0" applyFont="1" applyFill="1"/>
    <xf numFmtId="0" fontId="93" fillId="40" borderId="0" xfId="119" applyFont="1" applyFill="1" applyAlignment="1">
      <alignment horizontal="center"/>
    </xf>
    <xf numFmtId="0" fontId="68" fillId="0" borderId="3" xfId="135" applyFont="1" applyFill="1" applyBorder="1" applyAlignment="1">
      <alignment horizontal="center"/>
    </xf>
    <xf numFmtId="0" fontId="4" fillId="0" borderId="8" xfId="131" applyFont="1" applyBorder="1" applyAlignment="1" applyProtection="1">
      <alignment horizontal="center"/>
    </xf>
    <xf numFmtId="0" fontId="61" fillId="0" borderId="11" xfId="120" applyNumberFormat="1" applyFont="1" applyFill="1" applyBorder="1" applyAlignment="1" applyProtection="1">
      <alignment horizontal="left"/>
    </xf>
    <xf numFmtId="0" fontId="61" fillId="0" borderId="12" xfId="120" applyNumberFormat="1" applyFont="1" applyFill="1" applyBorder="1" applyAlignment="1" applyProtection="1">
      <alignment horizontal="left" wrapText="1"/>
    </xf>
    <xf numFmtId="0" fontId="71" fillId="0" borderId="8" xfId="120" applyFont="1" applyBorder="1"/>
    <xf numFmtId="0" fontId="4" fillId="0" borderId="8" xfId="122" applyFont="1" applyBorder="1" applyAlignment="1"/>
    <xf numFmtId="0" fontId="4" fillId="0" borderId="15" xfId="122" applyFont="1" applyBorder="1" applyAlignment="1">
      <alignment horizontal="center"/>
    </xf>
    <xf numFmtId="0" fontId="4" fillId="0" borderId="10" xfId="131" applyFont="1" applyBorder="1" applyAlignment="1" applyProtection="1">
      <alignment horizontal="center"/>
    </xf>
    <xf numFmtId="0" fontId="71" fillId="0" borderId="10" xfId="120" applyFont="1" applyBorder="1"/>
    <xf numFmtId="0" fontId="4" fillId="0" borderId="10" xfId="122" applyFont="1" applyBorder="1" applyAlignment="1"/>
    <xf numFmtId="0" fontId="48" fillId="0" borderId="15" xfId="131" applyFont="1" applyBorder="1" applyAlignment="1" applyProtection="1">
      <alignment horizontal="left"/>
    </xf>
    <xf numFmtId="0" fontId="61" fillId="0" borderId="15" xfId="120" applyNumberFormat="1" applyFont="1" applyFill="1" applyBorder="1" applyAlignment="1" applyProtection="1">
      <alignment horizontal="center" wrapText="1"/>
    </xf>
    <xf numFmtId="0" fontId="61" fillId="0" borderId="15" xfId="120" applyNumberFormat="1" applyFont="1" applyFill="1" applyBorder="1" applyAlignment="1" applyProtection="1">
      <alignment horizontal="left"/>
    </xf>
    <xf numFmtId="0" fontId="61" fillId="0" borderId="15" xfId="120" applyNumberFormat="1" applyFont="1" applyFill="1" applyBorder="1" applyAlignment="1" applyProtection="1">
      <alignment horizontal="left" wrapText="1"/>
    </xf>
    <xf numFmtId="0" fontId="61" fillId="0" borderId="15" xfId="120" applyFont="1" applyBorder="1" applyAlignment="1"/>
    <xf numFmtId="0" fontId="71" fillId="0" borderId="15" xfId="120" applyFont="1" applyBorder="1"/>
    <xf numFmtId="0" fontId="4" fillId="0" borderId="15" xfId="122" applyFont="1" applyBorder="1" applyAlignment="1"/>
    <xf numFmtId="0" fontId="3" fillId="0" borderId="0" xfId="131" applyFont="1" applyBorder="1" applyAlignment="1" applyProtection="1">
      <alignment horizontal="left"/>
    </xf>
    <xf numFmtId="0" fontId="61" fillId="0" borderId="0" xfId="120" applyNumberFormat="1" applyFont="1" applyFill="1" applyBorder="1" applyAlignment="1" applyProtection="1">
      <alignment horizontal="center" wrapText="1"/>
    </xf>
    <xf numFmtId="0" fontId="61" fillId="0" borderId="0" xfId="120" applyNumberFormat="1" applyFont="1" applyFill="1" applyBorder="1" applyAlignment="1" applyProtection="1">
      <alignment horizontal="left"/>
    </xf>
    <xf numFmtId="0" fontId="61" fillId="0" borderId="0" xfId="120" applyNumberFormat="1" applyFont="1" applyFill="1" applyBorder="1" applyAlignment="1" applyProtection="1">
      <alignment horizontal="left" wrapText="1"/>
    </xf>
    <xf numFmtId="0" fontId="61" fillId="0" borderId="0" xfId="120" applyFont="1" applyBorder="1" applyAlignment="1"/>
    <xf numFmtId="0" fontId="71" fillId="0" borderId="0" xfId="120" applyFont="1" applyBorder="1"/>
    <xf numFmtId="0" fontId="4" fillId="0" borderId="0" xfId="122" applyFont="1" applyBorder="1" applyAlignment="1"/>
    <xf numFmtId="0" fontId="4" fillId="0" borderId="0" xfId="122" applyFont="1" applyBorder="1" applyAlignment="1">
      <alignment horizontal="center"/>
    </xf>
    <xf numFmtId="0" fontId="4" fillId="0" borderId="0" xfId="131" applyFont="1" applyBorder="1" applyAlignment="1" applyProtection="1">
      <alignment horizontal="center"/>
    </xf>
    <xf numFmtId="0" fontId="37" fillId="0" borderId="0" xfId="131" applyFont="1" applyBorder="1" applyAlignment="1" applyProtection="1">
      <alignment horizontal="left"/>
    </xf>
    <xf numFmtId="0" fontId="4" fillId="0" borderId="5" xfId="131" applyFont="1" applyBorder="1" applyAlignment="1" applyProtection="1">
      <alignment horizontal="center"/>
    </xf>
    <xf numFmtId="0" fontId="61" fillId="0" borderId="17" xfId="120" applyNumberFormat="1" applyFont="1" applyFill="1" applyBorder="1" applyAlignment="1" applyProtection="1">
      <alignment horizontal="left"/>
    </xf>
    <xf numFmtId="0" fontId="61" fillId="0" borderId="18" xfId="120" applyNumberFormat="1" applyFont="1" applyFill="1" applyBorder="1" applyAlignment="1" applyProtection="1">
      <alignment horizontal="left" wrapText="1"/>
    </xf>
    <xf numFmtId="0" fontId="71" fillId="0" borderId="5" xfId="120" applyFont="1" applyBorder="1"/>
    <xf numFmtId="0" fontId="4" fillId="0" borderId="5" xfId="122" applyFont="1" applyBorder="1" applyAlignment="1"/>
    <xf numFmtId="0" fontId="54" fillId="0" borderId="0" xfId="0" applyFont="1" applyFill="1" applyAlignment="1">
      <alignment horizontal="center" vertical="center"/>
    </xf>
    <xf numFmtId="0" fontId="0" fillId="0" borderId="0" xfId="0" applyFont="1" applyFill="1"/>
    <xf numFmtId="0" fontId="54" fillId="41" borderId="0" xfId="0" applyNumberFormat="1" applyFont="1" applyFill="1" applyAlignment="1">
      <alignment horizontal="center" vertical="center"/>
    </xf>
    <xf numFmtId="0" fontId="0" fillId="41" borderId="0" xfId="0" applyNumberFormat="1" applyFont="1" applyFill="1"/>
    <xf numFmtId="0" fontId="58" fillId="0" borderId="13" xfId="0" applyFont="1" applyBorder="1" applyAlignment="1">
      <alignment horizontal="center"/>
    </xf>
    <xf numFmtId="0" fontId="59" fillId="0" borderId="13" xfId="0" applyFont="1" applyBorder="1"/>
    <xf numFmtId="0" fontId="56" fillId="0" borderId="13" xfId="115" applyNumberFormat="1" applyFont="1" applyFill="1" applyBorder="1" applyAlignment="1" applyProtection="1">
      <alignment horizontal="center" wrapText="1"/>
    </xf>
    <xf numFmtId="0" fontId="61" fillId="0" borderId="19" xfId="115" applyNumberFormat="1" applyFont="1" applyFill="1" applyBorder="1" applyAlignment="1" applyProtection="1">
      <alignment horizontal="left" wrapText="1"/>
    </xf>
    <xf numFmtId="0" fontId="61" fillId="0" borderId="20" xfId="115" applyNumberFormat="1" applyFont="1" applyFill="1" applyBorder="1" applyAlignment="1" applyProtection="1">
      <alignment horizontal="left" wrapText="1"/>
    </xf>
    <xf numFmtId="14" fontId="56" fillId="0" borderId="20" xfId="115" applyNumberFormat="1" applyFont="1" applyFill="1" applyBorder="1" applyAlignment="1" applyProtection="1">
      <alignment horizontal="left" wrapText="1"/>
    </xf>
    <xf numFmtId="0" fontId="58" fillId="0" borderId="13" xfId="0" applyFont="1" applyBorder="1"/>
    <xf numFmtId="0" fontId="50" fillId="0" borderId="8" xfId="0" applyFont="1" applyBorder="1" applyAlignment="1">
      <alignment horizontal="center"/>
    </xf>
    <xf numFmtId="0" fontId="7" fillId="41" borderId="8" xfId="134" quotePrefix="1" applyNumberFormat="1" applyFont="1" applyFill="1" applyBorder="1" applyAlignment="1">
      <alignment horizontal="left"/>
    </xf>
    <xf numFmtId="0" fontId="0" fillId="0" borderId="8" xfId="0" applyFont="1" applyBorder="1"/>
    <xf numFmtId="0" fontId="0" fillId="0" borderId="8" xfId="0" applyFont="1" applyFill="1" applyBorder="1"/>
    <xf numFmtId="0" fontId="0" fillId="5" borderId="8" xfId="0" applyFont="1" applyFill="1" applyBorder="1"/>
    <xf numFmtId="0" fontId="50" fillId="0" borderId="5" xfId="0" applyFont="1" applyBorder="1" applyAlignment="1">
      <alignment horizontal="center"/>
    </xf>
    <xf numFmtId="0" fontId="0" fillId="0" borderId="5" xfId="0" applyFont="1" applyBorder="1"/>
    <xf numFmtId="0" fontId="0" fillId="0" borderId="5" xfId="0" applyFont="1" applyFill="1" applyBorder="1"/>
    <xf numFmtId="0" fontId="52" fillId="0" borderId="3" xfId="0" applyFont="1" applyBorder="1" applyAlignment="1">
      <alignment horizontal="center" vertical="center"/>
    </xf>
    <xf numFmtId="49" fontId="52" fillId="0" borderId="3" xfId="0" applyNumberFormat="1" applyFont="1" applyBorder="1" applyAlignment="1">
      <alignment horizontal="center" vertical="center"/>
    </xf>
    <xf numFmtId="0" fontId="52" fillId="41" borderId="3" xfId="0" applyNumberFormat="1" applyFont="1" applyFill="1" applyBorder="1" applyAlignment="1">
      <alignment horizontal="center" vertical="center" wrapText="1"/>
    </xf>
    <xf numFmtId="0" fontId="52" fillId="0" borderId="3" xfId="0" applyFont="1" applyFill="1" applyBorder="1" applyAlignment="1">
      <alignment horizontal="center" vertical="center" wrapText="1"/>
    </xf>
    <xf numFmtId="0" fontId="52" fillId="0" borderId="3" xfId="0" applyFont="1" applyFill="1" applyBorder="1" applyAlignment="1">
      <alignment vertical="center" wrapText="1"/>
    </xf>
    <xf numFmtId="0" fontId="60" fillId="0" borderId="21" xfId="115" applyFont="1" applyFill="1" applyBorder="1"/>
    <xf numFmtId="0" fontId="56" fillId="0" borderId="13" xfId="122" applyFont="1" applyFill="1" applyBorder="1" applyAlignment="1"/>
    <xf numFmtId="0" fontId="56" fillId="0" borderId="8" xfId="115" applyFont="1" applyFill="1" applyBorder="1" applyAlignment="1"/>
    <xf numFmtId="0" fontId="60" fillId="0" borderId="22" xfId="115" applyFont="1" applyFill="1" applyBorder="1"/>
    <xf numFmtId="0" fontId="56" fillId="0" borderId="8" xfId="122" applyFont="1" applyFill="1" applyBorder="1" applyAlignment="1"/>
    <xf numFmtId="0" fontId="58" fillId="0" borderId="8" xfId="0" applyFont="1" applyFill="1" applyBorder="1"/>
    <xf numFmtId="0" fontId="50" fillId="0" borderId="8" xfId="0" applyFont="1" applyFill="1" applyBorder="1" applyAlignment="1">
      <alignment horizontal="center"/>
    </xf>
    <xf numFmtId="0" fontId="7" fillId="0" borderId="8" xfId="134" quotePrefix="1" applyNumberFormat="1" applyFont="1" applyFill="1" applyBorder="1" applyAlignment="1">
      <alignment horizontal="left"/>
    </xf>
    <xf numFmtId="0" fontId="52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Fill="1" applyBorder="1"/>
    <xf numFmtId="0" fontId="4" fillId="0" borderId="0" xfId="122" applyFont="1" applyBorder="1" applyAlignment="1">
      <alignment horizontal="right"/>
    </xf>
    <xf numFmtId="0" fontId="73" fillId="0" borderId="0" xfId="0" applyFont="1"/>
    <xf numFmtId="0" fontId="0" fillId="0" borderId="0" xfId="0" applyAlignment="1">
      <alignment horizontal="right"/>
    </xf>
    <xf numFmtId="0" fontId="94" fillId="39" borderId="0" xfId="0" applyFont="1" applyFill="1" applyAlignment="1">
      <alignment wrapText="1"/>
    </xf>
    <xf numFmtId="0" fontId="0" fillId="0" borderId="5" xfId="0" applyFill="1" applyBorder="1"/>
    <xf numFmtId="0" fontId="0" fillId="0" borderId="8" xfId="0" applyFill="1" applyBorder="1"/>
    <xf numFmtId="0" fontId="7" fillId="41" borderId="5" xfId="134" applyNumberFormat="1" applyFont="1" applyFill="1" applyBorder="1" applyAlignment="1">
      <alignment horizontal="left"/>
    </xf>
    <xf numFmtId="0" fontId="95" fillId="0" borderId="8" xfId="120" applyNumberFormat="1" applyFont="1" applyFill="1" applyBorder="1" applyAlignment="1" applyProtection="1">
      <alignment horizontal="center" wrapText="1"/>
    </xf>
    <xf numFmtId="0" fontId="95" fillId="0" borderId="15" xfId="120" applyNumberFormat="1" applyFont="1" applyFill="1" applyBorder="1" applyAlignment="1" applyProtection="1">
      <alignment horizontal="center" wrapText="1"/>
    </xf>
    <xf numFmtId="0" fontId="95" fillId="0" borderId="0" xfId="120" applyNumberFormat="1" applyFont="1" applyFill="1" applyBorder="1" applyAlignment="1" applyProtection="1">
      <alignment horizontal="center" wrapText="1"/>
    </xf>
    <xf numFmtId="0" fontId="95" fillId="0" borderId="16" xfId="120" applyNumberFormat="1" applyFont="1" applyFill="1" applyBorder="1" applyAlignment="1" applyProtection="1">
      <alignment horizontal="center" wrapText="1"/>
    </xf>
    <xf numFmtId="0" fontId="96" fillId="0" borderId="8" xfId="120" applyFont="1" applyBorder="1" applyAlignment="1">
      <alignment horizontal="center"/>
    </xf>
    <xf numFmtId="0" fontId="96" fillId="0" borderId="15" xfId="120" applyFont="1" applyBorder="1" applyAlignment="1"/>
    <xf numFmtId="0" fontId="96" fillId="0" borderId="0" xfId="120" applyFont="1" applyBorder="1" applyAlignment="1"/>
    <xf numFmtId="0" fontId="96" fillId="0" borderId="16" xfId="120" applyFont="1" applyBorder="1" applyAlignment="1">
      <alignment horizontal="center"/>
    </xf>
    <xf numFmtId="0" fontId="0" fillId="0" borderId="0" xfId="0" applyBorder="1"/>
    <xf numFmtId="14" fontId="0" fillId="0" borderId="0" xfId="0" applyNumberFormat="1" applyBorder="1"/>
    <xf numFmtId="0" fontId="0" fillId="0" borderId="0" xfId="0" applyBorder="1" applyAlignment="1">
      <alignment horizontal="center"/>
    </xf>
    <xf numFmtId="0" fontId="90" fillId="40" borderId="0" xfId="0" applyFont="1" applyFill="1" applyBorder="1"/>
    <xf numFmtId="0" fontId="97" fillId="0" borderId="0" xfId="0" applyFont="1" applyBorder="1"/>
    <xf numFmtId="0" fontId="4" fillId="0" borderId="15" xfId="122" applyFont="1" applyBorder="1" applyAlignment="1">
      <alignment horizontal="center"/>
    </xf>
    <xf numFmtId="0" fontId="4" fillId="0" borderId="0" xfId="184" applyFont="1" applyFill="1"/>
    <xf numFmtId="0" fontId="68" fillId="0" borderId="0" xfId="184" applyFont="1" applyFill="1" applyAlignment="1">
      <alignment horizontal="center"/>
    </xf>
    <xf numFmtId="0" fontId="68" fillId="0" borderId="0" xfId="184" applyFont="1" applyFill="1" applyAlignment="1">
      <alignment horizontal="right"/>
    </xf>
    <xf numFmtId="0" fontId="68" fillId="0" borderId="0" xfId="184" applyFont="1" applyFill="1" applyAlignment="1"/>
    <xf numFmtId="0" fontId="4" fillId="0" borderId="0" xfId="184" applyFont="1" applyFill="1" applyAlignment="1">
      <alignment horizontal="center"/>
    </xf>
    <xf numFmtId="0" fontId="68" fillId="0" borderId="0" xfId="184" applyFont="1" applyFill="1" applyAlignment="1">
      <alignment horizontal="left"/>
    </xf>
    <xf numFmtId="0" fontId="68" fillId="39" borderId="0" xfId="184" applyFont="1" applyFill="1" applyAlignment="1">
      <alignment horizontal="left"/>
    </xf>
    <xf numFmtId="0" fontId="68" fillId="39" borderId="0" xfId="184" applyFont="1" applyFill="1" applyAlignment="1">
      <alignment horizontal="center"/>
    </xf>
    <xf numFmtId="0" fontId="99" fillId="39" borderId="0" xfId="184" applyFont="1" applyFill="1" applyAlignment="1">
      <alignment horizontal="left"/>
    </xf>
    <xf numFmtId="0" fontId="68" fillId="0" borderId="0" xfId="184" applyFont="1" applyFill="1"/>
    <xf numFmtId="0" fontId="68" fillId="0" borderId="0" xfId="184" applyFont="1" applyFill="1" applyBorder="1" applyAlignment="1">
      <alignment horizontal="center" vertical="center" wrapText="1"/>
    </xf>
    <xf numFmtId="0" fontId="68" fillId="0" borderId="0" xfId="184" applyFont="1" applyFill="1" applyBorder="1" applyAlignment="1">
      <alignment vertical="center"/>
    </xf>
    <xf numFmtId="0" fontId="100" fillId="0" borderId="0" xfId="184" applyFont="1" applyFill="1" applyBorder="1" applyAlignment="1">
      <alignment horizontal="center"/>
    </xf>
    <xf numFmtId="181" fontId="68" fillId="0" borderId="0" xfId="184" applyNumberFormat="1" applyFont="1" applyFill="1" applyBorder="1" applyAlignment="1">
      <alignment horizontal="center"/>
    </xf>
    <xf numFmtId="0" fontId="99" fillId="0" borderId="0" xfId="184" applyFont="1" applyFill="1" applyBorder="1" applyAlignment="1">
      <alignment horizontal="left"/>
    </xf>
    <xf numFmtId="0" fontId="4" fillId="0" borderId="0" xfId="184" applyFont="1" applyFill="1" applyBorder="1" applyAlignment="1">
      <alignment horizontal="center"/>
    </xf>
    <xf numFmtId="0" fontId="4" fillId="0" borderId="0" xfId="184" applyFont="1" applyFill="1" applyBorder="1"/>
    <xf numFmtId="0" fontId="98" fillId="0" borderId="0" xfId="184"/>
    <xf numFmtId="0" fontId="99" fillId="0" borderId="0" xfId="184" applyFont="1" applyFill="1" applyAlignment="1">
      <alignment horizontal="left"/>
    </xf>
    <xf numFmtId="14" fontId="99" fillId="0" borderId="0" xfId="184" applyNumberFormat="1" applyFont="1" applyFill="1" applyAlignment="1">
      <alignment horizontal="center"/>
    </xf>
    <xf numFmtId="9" fontId="5" fillId="0" borderId="0" xfId="185" applyFont="1" applyFill="1" applyBorder="1" applyAlignment="1">
      <alignment horizontal="center" vertical="center" wrapText="1"/>
    </xf>
    <xf numFmtId="0" fontId="68" fillId="0" borderId="40" xfId="184" applyNumberFormat="1" applyFont="1" applyFill="1" applyBorder="1" applyAlignment="1">
      <alignment horizontal="center"/>
    </xf>
    <xf numFmtId="0" fontId="4" fillId="0" borderId="40" xfId="184" applyFont="1" applyFill="1" applyBorder="1" applyAlignment="1">
      <alignment horizontal="left"/>
    </xf>
    <xf numFmtId="0" fontId="68" fillId="0" borderId="40" xfId="184" applyFont="1" applyFill="1" applyBorder="1" applyAlignment="1">
      <alignment horizontal="left"/>
    </xf>
    <xf numFmtId="14" fontId="4" fillId="0" borderId="40" xfId="184" applyNumberFormat="1" applyFont="1" applyFill="1" applyBorder="1" applyAlignment="1">
      <alignment horizontal="center"/>
    </xf>
    <xf numFmtId="0" fontId="68" fillId="0" borderId="0" xfId="184" applyFont="1" applyFill="1" applyBorder="1" applyAlignment="1">
      <alignment horizontal="center"/>
    </xf>
    <xf numFmtId="14" fontId="4" fillId="0" borderId="0" xfId="184" applyNumberFormat="1" applyFont="1" applyFill="1" applyAlignment="1">
      <alignment horizontal="center"/>
    </xf>
    <xf numFmtId="0" fontId="4" fillId="6" borderId="0" xfId="184" applyFont="1" applyFill="1"/>
    <xf numFmtId="0" fontId="68" fillId="6" borderId="0" xfId="184" applyFont="1" applyFill="1" applyAlignment="1">
      <alignment horizontal="left"/>
    </xf>
    <xf numFmtId="0" fontId="100" fillId="0" borderId="0" xfId="184" applyFont="1" applyFill="1" applyBorder="1" applyAlignment="1">
      <alignment horizontal="left"/>
    </xf>
    <xf numFmtId="0" fontId="102" fillId="0" borderId="0" xfId="184" applyFont="1" applyBorder="1" applyAlignment="1">
      <alignment horizontal="center" wrapText="1"/>
    </xf>
    <xf numFmtId="0" fontId="103" fillId="0" borderId="0" xfId="184" applyFont="1" applyBorder="1" applyAlignment="1">
      <alignment horizontal="center" wrapText="1"/>
    </xf>
    <xf numFmtId="0" fontId="103" fillId="0" borderId="0" xfId="184" applyFont="1" applyBorder="1" applyAlignment="1">
      <alignment wrapText="1"/>
    </xf>
    <xf numFmtId="0" fontId="105" fillId="0" borderId="0" xfId="184" applyFont="1" applyBorder="1" applyAlignment="1">
      <alignment horizontal="center" wrapText="1"/>
    </xf>
    <xf numFmtId="0" fontId="105" fillId="0" borderId="0" xfId="184" applyFont="1" applyBorder="1" applyAlignment="1">
      <alignment horizontal="center" vertical="center" wrapText="1"/>
    </xf>
    <xf numFmtId="0" fontId="106" fillId="0" borderId="0" xfId="184" applyFont="1" applyBorder="1" applyAlignment="1">
      <alignment horizontal="center" wrapText="1"/>
    </xf>
    <xf numFmtId="0" fontId="106" fillId="0" borderId="0" xfId="184" applyFont="1" applyBorder="1" applyAlignment="1">
      <alignment horizontal="center" vertical="center" wrapText="1"/>
    </xf>
    <xf numFmtId="0" fontId="102" fillId="0" borderId="0" xfId="184" applyFont="1" applyBorder="1" applyAlignment="1">
      <alignment horizontal="left" vertical="center" wrapText="1"/>
    </xf>
    <xf numFmtId="0" fontId="102" fillId="0" borderId="0" xfId="184" applyFont="1" applyBorder="1" applyAlignment="1">
      <alignment horizontal="center" vertical="center" wrapText="1"/>
    </xf>
    <xf numFmtId="0" fontId="103" fillId="0" borderId="0" xfId="184" applyFont="1" applyBorder="1" applyAlignment="1">
      <alignment horizontal="center"/>
    </xf>
    <xf numFmtId="0" fontId="102" fillId="0" borderId="0" xfId="184" applyFont="1" applyBorder="1" applyAlignment="1">
      <alignment horizontal="center"/>
    </xf>
    <xf numFmtId="0" fontId="103" fillId="0" borderId="0" xfId="184" applyFont="1" applyBorder="1" applyAlignment="1">
      <alignment horizontal="left"/>
    </xf>
    <xf numFmtId="0" fontId="103" fillId="0" borderId="0" xfId="184" applyFont="1" applyBorder="1"/>
    <xf numFmtId="0" fontId="102" fillId="0" borderId="0" xfId="184" applyFont="1" applyBorder="1" applyAlignment="1">
      <alignment horizontal="left"/>
    </xf>
    <xf numFmtId="0" fontId="102" fillId="0" borderId="0" xfId="184" applyFont="1" applyBorder="1" applyAlignment="1">
      <alignment horizontal="center" vertical="center"/>
    </xf>
    <xf numFmtId="0" fontId="103" fillId="40" borderId="0" xfId="184" applyFont="1" applyFill="1" applyBorder="1" applyAlignment="1">
      <alignment horizontal="center"/>
    </xf>
    <xf numFmtId="0" fontId="102" fillId="40" borderId="0" xfId="184" applyFont="1" applyFill="1" applyBorder="1" applyAlignment="1">
      <alignment horizontal="center"/>
    </xf>
    <xf numFmtId="0" fontId="103" fillId="40" borderId="0" xfId="184" applyFont="1" applyFill="1" applyBorder="1" applyAlignment="1">
      <alignment horizontal="left"/>
    </xf>
    <xf numFmtId="0" fontId="102" fillId="40" borderId="0" xfId="184" applyFont="1" applyFill="1" applyBorder="1" applyAlignment="1">
      <alignment horizontal="left"/>
    </xf>
    <xf numFmtId="0" fontId="102" fillId="40" borderId="0" xfId="184" applyFont="1" applyFill="1" applyBorder="1" applyAlignment="1">
      <alignment horizontal="center" vertical="center"/>
    </xf>
    <xf numFmtId="0" fontId="103" fillId="0" borderId="0" xfId="184" applyFont="1" applyFill="1" applyBorder="1" applyAlignment="1">
      <alignment horizontal="center"/>
    </xf>
    <xf numFmtId="0" fontId="103" fillId="0" borderId="0" xfId="184" applyFont="1" applyFill="1" applyBorder="1" applyAlignment="1">
      <alignment horizontal="center" vertical="center"/>
    </xf>
    <xf numFmtId="0" fontId="103" fillId="0" borderId="0" xfId="184" applyFont="1" applyFill="1" applyBorder="1" applyAlignment="1">
      <alignment horizontal="left"/>
    </xf>
    <xf numFmtId="0" fontId="102" fillId="0" borderId="0" xfId="184" applyFont="1" applyFill="1" applyBorder="1" applyAlignment="1">
      <alignment horizontal="center" vertical="center"/>
    </xf>
    <xf numFmtId="0" fontId="103" fillId="0" borderId="0" xfId="184" applyFont="1" applyBorder="1" applyAlignment="1">
      <alignment horizontal="center" vertical="center"/>
    </xf>
    <xf numFmtId="0" fontId="105" fillId="0" borderId="0" xfId="184" applyFont="1" applyBorder="1" applyAlignment="1">
      <alignment horizontal="center" vertical="center"/>
    </xf>
    <xf numFmtId="0" fontId="103" fillId="0" borderId="0" xfId="184" applyFont="1" applyBorder="1" applyAlignment="1">
      <alignment horizontal="right"/>
    </xf>
    <xf numFmtId="0" fontId="103" fillId="0" borderId="0" xfId="184" applyFont="1" applyFill="1" applyBorder="1"/>
    <xf numFmtId="0" fontId="102" fillId="0" borderId="0" xfId="184" applyFont="1" applyFill="1" applyBorder="1" applyAlignment="1">
      <alignment horizontal="center"/>
    </xf>
    <xf numFmtId="0" fontId="102" fillId="6" borderId="0" xfId="184" applyFont="1" applyFill="1" applyBorder="1" applyAlignment="1">
      <alignment horizontal="center"/>
    </xf>
    <xf numFmtId="0" fontId="103" fillId="0" borderId="0" xfId="184" applyFont="1" applyBorder="1" applyAlignment="1">
      <alignment horizontal="left" wrapText="1"/>
    </xf>
    <xf numFmtId="0" fontId="106" fillId="0" borderId="0" xfId="184" applyFont="1" applyBorder="1" applyAlignment="1">
      <alignment horizontal="center"/>
    </xf>
    <xf numFmtId="0" fontId="103" fillId="7" borderId="0" xfId="184" applyFont="1" applyFill="1" applyBorder="1" applyAlignment="1">
      <alignment horizontal="left"/>
    </xf>
    <xf numFmtId="0" fontId="103" fillId="6" borderId="0" xfId="184" applyFont="1" applyFill="1" applyBorder="1" applyAlignment="1">
      <alignment horizontal="left"/>
    </xf>
    <xf numFmtId="0" fontId="103" fillId="42" borderId="0" xfId="184" applyFont="1" applyFill="1" applyBorder="1" applyAlignment="1">
      <alignment horizontal="left"/>
    </xf>
    <xf numFmtId="0" fontId="103" fillId="0" borderId="0" xfId="184" applyFont="1" applyBorder="1" applyAlignment="1">
      <alignment horizontal="left" vertical="center"/>
    </xf>
    <xf numFmtId="0" fontId="103" fillId="0" borderId="0" xfId="184" applyFont="1" applyFill="1" applyBorder="1" applyAlignment="1">
      <alignment horizontal="left" vertical="center"/>
    </xf>
    <xf numFmtId="0" fontId="7" fillId="0" borderId="0" xfId="184" applyFont="1" applyFill="1"/>
    <xf numFmtId="0" fontId="109" fillId="0" borderId="0" xfId="184" applyFont="1" applyFill="1" applyAlignment="1"/>
    <xf numFmtId="0" fontId="3" fillId="0" borderId="0" xfId="184" applyFont="1" applyFill="1" applyAlignment="1"/>
    <xf numFmtId="0" fontId="5" fillId="0" borderId="0" xfId="184" applyFont="1" applyFill="1"/>
    <xf numFmtId="0" fontId="3" fillId="0" borderId="0" xfId="184" applyFont="1" applyFill="1" applyAlignment="1">
      <alignment horizontal="center"/>
    </xf>
    <xf numFmtId="0" fontId="3" fillId="0" borderId="0" xfId="184" applyFont="1" applyFill="1" applyBorder="1" applyAlignment="1"/>
    <xf numFmtId="0" fontId="3" fillId="0" borderId="0" xfId="184" applyFont="1" applyFill="1" applyBorder="1" applyAlignment="1">
      <alignment horizontal="left"/>
    </xf>
    <xf numFmtId="0" fontId="3" fillId="0" borderId="0" xfId="184" applyFont="1" applyFill="1" applyBorder="1" applyAlignment="1">
      <alignment horizontal="center"/>
    </xf>
    <xf numFmtId="0" fontId="3" fillId="0" borderId="0" xfId="184" applyFont="1" applyFill="1" applyAlignment="1">
      <alignment horizontal="left"/>
    </xf>
    <xf numFmtId="0" fontId="94" fillId="0" borderId="0" xfId="184" applyFont="1" applyFill="1" applyAlignment="1">
      <alignment horizontal="left"/>
    </xf>
    <xf numFmtId="0" fontId="70" fillId="0" borderId="0" xfId="184" applyFont="1" applyFill="1" applyAlignment="1">
      <alignment horizontal="left"/>
    </xf>
    <xf numFmtId="0" fontId="70" fillId="0" borderId="0" xfId="184" applyFont="1" applyFill="1" applyBorder="1" applyAlignment="1"/>
    <xf numFmtId="0" fontId="7" fillId="0" borderId="0" xfId="184" applyFont="1" applyFill="1" applyAlignment="1">
      <alignment horizontal="center"/>
    </xf>
    <xf numFmtId="0" fontId="7" fillId="0" borderId="0" xfId="184" applyFont="1" applyFill="1" applyBorder="1" applyAlignment="1"/>
    <xf numFmtId="0" fontId="7" fillId="0" borderId="0" xfId="184" applyFont="1" applyFill="1" applyBorder="1" applyAlignment="1">
      <alignment horizontal="left"/>
    </xf>
    <xf numFmtId="0" fontId="7" fillId="0" borderId="0" xfId="184" applyFont="1" applyFill="1" applyBorder="1" applyAlignment="1">
      <alignment horizontal="center"/>
    </xf>
    <xf numFmtId="0" fontId="7" fillId="0" borderId="0" xfId="184" applyFont="1" applyFill="1" applyAlignment="1"/>
    <xf numFmtId="0" fontId="94" fillId="0" borderId="0" xfId="184" applyFont="1" applyFill="1" applyAlignment="1">
      <alignment horizontal="center"/>
    </xf>
    <xf numFmtId="0" fontId="110" fillId="0" borderId="3" xfId="184" applyFont="1" applyFill="1" applyBorder="1" applyAlignment="1">
      <alignment horizontal="center" vertical="center" wrapText="1"/>
    </xf>
    <xf numFmtId="0" fontId="5" fillId="0" borderId="0" xfId="184" applyFont="1" applyFill="1" applyBorder="1" applyAlignment="1">
      <alignment vertical="center"/>
    </xf>
    <xf numFmtId="9" fontId="111" fillId="0" borderId="3" xfId="185" applyFont="1" applyFill="1" applyBorder="1" applyAlignment="1">
      <alignment horizontal="center" vertical="center"/>
    </xf>
    <xf numFmtId="9" fontId="110" fillId="0" borderId="3" xfId="185" applyFont="1" applyFill="1" applyBorder="1" applyAlignment="1">
      <alignment horizontal="center" vertical="center" wrapText="1"/>
    </xf>
    <xf numFmtId="0" fontId="110" fillId="0" borderId="3" xfId="184" applyFont="1" applyFill="1" applyBorder="1" applyAlignment="1">
      <alignment vertical="center" wrapText="1"/>
    </xf>
    <xf numFmtId="0" fontId="5" fillId="0" borderId="0" xfId="184" applyFont="1" applyFill="1" applyBorder="1" applyAlignment="1">
      <alignment horizontal="center"/>
    </xf>
    <xf numFmtId="0" fontId="8" fillId="0" borderId="13" xfId="184" applyFont="1" applyFill="1" applyBorder="1" applyAlignment="1">
      <alignment horizontal="center" vertical="center"/>
    </xf>
    <xf numFmtId="0" fontId="7" fillId="0" borderId="0" xfId="184" applyFont="1" applyFill="1" applyBorder="1"/>
    <xf numFmtId="0" fontId="8" fillId="0" borderId="8" xfId="184" applyFont="1" applyFill="1" applyBorder="1" applyAlignment="1">
      <alignment horizontal="center" vertical="center"/>
    </xf>
    <xf numFmtId="0" fontId="5" fillId="0" borderId="0" xfId="184" applyFont="1" applyFill="1" applyBorder="1" applyAlignment="1">
      <alignment horizontal="center" vertical="center"/>
    </xf>
    <xf numFmtId="0" fontId="94" fillId="0" borderId="0" xfId="184" applyFont="1" applyFill="1" applyBorder="1" applyAlignment="1">
      <alignment horizontal="center" vertical="center"/>
    </xf>
    <xf numFmtId="0" fontId="5" fillId="0" borderId="3" xfId="184" applyFont="1" applyFill="1" applyBorder="1" applyAlignment="1">
      <alignment horizontal="center" vertical="center"/>
    </xf>
    <xf numFmtId="0" fontId="5" fillId="0" borderId="3" xfId="184" applyFont="1" applyFill="1" applyBorder="1" applyAlignment="1">
      <alignment horizontal="center" vertical="center" wrapText="1"/>
    </xf>
    <xf numFmtId="0" fontId="5" fillId="0" borderId="0" xfId="184" applyFont="1" applyFill="1" applyBorder="1" applyAlignment="1"/>
    <xf numFmtId="0" fontId="94" fillId="0" borderId="0" xfId="184" applyFont="1" applyFill="1" applyBorder="1" applyAlignment="1">
      <alignment horizontal="center"/>
    </xf>
    <xf numFmtId="0" fontId="7" fillId="0" borderId="3" xfId="184" applyFont="1" applyFill="1" applyBorder="1" applyAlignment="1">
      <alignment horizontal="center"/>
    </xf>
    <xf numFmtId="0" fontId="5" fillId="0" borderId="29" xfId="184" applyFont="1" applyFill="1" applyBorder="1"/>
    <xf numFmtId="0" fontId="5" fillId="0" borderId="3" xfId="184" applyFont="1" applyFill="1" applyBorder="1" applyAlignment="1">
      <alignment horizontal="center"/>
    </xf>
    <xf numFmtId="0" fontId="5" fillId="0" borderId="0" xfId="184" applyFont="1" applyFill="1" applyBorder="1" applyAlignment="1">
      <alignment horizontal="left"/>
    </xf>
    <xf numFmtId="0" fontId="5" fillId="0" borderId="0" xfId="184" applyFont="1" applyFill="1" applyAlignment="1">
      <alignment horizontal="center"/>
    </xf>
    <xf numFmtId="0" fontId="5" fillId="0" borderId="0" xfId="184" applyFont="1" applyFill="1" applyBorder="1"/>
    <xf numFmtId="0" fontId="113" fillId="0" borderId="0" xfId="184" applyFont="1" applyFill="1" applyBorder="1" applyAlignment="1"/>
    <xf numFmtId="0" fontId="113" fillId="0" borderId="0" xfId="184" applyFont="1" applyFill="1" applyBorder="1" applyAlignment="1">
      <alignment horizontal="center"/>
    </xf>
    <xf numFmtId="0" fontId="114" fillId="0" borderId="0" xfId="184" applyFont="1" applyAlignment="1">
      <alignment horizontal="left"/>
    </xf>
    <xf numFmtId="0" fontId="115" fillId="0" borderId="0" xfId="184" applyFont="1" applyFill="1" applyAlignment="1">
      <alignment horizontal="center"/>
    </xf>
    <xf numFmtId="0" fontId="114" fillId="0" borderId="0" xfId="184" applyFont="1" applyAlignment="1"/>
    <xf numFmtId="0" fontId="5" fillId="0" borderId="0" xfId="184" applyFont="1" applyFill="1" applyAlignment="1"/>
    <xf numFmtId="0" fontId="3" fillId="0" borderId="0" xfId="184" applyFont="1" applyFill="1" applyBorder="1"/>
    <xf numFmtId="0" fontId="6" fillId="0" borderId="0" xfId="184" applyFont="1" applyFill="1" applyAlignment="1">
      <alignment horizontal="center"/>
    </xf>
    <xf numFmtId="0" fontId="5" fillId="0" borderId="0" xfId="184" applyFont="1" applyAlignment="1"/>
    <xf numFmtId="0" fontId="94" fillId="0" borderId="13" xfId="184" applyFont="1" applyFill="1" applyBorder="1" applyAlignment="1">
      <alignment vertical="center"/>
    </xf>
    <xf numFmtId="0" fontId="94" fillId="0" borderId="8" xfId="184" applyFont="1" applyFill="1" applyBorder="1" applyAlignment="1">
      <alignment vertical="center"/>
    </xf>
    <xf numFmtId="0" fontId="8" fillId="0" borderId="19" xfId="184" applyFont="1" applyFill="1" applyBorder="1" applyAlignment="1">
      <alignment vertical="center"/>
    </xf>
    <xf numFmtId="0" fontId="94" fillId="0" borderId="20" xfId="184" applyFont="1" applyFill="1" applyBorder="1" applyAlignment="1">
      <alignment horizontal="left" vertical="center"/>
    </xf>
    <xf numFmtId="0" fontId="94" fillId="0" borderId="13" xfId="184" applyFont="1" applyFill="1" applyBorder="1" applyAlignment="1">
      <alignment horizontal="center" vertical="center"/>
    </xf>
    <xf numFmtId="181" fontId="94" fillId="0" borderId="13" xfId="184" applyNumberFormat="1" applyFont="1" applyFill="1" applyBorder="1" applyAlignment="1">
      <alignment horizontal="center" vertical="center"/>
    </xf>
    <xf numFmtId="0" fontId="116" fillId="0" borderId="13" xfId="184" applyFont="1" applyFill="1" applyBorder="1" applyAlignment="1">
      <alignment horizontal="left" vertical="center"/>
    </xf>
    <xf numFmtId="0" fontId="8" fillId="0" borderId="11" xfId="184" applyFont="1" applyFill="1" applyBorder="1" applyAlignment="1">
      <alignment vertical="center"/>
    </xf>
    <xf numFmtId="0" fontId="94" fillId="0" borderId="12" xfId="184" applyFont="1" applyFill="1" applyBorder="1" applyAlignment="1">
      <alignment horizontal="left" vertical="center"/>
    </xf>
    <xf numFmtId="0" fontId="94" fillId="0" borderId="8" xfId="184" applyFont="1" applyFill="1" applyBorder="1" applyAlignment="1">
      <alignment horizontal="center" vertical="center"/>
    </xf>
    <xf numFmtId="181" fontId="94" fillId="0" borderId="8" xfId="184" applyNumberFormat="1" applyFont="1" applyFill="1" applyBorder="1" applyAlignment="1">
      <alignment horizontal="center" vertical="center"/>
    </xf>
    <xf numFmtId="0" fontId="116" fillId="0" borderId="8" xfId="184" applyFont="1" applyFill="1" applyBorder="1" applyAlignment="1">
      <alignment horizontal="left" vertical="center"/>
    </xf>
    <xf numFmtId="0" fontId="111" fillId="0" borderId="13" xfId="184" applyFont="1" applyFill="1" applyBorder="1" applyAlignment="1">
      <alignment horizontal="center" vertical="center"/>
    </xf>
    <xf numFmtId="0" fontId="111" fillId="0" borderId="8" xfId="184" applyFont="1" applyFill="1" applyBorder="1" applyAlignment="1">
      <alignment horizontal="center" vertical="center"/>
    </xf>
    <xf numFmtId="0" fontId="47" fillId="0" borderId="0" xfId="0" applyFont="1" applyFill="1" applyAlignment="1">
      <alignment wrapText="1"/>
    </xf>
    <xf numFmtId="0" fontId="97" fillId="0" borderId="0" xfId="0" quotePrefix="1" applyFont="1" applyBorder="1"/>
    <xf numFmtId="0" fontId="47" fillId="39" borderId="0" xfId="0" applyFont="1" applyFill="1" applyAlignment="1">
      <alignment horizontal="center" wrapText="1"/>
    </xf>
    <xf numFmtId="0" fontId="0" fillId="0" borderId="5" xfId="0" applyBorder="1"/>
    <xf numFmtId="0" fontId="6" fillId="0" borderId="0" xfId="113" applyFont="1" applyFill="1"/>
    <xf numFmtId="0" fontId="3" fillId="0" borderId="0" xfId="113" applyFont="1" applyFill="1" applyAlignment="1">
      <alignment horizontal="center"/>
    </xf>
    <xf numFmtId="0" fontId="92" fillId="0" borderId="0" xfId="113" applyFont="1" applyFill="1" applyAlignment="1">
      <alignment horizontal="center"/>
    </xf>
    <xf numFmtId="0" fontId="4" fillId="0" borderId="0" xfId="113" applyFont="1" applyFill="1"/>
    <xf numFmtId="0" fontId="117" fillId="0" borderId="0" xfId="113" applyFont="1" applyFill="1" applyAlignment="1">
      <alignment horizontal="left"/>
    </xf>
    <xf numFmtId="0" fontId="68" fillId="0" borderId="0" xfId="113" applyFont="1" applyFill="1" applyAlignment="1">
      <alignment horizontal="left"/>
    </xf>
    <xf numFmtId="0" fontId="117" fillId="0" borderId="0" xfId="113" applyFont="1" applyFill="1" applyBorder="1" applyAlignment="1">
      <alignment horizontal="left"/>
    </xf>
    <xf numFmtId="0" fontId="68" fillId="0" borderId="0" xfId="113" applyFont="1" applyFill="1" applyBorder="1" applyAlignment="1">
      <alignment horizontal="left"/>
    </xf>
    <xf numFmtId="0" fontId="4" fillId="0" borderId="0" xfId="113" applyFont="1" applyFill="1" applyAlignment="1">
      <alignment horizontal="center"/>
    </xf>
    <xf numFmtId="0" fontId="3" fillId="0" borderId="0" xfId="113" applyFont="1" applyFill="1" applyAlignment="1">
      <alignment horizontal="left"/>
    </xf>
    <xf numFmtId="0" fontId="3" fillId="0" borderId="0" xfId="113" applyFont="1" applyFill="1" applyBorder="1" applyAlignment="1">
      <alignment vertical="center"/>
    </xf>
    <xf numFmtId="0" fontId="68" fillId="0" borderId="0" xfId="113" applyFont="1" applyFill="1" applyBorder="1" applyAlignment="1">
      <alignment horizontal="center"/>
    </xf>
    <xf numFmtId="0" fontId="3" fillId="0" borderId="5" xfId="113" applyFont="1" applyFill="1" applyBorder="1" applyAlignment="1">
      <alignment horizontal="center"/>
    </xf>
    <xf numFmtId="0" fontId="6" fillId="0" borderId="41" xfId="113" applyFont="1" applyFill="1" applyBorder="1"/>
    <xf numFmtId="0" fontId="3" fillId="0" borderId="42" xfId="113" applyFont="1" applyFill="1" applyBorder="1"/>
    <xf numFmtId="0" fontId="6" fillId="0" borderId="5" xfId="113" applyFont="1" applyFill="1" applyBorder="1" applyAlignment="1">
      <alignment horizontal="center"/>
    </xf>
    <xf numFmtId="0" fontId="6" fillId="0" borderId="8" xfId="113" applyFont="1" applyFill="1" applyBorder="1" applyAlignment="1">
      <alignment horizontal="left"/>
    </xf>
    <xf numFmtId="0" fontId="4" fillId="0" borderId="0" xfId="113" applyFont="1" applyFill="1" applyBorder="1"/>
    <xf numFmtId="0" fontId="3" fillId="0" borderId="8" xfId="113" applyFont="1" applyFill="1" applyBorder="1" applyAlignment="1">
      <alignment horizontal="center"/>
    </xf>
    <xf numFmtId="0" fontId="6" fillId="0" borderId="11" xfId="113" applyFont="1" applyFill="1" applyBorder="1"/>
    <xf numFmtId="0" fontId="3" fillId="0" borderId="12" xfId="113" applyFont="1" applyFill="1" applyBorder="1"/>
    <xf numFmtId="0" fontId="6" fillId="0" borderId="8" xfId="113" applyFont="1" applyFill="1" applyBorder="1" applyAlignment="1">
      <alignment horizontal="center"/>
    </xf>
    <xf numFmtId="0" fontId="5" fillId="0" borderId="0" xfId="113" applyFont="1" applyFill="1" applyBorder="1" applyAlignment="1">
      <alignment horizontal="center"/>
    </xf>
    <xf numFmtId="0" fontId="5" fillId="0" borderId="0" xfId="113" applyFont="1" applyFill="1" applyAlignment="1">
      <alignment horizontal="center"/>
    </xf>
    <xf numFmtId="0" fontId="7" fillId="0" borderId="0" xfId="113" applyFont="1" applyFill="1" applyBorder="1" applyAlignment="1"/>
    <xf numFmtId="0" fontId="5" fillId="0" borderId="0" xfId="113" applyFont="1" applyFill="1" applyBorder="1" applyAlignment="1">
      <alignment horizontal="left"/>
    </xf>
    <xf numFmtId="0" fontId="7" fillId="0" borderId="0" xfId="113" applyFont="1" applyFill="1" applyBorder="1"/>
    <xf numFmtId="0" fontId="5" fillId="0" borderId="0" xfId="113" applyFont="1" applyFill="1" applyBorder="1" applyAlignment="1"/>
    <xf numFmtId="0" fontId="114" fillId="0" borderId="0" xfId="113" applyFont="1" applyFill="1" applyAlignment="1">
      <alignment horizontal="left"/>
    </xf>
    <xf numFmtId="0" fontId="7" fillId="0" borderId="0" xfId="113" applyFont="1" applyFill="1" applyAlignment="1">
      <alignment horizontal="center"/>
    </xf>
    <xf numFmtId="0" fontId="68" fillId="0" borderId="0" xfId="113" applyFont="1" applyFill="1" applyAlignment="1">
      <alignment horizontal="center"/>
    </xf>
    <xf numFmtId="0" fontId="68" fillId="0" borderId="0" xfId="113" applyFont="1" applyFill="1" applyBorder="1"/>
    <xf numFmtId="0" fontId="3" fillId="0" borderId="0" xfId="113" applyFont="1" applyFill="1" applyAlignment="1">
      <alignment horizontal="center"/>
    </xf>
    <xf numFmtId="0" fontId="68" fillId="0" borderId="0" xfId="113" applyFont="1" applyFill="1" applyAlignment="1">
      <alignment horizontal="center"/>
    </xf>
    <xf numFmtId="0" fontId="5" fillId="0" borderId="0" xfId="113" applyFont="1" applyFill="1" applyBorder="1" applyAlignment="1">
      <alignment horizontal="center"/>
    </xf>
    <xf numFmtId="0" fontId="5" fillId="0" borderId="0" xfId="113" applyFont="1" applyFill="1" applyAlignment="1">
      <alignment horizontal="center"/>
    </xf>
    <xf numFmtId="0" fontId="4" fillId="0" borderId="15" xfId="122" applyFont="1" applyBorder="1" applyAlignment="1">
      <alignment horizontal="center"/>
    </xf>
    <xf numFmtId="0" fontId="118" fillId="0" borderId="0" xfId="113" applyFont="1" applyFill="1" applyBorder="1" applyAlignment="1">
      <alignment horizontal="center"/>
    </xf>
    <xf numFmtId="0" fontId="119" fillId="0" borderId="8" xfId="113" applyFont="1" applyFill="1" applyBorder="1" applyAlignment="1">
      <alignment horizontal="center"/>
    </xf>
    <xf numFmtId="0" fontId="120" fillId="0" borderId="11" xfId="113" applyFont="1" applyFill="1" applyBorder="1"/>
    <xf numFmtId="0" fontId="119" fillId="0" borderId="12" xfId="113" applyFont="1" applyFill="1" applyBorder="1"/>
    <xf numFmtId="0" fontId="120" fillId="0" borderId="8" xfId="113" applyFont="1" applyFill="1" applyBorder="1" applyAlignment="1">
      <alignment horizontal="center"/>
    </xf>
    <xf numFmtId="0" fontId="120" fillId="0" borderId="8" xfId="113" applyFont="1" applyFill="1" applyBorder="1" applyAlignment="1">
      <alignment horizontal="left"/>
    </xf>
    <xf numFmtId="0" fontId="121" fillId="0" borderId="0" xfId="113" applyFont="1" applyFill="1" applyBorder="1"/>
    <xf numFmtId="0" fontId="122" fillId="0" borderId="13" xfId="0" applyFont="1" applyBorder="1" applyAlignment="1">
      <alignment horizontal="center"/>
    </xf>
    <xf numFmtId="0" fontId="123" fillId="0" borderId="8" xfId="0" applyFont="1" applyBorder="1"/>
    <xf numFmtId="0" fontId="124" fillId="0" borderId="8" xfId="115" applyNumberFormat="1" applyFont="1" applyFill="1" applyBorder="1" applyAlignment="1" applyProtection="1">
      <alignment horizontal="center" wrapText="1"/>
    </xf>
    <xf numFmtId="0" fontId="125" fillId="0" borderId="11" xfId="115" applyNumberFormat="1" applyFont="1" applyFill="1" applyBorder="1" applyAlignment="1" applyProtection="1">
      <alignment horizontal="left" wrapText="1"/>
    </xf>
    <xf numFmtId="0" fontId="125" fillId="0" borderId="12" xfId="115" applyNumberFormat="1" applyFont="1" applyFill="1" applyBorder="1" applyAlignment="1" applyProtection="1">
      <alignment horizontal="left" wrapText="1"/>
    </xf>
    <xf numFmtId="0" fontId="89" fillId="0" borderId="0" xfId="0" applyFont="1"/>
    <xf numFmtId="14" fontId="124" fillId="0" borderId="12" xfId="115" applyNumberFormat="1" applyFont="1" applyFill="1" applyBorder="1" applyAlignment="1" applyProtection="1">
      <alignment horizontal="left" wrapText="1"/>
    </xf>
    <xf numFmtId="0" fontId="124" fillId="0" borderId="8" xfId="122" applyFont="1" applyFill="1" applyBorder="1" applyAlignment="1"/>
    <xf numFmtId="0" fontId="122" fillId="0" borderId="8" xfId="0" applyFont="1" applyBorder="1"/>
    <xf numFmtId="0" fontId="126" fillId="0" borderId="8" xfId="0" applyFont="1" applyBorder="1" applyAlignment="1">
      <alignment horizontal="center"/>
    </xf>
    <xf numFmtId="0" fontId="127" fillId="41" borderId="8" xfId="134" quotePrefix="1" applyNumberFormat="1" applyFont="1" applyFill="1" applyBorder="1" applyAlignment="1">
      <alignment horizontal="left"/>
    </xf>
    <xf numFmtId="0" fontId="89" fillId="0" borderId="8" xfId="0" applyFont="1" applyBorder="1"/>
    <xf numFmtId="0" fontId="89" fillId="0" borderId="5" xfId="0" applyFont="1" applyBorder="1"/>
    <xf numFmtId="0" fontId="89" fillId="0" borderId="5" xfId="0" applyFont="1" applyFill="1" applyBorder="1"/>
    <xf numFmtId="0" fontId="89" fillId="0" borderId="8" xfId="0" applyFont="1" applyFill="1" applyBorder="1"/>
    <xf numFmtId="2" fontId="0" fillId="0" borderId="0" xfId="0" applyNumberFormat="1"/>
    <xf numFmtId="0" fontId="58" fillId="39" borderId="13" xfId="0" applyFont="1" applyFill="1" applyBorder="1" applyAlignment="1">
      <alignment horizontal="center"/>
    </xf>
    <xf numFmtId="0" fontId="59" fillId="39" borderId="8" xfId="0" applyFont="1" applyFill="1" applyBorder="1"/>
    <xf numFmtId="0" fontId="56" fillId="39" borderId="8" xfId="115" applyNumberFormat="1" applyFont="1" applyFill="1" applyBorder="1" applyAlignment="1" applyProtection="1">
      <alignment horizontal="center" wrapText="1"/>
    </xf>
    <xf numFmtId="0" fontId="61" fillId="39" borderId="11" xfId="115" applyNumberFormat="1" applyFont="1" applyFill="1" applyBorder="1" applyAlignment="1" applyProtection="1">
      <alignment horizontal="left" wrapText="1"/>
    </xf>
    <xf numFmtId="0" fontId="61" fillId="39" borderId="12" xfId="115" applyNumberFormat="1" applyFont="1" applyFill="1" applyBorder="1" applyAlignment="1" applyProtection="1">
      <alignment horizontal="left" wrapText="1"/>
    </xf>
    <xf numFmtId="0" fontId="0" fillId="39" borderId="0" xfId="0" applyFont="1" applyFill="1"/>
    <xf numFmtId="14" fontId="56" fillId="39" borderId="12" xfId="115" applyNumberFormat="1" applyFont="1" applyFill="1" applyBorder="1" applyAlignment="1" applyProtection="1">
      <alignment horizontal="left" wrapText="1"/>
    </xf>
    <xf numFmtId="0" fontId="56" fillId="39" borderId="8" xfId="122" applyFont="1" applyFill="1" applyBorder="1" applyAlignment="1"/>
    <xf numFmtId="0" fontId="58" fillId="39" borderId="8" xfId="0" applyFont="1" applyFill="1" applyBorder="1"/>
    <xf numFmtId="0" fontId="50" fillId="39" borderId="8" xfId="0" applyFont="1" applyFill="1" applyBorder="1" applyAlignment="1">
      <alignment horizontal="center"/>
    </xf>
    <xf numFmtId="0" fontId="7" fillId="39" borderId="8" xfId="134" quotePrefix="1" applyNumberFormat="1" applyFont="1" applyFill="1" applyBorder="1" applyAlignment="1">
      <alignment horizontal="left"/>
    </xf>
    <xf numFmtId="0" fontId="0" fillId="39" borderId="8" xfId="0" applyFont="1" applyFill="1" applyBorder="1"/>
    <xf numFmtId="0" fontId="0" fillId="39" borderId="5" xfId="0" applyFill="1" applyBorder="1"/>
    <xf numFmtId="0" fontId="0" fillId="39" borderId="5" xfId="0" applyFont="1" applyFill="1" applyBorder="1"/>
    <xf numFmtId="0" fontId="0" fillId="39" borderId="8" xfId="0" applyFill="1" applyBorder="1"/>
    <xf numFmtId="0" fontId="4" fillId="0" borderId="11" xfId="122" applyFont="1" applyBorder="1" applyAlignment="1">
      <alignment horizontal="center"/>
    </xf>
    <xf numFmtId="0" fontId="4" fillId="0" borderId="22" xfId="122" applyFont="1" applyBorder="1" applyAlignment="1">
      <alignment horizontal="center"/>
    </xf>
    <xf numFmtId="0" fontId="4" fillId="0" borderId="12" xfId="122" applyFont="1" applyBorder="1" applyAlignment="1">
      <alignment horizontal="center"/>
    </xf>
    <xf numFmtId="0" fontId="68" fillId="0" borderId="3" xfId="122" applyFont="1" applyFill="1" applyBorder="1" applyAlignment="1">
      <alignment horizontal="center" vertical="center" wrapText="1"/>
    </xf>
    <xf numFmtId="0" fontId="68" fillId="0" borderId="3" xfId="122" applyFont="1" applyFill="1" applyBorder="1" applyAlignment="1">
      <alignment horizontal="center" vertical="center"/>
    </xf>
    <xf numFmtId="0" fontId="4" fillId="0" borderId="17" xfId="122" applyFont="1" applyBorder="1" applyAlignment="1">
      <alignment horizontal="center"/>
    </xf>
    <xf numFmtId="0" fontId="4" fillId="0" borderId="15" xfId="122" applyFont="1" applyBorder="1" applyAlignment="1">
      <alignment horizontal="center"/>
    </xf>
    <xf numFmtId="0" fontId="4" fillId="0" borderId="18" xfId="122" applyFont="1" applyBorder="1" applyAlignment="1">
      <alignment horizontal="center"/>
    </xf>
    <xf numFmtId="0" fontId="68" fillId="0" borderId="17" xfId="122" applyFont="1" applyFill="1" applyBorder="1" applyAlignment="1">
      <alignment horizontal="center" vertical="center" wrapText="1"/>
    </xf>
    <xf numFmtId="0" fontId="68" fillId="0" borderId="15" xfId="122" applyFont="1" applyFill="1" applyBorder="1" applyAlignment="1">
      <alignment horizontal="center" vertical="center" wrapText="1"/>
    </xf>
    <xf numFmtId="0" fontId="68" fillId="0" borderId="18" xfId="122" applyFont="1" applyFill="1" applyBorder="1" applyAlignment="1">
      <alignment horizontal="center" vertical="center" wrapText="1"/>
    </xf>
    <xf numFmtId="0" fontId="68" fillId="0" borderId="27" xfId="122" applyFont="1" applyFill="1" applyBorder="1" applyAlignment="1">
      <alignment horizontal="center" vertical="center" wrapText="1"/>
    </xf>
    <xf numFmtId="0" fontId="68" fillId="0" borderId="23" xfId="122" applyFont="1" applyFill="1" applyBorder="1" applyAlignment="1">
      <alignment horizontal="center" vertical="center" wrapText="1"/>
    </xf>
    <xf numFmtId="0" fontId="68" fillId="0" borderId="25" xfId="122" applyFont="1" applyFill="1" applyBorder="1" applyAlignment="1">
      <alignment horizontal="center" vertical="center" wrapText="1"/>
    </xf>
    <xf numFmtId="0" fontId="6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70" fillId="0" borderId="0" xfId="0" applyFont="1" applyFill="1" applyAlignment="1">
      <alignment horizontal="left"/>
    </xf>
    <xf numFmtId="0" fontId="68" fillId="0" borderId="28" xfId="122" applyFont="1" applyFill="1" applyBorder="1" applyAlignment="1">
      <alignment horizontal="left" vertical="center"/>
    </xf>
    <xf numFmtId="0" fontId="68" fillId="0" borderId="29" xfId="122" applyFont="1" applyFill="1" applyBorder="1" applyAlignment="1">
      <alignment horizontal="left" vertical="center"/>
    </xf>
    <xf numFmtId="0" fontId="68" fillId="0" borderId="3" xfId="122" applyFont="1" applyFill="1" applyBorder="1" applyAlignment="1">
      <alignment horizontal="center"/>
    </xf>
    <xf numFmtId="0" fontId="68" fillId="0" borderId="0" xfId="184" applyFont="1" applyFill="1" applyBorder="1" applyAlignment="1">
      <alignment horizontal="center" vertical="center" wrapText="1"/>
    </xf>
    <xf numFmtId="0" fontId="68" fillId="0" borderId="0" xfId="184" applyFont="1" applyFill="1" applyAlignment="1">
      <alignment horizontal="center"/>
    </xf>
    <xf numFmtId="0" fontId="68" fillId="39" borderId="0" xfId="184" applyFont="1" applyFill="1" applyAlignment="1">
      <alignment horizontal="center"/>
    </xf>
    <xf numFmtId="0" fontId="68" fillId="0" borderId="0" xfId="184" applyFont="1" applyFill="1" applyBorder="1" applyAlignment="1">
      <alignment horizontal="center" vertical="center"/>
    </xf>
    <xf numFmtId="0" fontId="68" fillId="0" borderId="0" xfId="184" applyFont="1" applyFill="1" applyBorder="1" applyAlignment="1">
      <alignment horizontal="left" vertical="center"/>
    </xf>
    <xf numFmtId="0" fontId="68" fillId="0" borderId="39" xfId="184" applyFont="1" applyFill="1" applyBorder="1" applyAlignment="1">
      <alignment horizontal="center" vertical="center" wrapText="1"/>
    </xf>
    <xf numFmtId="0" fontId="102" fillId="0" borderId="0" xfId="184" applyFont="1" applyBorder="1" applyAlignment="1">
      <alignment horizontal="left" vertical="center" wrapText="1"/>
    </xf>
    <xf numFmtId="0" fontId="102" fillId="0" borderId="0" xfId="184" applyFont="1" applyBorder="1" applyAlignment="1">
      <alignment horizontal="center" vertical="center" wrapText="1"/>
    </xf>
    <xf numFmtId="0" fontId="104" fillId="0" borderId="0" xfId="184" applyFont="1" applyBorder="1" applyAlignment="1">
      <alignment horizontal="center" wrapText="1"/>
    </xf>
    <xf numFmtId="0" fontId="5" fillId="0" borderId="0" xfId="184" applyFont="1" applyFill="1" applyAlignment="1">
      <alignment horizontal="right"/>
    </xf>
    <xf numFmtId="0" fontId="109" fillId="0" borderId="0" xfId="184" applyFont="1" applyFill="1" applyAlignment="1">
      <alignment horizontal="center"/>
    </xf>
    <xf numFmtId="0" fontId="5" fillId="0" borderId="0" xfId="184" applyFont="1" applyFill="1" applyAlignment="1">
      <alignment horizontal="center"/>
    </xf>
    <xf numFmtId="0" fontId="3" fillId="0" borderId="0" xfId="184" applyFont="1" applyFill="1" applyAlignment="1">
      <alignment horizontal="center"/>
    </xf>
    <xf numFmtId="0" fontId="110" fillId="0" borderId="16" xfId="184" applyFont="1" applyFill="1" applyBorder="1" applyAlignment="1">
      <alignment horizontal="center" vertical="center"/>
    </xf>
    <xf numFmtId="0" fontId="110" fillId="0" borderId="14" xfId="184" applyFont="1" applyFill="1" applyBorder="1" applyAlignment="1">
      <alignment horizontal="center" vertical="center"/>
    </xf>
    <xf numFmtId="0" fontId="110" fillId="0" borderId="9" xfId="184" applyFont="1" applyFill="1" applyBorder="1" applyAlignment="1">
      <alignment horizontal="center" vertical="center"/>
    </xf>
    <xf numFmtId="0" fontId="110" fillId="0" borderId="16" xfId="184" applyFont="1" applyFill="1" applyBorder="1" applyAlignment="1">
      <alignment horizontal="center" vertical="center" wrapText="1"/>
    </xf>
    <xf numFmtId="0" fontId="110" fillId="0" borderId="14" xfId="184" applyFont="1" applyFill="1" applyBorder="1" applyAlignment="1">
      <alignment horizontal="center" vertical="center" wrapText="1"/>
    </xf>
    <xf numFmtId="0" fontId="110" fillId="0" borderId="9" xfId="184" applyFont="1" applyFill="1" applyBorder="1" applyAlignment="1">
      <alignment horizontal="center" vertical="center" wrapText="1"/>
    </xf>
    <xf numFmtId="0" fontId="110" fillId="0" borderId="17" xfId="184" applyFont="1" applyFill="1" applyBorder="1" applyAlignment="1">
      <alignment vertical="center"/>
    </xf>
    <xf numFmtId="0" fontId="110" fillId="0" borderId="26" xfId="184" applyFont="1" applyFill="1" applyBorder="1" applyAlignment="1">
      <alignment vertical="center"/>
    </xf>
    <xf numFmtId="0" fontId="110" fillId="0" borderId="27" xfId="184" applyFont="1" applyFill="1" applyBorder="1" applyAlignment="1">
      <alignment vertical="center"/>
    </xf>
    <xf numFmtId="0" fontId="110" fillId="0" borderId="18" xfId="184" applyFont="1" applyFill="1" applyBorder="1" applyAlignment="1">
      <alignment horizontal="left" vertical="center"/>
    </xf>
    <xf numFmtId="0" fontId="110" fillId="0" borderId="24" xfId="184" applyFont="1" applyFill="1" applyBorder="1" applyAlignment="1">
      <alignment horizontal="left" vertical="center"/>
    </xf>
    <xf numFmtId="0" fontId="110" fillId="0" borderId="25" xfId="184" applyFont="1" applyFill="1" applyBorder="1" applyAlignment="1">
      <alignment horizontal="left" vertical="center"/>
    </xf>
    <xf numFmtId="0" fontId="110" fillId="0" borderId="28" xfId="184" applyFont="1" applyFill="1" applyBorder="1" applyAlignment="1">
      <alignment horizontal="center"/>
    </xf>
    <xf numFmtId="0" fontId="110" fillId="0" borderId="2" xfId="184" applyFont="1" applyFill="1" applyBorder="1" applyAlignment="1">
      <alignment horizontal="center"/>
    </xf>
    <xf numFmtId="0" fontId="110" fillId="0" borderId="29" xfId="184" applyFont="1" applyFill="1" applyBorder="1" applyAlignment="1">
      <alignment horizontal="center"/>
    </xf>
    <xf numFmtId="0" fontId="110" fillId="0" borderId="17" xfId="184" applyFont="1" applyFill="1" applyBorder="1" applyAlignment="1">
      <alignment horizontal="center" vertical="center" wrapText="1"/>
    </xf>
    <xf numFmtId="0" fontId="110" fillId="0" borderId="18" xfId="184" applyFont="1" applyFill="1" applyBorder="1" applyAlignment="1">
      <alignment horizontal="center" vertical="center" wrapText="1"/>
    </xf>
    <xf numFmtId="0" fontId="110" fillId="0" borderId="27" xfId="184" applyFont="1" applyFill="1" applyBorder="1" applyAlignment="1">
      <alignment horizontal="center" vertical="center" wrapText="1"/>
    </xf>
    <xf numFmtId="0" fontId="110" fillId="0" borderId="25" xfId="184" applyFont="1" applyFill="1" applyBorder="1" applyAlignment="1">
      <alignment horizontal="center" vertical="center" wrapText="1"/>
    </xf>
    <xf numFmtId="0" fontId="5" fillId="0" borderId="24" xfId="184" applyFont="1" applyFill="1" applyBorder="1" applyAlignment="1">
      <alignment horizontal="center" vertical="center"/>
    </xf>
    <xf numFmtId="0" fontId="5" fillId="0" borderId="23" xfId="184" applyFont="1" applyFill="1" applyBorder="1" applyAlignment="1">
      <alignment horizontal="center" vertical="center"/>
    </xf>
    <xf numFmtId="0" fontId="5" fillId="0" borderId="0" xfId="184" applyFont="1" applyFill="1" applyBorder="1" applyAlignment="1">
      <alignment horizontal="center" vertical="center"/>
    </xf>
    <xf numFmtId="0" fontId="7" fillId="0" borderId="28" xfId="184" applyFont="1" applyFill="1" applyBorder="1" applyAlignment="1">
      <alignment horizontal="left"/>
    </xf>
    <xf numFmtId="0" fontId="98" fillId="0" borderId="2" xfId="184" applyBorder="1"/>
    <xf numFmtId="9" fontId="7" fillId="0" borderId="28" xfId="185" applyFont="1" applyFill="1" applyBorder="1" applyAlignment="1">
      <alignment horizontal="center"/>
    </xf>
    <xf numFmtId="9" fontId="7" fillId="0" borderId="29" xfId="185" applyFont="1" applyFill="1" applyBorder="1" applyAlignment="1">
      <alignment horizontal="center"/>
    </xf>
    <xf numFmtId="0" fontId="7" fillId="0" borderId="3" xfId="184" applyFont="1" applyFill="1" applyBorder="1" applyAlignment="1">
      <alignment horizontal="center"/>
    </xf>
    <xf numFmtId="0" fontId="5" fillId="0" borderId="28" xfId="184" applyFont="1" applyFill="1" applyBorder="1" applyAlignment="1">
      <alignment horizontal="center" vertical="center"/>
    </xf>
    <xf numFmtId="0" fontId="5" fillId="0" borderId="2" xfId="184" applyFont="1" applyFill="1" applyBorder="1" applyAlignment="1">
      <alignment horizontal="center" vertical="center"/>
    </xf>
    <xf numFmtId="0" fontId="5" fillId="0" borderId="29" xfId="184" applyFont="1" applyFill="1" applyBorder="1" applyAlignment="1">
      <alignment horizontal="center" vertical="center"/>
    </xf>
    <xf numFmtId="0" fontId="5" fillId="0" borderId="28" xfId="184" applyFont="1" applyFill="1" applyBorder="1" applyAlignment="1">
      <alignment horizontal="center" vertical="center" wrapText="1"/>
    </xf>
    <xf numFmtId="0" fontId="5" fillId="0" borderId="29" xfId="184" applyFont="1" applyFill="1" applyBorder="1" applyAlignment="1">
      <alignment horizontal="center" vertical="center" wrapText="1"/>
    </xf>
    <xf numFmtId="0" fontId="5" fillId="0" borderId="3" xfId="184" applyFont="1" applyFill="1" applyBorder="1" applyAlignment="1">
      <alignment horizontal="center" vertical="center"/>
    </xf>
    <xf numFmtId="0" fontId="3" fillId="0" borderId="0" xfId="184" applyFont="1" applyFill="1" applyBorder="1" applyAlignment="1">
      <alignment horizontal="center"/>
    </xf>
    <xf numFmtId="0" fontId="5" fillId="0" borderId="0" xfId="184" applyFont="1" applyAlignment="1">
      <alignment horizontal="left"/>
    </xf>
    <xf numFmtId="0" fontId="5" fillId="0" borderId="28" xfId="184" applyFont="1" applyFill="1" applyBorder="1" applyAlignment="1">
      <alignment horizontal="center"/>
    </xf>
    <xf numFmtId="0" fontId="5" fillId="0" borderId="2" xfId="184" applyFont="1" applyFill="1" applyBorder="1" applyAlignment="1">
      <alignment horizontal="center"/>
    </xf>
    <xf numFmtId="0" fontId="5" fillId="0" borderId="29" xfId="184" applyFont="1" applyFill="1" applyBorder="1" applyAlignment="1">
      <alignment horizontal="center"/>
    </xf>
    <xf numFmtId="9" fontId="5" fillId="0" borderId="28" xfId="184" applyNumberFormat="1" applyFont="1" applyFill="1" applyBorder="1" applyAlignment="1">
      <alignment horizontal="center"/>
    </xf>
    <xf numFmtId="0" fontId="98" fillId="0" borderId="29" xfId="184" applyBorder="1"/>
    <xf numFmtId="0" fontId="112" fillId="0" borderId="0" xfId="184" applyFont="1" applyFill="1" applyAlignment="1">
      <alignment horizontal="center"/>
    </xf>
    <xf numFmtId="0" fontId="5" fillId="0" borderId="0" xfId="113" applyFont="1" applyFill="1" applyBorder="1" applyAlignment="1">
      <alignment horizontal="center"/>
    </xf>
    <xf numFmtId="0" fontId="3" fillId="0" borderId="16" xfId="113" applyFont="1" applyFill="1" applyBorder="1" applyAlignment="1">
      <alignment horizontal="center" vertical="center" wrapText="1"/>
    </xf>
    <xf numFmtId="0" fontId="3" fillId="0" borderId="9" xfId="113" applyFont="1" applyFill="1" applyBorder="1" applyAlignment="1">
      <alignment horizontal="center" vertical="center" wrapText="1"/>
    </xf>
    <xf numFmtId="0" fontId="3" fillId="0" borderId="3" xfId="113" applyFont="1" applyFill="1" applyBorder="1" applyAlignment="1">
      <alignment horizontal="center" vertical="center" wrapText="1"/>
    </xf>
    <xf numFmtId="0" fontId="3" fillId="0" borderId="3" xfId="113" applyFont="1" applyFill="1" applyBorder="1" applyAlignment="1">
      <alignment horizontal="center" vertical="center"/>
    </xf>
    <xf numFmtId="0" fontId="112" fillId="0" borderId="0" xfId="113" applyFont="1" applyFill="1" applyAlignment="1">
      <alignment horizontal="center"/>
    </xf>
    <xf numFmtId="0" fontId="5" fillId="0" borderId="0" xfId="113" applyFont="1" applyFill="1" applyAlignment="1">
      <alignment horizontal="center"/>
    </xf>
    <xf numFmtId="0" fontId="3" fillId="0" borderId="0" xfId="113" applyFont="1" applyFill="1" applyAlignment="1">
      <alignment horizontal="center"/>
    </xf>
    <xf numFmtId="0" fontId="68" fillId="0" borderId="0" xfId="113" applyFont="1" applyFill="1" applyAlignment="1">
      <alignment horizontal="center"/>
    </xf>
    <xf numFmtId="0" fontId="3" fillId="0" borderId="0" xfId="113" applyFont="1" applyFill="1" applyBorder="1" applyAlignment="1">
      <alignment horizontal="center" vertical="center"/>
    </xf>
    <xf numFmtId="0" fontId="3" fillId="0" borderId="28" xfId="113" applyFont="1" applyFill="1" applyBorder="1" applyAlignment="1">
      <alignment horizontal="left" vertical="center"/>
    </xf>
    <xf numFmtId="0" fontId="3" fillId="0" borderId="29" xfId="113" applyFont="1" applyFill="1" applyBorder="1" applyAlignment="1">
      <alignment horizontal="left" vertical="center"/>
    </xf>
  </cellXfs>
  <cellStyles count="1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???" xfId="7"/>
    <cellStyle name="??_(????)??????" xfId="8"/>
    <cellStyle name="¤@¯ë_01" xfId="9"/>
    <cellStyle name="1" xfId="10"/>
    <cellStyle name="2" xfId="11"/>
    <cellStyle name="20% - Accent1" xfId="12" builtinId="30" customBuiltin="1"/>
    <cellStyle name="20% - Accent2" xfId="13" builtinId="34" customBuiltin="1"/>
    <cellStyle name="20% - Accent3" xfId="14" builtinId="38" customBuiltin="1"/>
    <cellStyle name="20% - Accent4" xfId="15" builtinId="42" customBuiltin="1"/>
    <cellStyle name="20% - Accent5" xfId="16" builtinId="46" customBuiltin="1"/>
    <cellStyle name="20% - Accent6" xfId="17" builtinId="50" customBuiltin="1"/>
    <cellStyle name="3" xfId="18"/>
    <cellStyle name="³f¹ô[0]_ÿÿÿÿÿÿ" xfId="19"/>
    <cellStyle name="³f¹ô_ÿÿÿÿÿÿ" xfId="20"/>
    <cellStyle name="4" xfId="21"/>
    <cellStyle name="40% - Accent1" xfId="22" builtinId="31" customBuiltin="1"/>
    <cellStyle name="40% - Accent2" xfId="23" builtinId="35" customBuiltin="1"/>
    <cellStyle name="40% - Accent3" xfId="24" builtinId="39" customBuiltin="1"/>
    <cellStyle name="40% - Accent4" xfId="25" builtinId="43" customBuiltin="1"/>
    <cellStyle name="40% - Accent5" xfId="26" builtinId="47" customBuiltin="1"/>
    <cellStyle name="40% - Accent6" xfId="27" builtinId="51" customBuiltin="1"/>
    <cellStyle name="60% - Accent1" xfId="28" builtinId="32" customBuiltin="1"/>
    <cellStyle name="60% - Accent2" xfId="29" builtinId="36" customBuiltin="1"/>
    <cellStyle name="60% - Accent3" xfId="30" builtinId="40" customBuiltin="1"/>
    <cellStyle name="60% - Accent4" xfId="31" builtinId="44" customBuiltin="1"/>
    <cellStyle name="60% - Accent5" xfId="32" builtinId="48" customBuiltin="1"/>
    <cellStyle name="60% - Accent6" xfId="33" builtinId="52" customBuiltin="1"/>
    <cellStyle name="Accent1" xfId="34" builtinId="29" customBuiltin="1"/>
    <cellStyle name="Accent2" xfId="35" builtinId="33" customBuiltin="1"/>
    <cellStyle name="Accent3" xfId="36" builtinId="37" customBuiltin="1"/>
    <cellStyle name="Accent4" xfId="37" builtinId="41" customBuiltin="1"/>
    <cellStyle name="Accent5" xfId="38" builtinId="45" customBuiltin="1"/>
    <cellStyle name="Accent6" xfId="39" builtinId="49" customBuiltin="1"/>
    <cellStyle name="ÅëÈ­ [0]_±âÅ¸" xfId="40"/>
    <cellStyle name="AeE­ [0]_INQUIRY ¿µ¾÷AßAø " xfId="41"/>
    <cellStyle name="ÅëÈ­ [0]_S" xfId="42"/>
    <cellStyle name="ÅëÈ­_±âÅ¸" xfId="43"/>
    <cellStyle name="AeE­_INQUIRY ¿µ¾÷AßAø " xfId="44"/>
    <cellStyle name="ÅëÈ­_S" xfId="45"/>
    <cellStyle name="ÄÞ¸¶ [0]_±âÅ¸" xfId="46"/>
    <cellStyle name="AÞ¸¶ [0]_INQUIRY ¿?¾÷AßAø " xfId="47"/>
    <cellStyle name="ÄÞ¸¶ [0]_S" xfId="48"/>
    <cellStyle name="ÄÞ¸¶_±âÅ¸" xfId="49"/>
    <cellStyle name="AÞ¸¶_INQUIRY ¿?¾÷AßAø " xfId="50"/>
    <cellStyle name="ÄÞ¸¶_S" xfId="51"/>
    <cellStyle name="Bad" xfId="52" builtinId="27" customBuiltin="1"/>
    <cellStyle name="blank" xfId="53"/>
    <cellStyle name="C?AØ_¿?¾÷CoE² " xfId="54"/>
    <cellStyle name="Ç¥ÁØ_#2(M17)_1" xfId="55"/>
    <cellStyle name="C￥AØ_¿μ¾÷CoE² " xfId="56"/>
    <cellStyle name="Ç¥ÁØ_S" xfId="57"/>
    <cellStyle name="C￥AØ_Sheet1_¿μ¾÷CoE² " xfId="58"/>
    <cellStyle name="Calc Currency (0)" xfId="59"/>
    <cellStyle name="Calc Currency (0) 2" xfId="60"/>
    <cellStyle name="Calc Percent (0)" xfId="61"/>
    <cellStyle name="Calc Percent (1)" xfId="62"/>
    <cellStyle name="Calculation" xfId="63" builtinId="22" customBuiltin="1"/>
    <cellStyle name="category" xfId="64"/>
    <cellStyle name="Check Cell" xfId="65" builtinId="23" customBuiltin="1"/>
    <cellStyle name="Comma 2" xfId="66"/>
    <cellStyle name="Comma 3" xfId="67"/>
    <cellStyle name="Comma 4" xfId="68"/>
    <cellStyle name="comma zerodec" xfId="69"/>
    <cellStyle name="Comma0" xfId="70"/>
    <cellStyle name="Currency0" xfId="71"/>
    <cellStyle name="Currency1" xfId="72"/>
    <cellStyle name="Date" xfId="73"/>
    <cellStyle name="Dollar (zero dec)" xfId="74"/>
    <cellStyle name="Enter Currency (0)" xfId="75"/>
    <cellStyle name="Enter Currency (0) 2" xfId="76"/>
    <cellStyle name="Explanatory Text" xfId="77" builtinId="53" customBuiltin="1"/>
    <cellStyle name="Fixed" xfId="78"/>
    <cellStyle name="Good" xfId="79" builtinId="26" customBuiltin="1"/>
    <cellStyle name="Grey" xfId="80"/>
    <cellStyle name="Grey 2" xfId="81"/>
    <cellStyle name="HEADER" xfId="82"/>
    <cellStyle name="Header1" xfId="83"/>
    <cellStyle name="Header2" xfId="84"/>
    <cellStyle name="Heading 1" xfId="85" builtinId="16" customBuiltin="1"/>
    <cellStyle name="Heading 1 2" xfId="86"/>
    <cellStyle name="Heading 2" xfId="87" builtinId="17" customBuiltin="1"/>
    <cellStyle name="Heading 2 2" xfId="88"/>
    <cellStyle name="Heading 3" xfId="89" builtinId="18" customBuiltin="1"/>
    <cellStyle name="Heading 4" xfId="90" builtinId="19" customBuiltin="1"/>
    <cellStyle name="HEADING1" xfId="91"/>
    <cellStyle name="HEADING1 2" xfId="92"/>
    <cellStyle name="HEADING2" xfId="93"/>
    <cellStyle name="HEADING2 2" xfId="94"/>
    <cellStyle name="Input" xfId="95" builtinId="20" customBuiltin="1"/>
    <cellStyle name="Input [yellow]" xfId="96"/>
    <cellStyle name="Input [yellow] 2" xfId="97"/>
    <cellStyle name="Input 2" xfId="98"/>
    <cellStyle name="Link Currency (0)" xfId="99"/>
    <cellStyle name="Link Currency (0) 2" xfId="100"/>
    <cellStyle name="Linked Cell" xfId="101" builtinId="24" customBuiltin="1"/>
    <cellStyle name="Milliers [0]_AR1194" xfId="102"/>
    <cellStyle name="Milliers_AR1194" xfId="103"/>
    <cellStyle name="Model" xfId="104"/>
    <cellStyle name="moi" xfId="105"/>
    <cellStyle name="Monétaire [0]_AR1194" xfId="106"/>
    <cellStyle name="Monétaire_AR1194" xfId="107"/>
    <cellStyle name="n" xfId="108"/>
    <cellStyle name="Neutral" xfId="109" builtinId="28" customBuiltin="1"/>
    <cellStyle name="New Times Roman" xfId="110"/>
    <cellStyle name="no dec" xfId="111"/>
    <cellStyle name="Normal" xfId="0" builtinId="0"/>
    <cellStyle name="Normal - Style1" xfId="112"/>
    <cellStyle name="Normal 2" xfId="113"/>
    <cellStyle name="Normal 2 11" xfId="114"/>
    <cellStyle name="Normal 2 2" xfId="115"/>
    <cellStyle name="Normal 2 2 2" xfId="116"/>
    <cellStyle name="Normal 2 2 2 2" xfId="117"/>
    <cellStyle name="Normal 2 2 2 3" xfId="118"/>
    <cellStyle name="Normal 2 2 2 4" xfId="119"/>
    <cellStyle name="Normal 2 2 3" xfId="120"/>
    <cellStyle name="Normal 2 2 4" xfId="121"/>
    <cellStyle name="Normal 2 2 4_Danh sach thi av cao cap 1 ( noi ) lop k15i ( i1 den i 8 )" xfId="122"/>
    <cellStyle name="Normal 2 2_Danh sach sv nhap hoc den ngay 13 thang 9" xfId="123"/>
    <cellStyle name="Normal 2 3" xfId="124"/>
    <cellStyle name="Normal 2 4" xfId="125"/>
    <cellStyle name="Normal 2 5" xfId="126"/>
    <cellStyle name="Normal 2 6" xfId="127"/>
    <cellStyle name="Normal 2 6 2" xfId="186"/>
    <cellStyle name="Normal 2_Book1" xfId="128"/>
    <cellStyle name="Normal 3" xfId="129"/>
    <cellStyle name="Normal 3 2" xfId="130"/>
    <cellStyle name="Normal 4" xfId="131"/>
    <cellStyle name="Normal 5" xfId="132"/>
    <cellStyle name="Normal 6" xfId="133"/>
    <cellStyle name="Normal 7" xfId="184"/>
    <cellStyle name="Normal_hoc ghep AVKC HK2 2" xfId="134"/>
    <cellStyle name="Normal_nv2_2003" xfId="135"/>
    <cellStyle name="Normal1" xfId="136"/>
    <cellStyle name="Note" xfId="137" builtinId="10" customBuiltin="1"/>
    <cellStyle name="Output" xfId="138" builtinId="21" customBuiltin="1"/>
    <cellStyle name="Percent (0)" xfId="139"/>
    <cellStyle name="Percent [2]" xfId="140"/>
    <cellStyle name="Percent 2" xfId="141"/>
    <cellStyle name="Percent 3" xfId="142"/>
    <cellStyle name="Percent 4" xfId="185"/>
    <cellStyle name="PERCENTAGE" xfId="143"/>
    <cellStyle name="PrePop Currency (0)" xfId="144"/>
    <cellStyle name="PrePop Currency (0) 2" xfId="145"/>
    <cellStyle name="PSChar" xfId="146"/>
    <cellStyle name="PSDate" xfId="147"/>
    <cellStyle name="PSDec" xfId="148"/>
    <cellStyle name="PSHeading" xfId="149"/>
    <cellStyle name="PSInt" xfId="150"/>
    <cellStyle name="PSSpacer" xfId="151"/>
    <cellStyle name="songuyen" xfId="152"/>
    <cellStyle name="Style 1" xfId="153"/>
    <cellStyle name="subhead" xfId="154"/>
    <cellStyle name="Text Indent A" xfId="155"/>
    <cellStyle name="Text Indent B" xfId="156"/>
    <cellStyle name="Text Indent B 2" xfId="157"/>
    <cellStyle name="Title" xfId="158" builtinId="15" customBuiltin="1"/>
    <cellStyle name="Total" xfId="159" builtinId="25" customBuiltin="1"/>
    <cellStyle name="Total 2" xfId="160"/>
    <cellStyle name="Warning Text" xfId="161" builtinId="11" customBuiltin="1"/>
    <cellStyle name="xuan" xfId="162"/>
    <cellStyle name="똿뗦먛귟 [0.00]_PRODUCT DETAIL Q1" xfId="163"/>
    <cellStyle name="똿뗦먛귟_PRODUCT DETAIL Q1" xfId="164"/>
    <cellStyle name="믅됞 [0.00]_PRODUCT DETAIL Q1" xfId="165"/>
    <cellStyle name="믅됞_PRODUCT DETAIL Q1" xfId="166"/>
    <cellStyle name="백분율_95" xfId="167"/>
    <cellStyle name="뷭?_BOOKSHIP" xfId="168"/>
    <cellStyle name="一般_00Q3902REV.1" xfId="169"/>
    <cellStyle name="千分位[0]_00Q3902REV.1" xfId="170"/>
    <cellStyle name="千分位_00Q3902REV.1" xfId="171"/>
    <cellStyle name="콤마 [0]_1202" xfId="172"/>
    <cellStyle name="콤마_1202" xfId="173"/>
    <cellStyle name="통화 [0]_1202" xfId="174"/>
    <cellStyle name="통화_1202" xfId="175"/>
    <cellStyle name="표준_(정보부문)월별인원계획" xfId="176"/>
    <cellStyle name="標準_Financial Prpsl" xfId="177"/>
    <cellStyle name="貨幣 [0]_00Q3902REV.1" xfId="178"/>
    <cellStyle name="貨幣[0]_BRE" xfId="179"/>
    <cellStyle name="貨幣_00Q3902REV.1" xfId="180"/>
    <cellStyle name=" [0.00]_ Att. 1- Cover" xfId="181"/>
    <cellStyle name="_ Att. 1- Cover" xfId="182"/>
    <cellStyle name="?_ Att. 1- Cover" xfId="183"/>
  </cellStyles>
  <dxfs count="4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gradientFill type="path" left="0.5" right="0.5" top="0.5" bottom="0.5">
          <stop position="0">
            <color theme="0"/>
          </stop>
          <stop position="1">
            <color theme="4" tint="0.40000610370189521"/>
          </stop>
        </gradientFill>
      </fill>
    </dxf>
    <dxf>
      <font>
        <color theme="0"/>
      </font>
    </dxf>
    <dxf>
      <font>
        <color indexed="9"/>
      </font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theme="0" tint="-0.499984740745262"/>
        </patternFill>
      </fill>
    </dxf>
    <dxf>
      <fill>
        <patternFill>
          <bgColor indexed="55"/>
        </patternFill>
      </fill>
    </dxf>
    <dxf>
      <fill>
        <patternFill>
          <bgColor indexed="5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9"/>
        </patternFill>
      </fill>
    </dxf>
    <dxf>
      <fill>
        <patternFill>
          <bgColor theme="9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35" name="Text Box 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36" name="Text Box 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37" name="Text Box 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38" name="Text Box 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39" name="Text Box 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40" name="Text Box 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41" name="Text Box 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42" name="Text Box 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43" name="Text Box 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44" name="Text Box 1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45" name="Text Box 1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46" name="Text Box 1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47" name="Text Box 1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48" name="Text Box 1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49" name="Text Box 1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50" name="Text Box 1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51" name="Text Box 1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52" name="Text Box 1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53" name="Text Box 1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54" name="Text Box 2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55" name="Text Box 2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56" name="Text Box 2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57" name="Text Box 2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58" name="Text Box 2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59" name="Text Box 2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60" name="Text Box 2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61" name="Text Box 2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62" name="Text Box 2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63" name="Text Box 2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64" name="Text Box 3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65" name="Text Box 3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66" name="Text Box 3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67" name="Text Box 3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68" name="Text Box 3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69" name="Text Box 3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70" name="Text Box 3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71" name="Text Box 3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72" name="Text Box 3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73" name="Text Box 3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74" name="Text Box 4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75" name="Text Box 4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76" name="Text Box 4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77" name="Text Box 4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78" name="Text Box 4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79" name="Text Box 4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80" name="Text Box 4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81" name="Text Box 4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82" name="Text Box 4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83" name="Text Box 4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84" name="Text Box 5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85" name="Text Box 5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86" name="Text Box 5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87" name="Text Box 5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88" name="Text Box 5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89" name="Text Box 5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90" name="Text Box 5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91" name="Text Box 5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92" name="Text Box 5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93" name="Text Box 5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94" name="Text Box 6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95" name="Text Box 6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96" name="Text Box 6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97" name="Text Box 6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98" name="Text Box 6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699" name="Text Box 6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00" name="Text Box 6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01" name="Text Box 6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02" name="Text Box 6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03" name="Text Box 6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04" name="Text Box 7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05" name="Text Box 7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06" name="Text Box 7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07" name="Text Box 7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08" name="Text Box 7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09" name="Text Box 7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10" name="Text Box 7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11" name="Text Box 7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12" name="Text Box 7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13" name="Text Box 7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14" name="Text Box 8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15" name="Text Box 8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16" name="Text Box 8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17" name="Text Box 8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18" name="Text Box 8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19" name="Text Box 8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20" name="Text Box 8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21" name="Text Box 8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22" name="Text Box 8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23" name="Text Box 8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24" name="Text Box 9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25" name="Text Box 9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26" name="Text Box 9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27" name="Text Box 9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28" name="Text Box 9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29" name="Text Box 9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30" name="Text Box 9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31" name="Text Box 9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32" name="Text Box 9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33" name="Text Box 9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34" name="Text Box 10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35" name="Text Box 10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36" name="Text Box 10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37" name="Text Box 10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38" name="Text Box 10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39" name="Text Box 10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40" name="Text Box 10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41" name="Text Box 10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42" name="Text Box 10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43" name="Text Box 10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44" name="Text Box 11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45" name="Text Box 11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46" name="Text Box 11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47" name="Text Box 11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48" name="Text Box 11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49" name="Text Box 11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50" name="Text Box 11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51" name="Text Box 11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52" name="Text Box 11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53" name="Text Box 11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54" name="Text Box 12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55" name="Text Box 12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56" name="Text Box 12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57" name="Text Box 12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58" name="Text Box 12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59" name="Text Box 12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60" name="Text Box 12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61" name="Text Box 12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62" name="Text Box 12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63" name="Text Box 12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64" name="Text Box 13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65" name="Text Box 13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66" name="Text Box 13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67" name="Text Box 13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68" name="Text Box 13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69" name="Text Box 13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70" name="Text Box 13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71" name="Text Box 13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72" name="Text Box 13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73" name="Text Box 13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74" name="Text Box 14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75" name="Text Box 14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76" name="Text Box 14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77" name="Text Box 14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78" name="Text Box 14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79" name="Text Box 14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80" name="Text Box 14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81" name="Text Box 14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82" name="Text Box 14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83" name="Text Box 14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84" name="Text Box 15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85" name="Text Box 15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86" name="Text Box 15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87" name="Text Box 15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88" name="Text Box 15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89" name="Text Box 15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90" name="Text Box 15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91" name="Text Box 15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92" name="Text Box 15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93" name="Text Box 15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94" name="Text Box 16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95" name="Text Box 16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96" name="Text Box 16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97" name="Text Box 16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98" name="Text Box 16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799" name="Text Box 16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00" name="Text Box 16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01" name="Text Box 16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02" name="Text Box 16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03" name="Text Box 16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04" name="Text Box 17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05" name="Text Box 17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06" name="Text Box 17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07" name="Text Box 17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08" name="Text Box 17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09" name="Text Box 17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10" name="Text Box 17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11" name="Text Box 17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12" name="Text Box 17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13" name="Text Box 17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14" name="Text Box 18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15" name="Text Box 18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16" name="Text Box 18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17" name="Text Box 18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18" name="Text Box 18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19" name="Text Box 18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20" name="Text Box 18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21" name="Text Box 18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22" name="Text Box 18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23" name="Text Box 18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24" name="Text Box 19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25" name="Text Box 19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26" name="Text Box 19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27" name="Text Box 19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28" name="Text Box 19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29" name="Text Box 19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30" name="Text Box 19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31" name="Text Box 19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32" name="Text Box 19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33" name="Text Box 19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34" name="Text Box 20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35" name="Text Box 20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36" name="Text Box 20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37" name="Text Box 20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38" name="Text Box 20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39" name="Text Box 20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40" name="Text Box 20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41" name="Text Box 20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42" name="Text Box 20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43" name="Text Box 20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44" name="Text Box 21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45" name="Text Box 21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46" name="Text Box 21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47" name="Text Box 21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48" name="Text Box 21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49" name="Text Box 21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50" name="Text Box 21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51" name="Text Box 21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52" name="Text Box 21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53" name="Text Box 21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54" name="Text Box 22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55" name="Text Box 22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56" name="Text Box 22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57" name="Text Box 22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58" name="Text Box 22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59" name="Text Box 22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60" name="Text Box 22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61" name="Text Box 22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62" name="Text Box 22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63" name="Text Box 22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64" name="Text Box 23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65" name="Text Box 23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66" name="Text Box 23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67" name="Text Box 23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68" name="Text Box 23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69" name="Text Box 23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70" name="Text Box 23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71" name="Text Box 23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72" name="Text Box 23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73" name="Text Box 23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74" name="Text Box 24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75" name="Text Box 24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76" name="Text Box 24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77" name="Text Box 24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78" name="Text Box 24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79" name="Text Box 24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80" name="Text Box 24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81" name="Text Box 24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82" name="Text Box 24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83" name="Text Box 24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84" name="Text Box 25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85" name="Text Box 25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86" name="Text Box 25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87" name="Text Box 25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88" name="Text Box 25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89" name="Text Box 25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90" name="Text Box 25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91" name="Text Box 25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92" name="Text Box 25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93" name="Text Box 25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94" name="Text Box 26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95" name="Text Box 26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96" name="Text Box 26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97" name="Text Box 26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98" name="Text Box 26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899" name="Text Box 26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00" name="Text Box 26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01" name="Text Box 26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02" name="Text Box 26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03" name="Text Box 26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04" name="Text Box 27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05" name="Text Box 27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06" name="Text Box 27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07" name="Text Box 27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08" name="Text Box 27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09" name="Text Box 27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10" name="Text Box 27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11" name="Text Box 27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12" name="Text Box 27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13" name="Text Box 27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14" name="Text Box 28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15" name="Text Box 28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16" name="Text Box 28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17" name="Text Box 28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18" name="Text Box 28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19" name="Text Box 28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20" name="Text Box 28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21" name="Text Box 28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22" name="Text Box 28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23" name="Text Box 28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24" name="Text Box 29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25" name="Text Box 29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26" name="Text Box 29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27" name="Text Box 29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28" name="Text Box 29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29" name="Text Box 29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30" name="Text Box 29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31" name="Text Box 29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32" name="Text Box 29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33" name="Text Box 29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34" name="Text Box 30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35" name="Text Box 30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36" name="Text Box 30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37" name="Text Box 30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38" name="Text Box 30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39" name="Text Box 30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40" name="Text Box 30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41" name="Text Box 30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42" name="Text Box 30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43" name="Text Box 30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44" name="Text Box 31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45" name="Text Box 31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46" name="Text Box 31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47" name="Text Box 31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48" name="Text Box 31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49" name="Text Box 31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50" name="Text Box 31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51" name="Text Box 31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52" name="Text Box 31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53" name="Text Box 31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54" name="Text Box 32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55" name="Text Box 32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56" name="Text Box 32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57" name="Text Box 32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58" name="Text Box 32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59" name="Text Box 32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60" name="Text Box 32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61" name="Text Box 32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62" name="Text Box 32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63" name="Text Box 32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64" name="Text Box 33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65" name="Text Box 33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66" name="Text Box 33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67" name="Text Box 33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68" name="Text Box 33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69" name="Text Box 33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70" name="Text Box 33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71" name="Text Box 33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72" name="Text Box 33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73" name="Text Box 33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74" name="Text Box 34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75" name="Text Box 34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76" name="Text Box 34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77" name="Text Box 34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78" name="Text Box 34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79" name="Text Box 34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80" name="Text Box 34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81" name="Text Box 34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82" name="Text Box 34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83" name="Text Box 34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84" name="Text Box 35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85" name="Text Box 35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86" name="Text Box 35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87" name="Text Box 35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88" name="Text Box 35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89" name="Text Box 35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90" name="Text Box 35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91" name="Text Box 35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92" name="Text Box 35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93" name="Text Box 35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94" name="Text Box 36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95" name="Text Box 36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96" name="Text Box 36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97" name="Text Box 36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98" name="Text Box 36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5999" name="Text Box 36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6000" name="Text Box 36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6001" name="Text Box 36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6002" name="Text Box 36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6003" name="Text Box 36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6004" name="Text Box 37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6005" name="Text Box 37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6006" name="Text Box 37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6007" name="Text Box 37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6008" name="Text Box 374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6009" name="Text Box 375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6010" name="Text Box 376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6011" name="Text Box 377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6012" name="Text Box 378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6013" name="Text Box 379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6014" name="Text Box 380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6015" name="Text Box 381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6016" name="Text Box 382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76200</xdr:colOff>
      <xdr:row>442</xdr:row>
      <xdr:rowOff>28575</xdr:rowOff>
    </xdr:to>
    <xdr:sp macro="" textlink="">
      <xdr:nvSpPr>
        <xdr:cNvPr id="186017" name="Text Box 383"/>
        <xdr:cNvSpPr txBox="1">
          <a:spLocks noChangeArrowheads="1"/>
        </xdr:cNvSpPr>
      </xdr:nvSpPr>
      <xdr:spPr bwMode="auto">
        <a:xfrm>
          <a:off x="2962275" y="141836775"/>
          <a:ext cx="762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28575</xdr:rowOff>
    </xdr:from>
    <xdr:to>
      <xdr:col>2</xdr:col>
      <xdr:colOff>161925</xdr:colOff>
      <xdr:row>1</xdr:row>
      <xdr:rowOff>161925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390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28575</xdr:rowOff>
    </xdr:from>
    <xdr:to>
      <xdr:col>2</xdr:col>
      <xdr:colOff>161925</xdr:colOff>
      <xdr:row>1</xdr:row>
      <xdr:rowOff>161925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390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28575</xdr:rowOff>
    </xdr:from>
    <xdr:to>
      <xdr:col>2</xdr:col>
      <xdr:colOff>161925</xdr:colOff>
      <xdr:row>1</xdr:row>
      <xdr:rowOff>161925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390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28575</xdr:rowOff>
    </xdr:from>
    <xdr:to>
      <xdr:col>2</xdr:col>
      <xdr:colOff>161925</xdr:colOff>
      <xdr:row>1</xdr:row>
      <xdr:rowOff>161925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390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28575</xdr:rowOff>
    </xdr:from>
    <xdr:to>
      <xdr:col>2</xdr:col>
      <xdr:colOff>161925</xdr:colOff>
      <xdr:row>1</xdr:row>
      <xdr:rowOff>161925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390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28575</xdr:rowOff>
    </xdr:from>
    <xdr:to>
      <xdr:col>2</xdr:col>
      <xdr:colOff>161925</xdr:colOff>
      <xdr:row>1</xdr:row>
      <xdr:rowOff>161925</xdr:rowOff>
    </xdr:to>
    <xdr:pic>
      <xdr:nvPicPr>
        <xdr:cNvPr id="1608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390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28575</xdr:rowOff>
    </xdr:from>
    <xdr:to>
      <xdr:col>2</xdr:col>
      <xdr:colOff>161925</xdr:colOff>
      <xdr:row>1</xdr:row>
      <xdr:rowOff>161925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390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76200</xdr:colOff>
      <xdr:row>1</xdr:row>
      <xdr:rowOff>171450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3810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19050</xdr:rowOff>
    </xdr:from>
    <xdr:to>
      <xdr:col>2</xdr:col>
      <xdr:colOff>114300</xdr:colOff>
      <xdr:row>1</xdr:row>
      <xdr:rowOff>171450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"/>
          <a:ext cx="3238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38100</xdr:rowOff>
    </xdr:from>
    <xdr:to>
      <xdr:col>2</xdr:col>
      <xdr:colOff>19050</xdr:colOff>
      <xdr:row>1</xdr:row>
      <xdr:rowOff>142875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38100"/>
          <a:ext cx="3333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38100</xdr:rowOff>
    </xdr:from>
    <xdr:to>
      <xdr:col>2</xdr:col>
      <xdr:colOff>19050</xdr:colOff>
      <xdr:row>1</xdr:row>
      <xdr:rowOff>142875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38100"/>
          <a:ext cx="3333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28575</xdr:rowOff>
    </xdr:from>
    <xdr:to>
      <xdr:col>2</xdr:col>
      <xdr:colOff>161925</xdr:colOff>
      <xdr:row>1</xdr:row>
      <xdr:rowOff>161925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390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28575</xdr:rowOff>
    </xdr:from>
    <xdr:to>
      <xdr:col>2</xdr:col>
      <xdr:colOff>161925</xdr:colOff>
      <xdr:row>1</xdr:row>
      <xdr:rowOff>161925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28575"/>
          <a:ext cx="390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or\Application%20Data\Microsoft\AddIns\ExtractElement.xla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or\Application%20Data\Microsoft\AddIns\PrintList.xla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ExtractElement"/>
    </sheetNames>
    <definedNames>
      <definedName name="ExtractElement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502"/>
      <sheetName val="P507"/>
    </sheetNames>
    <definedNames>
      <definedName name="ExtractElement"/>
    </defined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T2489"/>
  <sheetViews>
    <sheetView workbookViewId="0">
      <pane ySplit="2" topLeftCell="A3" activePane="bottomLeft" state="frozen"/>
      <selection activeCell="M159" sqref="M159"/>
      <selection pane="bottomLeft" activeCell="M159" sqref="M159"/>
    </sheetView>
  </sheetViews>
  <sheetFormatPr defaultRowHeight="24.75" customHeight="1"/>
  <cols>
    <col min="1" max="1" width="4.7109375" style="6" customWidth="1"/>
    <col min="2" max="2" width="5.7109375" style="1" customWidth="1"/>
    <col min="3" max="3" width="4.7109375" style="6" customWidth="1"/>
    <col min="4" max="4" width="10.85546875" style="2" customWidth="1"/>
    <col min="5" max="5" width="18.42578125" style="3" customWidth="1"/>
    <col min="6" max="6" width="6.7109375" style="3" customWidth="1"/>
    <col min="7" max="7" width="10.5703125" style="3" customWidth="1"/>
    <col min="8" max="8" width="11.28515625" style="3" customWidth="1"/>
    <col min="9" max="9" width="9.42578125" style="3" customWidth="1"/>
    <col min="10" max="10" width="1" style="5" hidden="1" customWidth="1"/>
    <col min="11" max="11" width="6.7109375" style="3" hidden="1" customWidth="1"/>
    <col min="12" max="12" width="2.85546875" style="3" customWidth="1"/>
    <col min="13" max="13" width="9.7109375" style="68" customWidth="1"/>
    <col min="14" max="14" width="7.85546875" style="3" customWidth="1"/>
    <col min="15" max="15" width="7.28515625" style="3" customWidth="1"/>
    <col min="16" max="16" width="8.28515625" style="66" customWidth="1"/>
    <col min="17" max="17" width="8" style="3" customWidth="1"/>
    <col min="18" max="18" width="11" style="3" customWidth="1"/>
    <col min="19" max="16384" width="9.140625" style="3"/>
  </cols>
  <sheetData>
    <row r="1" spans="1:20" s="9" customFormat="1" ht="24.75" customHeight="1">
      <c r="A1" s="8">
        <v>1</v>
      </c>
      <c r="B1" s="8">
        <v>2</v>
      </c>
      <c r="C1" s="8">
        <v>3</v>
      </c>
      <c r="D1" s="8">
        <v>4</v>
      </c>
      <c r="E1" s="8">
        <v>5</v>
      </c>
      <c r="F1" s="8">
        <v>6</v>
      </c>
      <c r="G1" s="8">
        <v>7</v>
      </c>
      <c r="H1" s="8">
        <v>8</v>
      </c>
      <c r="I1" s="8">
        <v>9</v>
      </c>
      <c r="J1" s="8">
        <v>10</v>
      </c>
      <c r="K1" s="8">
        <v>11</v>
      </c>
      <c r="L1" s="8">
        <v>12</v>
      </c>
      <c r="M1" s="67">
        <v>13</v>
      </c>
      <c r="N1" s="8">
        <v>14</v>
      </c>
      <c r="O1" s="8">
        <v>15</v>
      </c>
      <c r="P1" s="65">
        <v>16</v>
      </c>
    </row>
    <row r="2" spans="1:20" s="7" customFormat="1" ht="55.5" customHeight="1">
      <c r="A2" s="84" t="s">
        <v>37</v>
      </c>
      <c r="B2" s="84"/>
      <c r="C2" s="84" t="s">
        <v>37</v>
      </c>
      <c r="D2" s="84" t="s">
        <v>38</v>
      </c>
      <c r="E2" s="84" t="s">
        <v>39</v>
      </c>
      <c r="F2" s="84" t="s">
        <v>40</v>
      </c>
      <c r="G2" s="84" t="s">
        <v>1</v>
      </c>
      <c r="H2" s="97" t="s">
        <v>42</v>
      </c>
      <c r="I2" s="97" t="s">
        <v>43</v>
      </c>
      <c r="J2" s="85"/>
      <c r="K2" s="84">
        <v>1</v>
      </c>
      <c r="L2" s="84">
        <v>2</v>
      </c>
      <c r="M2" s="86" t="s">
        <v>41</v>
      </c>
      <c r="N2" s="84"/>
      <c r="O2" s="97" t="s">
        <v>283</v>
      </c>
      <c r="P2" s="87" t="s">
        <v>36</v>
      </c>
      <c r="Q2" s="84"/>
      <c r="R2" s="88" t="s">
        <v>48</v>
      </c>
    </row>
    <row r="3" spans="1:20" ht="24.75" customHeight="1">
      <c r="A3" s="69">
        <v>1</v>
      </c>
      <c r="B3" s="70" t="str">
        <f t="shared" ref="B3:B10" si="0">J3&amp;TEXT(C3,"00")</f>
        <v>01</v>
      </c>
      <c r="C3" s="69">
        <f>IF(H3&lt;&gt;H2,1,C2+1)</f>
        <v>1</v>
      </c>
      <c r="D3" s="71">
        <v>2021347859</v>
      </c>
      <c r="E3" s="72" t="s">
        <v>598</v>
      </c>
      <c r="F3" s="73" t="s">
        <v>599</v>
      </c>
      <c r="H3" s="3" t="s">
        <v>600</v>
      </c>
      <c r="I3" s="74" t="s">
        <v>601</v>
      </c>
      <c r="J3" s="90"/>
      <c r="K3" s="75" t="e">
        <f>#REF!&amp;J3</f>
        <v>#REF!</v>
      </c>
      <c r="L3" s="81">
        <f t="shared" ref="L3:L66" si="1">COUNTIF($D$3:$D$1049,D3)</f>
        <v>1</v>
      </c>
      <c r="M3" s="106"/>
      <c r="N3" s="82" t="str">
        <f>IF(M3&lt;&gt;0,"Học Ghép","")</f>
        <v/>
      </c>
      <c r="O3" s="253">
        <f>VLOOKUP(D3,'LPl2 (IN)'!$C$8:$H$305,6,0)</f>
        <v>0</v>
      </c>
      <c r="P3" s="83">
        <f>IF(M3&lt;&gt;0,M3,O3)</f>
        <v>0</v>
      </c>
      <c r="Q3" s="82">
        <v>1</v>
      </c>
      <c r="R3" s="104"/>
      <c r="T3" s="3" t="str">
        <f>LEFT(D3,2)</f>
        <v>20</v>
      </c>
    </row>
    <row r="4" spans="1:20" ht="24.75" customHeight="1">
      <c r="A4" s="69">
        <f>A3+1</f>
        <v>2</v>
      </c>
      <c r="B4" s="16" t="str">
        <f t="shared" si="0"/>
        <v>01</v>
      </c>
      <c r="C4" s="69">
        <f t="shared" ref="C4:C67" si="2">IF(H4&lt;&gt;H3,1,C3+1)</f>
        <v>1</v>
      </c>
      <c r="D4" s="10">
        <v>2020713622</v>
      </c>
      <c r="E4" s="17" t="s">
        <v>627</v>
      </c>
      <c r="F4" s="18" t="s">
        <v>449</v>
      </c>
      <c r="H4" s="3" t="s">
        <v>628</v>
      </c>
      <c r="I4" s="14" t="s">
        <v>629</v>
      </c>
      <c r="J4" s="93"/>
      <c r="K4" s="15" t="e">
        <f>#REF!&amp;J4</f>
        <v>#REF!</v>
      </c>
      <c r="L4" s="76">
        <f t="shared" si="1"/>
        <v>1</v>
      </c>
      <c r="M4" s="77"/>
      <c r="N4" s="78" t="str">
        <f t="shared" ref="N4:N66" si="3">IF(M4&lt;&gt;0,"Học Ghép","")</f>
        <v/>
      </c>
      <c r="O4" s="253">
        <f>VLOOKUP(D4,'LPl2 (IN)'!$C$8:$H$305,6,0)</f>
        <v>0</v>
      </c>
      <c r="P4" s="83">
        <f t="shared" ref="P4:P67" si="4">IF(M4&lt;&gt;0,M4,O4)</f>
        <v>0</v>
      </c>
      <c r="Q4" s="78">
        <f>Q3+1</f>
        <v>2</v>
      </c>
      <c r="R4" s="79"/>
      <c r="T4" s="3" t="str">
        <f t="shared" ref="T4:T67" si="5">LEFT(D4,2)</f>
        <v>20</v>
      </c>
    </row>
    <row r="5" spans="1:20" ht="24.75" customHeight="1">
      <c r="A5" s="69">
        <f t="shared" ref="A5:A68" si="6">A4+1</f>
        <v>3</v>
      </c>
      <c r="B5" s="16" t="str">
        <f t="shared" si="0"/>
        <v>01</v>
      </c>
      <c r="C5" s="69">
        <f t="shared" si="2"/>
        <v>1</v>
      </c>
      <c r="D5" s="10">
        <v>2021717905</v>
      </c>
      <c r="E5" s="17" t="s">
        <v>448</v>
      </c>
      <c r="F5" s="18" t="s">
        <v>449</v>
      </c>
      <c r="H5" s="3" t="s">
        <v>450</v>
      </c>
      <c r="I5" s="14" t="s">
        <v>396</v>
      </c>
      <c r="J5" s="93"/>
      <c r="K5" s="15" t="e">
        <f>#REF!&amp;J5</f>
        <v>#REF!</v>
      </c>
      <c r="L5" s="76">
        <f t="shared" si="1"/>
        <v>1</v>
      </c>
      <c r="M5" s="77"/>
      <c r="N5" s="78" t="str">
        <f t="shared" si="3"/>
        <v/>
      </c>
      <c r="O5" s="253">
        <f>VLOOKUP(D5,'LPl2 (IN)'!$C$8:$H$305,6,0)</f>
        <v>0</v>
      </c>
      <c r="P5" s="83">
        <f t="shared" si="4"/>
        <v>0</v>
      </c>
      <c r="Q5" s="78">
        <f t="shared" ref="Q5:Q68" si="7">Q4+1</f>
        <v>3</v>
      </c>
      <c r="R5" s="79"/>
      <c r="T5" s="3" t="str">
        <f t="shared" si="5"/>
        <v>20</v>
      </c>
    </row>
    <row r="6" spans="1:20" ht="24.75" customHeight="1">
      <c r="A6" s="69">
        <f t="shared" si="6"/>
        <v>4</v>
      </c>
      <c r="B6" s="16" t="str">
        <f t="shared" si="0"/>
        <v>02</v>
      </c>
      <c r="C6" s="69">
        <f t="shared" si="2"/>
        <v>2</v>
      </c>
      <c r="D6" s="10">
        <v>2020717221</v>
      </c>
      <c r="E6" s="17" t="s">
        <v>451</v>
      </c>
      <c r="F6" s="18" t="s">
        <v>452</v>
      </c>
      <c r="H6" s="3" t="s">
        <v>450</v>
      </c>
      <c r="I6" s="14" t="s">
        <v>396</v>
      </c>
      <c r="J6" s="93"/>
      <c r="K6" s="15" t="e">
        <f>#REF!&amp;J6</f>
        <v>#REF!</v>
      </c>
      <c r="L6" s="76">
        <f t="shared" si="1"/>
        <v>1</v>
      </c>
      <c r="M6" s="77"/>
      <c r="N6" s="78" t="str">
        <f t="shared" si="3"/>
        <v/>
      </c>
      <c r="O6" s="253">
        <f>VLOOKUP(D6,'LPl2 (IN)'!$C$8:$H$305,6,0)</f>
        <v>0</v>
      </c>
      <c r="P6" s="83">
        <f t="shared" si="4"/>
        <v>0</v>
      </c>
      <c r="Q6" s="78">
        <f t="shared" si="7"/>
        <v>4</v>
      </c>
      <c r="R6" s="79"/>
      <c r="T6" s="3" t="str">
        <f t="shared" si="5"/>
        <v>20</v>
      </c>
    </row>
    <row r="7" spans="1:20" ht="24.75" customHeight="1">
      <c r="A7" s="69">
        <f t="shared" si="6"/>
        <v>5</v>
      </c>
      <c r="B7" s="16" t="str">
        <f t="shared" si="0"/>
        <v>01</v>
      </c>
      <c r="C7" s="69">
        <f t="shared" si="2"/>
        <v>1</v>
      </c>
      <c r="D7" s="10">
        <v>2020713537</v>
      </c>
      <c r="E7" s="17" t="s">
        <v>477</v>
      </c>
      <c r="F7" s="18" t="s">
        <v>53</v>
      </c>
      <c r="H7" s="3" t="s">
        <v>478</v>
      </c>
      <c r="I7" s="14" t="s">
        <v>396</v>
      </c>
      <c r="J7" s="93"/>
      <c r="K7" s="15" t="e">
        <f>#REF!&amp;J7</f>
        <v>#REF!</v>
      </c>
      <c r="L7" s="76">
        <f t="shared" si="1"/>
        <v>1</v>
      </c>
      <c r="M7" s="77"/>
      <c r="N7" s="78" t="str">
        <f t="shared" si="3"/>
        <v/>
      </c>
      <c r="O7" s="253">
        <f>VLOOKUP(D7,'LPl2 (IN)'!$C$8:$H$305,6,0)</f>
        <v>0</v>
      </c>
      <c r="P7" s="83">
        <f t="shared" si="4"/>
        <v>0</v>
      </c>
      <c r="Q7" s="78">
        <f t="shared" si="7"/>
        <v>5</v>
      </c>
      <c r="R7" s="79"/>
      <c r="T7" s="3" t="str">
        <f t="shared" si="5"/>
        <v>20</v>
      </c>
    </row>
    <row r="8" spans="1:20" ht="24.75" customHeight="1">
      <c r="A8" s="69">
        <f t="shared" si="6"/>
        <v>6</v>
      </c>
      <c r="B8" s="16" t="str">
        <f t="shared" si="0"/>
        <v>01</v>
      </c>
      <c r="C8" s="69">
        <f t="shared" si="2"/>
        <v>1</v>
      </c>
      <c r="D8" s="10">
        <v>2020716879</v>
      </c>
      <c r="E8" s="17" t="s">
        <v>485</v>
      </c>
      <c r="F8" s="18" t="s">
        <v>53</v>
      </c>
      <c r="H8" s="3" t="s">
        <v>700</v>
      </c>
      <c r="I8" s="14" t="s">
        <v>701</v>
      </c>
      <c r="J8" s="93"/>
      <c r="K8" s="15" t="e">
        <f>#REF!&amp;J8</f>
        <v>#REF!</v>
      </c>
      <c r="L8" s="76">
        <f t="shared" si="1"/>
        <v>1</v>
      </c>
      <c r="M8" s="77"/>
      <c r="N8" s="78" t="str">
        <f t="shared" si="3"/>
        <v/>
      </c>
      <c r="O8" s="253">
        <f>VLOOKUP(D8,'LPl2 (IN)'!$C$8:$H$305,6,0)</f>
        <v>0</v>
      </c>
      <c r="P8" s="83">
        <f t="shared" si="4"/>
        <v>0</v>
      </c>
      <c r="Q8" s="78">
        <f t="shared" si="7"/>
        <v>6</v>
      </c>
      <c r="R8" s="79"/>
      <c r="T8" s="3" t="str">
        <f t="shared" si="5"/>
        <v>20</v>
      </c>
    </row>
    <row r="9" spans="1:20" ht="24.75" customHeight="1">
      <c r="A9" s="69">
        <f t="shared" si="6"/>
        <v>7</v>
      </c>
      <c r="B9" s="16" t="str">
        <f t="shared" si="0"/>
        <v>01</v>
      </c>
      <c r="C9" s="69">
        <f t="shared" si="2"/>
        <v>1</v>
      </c>
      <c r="D9" s="10">
        <v>2020716275</v>
      </c>
      <c r="E9" s="17" t="s">
        <v>479</v>
      </c>
      <c r="F9" s="18" t="s">
        <v>290</v>
      </c>
      <c r="H9" s="3" t="s">
        <v>478</v>
      </c>
      <c r="I9" s="14" t="s">
        <v>396</v>
      </c>
      <c r="J9" s="93"/>
      <c r="K9" s="15" t="e">
        <f>#REF!&amp;J9</f>
        <v>#REF!</v>
      </c>
      <c r="L9" s="76">
        <f t="shared" si="1"/>
        <v>1</v>
      </c>
      <c r="M9" s="77"/>
      <c r="N9" s="78" t="str">
        <f t="shared" si="3"/>
        <v/>
      </c>
      <c r="O9" s="253">
        <f>VLOOKUP(D9,'LPl2 (IN)'!$C$8:$H$305,6,0)</f>
        <v>0</v>
      </c>
      <c r="P9" s="83">
        <f t="shared" si="4"/>
        <v>0</v>
      </c>
      <c r="Q9" s="78">
        <f t="shared" si="7"/>
        <v>7</v>
      </c>
      <c r="R9" s="79"/>
      <c r="T9" s="3" t="str">
        <f t="shared" si="5"/>
        <v>20</v>
      </c>
    </row>
    <row r="10" spans="1:20" ht="24.75" customHeight="1">
      <c r="A10" s="69">
        <f t="shared" si="6"/>
        <v>8</v>
      </c>
      <c r="B10" s="16" t="str">
        <f t="shared" si="0"/>
        <v>02</v>
      </c>
      <c r="C10" s="69">
        <f t="shared" si="2"/>
        <v>2</v>
      </c>
      <c r="D10" s="10">
        <v>2020716754</v>
      </c>
      <c r="E10" s="17" t="s">
        <v>480</v>
      </c>
      <c r="F10" s="18" t="s">
        <v>290</v>
      </c>
      <c r="H10" s="3" t="s">
        <v>478</v>
      </c>
      <c r="I10" s="14" t="s">
        <v>396</v>
      </c>
      <c r="J10" s="93"/>
      <c r="K10" s="15" t="e">
        <f>#REF!&amp;J10</f>
        <v>#REF!</v>
      </c>
      <c r="L10" s="76">
        <f t="shared" si="1"/>
        <v>1</v>
      </c>
      <c r="M10" s="77"/>
      <c r="N10" s="78" t="str">
        <f t="shared" si="3"/>
        <v/>
      </c>
      <c r="O10" s="253">
        <f>VLOOKUP(D10,'LPl2 (IN)'!$C$8:$H$305,6,0)</f>
        <v>0</v>
      </c>
      <c r="P10" s="83">
        <f t="shared" si="4"/>
        <v>0</v>
      </c>
      <c r="Q10" s="78">
        <f t="shared" si="7"/>
        <v>8</v>
      </c>
      <c r="R10" s="79"/>
      <c r="T10" s="3" t="str">
        <f t="shared" si="5"/>
        <v>20</v>
      </c>
    </row>
    <row r="11" spans="1:20" ht="24.75" customHeight="1">
      <c r="A11" s="69">
        <f t="shared" si="6"/>
        <v>9</v>
      </c>
      <c r="B11" s="16" t="str">
        <f t="shared" ref="B11:B74" si="8">J11&amp;TEXT(C11,"00")</f>
        <v>01</v>
      </c>
      <c r="C11" s="69">
        <f t="shared" si="2"/>
        <v>1</v>
      </c>
      <c r="D11" s="10">
        <v>2020713513</v>
      </c>
      <c r="E11" s="17" t="s">
        <v>421</v>
      </c>
      <c r="F11" s="18" t="s">
        <v>290</v>
      </c>
      <c r="H11" s="3" t="s">
        <v>422</v>
      </c>
      <c r="I11" s="14" t="s">
        <v>396</v>
      </c>
      <c r="J11" s="93"/>
      <c r="K11" s="15" t="e">
        <f>#REF!&amp;J11</f>
        <v>#REF!</v>
      </c>
      <c r="L11" s="76">
        <f t="shared" si="1"/>
        <v>1</v>
      </c>
      <c r="M11" s="77"/>
      <c r="N11" s="78" t="str">
        <f t="shared" si="3"/>
        <v/>
      </c>
      <c r="O11" s="253">
        <f>VLOOKUP(D11,'LPl2 (IN)'!$C$8:$H$305,6,0)</f>
        <v>0</v>
      </c>
      <c r="P11" s="83">
        <f t="shared" si="4"/>
        <v>0</v>
      </c>
      <c r="Q11" s="78">
        <f t="shared" si="7"/>
        <v>9</v>
      </c>
      <c r="R11" s="79"/>
      <c r="T11" s="3" t="str">
        <f t="shared" si="5"/>
        <v>20</v>
      </c>
    </row>
    <row r="12" spans="1:20" ht="24.75" customHeight="1">
      <c r="A12" s="69">
        <f t="shared" si="6"/>
        <v>10</v>
      </c>
      <c r="B12" s="16" t="str">
        <f t="shared" si="8"/>
        <v>01</v>
      </c>
      <c r="C12" s="69">
        <f t="shared" si="2"/>
        <v>1</v>
      </c>
      <c r="D12" s="10">
        <v>2021714524</v>
      </c>
      <c r="E12" s="17" t="s">
        <v>455</v>
      </c>
      <c r="F12" s="18" t="s">
        <v>56</v>
      </c>
      <c r="H12" s="3" t="s">
        <v>450</v>
      </c>
      <c r="I12" s="14" t="s">
        <v>396</v>
      </c>
      <c r="J12" s="93"/>
      <c r="K12" s="15" t="e">
        <f>#REF!&amp;J12</f>
        <v>#REF!</v>
      </c>
      <c r="L12" s="76">
        <f t="shared" si="1"/>
        <v>1</v>
      </c>
      <c r="M12" s="77"/>
      <c r="N12" s="78" t="str">
        <f t="shared" si="3"/>
        <v/>
      </c>
      <c r="O12" s="253">
        <f>VLOOKUP(D12,'LPl2 (IN)'!$C$8:$H$305,6,0)</f>
        <v>0</v>
      </c>
      <c r="P12" s="83">
        <f t="shared" si="4"/>
        <v>0</v>
      </c>
      <c r="Q12" s="78">
        <f t="shared" si="7"/>
        <v>10</v>
      </c>
      <c r="R12" s="79"/>
      <c r="T12" s="3" t="str">
        <f t="shared" si="5"/>
        <v>20</v>
      </c>
    </row>
    <row r="13" spans="1:20" ht="24.75" customHeight="1">
      <c r="A13" s="69">
        <f t="shared" si="6"/>
        <v>11</v>
      </c>
      <c r="B13" s="16" t="str">
        <f t="shared" si="8"/>
        <v>02</v>
      </c>
      <c r="C13" s="69">
        <f t="shared" si="2"/>
        <v>2</v>
      </c>
      <c r="D13" s="10">
        <v>2021714515</v>
      </c>
      <c r="E13" s="17" t="s">
        <v>454</v>
      </c>
      <c r="F13" s="18" t="s">
        <v>56</v>
      </c>
      <c r="H13" s="3" t="s">
        <v>450</v>
      </c>
      <c r="I13" s="14" t="s">
        <v>396</v>
      </c>
      <c r="J13" s="93"/>
      <c r="K13" s="15" t="e">
        <f>#REF!&amp;J13</f>
        <v>#REF!</v>
      </c>
      <c r="L13" s="76">
        <f t="shared" si="1"/>
        <v>1</v>
      </c>
      <c r="M13" s="77"/>
      <c r="N13" s="78" t="str">
        <f t="shared" si="3"/>
        <v/>
      </c>
      <c r="O13" s="253">
        <f>VLOOKUP(D13,'LPl2 (IN)'!$C$8:$H$305,6,0)</f>
        <v>0</v>
      </c>
      <c r="P13" s="83">
        <f t="shared" si="4"/>
        <v>0</v>
      </c>
      <c r="Q13" s="78">
        <f t="shared" si="7"/>
        <v>11</v>
      </c>
      <c r="R13" s="79"/>
      <c r="T13" s="3" t="str">
        <f t="shared" si="5"/>
        <v>20</v>
      </c>
    </row>
    <row r="14" spans="1:20" ht="24.75" customHeight="1">
      <c r="A14" s="69">
        <f t="shared" si="6"/>
        <v>12</v>
      </c>
      <c r="B14" s="16" t="str">
        <f t="shared" si="8"/>
        <v>01</v>
      </c>
      <c r="C14" s="69">
        <f t="shared" si="2"/>
        <v>1</v>
      </c>
      <c r="D14" s="10">
        <v>2021713723</v>
      </c>
      <c r="E14" s="17" t="s">
        <v>481</v>
      </c>
      <c r="F14" s="18" t="s">
        <v>482</v>
      </c>
      <c r="H14" s="3" t="s">
        <v>478</v>
      </c>
      <c r="I14" s="14" t="s">
        <v>396</v>
      </c>
      <c r="J14" s="93"/>
      <c r="K14" s="15" t="e">
        <f>#REF!&amp;J14</f>
        <v>#REF!</v>
      </c>
      <c r="L14" s="76">
        <f t="shared" si="1"/>
        <v>1</v>
      </c>
      <c r="M14" s="77"/>
      <c r="N14" s="78" t="str">
        <f t="shared" si="3"/>
        <v/>
      </c>
      <c r="O14" s="253">
        <f>VLOOKUP(D14,'LPl2 (IN)'!$C$8:$H$305,6,0)</f>
        <v>0</v>
      </c>
      <c r="P14" s="83">
        <f t="shared" si="4"/>
        <v>0</v>
      </c>
      <c r="Q14" s="78">
        <f t="shared" si="7"/>
        <v>12</v>
      </c>
      <c r="R14" s="79"/>
      <c r="T14" s="3" t="str">
        <f t="shared" si="5"/>
        <v>20</v>
      </c>
    </row>
    <row r="15" spans="1:20" ht="24.75" customHeight="1">
      <c r="A15" s="69">
        <f t="shared" si="6"/>
        <v>13</v>
      </c>
      <c r="B15" s="16" t="str">
        <f t="shared" si="8"/>
        <v>02</v>
      </c>
      <c r="C15" s="69">
        <f t="shared" si="2"/>
        <v>2</v>
      </c>
      <c r="D15" s="10">
        <v>2021717100</v>
      </c>
      <c r="E15" s="17" t="s">
        <v>483</v>
      </c>
      <c r="F15" s="18" t="s">
        <v>484</v>
      </c>
      <c r="H15" s="3" t="s">
        <v>478</v>
      </c>
      <c r="I15" s="14" t="s">
        <v>396</v>
      </c>
      <c r="J15" s="93"/>
      <c r="K15" s="15" t="e">
        <f>#REF!&amp;J15</f>
        <v>#REF!</v>
      </c>
      <c r="L15" s="76">
        <f t="shared" si="1"/>
        <v>1</v>
      </c>
      <c r="M15" s="77"/>
      <c r="N15" s="78" t="str">
        <f t="shared" si="3"/>
        <v/>
      </c>
      <c r="O15" s="253">
        <f>VLOOKUP(D15,'LPl2 (IN)'!$C$8:$H$305,6,0)</f>
        <v>0</v>
      </c>
      <c r="P15" s="83">
        <f t="shared" si="4"/>
        <v>0</v>
      </c>
      <c r="Q15" s="78">
        <f t="shared" si="7"/>
        <v>13</v>
      </c>
      <c r="R15" s="79"/>
      <c r="T15" s="3" t="str">
        <f t="shared" si="5"/>
        <v>20</v>
      </c>
    </row>
    <row r="16" spans="1:20" ht="24.75" customHeight="1">
      <c r="A16" s="69">
        <f t="shared" si="6"/>
        <v>14</v>
      </c>
      <c r="B16" s="16" t="str">
        <f t="shared" si="8"/>
        <v>01</v>
      </c>
      <c r="C16" s="69">
        <f t="shared" si="2"/>
        <v>1</v>
      </c>
      <c r="D16" s="10">
        <v>2010714245</v>
      </c>
      <c r="E16" s="17" t="s">
        <v>603</v>
      </c>
      <c r="F16" s="18" t="s">
        <v>51</v>
      </c>
      <c r="H16" s="3" t="s">
        <v>600</v>
      </c>
      <c r="I16" s="14" t="s">
        <v>601</v>
      </c>
      <c r="J16" s="93"/>
      <c r="K16" s="15" t="e">
        <f>#REF!&amp;J16</f>
        <v>#REF!</v>
      </c>
      <c r="L16" s="76">
        <f t="shared" si="1"/>
        <v>1</v>
      </c>
      <c r="M16" s="77"/>
      <c r="N16" s="78" t="str">
        <f t="shared" si="3"/>
        <v/>
      </c>
      <c r="O16" s="253">
        <f>VLOOKUP(D16,'LPl2 (IN)'!$C$8:$H$305,6,0)</f>
        <v>0</v>
      </c>
      <c r="P16" s="83">
        <f t="shared" si="4"/>
        <v>0</v>
      </c>
      <c r="Q16" s="78">
        <f t="shared" si="7"/>
        <v>14</v>
      </c>
      <c r="R16" s="79"/>
      <c r="T16" s="3" t="str">
        <f t="shared" si="5"/>
        <v>20</v>
      </c>
    </row>
    <row r="17" spans="1:20" ht="24.75" customHeight="1">
      <c r="A17" s="69">
        <f t="shared" si="6"/>
        <v>15</v>
      </c>
      <c r="B17" s="16" t="str">
        <f t="shared" si="8"/>
        <v>01</v>
      </c>
      <c r="C17" s="69">
        <f t="shared" si="2"/>
        <v>1</v>
      </c>
      <c r="D17" s="10">
        <v>2020713618</v>
      </c>
      <c r="E17" s="17" t="s">
        <v>456</v>
      </c>
      <c r="F17" s="18" t="s">
        <v>51</v>
      </c>
      <c r="H17" s="3" t="s">
        <v>450</v>
      </c>
      <c r="I17" s="14" t="s">
        <v>396</v>
      </c>
      <c r="J17" s="93"/>
      <c r="K17" s="15" t="e">
        <f>#REF!&amp;J17</f>
        <v>#REF!</v>
      </c>
      <c r="L17" s="76">
        <f t="shared" si="1"/>
        <v>1</v>
      </c>
      <c r="M17" s="77"/>
      <c r="N17" s="78" t="str">
        <f t="shared" si="3"/>
        <v/>
      </c>
      <c r="O17" s="253">
        <f>VLOOKUP(D17,'LPl2 (IN)'!$C$8:$H$305,6,0)</f>
        <v>0</v>
      </c>
      <c r="P17" s="83">
        <f t="shared" si="4"/>
        <v>0</v>
      </c>
      <c r="Q17" s="78">
        <f t="shared" si="7"/>
        <v>15</v>
      </c>
      <c r="R17" s="79"/>
      <c r="S17" t="s">
        <v>276</v>
      </c>
      <c r="T17" s="3" t="str">
        <f t="shared" si="5"/>
        <v>20</v>
      </c>
    </row>
    <row r="18" spans="1:20" ht="24.75" customHeight="1">
      <c r="A18" s="69">
        <f t="shared" si="6"/>
        <v>16</v>
      </c>
      <c r="B18" s="16" t="str">
        <f t="shared" si="8"/>
        <v>01</v>
      </c>
      <c r="C18" s="69">
        <f t="shared" si="2"/>
        <v>1</v>
      </c>
      <c r="D18" s="10">
        <v>2021127279</v>
      </c>
      <c r="E18" s="17" t="s">
        <v>423</v>
      </c>
      <c r="F18" s="18" t="s">
        <v>424</v>
      </c>
      <c r="H18" s="3" t="s">
        <v>422</v>
      </c>
      <c r="I18" s="14" t="s">
        <v>396</v>
      </c>
      <c r="J18" s="93"/>
      <c r="K18" s="15" t="e">
        <f>#REF!&amp;J18</f>
        <v>#REF!</v>
      </c>
      <c r="L18" s="76">
        <f t="shared" si="1"/>
        <v>1</v>
      </c>
      <c r="M18" s="77"/>
      <c r="N18" s="78" t="str">
        <f t="shared" si="3"/>
        <v/>
      </c>
      <c r="O18" s="253">
        <f>VLOOKUP(D18,'LPl2 (IN)'!$C$8:$H$305,6,0)</f>
        <v>0</v>
      </c>
      <c r="P18" s="83">
        <f t="shared" si="4"/>
        <v>0</v>
      </c>
      <c r="Q18" s="78">
        <f t="shared" si="7"/>
        <v>16</v>
      </c>
      <c r="R18" s="79"/>
      <c r="T18" s="3" t="str">
        <f t="shared" si="5"/>
        <v>20</v>
      </c>
    </row>
    <row r="19" spans="1:20" ht="24.75" customHeight="1">
      <c r="A19" s="69">
        <f t="shared" si="6"/>
        <v>17</v>
      </c>
      <c r="B19" s="16" t="str">
        <f t="shared" si="8"/>
        <v>01</v>
      </c>
      <c r="C19" s="69">
        <f t="shared" si="2"/>
        <v>1</v>
      </c>
      <c r="D19" s="10">
        <v>2021214879</v>
      </c>
      <c r="E19" s="17" t="s">
        <v>369</v>
      </c>
      <c r="F19" s="18" t="s">
        <v>370</v>
      </c>
      <c r="H19" s="3" t="s">
        <v>367</v>
      </c>
      <c r="I19" s="14" t="s">
        <v>368</v>
      </c>
      <c r="J19" s="93"/>
      <c r="K19" s="15" t="e">
        <f>#REF!&amp;J19</f>
        <v>#REF!</v>
      </c>
      <c r="L19" s="76">
        <f t="shared" si="1"/>
        <v>1</v>
      </c>
      <c r="M19" s="77"/>
      <c r="N19" s="78" t="str">
        <f t="shared" si="3"/>
        <v/>
      </c>
      <c r="O19" s="253">
        <f>VLOOKUP(D19,'LPl2 (IN)'!$C$8:$H$305,6,0)</f>
        <v>0</v>
      </c>
      <c r="P19" s="83">
        <f t="shared" si="4"/>
        <v>0</v>
      </c>
      <c r="Q19" s="78">
        <f t="shared" si="7"/>
        <v>17</v>
      </c>
      <c r="R19" s="79"/>
      <c r="T19" s="3" t="str">
        <f t="shared" si="5"/>
        <v>20</v>
      </c>
    </row>
    <row r="20" spans="1:20" ht="24.75" customHeight="1">
      <c r="A20" s="69">
        <f t="shared" si="6"/>
        <v>18</v>
      </c>
      <c r="B20" s="16" t="str">
        <f t="shared" si="8"/>
        <v>01</v>
      </c>
      <c r="C20" s="69">
        <f t="shared" si="2"/>
        <v>1</v>
      </c>
      <c r="D20" s="10">
        <v>2020713051</v>
      </c>
      <c r="E20" s="17" t="s">
        <v>630</v>
      </c>
      <c r="F20" s="18" t="s">
        <v>370</v>
      </c>
      <c r="H20" s="3" t="s">
        <v>628</v>
      </c>
      <c r="I20" s="14" t="s">
        <v>629</v>
      </c>
      <c r="J20" s="93"/>
      <c r="K20" s="15" t="e">
        <f>#REF!&amp;J20</f>
        <v>#REF!</v>
      </c>
      <c r="L20" s="76">
        <f t="shared" si="1"/>
        <v>1</v>
      </c>
      <c r="M20" s="77"/>
      <c r="N20" s="78" t="str">
        <f t="shared" si="3"/>
        <v/>
      </c>
      <c r="O20" s="253">
        <f>VLOOKUP(D20,'LPl2 (IN)'!$C$8:$H$305,6,0)</f>
        <v>0</v>
      </c>
      <c r="P20" s="83">
        <f t="shared" si="4"/>
        <v>0</v>
      </c>
      <c r="Q20" s="78">
        <f t="shared" si="7"/>
        <v>18</v>
      </c>
      <c r="R20" s="79"/>
      <c r="T20" s="3" t="str">
        <f t="shared" si="5"/>
        <v>20</v>
      </c>
    </row>
    <row r="21" spans="1:20" ht="24.75" customHeight="1">
      <c r="A21" s="69">
        <f t="shared" si="6"/>
        <v>19</v>
      </c>
      <c r="B21" s="16" t="str">
        <f t="shared" si="8"/>
        <v>01</v>
      </c>
      <c r="C21" s="69">
        <f t="shared" si="2"/>
        <v>1</v>
      </c>
      <c r="D21" s="10">
        <v>2021236340</v>
      </c>
      <c r="E21" s="17" t="s">
        <v>392</v>
      </c>
      <c r="F21" s="18" t="s">
        <v>370</v>
      </c>
      <c r="H21" s="3" t="s">
        <v>393</v>
      </c>
      <c r="I21" s="14" t="s">
        <v>394</v>
      </c>
      <c r="J21" s="93"/>
      <c r="K21" s="15" t="e">
        <f>#REF!&amp;J21</f>
        <v>#REF!</v>
      </c>
      <c r="L21" s="76">
        <f t="shared" si="1"/>
        <v>1</v>
      </c>
      <c r="M21" s="77"/>
      <c r="N21" s="78" t="str">
        <f t="shared" si="3"/>
        <v/>
      </c>
      <c r="O21" s="253">
        <f>VLOOKUP(D21,'LPl2 (IN)'!$C$8:$H$305,6,0)</f>
        <v>0</v>
      </c>
      <c r="P21" s="83">
        <f t="shared" si="4"/>
        <v>0</v>
      </c>
      <c r="Q21" s="78">
        <f t="shared" si="7"/>
        <v>19</v>
      </c>
      <c r="R21" s="79"/>
      <c r="T21" s="3" t="str">
        <f t="shared" si="5"/>
        <v>20</v>
      </c>
    </row>
    <row r="22" spans="1:20" ht="24.75" customHeight="1">
      <c r="A22" s="69">
        <f t="shared" si="6"/>
        <v>20</v>
      </c>
      <c r="B22" s="16" t="str">
        <f t="shared" si="8"/>
        <v>01</v>
      </c>
      <c r="C22" s="69">
        <f t="shared" si="2"/>
        <v>1</v>
      </c>
      <c r="D22" s="10">
        <v>2021355852</v>
      </c>
      <c r="E22" s="17" t="s">
        <v>631</v>
      </c>
      <c r="F22" s="18" t="s">
        <v>632</v>
      </c>
      <c r="H22" s="3" t="s">
        <v>628</v>
      </c>
      <c r="I22" s="14" t="s">
        <v>629</v>
      </c>
      <c r="J22" s="93"/>
      <c r="K22" s="15" t="e">
        <f>#REF!&amp;J22</f>
        <v>#REF!</v>
      </c>
      <c r="L22" s="76">
        <f t="shared" si="1"/>
        <v>1</v>
      </c>
      <c r="M22" s="77"/>
      <c r="N22" s="78" t="str">
        <f t="shared" si="3"/>
        <v/>
      </c>
      <c r="O22" s="253">
        <f>VLOOKUP(D22,'LPl2 (IN)'!$C$8:$H$305,6,0)</f>
        <v>0</v>
      </c>
      <c r="P22" s="83">
        <f t="shared" si="4"/>
        <v>0</v>
      </c>
      <c r="Q22" s="78">
        <f t="shared" si="7"/>
        <v>20</v>
      </c>
      <c r="R22" s="79"/>
      <c r="T22" s="3" t="str">
        <f t="shared" si="5"/>
        <v>20</v>
      </c>
    </row>
    <row r="23" spans="1:20" ht="24.75" customHeight="1">
      <c r="A23" s="69">
        <f t="shared" si="6"/>
        <v>21</v>
      </c>
      <c r="B23" s="16" t="str">
        <f t="shared" si="8"/>
        <v>01</v>
      </c>
      <c r="C23" s="69">
        <f t="shared" si="2"/>
        <v>1</v>
      </c>
      <c r="D23" s="10">
        <v>2020714233</v>
      </c>
      <c r="E23" s="17" t="s">
        <v>425</v>
      </c>
      <c r="F23" s="18" t="s">
        <v>58</v>
      </c>
      <c r="H23" s="3" t="s">
        <v>422</v>
      </c>
      <c r="I23" s="14" t="s">
        <v>396</v>
      </c>
      <c r="J23" s="93"/>
      <c r="K23" s="15" t="e">
        <f>#REF!&amp;J23</f>
        <v>#REF!</v>
      </c>
      <c r="L23" s="76">
        <f t="shared" si="1"/>
        <v>1</v>
      </c>
      <c r="M23" s="77"/>
      <c r="N23" s="78" t="str">
        <f t="shared" si="3"/>
        <v/>
      </c>
      <c r="O23" s="253">
        <f>VLOOKUP(D23,'LPl2 (IN)'!$C$8:$H$305,6,0)</f>
        <v>0</v>
      </c>
      <c r="P23" s="83">
        <f t="shared" si="4"/>
        <v>0</v>
      </c>
      <c r="Q23" s="78">
        <f t="shared" si="7"/>
        <v>21</v>
      </c>
      <c r="R23" s="79"/>
      <c r="T23" s="3" t="str">
        <f t="shared" si="5"/>
        <v>20</v>
      </c>
    </row>
    <row r="24" spans="1:20" ht="24.75" customHeight="1">
      <c r="A24" s="69">
        <f t="shared" si="6"/>
        <v>22</v>
      </c>
      <c r="B24" s="16" t="str">
        <f t="shared" si="8"/>
        <v>01</v>
      </c>
      <c r="C24" s="69">
        <f t="shared" si="2"/>
        <v>1</v>
      </c>
      <c r="D24" s="10">
        <v>2021350911</v>
      </c>
      <c r="E24" s="17" t="s">
        <v>702</v>
      </c>
      <c r="F24" s="18" t="s">
        <v>295</v>
      </c>
      <c r="H24" s="3" t="s">
        <v>700</v>
      </c>
      <c r="I24" s="14" t="s">
        <v>701</v>
      </c>
      <c r="J24" s="93"/>
      <c r="K24" s="15" t="e">
        <f>#REF!&amp;J24</f>
        <v>#REF!</v>
      </c>
      <c r="L24" s="76">
        <f t="shared" si="1"/>
        <v>1</v>
      </c>
      <c r="M24" s="77"/>
      <c r="N24" s="78" t="str">
        <f t="shared" si="3"/>
        <v/>
      </c>
      <c r="O24" s="253">
        <f>VLOOKUP(D24,'LPl2 (IN)'!$C$8:$H$305,6,0)</f>
        <v>0</v>
      </c>
      <c r="P24" s="83">
        <f t="shared" si="4"/>
        <v>0</v>
      </c>
      <c r="Q24" s="78">
        <f t="shared" si="7"/>
        <v>22</v>
      </c>
      <c r="R24" s="79"/>
      <c r="T24" s="3" t="str">
        <f t="shared" si="5"/>
        <v>20</v>
      </c>
    </row>
    <row r="25" spans="1:20" ht="24.75" customHeight="1">
      <c r="A25" s="69">
        <f t="shared" si="6"/>
        <v>23</v>
      </c>
      <c r="B25" s="16" t="str">
        <f t="shared" si="8"/>
        <v>01</v>
      </c>
      <c r="C25" s="69">
        <f t="shared" si="2"/>
        <v>1</v>
      </c>
      <c r="D25" s="10">
        <v>2020713608</v>
      </c>
      <c r="E25" s="17" t="s">
        <v>301</v>
      </c>
      <c r="F25" s="18" t="s">
        <v>296</v>
      </c>
      <c r="H25" s="3" t="s">
        <v>478</v>
      </c>
      <c r="I25" s="14" t="s">
        <v>396</v>
      </c>
      <c r="J25" s="93"/>
      <c r="K25" s="15" t="e">
        <f>#REF!&amp;J25</f>
        <v>#REF!</v>
      </c>
      <c r="L25" s="76">
        <f t="shared" si="1"/>
        <v>1</v>
      </c>
      <c r="M25" s="77"/>
      <c r="N25" s="78" t="str">
        <f t="shared" si="3"/>
        <v/>
      </c>
      <c r="O25" s="253">
        <f>VLOOKUP(D25,'LPl2 (IN)'!$C$8:$H$305,6,0)</f>
        <v>0</v>
      </c>
      <c r="P25" s="83">
        <f t="shared" si="4"/>
        <v>0</v>
      </c>
      <c r="Q25" s="78">
        <f t="shared" si="7"/>
        <v>23</v>
      </c>
      <c r="R25" s="79"/>
      <c r="T25" s="3" t="str">
        <f t="shared" si="5"/>
        <v>20</v>
      </c>
    </row>
    <row r="26" spans="1:20" s="319" customFormat="1" ht="24.75" customHeight="1">
      <c r="A26" s="314">
        <f t="shared" si="6"/>
        <v>24</v>
      </c>
      <c r="B26" s="315" t="str">
        <f t="shared" si="8"/>
        <v>01</v>
      </c>
      <c r="C26" s="314">
        <f t="shared" si="2"/>
        <v>1</v>
      </c>
      <c r="D26" s="316">
        <v>2021143695</v>
      </c>
      <c r="E26" s="317" t="s">
        <v>397</v>
      </c>
      <c r="F26" s="318" t="s">
        <v>398</v>
      </c>
      <c r="H26" s="319" t="s">
        <v>393</v>
      </c>
      <c r="I26" s="320" t="s">
        <v>399</v>
      </c>
      <c r="J26" s="321"/>
      <c r="K26" s="322" t="e">
        <f>#REF!&amp;J26</f>
        <v>#REF!</v>
      </c>
      <c r="L26" s="323">
        <f t="shared" si="1"/>
        <v>1</v>
      </c>
      <c r="M26" s="324"/>
      <c r="N26" s="325" t="str">
        <f t="shared" si="3"/>
        <v/>
      </c>
      <c r="O26" s="326">
        <f>VLOOKUP(D26,'LPl2 (IN)'!$C$8:$H$305,6,0)</f>
        <v>0</v>
      </c>
      <c r="P26" s="327">
        <f t="shared" si="4"/>
        <v>0</v>
      </c>
      <c r="Q26" s="325">
        <f t="shared" si="7"/>
        <v>24</v>
      </c>
      <c r="R26" s="325"/>
      <c r="T26" s="319" t="str">
        <f t="shared" si="5"/>
        <v>20</v>
      </c>
    </row>
    <row r="27" spans="1:20" ht="24.75" customHeight="1">
      <c r="A27" s="69">
        <f t="shared" si="6"/>
        <v>25</v>
      </c>
      <c r="B27" s="16" t="str">
        <f t="shared" si="8"/>
        <v>01</v>
      </c>
      <c r="C27" s="69">
        <f t="shared" si="2"/>
        <v>1</v>
      </c>
      <c r="D27" s="10">
        <v>2020717505</v>
      </c>
      <c r="E27" s="17" t="s">
        <v>633</v>
      </c>
      <c r="F27" s="18" t="s">
        <v>427</v>
      </c>
      <c r="H27" s="3" t="s">
        <v>628</v>
      </c>
      <c r="I27" s="14" t="s">
        <v>629</v>
      </c>
      <c r="J27" s="93"/>
      <c r="K27" s="15" t="e">
        <f>#REF!&amp;J27</f>
        <v>#REF!</v>
      </c>
      <c r="L27" s="76">
        <f t="shared" si="1"/>
        <v>1</v>
      </c>
      <c r="M27" s="77"/>
      <c r="N27" s="78" t="str">
        <f t="shared" si="3"/>
        <v/>
      </c>
      <c r="O27" s="253">
        <f>VLOOKUP(D27,'LPl2 (IN)'!$C$8:$H$305,6,0)</f>
        <v>0</v>
      </c>
      <c r="P27" s="83">
        <f t="shared" si="4"/>
        <v>0</v>
      </c>
      <c r="Q27" s="78">
        <f t="shared" si="7"/>
        <v>25</v>
      </c>
      <c r="R27" s="79"/>
      <c r="T27" s="3" t="str">
        <f t="shared" si="5"/>
        <v>20</v>
      </c>
    </row>
    <row r="28" spans="1:20" ht="24.75" customHeight="1">
      <c r="A28" s="69">
        <f t="shared" si="6"/>
        <v>26</v>
      </c>
      <c r="B28" s="16" t="str">
        <f t="shared" si="8"/>
        <v>01</v>
      </c>
      <c r="C28" s="69">
        <f t="shared" si="2"/>
        <v>1</v>
      </c>
      <c r="D28" s="10">
        <v>2020213021</v>
      </c>
      <c r="E28" s="17" t="s">
        <v>703</v>
      </c>
      <c r="F28" s="18" t="s">
        <v>427</v>
      </c>
      <c r="H28" s="3" t="s">
        <v>700</v>
      </c>
      <c r="I28" s="14" t="s">
        <v>701</v>
      </c>
      <c r="J28" s="93"/>
      <c r="K28" s="15" t="e">
        <f>#REF!&amp;J28</f>
        <v>#REF!</v>
      </c>
      <c r="L28" s="76">
        <f t="shared" si="1"/>
        <v>1</v>
      </c>
      <c r="M28" s="77"/>
      <c r="N28" s="78" t="str">
        <f t="shared" si="3"/>
        <v/>
      </c>
      <c r="O28" s="253">
        <f>VLOOKUP(D28,'LPl2 (IN)'!$C$8:$H$305,6,0)</f>
        <v>0</v>
      </c>
      <c r="P28" s="83">
        <f t="shared" si="4"/>
        <v>0</v>
      </c>
      <c r="Q28" s="78">
        <f t="shared" si="7"/>
        <v>26</v>
      </c>
      <c r="R28" s="79"/>
      <c r="S28"/>
      <c r="T28" s="3" t="str">
        <f t="shared" si="5"/>
        <v>20</v>
      </c>
    </row>
    <row r="29" spans="1:20" ht="24.75" customHeight="1">
      <c r="A29" s="69">
        <f t="shared" si="6"/>
        <v>27</v>
      </c>
      <c r="B29" s="16" t="str">
        <f t="shared" si="8"/>
        <v>01</v>
      </c>
      <c r="C29" s="69">
        <f t="shared" si="2"/>
        <v>1</v>
      </c>
      <c r="D29" s="10">
        <v>2021233958</v>
      </c>
      <c r="E29" s="17" t="s">
        <v>400</v>
      </c>
      <c r="F29" s="18" t="s">
        <v>383</v>
      </c>
      <c r="H29" s="3" t="s">
        <v>393</v>
      </c>
      <c r="I29" s="14" t="s">
        <v>394</v>
      </c>
      <c r="J29" s="93"/>
      <c r="K29" s="15" t="e">
        <f>#REF!&amp;J29</f>
        <v>#REF!</v>
      </c>
      <c r="L29" s="76">
        <f t="shared" si="1"/>
        <v>1</v>
      </c>
      <c r="M29" s="77"/>
      <c r="N29" s="78" t="str">
        <f t="shared" si="3"/>
        <v/>
      </c>
      <c r="O29" s="253">
        <f>VLOOKUP(D29,'LPl2 (IN)'!$C$8:$H$305,6,0)</f>
        <v>0</v>
      </c>
      <c r="P29" s="83">
        <f t="shared" si="4"/>
        <v>0</v>
      </c>
      <c r="Q29" s="78">
        <f t="shared" si="7"/>
        <v>27</v>
      </c>
      <c r="R29" s="79"/>
      <c r="T29" s="3" t="str">
        <f t="shared" si="5"/>
        <v>20</v>
      </c>
    </row>
    <row r="30" spans="1:20" ht="24.75" customHeight="1">
      <c r="A30" s="69">
        <f t="shared" si="6"/>
        <v>28</v>
      </c>
      <c r="B30" s="16" t="str">
        <f t="shared" si="8"/>
        <v>01</v>
      </c>
      <c r="C30" s="69">
        <f t="shared" si="2"/>
        <v>1</v>
      </c>
      <c r="D30" s="10">
        <v>2021217728</v>
      </c>
      <c r="E30" s="17" t="s">
        <v>382</v>
      </c>
      <c r="F30" s="18" t="s">
        <v>383</v>
      </c>
      <c r="H30" s="3" t="s">
        <v>381</v>
      </c>
      <c r="I30" s="14" t="s">
        <v>368</v>
      </c>
      <c r="J30" s="93"/>
      <c r="K30" s="15" t="e">
        <f>#REF!&amp;J30</f>
        <v>#REF!</v>
      </c>
      <c r="L30" s="76">
        <f t="shared" si="1"/>
        <v>1</v>
      </c>
      <c r="M30" s="77"/>
      <c r="N30" s="78" t="str">
        <f t="shared" si="3"/>
        <v/>
      </c>
      <c r="O30" s="253">
        <f>VLOOKUP(D30,'LPl2 (IN)'!$C$8:$H$305,6,0)</f>
        <v>0</v>
      </c>
      <c r="P30" s="83">
        <f t="shared" si="4"/>
        <v>0</v>
      </c>
      <c r="Q30" s="78">
        <f t="shared" si="7"/>
        <v>28</v>
      </c>
      <c r="R30" s="79"/>
      <c r="T30" s="3" t="str">
        <f t="shared" si="5"/>
        <v>20</v>
      </c>
    </row>
    <row r="31" spans="1:20" ht="24.75" customHeight="1">
      <c r="A31" s="69">
        <f t="shared" si="6"/>
        <v>29</v>
      </c>
      <c r="B31" s="16" t="str">
        <f t="shared" si="8"/>
        <v>01</v>
      </c>
      <c r="C31" s="69">
        <f t="shared" si="2"/>
        <v>1</v>
      </c>
      <c r="D31" s="10">
        <v>2021223453</v>
      </c>
      <c r="E31" s="17" t="s">
        <v>352</v>
      </c>
      <c r="F31" s="18" t="s">
        <v>353</v>
      </c>
      <c r="H31" s="3" t="s">
        <v>354</v>
      </c>
      <c r="I31" s="14" t="s">
        <v>355</v>
      </c>
      <c r="J31" s="93"/>
      <c r="K31" s="15" t="e">
        <f>#REF!&amp;J31</f>
        <v>#REF!</v>
      </c>
      <c r="L31" s="76">
        <f t="shared" si="1"/>
        <v>1</v>
      </c>
      <c r="M31" s="77"/>
      <c r="N31" s="78" t="str">
        <f t="shared" si="3"/>
        <v/>
      </c>
      <c r="O31" s="253">
        <f>VLOOKUP(D31,'LPl2 (IN)'!$C$8:$H$305,6,0)</f>
        <v>0</v>
      </c>
      <c r="P31" s="83">
        <f t="shared" si="4"/>
        <v>0</v>
      </c>
      <c r="Q31" s="78">
        <f t="shared" si="7"/>
        <v>29</v>
      </c>
      <c r="R31" s="79"/>
      <c r="T31" s="3" t="str">
        <f t="shared" si="5"/>
        <v>20</v>
      </c>
    </row>
    <row r="32" spans="1:20" ht="24.75" customHeight="1">
      <c r="A32" s="69">
        <f t="shared" si="6"/>
        <v>30</v>
      </c>
      <c r="B32" s="16" t="str">
        <f t="shared" si="8"/>
        <v>01</v>
      </c>
      <c r="C32" s="69">
        <f t="shared" si="2"/>
        <v>1</v>
      </c>
      <c r="D32" s="10">
        <v>2021713848</v>
      </c>
      <c r="E32" s="17" t="s">
        <v>458</v>
      </c>
      <c r="F32" s="18" t="s">
        <v>299</v>
      </c>
      <c r="H32" s="3" t="s">
        <v>450</v>
      </c>
      <c r="I32" s="14" t="s">
        <v>396</v>
      </c>
      <c r="J32" s="93"/>
      <c r="K32" s="15" t="e">
        <f>#REF!&amp;J32</f>
        <v>#REF!</v>
      </c>
      <c r="L32" s="76">
        <f t="shared" si="1"/>
        <v>1</v>
      </c>
      <c r="M32" s="77"/>
      <c r="N32" s="78" t="str">
        <f t="shared" si="3"/>
        <v/>
      </c>
      <c r="O32" s="253">
        <f>VLOOKUP(D32,'LPl2 (IN)'!$C$8:$H$305,6,0)</f>
        <v>0</v>
      </c>
      <c r="P32" s="83">
        <f t="shared" si="4"/>
        <v>0</v>
      </c>
      <c r="Q32" s="78">
        <f t="shared" si="7"/>
        <v>30</v>
      </c>
      <c r="R32" s="79"/>
      <c r="T32" s="3" t="str">
        <f t="shared" si="5"/>
        <v>20</v>
      </c>
    </row>
    <row r="33" spans="1:20" ht="24.75" customHeight="1">
      <c r="A33" s="69">
        <f t="shared" si="6"/>
        <v>31</v>
      </c>
      <c r="B33" s="16" t="str">
        <f t="shared" si="8"/>
        <v>01</v>
      </c>
      <c r="C33" s="69">
        <f t="shared" si="2"/>
        <v>1</v>
      </c>
      <c r="D33" s="10">
        <v>2021346987</v>
      </c>
      <c r="E33" s="17" t="s">
        <v>343</v>
      </c>
      <c r="F33" s="18" t="s">
        <v>299</v>
      </c>
      <c r="H33" s="3" t="s">
        <v>628</v>
      </c>
      <c r="I33" s="14" t="s">
        <v>629</v>
      </c>
      <c r="J33" s="93"/>
      <c r="K33" s="15" t="e">
        <f>#REF!&amp;J33</f>
        <v>#REF!</v>
      </c>
      <c r="L33" s="76">
        <f t="shared" si="1"/>
        <v>1</v>
      </c>
      <c r="M33" s="77"/>
      <c r="N33" s="78" t="str">
        <f t="shared" si="3"/>
        <v/>
      </c>
      <c r="O33" s="253">
        <f>VLOOKUP(D33,'LPl2 (IN)'!$C$8:$H$305,6,0)</f>
        <v>0</v>
      </c>
      <c r="P33" s="83">
        <f t="shared" si="4"/>
        <v>0</v>
      </c>
      <c r="Q33" s="78">
        <f t="shared" si="7"/>
        <v>31</v>
      </c>
      <c r="R33" s="79"/>
      <c r="T33" s="3" t="str">
        <f t="shared" si="5"/>
        <v>20</v>
      </c>
    </row>
    <row r="34" spans="1:20" ht="24.75" customHeight="1">
      <c r="A34" s="69">
        <f t="shared" si="6"/>
        <v>32</v>
      </c>
      <c r="B34" s="16" t="str">
        <f t="shared" si="8"/>
        <v>01</v>
      </c>
      <c r="C34" s="69">
        <f t="shared" si="2"/>
        <v>1</v>
      </c>
      <c r="D34" s="10">
        <v>2020257179</v>
      </c>
      <c r="E34" s="17" t="s">
        <v>574</v>
      </c>
      <c r="F34" s="18" t="s">
        <v>57</v>
      </c>
      <c r="H34" s="3" t="s">
        <v>570</v>
      </c>
      <c r="I34" s="14" t="s">
        <v>571</v>
      </c>
      <c r="J34" s="93"/>
      <c r="K34" s="15" t="e">
        <f>#REF!&amp;J34</f>
        <v>#REF!</v>
      </c>
      <c r="L34" s="76">
        <f t="shared" si="1"/>
        <v>1</v>
      </c>
      <c r="M34" s="77"/>
      <c r="N34" s="78" t="str">
        <f t="shared" si="3"/>
        <v/>
      </c>
      <c r="O34" s="253">
        <f>VLOOKUP(D34,'LPl2 (IN)'!$C$8:$H$305,6,0)</f>
        <v>0</v>
      </c>
      <c r="P34" s="83">
        <f t="shared" si="4"/>
        <v>0</v>
      </c>
      <c r="Q34" s="78">
        <f t="shared" si="7"/>
        <v>32</v>
      </c>
      <c r="R34" s="79"/>
      <c r="T34" s="3" t="str">
        <f t="shared" si="5"/>
        <v>20</v>
      </c>
    </row>
    <row r="35" spans="1:20" ht="24.75" customHeight="1">
      <c r="A35" s="69">
        <f t="shared" si="6"/>
        <v>33</v>
      </c>
      <c r="B35" s="16" t="str">
        <f t="shared" si="8"/>
        <v>01</v>
      </c>
      <c r="C35" s="69">
        <f t="shared" si="2"/>
        <v>1</v>
      </c>
      <c r="D35" s="10">
        <v>2020717052</v>
      </c>
      <c r="E35" s="17" t="s">
        <v>428</v>
      </c>
      <c r="F35" s="18" t="s">
        <v>57</v>
      </c>
      <c r="H35" s="3" t="s">
        <v>422</v>
      </c>
      <c r="I35" s="14" t="s">
        <v>396</v>
      </c>
      <c r="J35" s="93"/>
      <c r="K35" s="15" t="e">
        <f>#REF!&amp;J35</f>
        <v>#REF!</v>
      </c>
      <c r="L35" s="76">
        <f t="shared" si="1"/>
        <v>1</v>
      </c>
      <c r="M35" s="77"/>
      <c r="N35" s="78" t="str">
        <f t="shared" si="3"/>
        <v/>
      </c>
      <c r="O35" s="253">
        <f>VLOOKUP(D35,'LPl2 (IN)'!$C$8:$H$305,6,0)</f>
        <v>0</v>
      </c>
      <c r="P35" s="83">
        <f t="shared" si="4"/>
        <v>0</v>
      </c>
      <c r="Q35" s="78">
        <f t="shared" si="7"/>
        <v>33</v>
      </c>
      <c r="R35" s="79"/>
      <c r="T35" s="3" t="str">
        <f t="shared" si="5"/>
        <v>20</v>
      </c>
    </row>
    <row r="36" spans="1:20" ht="24.75" customHeight="1">
      <c r="A36" s="69">
        <f t="shared" si="6"/>
        <v>34</v>
      </c>
      <c r="B36" s="16" t="str">
        <f t="shared" si="8"/>
        <v>01</v>
      </c>
      <c r="C36" s="69">
        <f t="shared" si="2"/>
        <v>1</v>
      </c>
      <c r="D36" s="10">
        <v>2020713926</v>
      </c>
      <c r="E36" s="17" t="s">
        <v>485</v>
      </c>
      <c r="F36" s="18" t="s">
        <v>57</v>
      </c>
      <c r="H36" s="3" t="s">
        <v>478</v>
      </c>
      <c r="I36" s="14" t="s">
        <v>396</v>
      </c>
      <c r="J36" s="93"/>
      <c r="K36" s="15" t="e">
        <f>#REF!&amp;J36</f>
        <v>#REF!</v>
      </c>
      <c r="L36" s="76">
        <f t="shared" si="1"/>
        <v>1</v>
      </c>
      <c r="M36" s="77"/>
      <c r="N36" s="78" t="str">
        <f t="shared" si="3"/>
        <v/>
      </c>
      <c r="O36" s="253">
        <f>VLOOKUP(D36,'LPl2 (IN)'!$C$8:$H$305,6,0)</f>
        <v>0</v>
      </c>
      <c r="P36" s="83">
        <f t="shared" si="4"/>
        <v>0</v>
      </c>
      <c r="Q36" s="78">
        <f t="shared" si="7"/>
        <v>34</v>
      </c>
      <c r="R36" s="79"/>
      <c r="T36" s="3" t="str">
        <f t="shared" si="5"/>
        <v>20</v>
      </c>
    </row>
    <row r="37" spans="1:20" ht="24.75" customHeight="1">
      <c r="A37" s="69">
        <f t="shared" si="6"/>
        <v>35</v>
      </c>
      <c r="B37" s="16" t="str">
        <f t="shared" si="8"/>
        <v>01</v>
      </c>
      <c r="C37" s="69">
        <f t="shared" si="2"/>
        <v>1</v>
      </c>
      <c r="D37" s="10">
        <v>2020716258</v>
      </c>
      <c r="E37" s="17" t="s">
        <v>634</v>
      </c>
      <c r="F37" s="18" t="s">
        <v>57</v>
      </c>
      <c r="H37" s="3" t="s">
        <v>628</v>
      </c>
      <c r="I37" s="14" t="s">
        <v>629</v>
      </c>
      <c r="J37" s="93"/>
      <c r="K37" s="15" t="e">
        <f>#REF!&amp;J37</f>
        <v>#REF!</v>
      </c>
      <c r="L37" s="76">
        <f t="shared" si="1"/>
        <v>1</v>
      </c>
      <c r="M37" s="77"/>
      <c r="N37" s="78" t="str">
        <f t="shared" si="3"/>
        <v/>
      </c>
      <c r="O37" s="253">
        <f>VLOOKUP(D37,'LPl2 (IN)'!$C$8:$H$305,6,0)</f>
        <v>0</v>
      </c>
      <c r="P37" s="83">
        <f t="shared" si="4"/>
        <v>0</v>
      </c>
      <c r="Q37" s="78">
        <f t="shared" si="7"/>
        <v>35</v>
      </c>
      <c r="R37" s="79"/>
      <c r="T37" s="3" t="str">
        <f t="shared" si="5"/>
        <v>20</v>
      </c>
    </row>
    <row r="38" spans="1:20" ht="24.75" customHeight="1">
      <c r="A38" s="69">
        <f t="shared" si="6"/>
        <v>36</v>
      </c>
      <c r="B38" s="16" t="str">
        <f t="shared" si="8"/>
        <v>01</v>
      </c>
      <c r="C38" s="69">
        <f t="shared" si="2"/>
        <v>1</v>
      </c>
      <c r="D38" s="10">
        <v>2020714875</v>
      </c>
      <c r="E38" s="17" t="s">
        <v>607</v>
      </c>
      <c r="F38" s="18" t="s">
        <v>52</v>
      </c>
      <c r="H38" s="3" t="s">
        <v>600</v>
      </c>
      <c r="I38" s="14" t="s">
        <v>601</v>
      </c>
      <c r="J38" s="93"/>
      <c r="K38" s="15" t="e">
        <f>#REF!&amp;J38</f>
        <v>#REF!</v>
      </c>
      <c r="L38" s="76">
        <f t="shared" si="1"/>
        <v>1</v>
      </c>
      <c r="M38" s="77"/>
      <c r="N38" s="78" t="str">
        <f t="shared" si="3"/>
        <v/>
      </c>
      <c r="O38" s="253">
        <f>VLOOKUP(D38,'LPl2 (IN)'!$C$8:$H$305,6,0)</f>
        <v>0</v>
      </c>
      <c r="P38" s="83">
        <f t="shared" si="4"/>
        <v>0</v>
      </c>
      <c r="Q38" s="78">
        <f t="shared" si="7"/>
        <v>36</v>
      </c>
      <c r="R38" s="79"/>
      <c r="T38" s="3" t="str">
        <f t="shared" si="5"/>
        <v>20</v>
      </c>
    </row>
    <row r="39" spans="1:20" ht="24.75" customHeight="1">
      <c r="A39" s="69">
        <f t="shared" si="6"/>
        <v>37</v>
      </c>
      <c r="B39" s="16" t="str">
        <f t="shared" si="8"/>
        <v>01</v>
      </c>
      <c r="C39" s="69">
        <f t="shared" si="2"/>
        <v>1</v>
      </c>
      <c r="D39" s="10">
        <v>2020713939</v>
      </c>
      <c r="E39" s="17" t="s">
        <v>332</v>
      </c>
      <c r="F39" s="18" t="s">
        <v>49</v>
      </c>
      <c r="H39" s="3" t="s">
        <v>628</v>
      </c>
      <c r="I39" s="14" t="s">
        <v>629</v>
      </c>
      <c r="J39" s="93"/>
      <c r="K39" s="15" t="e">
        <f>#REF!&amp;J39</f>
        <v>#REF!</v>
      </c>
      <c r="L39" s="76">
        <f t="shared" si="1"/>
        <v>1</v>
      </c>
      <c r="M39" s="77"/>
      <c r="N39" s="78" t="str">
        <f t="shared" si="3"/>
        <v/>
      </c>
      <c r="O39" s="253">
        <f>VLOOKUP(D39,'LPl2 (IN)'!$C$8:$H$305,6,0)</f>
        <v>0</v>
      </c>
      <c r="P39" s="83">
        <f t="shared" si="4"/>
        <v>0</v>
      </c>
      <c r="Q39" s="78">
        <f t="shared" si="7"/>
        <v>37</v>
      </c>
      <c r="R39" s="79"/>
      <c r="T39" s="3" t="str">
        <f t="shared" si="5"/>
        <v>20</v>
      </c>
    </row>
    <row r="40" spans="1:20" ht="24.75" customHeight="1">
      <c r="A40" s="69">
        <f t="shared" si="6"/>
        <v>38</v>
      </c>
      <c r="B40" s="16" t="str">
        <f t="shared" si="8"/>
        <v>01</v>
      </c>
      <c r="C40" s="69">
        <f t="shared" si="2"/>
        <v>1</v>
      </c>
      <c r="D40" s="10">
        <v>2021717796</v>
      </c>
      <c r="E40" s="17" t="s">
        <v>608</v>
      </c>
      <c r="F40" s="18" t="s">
        <v>300</v>
      </c>
      <c r="H40" s="3" t="s">
        <v>600</v>
      </c>
      <c r="I40" s="14" t="s">
        <v>601</v>
      </c>
      <c r="J40" s="93"/>
      <c r="K40" s="15" t="e">
        <f>#REF!&amp;J40</f>
        <v>#REF!</v>
      </c>
      <c r="L40" s="76">
        <f t="shared" si="1"/>
        <v>1</v>
      </c>
      <c r="M40" s="77"/>
      <c r="N40" s="78" t="str">
        <f t="shared" si="3"/>
        <v/>
      </c>
      <c r="O40" s="253">
        <f>VLOOKUP(D40,'LPl2 (IN)'!$C$8:$H$305,6,0)</f>
        <v>0</v>
      </c>
      <c r="P40" s="83">
        <f t="shared" si="4"/>
        <v>0</v>
      </c>
      <c r="Q40" s="78">
        <f t="shared" si="7"/>
        <v>38</v>
      </c>
      <c r="R40" s="79"/>
      <c r="T40" s="3" t="str">
        <f t="shared" si="5"/>
        <v>20</v>
      </c>
    </row>
    <row r="41" spans="1:20" ht="24.75" customHeight="1">
      <c r="A41" s="69">
        <f t="shared" si="6"/>
        <v>39</v>
      </c>
      <c r="B41" s="16" t="str">
        <f t="shared" si="8"/>
        <v>01</v>
      </c>
      <c r="C41" s="69">
        <f t="shared" si="2"/>
        <v>1</v>
      </c>
      <c r="D41" s="10">
        <v>2021213886</v>
      </c>
      <c r="E41" s="17" t="s">
        <v>555</v>
      </c>
      <c r="F41" s="18" t="s">
        <v>300</v>
      </c>
      <c r="H41" s="3" t="s">
        <v>700</v>
      </c>
      <c r="I41" s="14" t="s">
        <v>701</v>
      </c>
      <c r="J41" s="93"/>
      <c r="K41" s="15" t="e">
        <f>#REF!&amp;J41</f>
        <v>#REF!</v>
      </c>
      <c r="L41" s="76">
        <f t="shared" si="1"/>
        <v>1</v>
      </c>
      <c r="M41" s="77"/>
      <c r="N41" s="78" t="str">
        <f t="shared" si="3"/>
        <v/>
      </c>
      <c r="O41" s="253">
        <f>VLOOKUP(D41,'LPl2 (IN)'!$C$8:$H$305,6,0)</f>
        <v>0</v>
      </c>
      <c r="P41" s="83">
        <f t="shared" si="4"/>
        <v>0</v>
      </c>
      <c r="Q41" s="78">
        <f t="shared" si="7"/>
        <v>39</v>
      </c>
      <c r="R41" s="79"/>
      <c r="T41" s="3" t="str">
        <f t="shared" si="5"/>
        <v>20</v>
      </c>
    </row>
    <row r="42" spans="1:20" ht="24.75" customHeight="1">
      <c r="A42" s="69">
        <f t="shared" si="6"/>
        <v>40</v>
      </c>
      <c r="B42" s="16" t="str">
        <f t="shared" si="8"/>
        <v>01</v>
      </c>
      <c r="C42" s="69">
        <f t="shared" si="2"/>
        <v>1</v>
      </c>
      <c r="D42" s="10">
        <v>2020253624</v>
      </c>
      <c r="E42" s="17" t="s">
        <v>576</v>
      </c>
      <c r="F42" s="18" t="s">
        <v>577</v>
      </c>
      <c r="H42" s="3" t="s">
        <v>570</v>
      </c>
      <c r="I42" s="14" t="s">
        <v>571</v>
      </c>
      <c r="J42" s="93"/>
      <c r="K42" s="15" t="e">
        <f>#REF!&amp;J42</f>
        <v>#REF!</v>
      </c>
      <c r="L42" s="76">
        <f t="shared" si="1"/>
        <v>1</v>
      </c>
      <c r="M42" s="77"/>
      <c r="N42" s="78" t="str">
        <f t="shared" si="3"/>
        <v/>
      </c>
      <c r="O42" s="253">
        <f>VLOOKUP(D42,'LPl2 (IN)'!$C$8:$H$305,6,0)</f>
        <v>0</v>
      </c>
      <c r="P42" s="83">
        <f t="shared" si="4"/>
        <v>0</v>
      </c>
      <c r="Q42" s="78">
        <f t="shared" si="7"/>
        <v>40</v>
      </c>
      <c r="R42" s="79"/>
      <c r="T42" s="3" t="str">
        <f t="shared" si="5"/>
        <v>20</v>
      </c>
    </row>
    <row r="43" spans="1:20" ht="24.75" customHeight="1">
      <c r="A43" s="69">
        <f t="shared" si="6"/>
        <v>41</v>
      </c>
      <c r="B43" s="16" t="str">
        <f t="shared" si="8"/>
        <v>01</v>
      </c>
      <c r="C43" s="69">
        <f t="shared" si="2"/>
        <v>1</v>
      </c>
      <c r="D43" s="10">
        <v>2010348144</v>
      </c>
      <c r="E43" s="17" t="s">
        <v>429</v>
      </c>
      <c r="F43" s="18" t="s">
        <v>55</v>
      </c>
      <c r="H43" s="3" t="s">
        <v>422</v>
      </c>
      <c r="I43" s="14" t="s">
        <v>396</v>
      </c>
      <c r="J43" s="93"/>
      <c r="K43" s="15" t="e">
        <f>#REF!&amp;J43</f>
        <v>#REF!</v>
      </c>
      <c r="L43" s="76">
        <f t="shared" si="1"/>
        <v>1</v>
      </c>
      <c r="M43" s="77"/>
      <c r="N43" s="78" t="str">
        <f t="shared" si="3"/>
        <v/>
      </c>
      <c r="O43" s="253">
        <f>VLOOKUP(D43,'LPl2 (IN)'!$C$8:$H$305,6,0)</f>
        <v>0</v>
      </c>
      <c r="P43" s="83">
        <f t="shared" si="4"/>
        <v>0</v>
      </c>
      <c r="Q43" s="78">
        <f t="shared" si="7"/>
        <v>41</v>
      </c>
      <c r="R43" s="79"/>
      <c r="T43" s="3" t="str">
        <f t="shared" si="5"/>
        <v>20</v>
      </c>
    </row>
    <row r="44" spans="1:20" ht="24.75" customHeight="1">
      <c r="A44" s="69">
        <f t="shared" si="6"/>
        <v>42</v>
      </c>
      <c r="B44" s="16" t="str">
        <f t="shared" si="8"/>
        <v>01</v>
      </c>
      <c r="C44" s="69">
        <f t="shared" si="2"/>
        <v>1</v>
      </c>
      <c r="D44" s="10">
        <v>2020213388</v>
      </c>
      <c r="E44" s="17" t="s">
        <v>705</v>
      </c>
      <c r="F44" s="18" t="s">
        <v>579</v>
      </c>
      <c r="H44" s="3" t="s">
        <v>700</v>
      </c>
      <c r="I44" s="14" t="s">
        <v>701</v>
      </c>
      <c r="J44" s="93"/>
      <c r="K44" s="15" t="e">
        <f>#REF!&amp;J44</f>
        <v>#REF!</v>
      </c>
      <c r="L44" s="76">
        <f t="shared" si="1"/>
        <v>1</v>
      </c>
      <c r="M44" s="77"/>
      <c r="N44" s="78" t="str">
        <f t="shared" si="3"/>
        <v/>
      </c>
      <c r="O44" s="253">
        <f>VLOOKUP(D44,'LPl2 (IN)'!$C$8:$H$305,6,0)</f>
        <v>0</v>
      </c>
      <c r="P44" s="83">
        <f t="shared" si="4"/>
        <v>0</v>
      </c>
      <c r="Q44" s="78">
        <f t="shared" si="7"/>
        <v>42</v>
      </c>
      <c r="R44" s="79"/>
      <c r="T44" s="3" t="str">
        <f t="shared" si="5"/>
        <v>20</v>
      </c>
    </row>
    <row r="45" spans="1:20" ht="24.75" customHeight="1">
      <c r="A45" s="69">
        <f t="shared" si="6"/>
        <v>43</v>
      </c>
      <c r="B45" s="16" t="str">
        <f t="shared" si="8"/>
        <v>01</v>
      </c>
      <c r="C45" s="69">
        <f t="shared" si="2"/>
        <v>1</v>
      </c>
      <c r="D45" s="10">
        <v>2020255697</v>
      </c>
      <c r="E45" s="17" t="s">
        <v>578</v>
      </c>
      <c r="F45" s="18" t="s">
        <v>579</v>
      </c>
      <c r="H45" s="3" t="s">
        <v>570</v>
      </c>
      <c r="I45" s="14" t="s">
        <v>571</v>
      </c>
      <c r="J45" s="93"/>
      <c r="K45" s="15" t="e">
        <f>#REF!&amp;J45</f>
        <v>#REF!</v>
      </c>
      <c r="L45" s="76">
        <f t="shared" si="1"/>
        <v>1</v>
      </c>
      <c r="M45" s="77"/>
      <c r="N45" s="78" t="str">
        <f t="shared" si="3"/>
        <v/>
      </c>
      <c r="O45" s="253">
        <f>VLOOKUP(D45,'LPl2 (IN)'!$C$8:$H$305,6,0)</f>
        <v>0</v>
      </c>
      <c r="P45" s="83">
        <f t="shared" si="4"/>
        <v>0</v>
      </c>
      <c r="Q45" s="78">
        <f t="shared" si="7"/>
        <v>43</v>
      </c>
      <c r="R45" s="79"/>
      <c r="T45" s="3" t="str">
        <f t="shared" si="5"/>
        <v>20</v>
      </c>
    </row>
    <row r="46" spans="1:20" ht="24.75" customHeight="1">
      <c r="A46" s="69">
        <f t="shared" si="6"/>
        <v>44</v>
      </c>
      <c r="B46" s="16" t="str">
        <f t="shared" si="8"/>
        <v>01</v>
      </c>
      <c r="C46" s="69">
        <f t="shared" si="2"/>
        <v>1</v>
      </c>
      <c r="D46" s="10">
        <v>2021263896</v>
      </c>
      <c r="E46" s="17" t="s">
        <v>336</v>
      </c>
      <c r="F46" s="18" t="s">
        <v>303</v>
      </c>
      <c r="H46" s="3" t="s">
        <v>522</v>
      </c>
      <c r="I46" s="14" t="s">
        <v>523</v>
      </c>
      <c r="J46" s="93"/>
      <c r="K46" s="15" t="e">
        <f>#REF!&amp;J46</f>
        <v>#REF!</v>
      </c>
      <c r="L46" s="76">
        <f t="shared" si="1"/>
        <v>1</v>
      </c>
      <c r="M46" s="77"/>
      <c r="N46" s="78" t="str">
        <f t="shared" si="3"/>
        <v/>
      </c>
      <c r="O46" s="253">
        <f>VLOOKUP(D46,'LPl2 (IN)'!$C$8:$H$305,6,0)</f>
        <v>0</v>
      </c>
      <c r="P46" s="83">
        <f t="shared" si="4"/>
        <v>0</v>
      </c>
      <c r="Q46" s="78">
        <f t="shared" si="7"/>
        <v>44</v>
      </c>
      <c r="R46" s="79"/>
      <c r="T46" s="3" t="str">
        <f t="shared" si="5"/>
        <v>20</v>
      </c>
    </row>
    <row r="47" spans="1:20" ht="24.75" customHeight="1">
      <c r="A47" s="69">
        <f t="shared" si="6"/>
        <v>45</v>
      </c>
      <c r="B47" s="16" t="str">
        <f t="shared" si="8"/>
        <v>01</v>
      </c>
      <c r="C47" s="69">
        <f t="shared" si="2"/>
        <v>1</v>
      </c>
      <c r="D47" s="10">
        <v>2020267434</v>
      </c>
      <c r="E47" s="17" t="s">
        <v>580</v>
      </c>
      <c r="F47" s="18" t="s">
        <v>581</v>
      </c>
      <c r="H47" s="3" t="s">
        <v>570</v>
      </c>
      <c r="I47" s="14" t="s">
        <v>571</v>
      </c>
      <c r="J47" s="93"/>
      <c r="K47" s="15" t="e">
        <f>#REF!&amp;J47</f>
        <v>#REF!</v>
      </c>
      <c r="L47" s="76">
        <f t="shared" si="1"/>
        <v>1</v>
      </c>
      <c r="M47" s="77"/>
      <c r="N47" s="78" t="str">
        <f t="shared" si="3"/>
        <v/>
      </c>
      <c r="O47" s="253">
        <f>VLOOKUP(D47,'LPl2 (IN)'!$C$8:$H$305,6,0)</f>
        <v>0</v>
      </c>
      <c r="P47" s="83">
        <f t="shared" si="4"/>
        <v>0</v>
      </c>
      <c r="Q47" s="78">
        <f t="shared" si="7"/>
        <v>45</v>
      </c>
      <c r="R47" s="105"/>
      <c r="T47" s="3" t="str">
        <f t="shared" si="5"/>
        <v>20</v>
      </c>
    </row>
    <row r="48" spans="1:20" ht="24.75" customHeight="1">
      <c r="A48" s="69">
        <f t="shared" si="6"/>
        <v>46</v>
      </c>
      <c r="B48" s="16" t="str">
        <f t="shared" si="8"/>
        <v>01</v>
      </c>
      <c r="C48" s="69">
        <f t="shared" si="2"/>
        <v>1</v>
      </c>
      <c r="D48" s="10">
        <v>2020714806</v>
      </c>
      <c r="E48" s="17" t="s">
        <v>660</v>
      </c>
      <c r="F48" s="18" t="s">
        <v>583</v>
      </c>
      <c r="H48" s="3" t="s">
        <v>655</v>
      </c>
      <c r="I48" s="14" t="s">
        <v>629</v>
      </c>
      <c r="J48" s="93"/>
      <c r="K48" s="15" t="e">
        <f>#REF!&amp;J48</f>
        <v>#REF!</v>
      </c>
      <c r="L48" s="76">
        <f t="shared" si="1"/>
        <v>1</v>
      </c>
      <c r="M48" s="77"/>
      <c r="N48" s="78" t="str">
        <f t="shared" si="3"/>
        <v/>
      </c>
      <c r="O48" s="253">
        <f>VLOOKUP(D48,'LPl2 (IN)'!$C$8:$H$305,6,0)</f>
        <v>0</v>
      </c>
      <c r="P48" s="83">
        <f t="shared" si="4"/>
        <v>0</v>
      </c>
      <c r="Q48" s="78">
        <f t="shared" si="7"/>
        <v>46</v>
      </c>
      <c r="R48" s="105"/>
      <c r="T48" s="3" t="str">
        <f t="shared" si="5"/>
        <v>20</v>
      </c>
    </row>
    <row r="49" spans="1:20" ht="24.75" customHeight="1">
      <c r="A49" s="69">
        <f t="shared" si="6"/>
        <v>47</v>
      </c>
      <c r="B49" s="16" t="str">
        <f t="shared" si="8"/>
        <v>01</v>
      </c>
      <c r="C49" s="69">
        <f t="shared" si="2"/>
        <v>1</v>
      </c>
      <c r="D49" s="10">
        <v>2020253861</v>
      </c>
      <c r="E49" s="17" t="s">
        <v>582</v>
      </c>
      <c r="F49" s="18" t="s">
        <v>583</v>
      </c>
      <c r="H49" s="3" t="s">
        <v>570</v>
      </c>
      <c r="I49" s="14" t="s">
        <v>571</v>
      </c>
      <c r="J49" s="93"/>
      <c r="K49" s="15" t="e">
        <f>#REF!&amp;J49</f>
        <v>#REF!</v>
      </c>
      <c r="L49" s="76">
        <f t="shared" si="1"/>
        <v>1</v>
      </c>
      <c r="M49" s="77"/>
      <c r="N49" s="78" t="str">
        <f t="shared" si="3"/>
        <v/>
      </c>
      <c r="O49" s="253">
        <f>VLOOKUP(D49,'LPl2 (IN)'!$C$8:$H$305,6,0)</f>
        <v>0</v>
      </c>
      <c r="P49" s="83">
        <f t="shared" si="4"/>
        <v>0</v>
      </c>
      <c r="Q49" s="78">
        <f t="shared" si="7"/>
        <v>47</v>
      </c>
      <c r="R49" s="105"/>
      <c r="S49"/>
      <c r="T49" s="3" t="str">
        <f t="shared" si="5"/>
        <v>20</v>
      </c>
    </row>
    <row r="50" spans="1:20" s="319" customFormat="1" ht="24.75" customHeight="1">
      <c r="A50" s="314">
        <f t="shared" si="6"/>
        <v>48</v>
      </c>
      <c r="B50" s="315" t="str">
        <f t="shared" si="8"/>
        <v>01</v>
      </c>
      <c r="C50" s="314">
        <f t="shared" si="2"/>
        <v>1</v>
      </c>
      <c r="D50" s="316">
        <v>2020258455</v>
      </c>
      <c r="E50" s="317" t="s">
        <v>301</v>
      </c>
      <c r="F50" s="318" t="s">
        <v>524</v>
      </c>
      <c r="H50" s="319" t="s">
        <v>522</v>
      </c>
      <c r="I50" s="320" t="s">
        <v>523</v>
      </c>
      <c r="J50" s="321"/>
      <c r="K50" s="322" t="e">
        <f>#REF!&amp;J50</f>
        <v>#REF!</v>
      </c>
      <c r="L50" s="323">
        <f t="shared" si="1"/>
        <v>1</v>
      </c>
      <c r="M50" s="324"/>
      <c r="N50" s="325" t="str">
        <f t="shared" si="3"/>
        <v/>
      </c>
      <c r="O50" s="326">
        <f>VLOOKUP(D50,'LPl2 (IN)'!$C$8:$H$305,6,0)</f>
        <v>0</v>
      </c>
      <c r="P50" s="327">
        <f t="shared" si="4"/>
        <v>0</v>
      </c>
      <c r="Q50" s="325">
        <f t="shared" si="7"/>
        <v>48</v>
      </c>
      <c r="R50" s="328"/>
      <c r="T50" s="319" t="str">
        <f t="shared" si="5"/>
        <v>20</v>
      </c>
    </row>
    <row r="51" spans="1:20" ht="24.75" customHeight="1">
      <c r="A51" s="69">
        <f t="shared" si="6"/>
        <v>49</v>
      </c>
      <c r="B51" s="16" t="str">
        <f t="shared" si="8"/>
        <v>01</v>
      </c>
      <c r="C51" s="69">
        <f t="shared" si="2"/>
        <v>1</v>
      </c>
      <c r="D51" s="10">
        <v>2020713061</v>
      </c>
      <c r="E51" s="17" t="s">
        <v>486</v>
      </c>
      <c r="F51" s="18" t="s">
        <v>309</v>
      </c>
      <c r="H51" s="3" t="s">
        <v>478</v>
      </c>
      <c r="I51" s="14" t="s">
        <v>396</v>
      </c>
      <c r="J51" s="93"/>
      <c r="K51" s="15" t="e">
        <f>#REF!&amp;J51</f>
        <v>#REF!</v>
      </c>
      <c r="L51" s="76">
        <f t="shared" si="1"/>
        <v>1</v>
      </c>
      <c r="M51" s="77"/>
      <c r="N51" s="78" t="str">
        <f t="shared" si="3"/>
        <v/>
      </c>
      <c r="O51" s="253">
        <f>VLOOKUP(D51,'LPl2 (IN)'!$C$8:$H$305,6,0)</f>
        <v>0</v>
      </c>
      <c r="P51" s="83">
        <f t="shared" si="4"/>
        <v>0</v>
      </c>
      <c r="Q51" s="78">
        <f t="shared" si="7"/>
        <v>49</v>
      </c>
      <c r="R51" s="105"/>
      <c r="T51" s="3" t="str">
        <f t="shared" si="5"/>
        <v>20</v>
      </c>
    </row>
    <row r="52" spans="1:20" ht="24.75" customHeight="1">
      <c r="A52" s="69">
        <f t="shared" si="6"/>
        <v>50</v>
      </c>
      <c r="B52" s="16" t="str">
        <f t="shared" si="8"/>
        <v>01</v>
      </c>
      <c r="C52" s="69">
        <f t="shared" si="2"/>
        <v>1</v>
      </c>
      <c r="D52" s="10">
        <v>2021113728</v>
      </c>
      <c r="E52" s="17" t="s">
        <v>401</v>
      </c>
      <c r="F52" s="18" t="s">
        <v>309</v>
      </c>
      <c r="H52" s="3" t="s">
        <v>393</v>
      </c>
      <c r="I52" s="14" t="s">
        <v>399</v>
      </c>
      <c r="J52" s="93"/>
      <c r="K52" s="15" t="e">
        <f>#REF!&amp;J52</f>
        <v>#REF!</v>
      </c>
      <c r="L52" s="76">
        <f t="shared" si="1"/>
        <v>1</v>
      </c>
      <c r="M52" s="77"/>
      <c r="N52" s="78" t="str">
        <f t="shared" si="3"/>
        <v/>
      </c>
      <c r="O52" s="253">
        <f>VLOOKUP(D52,'LPl2 (IN)'!$C$8:$H$305,6,0)</f>
        <v>0</v>
      </c>
      <c r="P52" s="83">
        <f t="shared" si="4"/>
        <v>0</v>
      </c>
      <c r="Q52" s="78">
        <f t="shared" si="7"/>
        <v>50</v>
      </c>
      <c r="R52" s="105"/>
      <c r="T52" s="3" t="str">
        <f t="shared" si="5"/>
        <v>20</v>
      </c>
    </row>
    <row r="53" spans="1:20" ht="24.75" customHeight="1">
      <c r="A53" s="69">
        <f t="shared" si="6"/>
        <v>51</v>
      </c>
      <c r="B53" s="16" t="str">
        <f t="shared" si="8"/>
        <v>01</v>
      </c>
      <c r="C53" s="69">
        <f t="shared" si="2"/>
        <v>1</v>
      </c>
      <c r="D53" s="10">
        <v>2020217157</v>
      </c>
      <c r="E53" s="17" t="s">
        <v>708</v>
      </c>
      <c r="F53" s="18" t="s">
        <v>310</v>
      </c>
      <c r="H53" s="3" t="s">
        <v>700</v>
      </c>
      <c r="I53" s="14" t="s">
        <v>701</v>
      </c>
      <c r="J53" s="93"/>
      <c r="K53" s="15" t="e">
        <f>#REF!&amp;J53</f>
        <v>#REF!</v>
      </c>
      <c r="L53" s="76">
        <f t="shared" si="1"/>
        <v>1</v>
      </c>
      <c r="M53" s="77"/>
      <c r="N53" s="78" t="str">
        <f t="shared" si="3"/>
        <v/>
      </c>
      <c r="O53" s="253">
        <f>VLOOKUP(D53,'LPl2 (IN)'!$C$8:$H$305,6,0)</f>
        <v>0</v>
      </c>
      <c r="P53" s="83">
        <f t="shared" si="4"/>
        <v>0</v>
      </c>
      <c r="Q53" s="78">
        <f t="shared" si="7"/>
        <v>51</v>
      </c>
      <c r="R53" s="105"/>
      <c r="T53" s="3" t="str">
        <f t="shared" si="5"/>
        <v>20</v>
      </c>
    </row>
    <row r="54" spans="1:20" ht="24.75" customHeight="1">
      <c r="A54" s="69">
        <f t="shared" si="6"/>
        <v>52</v>
      </c>
      <c r="B54" s="16" t="str">
        <f t="shared" si="8"/>
        <v>01</v>
      </c>
      <c r="C54" s="69">
        <f t="shared" si="2"/>
        <v>1</v>
      </c>
      <c r="D54" s="10">
        <v>2020341017</v>
      </c>
      <c r="E54" s="17" t="s">
        <v>635</v>
      </c>
      <c r="F54" s="18" t="s">
        <v>636</v>
      </c>
      <c r="H54" s="3" t="s">
        <v>628</v>
      </c>
      <c r="I54" s="14" t="s">
        <v>629</v>
      </c>
      <c r="J54" s="93"/>
      <c r="K54" s="15" t="e">
        <f>#REF!&amp;J54</f>
        <v>#REF!</v>
      </c>
      <c r="L54" s="76">
        <f t="shared" si="1"/>
        <v>1</v>
      </c>
      <c r="M54" s="77"/>
      <c r="N54" s="78" t="str">
        <f t="shared" si="3"/>
        <v/>
      </c>
      <c r="O54" s="253">
        <f>VLOOKUP(D54,'LPl2 (IN)'!$C$8:$H$305,6,0)</f>
        <v>0</v>
      </c>
      <c r="P54" s="83">
        <f t="shared" si="4"/>
        <v>0</v>
      </c>
      <c r="Q54" s="78">
        <f t="shared" si="7"/>
        <v>52</v>
      </c>
      <c r="R54" s="105"/>
      <c r="T54" s="3" t="str">
        <f t="shared" si="5"/>
        <v>20</v>
      </c>
    </row>
    <row r="55" spans="1:20" ht="24.75" customHeight="1">
      <c r="A55" s="69">
        <f t="shared" si="6"/>
        <v>53</v>
      </c>
      <c r="B55" s="16" t="str">
        <f t="shared" si="8"/>
        <v>01</v>
      </c>
      <c r="C55" s="69">
        <f t="shared" si="2"/>
        <v>1</v>
      </c>
      <c r="D55" s="10">
        <v>171575548</v>
      </c>
      <c r="E55" s="17" t="s">
        <v>528</v>
      </c>
      <c r="F55" s="18" t="s">
        <v>529</v>
      </c>
      <c r="H55" s="3" t="s">
        <v>526</v>
      </c>
      <c r="I55" s="14" t="s">
        <v>530</v>
      </c>
      <c r="J55" s="93"/>
      <c r="K55" s="15" t="e">
        <f>#REF!&amp;J55</f>
        <v>#REF!</v>
      </c>
      <c r="L55" s="76">
        <f t="shared" si="1"/>
        <v>1</v>
      </c>
      <c r="M55" s="77"/>
      <c r="N55" s="78" t="str">
        <f t="shared" si="3"/>
        <v/>
      </c>
      <c r="O55" s="253">
        <f>VLOOKUP(D55,'LPl2 (IN)'!$C$8:$H$305,6,0)</f>
        <v>0</v>
      </c>
      <c r="P55" s="83">
        <f t="shared" si="4"/>
        <v>0</v>
      </c>
      <c r="Q55" s="78">
        <f t="shared" si="7"/>
        <v>53</v>
      </c>
      <c r="R55" s="105"/>
      <c r="T55" s="3" t="str">
        <f t="shared" si="5"/>
        <v>17</v>
      </c>
    </row>
    <row r="56" spans="1:20" ht="24.75" customHeight="1">
      <c r="A56" s="69">
        <f t="shared" si="6"/>
        <v>54</v>
      </c>
      <c r="B56" s="16" t="str">
        <f t="shared" si="8"/>
        <v>01</v>
      </c>
      <c r="C56" s="69">
        <f t="shared" si="2"/>
        <v>1</v>
      </c>
      <c r="D56" s="10">
        <v>2020714732</v>
      </c>
      <c r="E56" s="17" t="s">
        <v>487</v>
      </c>
      <c r="F56" s="18" t="s">
        <v>488</v>
      </c>
      <c r="H56" s="3" t="s">
        <v>478</v>
      </c>
      <c r="I56" s="14" t="s">
        <v>396</v>
      </c>
      <c r="J56" s="93"/>
      <c r="K56" s="15" t="e">
        <f>#REF!&amp;J56</f>
        <v>#REF!</v>
      </c>
      <c r="L56" s="76">
        <f t="shared" si="1"/>
        <v>1</v>
      </c>
      <c r="M56" s="77"/>
      <c r="N56" s="78" t="str">
        <f t="shared" si="3"/>
        <v/>
      </c>
      <c r="O56" s="253">
        <f>VLOOKUP(D56,'LPl2 (IN)'!$C$8:$H$305,6,0)</f>
        <v>0</v>
      </c>
      <c r="P56" s="83">
        <f t="shared" si="4"/>
        <v>0</v>
      </c>
      <c r="Q56" s="78">
        <f t="shared" si="7"/>
        <v>54</v>
      </c>
      <c r="R56" s="105"/>
      <c r="T56" s="3" t="str">
        <f t="shared" si="5"/>
        <v>20</v>
      </c>
    </row>
    <row r="57" spans="1:20" ht="24.75" customHeight="1">
      <c r="A57" s="69">
        <f t="shared" si="6"/>
        <v>55</v>
      </c>
      <c r="B57" s="16" t="str">
        <f t="shared" si="8"/>
        <v>01</v>
      </c>
      <c r="C57" s="69">
        <f t="shared" si="2"/>
        <v>1</v>
      </c>
      <c r="D57" s="10">
        <v>2020346977</v>
      </c>
      <c r="E57" s="17" t="s">
        <v>612</v>
      </c>
      <c r="F57" s="18" t="s">
        <v>488</v>
      </c>
      <c r="H57" s="3" t="s">
        <v>600</v>
      </c>
      <c r="I57" s="14" t="s">
        <v>601</v>
      </c>
      <c r="J57" s="93"/>
      <c r="K57" s="15" t="e">
        <f>#REF!&amp;J57</f>
        <v>#REF!</v>
      </c>
      <c r="L57" s="76">
        <f t="shared" si="1"/>
        <v>1</v>
      </c>
      <c r="M57" s="77"/>
      <c r="N57" s="78" t="str">
        <f t="shared" si="3"/>
        <v/>
      </c>
      <c r="O57" s="253">
        <f>VLOOKUP(D57,'LPl2 (IN)'!$C$8:$H$305,6,0)</f>
        <v>0</v>
      </c>
      <c r="P57" s="83">
        <f t="shared" si="4"/>
        <v>0</v>
      </c>
      <c r="Q57" s="78">
        <f t="shared" si="7"/>
        <v>55</v>
      </c>
      <c r="R57" s="105"/>
      <c r="T57" s="3" t="str">
        <f t="shared" si="5"/>
        <v>20</v>
      </c>
    </row>
    <row r="58" spans="1:20" ht="24.75" customHeight="1">
      <c r="A58" s="69">
        <f t="shared" si="6"/>
        <v>56</v>
      </c>
      <c r="B58" s="16" t="str">
        <f t="shared" si="8"/>
        <v>01</v>
      </c>
      <c r="C58" s="69">
        <f t="shared" si="2"/>
        <v>1</v>
      </c>
      <c r="D58" s="10">
        <v>2020348104</v>
      </c>
      <c r="E58" s="17" t="s">
        <v>306</v>
      </c>
      <c r="F58" s="18" t="s">
        <v>488</v>
      </c>
      <c r="H58" s="3" t="s">
        <v>655</v>
      </c>
      <c r="I58" s="14" t="s">
        <v>629</v>
      </c>
      <c r="J58" s="93"/>
      <c r="K58" s="15" t="e">
        <f>#REF!&amp;J58</f>
        <v>#REF!</v>
      </c>
      <c r="L58" s="76">
        <f t="shared" si="1"/>
        <v>1</v>
      </c>
      <c r="M58" s="77"/>
      <c r="N58" s="78" t="str">
        <f t="shared" si="3"/>
        <v/>
      </c>
      <c r="O58" s="253">
        <f>VLOOKUP(D58,'LPl2 (IN)'!$C$8:$H$305,6,0)</f>
        <v>0</v>
      </c>
      <c r="P58" s="83">
        <f t="shared" si="4"/>
        <v>0</v>
      </c>
      <c r="Q58" s="78">
        <f t="shared" si="7"/>
        <v>56</v>
      </c>
      <c r="R58" s="105"/>
      <c r="T58" s="3" t="str">
        <f t="shared" si="5"/>
        <v>20</v>
      </c>
    </row>
    <row r="59" spans="1:20" ht="24.75" customHeight="1">
      <c r="A59" s="69">
        <f t="shared" si="6"/>
        <v>57</v>
      </c>
      <c r="B59" s="16" t="str">
        <f t="shared" si="8"/>
        <v>01</v>
      </c>
      <c r="C59" s="69">
        <f t="shared" si="2"/>
        <v>1</v>
      </c>
      <c r="D59" s="10">
        <v>2020714958</v>
      </c>
      <c r="E59" s="17" t="s">
        <v>485</v>
      </c>
      <c r="F59" s="18" t="s">
        <v>488</v>
      </c>
      <c r="H59" s="3" t="s">
        <v>478</v>
      </c>
      <c r="I59" s="14" t="s">
        <v>396</v>
      </c>
      <c r="J59" s="93"/>
      <c r="K59" s="15" t="e">
        <f>#REF!&amp;J59</f>
        <v>#REF!</v>
      </c>
      <c r="L59" s="76">
        <f t="shared" si="1"/>
        <v>1</v>
      </c>
      <c r="M59" s="77"/>
      <c r="N59" s="78" t="str">
        <f t="shared" si="3"/>
        <v/>
      </c>
      <c r="O59" s="253">
        <f>VLOOKUP(D59,'LPl2 (IN)'!$C$8:$H$305,6,0)</f>
        <v>0</v>
      </c>
      <c r="P59" s="83">
        <f t="shared" si="4"/>
        <v>0</v>
      </c>
      <c r="Q59" s="78">
        <f t="shared" si="7"/>
        <v>57</v>
      </c>
      <c r="R59" s="105"/>
      <c r="T59" s="3" t="str">
        <f t="shared" si="5"/>
        <v>20</v>
      </c>
    </row>
    <row r="60" spans="1:20" ht="24.75" customHeight="1">
      <c r="A60" s="69">
        <f t="shared" si="6"/>
        <v>58</v>
      </c>
      <c r="B60" s="16" t="str">
        <f t="shared" si="8"/>
        <v>01</v>
      </c>
      <c r="C60" s="69">
        <f t="shared" si="2"/>
        <v>1</v>
      </c>
      <c r="D60" s="10">
        <v>2020348480</v>
      </c>
      <c r="E60" s="17" t="s">
        <v>637</v>
      </c>
      <c r="F60" s="18" t="s">
        <v>488</v>
      </c>
      <c r="H60" s="3" t="s">
        <v>628</v>
      </c>
      <c r="I60" s="14" t="s">
        <v>629</v>
      </c>
      <c r="J60" s="93"/>
      <c r="K60" s="15" t="e">
        <f>#REF!&amp;J60</f>
        <v>#REF!</v>
      </c>
      <c r="L60" s="76">
        <f t="shared" si="1"/>
        <v>1</v>
      </c>
      <c r="M60" s="77"/>
      <c r="N60" s="78" t="str">
        <f t="shared" si="3"/>
        <v/>
      </c>
      <c r="O60" s="253">
        <f>VLOOKUP(D60,'LPl2 (IN)'!$C$8:$H$305,6,0)</f>
        <v>0</v>
      </c>
      <c r="P60" s="83">
        <f t="shared" si="4"/>
        <v>0</v>
      </c>
      <c r="Q60" s="78">
        <f t="shared" si="7"/>
        <v>58</v>
      </c>
      <c r="R60" s="105"/>
      <c r="T60" s="3" t="str">
        <f t="shared" si="5"/>
        <v>20</v>
      </c>
    </row>
    <row r="61" spans="1:20" ht="24.75" customHeight="1">
      <c r="A61" s="69">
        <f t="shared" si="6"/>
        <v>59</v>
      </c>
      <c r="B61" s="16" t="str">
        <f t="shared" si="8"/>
        <v>01</v>
      </c>
      <c r="C61" s="69">
        <f t="shared" si="2"/>
        <v>1</v>
      </c>
      <c r="D61" s="10">
        <v>2021714375</v>
      </c>
      <c r="E61" s="17" t="s">
        <v>293</v>
      </c>
      <c r="F61" s="18" t="s">
        <v>389</v>
      </c>
      <c r="H61" s="3" t="s">
        <v>450</v>
      </c>
      <c r="I61" s="14" t="s">
        <v>396</v>
      </c>
      <c r="J61" s="93"/>
      <c r="K61" s="15" t="e">
        <f>#REF!&amp;J61</f>
        <v>#REF!</v>
      </c>
      <c r="L61" s="76">
        <f t="shared" si="1"/>
        <v>1</v>
      </c>
      <c r="M61" s="77"/>
      <c r="N61" s="78" t="str">
        <f t="shared" si="3"/>
        <v/>
      </c>
      <c r="O61" s="253">
        <f>VLOOKUP(D61,'LPl2 (IN)'!$C$8:$H$305,6,0)</f>
        <v>0</v>
      </c>
      <c r="P61" s="83">
        <f t="shared" si="4"/>
        <v>0</v>
      </c>
      <c r="Q61" s="78">
        <f t="shared" si="7"/>
        <v>59</v>
      </c>
      <c r="R61" s="105"/>
      <c r="T61" s="3" t="str">
        <f t="shared" si="5"/>
        <v>20</v>
      </c>
    </row>
    <row r="62" spans="1:20" ht="24.75" customHeight="1">
      <c r="A62" s="69">
        <f t="shared" si="6"/>
        <v>60</v>
      </c>
      <c r="B62" s="16" t="str">
        <f t="shared" si="8"/>
        <v>01</v>
      </c>
      <c r="C62" s="69">
        <f t="shared" si="2"/>
        <v>1</v>
      </c>
      <c r="D62" s="10">
        <v>2021716132</v>
      </c>
      <c r="E62" s="17" t="s">
        <v>489</v>
      </c>
      <c r="F62" s="18" t="s">
        <v>490</v>
      </c>
      <c r="H62" s="3" t="s">
        <v>478</v>
      </c>
      <c r="I62" s="14" t="s">
        <v>396</v>
      </c>
      <c r="J62" s="93"/>
      <c r="K62" s="15" t="e">
        <f>#REF!&amp;J62</f>
        <v>#REF!</v>
      </c>
      <c r="L62" s="76">
        <f t="shared" si="1"/>
        <v>1</v>
      </c>
      <c r="M62" s="77"/>
      <c r="N62" s="78" t="str">
        <f t="shared" si="3"/>
        <v/>
      </c>
      <c r="O62" s="253">
        <f>VLOOKUP(D62,'LPl2 (IN)'!$C$8:$H$305,6,0)</f>
        <v>0</v>
      </c>
      <c r="P62" s="83">
        <f t="shared" si="4"/>
        <v>0</v>
      </c>
      <c r="Q62" s="78">
        <f t="shared" si="7"/>
        <v>60</v>
      </c>
      <c r="R62" s="105"/>
      <c r="T62" s="3" t="str">
        <f t="shared" si="5"/>
        <v>20</v>
      </c>
    </row>
    <row r="63" spans="1:20" ht="24.75" customHeight="1">
      <c r="A63" s="69">
        <f t="shared" si="6"/>
        <v>61</v>
      </c>
      <c r="B63" s="16" t="str">
        <f t="shared" si="8"/>
        <v>01</v>
      </c>
      <c r="C63" s="69">
        <f t="shared" si="2"/>
        <v>1</v>
      </c>
      <c r="D63" s="10">
        <v>2021358045</v>
      </c>
      <c r="E63" s="17" t="s">
        <v>710</v>
      </c>
      <c r="F63" s="18" t="s">
        <v>436</v>
      </c>
      <c r="H63" s="3" t="s">
        <v>700</v>
      </c>
      <c r="I63" s="14" t="s">
        <v>701</v>
      </c>
      <c r="J63" s="93"/>
      <c r="K63" s="15" t="e">
        <f>#REF!&amp;J63</f>
        <v>#REF!</v>
      </c>
      <c r="L63" s="76">
        <f t="shared" si="1"/>
        <v>1</v>
      </c>
      <c r="M63" s="77"/>
      <c r="N63" s="78" t="str">
        <f t="shared" si="3"/>
        <v/>
      </c>
      <c r="O63" s="253">
        <f>VLOOKUP(D63,'LPl2 (IN)'!$C$8:$H$305,6,0)</f>
        <v>0</v>
      </c>
      <c r="P63" s="83">
        <f t="shared" si="4"/>
        <v>0</v>
      </c>
      <c r="Q63" s="78">
        <f t="shared" si="7"/>
        <v>61</v>
      </c>
      <c r="R63" s="105"/>
      <c r="T63" s="3" t="str">
        <f t="shared" si="5"/>
        <v>20</v>
      </c>
    </row>
    <row r="64" spans="1:20" ht="24.75" customHeight="1">
      <c r="A64" s="69">
        <f t="shared" si="6"/>
        <v>62</v>
      </c>
      <c r="B64" s="16" t="str">
        <f t="shared" si="8"/>
        <v>01</v>
      </c>
      <c r="C64" s="69">
        <f t="shared" si="2"/>
        <v>1</v>
      </c>
      <c r="D64" s="10">
        <v>2021713567</v>
      </c>
      <c r="E64" s="17" t="s">
        <v>638</v>
      </c>
      <c r="F64" s="18" t="s">
        <v>639</v>
      </c>
      <c r="H64" s="3" t="s">
        <v>628</v>
      </c>
      <c r="I64" s="14" t="s">
        <v>629</v>
      </c>
      <c r="J64" s="93"/>
      <c r="K64" s="15" t="e">
        <f>#REF!&amp;J64</f>
        <v>#REF!</v>
      </c>
      <c r="L64" s="76">
        <f t="shared" si="1"/>
        <v>1</v>
      </c>
      <c r="M64" s="77"/>
      <c r="N64" s="78" t="str">
        <f t="shared" si="3"/>
        <v/>
      </c>
      <c r="O64" s="253">
        <f>VLOOKUP(D64,'LPl2 (IN)'!$C$8:$H$305,6,0)</f>
        <v>0</v>
      </c>
      <c r="P64" s="83">
        <f t="shared" si="4"/>
        <v>0</v>
      </c>
      <c r="Q64" s="78">
        <f t="shared" si="7"/>
        <v>62</v>
      </c>
      <c r="R64" s="105"/>
      <c r="T64" s="3" t="str">
        <f t="shared" si="5"/>
        <v>20</v>
      </c>
    </row>
    <row r="65" spans="1:20" ht="24.75" customHeight="1">
      <c r="A65" s="69">
        <f t="shared" si="6"/>
        <v>63</v>
      </c>
      <c r="B65" s="16" t="str">
        <f t="shared" si="8"/>
        <v>01</v>
      </c>
      <c r="C65" s="69">
        <f t="shared" si="2"/>
        <v>1</v>
      </c>
      <c r="D65" s="10">
        <v>2020717338</v>
      </c>
      <c r="E65" s="17" t="s">
        <v>491</v>
      </c>
      <c r="F65" s="18" t="s">
        <v>492</v>
      </c>
      <c r="H65" s="3" t="s">
        <v>478</v>
      </c>
      <c r="I65" s="14" t="s">
        <v>396</v>
      </c>
      <c r="J65" s="93"/>
      <c r="K65" s="15" t="e">
        <f>#REF!&amp;J65</f>
        <v>#REF!</v>
      </c>
      <c r="L65" s="76">
        <f t="shared" si="1"/>
        <v>1</v>
      </c>
      <c r="M65" s="77"/>
      <c r="N65" s="78" t="str">
        <f t="shared" si="3"/>
        <v/>
      </c>
      <c r="O65" s="253">
        <f>VLOOKUP(D65,'LPl2 (IN)'!$C$8:$H$305,6,0)</f>
        <v>0</v>
      </c>
      <c r="P65" s="83">
        <f t="shared" si="4"/>
        <v>0</v>
      </c>
      <c r="Q65" s="78">
        <f t="shared" si="7"/>
        <v>63</v>
      </c>
      <c r="R65" s="105"/>
      <c r="T65" s="3" t="str">
        <f t="shared" si="5"/>
        <v>20</v>
      </c>
    </row>
    <row r="66" spans="1:20" ht="24.75" customHeight="1">
      <c r="A66" s="69">
        <f t="shared" si="6"/>
        <v>64</v>
      </c>
      <c r="B66" s="16" t="str">
        <f t="shared" si="8"/>
        <v>01</v>
      </c>
      <c r="C66" s="69">
        <f t="shared" si="2"/>
        <v>1</v>
      </c>
      <c r="D66" s="10">
        <v>2020717774</v>
      </c>
      <c r="E66" s="17" t="s">
        <v>640</v>
      </c>
      <c r="F66" s="18" t="s">
        <v>641</v>
      </c>
      <c r="H66" s="3" t="s">
        <v>628</v>
      </c>
      <c r="I66" s="14" t="s">
        <v>629</v>
      </c>
      <c r="J66" s="93"/>
      <c r="K66" s="15" t="e">
        <f>#REF!&amp;J66</f>
        <v>#REF!</v>
      </c>
      <c r="L66" s="76">
        <f t="shared" si="1"/>
        <v>1</v>
      </c>
      <c r="M66" s="77"/>
      <c r="N66" s="78" t="str">
        <f t="shared" si="3"/>
        <v/>
      </c>
      <c r="O66" s="253">
        <f>VLOOKUP(D66,'LPl2 (IN)'!$C$8:$H$305,6,0)</f>
        <v>0</v>
      </c>
      <c r="P66" s="83">
        <f t="shared" si="4"/>
        <v>0</v>
      </c>
      <c r="Q66" s="78">
        <f t="shared" si="7"/>
        <v>64</v>
      </c>
      <c r="R66" s="105"/>
      <c r="T66" s="3" t="str">
        <f t="shared" si="5"/>
        <v>20</v>
      </c>
    </row>
    <row r="67" spans="1:20" ht="24.75" customHeight="1">
      <c r="A67" s="69">
        <f t="shared" si="6"/>
        <v>65</v>
      </c>
      <c r="B67" s="16" t="str">
        <f t="shared" si="8"/>
        <v>01</v>
      </c>
      <c r="C67" s="69">
        <f t="shared" si="2"/>
        <v>1</v>
      </c>
      <c r="D67" s="10">
        <v>2020254880</v>
      </c>
      <c r="E67" s="17" t="s">
        <v>699</v>
      </c>
      <c r="F67" s="18" t="s">
        <v>641</v>
      </c>
      <c r="H67" s="3" t="s">
        <v>700</v>
      </c>
      <c r="I67" s="14" t="s">
        <v>701</v>
      </c>
      <c r="J67" s="93"/>
      <c r="K67" s="15" t="e">
        <f>#REF!&amp;J67</f>
        <v>#REF!</v>
      </c>
      <c r="L67" s="76">
        <f t="shared" ref="L67:L130" si="9">COUNTIF($D$3:$D$1049,D67)</f>
        <v>1</v>
      </c>
      <c r="M67" s="77"/>
      <c r="N67" s="78" t="str">
        <f t="shared" ref="N67:N124" si="10">IF(M67&lt;&gt;0,"Học Ghép","")</f>
        <v/>
      </c>
      <c r="O67" s="253">
        <f>VLOOKUP(D67,'LPl2 (IN)'!$C$8:$H$305,6,0)</f>
        <v>0</v>
      </c>
      <c r="P67" s="83">
        <f t="shared" si="4"/>
        <v>0</v>
      </c>
      <c r="Q67" s="78">
        <f t="shared" si="7"/>
        <v>65</v>
      </c>
      <c r="R67" s="105"/>
      <c r="T67" s="3" t="str">
        <f t="shared" si="5"/>
        <v>20</v>
      </c>
    </row>
    <row r="68" spans="1:20" ht="24.75" customHeight="1">
      <c r="A68" s="69">
        <f t="shared" si="6"/>
        <v>66</v>
      </c>
      <c r="B68" s="16" t="str">
        <f t="shared" si="8"/>
        <v>02</v>
      </c>
      <c r="C68" s="69">
        <f t="shared" ref="C68:C131" si="11">IF(H68&lt;&gt;H67,1,C67+1)</f>
        <v>2</v>
      </c>
      <c r="D68" s="10">
        <v>2021213660</v>
      </c>
      <c r="E68" s="17" t="s">
        <v>711</v>
      </c>
      <c r="F68" s="18" t="s">
        <v>314</v>
      </c>
      <c r="H68" s="3" t="s">
        <v>700</v>
      </c>
      <c r="I68" s="14" t="s">
        <v>701</v>
      </c>
      <c r="J68" s="93"/>
      <c r="K68" s="15" t="e">
        <f>#REF!&amp;J68</f>
        <v>#REF!</v>
      </c>
      <c r="L68" s="76">
        <f t="shared" si="9"/>
        <v>1</v>
      </c>
      <c r="M68" s="77"/>
      <c r="N68" s="78" t="str">
        <f t="shared" si="10"/>
        <v/>
      </c>
      <c r="O68" s="253">
        <f>VLOOKUP(D68,'LPl2 (IN)'!$C$8:$H$305,6,0)</f>
        <v>0</v>
      </c>
      <c r="P68" s="83">
        <f t="shared" ref="P68:P131" si="12">IF(M68&lt;&gt;0,M68,O68)</f>
        <v>0</v>
      </c>
      <c r="Q68" s="78">
        <f t="shared" si="7"/>
        <v>66</v>
      </c>
      <c r="R68" s="105"/>
      <c r="T68" s="3" t="str">
        <f t="shared" ref="T68:T131" si="13">LEFT(D68,2)</f>
        <v>20</v>
      </c>
    </row>
    <row r="69" spans="1:20" ht="24.75" customHeight="1">
      <c r="A69" s="69">
        <f t="shared" ref="A69:A132" si="14">A68+1</f>
        <v>67</v>
      </c>
      <c r="B69" s="16" t="str">
        <f t="shared" si="8"/>
        <v>01</v>
      </c>
      <c r="C69" s="69">
        <f t="shared" si="11"/>
        <v>1</v>
      </c>
      <c r="D69" s="10">
        <v>2021713720</v>
      </c>
      <c r="E69" s="17" t="s">
        <v>298</v>
      </c>
      <c r="F69" s="18" t="s">
        <v>437</v>
      </c>
      <c r="H69" s="3" t="s">
        <v>422</v>
      </c>
      <c r="I69" s="14" t="s">
        <v>396</v>
      </c>
      <c r="J69" s="93"/>
      <c r="K69" s="15" t="e">
        <f>#REF!&amp;J69</f>
        <v>#REF!</v>
      </c>
      <c r="L69" s="76">
        <f t="shared" si="9"/>
        <v>1</v>
      </c>
      <c r="M69" s="77"/>
      <c r="N69" s="78" t="str">
        <f t="shared" si="10"/>
        <v/>
      </c>
      <c r="O69" s="253">
        <f>VLOOKUP(D69,'LPl2 (IN)'!$C$8:$H$305,6,0)</f>
        <v>0</v>
      </c>
      <c r="P69" s="83">
        <f t="shared" si="12"/>
        <v>0</v>
      </c>
      <c r="Q69" s="78">
        <f t="shared" ref="Q69:Q132" si="15">Q68+1</f>
        <v>67</v>
      </c>
      <c r="R69" s="105"/>
      <c r="T69" s="3" t="str">
        <f t="shared" si="13"/>
        <v>20</v>
      </c>
    </row>
    <row r="70" spans="1:20" ht="24.75" customHeight="1">
      <c r="A70" s="69">
        <f t="shared" si="14"/>
        <v>68</v>
      </c>
      <c r="B70" s="16" t="str">
        <f t="shared" si="8"/>
        <v>01</v>
      </c>
      <c r="C70" s="69">
        <f t="shared" si="11"/>
        <v>1</v>
      </c>
      <c r="D70" s="10">
        <v>2021338418</v>
      </c>
      <c r="E70" s="17" t="s">
        <v>712</v>
      </c>
      <c r="F70" s="18" t="s">
        <v>460</v>
      </c>
      <c r="H70" s="3" t="s">
        <v>700</v>
      </c>
      <c r="I70" s="14" t="s">
        <v>701</v>
      </c>
      <c r="J70" s="93"/>
      <c r="K70" s="15" t="e">
        <f>#REF!&amp;J70</f>
        <v>#REF!</v>
      </c>
      <c r="L70" s="76">
        <f t="shared" si="9"/>
        <v>1</v>
      </c>
      <c r="M70" s="77"/>
      <c r="N70" s="78" t="str">
        <f t="shared" si="10"/>
        <v/>
      </c>
      <c r="O70" s="253">
        <f>VLOOKUP(D70,'LPl2 (IN)'!$C$8:$H$305,6,0)</f>
        <v>0</v>
      </c>
      <c r="P70" s="83">
        <f t="shared" si="12"/>
        <v>0</v>
      </c>
      <c r="Q70" s="78">
        <f t="shared" si="15"/>
        <v>68</v>
      </c>
      <c r="R70" s="105"/>
      <c r="T70" s="3" t="str">
        <f t="shared" si="13"/>
        <v>20</v>
      </c>
    </row>
    <row r="71" spans="1:20" s="319" customFormat="1" ht="24.75" customHeight="1">
      <c r="A71" s="314">
        <f t="shared" si="14"/>
        <v>69</v>
      </c>
      <c r="B71" s="315" t="str">
        <f t="shared" si="8"/>
        <v>01</v>
      </c>
      <c r="C71" s="314">
        <f t="shared" si="11"/>
        <v>1</v>
      </c>
      <c r="D71" s="316">
        <v>2020712920</v>
      </c>
      <c r="E71" s="317" t="s">
        <v>438</v>
      </c>
      <c r="F71" s="318" t="s">
        <v>315</v>
      </c>
      <c r="H71" s="319" t="s">
        <v>422</v>
      </c>
      <c r="I71" s="320" t="s">
        <v>396</v>
      </c>
      <c r="J71" s="321"/>
      <c r="K71" s="322" t="e">
        <f>#REF!&amp;J71</f>
        <v>#REF!</v>
      </c>
      <c r="L71" s="323">
        <f t="shared" si="9"/>
        <v>1</v>
      </c>
      <c r="M71" s="324"/>
      <c r="N71" s="325" t="str">
        <f t="shared" si="10"/>
        <v/>
      </c>
      <c r="O71" s="326">
        <f>VLOOKUP(D71,'LPl2 (IN)'!$C$8:$H$305,6,0)</f>
        <v>0</v>
      </c>
      <c r="P71" s="327">
        <f t="shared" si="12"/>
        <v>0</v>
      </c>
      <c r="Q71" s="325">
        <f t="shared" si="15"/>
        <v>69</v>
      </c>
      <c r="R71" s="328"/>
      <c r="T71" s="319" t="str">
        <f t="shared" si="13"/>
        <v>20</v>
      </c>
    </row>
    <row r="72" spans="1:20" ht="24.75" customHeight="1">
      <c r="A72" s="69">
        <f t="shared" si="14"/>
        <v>70</v>
      </c>
      <c r="B72" s="16" t="str">
        <f t="shared" si="8"/>
        <v>01</v>
      </c>
      <c r="C72" s="69">
        <f t="shared" si="11"/>
        <v>1</v>
      </c>
      <c r="D72" s="10">
        <v>2020114873</v>
      </c>
      <c r="E72" s="17" t="s">
        <v>533</v>
      </c>
      <c r="F72" s="18" t="s">
        <v>440</v>
      </c>
      <c r="H72" s="3" t="s">
        <v>526</v>
      </c>
      <c r="I72" s="14" t="s">
        <v>534</v>
      </c>
      <c r="J72" s="93"/>
      <c r="K72" s="15" t="e">
        <f>#REF!&amp;J72</f>
        <v>#REF!</v>
      </c>
      <c r="L72" s="76">
        <f t="shared" si="9"/>
        <v>1</v>
      </c>
      <c r="M72" s="77"/>
      <c r="N72" s="78" t="str">
        <f t="shared" si="10"/>
        <v/>
      </c>
      <c r="O72" s="253">
        <f>VLOOKUP(D72,'LPl2 (IN)'!$C$8:$H$305,6,0)</f>
        <v>0</v>
      </c>
      <c r="P72" s="83">
        <f t="shared" si="12"/>
        <v>0</v>
      </c>
      <c r="Q72" s="78">
        <f t="shared" si="15"/>
        <v>70</v>
      </c>
      <c r="R72" s="105"/>
      <c r="T72" s="3" t="str">
        <f t="shared" si="13"/>
        <v>20</v>
      </c>
    </row>
    <row r="73" spans="1:20" ht="24.75" customHeight="1">
      <c r="A73" s="69">
        <f t="shared" si="14"/>
        <v>71</v>
      </c>
      <c r="B73" s="16" t="str">
        <f t="shared" si="8"/>
        <v>01</v>
      </c>
      <c r="C73" s="69">
        <f t="shared" si="11"/>
        <v>1</v>
      </c>
      <c r="D73" s="10">
        <v>2020713243</v>
      </c>
      <c r="E73" s="17" t="s">
        <v>462</v>
      </c>
      <c r="F73" s="18" t="s">
        <v>463</v>
      </c>
      <c r="H73" s="3" t="s">
        <v>450</v>
      </c>
      <c r="I73" s="14" t="s">
        <v>396</v>
      </c>
      <c r="J73" s="93"/>
      <c r="K73" s="15" t="e">
        <f>#REF!&amp;J73</f>
        <v>#REF!</v>
      </c>
      <c r="L73" s="76">
        <f t="shared" si="9"/>
        <v>1</v>
      </c>
      <c r="M73" s="77"/>
      <c r="N73" s="78" t="str">
        <f t="shared" si="10"/>
        <v/>
      </c>
      <c r="O73" s="253">
        <f>VLOOKUP(D73,'LPl2 (IN)'!$C$8:$H$305,6,0)</f>
        <v>0</v>
      </c>
      <c r="P73" s="83">
        <f t="shared" si="12"/>
        <v>0</v>
      </c>
      <c r="Q73" s="78">
        <f t="shared" si="15"/>
        <v>71</v>
      </c>
      <c r="R73" s="105"/>
      <c r="T73" s="3" t="str">
        <f t="shared" si="13"/>
        <v>20</v>
      </c>
    </row>
    <row r="74" spans="1:20" ht="24.75" customHeight="1">
      <c r="A74" s="69">
        <f t="shared" si="14"/>
        <v>72</v>
      </c>
      <c r="B74" s="16" t="str">
        <f t="shared" si="8"/>
        <v>01</v>
      </c>
      <c r="C74" s="69">
        <f t="shared" si="11"/>
        <v>1</v>
      </c>
      <c r="D74" s="10">
        <v>2020234278</v>
      </c>
      <c r="E74" s="17" t="s">
        <v>402</v>
      </c>
      <c r="F74" s="18" t="s">
        <v>403</v>
      </c>
      <c r="H74" s="3" t="s">
        <v>393</v>
      </c>
      <c r="I74" s="14" t="s">
        <v>394</v>
      </c>
      <c r="J74" s="93"/>
      <c r="K74" s="15" t="e">
        <f>#REF!&amp;J74</f>
        <v>#REF!</v>
      </c>
      <c r="L74" s="76">
        <f t="shared" si="9"/>
        <v>1</v>
      </c>
      <c r="M74" s="77"/>
      <c r="N74" s="78" t="str">
        <f t="shared" si="10"/>
        <v/>
      </c>
      <c r="O74" s="253">
        <f>VLOOKUP(D74,'LPl2 (IN)'!$C$8:$H$305,6,0)</f>
        <v>0</v>
      </c>
      <c r="P74" s="83">
        <f t="shared" si="12"/>
        <v>0</v>
      </c>
      <c r="Q74" s="78">
        <f t="shared" si="15"/>
        <v>72</v>
      </c>
      <c r="R74" s="105"/>
      <c r="T74" s="3" t="str">
        <f t="shared" si="13"/>
        <v>20</v>
      </c>
    </row>
    <row r="75" spans="1:20" ht="24.75" customHeight="1">
      <c r="A75" s="69">
        <f t="shared" si="14"/>
        <v>73</v>
      </c>
      <c r="B75" s="16" t="str">
        <f t="shared" ref="B75:B138" si="16">J75&amp;TEXT(C75,"00")</f>
        <v>01</v>
      </c>
      <c r="C75" s="69">
        <f t="shared" si="11"/>
        <v>1</v>
      </c>
      <c r="D75" s="10">
        <v>2021246709</v>
      </c>
      <c r="E75" s="17" t="s">
        <v>613</v>
      </c>
      <c r="F75" s="18" t="s">
        <v>317</v>
      </c>
      <c r="H75" s="3" t="s">
        <v>600</v>
      </c>
      <c r="I75" s="14" t="s">
        <v>406</v>
      </c>
      <c r="J75" s="93"/>
      <c r="K75" s="15" t="e">
        <f>#REF!&amp;J75</f>
        <v>#REF!</v>
      </c>
      <c r="L75" s="76">
        <f t="shared" si="9"/>
        <v>1</v>
      </c>
      <c r="M75" s="77"/>
      <c r="N75" s="78" t="str">
        <f t="shared" si="10"/>
        <v/>
      </c>
      <c r="O75" s="253">
        <f>VLOOKUP(D75,'LPl2 (IN)'!$C$8:$H$305,6,0)</f>
        <v>0</v>
      </c>
      <c r="P75" s="83">
        <f t="shared" si="12"/>
        <v>0</v>
      </c>
      <c r="Q75" s="78">
        <f t="shared" si="15"/>
        <v>73</v>
      </c>
      <c r="R75" s="105"/>
      <c r="T75" s="3" t="str">
        <f t="shared" si="13"/>
        <v>20</v>
      </c>
    </row>
    <row r="76" spans="1:20" ht="24.75" customHeight="1">
      <c r="A76" s="69">
        <f t="shared" si="14"/>
        <v>74</v>
      </c>
      <c r="B76" s="16" t="str">
        <f t="shared" si="16"/>
        <v>01</v>
      </c>
      <c r="C76" s="69">
        <f t="shared" si="11"/>
        <v>1</v>
      </c>
      <c r="D76" s="10">
        <v>2021724576</v>
      </c>
      <c r="E76" s="17" t="s">
        <v>505</v>
      </c>
      <c r="F76" s="18" t="s">
        <v>317</v>
      </c>
      <c r="H76" s="3" t="s">
        <v>503</v>
      </c>
      <c r="I76" s="14" t="s">
        <v>504</v>
      </c>
      <c r="J76" s="93"/>
      <c r="K76" s="15" t="e">
        <f>#REF!&amp;J76</f>
        <v>#REF!</v>
      </c>
      <c r="L76" s="76">
        <f t="shared" si="9"/>
        <v>1</v>
      </c>
      <c r="M76" s="77"/>
      <c r="N76" s="78" t="str">
        <f t="shared" si="10"/>
        <v/>
      </c>
      <c r="O76" s="253">
        <f>VLOOKUP(D76,'LPl2 (IN)'!$C$8:$H$305,6,0)</f>
        <v>0</v>
      </c>
      <c r="P76" s="83">
        <f t="shared" si="12"/>
        <v>0</v>
      </c>
      <c r="Q76" s="78">
        <f t="shared" si="15"/>
        <v>74</v>
      </c>
      <c r="R76" s="105"/>
      <c r="T76" s="3" t="str">
        <f t="shared" si="13"/>
        <v>20</v>
      </c>
    </row>
    <row r="77" spans="1:20" ht="24.75" customHeight="1">
      <c r="A77" s="69">
        <f t="shared" si="14"/>
        <v>75</v>
      </c>
      <c r="B77" s="16" t="str">
        <f t="shared" si="16"/>
        <v>01</v>
      </c>
      <c r="C77" s="69">
        <f t="shared" si="11"/>
        <v>1</v>
      </c>
      <c r="D77" s="10">
        <v>2020715781</v>
      </c>
      <c r="E77" s="17" t="s">
        <v>685</v>
      </c>
      <c r="F77" s="18" t="s">
        <v>494</v>
      </c>
      <c r="H77" s="3" t="s">
        <v>682</v>
      </c>
      <c r="I77" s="14" t="s">
        <v>629</v>
      </c>
      <c r="J77" s="93"/>
      <c r="K77" s="15" t="e">
        <f>#REF!&amp;J77</f>
        <v>#REF!</v>
      </c>
      <c r="L77" s="76">
        <f t="shared" si="9"/>
        <v>1</v>
      </c>
      <c r="M77" s="77"/>
      <c r="N77" s="78" t="str">
        <f t="shared" si="10"/>
        <v/>
      </c>
      <c r="O77" s="253" t="str">
        <f>VLOOKUP(D77,'LPl2 (IN)'!$C$8:$H$305,6,0)</f>
        <v>Hoãn Thi L1</v>
      </c>
      <c r="P77" s="83" t="str">
        <f t="shared" si="12"/>
        <v>Hoãn Thi L1</v>
      </c>
      <c r="Q77" s="78">
        <f t="shared" si="15"/>
        <v>75</v>
      </c>
      <c r="R77" s="105"/>
      <c r="T77" s="3" t="str">
        <f t="shared" si="13"/>
        <v>20</v>
      </c>
    </row>
    <row r="78" spans="1:20" ht="24.75" customHeight="1">
      <c r="A78" s="69">
        <f t="shared" si="14"/>
        <v>76</v>
      </c>
      <c r="B78" s="16" t="str">
        <f t="shared" si="16"/>
        <v>01</v>
      </c>
      <c r="C78" s="69">
        <f t="shared" si="11"/>
        <v>1</v>
      </c>
      <c r="D78" s="10">
        <v>2020254105</v>
      </c>
      <c r="E78" s="17" t="s">
        <v>535</v>
      </c>
      <c r="F78" s="18" t="s">
        <v>494</v>
      </c>
      <c r="H78" s="3" t="s">
        <v>526</v>
      </c>
      <c r="I78" s="14" t="s">
        <v>527</v>
      </c>
      <c r="J78" s="93"/>
      <c r="K78" s="15" t="e">
        <f>#REF!&amp;J78</f>
        <v>#REF!</v>
      </c>
      <c r="L78" s="76">
        <f t="shared" si="9"/>
        <v>1</v>
      </c>
      <c r="M78" s="77"/>
      <c r="N78" s="78" t="str">
        <f t="shared" si="10"/>
        <v/>
      </c>
      <c r="O78" s="253">
        <f>VLOOKUP(D78,'LPl2 (IN)'!$C$8:$H$305,6,0)</f>
        <v>0</v>
      </c>
      <c r="P78" s="83">
        <f t="shared" si="12"/>
        <v>0</v>
      </c>
      <c r="Q78" s="78">
        <f t="shared" si="15"/>
        <v>76</v>
      </c>
      <c r="R78" s="105"/>
      <c r="T78" s="3" t="str">
        <f t="shared" si="13"/>
        <v>20</v>
      </c>
    </row>
    <row r="79" spans="1:20" ht="24.75" customHeight="1">
      <c r="A79" s="69">
        <f t="shared" si="14"/>
        <v>77</v>
      </c>
      <c r="B79" s="16" t="str">
        <f t="shared" si="16"/>
        <v>01</v>
      </c>
      <c r="C79" s="69">
        <f t="shared" si="11"/>
        <v>1</v>
      </c>
      <c r="D79" s="10">
        <v>2020726504</v>
      </c>
      <c r="E79" s="17" t="s">
        <v>328</v>
      </c>
      <c r="F79" s="18" t="s">
        <v>494</v>
      </c>
      <c r="H79" s="3" t="s">
        <v>655</v>
      </c>
      <c r="I79" s="14" t="s">
        <v>629</v>
      </c>
      <c r="J79" s="93"/>
      <c r="K79" s="15" t="e">
        <f>#REF!&amp;J79</f>
        <v>#REF!</v>
      </c>
      <c r="L79" s="76">
        <f t="shared" si="9"/>
        <v>1</v>
      </c>
      <c r="M79" s="77"/>
      <c r="N79" s="78" t="str">
        <f t="shared" si="10"/>
        <v/>
      </c>
      <c r="O79" s="253">
        <f>VLOOKUP(D79,'LPl2 (IN)'!$C$8:$H$305,6,0)</f>
        <v>0</v>
      </c>
      <c r="P79" s="83">
        <f t="shared" si="12"/>
        <v>0</v>
      </c>
      <c r="Q79" s="78">
        <f t="shared" si="15"/>
        <v>77</v>
      </c>
      <c r="R79" s="105"/>
      <c r="T79" s="3" t="str">
        <f t="shared" si="13"/>
        <v>20</v>
      </c>
    </row>
    <row r="80" spans="1:20" ht="24.75" customHeight="1">
      <c r="A80" s="69">
        <f t="shared" si="14"/>
        <v>78</v>
      </c>
      <c r="B80" s="16" t="str">
        <f t="shared" si="16"/>
        <v>01</v>
      </c>
      <c r="C80" s="69">
        <f t="shared" si="11"/>
        <v>1</v>
      </c>
      <c r="D80" s="10">
        <v>2020345385</v>
      </c>
      <c r="E80" s="17" t="s">
        <v>686</v>
      </c>
      <c r="F80" s="18" t="s">
        <v>318</v>
      </c>
      <c r="H80" s="3" t="s">
        <v>682</v>
      </c>
      <c r="I80" s="14" t="s">
        <v>629</v>
      </c>
      <c r="J80" s="93"/>
      <c r="K80" s="15" t="e">
        <f>#REF!&amp;J80</f>
        <v>#REF!</v>
      </c>
      <c r="L80" s="76">
        <f t="shared" si="9"/>
        <v>1</v>
      </c>
      <c r="M80" s="77"/>
      <c r="N80" s="78" t="str">
        <f t="shared" si="10"/>
        <v/>
      </c>
      <c r="O80" s="253">
        <f>VLOOKUP(D80,'LPl2 (IN)'!$C$8:$H$305,6,0)</f>
        <v>0</v>
      </c>
      <c r="P80" s="83">
        <f t="shared" si="12"/>
        <v>0</v>
      </c>
      <c r="Q80" s="78">
        <f t="shared" si="15"/>
        <v>78</v>
      </c>
      <c r="R80" s="105"/>
      <c r="T80" s="3" t="str">
        <f t="shared" si="13"/>
        <v>20</v>
      </c>
    </row>
    <row r="81" spans="1:20" ht="24.75" customHeight="1">
      <c r="A81" s="69">
        <f t="shared" si="14"/>
        <v>79</v>
      </c>
      <c r="B81" s="16" t="str">
        <f t="shared" si="16"/>
        <v>01</v>
      </c>
      <c r="C81" s="69">
        <f t="shared" si="11"/>
        <v>1</v>
      </c>
      <c r="D81" s="10">
        <v>2020214207</v>
      </c>
      <c r="E81" s="17" t="s">
        <v>404</v>
      </c>
      <c r="F81" s="18" t="s">
        <v>318</v>
      </c>
      <c r="H81" s="3" t="s">
        <v>393</v>
      </c>
      <c r="I81" s="14" t="s">
        <v>394</v>
      </c>
      <c r="J81" s="93"/>
      <c r="K81" s="15" t="e">
        <f>#REF!&amp;J81</f>
        <v>#REF!</v>
      </c>
      <c r="L81" s="76">
        <f t="shared" si="9"/>
        <v>1</v>
      </c>
      <c r="M81" s="77"/>
      <c r="N81" s="78" t="str">
        <f t="shared" si="10"/>
        <v/>
      </c>
      <c r="O81" s="253">
        <f>VLOOKUP(D81,'LPl2 (IN)'!$C$8:$H$305,6,0)</f>
        <v>0</v>
      </c>
      <c r="P81" s="83">
        <f t="shared" si="12"/>
        <v>0</v>
      </c>
      <c r="Q81" s="78">
        <f t="shared" si="15"/>
        <v>79</v>
      </c>
      <c r="R81" s="105"/>
      <c r="T81" s="3" t="str">
        <f t="shared" si="13"/>
        <v>20</v>
      </c>
    </row>
    <row r="82" spans="1:20" ht="24.75" customHeight="1">
      <c r="A82" s="69">
        <f t="shared" si="14"/>
        <v>80</v>
      </c>
      <c r="B82" s="16" t="str">
        <f t="shared" si="16"/>
        <v>01</v>
      </c>
      <c r="C82" s="69">
        <f t="shared" si="11"/>
        <v>1</v>
      </c>
      <c r="D82" s="10">
        <v>2020216231</v>
      </c>
      <c r="E82" s="17" t="s">
        <v>536</v>
      </c>
      <c r="F82" s="18" t="s">
        <v>318</v>
      </c>
      <c r="H82" s="3" t="s">
        <v>526</v>
      </c>
      <c r="I82" s="14" t="s">
        <v>534</v>
      </c>
      <c r="J82" s="93"/>
      <c r="K82" s="15" t="e">
        <f>#REF!&amp;J82</f>
        <v>#REF!</v>
      </c>
      <c r="L82" s="76">
        <f t="shared" si="9"/>
        <v>1</v>
      </c>
      <c r="M82" s="77"/>
      <c r="N82" s="78" t="str">
        <f t="shared" si="10"/>
        <v/>
      </c>
      <c r="O82" s="253">
        <f>VLOOKUP(D82,'LPl2 (IN)'!$C$8:$H$305,6,0)</f>
        <v>0</v>
      </c>
      <c r="P82" s="83">
        <f t="shared" si="12"/>
        <v>0</v>
      </c>
      <c r="Q82" s="78">
        <f t="shared" si="15"/>
        <v>80</v>
      </c>
      <c r="R82" s="105"/>
      <c r="T82" s="3" t="str">
        <f t="shared" si="13"/>
        <v>20</v>
      </c>
    </row>
    <row r="83" spans="1:20" ht="24.75" customHeight="1">
      <c r="A83" s="69">
        <f t="shared" si="14"/>
        <v>81</v>
      </c>
      <c r="B83" s="16" t="str">
        <f t="shared" si="16"/>
        <v>01</v>
      </c>
      <c r="C83" s="69">
        <f t="shared" si="11"/>
        <v>1</v>
      </c>
      <c r="D83" s="10">
        <v>2020216627</v>
      </c>
      <c r="E83" s="17" t="s">
        <v>714</v>
      </c>
      <c r="F83" s="18" t="s">
        <v>715</v>
      </c>
      <c r="H83" s="3" t="s">
        <v>700</v>
      </c>
      <c r="I83" s="14" t="s">
        <v>701</v>
      </c>
      <c r="J83" s="93"/>
      <c r="K83" s="15" t="e">
        <f>#REF!&amp;J83</f>
        <v>#REF!</v>
      </c>
      <c r="L83" s="76">
        <f t="shared" si="9"/>
        <v>1</v>
      </c>
      <c r="M83" s="77"/>
      <c r="N83" s="78" t="str">
        <f t="shared" si="10"/>
        <v/>
      </c>
      <c r="O83" s="253">
        <f>VLOOKUP(D83,'LPl2 (IN)'!$C$8:$H$305,6,0)</f>
        <v>0</v>
      </c>
      <c r="P83" s="83">
        <f t="shared" si="12"/>
        <v>0</v>
      </c>
      <c r="Q83" s="78">
        <f t="shared" si="15"/>
        <v>81</v>
      </c>
      <c r="R83" s="105"/>
      <c r="T83" s="3" t="str">
        <f t="shared" si="13"/>
        <v>20</v>
      </c>
    </row>
    <row r="84" spans="1:20" ht="24.75" customHeight="1">
      <c r="A84" s="69">
        <f t="shared" si="14"/>
        <v>82</v>
      </c>
      <c r="B84" s="16" t="str">
        <f t="shared" si="16"/>
        <v>01</v>
      </c>
      <c r="C84" s="69">
        <f t="shared" si="11"/>
        <v>1</v>
      </c>
      <c r="D84" s="10">
        <v>2020716711</v>
      </c>
      <c r="E84" s="17" t="s">
        <v>495</v>
      </c>
      <c r="F84" s="18" t="s">
        <v>391</v>
      </c>
      <c r="H84" s="3" t="s">
        <v>478</v>
      </c>
      <c r="I84" s="14" t="s">
        <v>396</v>
      </c>
      <c r="J84" s="93"/>
      <c r="K84" s="15" t="e">
        <f>#REF!&amp;J84</f>
        <v>#REF!</v>
      </c>
      <c r="L84" s="76">
        <f t="shared" si="9"/>
        <v>1</v>
      </c>
      <c r="M84" s="77"/>
      <c r="N84" s="78" t="str">
        <f t="shared" si="10"/>
        <v/>
      </c>
      <c r="O84" s="253">
        <f>VLOOKUP(D84,'LPl2 (IN)'!$C$8:$H$305,6,0)</f>
        <v>0</v>
      </c>
      <c r="P84" s="83">
        <f t="shared" si="12"/>
        <v>0</v>
      </c>
      <c r="Q84" s="78">
        <f t="shared" si="15"/>
        <v>82</v>
      </c>
      <c r="R84" s="105"/>
      <c r="T84" s="3" t="str">
        <f t="shared" si="13"/>
        <v>20</v>
      </c>
    </row>
    <row r="85" spans="1:20" ht="24.75" customHeight="1">
      <c r="A85" s="69">
        <f t="shared" si="14"/>
        <v>83</v>
      </c>
      <c r="B85" s="16" t="str">
        <f t="shared" si="16"/>
        <v>01</v>
      </c>
      <c r="C85" s="69">
        <f t="shared" si="11"/>
        <v>1</v>
      </c>
      <c r="D85" s="10">
        <v>2021213739</v>
      </c>
      <c r="E85" s="17" t="s">
        <v>716</v>
      </c>
      <c r="F85" s="18" t="s">
        <v>717</v>
      </c>
      <c r="H85" s="3" t="s">
        <v>700</v>
      </c>
      <c r="I85" s="14" t="s">
        <v>701</v>
      </c>
      <c r="J85" s="93"/>
      <c r="K85" s="15" t="e">
        <f>#REF!&amp;J85</f>
        <v>#REF!</v>
      </c>
      <c r="L85" s="76">
        <f t="shared" si="9"/>
        <v>1</v>
      </c>
      <c r="M85" s="77"/>
      <c r="N85" s="78" t="str">
        <f t="shared" si="10"/>
        <v/>
      </c>
      <c r="O85" s="253">
        <f>VLOOKUP(D85,'LPl2 (IN)'!$C$8:$H$305,6,0)</f>
        <v>0</v>
      </c>
      <c r="P85" s="83">
        <f t="shared" si="12"/>
        <v>0</v>
      </c>
      <c r="Q85" s="78">
        <f t="shared" si="15"/>
        <v>83</v>
      </c>
      <c r="R85" s="105"/>
      <c r="T85" s="3" t="str">
        <f t="shared" si="13"/>
        <v>20</v>
      </c>
    </row>
    <row r="86" spans="1:20" ht="24.75" customHeight="1">
      <c r="A86" s="69">
        <f t="shared" si="14"/>
        <v>84</v>
      </c>
      <c r="B86" s="16" t="str">
        <f t="shared" si="16"/>
        <v>01</v>
      </c>
      <c r="C86" s="69">
        <f t="shared" si="11"/>
        <v>1</v>
      </c>
      <c r="D86" s="10">
        <v>2020220736</v>
      </c>
      <c r="E86" s="17" t="s">
        <v>337</v>
      </c>
      <c r="F86" s="18" t="s">
        <v>319</v>
      </c>
      <c r="H86" s="3" t="s">
        <v>354</v>
      </c>
      <c r="I86" s="14" t="s">
        <v>355</v>
      </c>
      <c r="J86" s="93"/>
      <c r="K86" s="15" t="e">
        <f>#REF!&amp;J86</f>
        <v>#REF!</v>
      </c>
      <c r="L86" s="76">
        <f t="shared" si="9"/>
        <v>1</v>
      </c>
      <c r="M86" s="77"/>
      <c r="N86" s="78" t="str">
        <f t="shared" si="10"/>
        <v/>
      </c>
      <c r="O86" s="253">
        <f>VLOOKUP(D86,'LPl2 (IN)'!$C$8:$H$305,6,0)</f>
        <v>0</v>
      </c>
      <c r="P86" s="83">
        <f t="shared" si="12"/>
        <v>0</v>
      </c>
      <c r="Q86" s="78">
        <f t="shared" si="15"/>
        <v>84</v>
      </c>
      <c r="R86" s="105"/>
      <c r="T86" s="3" t="str">
        <f t="shared" si="13"/>
        <v>20</v>
      </c>
    </row>
    <row r="87" spans="1:20" ht="24.75" customHeight="1">
      <c r="A87" s="69">
        <f t="shared" si="14"/>
        <v>85</v>
      </c>
      <c r="B87" s="16" t="str">
        <f t="shared" si="16"/>
        <v>01</v>
      </c>
      <c r="C87" s="69">
        <f t="shared" si="11"/>
        <v>1</v>
      </c>
      <c r="D87" s="10">
        <v>2020345361</v>
      </c>
      <c r="E87" s="17" t="s">
        <v>499</v>
      </c>
      <c r="F87" s="18" t="s">
        <v>319</v>
      </c>
      <c r="H87" s="3" t="s">
        <v>478</v>
      </c>
      <c r="I87" s="14" t="s">
        <v>396</v>
      </c>
      <c r="J87" s="93"/>
      <c r="K87" s="15" t="e">
        <f>#REF!&amp;J87</f>
        <v>#REF!</v>
      </c>
      <c r="L87" s="76">
        <f t="shared" si="9"/>
        <v>1</v>
      </c>
      <c r="M87" s="77"/>
      <c r="N87" s="78" t="str">
        <f t="shared" si="10"/>
        <v/>
      </c>
      <c r="O87" s="253">
        <f>VLOOKUP(D87,'LPl2 (IN)'!$C$8:$H$305,6,0)</f>
        <v>0</v>
      </c>
      <c r="P87" s="83">
        <f t="shared" si="12"/>
        <v>0</v>
      </c>
      <c r="Q87" s="78">
        <f t="shared" si="15"/>
        <v>85</v>
      </c>
      <c r="R87" s="105"/>
      <c r="T87" s="3" t="str">
        <f t="shared" si="13"/>
        <v>20</v>
      </c>
    </row>
    <row r="88" spans="1:20" ht="24.75" customHeight="1">
      <c r="A88" s="69">
        <f t="shared" si="14"/>
        <v>86</v>
      </c>
      <c r="B88" s="16" t="str">
        <f t="shared" si="16"/>
        <v>01</v>
      </c>
      <c r="C88" s="69">
        <f t="shared" si="11"/>
        <v>1</v>
      </c>
      <c r="D88" s="10">
        <v>2020345391</v>
      </c>
      <c r="E88" s="17" t="s">
        <v>615</v>
      </c>
      <c r="F88" s="18" t="s">
        <v>319</v>
      </c>
      <c r="H88" s="3" t="s">
        <v>600</v>
      </c>
      <c r="I88" s="14" t="s">
        <v>601</v>
      </c>
      <c r="J88" s="93"/>
      <c r="K88" s="15" t="e">
        <f>#REF!&amp;J88</f>
        <v>#REF!</v>
      </c>
      <c r="L88" s="76">
        <f t="shared" si="9"/>
        <v>1</v>
      </c>
      <c r="M88" s="77"/>
      <c r="N88" s="78" t="str">
        <f t="shared" si="10"/>
        <v/>
      </c>
      <c r="O88" s="253">
        <f>VLOOKUP(D88,'LPl2 (IN)'!$C$8:$H$305,6,0)</f>
        <v>0</v>
      </c>
      <c r="P88" s="83">
        <f t="shared" si="12"/>
        <v>0</v>
      </c>
      <c r="Q88" s="78">
        <f t="shared" si="15"/>
        <v>86</v>
      </c>
      <c r="R88" s="105"/>
      <c r="T88" s="3" t="str">
        <f t="shared" si="13"/>
        <v>20</v>
      </c>
    </row>
    <row r="89" spans="1:20" ht="24.75" customHeight="1">
      <c r="A89" s="69">
        <f t="shared" si="14"/>
        <v>87</v>
      </c>
      <c r="B89" s="16" t="str">
        <f t="shared" si="16"/>
        <v>01</v>
      </c>
      <c r="C89" s="69">
        <f t="shared" si="11"/>
        <v>1</v>
      </c>
      <c r="D89" s="10">
        <v>2020255073</v>
      </c>
      <c r="E89" s="17" t="s">
        <v>537</v>
      </c>
      <c r="F89" s="18" t="s">
        <v>319</v>
      </c>
      <c r="H89" s="3" t="s">
        <v>526</v>
      </c>
      <c r="I89" s="14" t="s">
        <v>527</v>
      </c>
      <c r="J89" s="93"/>
      <c r="K89" s="15" t="e">
        <f>#REF!&amp;J89</f>
        <v>#REF!</v>
      </c>
      <c r="L89" s="76">
        <f t="shared" si="9"/>
        <v>1</v>
      </c>
      <c r="M89" s="77"/>
      <c r="N89" s="78" t="str">
        <f t="shared" si="10"/>
        <v/>
      </c>
      <c r="O89" s="253">
        <f>VLOOKUP(D89,'LPl2 (IN)'!$C$8:$H$305,6,0)</f>
        <v>0</v>
      </c>
      <c r="P89" s="83">
        <f t="shared" si="12"/>
        <v>0</v>
      </c>
      <c r="Q89" s="78">
        <f t="shared" si="15"/>
        <v>87</v>
      </c>
      <c r="R89" s="105"/>
      <c r="T89" s="3" t="str">
        <f t="shared" si="13"/>
        <v>20</v>
      </c>
    </row>
    <row r="90" spans="1:20" ht="24.75" customHeight="1">
      <c r="A90" s="69">
        <f t="shared" si="14"/>
        <v>88</v>
      </c>
      <c r="B90" s="16" t="str">
        <f t="shared" si="16"/>
        <v>01</v>
      </c>
      <c r="C90" s="69">
        <f t="shared" si="11"/>
        <v>1</v>
      </c>
      <c r="D90" s="10">
        <v>2020263678</v>
      </c>
      <c r="E90" s="17" t="s">
        <v>562</v>
      </c>
      <c r="F90" s="18" t="s">
        <v>563</v>
      </c>
      <c r="H90" s="3" t="s">
        <v>560</v>
      </c>
      <c r="I90" s="14" t="s">
        <v>523</v>
      </c>
      <c r="J90" s="93"/>
      <c r="K90" s="15" t="e">
        <f>#REF!&amp;J90</f>
        <v>#REF!</v>
      </c>
      <c r="L90" s="76">
        <f t="shared" si="9"/>
        <v>1</v>
      </c>
      <c r="M90" s="77"/>
      <c r="N90" s="78" t="str">
        <f t="shared" si="10"/>
        <v/>
      </c>
      <c r="O90" s="253">
        <f>VLOOKUP(D90,'LPl2 (IN)'!$C$8:$H$305,6,0)</f>
        <v>0</v>
      </c>
      <c r="P90" s="83">
        <f t="shared" si="12"/>
        <v>0</v>
      </c>
      <c r="Q90" s="78">
        <f t="shared" si="15"/>
        <v>88</v>
      </c>
      <c r="R90" s="105"/>
      <c r="T90" s="3" t="str">
        <f t="shared" si="13"/>
        <v>20</v>
      </c>
    </row>
    <row r="91" spans="1:20" ht="24.75" customHeight="1">
      <c r="A91" s="69">
        <f t="shared" si="14"/>
        <v>89</v>
      </c>
      <c r="B91" s="16" t="str">
        <f t="shared" si="16"/>
        <v>01</v>
      </c>
      <c r="C91" s="69">
        <f t="shared" si="11"/>
        <v>1</v>
      </c>
      <c r="D91" s="10">
        <v>2020710645</v>
      </c>
      <c r="E91" s="17" t="s">
        <v>663</v>
      </c>
      <c r="F91" s="18" t="s">
        <v>563</v>
      </c>
      <c r="H91" s="3" t="s">
        <v>655</v>
      </c>
      <c r="I91" s="14" t="s">
        <v>629</v>
      </c>
      <c r="J91" s="93"/>
      <c r="K91" s="15" t="e">
        <f>#REF!&amp;J91</f>
        <v>#REF!</v>
      </c>
      <c r="L91" s="76">
        <f t="shared" si="9"/>
        <v>1</v>
      </c>
      <c r="M91" s="77"/>
      <c r="N91" s="78" t="str">
        <f t="shared" si="10"/>
        <v/>
      </c>
      <c r="O91" s="253">
        <f>VLOOKUP(D91,'LPl2 (IN)'!$C$8:$H$305,6,0)</f>
        <v>0</v>
      </c>
      <c r="P91" s="83">
        <f t="shared" si="12"/>
        <v>0</v>
      </c>
      <c r="Q91" s="78">
        <f t="shared" si="15"/>
        <v>89</v>
      </c>
      <c r="R91" s="105"/>
      <c r="T91" s="3" t="str">
        <f t="shared" si="13"/>
        <v>20</v>
      </c>
    </row>
    <row r="92" spans="1:20" ht="24.75" customHeight="1">
      <c r="A92" s="69">
        <f t="shared" si="14"/>
        <v>90</v>
      </c>
      <c r="B92" s="16" t="str">
        <f t="shared" si="16"/>
        <v>01</v>
      </c>
      <c r="C92" s="69">
        <f t="shared" si="11"/>
        <v>1</v>
      </c>
      <c r="D92" s="10">
        <v>2020514428</v>
      </c>
      <c r="E92" s="17" t="s">
        <v>538</v>
      </c>
      <c r="F92" s="18" t="s">
        <v>539</v>
      </c>
      <c r="H92" s="3" t="s">
        <v>526</v>
      </c>
      <c r="I92" s="14" t="s">
        <v>527</v>
      </c>
      <c r="J92" s="93"/>
      <c r="K92" s="15" t="e">
        <f>#REF!&amp;J92</f>
        <v>#REF!</v>
      </c>
      <c r="L92" s="76">
        <f t="shared" si="9"/>
        <v>1</v>
      </c>
      <c r="M92" s="77"/>
      <c r="N92" s="78" t="str">
        <f t="shared" si="10"/>
        <v/>
      </c>
      <c r="O92" s="253">
        <f>VLOOKUP(D92,'LPl2 (IN)'!$C$8:$H$305,6,0)</f>
        <v>0</v>
      </c>
      <c r="P92" s="83">
        <f t="shared" si="12"/>
        <v>0</v>
      </c>
      <c r="Q92" s="78">
        <f t="shared" si="15"/>
        <v>90</v>
      </c>
      <c r="R92" s="105"/>
      <c r="T92" s="3" t="str">
        <f t="shared" si="13"/>
        <v>20</v>
      </c>
    </row>
    <row r="93" spans="1:20" s="319" customFormat="1" ht="24.75" customHeight="1">
      <c r="A93" s="314">
        <f t="shared" si="14"/>
        <v>91</v>
      </c>
      <c r="B93" s="315" t="str">
        <f t="shared" si="16"/>
        <v>01</v>
      </c>
      <c r="C93" s="314">
        <f t="shared" si="11"/>
        <v>1</v>
      </c>
      <c r="D93" s="316">
        <v>2021214176</v>
      </c>
      <c r="E93" s="317" t="s">
        <v>719</v>
      </c>
      <c r="F93" s="318" t="s">
        <v>539</v>
      </c>
      <c r="H93" s="319" t="s">
        <v>700</v>
      </c>
      <c r="I93" s="320" t="s">
        <v>701</v>
      </c>
      <c r="J93" s="321"/>
      <c r="K93" s="322" t="e">
        <f>#REF!&amp;J93</f>
        <v>#REF!</v>
      </c>
      <c r="L93" s="323">
        <f t="shared" si="9"/>
        <v>1</v>
      </c>
      <c r="M93" s="324"/>
      <c r="N93" s="325" t="str">
        <f t="shared" si="10"/>
        <v/>
      </c>
      <c r="O93" s="326">
        <f>VLOOKUP(D93,'LPl2 (IN)'!$C$8:$H$305,6,0)</f>
        <v>0</v>
      </c>
      <c r="P93" s="327">
        <f t="shared" si="12"/>
        <v>0</v>
      </c>
      <c r="Q93" s="325">
        <f t="shared" si="15"/>
        <v>91</v>
      </c>
      <c r="R93" s="328"/>
      <c r="T93" s="319" t="str">
        <f t="shared" si="13"/>
        <v>20</v>
      </c>
    </row>
    <row r="94" spans="1:20" ht="24.75" customHeight="1">
      <c r="A94" s="69">
        <f t="shared" si="14"/>
        <v>92</v>
      </c>
      <c r="B94" s="16" t="str">
        <f t="shared" si="16"/>
        <v>01</v>
      </c>
      <c r="C94" s="69">
        <f t="shared" si="11"/>
        <v>1</v>
      </c>
      <c r="D94" s="10">
        <v>1911627699</v>
      </c>
      <c r="E94" s="17" t="s">
        <v>313</v>
      </c>
      <c r="F94" s="18" t="s">
        <v>376</v>
      </c>
      <c r="H94" s="3" t="s">
        <v>367</v>
      </c>
      <c r="I94" s="14" t="s">
        <v>377</v>
      </c>
      <c r="J94" s="93"/>
      <c r="K94" s="15" t="e">
        <f>#REF!&amp;J94</f>
        <v>#REF!</v>
      </c>
      <c r="L94" s="76">
        <f t="shared" si="9"/>
        <v>1</v>
      </c>
      <c r="M94" s="77"/>
      <c r="N94" s="78" t="str">
        <f t="shared" si="10"/>
        <v/>
      </c>
      <c r="O94" s="253">
        <f>VLOOKUP(D94,'LPl2 (IN)'!$C$8:$H$305,6,0)</f>
        <v>0</v>
      </c>
      <c r="P94" s="83">
        <f t="shared" si="12"/>
        <v>0</v>
      </c>
      <c r="Q94" s="78">
        <f t="shared" si="15"/>
        <v>92</v>
      </c>
      <c r="R94" s="105"/>
      <c r="T94" s="3" t="str">
        <f t="shared" si="13"/>
        <v>19</v>
      </c>
    </row>
    <row r="95" spans="1:20" ht="24.75" customHeight="1">
      <c r="A95" s="69">
        <f t="shared" si="14"/>
        <v>93</v>
      </c>
      <c r="B95" s="16" t="str">
        <f t="shared" si="16"/>
        <v>01</v>
      </c>
      <c r="C95" s="69">
        <f t="shared" si="11"/>
        <v>1</v>
      </c>
      <c r="D95" s="10">
        <v>2020340881</v>
      </c>
      <c r="E95" s="17" t="s">
        <v>687</v>
      </c>
      <c r="F95" s="18" t="s">
        <v>321</v>
      </c>
      <c r="H95" s="3" t="s">
        <v>682</v>
      </c>
      <c r="I95" s="14" t="s">
        <v>629</v>
      </c>
      <c r="J95" s="93"/>
      <c r="K95" s="15" t="e">
        <f>#REF!&amp;J95</f>
        <v>#REF!</v>
      </c>
      <c r="L95" s="76">
        <f t="shared" si="9"/>
        <v>1</v>
      </c>
      <c r="M95" s="77"/>
      <c r="N95" s="78" t="str">
        <f t="shared" si="10"/>
        <v/>
      </c>
      <c r="O95" s="253">
        <f>VLOOKUP(D95,'LPl2 (IN)'!$C$8:$H$305,6,0)</f>
        <v>0</v>
      </c>
      <c r="P95" s="83">
        <f t="shared" si="12"/>
        <v>0</v>
      </c>
      <c r="Q95" s="78">
        <f t="shared" si="15"/>
        <v>93</v>
      </c>
      <c r="R95" s="105"/>
      <c r="T95" s="3" t="str">
        <f t="shared" si="13"/>
        <v>20</v>
      </c>
    </row>
    <row r="96" spans="1:20" ht="24.75" customHeight="1">
      <c r="A96" s="69">
        <f t="shared" si="14"/>
        <v>94</v>
      </c>
      <c r="B96" s="16" t="str">
        <f t="shared" si="16"/>
        <v>01</v>
      </c>
      <c r="C96" s="69">
        <f t="shared" si="11"/>
        <v>1</v>
      </c>
      <c r="D96" s="10">
        <v>2020144177</v>
      </c>
      <c r="E96" s="17" t="s">
        <v>407</v>
      </c>
      <c r="F96" s="18" t="s">
        <v>322</v>
      </c>
      <c r="H96" s="3" t="s">
        <v>393</v>
      </c>
      <c r="I96" s="14" t="s">
        <v>399</v>
      </c>
      <c r="J96" s="93"/>
      <c r="K96" s="15" t="e">
        <f>#REF!&amp;J96</f>
        <v>#REF!</v>
      </c>
      <c r="L96" s="76">
        <f t="shared" si="9"/>
        <v>1</v>
      </c>
      <c r="M96" s="77"/>
      <c r="N96" s="78" t="str">
        <f t="shared" si="10"/>
        <v/>
      </c>
      <c r="O96" s="253">
        <f>VLOOKUP(D96,'LPl2 (IN)'!$C$8:$H$305,6,0)</f>
        <v>0</v>
      </c>
      <c r="P96" s="83">
        <f t="shared" si="12"/>
        <v>0</v>
      </c>
      <c r="Q96" s="78">
        <f t="shared" si="15"/>
        <v>94</v>
      </c>
      <c r="R96" s="105"/>
      <c r="T96" s="3" t="str">
        <f t="shared" si="13"/>
        <v>20</v>
      </c>
    </row>
    <row r="97" spans="1:20" ht="24.75" customHeight="1">
      <c r="A97" s="69">
        <f t="shared" si="14"/>
        <v>95</v>
      </c>
      <c r="B97" s="16" t="str">
        <f t="shared" si="16"/>
        <v>01</v>
      </c>
      <c r="C97" s="69">
        <f t="shared" si="11"/>
        <v>1</v>
      </c>
      <c r="D97" s="10">
        <v>2020713018</v>
      </c>
      <c r="E97" s="17" t="s">
        <v>667</v>
      </c>
      <c r="F97" s="18" t="s">
        <v>323</v>
      </c>
      <c r="H97" s="3" t="s">
        <v>655</v>
      </c>
      <c r="I97" s="14" t="s">
        <v>629</v>
      </c>
      <c r="J97" s="93"/>
      <c r="K97" s="15" t="e">
        <f>#REF!&amp;J97</f>
        <v>#REF!</v>
      </c>
      <c r="L97" s="76">
        <f t="shared" si="9"/>
        <v>1</v>
      </c>
      <c r="M97" s="77"/>
      <c r="N97" s="78" t="str">
        <f t="shared" si="10"/>
        <v/>
      </c>
      <c r="O97" s="253">
        <f>VLOOKUP(D97,'LPl2 (IN)'!$C$8:$H$305,6,0)</f>
        <v>0</v>
      </c>
      <c r="P97" s="83">
        <f t="shared" si="12"/>
        <v>0</v>
      </c>
      <c r="Q97" s="78">
        <f t="shared" si="15"/>
        <v>95</v>
      </c>
      <c r="R97" s="105"/>
      <c r="T97" s="3" t="str">
        <f t="shared" si="13"/>
        <v>20</v>
      </c>
    </row>
    <row r="98" spans="1:20" ht="24.75" customHeight="1">
      <c r="A98" s="69">
        <f t="shared" si="14"/>
        <v>96</v>
      </c>
      <c r="B98" s="16" t="str">
        <f t="shared" si="16"/>
        <v>01</v>
      </c>
      <c r="C98" s="69">
        <f t="shared" si="11"/>
        <v>1</v>
      </c>
      <c r="D98" s="10">
        <v>2021224126</v>
      </c>
      <c r="E98" s="17" t="s">
        <v>688</v>
      </c>
      <c r="F98" s="18" t="s">
        <v>323</v>
      </c>
      <c r="H98" s="3" t="s">
        <v>682</v>
      </c>
      <c r="I98" s="14" t="s">
        <v>629</v>
      </c>
      <c r="J98" s="93"/>
      <c r="K98" s="15" t="e">
        <f>#REF!&amp;J98</f>
        <v>#REF!</v>
      </c>
      <c r="L98" s="76">
        <f t="shared" si="9"/>
        <v>1</v>
      </c>
      <c r="M98" s="77"/>
      <c r="N98" s="78" t="str">
        <f t="shared" si="10"/>
        <v/>
      </c>
      <c r="O98" s="253">
        <f>VLOOKUP(D98,'LPl2 (IN)'!$C$8:$H$305,6,0)</f>
        <v>0</v>
      </c>
      <c r="P98" s="83">
        <f t="shared" si="12"/>
        <v>0</v>
      </c>
      <c r="Q98" s="78">
        <f t="shared" si="15"/>
        <v>96</v>
      </c>
      <c r="R98" s="105"/>
      <c r="T98" s="3" t="str">
        <f t="shared" si="13"/>
        <v>20</v>
      </c>
    </row>
    <row r="99" spans="1:20" ht="24.75" customHeight="1">
      <c r="A99" s="69">
        <f t="shared" si="14"/>
        <v>97</v>
      </c>
      <c r="B99" s="16" t="str">
        <f t="shared" si="16"/>
        <v>01</v>
      </c>
      <c r="C99" s="69">
        <f t="shared" si="11"/>
        <v>1</v>
      </c>
      <c r="D99" s="10">
        <v>2020357022</v>
      </c>
      <c r="E99" s="17" t="s">
        <v>668</v>
      </c>
      <c r="F99" s="18" t="s">
        <v>669</v>
      </c>
      <c r="H99" s="3" t="s">
        <v>655</v>
      </c>
      <c r="I99" s="14" t="s">
        <v>629</v>
      </c>
      <c r="J99" s="93"/>
      <c r="K99" s="15" t="e">
        <f>#REF!&amp;J99</f>
        <v>#REF!</v>
      </c>
      <c r="L99" s="76">
        <f t="shared" si="9"/>
        <v>1</v>
      </c>
      <c r="M99" s="77"/>
      <c r="N99" s="78" t="str">
        <f t="shared" si="10"/>
        <v/>
      </c>
      <c r="O99" s="253">
        <f>VLOOKUP(D99,'LPl2 (IN)'!$C$8:$H$305,6,0)</f>
        <v>0</v>
      </c>
      <c r="P99" s="83">
        <f t="shared" si="12"/>
        <v>0</v>
      </c>
      <c r="Q99" s="78">
        <f t="shared" si="15"/>
        <v>97</v>
      </c>
      <c r="R99" s="105"/>
      <c r="T99" s="3" t="str">
        <f t="shared" si="13"/>
        <v>20</v>
      </c>
    </row>
    <row r="100" spans="1:20" ht="24.75" customHeight="1">
      <c r="A100" s="69">
        <f t="shared" si="14"/>
        <v>98</v>
      </c>
      <c r="B100" s="16" t="str">
        <f t="shared" si="16"/>
        <v>01</v>
      </c>
      <c r="C100" s="69">
        <f t="shared" si="11"/>
        <v>1</v>
      </c>
      <c r="D100" s="10">
        <v>2021265882</v>
      </c>
      <c r="E100" s="17" t="s">
        <v>564</v>
      </c>
      <c r="F100" s="18" t="s">
        <v>565</v>
      </c>
      <c r="H100" s="3" t="s">
        <v>560</v>
      </c>
      <c r="I100" s="14" t="s">
        <v>523</v>
      </c>
      <c r="J100" s="93"/>
      <c r="K100" s="15" t="e">
        <f>#REF!&amp;J100</f>
        <v>#REF!</v>
      </c>
      <c r="L100" s="76">
        <f t="shared" si="9"/>
        <v>1</v>
      </c>
      <c r="M100" s="77"/>
      <c r="N100" s="78" t="str">
        <f t="shared" si="10"/>
        <v/>
      </c>
      <c r="O100" s="253">
        <f>VLOOKUP(D100,'LPl2 (IN)'!$C$8:$H$305,6,0)</f>
        <v>0</v>
      </c>
      <c r="P100" s="83">
        <f t="shared" si="12"/>
        <v>0</v>
      </c>
      <c r="Q100" s="78">
        <f t="shared" si="15"/>
        <v>98</v>
      </c>
      <c r="R100" s="105"/>
      <c r="T100" s="3" t="str">
        <f t="shared" si="13"/>
        <v>20</v>
      </c>
    </row>
    <row r="101" spans="1:20" ht="24.75" customHeight="1">
      <c r="A101" s="69">
        <f t="shared" si="14"/>
        <v>99</v>
      </c>
      <c r="B101" s="16" t="str">
        <f t="shared" si="16"/>
        <v>02</v>
      </c>
      <c r="C101" s="69">
        <f t="shared" si="11"/>
        <v>2</v>
      </c>
      <c r="D101" s="10">
        <v>2020265888</v>
      </c>
      <c r="E101" s="17" t="s">
        <v>566</v>
      </c>
      <c r="F101" s="18" t="s">
        <v>507</v>
      </c>
      <c r="H101" s="3" t="s">
        <v>560</v>
      </c>
      <c r="I101" s="14" t="s">
        <v>523</v>
      </c>
      <c r="J101" s="93"/>
      <c r="K101" s="15" t="e">
        <f>#REF!&amp;J101</f>
        <v>#REF!</v>
      </c>
      <c r="L101" s="76">
        <f t="shared" si="9"/>
        <v>1</v>
      </c>
      <c r="M101" s="77"/>
      <c r="N101" s="78" t="str">
        <f t="shared" si="10"/>
        <v/>
      </c>
      <c r="O101" s="253">
        <f>VLOOKUP(D101,'LPl2 (IN)'!$C$8:$H$305,6,0)</f>
        <v>0</v>
      </c>
      <c r="P101" s="83">
        <f t="shared" si="12"/>
        <v>0</v>
      </c>
      <c r="Q101" s="78">
        <f t="shared" si="15"/>
        <v>99</v>
      </c>
      <c r="R101" s="105"/>
      <c r="T101" s="3" t="str">
        <f t="shared" si="13"/>
        <v>20</v>
      </c>
    </row>
    <row r="102" spans="1:20" ht="24.75" customHeight="1">
      <c r="A102" s="69">
        <f t="shared" si="14"/>
        <v>100</v>
      </c>
      <c r="B102" s="16" t="str">
        <f t="shared" si="16"/>
        <v>01</v>
      </c>
      <c r="C102" s="69">
        <f t="shared" si="11"/>
        <v>1</v>
      </c>
      <c r="D102" s="10">
        <v>2020257618</v>
      </c>
      <c r="E102" s="17" t="s">
        <v>540</v>
      </c>
      <c r="F102" s="18" t="s">
        <v>507</v>
      </c>
      <c r="H102" s="3" t="s">
        <v>526</v>
      </c>
      <c r="I102" s="14" t="s">
        <v>527</v>
      </c>
      <c r="J102" s="93"/>
      <c r="K102" s="15" t="e">
        <f>#REF!&amp;J102</f>
        <v>#REF!</v>
      </c>
      <c r="L102" s="76">
        <f t="shared" si="9"/>
        <v>1</v>
      </c>
      <c r="M102" s="77"/>
      <c r="N102" s="78" t="str">
        <f t="shared" si="10"/>
        <v/>
      </c>
      <c r="O102" s="253">
        <f>VLOOKUP(D102,'LPl2 (IN)'!$C$8:$H$305,6,0)</f>
        <v>0</v>
      </c>
      <c r="P102" s="83">
        <f t="shared" si="12"/>
        <v>0</v>
      </c>
      <c r="Q102" s="78">
        <f t="shared" si="15"/>
        <v>100</v>
      </c>
      <c r="R102" s="105"/>
      <c r="T102" s="3" t="str">
        <f t="shared" si="13"/>
        <v>20</v>
      </c>
    </row>
    <row r="103" spans="1:20" ht="24.75" customHeight="1">
      <c r="A103" s="69">
        <f t="shared" si="14"/>
        <v>101</v>
      </c>
      <c r="B103" s="16" t="str">
        <f t="shared" si="16"/>
        <v>02</v>
      </c>
      <c r="C103" s="69">
        <f t="shared" si="11"/>
        <v>2</v>
      </c>
      <c r="D103" s="10">
        <v>2021144068</v>
      </c>
      <c r="E103" s="17" t="s">
        <v>541</v>
      </c>
      <c r="F103" s="18" t="s">
        <v>329</v>
      </c>
      <c r="H103" s="3" t="s">
        <v>526</v>
      </c>
      <c r="I103" s="14" t="s">
        <v>534</v>
      </c>
      <c r="J103" s="93"/>
      <c r="K103" s="15" t="e">
        <f>#REF!&amp;J103</f>
        <v>#REF!</v>
      </c>
      <c r="L103" s="76">
        <f t="shared" si="9"/>
        <v>1</v>
      </c>
      <c r="M103" s="77"/>
      <c r="N103" s="78" t="str">
        <f t="shared" si="10"/>
        <v/>
      </c>
      <c r="O103" s="253">
        <f>VLOOKUP(D103,'LPl2 (IN)'!$C$8:$H$305,6,0)</f>
        <v>0</v>
      </c>
      <c r="P103" s="83">
        <f t="shared" si="12"/>
        <v>0</v>
      </c>
      <c r="Q103" s="78">
        <f t="shared" si="15"/>
        <v>101</v>
      </c>
      <c r="R103" s="105"/>
      <c r="T103" s="3" t="str">
        <f t="shared" si="13"/>
        <v>20</v>
      </c>
    </row>
    <row r="104" spans="1:20" ht="24.75" customHeight="1">
      <c r="A104" s="69">
        <f t="shared" si="14"/>
        <v>102</v>
      </c>
      <c r="B104" s="16" t="str">
        <f t="shared" si="16"/>
        <v>01</v>
      </c>
      <c r="C104" s="69">
        <f t="shared" si="11"/>
        <v>1</v>
      </c>
      <c r="D104" s="10">
        <v>2020715620</v>
      </c>
      <c r="E104" s="17" t="s">
        <v>646</v>
      </c>
      <c r="F104" s="18" t="s">
        <v>647</v>
      </c>
      <c r="H104" s="3" t="s">
        <v>628</v>
      </c>
      <c r="I104" s="14" t="s">
        <v>629</v>
      </c>
      <c r="J104" s="93"/>
      <c r="K104" s="15" t="e">
        <f>#REF!&amp;J104</f>
        <v>#REF!</v>
      </c>
      <c r="L104" s="76">
        <f t="shared" si="9"/>
        <v>1</v>
      </c>
      <c r="M104" s="77"/>
      <c r="N104" s="78" t="str">
        <f t="shared" si="10"/>
        <v/>
      </c>
      <c r="O104" s="253">
        <f>VLOOKUP(D104,'LPl2 (IN)'!$C$8:$H$305,6,0)</f>
        <v>0</v>
      </c>
      <c r="P104" s="83">
        <f t="shared" si="12"/>
        <v>0</v>
      </c>
      <c r="Q104" s="78">
        <f t="shared" si="15"/>
        <v>102</v>
      </c>
      <c r="R104" s="105"/>
      <c r="T104" s="3" t="str">
        <f t="shared" si="13"/>
        <v>20</v>
      </c>
    </row>
    <row r="105" spans="1:20" ht="24.75" customHeight="1">
      <c r="A105" s="69">
        <f t="shared" si="14"/>
        <v>103</v>
      </c>
      <c r="B105" s="16" t="str">
        <f t="shared" si="16"/>
        <v>01</v>
      </c>
      <c r="C105" s="69">
        <f t="shared" si="11"/>
        <v>1</v>
      </c>
      <c r="D105" s="10">
        <v>1921718970</v>
      </c>
      <c r="E105" s="17" t="s">
        <v>466</v>
      </c>
      <c r="F105" s="18" t="s">
        <v>330</v>
      </c>
      <c r="H105" s="3" t="s">
        <v>450</v>
      </c>
      <c r="I105" s="14" t="s">
        <v>396</v>
      </c>
      <c r="J105" s="93"/>
      <c r="K105" s="15" t="e">
        <f>#REF!&amp;J105</f>
        <v>#REF!</v>
      </c>
      <c r="L105" s="76">
        <f t="shared" si="9"/>
        <v>1</v>
      </c>
      <c r="M105" s="77"/>
      <c r="N105" s="78" t="str">
        <f t="shared" si="10"/>
        <v/>
      </c>
      <c r="O105" s="253">
        <f>VLOOKUP(D105,'LPl2 (IN)'!$C$8:$H$305,6,0)</f>
        <v>0</v>
      </c>
      <c r="P105" s="83">
        <f t="shared" si="12"/>
        <v>0</v>
      </c>
      <c r="Q105" s="78">
        <f t="shared" si="15"/>
        <v>103</v>
      </c>
      <c r="R105" s="105"/>
      <c r="T105" s="3" t="str">
        <f t="shared" si="13"/>
        <v>19</v>
      </c>
    </row>
    <row r="106" spans="1:20" ht="24.75" customHeight="1">
      <c r="A106" s="69">
        <f t="shared" si="14"/>
        <v>104</v>
      </c>
      <c r="B106" s="16" t="str">
        <f t="shared" si="16"/>
        <v>01</v>
      </c>
      <c r="C106" s="69">
        <f t="shared" si="11"/>
        <v>1</v>
      </c>
      <c r="D106" s="10">
        <v>2020716083</v>
      </c>
      <c r="E106" s="17" t="s">
        <v>442</v>
      </c>
      <c r="F106" s="18" t="s">
        <v>330</v>
      </c>
      <c r="H106" s="3" t="s">
        <v>422</v>
      </c>
      <c r="I106" s="14" t="s">
        <v>396</v>
      </c>
      <c r="J106" s="93"/>
      <c r="K106" s="15" t="e">
        <f>#REF!&amp;J106</f>
        <v>#REF!</v>
      </c>
      <c r="L106" s="76">
        <f t="shared" si="9"/>
        <v>1</v>
      </c>
      <c r="M106" s="77"/>
      <c r="N106" s="78" t="str">
        <f t="shared" si="10"/>
        <v/>
      </c>
      <c r="O106" s="253">
        <f>VLOOKUP(D106,'LPl2 (IN)'!$C$8:$H$305,6,0)</f>
        <v>0</v>
      </c>
      <c r="P106" s="83">
        <f t="shared" si="12"/>
        <v>0</v>
      </c>
      <c r="Q106" s="78">
        <f t="shared" si="15"/>
        <v>104</v>
      </c>
      <c r="R106" s="105"/>
      <c r="T106" s="3" t="str">
        <f t="shared" si="13"/>
        <v>20</v>
      </c>
    </row>
    <row r="107" spans="1:20" ht="24.75" customHeight="1">
      <c r="A107" s="69">
        <f t="shared" si="14"/>
        <v>105</v>
      </c>
      <c r="B107" s="16" t="str">
        <f t="shared" si="16"/>
        <v>01</v>
      </c>
      <c r="C107" s="69">
        <f t="shared" si="11"/>
        <v>1</v>
      </c>
      <c r="D107" s="10">
        <v>2010713158</v>
      </c>
      <c r="E107" s="17" t="s">
        <v>617</v>
      </c>
      <c r="F107" s="18" t="s">
        <v>330</v>
      </c>
      <c r="H107" s="3" t="s">
        <v>600</v>
      </c>
      <c r="I107" s="14" t="s">
        <v>601</v>
      </c>
      <c r="J107" s="93"/>
      <c r="K107" s="15" t="e">
        <f>#REF!&amp;J107</f>
        <v>#REF!</v>
      </c>
      <c r="L107" s="76">
        <f t="shared" si="9"/>
        <v>1</v>
      </c>
      <c r="M107" s="77"/>
      <c r="N107" s="78" t="str">
        <f t="shared" si="10"/>
        <v/>
      </c>
      <c r="O107" s="253">
        <f>VLOOKUP(D107,'LPl2 (IN)'!$C$8:$H$305,6,0)</f>
        <v>0</v>
      </c>
      <c r="P107" s="83">
        <f t="shared" si="12"/>
        <v>0</v>
      </c>
      <c r="Q107" s="78">
        <f t="shared" si="15"/>
        <v>105</v>
      </c>
      <c r="R107" s="105"/>
      <c r="T107" s="3" t="str">
        <f t="shared" si="13"/>
        <v>20</v>
      </c>
    </row>
    <row r="108" spans="1:20" ht="24.75" customHeight="1">
      <c r="A108" s="69">
        <f t="shared" si="14"/>
        <v>106</v>
      </c>
      <c r="B108" s="16" t="str">
        <f t="shared" si="16"/>
        <v>01</v>
      </c>
      <c r="C108" s="69">
        <f t="shared" si="11"/>
        <v>1</v>
      </c>
      <c r="D108" s="10">
        <v>2010237347</v>
      </c>
      <c r="E108" s="17" t="s">
        <v>50</v>
      </c>
      <c r="F108" s="18" t="s">
        <v>330</v>
      </c>
      <c r="H108" s="3" t="s">
        <v>450</v>
      </c>
      <c r="I108" s="14" t="s">
        <v>396</v>
      </c>
      <c r="J108" s="93"/>
      <c r="K108" s="15" t="e">
        <f>#REF!&amp;J108</f>
        <v>#REF!</v>
      </c>
      <c r="L108" s="76">
        <f t="shared" si="9"/>
        <v>1</v>
      </c>
      <c r="M108" s="77"/>
      <c r="N108" s="78" t="str">
        <f t="shared" si="10"/>
        <v/>
      </c>
      <c r="O108" s="253">
        <f>VLOOKUP(D108,'LPl2 (IN)'!$C$8:$H$305,6,0)</f>
        <v>0</v>
      </c>
      <c r="P108" s="83">
        <f t="shared" si="12"/>
        <v>0</v>
      </c>
      <c r="Q108" s="78">
        <f t="shared" si="15"/>
        <v>106</v>
      </c>
      <c r="R108" s="105"/>
      <c r="T108" s="3" t="str">
        <f t="shared" si="13"/>
        <v>20</v>
      </c>
    </row>
    <row r="109" spans="1:20" ht="24.75" customHeight="1">
      <c r="A109" s="69">
        <f t="shared" si="14"/>
        <v>107</v>
      </c>
      <c r="B109" s="16" t="str">
        <f t="shared" si="16"/>
        <v>01</v>
      </c>
      <c r="C109" s="69">
        <f t="shared" si="11"/>
        <v>1</v>
      </c>
      <c r="D109" s="10">
        <v>2020340934</v>
      </c>
      <c r="E109" s="17" t="s">
        <v>50</v>
      </c>
      <c r="F109" s="18" t="s">
        <v>330</v>
      </c>
      <c r="H109" s="3" t="s">
        <v>655</v>
      </c>
      <c r="I109" s="14" t="s">
        <v>629</v>
      </c>
      <c r="J109" s="93"/>
      <c r="K109" s="15" t="e">
        <f>#REF!&amp;J109</f>
        <v>#REF!</v>
      </c>
      <c r="L109" s="76">
        <f t="shared" si="9"/>
        <v>1</v>
      </c>
      <c r="M109" s="77"/>
      <c r="N109" s="78" t="str">
        <f t="shared" si="10"/>
        <v/>
      </c>
      <c r="O109" s="253">
        <f>VLOOKUP(D109,'LPl2 (IN)'!$C$8:$H$305,6,0)</f>
        <v>0</v>
      </c>
      <c r="P109" s="83">
        <f t="shared" si="12"/>
        <v>0</v>
      </c>
      <c r="Q109" s="78">
        <f t="shared" si="15"/>
        <v>107</v>
      </c>
      <c r="R109" s="105"/>
      <c r="T109" s="3" t="str">
        <f t="shared" si="13"/>
        <v>20</v>
      </c>
    </row>
    <row r="110" spans="1:20" ht="24.75" customHeight="1">
      <c r="A110" s="69">
        <f t="shared" si="14"/>
        <v>108</v>
      </c>
      <c r="B110" s="16" t="str">
        <f t="shared" si="16"/>
        <v>01</v>
      </c>
      <c r="C110" s="69">
        <f t="shared" si="11"/>
        <v>1</v>
      </c>
      <c r="D110" s="10">
        <v>2020715723</v>
      </c>
      <c r="E110" s="17" t="s">
        <v>467</v>
      </c>
      <c r="F110" s="18" t="s">
        <v>330</v>
      </c>
      <c r="H110" s="3" t="s">
        <v>450</v>
      </c>
      <c r="I110" s="14" t="s">
        <v>396</v>
      </c>
      <c r="J110" s="93"/>
      <c r="K110" s="15" t="e">
        <f>#REF!&amp;J110</f>
        <v>#REF!</v>
      </c>
      <c r="L110" s="76">
        <f t="shared" si="9"/>
        <v>1</v>
      </c>
      <c r="M110" s="77"/>
      <c r="N110" s="78" t="str">
        <f t="shared" si="10"/>
        <v/>
      </c>
      <c r="O110" s="253">
        <f>VLOOKUP(D110,'LPl2 (IN)'!$C$8:$H$305,6,0)</f>
        <v>0</v>
      </c>
      <c r="P110" s="83">
        <f t="shared" si="12"/>
        <v>0</v>
      </c>
      <c r="Q110" s="78">
        <f t="shared" si="15"/>
        <v>108</v>
      </c>
      <c r="R110" s="105"/>
      <c r="T110" s="3" t="str">
        <f t="shared" si="13"/>
        <v>20</v>
      </c>
    </row>
    <row r="111" spans="1:20" ht="24.75" customHeight="1">
      <c r="A111" s="69">
        <f t="shared" si="14"/>
        <v>109</v>
      </c>
      <c r="B111" s="16" t="str">
        <f t="shared" si="16"/>
        <v>01</v>
      </c>
      <c r="C111" s="69">
        <f t="shared" si="11"/>
        <v>1</v>
      </c>
      <c r="D111" s="10">
        <v>2021357032</v>
      </c>
      <c r="E111" s="17" t="s">
        <v>618</v>
      </c>
      <c r="F111" s="18" t="s">
        <v>331</v>
      </c>
      <c r="H111" s="3" t="s">
        <v>600</v>
      </c>
      <c r="I111" s="14" t="s">
        <v>601</v>
      </c>
      <c r="J111" s="93"/>
      <c r="K111" s="15" t="e">
        <f>#REF!&amp;J111</f>
        <v>#REF!</v>
      </c>
      <c r="L111" s="76">
        <f t="shared" si="9"/>
        <v>1</v>
      </c>
      <c r="M111" s="77"/>
      <c r="N111" s="78" t="str">
        <f t="shared" si="10"/>
        <v/>
      </c>
      <c r="O111" s="253">
        <f>VLOOKUP(D111,'LPl2 (IN)'!$C$8:$H$305,6,0)</f>
        <v>0</v>
      </c>
      <c r="P111" s="83">
        <f t="shared" si="12"/>
        <v>0</v>
      </c>
      <c r="Q111" s="78">
        <f t="shared" si="15"/>
        <v>109</v>
      </c>
      <c r="R111" s="105"/>
      <c r="T111" s="3" t="str">
        <f t="shared" si="13"/>
        <v>20</v>
      </c>
    </row>
    <row r="112" spans="1:20" ht="24.75" customHeight="1">
      <c r="A112" s="69">
        <f t="shared" si="14"/>
        <v>110</v>
      </c>
      <c r="B112" s="16" t="str">
        <f t="shared" si="16"/>
        <v>01</v>
      </c>
      <c r="C112" s="69">
        <f t="shared" si="11"/>
        <v>1</v>
      </c>
      <c r="D112" s="10">
        <v>2020147509</v>
      </c>
      <c r="E112" s="17" t="s">
        <v>409</v>
      </c>
      <c r="F112" s="18" t="s">
        <v>410</v>
      </c>
      <c r="H112" s="3" t="s">
        <v>393</v>
      </c>
      <c r="I112" s="14" t="s">
        <v>399</v>
      </c>
      <c r="J112" s="93"/>
      <c r="K112" s="15" t="e">
        <f>#REF!&amp;J112</f>
        <v>#REF!</v>
      </c>
      <c r="L112" s="76">
        <f t="shared" si="9"/>
        <v>1</v>
      </c>
      <c r="M112" s="77"/>
      <c r="N112" s="78" t="str">
        <f t="shared" si="10"/>
        <v/>
      </c>
      <c r="O112" s="253">
        <f>VLOOKUP(D112,'LPl2 (IN)'!$C$8:$H$305,6,0)</f>
        <v>0</v>
      </c>
      <c r="P112" s="83">
        <f t="shared" si="12"/>
        <v>0</v>
      </c>
      <c r="Q112" s="78">
        <f t="shared" si="15"/>
        <v>110</v>
      </c>
      <c r="R112" s="105"/>
      <c r="T112" s="3" t="str">
        <f t="shared" si="13"/>
        <v>20</v>
      </c>
    </row>
    <row r="113" spans="1:20" ht="24.75" customHeight="1">
      <c r="A113" s="69">
        <f t="shared" si="14"/>
        <v>111</v>
      </c>
      <c r="B113" s="16" t="str">
        <f t="shared" si="16"/>
        <v>01</v>
      </c>
      <c r="C113" s="69">
        <f t="shared" si="11"/>
        <v>1</v>
      </c>
      <c r="D113" s="10">
        <v>2020714523</v>
      </c>
      <c r="E113" s="17" t="s">
        <v>433</v>
      </c>
      <c r="F113" s="18" t="s">
        <v>333</v>
      </c>
      <c r="H113" s="3" t="s">
        <v>422</v>
      </c>
      <c r="I113" s="14" t="s">
        <v>396</v>
      </c>
      <c r="J113" s="93"/>
      <c r="K113" s="15" t="e">
        <f>#REF!&amp;J113</f>
        <v>#REF!</v>
      </c>
      <c r="L113" s="76">
        <f t="shared" si="9"/>
        <v>1</v>
      </c>
      <c r="M113" s="77"/>
      <c r="N113" s="78" t="str">
        <f t="shared" si="10"/>
        <v/>
      </c>
      <c r="O113" s="253">
        <f>VLOOKUP(D113,'LPl2 (IN)'!$C$8:$H$305,6,0)</f>
        <v>0</v>
      </c>
      <c r="P113" s="83">
        <f t="shared" si="12"/>
        <v>0</v>
      </c>
      <c r="Q113" s="78">
        <f t="shared" si="15"/>
        <v>111</v>
      </c>
      <c r="R113" s="105"/>
      <c r="T113" s="3" t="str">
        <f t="shared" si="13"/>
        <v>20</v>
      </c>
    </row>
    <row r="114" spans="1:20" s="319" customFormat="1" ht="24.75" customHeight="1">
      <c r="A114" s="314">
        <f t="shared" si="14"/>
        <v>112</v>
      </c>
      <c r="B114" s="315" t="str">
        <f t="shared" si="16"/>
        <v>01</v>
      </c>
      <c r="C114" s="314">
        <f t="shared" si="11"/>
        <v>1</v>
      </c>
      <c r="D114" s="316">
        <v>2020712772</v>
      </c>
      <c r="E114" s="317" t="s">
        <v>468</v>
      </c>
      <c r="F114" s="318" t="s">
        <v>334</v>
      </c>
      <c r="H114" s="319" t="s">
        <v>450</v>
      </c>
      <c r="I114" s="320" t="s">
        <v>396</v>
      </c>
      <c r="J114" s="321"/>
      <c r="K114" s="322" t="e">
        <f>#REF!&amp;J114</f>
        <v>#REF!</v>
      </c>
      <c r="L114" s="323">
        <f t="shared" si="9"/>
        <v>1</v>
      </c>
      <c r="M114" s="324"/>
      <c r="N114" s="325" t="str">
        <f t="shared" si="10"/>
        <v/>
      </c>
      <c r="O114" s="326">
        <f>VLOOKUP(D114,'LPl2 (IN)'!$C$8:$H$305,6,0)</f>
        <v>0</v>
      </c>
      <c r="P114" s="327">
        <f t="shared" si="12"/>
        <v>0</v>
      </c>
      <c r="Q114" s="325">
        <f t="shared" si="15"/>
        <v>112</v>
      </c>
      <c r="R114" s="328"/>
      <c r="T114" s="319" t="str">
        <f t="shared" si="13"/>
        <v>20</v>
      </c>
    </row>
    <row r="115" spans="1:20" ht="24.75" customHeight="1">
      <c r="A115" s="69">
        <f t="shared" si="14"/>
        <v>113</v>
      </c>
      <c r="B115" s="16" t="str">
        <f t="shared" si="16"/>
        <v>01</v>
      </c>
      <c r="C115" s="69">
        <f t="shared" si="11"/>
        <v>1</v>
      </c>
      <c r="D115" s="10">
        <v>2021214418</v>
      </c>
      <c r="E115" s="17" t="s">
        <v>457</v>
      </c>
      <c r="F115" s="18" t="s">
        <v>334</v>
      </c>
      <c r="H115" s="3" t="s">
        <v>700</v>
      </c>
      <c r="I115" s="14" t="s">
        <v>701</v>
      </c>
      <c r="J115" s="93"/>
      <c r="K115" s="15" t="e">
        <f>#REF!&amp;J115</f>
        <v>#REF!</v>
      </c>
      <c r="L115" s="76">
        <f t="shared" si="9"/>
        <v>1</v>
      </c>
      <c r="M115" s="77"/>
      <c r="N115" s="78" t="str">
        <f t="shared" si="10"/>
        <v/>
      </c>
      <c r="O115" s="253">
        <f>VLOOKUP(D115,'LPl2 (IN)'!$C$8:$H$305,6,0)</f>
        <v>0</v>
      </c>
      <c r="P115" s="83">
        <f t="shared" si="12"/>
        <v>0</v>
      </c>
      <c r="Q115" s="78">
        <f t="shared" si="15"/>
        <v>113</v>
      </c>
      <c r="R115" s="105"/>
      <c r="T115" s="3" t="str">
        <f t="shared" si="13"/>
        <v>20</v>
      </c>
    </row>
    <row r="116" spans="1:20" ht="24.75" customHeight="1">
      <c r="A116" s="69">
        <f t="shared" si="14"/>
        <v>114</v>
      </c>
      <c r="B116" s="16" t="str">
        <f t="shared" si="16"/>
        <v>01</v>
      </c>
      <c r="C116" s="69">
        <f t="shared" si="11"/>
        <v>1</v>
      </c>
      <c r="D116" s="10">
        <v>2021713772</v>
      </c>
      <c r="E116" s="17" t="s">
        <v>293</v>
      </c>
      <c r="F116" s="18" t="s">
        <v>469</v>
      </c>
      <c r="H116" s="3" t="s">
        <v>450</v>
      </c>
      <c r="I116" s="14" t="s">
        <v>396</v>
      </c>
      <c r="J116" s="93"/>
      <c r="K116" s="15" t="e">
        <f>#REF!&amp;J116</f>
        <v>#REF!</v>
      </c>
      <c r="L116" s="76">
        <f t="shared" si="9"/>
        <v>1</v>
      </c>
      <c r="M116" s="77"/>
      <c r="N116" s="78" t="str">
        <f t="shared" si="10"/>
        <v/>
      </c>
      <c r="O116" s="253">
        <f>VLOOKUP(D116,'LPl2 (IN)'!$C$8:$H$305,6,0)</f>
        <v>0</v>
      </c>
      <c r="P116" s="83">
        <f t="shared" si="12"/>
        <v>0</v>
      </c>
      <c r="Q116" s="78">
        <f t="shared" si="15"/>
        <v>114</v>
      </c>
      <c r="R116" s="105"/>
      <c r="T116" s="3" t="str">
        <f t="shared" si="13"/>
        <v>20</v>
      </c>
    </row>
    <row r="117" spans="1:20" ht="24.75" customHeight="1">
      <c r="A117" s="69">
        <f t="shared" si="14"/>
        <v>115</v>
      </c>
      <c r="B117" s="16" t="str">
        <f t="shared" si="16"/>
        <v>02</v>
      </c>
      <c r="C117" s="69">
        <f t="shared" si="11"/>
        <v>2</v>
      </c>
      <c r="D117" s="10">
        <v>2020726827</v>
      </c>
      <c r="E117" s="17" t="s">
        <v>470</v>
      </c>
      <c r="F117" s="18" t="s">
        <v>335</v>
      </c>
      <c r="H117" s="3" t="s">
        <v>450</v>
      </c>
      <c r="I117" s="14" t="s">
        <v>396</v>
      </c>
      <c r="J117" s="93"/>
      <c r="K117" s="15" t="e">
        <f>#REF!&amp;J117</f>
        <v>#REF!</v>
      </c>
      <c r="L117" s="76">
        <f t="shared" si="9"/>
        <v>1</v>
      </c>
      <c r="M117" s="77"/>
      <c r="N117" s="78" t="str">
        <f t="shared" si="10"/>
        <v/>
      </c>
      <c r="O117" s="253">
        <f>VLOOKUP(D117,'LPl2 (IN)'!$C$8:$H$305,6,0)</f>
        <v>0</v>
      </c>
      <c r="P117" s="83">
        <f t="shared" si="12"/>
        <v>0</v>
      </c>
      <c r="Q117" s="78">
        <f t="shared" si="15"/>
        <v>115</v>
      </c>
      <c r="R117" s="105"/>
      <c r="T117" s="3" t="str">
        <f t="shared" si="13"/>
        <v>20</v>
      </c>
    </row>
    <row r="118" spans="1:20" ht="24.75" customHeight="1">
      <c r="A118" s="69">
        <f t="shared" si="14"/>
        <v>116</v>
      </c>
      <c r="B118" s="16" t="str">
        <f t="shared" si="16"/>
        <v>01</v>
      </c>
      <c r="C118" s="69">
        <f t="shared" si="11"/>
        <v>1</v>
      </c>
      <c r="D118" s="10">
        <v>2020267123</v>
      </c>
      <c r="E118" s="17" t="s">
        <v>50</v>
      </c>
      <c r="F118" s="18" t="s">
        <v>335</v>
      </c>
      <c r="H118" s="3" t="s">
        <v>591</v>
      </c>
      <c r="I118" s="14" t="s">
        <v>571</v>
      </c>
      <c r="J118" s="93"/>
      <c r="K118" s="15" t="e">
        <f>#REF!&amp;J118</f>
        <v>#REF!</v>
      </c>
      <c r="L118" s="76">
        <f t="shared" si="9"/>
        <v>1</v>
      </c>
      <c r="M118" s="77"/>
      <c r="N118" s="78" t="str">
        <f t="shared" si="10"/>
        <v/>
      </c>
      <c r="O118" s="253">
        <f>VLOOKUP(D118,'LPl2 (IN)'!$C$8:$H$305,6,0)</f>
        <v>0</v>
      </c>
      <c r="P118" s="83">
        <f t="shared" si="12"/>
        <v>0</v>
      </c>
      <c r="Q118" s="78">
        <f t="shared" si="15"/>
        <v>116</v>
      </c>
      <c r="R118" s="105"/>
      <c r="T118" s="3" t="str">
        <f t="shared" si="13"/>
        <v>20</v>
      </c>
    </row>
    <row r="119" spans="1:20" ht="24.75" customHeight="1">
      <c r="A119" s="69">
        <f t="shared" si="14"/>
        <v>117</v>
      </c>
      <c r="B119" s="16" t="str">
        <f t="shared" si="16"/>
        <v>01</v>
      </c>
      <c r="C119" s="69">
        <f t="shared" si="11"/>
        <v>1</v>
      </c>
      <c r="D119" s="10">
        <v>2020218371</v>
      </c>
      <c r="E119" s="17" t="s">
        <v>722</v>
      </c>
      <c r="F119" s="18" t="s">
        <v>335</v>
      </c>
      <c r="H119" s="3" t="s">
        <v>700</v>
      </c>
      <c r="I119" s="14" t="s">
        <v>701</v>
      </c>
      <c r="J119" s="93"/>
      <c r="K119" s="15" t="e">
        <f>#REF!&amp;J119</f>
        <v>#REF!</v>
      </c>
      <c r="L119" s="76">
        <f t="shared" si="9"/>
        <v>1</v>
      </c>
      <c r="M119" s="77"/>
      <c r="N119" s="78" t="str">
        <f t="shared" si="10"/>
        <v/>
      </c>
      <c r="O119" s="253">
        <f>VLOOKUP(D119,'LPl2 (IN)'!$C$8:$H$305,6,0)</f>
        <v>0</v>
      </c>
      <c r="P119" s="83">
        <f t="shared" si="12"/>
        <v>0</v>
      </c>
      <c r="Q119" s="78">
        <f t="shared" si="15"/>
        <v>117</v>
      </c>
      <c r="R119" s="105"/>
      <c r="T119" s="3" t="str">
        <f t="shared" si="13"/>
        <v>20</v>
      </c>
    </row>
    <row r="120" spans="1:20" ht="24.75" customHeight="1">
      <c r="A120" s="69">
        <f t="shared" si="14"/>
        <v>118</v>
      </c>
      <c r="B120" s="16" t="str">
        <f t="shared" si="16"/>
        <v>01</v>
      </c>
      <c r="C120" s="69">
        <f t="shared" si="11"/>
        <v>1</v>
      </c>
      <c r="D120" s="10">
        <v>1921225292</v>
      </c>
      <c r="E120" s="17" t="s">
        <v>343</v>
      </c>
      <c r="F120" s="18" t="s">
        <v>360</v>
      </c>
      <c r="H120" s="3" t="s">
        <v>354</v>
      </c>
      <c r="I120" s="14" t="s">
        <v>355</v>
      </c>
      <c r="J120" s="93"/>
      <c r="K120" s="15" t="e">
        <f>#REF!&amp;J120</f>
        <v>#REF!</v>
      </c>
      <c r="L120" s="76">
        <f t="shared" si="9"/>
        <v>1</v>
      </c>
      <c r="M120" s="77"/>
      <c r="N120" s="78" t="str">
        <f t="shared" si="10"/>
        <v/>
      </c>
      <c r="O120" s="253">
        <f>VLOOKUP(D120,'LPl2 (IN)'!$C$8:$H$305,6,0)</f>
        <v>0</v>
      </c>
      <c r="P120" s="83">
        <f t="shared" si="12"/>
        <v>0</v>
      </c>
      <c r="Q120" s="78">
        <f t="shared" si="15"/>
        <v>118</v>
      </c>
      <c r="R120" s="105"/>
      <c r="T120" s="3" t="str">
        <f t="shared" si="13"/>
        <v>19</v>
      </c>
    </row>
    <row r="121" spans="1:20" ht="24.75" customHeight="1">
      <c r="A121" s="69">
        <f t="shared" si="14"/>
        <v>119</v>
      </c>
      <c r="B121" s="16" t="str">
        <f t="shared" si="16"/>
        <v>01</v>
      </c>
      <c r="C121" s="69">
        <f t="shared" si="11"/>
        <v>1</v>
      </c>
      <c r="D121" s="10">
        <v>2021723854</v>
      </c>
      <c r="E121" s="17" t="s">
        <v>515</v>
      </c>
      <c r="F121" s="18" t="s">
        <v>516</v>
      </c>
      <c r="H121" s="3" t="s">
        <v>503</v>
      </c>
      <c r="I121" s="14" t="s">
        <v>504</v>
      </c>
      <c r="J121" s="93"/>
      <c r="K121" s="15" t="e">
        <f>#REF!&amp;J121</f>
        <v>#REF!</v>
      </c>
      <c r="L121" s="76">
        <f t="shared" si="9"/>
        <v>1</v>
      </c>
      <c r="M121" s="77"/>
      <c r="N121" s="78" t="str">
        <f t="shared" si="10"/>
        <v/>
      </c>
      <c r="O121" s="253">
        <f>VLOOKUP(D121,'LPl2 (IN)'!$C$8:$H$305,6,0)</f>
        <v>0</v>
      </c>
      <c r="P121" s="83">
        <f t="shared" si="12"/>
        <v>0</v>
      </c>
      <c r="Q121" s="78">
        <f t="shared" si="15"/>
        <v>119</v>
      </c>
      <c r="R121" s="105"/>
      <c r="T121" s="3" t="str">
        <f t="shared" si="13"/>
        <v>20</v>
      </c>
    </row>
    <row r="122" spans="1:20" ht="24.75" customHeight="1">
      <c r="A122" s="69">
        <f t="shared" si="14"/>
        <v>120</v>
      </c>
      <c r="B122" s="16" t="str">
        <f t="shared" si="16"/>
        <v>01</v>
      </c>
      <c r="C122" s="69">
        <f t="shared" si="11"/>
        <v>1</v>
      </c>
      <c r="D122" s="10">
        <v>2021224665</v>
      </c>
      <c r="E122" s="17" t="s">
        <v>361</v>
      </c>
      <c r="F122" s="18" t="s">
        <v>362</v>
      </c>
      <c r="H122" s="3" t="s">
        <v>354</v>
      </c>
      <c r="I122" s="14" t="s">
        <v>355</v>
      </c>
      <c r="J122" s="93"/>
      <c r="K122" s="15" t="e">
        <f>#REF!&amp;J122</f>
        <v>#REF!</v>
      </c>
      <c r="L122" s="76">
        <f t="shared" si="9"/>
        <v>1</v>
      </c>
      <c r="M122" s="77"/>
      <c r="N122" s="78" t="str">
        <f t="shared" si="10"/>
        <v/>
      </c>
      <c r="O122" s="253">
        <f>VLOOKUP(D122,'LPl2 (IN)'!$C$8:$H$305,6,0)</f>
        <v>0</v>
      </c>
      <c r="P122" s="83">
        <f t="shared" si="12"/>
        <v>0</v>
      </c>
      <c r="Q122" s="78">
        <f t="shared" si="15"/>
        <v>120</v>
      </c>
      <c r="R122" s="105"/>
      <c r="T122" s="3" t="str">
        <f t="shared" si="13"/>
        <v>20</v>
      </c>
    </row>
    <row r="123" spans="1:20" ht="24.75" customHeight="1">
      <c r="A123" s="69">
        <f t="shared" si="14"/>
        <v>121</v>
      </c>
      <c r="B123" s="16" t="str">
        <f t="shared" si="16"/>
        <v>01</v>
      </c>
      <c r="C123" s="69">
        <f t="shared" si="11"/>
        <v>1</v>
      </c>
      <c r="D123" s="10">
        <v>2020723551</v>
      </c>
      <c r="E123" s="17" t="s">
        <v>459</v>
      </c>
      <c r="F123" s="18" t="s">
        <v>517</v>
      </c>
      <c r="H123" s="3" t="s">
        <v>503</v>
      </c>
      <c r="I123" s="14" t="s">
        <v>504</v>
      </c>
      <c r="J123" s="93"/>
      <c r="K123" s="15" t="e">
        <f>#REF!&amp;J123</f>
        <v>#REF!</v>
      </c>
      <c r="L123" s="76">
        <f t="shared" si="9"/>
        <v>1</v>
      </c>
      <c r="M123" s="77"/>
      <c r="N123" s="78" t="str">
        <f t="shared" si="10"/>
        <v/>
      </c>
      <c r="O123" s="253">
        <f>VLOOKUP(D123,'LPl2 (IN)'!$C$8:$H$305,6,0)</f>
        <v>0</v>
      </c>
      <c r="P123" s="83">
        <f t="shared" si="12"/>
        <v>0</v>
      </c>
      <c r="Q123" s="78">
        <f t="shared" si="15"/>
        <v>121</v>
      </c>
      <c r="R123" s="105"/>
      <c r="T123" s="3" t="str">
        <f t="shared" si="13"/>
        <v>20</v>
      </c>
    </row>
    <row r="124" spans="1:20" ht="24.75" customHeight="1">
      <c r="A124" s="69">
        <f t="shared" si="14"/>
        <v>122</v>
      </c>
      <c r="B124" s="16" t="str">
        <f t="shared" si="16"/>
        <v>01</v>
      </c>
      <c r="C124" s="69">
        <f t="shared" si="11"/>
        <v>1</v>
      </c>
      <c r="D124" s="10">
        <v>2020217679</v>
      </c>
      <c r="E124" s="17" t="s">
        <v>724</v>
      </c>
      <c r="F124" s="18" t="s">
        <v>725</v>
      </c>
      <c r="H124" s="3" t="s">
        <v>700</v>
      </c>
      <c r="I124" s="14" t="s">
        <v>701</v>
      </c>
      <c r="J124" s="93"/>
      <c r="K124" s="15" t="e">
        <f>#REF!&amp;J124</f>
        <v>#REF!</v>
      </c>
      <c r="L124" s="76">
        <f t="shared" si="9"/>
        <v>1</v>
      </c>
      <c r="M124" s="77"/>
      <c r="N124" s="78" t="str">
        <f t="shared" si="10"/>
        <v/>
      </c>
      <c r="O124" s="253">
        <f>VLOOKUP(D124,'LPl2 (IN)'!$C$8:$H$305,6,0)</f>
        <v>0</v>
      </c>
      <c r="P124" s="83">
        <f t="shared" si="12"/>
        <v>0</v>
      </c>
      <c r="Q124" s="78">
        <f t="shared" si="15"/>
        <v>122</v>
      </c>
      <c r="R124" s="105"/>
      <c r="T124" s="3" t="str">
        <f t="shared" si="13"/>
        <v>20</v>
      </c>
    </row>
    <row r="125" spans="1:20" ht="24.75" customHeight="1">
      <c r="A125" s="69">
        <f t="shared" si="14"/>
        <v>123</v>
      </c>
      <c r="B125" s="16" t="str">
        <f t="shared" si="16"/>
        <v>01</v>
      </c>
      <c r="C125" s="69">
        <f t="shared" si="11"/>
        <v>1</v>
      </c>
      <c r="D125" s="10">
        <v>2020716270</v>
      </c>
      <c r="E125" s="17" t="s">
        <v>673</v>
      </c>
      <c r="F125" s="18" t="s">
        <v>674</v>
      </c>
      <c r="H125" s="3" t="s">
        <v>655</v>
      </c>
      <c r="I125" s="14" t="s">
        <v>629</v>
      </c>
      <c r="J125" s="93"/>
      <c r="K125" s="15" t="e">
        <f>#REF!&amp;J125</f>
        <v>#REF!</v>
      </c>
      <c r="L125" s="76">
        <f t="shared" si="9"/>
        <v>1</v>
      </c>
      <c r="M125" s="77"/>
      <c r="N125" s="78" t="str">
        <f t="shared" ref="N125:N188" si="17">IF(M125&lt;&gt;0,"Học Ghép","")</f>
        <v/>
      </c>
      <c r="O125" s="253">
        <f>VLOOKUP(D125,'LPl2 (IN)'!$C$8:$H$305,6,0)</f>
        <v>0</v>
      </c>
      <c r="P125" s="83">
        <f t="shared" si="12"/>
        <v>0</v>
      </c>
      <c r="Q125" s="78">
        <f t="shared" si="15"/>
        <v>123</v>
      </c>
      <c r="R125" s="105"/>
      <c r="T125" s="3" t="str">
        <f t="shared" si="13"/>
        <v>20</v>
      </c>
    </row>
    <row r="126" spans="1:20" ht="24.75" customHeight="1">
      <c r="A126" s="69">
        <f t="shared" si="14"/>
        <v>124</v>
      </c>
      <c r="B126" s="16" t="str">
        <f t="shared" si="16"/>
        <v>01</v>
      </c>
      <c r="C126" s="69">
        <f t="shared" si="11"/>
        <v>1</v>
      </c>
      <c r="D126" s="10">
        <v>2020346979</v>
      </c>
      <c r="E126" s="17" t="s">
        <v>338</v>
      </c>
      <c r="F126" s="18" t="s">
        <v>339</v>
      </c>
      <c r="H126" s="3" t="s">
        <v>628</v>
      </c>
      <c r="I126" s="14" t="s">
        <v>629</v>
      </c>
      <c r="J126" s="93"/>
      <c r="K126" s="15" t="e">
        <f>#REF!&amp;J126</f>
        <v>#REF!</v>
      </c>
      <c r="L126" s="76">
        <f t="shared" si="9"/>
        <v>1</v>
      </c>
      <c r="M126" s="77"/>
      <c r="N126" s="78" t="str">
        <f t="shared" si="17"/>
        <v/>
      </c>
      <c r="O126" s="253">
        <f>VLOOKUP(D126,'LPl2 (IN)'!$C$8:$H$305,6,0)</f>
        <v>0</v>
      </c>
      <c r="P126" s="83">
        <f t="shared" si="12"/>
        <v>0</v>
      </c>
      <c r="Q126" s="78">
        <f t="shared" si="15"/>
        <v>124</v>
      </c>
      <c r="R126" s="105"/>
      <c r="T126" s="3" t="str">
        <f t="shared" si="13"/>
        <v>20</v>
      </c>
    </row>
    <row r="127" spans="1:20" ht="24.75" customHeight="1">
      <c r="A127" s="69">
        <f t="shared" si="14"/>
        <v>125</v>
      </c>
      <c r="B127" s="16" t="str">
        <f t="shared" si="16"/>
        <v>01</v>
      </c>
      <c r="C127" s="69">
        <f t="shared" si="11"/>
        <v>1</v>
      </c>
      <c r="D127" s="10">
        <v>2021715635</v>
      </c>
      <c r="E127" s="17" t="s">
        <v>471</v>
      </c>
      <c r="F127" s="18" t="s">
        <v>339</v>
      </c>
      <c r="H127" s="3" t="s">
        <v>450</v>
      </c>
      <c r="I127" s="14" t="s">
        <v>396</v>
      </c>
      <c r="J127" s="93"/>
      <c r="K127" s="15" t="e">
        <f>#REF!&amp;J127</f>
        <v>#REF!</v>
      </c>
      <c r="L127" s="76">
        <f t="shared" si="9"/>
        <v>1</v>
      </c>
      <c r="M127" s="77"/>
      <c r="N127" s="78" t="str">
        <f t="shared" si="17"/>
        <v/>
      </c>
      <c r="O127" s="253">
        <f>VLOOKUP(D127,'LPl2 (IN)'!$C$8:$H$305,6,0)</f>
        <v>0</v>
      </c>
      <c r="P127" s="83">
        <f t="shared" si="12"/>
        <v>0</v>
      </c>
      <c r="Q127" s="78">
        <f t="shared" si="15"/>
        <v>125</v>
      </c>
      <c r="R127" s="105"/>
      <c r="T127" s="3" t="str">
        <f t="shared" si="13"/>
        <v>20</v>
      </c>
    </row>
    <row r="128" spans="1:20" ht="24.75" customHeight="1">
      <c r="A128" s="69">
        <f t="shared" si="14"/>
        <v>126</v>
      </c>
      <c r="B128" s="16" t="str">
        <f t="shared" si="16"/>
        <v>01</v>
      </c>
      <c r="C128" s="69">
        <f t="shared" si="11"/>
        <v>1</v>
      </c>
      <c r="D128" s="10">
        <v>2020713910</v>
      </c>
      <c r="E128" s="17" t="s">
        <v>726</v>
      </c>
      <c r="F128" s="18" t="s">
        <v>620</v>
      </c>
      <c r="H128" s="3" t="s">
        <v>700</v>
      </c>
      <c r="I128" s="14" t="s">
        <v>701</v>
      </c>
      <c r="J128" s="93"/>
      <c r="K128" s="15" t="e">
        <f>#REF!&amp;J128</f>
        <v>#REF!</v>
      </c>
      <c r="L128" s="76">
        <f t="shared" si="9"/>
        <v>1</v>
      </c>
      <c r="M128" s="77"/>
      <c r="N128" s="78" t="str">
        <f t="shared" si="17"/>
        <v/>
      </c>
      <c r="O128" s="253">
        <f>VLOOKUP(D128,'LPl2 (IN)'!$C$8:$H$305,6,0)</f>
        <v>0</v>
      </c>
      <c r="P128" s="83">
        <f t="shared" si="12"/>
        <v>0</v>
      </c>
      <c r="Q128" s="78">
        <f t="shared" si="15"/>
        <v>126</v>
      </c>
      <c r="R128" s="105"/>
      <c r="T128" s="3" t="str">
        <f t="shared" si="13"/>
        <v>20</v>
      </c>
    </row>
    <row r="129" spans="1:20" ht="24.75" customHeight="1">
      <c r="A129" s="69">
        <f t="shared" si="14"/>
        <v>127</v>
      </c>
      <c r="B129" s="16" t="str">
        <f t="shared" si="16"/>
        <v>01</v>
      </c>
      <c r="C129" s="69">
        <f t="shared" si="11"/>
        <v>1</v>
      </c>
      <c r="D129" s="10">
        <v>2020345324</v>
      </c>
      <c r="E129" s="17" t="s">
        <v>619</v>
      </c>
      <c r="F129" s="18" t="s">
        <v>620</v>
      </c>
      <c r="H129" s="3" t="s">
        <v>600</v>
      </c>
      <c r="I129" s="14" t="s">
        <v>601</v>
      </c>
      <c r="J129" s="93"/>
      <c r="K129" s="15" t="e">
        <f>#REF!&amp;J129</f>
        <v>#REF!</v>
      </c>
      <c r="L129" s="76">
        <f t="shared" si="9"/>
        <v>1</v>
      </c>
      <c r="M129" s="77"/>
      <c r="N129" s="78" t="str">
        <f t="shared" si="17"/>
        <v/>
      </c>
      <c r="O129" s="253">
        <f>VLOOKUP(D129,'LPl2 (IN)'!$C$8:$H$305,6,0)</f>
        <v>0</v>
      </c>
      <c r="P129" s="83">
        <f t="shared" si="12"/>
        <v>0</v>
      </c>
      <c r="Q129" s="78">
        <f t="shared" si="15"/>
        <v>127</v>
      </c>
      <c r="R129" s="105"/>
      <c r="T129" s="3" t="str">
        <f t="shared" si="13"/>
        <v>20</v>
      </c>
    </row>
    <row r="130" spans="1:20" ht="24.75" customHeight="1">
      <c r="A130" s="69">
        <f t="shared" si="14"/>
        <v>128</v>
      </c>
      <c r="B130" s="16" t="str">
        <f t="shared" si="16"/>
        <v>02</v>
      </c>
      <c r="C130" s="69">
        <f t="shared" si="11"/>
        <v>2</v>
      </c>
      <c r="D130" s="10">
        <v>2020226916</v>
      </c>
      <c r="E130" s="17" t="s">
        <v>621</v>
      </c>
      <c r="F130" s="18" t="s">
        <v>622</v>
      </c>
      <c r="H130" s="3" t="s">
        <v>600</v>
      </c>
      <c r="I130" s="14" t="s">
        <v>406</v>
      </c>
      <c r="J130" s="93"/>
      <c r="K130" s="15" t="e">
        <f>#REF!&amp;J130</f>
        <v>#REF!</v>
      </c>
      <c r="L130" s="76">
        <f t="shared" si="9"/>
        <v>1</v>
      </c>
      <c r="M130" s="77"/>
      <c r="N130" s="78" t="str">
        <f t="shared" si="17"/>
        <v/>
      </c>
      <c r="O130" s="253">
        <f>VLOOKUP(D130,'LPl2 (IN)'!$C$8:$H$305,6,0)</f>
        <v>0</v>
      </c>
      <c r="P130" s="83">
        <f t="shared" si="12"/>
        <v>0</v>
      </c>
      <c r="Q130" s="78">
        <f t="shared" si="15"/>
        <v>128</v>
      </c>
      <c r="R130" s="105"/>
      <c r="T130" s="3" t="str">
        <f t="shared" si="13"/>
        <v>20</v>
      </c>
    </row>
    <row r="131" spans="1:20" ht="24.75" customHeight="1">
      <c r="A131" s="69">
        <f t="shared" si="14"/>
        <v>129</v>
      </c>
      <c r="B131" s="16" t="str">
        <f t="shared" si="16"/>
        <v>01</v>
      </c>
      <c r="C131" s="69">
        <f t="shared" si="11"/>
        <v>1</v>
      </c>
      <c r="D131" s="10">
        <v>2020215838</v>
      </c>
      <c r="E131" s="17" t="s">
        <v>677</v>
      </c>
      <c r="F131" s="18" t="s">
        <v>678</v>
      </c>
      <c r="H131" s="3" t="s">
        <v>655</v>
      </c>
      <c r="I131" s="14" t="s">
        <v>629</v>
      </c>
      <c r="J131" s="93"/>
      <c r="K131" s="15" t="e">
        <f>#REF!&amp;J131</f>
        <v>#REF!</v>
      </c>
      <c r="L131" s="76">
        <f t="shared" ref="L131:L194" si="18">COUNTIF($D$3:$D$1049,D131)</f>
        <v>1</v>
      </c>
      <c r="M131" s="77"/>
      <c r="N131" s="78" t="str">
        <f t="shared" si="17"/>
        <v/>
      </c>
      <c r="O131" s="253">
        <f>VLOOKUP(D131,'LPl2 (IN)'!$C$8:$H$305,6,0)</f>
        <v>0</v>
      </c>
      <c r="P131" s="83">
        <f t="shared" si="12"/>
        <v>0</v>
      </c>
      <c r="Q131" s="78">
        <f t="shared" si="15"/>
        <v>129</v>
      </c>
      <c r="R131" s="105"/>
      <c r="T131" s="3" t="str">
        <f t="shared" si="13"/>
        <v>20</v>
      </c>
    </row>
    <row r="132" spans="1:20" ht="24.75" customHeight="1">
      <c r="A132" s="69">
        <f t="shared" si="14"/>
        <v>130</v>
      </c>
      <c r="B132" s="16" t="str">
        <f t="shared" si="16"/>
        <v>01</v>
      </c>
      <c r="C132" s="69">
        <f t="shared" ref="C132:C195" si="19">IF(H132&lt;&gt;H131,1,C131+1)</f>
        <v>1</v>
      </c>
      <c r="D132" s="10">
        <v>2020717751</v>
      </c>
      <c r="E132" s="17" t="s">
        <v>472</v>
      </c>
      <c r="F132" s="18" t="s">
        <v>473</v>
      </c>
      <c r="H132" s="3" t="s">
        <v>450</v>
      </c>
      <c r="I132" s="14" t="s">
        <v>396</v>
      </c>
      <c r="J132" s="93"/>
      <c r="K132" s="15" t="e">
        <f>#REF!&amp;J132</f>
        <v>#REF!</v>
      </c>
      <c r="L132" s="76">
        <f t="shared" si="18"/>
        <v>1</v>
      </c>
      <c r="M132" s="77"/>
      <c r="N132" s="78" t="str">
        <f t="shared" si="17"/>
        <v/>
      </c>
      <c r="O132" s="253">
        <f>VLOOKUP(D132,'LPl2 (IN)'!$C$8:$H$305,6,0)</f>
        <v>0</v>
      </c>
      <c r="P132" s="83">
        <f t="shared" ref="P132:P195" si="20">IF(M132&lt;&gt;0,M132,O132)</f>
        <v>0</v>
      </c>
      <c r="Q132" s="78">
        <f t="shared" si="15"/>
        <v>130</v>
      </c>
      <c r="R132" s="105"/>
      <c r="T132" s="3" t="str">
        <f t="shared" ref="T132:T195" si="21">LEFT(D132,2)</f>
        <v>20</v>
      </c>
    </row>
    <row r="133" spans="1:20" ht="24.75" customHeight="1">
      <c r="A133" s="69">
        <f t="shared" ref="A133:A196" si="22">A132+1</f>
        <v>131</v>
      </c>
      <c r="B133" s="16" t="str">
        <f t="shared" si="16"/>
        <v>01</v>
      </c>
      <c r="C133" s="69">
        <f t="shared" si="19"/>
        <v>1</v>
      </c>
      <c r="D133" s="10">
        <v>2021713744</v>
      </c>
      <c r="E133" s="17" t="s">
        <v>695</v>
      </c>
      <c r="F133" s="18" t="s">
        <v>341</v>
      </c>
      <c r="H133" s="3" t="s">
        <v>682</v>
      </c>
      <c r="I133" s="14" t="s">
        <v>629</v>
      </c>
      <c r="J133" s="93"/>
      <c r="K133" s="15" t="e">
        <f>#REF!&amp;J133</f>
        <v>#REF!</v>
      </c>
      <c r="L133" s="76">
        <f t="shared" si="18"/>
        <v>1</v>
      </c>
      <c r="M133" s="77"/>
      <c r="N133" s="78" t="str">
        <f t="shared" si="17"/>
        <v/>
      </c>
      <c r="O133" s="253">
        <f>VLOOKUP(D133,'LPl2 (IN)'!$C$8:$H$305,6,0)</f>
        <v>0</v>
      </c>
      <c r="P133" s="83">
        <f t="shared" si="20"/>
        <v>0</v>
      </c>
      <c r="Q133" s="78">
        <f t="shared" ref="Q133:Q196" si="23">Q132+1</f>
        <v>131</v>
      </c>
      <c r="R133" s="105"/>
      <c r="T133" s="3" t="str">
        <f t="shared" si="21"/>
        <v>20</v>
      </c>
    </row>
    <row r="134" spans="1:20" ht="24.75" customHeight="1">
      <c r="A134" s="69">
        <f t="shared" si="22"/>
        <v>132</v>
      </c>
      <c r="B134" s="16" t="str">
        <f t="shared" si="16"/>
        <v>01</v>
      </c>
      <c r="C134" s="69">
        <f t="shared" si="19"/>
        <v>1</v>
      </c>
      <c r="D134" s="10">
        <v>2020713110</v>
      </c>
      <c r="E134" s="17" t="s">
        <v>332</v>
      </c>
      <c r="F134" s="18" t="s">
        <v>443</v>
      </c>
      <c r="H134" s="3" t="s">
        <v>422</v>
      </c>
      <c r="I134" s="14" t="s">
        <v>396</v>
      </c>
      <c r="J134" s="93"/>
      <c r="K134" s="15" t="e">
        <f>#REF!&amp;J134</f>
        <v>#REF!</v>
      </c>
      <c r="L134" s="76">
        <f t="shared" si="18"/>
        <v>1</v>
      </c>
      <c r="M134" s="77"/>
      <c r="N134" s="78" t="str">
        <f t="shared" si="17"/>
        <v/>
      </c>
      <c r="O134" s="253">
        <f>VLOOKUP(D134,'LPl2 (IN)'!$C$8:$H$305,6,0)</f>
        <v>0</v>
      </c>
      <c r="P134" s="83">
        <f t="shared" si="20"/>
        <v>0</v>
      </c>
      <c r="Q134" s="78">
        <f t="shared" si="23"/>
        <v>132</v>
      </c>
      <c r="R134" s="105"/>
      <c r="T134" s="3" t="str">
        <f t="shared" si="21"/>
        <v>20</v>
      </c>
    </row>
    <row r="135" spans="1:20" s="319" customFormat="1" ht="24.75" customHeight="1">
      <c r="A135" s="314">
        <f t="shared" si="22"/>
        <v>133</v>
      </c>
      <c r="B135" s="315" t="str">
        <f t="shared" si="16"/>
        <v>01</v>
      </c>
      <c r="C135" s="314">
        <f t="shared" si="19"/>
        <v>1</v>
      </c>
      <c r="D135" s="316">
        <v>2020717326</v>
      </c>
      <c r="E135" s="317" t="s">
        <v>474</v>
      </c>
      <c r="F135" s="318" t="s">
        <v>443</v>
      </c>
      <c r="H135" s="319" t="s">
        <v>450</v>
      </c>
      <c r="I135" s="320" t="s">
        <v>396</v>
      </c>
      <c r="J135" s="321"/>
      <c r="K135" s="322" t="e">
        <f>#REF!&amp;J135</f>
        <v>#REF!</v>
      </c>
      <c r="L135" s="323">
        <f t="shared" si="18"/>
        <v>1</v>
      </c>
      <c r="M135" s="324"/>
      <c r="N135" s="325" t="str">
        <f t="shared" si="17"/>
        <v/>
      </c>
      <c r="O135" s="326">
        <f>VLOOKUP(D135,'LPl2 (IN)'!$C$8:$H$305,6,0)</f>
        <v>0</v>
      </c>
      <c r="P135" s="327">
        <f t="shared" si="20"/>
        <v>0</v>
      </c>
      <c r="Q135" s="325">
        <f t="shared" si="23"/>
        <v>133</v>
      </c>
      <c r="R135" s="328"/>
      <c r="T135" s="319" t="str">
        <f t="shared" si="21"/>
        <v>20</v>
      </c>
    </row>
    <row r="136" spans="1:20" ht="24.75" customHeight="1">
      <c r="A136" s="69">
        <f t="shared" si="22"/>
        <v>134</v>
      </c>
      <c r="B136" s="16" t="str">
        <f t="shared" si="16"/>
        <v>01</v>
      </c>
      <c r="C136" s="69">
        <f t="shared" si="19"/>
        <v>1</v>
      </c>
      <c r="D136" s="10">
        <v>2020212927</v>
      </c>
      <c r="E136" s="17" t="s">
        <v>727</v>
      </c>
      <c r="F136" s="18" t="s">
        <v>443</v>
      </c>
      <c r="H136" s="3" t="s">
        <v>700</v>
      </c>
      <c r="I136" s="14" t="s">
        <v>701</v>
      </c>
      <c r="J136" s="93"/>
      <c r="K136" s="15" t="e">
        <f>#REF!&amp;J136</f>
        <v>#REF!</v>
      </c>
      <c r="L136" s="76">
        <f t="shared" si="18"/>
        <v>1</v>
      </c>
      <c r="M136" s="77"/>
      <c r="N136" s="78" t="str">
        <f t="shared" si="17"/>
        <v/>
      </c>
      <c r="O136" s="253" t="str">
        <f>VLOOKUP(D136,'LPl2 (IN)'!$C$8:$H$305,6,0)</f>
        <v>Hoãn Thi L1</v>
      </c>
      <c r="P136" s="83" t="str">
        <f t="shared" si="20"/>
        <v>Hoãn Thi L1</v>
      </c>
      <c r="Q136" s="78">
        <f t="shared" si="23"/>
        <v>134</v>
      </c>
      <c r="R136" s="105"/>
      <c r="T136" s="3" t="str">
        <f t="shared" si="21"/>
        <v>20</v>
      </c>
    </row>
    <row r="137" spans="1:20" ht="24.75" customHeight="1">
      <c r="A137" s="69">
        <f t="shared" si="22"/>
        <v>135</v>
      </c>
      <c r="B137" s="16" t="str">
        <f t="shared" si="16"/>
        <v>01</v>
      </c>
      <c r="C137" s="69">
        <f t="shared" si="19"/>
        <v>1</v>
      </c>
      <c r="D137" s="10">
        <v>2020345305</v>
      </c>
      <c r="E137" s="17" t="s">
        <v>623</v>
      </c>
      <c r="F137" s="18" t="s">
        <v>342</v>
      </c>
      <c r="H137" s="3" t="s">
        <v>600</v>
      </c>
      <c r="I137" s="14" t="s">
        <v>601</v>
      </c>
      <c r="J137" s="93"/>
      <c r="K137" s="15" t="e">
        <f>#REF!&amp;J137</f>
        <v>#REF!</v>
      </c>
      <c r="L137" s="76">
        <f t="shared" si="18"/>
        <v>1</v>
      </c>
      <c r="M137" s="77"/>
      <c r="N137" s="78" t="str">
        <f t="shared" si="17"/>
        <v/>
      </c>
      <c r="O137" s="253">
        <f>VLOOKUP(D137,'LPl2 (IN)'!$C$8:$H$305,6,0)</f>
        <v>0</v>
      </c>
      <c r="P137" s="83">
        <f t="shared" si="20"/>
        <v>0</v>
      </c>
      <c r="Q137" s="78">
        <f t="shared" si="23"/>
        <v>135</v>
      </c>
      <c r="R137" s="105"/>
      <c r="T137" s="3" t="str">
        <f t="shared" si="21"/>
        <v>20</v>
      </c>
    </row>
    <row r="138" spans="1:20" ht="24.75" customHeight="1">
      <c r="A138" s="69">
        <f t="shared" si="22"/>
        <v>136</v>
      </c>
      <c r="B138" s="16" t="str">
        <f t="shared" si="16"/>
        <v>01</v>
      </c>
      <c r="C138" s="69">
        <f t="shared" si="19"/>
        <v>1</v>
      </c>
      <c r="D138" s="10">
        <v>2020714568</v>
      </c>
      <c r="E138" s="17" t="s">
        <v>308</v>
      </c>
      <c r="F138" s="18" t="s">
        <v>342</v>
      </c>
      <c r="H138" s="3" t="s">
        <v>628</v>
      </c>
      <c r="I138" s="14" t="s">
        <v>629</v>
      </c>
      <c r="J138" s="93"/>
      <c r="K138" s="15" t="e">
        <f>#REF!&amp;J138</f>
        <v>#REF!</v>
      </c>
      <c r="L138" s="76">
        <f t="shared" si="18"/>
        <v>1</v>
      </c>
      <c r="M138" s="77"/>
      <c r="N138" s="78" t="str">
        <f t="shared" si="17"/>
        <v/>
      </c>
      <c r="O138" s="253">
        <f>VLOOKUP(D138,'LPl2 (IN)'!$C$8:$H$305,6,0)</f>
        <v>0</v>
      </c>
      <c r="P138" s="83">
        <f t="shared" si="20"/>
        <v>0</v>
      </c>
      <c r="Q138" s="78">
        <f t="shared" si="23"/>
        <v>136</v>
      </c>
      <c r="R138" s="105"/>
      <c r="T138" s="3" t="str">
        <f t="shared" si="21"/>
        <v>20</v>
      </c>
    </row>
    <row r="139" spans="1:20" ht="24.75" customHeight="1">
      <c r="A139" s="69">
        <f t="shared" si="22"/>
        <v>137</v>
      </c>
      <c r="B139" s="16" t="str">
        <f t="shared" ref="B139:B202" si="24">J139&amp;TEXT(C139,"00")</f>
        <v>02</v>
      </c>
      <c r="C139" s="69">
        <f t="shared" si="19"/>
        <v>2</v>
      </c>
      <c r="D139" s="10">
        <v>2020345408</v>
      </c>
      <c r="E139" s="17" t="s">
        <v>648</v>
      </c>
      <c r="F139" s="18" t="s">
        <v>342</v>
      </c>
      <c r="H139" s="3" t="s">
        <v>628</v>
      </c>
      <c r="I139" s="14" t="s">
        <v>629</v>
      </c>
      <c r="J139" s="93"/>
      <c r="K139" s="15" t="e">
        <f>#REF!&amp;J139</f>
        <v>#REF!</v>
      </c>
      <c r="L139" s="76">
        <f t="shared" si="18"/>
        <v>1</v>
      </c>
      <c r="M139" s="77"/>
      <c r="N139" s="78" t="str">
        <f t="shared" si="17"/>
        <v/>
      </c>
      <c r="O139" s="253">
        <f>VLOOKUP(D139,'LPl2 (IN)'!$C$8:$H$305,6,0)</f>
        <v>0</v>
      </c>
      <c r="P139" s="83">
        <f t="shared" si="20"/>
        <v>0</v>
      </c>
      <c r="Q139" s="78">
        <f t="shared" si="23"/>
        <v>137</v>
      </c>
      <c r="R139" s="105"/>
      <c r="T139" s="3" t="str">
        <f t="shared" si="21"/>
        <v>20</v>
      </c>
    </row>
    <row r="140" spans="1:20" ht="24.75" customHeight="1">
      <c r="A140" s="69">
        <f t="shared" si="22"/>
        <v>138</v>
      </c>
      <c r="B140" s="16" t="str">
        <f t="shared" si="24"/>
        <v>01</v>
      </c>
      <c r="C140" s="69">
        <f t="shared" si="19"/>
        <v>1</v>
      </c>
      <c r="D140" s="10">
        <v>2020234389</v>
      </c>
      <c r="E140" s="17" t="s">
        <v>414</v>
      </c>
      <c r="F140" s="18" t="s">
        <v>344</v>
      </c>
      <c r="H140" s="3" t="s">
        <v>393</v>
      </c>
      <c r="I140" s="14" t="s">
        <v>394</v>
      </c>
      <c r="J140" s="93"/>
      <c r="K140" s="15" t="e">
        <f>#REF!&amp;J140</f>
        <v>#REF!</v>
      </c>
      <c r="L140" s="76">
        <f t="shared" si="18"/>
        <v>1</v>
      </c>
      <c r="M140" s="77"/>
      <c r="N140" s="78" t="str">
        <f t="shared" si="17"/>
        <v/>
      </c>
      <c r="O140" s="253">
        <f>VLOOKUP(D140,'LPl2 (IN)'!$C$8:$H$305,6,0)</f>
        <v>0</v>
      </c>
      <c r="P140" s="83">
        <f t="shared" si="20"/>
        <v>0</v>
      </c>
      <c r="Q140" s="78">
        <f t="shared" si="23"/>
        <v>138</v>
      </c>
      <c r="R140" s="105"/>
      <c r="T140" s="3" t="str">
        <f t="shared" si="21"/>
        <v>20</v>
      </c>
    </row>
    <row r="141" spans="1:20" ht="24.75" customHeight="1">
      <c r="A141" s="69">
        <f t="shared" si="22"/>
        <v>139</v>
      </c>
      <c r="B141" s="16" t="str">
        <f t="shared" si="24"/>
        <v>01</v>
      </c>
      <c r="C141" s="69">
        <f t="shared" si="19"/>
        <v>1</v>
      </c>
      <c r="D141" s="10">
        <v>2020254155</v>
      </c>
      <c r="E141" s="17" t="s">
        <v>587</v>
      </c>
      <c r="F141" s="18" t="s">
        <v>344</v>
      </c>
      <c r="H141" s="3" t="s">
        <v>570</v>
      </c>
      <c r="I141" s="14" t="s">
        <v>571</v>
      </c>
      <c r="J141" s="93"/>
      <c r="K141" s="15" t="e">
        <f>#REF!&amp;J141</f>
        <v>#REF!</v>
      </c>
      <c r="L141" s="76">
        <f t="shared" si="18"/>
        <v>1</v>
      </c>
      <c r="M141" s="77"/>
      <c r="N141" s="78" t="str">
        <f t="shared" si="17"/>
        <v/>
      </c>
      <c r="O141" s="253">
        <f>VLOOKUP(D141,'LPl2 (IN)'!$C$8:$H$305,6,0)</f>
        <v>0</v>
      </c>
      <c r="P141" s="83">
        <f t="shared" si="20"/>
        <v>0</v>
      </c>
      <c r="Q141" s="78">
        <f t="shared" si="23"/>
        <v>139</v>
      </c>
      <c r="R141" s="105"/>
      <c r="T141" s="3" t="str">
        <f t="shared" si="21"/>
        <v>20</v>
      </c>
    </row>
    <row r="142" spans="1:20" ht="24.75" customHeight="1">
      <c r="A142" s="69">
        <f t="shared" si="22"/>
        <v>140</v>
      </c>
      <c r="B142" s="16" t="str">
        <f t="shared" si="24"/>
        <v>01</v>
      </c>
      <c r="C142" s="69">
        <f t="shared" si="19"/>
        <v>1</v>
      </c>
      <c r="D142" s="10">
        <v>2020718340</v>
      </c>
      <c r="E142" s="17" t="s">
        <v>651</v>
      </c>
      <c r="F142" s="18" t="s">
        <v>652</v>
      </c>
      <c r="H142" s="3" t="s">
        <v>628</v>
      </c>
      <c r="I142" s="14" t="s">
        <v>629</v>
      </c>
      <c r="J142" s="93"/>
      <c r="K142" s="15" t="e">
        <f>#REF!&amp;J142</f>
        <v>#REF!</v>
      </c>
      <c r="L142" s="76">
        <f t="shared" si="18"/>
        <v>1</v>
      </c>
      <c r="M142" s="77"/>
      <c r="N142" s="78" t="str">
        <f t="shared" si="17"/>
        <v/>
      </c>
      <c r="O142" s="253">
        <f>VLOOKUP(D142,'LPl2 (IN)'!$C$8:$H$305,6,0)</f>
        <v>0</v>
      </c>
      <c r="P142" s="83">
        <f t="shared" si="20"/>
        <v>0</v>
      </c>
      <c r="Q142" s="78">
        <f t="shared" si="23"/>
        <v>140</v>
      </c>
      <c r="R142" s="105"/>
      <c r="T142" s="3" t="str">
        <f t="shared" si="21"/>
        <v>20</v>
      </c>
    </row>
    <row r="143" spans="1:20" ht="24.75" customHeight="1">
      <c r="A143" s="69">
        <f t="shared" si="22"/>
        <v>141</v>
      </c>
      <c r="B143" s="16" t="str">
        <f t="shared" si="24"/>
        <v>01</v>
      </c>
      <c r="C143" s="69">
        <f t="shared" si="19"/>
        <v>1</v>
      </c>
      <c r="D143" s="10">
        <v>2021224905</v>
      </c>
      <c r="E143" s="17" t="s">
        <v>363</v>
      </c>
      <c r="F143" s="18" t="s">
        <v>346</v>
      </c>
      <c r="H143" s="3" t="s">
        <v>354</v>
      </c>
      <c r="I143" s="14" t="s">
        <v>355</v>
      </c>
      <c r="J143" s="93"/>
      <c r="K143" s="15" t="e">
        <f>#REF!&amp;J143</f>
        <v>#REF!</v>
      </c>
      <c r="L143" s="76">
        <f t="shared" si="18"/>
        <v>1</v>
      </c>
      <c r="M143" s="77"/>
      <c r="N143" s="78" t="str">
        <f t="shared" si="17"/>
        <v/>
      </c>
      <c r="O143" s="253">
        <f>VLOOKUP(D143,'LPl2 (IN)'!$C$8:$H$305,6,0)</f>
        <v>0</v>
      </c>
      <c r="P143" s="83">
        <f t="shared" si="20"/>
        <v>0</v>
      </c>
      <c r="Q143" s="78">
        <f t="shared" si="23"/>
        <v>141</v>
      </c>
      <c r="R143" s="105"/>
      <c r="T143" s="3" t="str">
        <f t="shared" si="21"/>
        <v>20</v>
      </c>
    </row>
    <row r="144" spans="1:20" ht="24.75" customHeight="1">
      <c r="A144" s="69">
        <f t="shared" si="22"/>
        <v>142</v>
      </c>
      <c r="B144" s="16" t="str">
        <f t="shared" si="24"/>
        <v>01</v>
      </c>
      <c r="C144" s="69">
        <f t="shared" si="19"/>
        <v>1</v>
      </c>
      <c r="D144" s="10">
        <v>2021143598</v>
      </c>
      <c r="E144" s="17" t="s">
        <v>555</v>
      </c>
      <c r="F144" s="18" t="s">
        <v>556</v>
      </c>
      <c r="H144" s="3" t="s">
        <v>526</v>
      </c>
      <c r="I144" s="14" t="s">
        <v>534</v>
      </c>
      <c r="J144" s="93"/>
      <c r="K144" s="15" t="e">
        <f>#REF!&amp;J144</f>
        <v>#REF!</v>
      </c>
      <c r="L144" s="76">
        <f t="shared" si="18"/>
        <v>1</v>
      </c>
      <c r="M144" s="77"/>
      <c r="N144" s="78" t="str">
        <f t="shared" si="17"/>
        <v/>
      </c>
      <c r="O144" s="253">
        <f>VLOOKUP(D144,'LPl2 (IN)'!$C$8:$H$305,6,0)</f>
        <v>0</v>
      </c>
      <c r="P144" s="83">
        <f t="shared" si="20"/>
        <v>0</v>
      </c>
      <c r="Q144" s="78">
        <f t="shared" si="23"/>
        <v>142</v>
      </c>
      <c r="R144" s="105"/>
      <c r="T144" s="3" t="str">
        <f t="shared" si="21"/>
        <v>20</v>
      </c>
    </row>
    <row r="145" spans="1:20" ht="24.75" customHeight="1">
      <c r="A145" s="69">
        <f t="shared" si="22"/>
        <v>143</v>
      </c>
      <c r="B145" s="16" t="str">
        <f t="shared" si="24"/>
        <v>02</v>
      </c>
      <c r="C145" s="69">
        <f t="shared" si="19"/>
        <v>2</v>
      </c>
      <c r="D145" s="10">
        <v>2020253880</v>
      </c>
      <c r="E145" s="17" t="s">
        <v>557</v>
      </c>
      <c r="F145" s="18" t="s">
        <v>558</v>
      </c>
      <c r="H145" s="3" t="s">
        <v>526</v>
      </c>
      <c r="I145" s="14" t="s">
        <v>527</v>
      </c>
      <c r="J145" s="93"/>
      <c r="K145" s="15" t="e">
        <f>#REF!&amp;J145</f>
        <v>#REF!</v>
      </c>
      <c r="L145" s="76">
        <f t="shared" si="18"/>
        <v>1</v>
      </c>
      <c r="M145" s="77"/>
      <c r="N145" s="78" t="str">
        <f t="shared" si="17"/>
        <v/>
      </c>
      <c r="O145" s="253">
        <f>VLOOKUP(D145,'LPl2 (IN)'!$C$8:$H$305,6,0)</f>
        <v>0</v>
      </c>
      <c r="P145" s="83">
        <f t="shared" si="20"/>
        <v>0</v>
      </c>
      <c r="Q145" s="78">
        <f t="shared" si="23"/>
        <v>143</v>
      </c>
      <c r="R145" s="105"/>
      <c r="T145" s="3" t="str">
        <f t="shared" si="21"/>
        <v>20</v>
      </c>
    </row>
    <row r="146" spans="1:20" ht="24.75" customHeight="1">
      <c r="A146" s="69">
        <f t="shared" si="22"/>
        <v>144</v>
      </c>
      <c r="B146" s="16" t="str">
        <f t="shared" si="24"/>
        <v>01</v>
      </c>
      <c r="C146" s="69">
        <f t="shared" si="19"/>
        <v>1</v>
      </c>
      <c r="D146" s="10">
        <v>2020245876</v>
      </c>
      <c r="E146" s="17" t="s">
        <v>417</v>
      </c>
      <c r="F146" s="18" t="s">
        <v>418</v>
      </c>
      <c r="H146" s="3" t="s">
        <v>393</v>
      </c>
      <c r="I146" s="14" t="s">
        <v>394</v>
      </c>
      <c r="J146" s="93"/>
      <c r="K146" s="15" t="e">
        <f>#REF!&amp;J146</f>
        <v>#REF!</v>
      </c>
      <c r="L146" s="76">
        <f t="shared" si="18"/>
        <v>1</v>
      </c>
      <c r="M146" s="77"/>
      <c r="N146" s="78" t="str">
        <f t="shared" si="17"/>
        <v/>
      </c>
      <c r="O146" s="253">
        <f>VLOOKUP(D146,'LPl2 (IN)'!$C$8:$H$305,6,0)</f>
        <v>0</v>
      </c>
      <c r="P146" s="83">
        <f t="shared" si="20"/>
        <v>0</v>
      </c>
      <c r="Q146" s="78">
        <f t="shared" si="23"/>
        <v>144</v>
      </c>
      <c r="R146" s="105"/>
      <c r="T146" s="3" t="str">
        <f t="shared" si="21"/>
        <v>20</v>
      </c>
    </row>
    <row r="147" spans="1:20" ht="24.75" customHeight="1">
      <c r="A147" s="69">
        <f t="shared" si="22"/>
        <v>145</v>
      </c>
      <c r="B147" s="16" t="str">
        <f t="shared" si="24"/>
        <v>01</v>
      </c>
      <c r="C147" s="69">
        <f t="shared" si="19"/>
        <v>1</v>
      </c>
      <c r="D147" s="10">
        <v>2020717376</v>
      </c>
      <c r="E147" s="17" t="s">
        <v>446</v>
      </c>
      <c r="F147" s="18" t="s">
        <v>447</v>
      </c>
      <c r="H147" s="3" t="s">
        <v>422</v>
      </c>
      <c r="I147" s="14" t="s">
        <v>396</v>
      </c>
      <c r="J147" s="93"/>
      <c r="K147" s="15" t="e">
        <f>#REF!&amp;J147</f>
        <v>#REF!</v>
      </c>
      <c r="L147" s="76">
        <f t="shared" si="18"/>
        <v>1</v>
      </c>
      <c r="M147" s="77"/>
      <c r="N147" s="78" t="str">
        <f t="shared" si="17"/>
        <v/>
      </c>
      <c r="O147" s="253">
        <f>VLOOKUP(D147,'LPl2 (IN)'!$C$8:$H$305,6,0)</f>
        <v>0</v>
      </c>
      <c r="P147" s="83">
        <f t="shared" si="20"/>
        <v>0</v>
      </c>
      <c r="Q147" s="78">
        <f t="shared" si="23"/>
        <v>145</v>
      </c>
      <c r="R147" s="105"/>
      <c r="T147" s="3" t="str">
        <f t="shared" si="21"/>
        <v>20</v>
      </c>
    </row>
    <row r="148" spans="1:20" ht="24.75" customHeight="1">
      <c r="A148" s="69">
        <f t="shared" si="22"/>
        <v>146</v>
      </c>
      <c r="B148" s="16" t="str">
        <f t="shared" si="24"/>
        <v>01</v>
      </c>
      <c r="C148" s="69">
        <f t="shared" si="19"/>
        <v>1</v>
      </c>
      <c r="D148" s="10">
        <v>2020714283</v>
      </c>
      <c r="E148" s="17" t="s">
        <v>699</v>
      </c>
      <c r="F148" s="18" t="s">
        <v>447</v>
      </c>
      <c r="H148" s="3" t="s">
        <v>682</v>
      </c>
      <c r="I148" s="66" t="s">
        <v>629</v>
      </c>
      <c r="J148" s="93"/>
      <c r="K148" s="94" t="e">
        <f>#REF!&amp;J148</f>
        <v>#REF!</v>
      </c>
      <c r="L148" s="95">
        <f t="shared" si="18"/>
        <v>1</v>
      </c>
      <c r="M148" s="77"/>
      <c r="N148" s="78" t="str">
        <f t="shared" si="17"/>
        <v/>
      </c>
      <c r="O148" s="253">
        <f>VLOOKUP(D148,'LPl2 (IN)'!$C$8:$H$305,6,0)</f>
        <v>0</v>
      </c>
      <c r="P148" s="83">
        <f t="shared" si="20"/>
        <v>0</v>
      </c>
      <c r="Q148" s="78">
        <f t="shared" si="23"/>
        <v>146</v>
      </c>
      <c r="R148" s="105"/>
      <c r="T148" s="3" t="str">
        <f t="shared" si="21"/>
        <v>20</v>
      </c>
    </row>
    <row r="149" spans="1:20" ht="24.75" customHeight="1">
      <c r="A149" s="69">
        <f t="shared" si="22"/>
        <v>147</v>
      </c>
      <c r="B149" s="16" t="str">
        <f t="shared" si="24"/>
        <v>01</v>
      </c>
      <c r="C149" s="69">
        <f t="shared" si="19"/>
        <v>1</v>
      </c>
      <c r="D149" s="10">
        <v>2020324235</v>
      </c>
      <c r="E149" s="17" t="s">
        <v>475</v>
      </c>
      <c r="F149" s="18" t="s">
        <v>476</v>
      </c>
      <c r="H149" s="3" t="s">
        <v>450</v>
      </c>
      <c r="I149" s="66" t="s">
        <v>396</v>
      </c>
      <c r="J149" s="93"/>
      <c r="K149" s="94" t="e">
        <f>#REF!&amp;J149</f>
        <v>#REF!</v>
      </c>
      <c r="L149" s="95">
        <f t="shared" si="18"/>
        <v>1</v>
      </c>
      <c r="M149" s="77"/>
      <c r="N149" s="78" t="str">
        <f t="shared" si="17"/>
        <v/>
      </c>
      <c r="O149" s="253">
        <f>VLOOKUP(D149,'LPl2 (IN)'!$C$8:$H$305,6,0)</f>
        <v>0</v>
      </c>
      <c r="P149" s="83">
        <f t="shared" si="20"/>
        <v>0</v>
      </c>
      <c r="Q149" s="78">
        <f t="shared" si="23"/>
        <v>147</v>
      </c>
      <c r="R149" s="105"/>
      <c r="T149" s="3" t="str">
        <f t="shared" si="21"/>
        <v>20</v>
      </c>
    </row>
    <row r="150" spans="1:20" ht="24.75" customHeight="1">
      <c r="A150" s="69">
        <f t="shared" si="22"/>
        <v>148</v>
      </c>
      <c r="B150" s="16" t="str">
        <f t="shared" si="24"/>
        <v>01</v>
      </c>
      <c r="C150" s="69">
        <f t="shared" si="19"/>
        <v>1</v>
      </c>
      <c r="D150" s="10">
        <v>2020346981</v>
      </c>
      <c r="E150" s="17" t="s">
        <v>625</v>
      </c>
      <c r="F150" s="18" t="s">
        <v>347</v>
      </c>
      <c r="H150" s="3" t="s">
        <v>600</v>
      </c>
      <c r="I150" s="14" t="s">
        <v>601</v>
      </c>
      <c r="J150" s="93"/>
      <c r="K150" s="15" t="e">
        <f>#REF!&amp;J150</f>
        <v>#REF!</v>
      </c>
      <c r="L150" s="76">
        <f t="shared" si="18"/>
        <v>1</v>
      </c>
      <c r="M150" s="77"/>
      <c r="N150" s="78" t="str">
        <f t="shared" si="17"/>
        <v/>
      </c>
      <c r="O150" s="253">
        <f>VLOOKUP(D150,'LPl2 (IN)'!$C$8:$H$305,6,0)</f>
        <v>0</v>
      </c>
      <c r="P150" s="83">
        <f t="shared" si="20"/>
        <v>0</v>
      </c>
      <c r="Q150" s="78">
        <f t="shared" si="23"/>
        <v>148</v>
      </c>
      <c r="R150" s="105"/>
      <c r="T150" s="3" t="str">
        <f t="shared" si="21"/>
        <v>20</v>
      </c>
    </row>
    <row r="151" spans="1:20" ht="24.75" customHeight="1">
      <c r="A151" s="69">
        <f t="shared" si="22"/>
        <v>149</v>
      </c>
      <c r="B151" s="16" t="str">
        <f t="shared" si="24"/>
        <v>01</v>
      </c>
      <c r="C151" s="69">
        <f t="shared" si="19"/>
        <v>1</v>
      </c>
      <c r="D151" s="10">
        <v>2020220610</v>
      </c>
      <c r="E151" s="17" t="s">
        <v>364</v>
      </c>
      <c r="F151" s="18" t="s">
        <v>347</v>
      </c>
      <c r="H151" s="3" t="s">
        <v>354</v>
      </c>
      <c r="I151" s="14" t="s">
        <v>355</v>
      </c>
      <c r="J151" s="93"/>
      <c r="K151" s="15" t="e">
        <f>#REF!&amp;J151</f>
        <v>#REF!</v>
      </c>
      <c r="L151" s="76">
        <f t="shared" si="18"/>
        <v>1</v>
      </c>
      <c r="M151" s="77"/>
      <c r="N151" s="78" t="str">
        <f t="shared" si="17"/>
        <v/>
      </c>
      <c r="O151" s="253">
        <f>VLOOKUP(D151,'LPl2 (IN)'!$C$8:$H$305,6,0)</f>
        <v>0</v>
      </c>
      <c r="P151" s="83">
        <f t="shared" si="20"/>
        <v>0</v>
      </c>
      <c r="Q151" s="78">
        <f t="shared" si="23"/>
        <v>149</v>
      </c>
      <c r="R151" s="105"/>
      <c r="T151" s="3" t="str">
        <f t="shared" si="21"/>
        <v>20</v>
      </c>
    </row>
    <row r="152" spans="1:20" ht="24.75" customHeight="1">
      <c r="A152" s="69">
        <f t="shared" si="22"/>
        <v>150</v>
      </c>
      <c r="B152" s="16" t="str">
        <f t="shared" si="24"/>
        <v>01</v>
      </c>
      <c r="C152" s="69">
        <f t="shared" si="19"/>
        <v>1</v>
      </c>
      <c r="D152" s="10">
        <v>2021727515</v>
      </c>
      <c r="E152" s="17" t="s">
        <v>520</v>
      </c>
      <c r="F152" s="18" t="s">
        <v>519</v>
      </c>
      <c r="H152" s="3" t="s">
        <v>503</v>
      </c>
      <c r="I152" s="14" t="s">
        <v>504</v>
      </c>
      <c r="J152" s="93"/>
      <c r="K152" s="15" t="e">
        <f>#REF!&amp;J152</f>
        <v>#REF!</v>
      </c>
      <c r="L152" s="76">
        <f t="shared" si="18"/>
        <v>1</v>
      </c>
      <c r="M152" s="77"/>
      <c r="N152" s="78" t="str">
        <f t="shared" si="17"/>
        <v/>
      </c>
      <c r="O152" s="253">
        <f>VLOOKUP(D152,'LPl2 (IN)'!$C$8:$H$305,6,0)</f>
        <v>0</v>
      </c>
      <c r="P152" s="83">
        <f t="shared" si="20"/>
        <v>0</v>
      </c>
      <c r="Q152" s="78">
        <f t="shared" si="23"/>
        <v>150</v>
      </c>
      <c r="R152" s="105"/>
      <c r="T152" s="3" t="str">
        <f t="shared" si="21"/>
        <v>20</v>
      </c>
    </row>
    <row r="153" spans="1:20" ht="24.75" customHeight="1">
      <c r="A153" s="69">
        <f t="shared" si="22"/>
        <v>151</v>
      </c>
      <c r="B153" s="16" t="str">
        <f t="shared" si="24"/>
        <v>01</v>
      </c>
      <c r="C153" s="69">
        <f t="shared" si="19"/>
        <v>1</v>
      </c>
      <c r="D153" s="10">
        <v>2021226624</v>
      </c>
      <c r="E153" s="17" t="s">
        <v>293</v>
      </c>
      <c r="F153" s="18" t="s">
        <v>365</v>
      </c>
      <c r="H153" s="3" t="s">
        <v>354</v>
      </c>
      <c r="I153" s="14" t="s">
        <v>355</v>
      </c>
      <c r="J153" s="93"/>
      <c r="K153" s="15" t="e">
        <f>#REF!&amp;J153</f>
        <v>#REF!</v>
      </c>
      <c r="L153" s="76">
        <f t="shared" si="18"/>
        <v>1</v>
      </c>
      <c r="M153" s="77"/>
      <c r="N153" s="78" t="str">
        <f t="shared" si="17"/>
        <v/>
      </c>
      <c r="O153" s="253">
        <f>VLOOKUP(D153,'LPl2 (IN)'!$C$8:$H$305,6,0)</f>
        <v>0</v>
      </c>
      <c r="P153" s="83">
        <f t="shared" si="20"/>
        <v>0</v>
      </c>
      <c r="Q153" s="78">
        <f t="shared" si="23"/>
        <v>151</v>
      </c>
      <c r="R153" s="105"/>
      <c r="T153" s="3" t="str">
        <f t="shared" si="21"/>
        <v>20</v>
      </c>
    </row>
    <row r="154" spans="1:20" ht="24.75" customHeight="1">
      <c r="A154" s="69">
        <f t="shared" si="22"/>
        <v>152</v>
      </c>
      <c r="B154" s="16" t="str">
        <f t="shared" si="24"/>
        <v>01</v>
      </c>
      <c r="C154" s="69">
        <f t="shared" si="19"/>
        <v>1</v>
      </c>
      <c r="D154" s="10">
        <v>2020212969</v>
      </c>
      <c r="E154" s="17" t="s">
        <v>388</v>
      </c>
      <c r="F154" s="18" t="s">
        <v>349</v>
      </c>
      <c r="H154" s="3" t="s">
        <v>393</v>
      </c>
      <c r="I154" s="14" t="s">
        <v>399</v>
      </c>
      <c r="J154" s="93"/>
      <c r="K154" s="15" t="e">
        <f>#REF!&amp;J154</f>
        <v>#REF!</v>
      </c>
      <c r="L154" s="76">
        <f t="shared" si="18"/>
        <v>1</v>
      </c>
      <c r="M154" s="77"/>
      <c r="N154" s="78" t="str">
        <f t="shared" si="17"/>
        <v/>
      </c>
      <c r="O154" s="253">
        <f>VLOOKUP(D154,'LPl2 (IN)'!$C$8:$H$305,6,0)</f>
        <v>0</v>
      </c>
      <c r="P154" s="83">
        <f t="shared" si="20"/>
        <v>0</v>
      </c>
      <c r="Q154" s="78">
        <f t="shared" si="23"/>
        <v>152</v>
      </c>
      <c r="R154" s="105"/>
      <c r="T154" s="3" t="str">
        <f t="shared" si="21"/>
        <v>20</v>
      </c>
    </row>
    <row r="155" spans="1:20" s="303" customFormat="1" ht="24.75" customHeight="1">
      <c r="A155" s="298">
        <f t="shared" si="22"/>
        <v>153</v>
      </c>
      <c r="B155" s="299" t="str">
        <f t="shared" si="24"/>
        <v>01</v>
      </c>
      <c r="C155" s="298">
        <f t="shared" si="19"/>
        <v>1</v>
      </c>
      <c r="D155" s="300">
        <v>2020223510</v>
      </c>
      <c r="E155" s="301" t="s">
        <v>301</v>
      </c>
      <c r="F155" s="302" t="s">
        <v>350</v>
      </c>
      <c r="H155" s="303" t="s">
        <v>354</v>
      </c>
      <c r="I155" s="304" t="s">
        <v>355</v>
      </c>
      <c r="J155" s="305"/>
      <c r="K155" s="306" t="e">
        <f>#REF!&amp;J155</f>
        <v>#REF!</v>
      </c>
      <c r="L155" s="307">
        <f t="shared" si="18"/>
        <v>1</v>
      </c>
      <c r="M155" s="308"/>
      <c r="N155" s="309" t="str">
        <f t="shared" si="17"/>
        <v/>
      </c>
      <c r="O155" s="310">
        <f>VLOOKUP(D155,'LPl2 (IN)'!$C$8:$H$305,6,0)</f>
        <v>0</v>
      </c>
      <c r="P155" s="311">
        <f t="shared" si="20"/>
        <v>0</v>
      </c>
      <c r="Q155" s="309">
        <f t="shared" si="23"/>
        <v>153</v>
      </c>
      <c r="R155" s="312"/>
      <c r="T155" s="303" t="str">
        <f t="shared" si="21"/>
        <v>20</v>
      </c>
    </row>
    <row r="156" spans="1:20" ht="24.75" customHeight="1">
      <c r="A156" s="69">
        <f t="shared" si="22"/>
        <v>154</v>
      </c>
      <c r="B156" s="16" t="str">
        <f t="shared" si="24"/>
        <v>01</v>
      </c>
      <c r="C156" s="69">
        <f t="shared" si="19"/>
        <v>1</v>
      </c>
      <c r="D156" s="10">
        <v>2020213843</v>
      </c>
      <c r="E156" s="17" t="s">
        <v>308</v>
      </c>
      <c r="F156" s="18" t="s">
        <v>53</v>
      </c>
      <c r="H156" s="3" t="s">
        <v>628</v>
      </c>
      <c r="I156" s="14" t="s">
        <v>629</v>
      </c>
      <c r="J156" s="93"/>
      <c r="K156" s="15" t="e">
        <f>#REF!&amp;J156</f>
        <v>#REF!</v>
      </c>
      <c r="L156" s="76">
        <f t="shared" si="18"/>
        <v>1</v>
      </c>
      <c r="M156" s="77"/>
      <c r="N156" s="78" t="str">
        <f t="shared" si="17"/>
        <v/>
      </c>
      <c r="O156" s="253" t="str">
        <f>VLOOKUP(D156,'LPl2 (IN)'!$C$8:$H$305,6,0)</f>
        <v>Nợ LP</v>
      </c>
      <c r="P156" s="83" t="str">
        <f t="shared" si="20"/>
        <v>Nợ LP</v>
      </c>
      <c r="Q156" s="78">
        <f t="shared" si="23"/>
        <v>154</v>
      </c>
      <c r="R156" s="105"/>
      <c r="T156" s="3" t="str">
        <f t="shared" si="21"/>
        <v>20</v>
      </c>
    </row>
    <row r="157" spans="1:20" ht="24.75" customHeight="1">
      <c r="A157" s="69">
        <f t="shared" si="22"/>
        <v>155</v>
      </c>
      <c r="B157" s="16" t="str">
        <f t="shared" si="24"/>
        <v>01</v>
      </c>
      <c r="C157" s="69">
        <f t="shared" si="19"/>
        <v>1</v>
      </c>
      <c r="D157" s="10">
        <v>2020713954</v>
      </c>
      <c r="E157" s="17" t="s">
        <v>521</v>
      </c>
      <c r="F157" s="18" t="s">
        <v>53</v>
      </c>
      <c r="H157" s="3" t="s">
        <v>522</v>
      </c>
      <c r="I157" s="14" t="s">
        <v>523</v>
      </c>
      <c r="J157" s="93"/>
      <c r="K157" s="15" t="e">
        <f>#REF!&amp;J157</f>
        <v>#REF!</v>
      </c>
      <c r="L157" s="76">
        <f t="shared" si="18"/>
        <v>1</v>
      </c>
      <c r="M157" s="77"/>
      <c r="N157" s="78" t="str">
        <f t="shared" si="17"/>
        <v/>
      </c>
      <c r="O157" s="253" t="str">
        <f>VLOOKUP(D157,'LPl2 (IN)'!$C$8:$H$305,6,0)</f>
        <v>Nợ LP</v>
      </c>
      <c r="P157" s="83" t="str">
        <f t="shared" si="20"/>
        <v>Nợ LP</v>
      </c>
      <c r="Q157" s="78">
        <f t="shared" si="23"/>
        <v>155</v>
      </c>
      <c r="R157" s="105"/>
      <c r="T157" s="3" t="str">
        <f t="shared" si="21"/>
        <v>20</v>
      </c>
    </row>
    <row r="158" spans="1:20" ht="24.75" customHeight="1">
      <c r="A158" s="69">
        <f t="shared" si="22"/>
        <v>156</v>
      </c>
      <c r="B158" s="16" t="str">
        <f t="shared" si="24"/>
        <v>01</v>
      </c>
      <c r="C158" s="69">
        <f t="shared" si="19"/>
        <v>1</v>
      </c>
      <c r="D158" s="10">
        <v>2021257623</v>
      </c>
      <c r="E158" s="17" t="s">
        <v>569</v>
      </c>
      <c r="F158" s="18" t="s">
        <v>53</v>
      </c>
      <c r="H158" s="3" t="s">
        <v>570</v>
      </c>
      <c r="I158" s="14" t="s">
        <v>571</v>
      </c>
      <c r="J158" s="93"/>
      <c r="K158" s="15" t="e">
        <f>#REF!&amp;J158</f>
        <v>#REF!</v>
      </c>
      <c r="L158" s="76">
        <f t="shared" si="18"/>
        <v>1</v>
      </c>
      <c r="M158" s="77"/>
      <c r="N158" s="78" t="str">
        <f t="shared" si="17"/>
        <v/>
      </c>
      <c r="O158" s="253" t="str">
        <f>VLOOKUP(D158,'LPl2 (IN)'!$C$8:$H$305,6,0)</f>
        <v>Nợ LP</v>
      </c>
      <c r="P158" s="83" t="str">
        <f t="shared" si="20"/>
        <v>Nợ LP</v>
      </c>
      <c r="Q158" s="78">
        <f t="shared" si="23"/>
        <v>156</v>
      </c>
      <c r="R158" s="105"/>
      <c r="T158" s="3" t="str">
        <f t="shared" si="21"/>
        <v>20</v>
      </c>
    </row>
    <row r="159" spans="1:20" ht="24.75" customHeight="1">
      <c r="A159" s="69">
        <f t="shared" si="22"/>
        <v>157</v>
      </c>
      <c r="B159" s="16" t="str">
        <f t="shared" si="24"/>
        <v>01</v>
      </c>
      <c r="C159" s="69">
        <f t="shared" si="19"/>
        <v>1</v>
      </c>
      <c r="D159" s="10">
        <v>2021724810</v>
      </c>
      <c r="E159" s="17" t="s">
        <v>502</v>
      </c>
      <c r="F159" s="18" t="s">
        <v>53</v>
      </c>
      <c r="H159" s="3" t="s">
        <v>503</v>
      </c>
      <c r="I159" s="14" t="s">
        <v>504</v>
      </c>
      <c r="J159" s="93"/>
      <c r="K159" s="15" t="e">
        <f>#REF!&amp;J159</f>
        <v>#REF!</v>
      </c>
      <c r="L159" s="76">
        <f t="shared" si="18"/>
        <v>1</v>
      </c>
      <c r="M159" s="77"/>
      <c r="N159" s="78" t="str">
        <f t="shared" si="17"/>
        <v/>
      </c>
      <c r="O159" s="253" t="str">
        <f>VLOOKUP(D159,'LPl2 (IN)'!$C$8:$H$305,6,0)</f>
        <v>Nợ LP</v>
      </c>
      <c r="P159" s="83" t="str">
        <f t="shared" si="20"/>
        <v>Nợ LP</v>
      </c>
      <c r="Q159" s="78">
        <f t="shared" si="23"/>
        <v>157</v>
      </c>
      <c r="R159" s="105"/>
      <c r="T159" s="3" t="str">
        <f t="shared" si="21"/>
        <v>20</v>
      </c>
    </row>
    <row r="160" spans="1:20" ht="24.75" customHeight="1">
      <c r="A160" s="69">
        <f t="shared" si="22"/>
        <v>158</v>
      </c>
      <c r="B160" s="16" t="str">
        <f t="shared" si="24"/>
        <v>01</v>
      </c>
      <c r="C160" s="69">
        <f t="shared" si="19"/>
        <v>1</v>
      </c>
      <c r="D160" s="10">
        <v>2021718390</v>
      </c>
      <c r="E160" s="17" t="s">
        <v>453</v>
      </c>
      <c r="F160" s="18" t="s">
        <v>53</v>
      </c>
      <c r="H160" s="3" t="s">
        <v>450</v>
      </c>
      <c r="I160" s="14" t="s">
        <v>396</v>
      </c>
      <c r="J160" s="93"/>
      <c r="K160" s="15" t="e">
        <f>#REF!&amp;J160</f>
        <v>#REF!</v>
      </c>
      <c r="L160" s="76">
        <f t="shared" si="18"/>
        <v>1</v>
      </c>
      <c r="M160" s="77"/>
      <c r="N160" s="78" t="str">
        <f t="shared" si="17"/>
        <v/>
      </c>
      <c r="O160" s="253" t="str">
        <f>VLOOKUP(D160,'LPl2 (IN)'!$C$8:$H$305,6,0)</f>
        <v>Nợ LP</v>
      </c>
      <c r="P160" s="83" t="str">
        <f t="shared" si="20"/>
        <v>Nợ LP</v>
      </c>
      <c r="Q160" s="78">
        <f t="shared" si="23"/>
        <v>158</v>
      </c>
      <c r="R160" s="105"/>
      <c r="T160" s="3" t="str">
        <f t="shared" si="21"/>
        <v>20</v>
      </c>
    </row>
    <row r="161" spans="1:20" ht="24.75" customHeight="1">
      <c r="A161" s="69">
        <f t="shared" si="22"/>
        <v>159</v>
      </c>
      <c r="B161" s="16" t="str">
        <f t="shared" si="24"/>
        <v>01</v>
      </c>
      <c r="C161" s="69">
        <f t="shared" si="19"/>
        <v>1</v>
      </c>
      <c r="D161" s="10">
        <v>2021235878</v>
      </c>
      <c r="E161" s="17" t="s">
        <v>602</v>
      </c>
      <c r="F161" s="18" t="s">
        <v>56</v>
      </c>
      <c r="H161" s="3" t="s">
        <v>600</v>
      </c>
      <c r="I161" s="14" t="s">
        <v>406</v>
      </c>
      <c r="J161" s="93"/>
      <c r="K161" s="15" t="e">
        <f>#REF!&amp;J161</f>
        <v>#REF!</v>
      </c>
      <c r="L161" s="76">
        <f t="shared" si="18"/>
        <v>1</v>
      </c>
      <c r="M161" s="77"/>
      <c r="N161" s="78" t="str">
        <f t="shared" si="17"/>
        <v/>
      </c>
      <c r="O161" s="253" t="str">
        <f>VLOOKUP(D161,'LPl2 (IN)'!$C$8:$H$305,6,0)</f>
        <v>Nợ LP</v>
      </c>
      <c r="P161" s="83" t="str">
        <f t="shared" si="20"/>
        <v>Nợ LP</v>
      </c>
      <c r="Q161" s="78">
        <f t="shared" si="23"/>
        <v>159</v>
      </c>
      <c r="R161" s="105"/>
      <c r="T161" s="3" t="str">
        <f t="shared" si="21"/>
        <v>20</v>
      </c>
    </row>
    <row r="162" spans="1:20" ht="24.75" customHeight="1">
      <c r="A162" s="69">
        <f t="shared" si="22"/>
        <v>160</v>
      </c>
      <c r="B162" s="16" t="str">
        <f t="shared" si="24"/>
        <v>01</v>
      </c>
      <c r="C162" s="69">
        <f t="shared" si="19"/>
        <v>1</v>
      </c>
      <c r="D162" s="10">
        <v>2021214627</v>
      </c>
      <c r="E162" s="17" t="s">
        <v>366</v>
      </c>
      <c r="F162" s="18" t="s">
        <v>291</v>
      </c>
      <c r="H162" s="3" t="s">
        <v>367</v>
      </c>
      <c r="I162" s="14" t="s">
        <v>368</v>
      </c>
      <c r="J162" s="93"/>
      <c r="K162" s="15" t="e">
        <f>#REF!&amp;J162</f>
        <v>#REF!</v>
      </c>
      <c r="L162" s="76">
        <f t="shared" si="18"/>
        <v>1</v>
      </c>
      <c r="M162" s="77"/>
      <c r="N162" s="78" t="str">
        <f t="shared" si="17"/>
        <v/>
      </c>
      <c r="O162" s="253" t="str">
        <f>VLOOKUP(D162,'LPl2 (IN)'!$C$8:$H$305,6,0)</f>
        <v>Nợ LP</v>
      </c>
      <c r="P162" s="83" t="str">
        <f t="shared" si="20"/>
        <v>Nợ LP</v>
      </c>
      <c r="Q162" s="78">
        <f t="shared" si="23"/>
        <v>160</v>
      </c>
      <c r="R162" s="105"/>
      <c r="T162" s="3" t="str">
        <f t="shared" si="21"/>
        <v>20</v>
      </c>
    </row>
    <row r="163" spans="1:20" ht="24.75" customHeight="1">
      <c r="A163" s="69">
        <f t="shared" si="22"/>
        <v>161</v>
      </c>
      <c r="B163" s="16" t="str">
        <f t="shared" si="24"/>
        <v>01</v>
      </c>
      <c r="C163" s="69">
        <f t="shared" si="19"/>
        <v>1</v>
      </c>
      <c r="D163" s="10">
        <v>2010716470</v>
      </c>
      <c r="E163" s="17" t="s">
        <v>301</v>
      </c>
      <c r="F163" s="18" t="s">
        <v>654</v>
      </c>
      <c r="H163" s="3" t="s">
        <v>655</v>
      </c>
      <c r="I163" s="14" t="s">
        <v>629</v>
      </c>
      <c r="J163" s="93"/>
      <c r="K163" s="15" t="e">
        <f>#REF!&amp;J163</f>
        <v>#REF!</v>
      </c>
      <c r="L163" s="76">
        <f t="shared" si="18"/>
        <v>1</v>
      </c>
      <c r="M163" s="77"/>
      <c r="N163" s="78" t="str">
        <f t="shared" si="17"/>
        <v/>
      </c>
      <c r="O163" s="253" t="str">
        <f>VLOOKUP(D163,'LPl2 (IN)'!$C$8:$H$305,6,0)</f>
        <v>Nợ LP</v>
      </c>
      <c r="P163" s="83" t="str">
        <f t="shared" si="20"/>
        <v>Nợ LP</v>
      </c>
      <c r="Q163" s="78">
        <f t="shared" si="23"/>
        <v>161</v>
      </c>
      <c r="R163" s="105"/>
      <c r="T163" s="3" t="str">
        <f t="shared" si="21"/>
        <v>20</v>
      </c>
    </row>
    <row r="164" spans="1:20" ht="24.75" customHeight="1">
      <c r="A164" s="69">
        <f t="shared" si="22"/>
        <v>162</v>
      </c>
      <c r="B164" s="16" t="str">
        <f t="shared" si="24"/>
        <v>01</v>
      </c>
      <c r="C164" s="69">
        <f t="shared" si="19"/>
        <v>1</v>
      </c>
      <c r="D164" s="10">
        <v>2021716509</v>
      </c>
      <c r="E164" s="17" t="s">
        <v>604</v>
      </c>
      <c r="F164" s="18" t="s">
        <v>51</v>
      </c>
      <c r="H164" s="3" t="s">
        <v>600</v>
      </c>
      <c r="I164" s="14" t="s">
        <v>601</v>
      </c>
      <c r="J164" s="93"/>
      <c r="K164" s="15" t="e">
        <f>#REF!&amp;J164</f>
        <v>#REF!</v>
      </c>
      <c r="L164" s="76">
        <f t="shared" si="18"/>
        <v>1</v>
      </c>
      <c r="M164" s="77"/>
      <c r="N164" s="78" t="str">
        <f t="shared" si="17"/>
        <v/>
      </c>
      <c r="O164" s="253" t="str">
        <f>VLOOKUP(D164,'LPl2 (IN)'!$C$8:$H$305,6,0)</f>
        <v>Nợ LP</v>
      </c>
      <c r="P164" s="83" t="str">
        <f t="shared" si="20"/>
        <v>Nợ LP</v>
      </c>
      <c r="Q164" s="78">
        <f t="shared" si="23"/>
        <v>162</v>
      </c>
      <c r="R164" s="105"/>
      <c r="T164" s="3" t="str">
        <f t="shared" si="21"/>
        <v>20</v>
      </c>
    </row>
    <row r="165" spans="1:20" s="319" customFormat="1" ht="24.75" customHeight="1">
      <c r="A165" s="314">
        <f t="shared" si="22"/>
        <v>163</v>
      </c>
      <c r="B165" s="315" t="str">
        <f t="shared" si="24"/>
        <v>01</v>
      </c>
      <c r="C165" s="314">
        <f t="shared" si="19"/>
        <v>1</v>
      </c>
      <c r="D165" s="316">
        <v>2021716091</v>
      </c>
      <c r="E165" s="317" t="s">
        <v>656</v>
      </c>
      <c r="F165" s="318" t="s">
        <v>657</v>
      </c>
      <c r="H165" s="319" t="s">
        <v>655</v>
      </c>
      <c r="I165" s="320" t="s">
        <v>629</v>
      </c>
      <c r="J165" s="321"/>
      <c r="K165" s="322" t="e">
        <f>#REF!&amp;J165</f>
        <v>#REF!</v>
      </c>
      <c r="L165" s="323">
        <f t="shared" si="18"/>
        <v>1</v>
      </c>
      <c r="M165" s="324"/>
      <c r="N165" s="325" t="str">
        <f t="shared" si="17"/>
        <v/>
      </c>
      <c r="O165" s="326" t="str">
        <f>VLOOKUP(D165,'LPl2 (IN)'!$C$8:$H$305,6,0)</f>
        <v>Nợ LP</v>
      </c>
      <c r="P165" s="327" t="str">
        <f t="shared" si="20"/>
        <v>Nợ LP</v>
      </c>
      <c r="Q165" s="325">
        <f t="shared" si="23"/>
        <v>163</v>
      </c>
      <c r="R165" s="328"/>
      <c r="T165" s="319" t="str">
        <f t="shared" si="21"/>
        <v>20</v>
      </c>
    </row>
    <row r="166" spans="1:20" ht="24.75" customHeight="1">
      <c r="A166" s="69">
        <f t="shared" si="22"/>
        <v>164</v>
      </c>
      <c r="B166" s="16" t="str">
        <f t="shared" si="24"/>
        <v>01</v>
      </c>
      <c r="C166" s="69">
        <f t="shared" si="19"/>
        <v>1</v>
      </c>
      <c r="D166" s="10">
        <v>2021213601</v>
      </c>
      <c r="E166" s="17" t="s">
        <v>380</v>
      </c>
      <c r="F166" s="18" t="s">
        <v>370</v>
      </c>
      <c r="H166" s="3" t="s">
        <v>381</v>
      </c>
      <c r="I166" s="14" t="s">
        <v>368</v>
      </c>
      <c r="J166" s="93"/>
      <c r="K166" s="15" t="e">
        <f>#REF!&amp;J166</f>
        <v>#REF!</v>
      </c>
      <c r="L166" s="76">
        <f t="shared" si="18"/>
        <v>1</v>
      </c>
      <c r="M166" s="77"/>
      <c r="N166" s="78" t="str">
        <f t="shared" si="17"/>
        <v/>
      </c>
      <c r="O166" s="253" t="str">
        <f>VLOOKUP(D166,'LPl2 (IN)'!$C$8:$H$305,6,0)</f>
        <v>Nợ LP</v>
      </c>
      <c r="P166" s="83" t="str">
        <f t="shared" si="20"/>
        <v>Nợ LP</v>
      </c>
      <c r="Q166" s="78">
        <f t="shared" si="23"/>
        <v>164</v>
      </c>
      <c r="R166" s="105"/>
      <c r="T166" s="3" t="str">
        <f t="shared" si="21"/>
        <v>20</v>
      </c>
    </row>
    <row r="167" spans="1:20" ht="24.75" customHeight="1">
      <c r="A167" s="69">
        <f t="shared" si="22"/>
        <v>165</v>
      </c>
      <c r="B167" s="16" t="str">
        <f t="shared" si="24"/>
        <v>01</v>
      </c>
      <c r="C167" s="69">
        <f t="shared" si="19"/>
        <v>1</v>
      </c>
      <c r="D167" s="10">
        <v>1921123161</v>
      </c>
      <c r="E167" s="17" t="s">
        <v>395</v>
      </c>
      <c r="F167" s="18" t="s">
        <v>294</v>
      </c>
      <c r="H167" s="3" t="s">
        <v>393</v>
      </c>
      <c r="I167" s="14" t="s">
        <v>396</v>
      </c>
      <c r="J167" s="93"/>
      <c r="K167" s="15" t="e">
        <f>#REF!&amp;J167</f>
        <v>#REF!</v>
      </c>
      <c r="L167" s="76">
        <f t="shared" si="18"/>
        <v>1</v>
      </c>
      <c r="M167" s="77"/>
      <c r="N167" s="78" t="str">
        <f t="shared" si="17"/>
        <v/>
      </c>
      <c r="O167" s="253" t="str">
        <f>VLOOKUP(D167,'LPl2 (IN)'!$C$8:$H$305,6,0)</f>
        <v>Nợ LP</v>
      </c>
      <c r="P167" s="83" t="str">
        <f t="shared" si="20"/>
        <v>Nợ LP</v>
      </c>
      <c r="Q167" s="78">
        <f t="shared" si="23"/>
        <v>165</v>
      </c>
      <c r="R167" s="105"/>
      <c r="T167" s="3" t="str">
        <f t="shared" si="21"/>
        <v>19</v>
      </c>
    </row>
    <row r="168" spans="1:20" ht="24.75" customHeight="1">
      <c r="A168" s="69">
        <f t="shared" si="22"/>
        <v>166</v>
      </c>
      <c r="B168" s="16" t="str">
        <f t="shared" si="24"/>
        <v>01</v>
      </c>
      <c r="C168" s="69">
        <f t="shared" si="19"/>
        <v>1</v>
      </c>
      <c r="D168" s="10">
        <v>2021210548</v>
      </c>
      <c r="E168" s="17" t="s">
        <v>371</v>
      </c>
      <c r="F168" s="18" t="s">
        <v>295</v>
      </c>
      <c r="H168" s="3" t="s">
        <v>367</v>
      </c>
      <c r="I168" s="14" t="s">
        <v>368</v>
      </c>
      <c r="J168" s="93"/>
      <c r="K168" s="15" t="e">
        <f>#REF!&amp;J168</f>
        <v>#REF!</v>
      </c>
      <c r="L168" s="76">
        <f t="shared" si="18"/>
        <v>1</v>
      </c>
      <c r="M168" s="77"/>
      <c r="N168" s="78" t="str">
        <f t="shared" si="17"/>
        <v/>
      </c>
      <c r="O168" s="253" t="str">
        <f>VLOOKUP(D168,'LPl2 (IN)'!$C$8:$H$305,6,0)</f>
        <v>Nợ LP</v>
      </c>
      <c r="P168" s="83" t="str">
        <f t="shared" si="20"/>
        <v>Nợ LP</v>
      </c>
      <c r="Q168" s="78">
        <f t="shared" si="23"/>
        <v>166</v>
      </c>
      <c r="R168" s="105"/>
      <c r="T168" s="3" t="str">
        <f t="shared" si="21"/>
        <v>20</v>
      </c>
    </row>
    <row r="169" spans="1:20" ht="24.75" customHeight="1">
      <c r="A169" s="69">
        <f t="shared" si="22"/>
        <v>167</v>
      </c>
      <c r="B169" s="16" t="str">
        <f t="shared" si="24"/>
        <v>01</v>
      </c>
      <c r="C169" s="69">
        <f t="shared" si="19"/>
        <v>1</v>
      </c>
      <c r="D169" s="10">
        <v>2020713135</v>
      </c>
      <c r="E169" s="17" t="s">
        <v>457</v>
      </c>
      <c r="F169" s="18" t="s">
        <v>295</v>
      </c>
      <c r="H169" s="3" t="s">
        <v>450</v>
      </c>
      <c r="I169" s="14" t="s">
        <v>396</v>
      </c>
      <c r="J169" s="93"/>
      <c r="K169" s="15" t="e">
        <f>#REF!&amp;J169</f>
        <v>#REF!</v>
      </c>
      <c r="L169" s="76">
        <f t="shared" si="18"/>
        <v>1</v>
      </c>
      <c r="M169" s="77"/>
      <c r="N169" s="78" t="str">
        <f t="shared" si="17"/>
        <v/>
      </c>
      <c r="O169" s="253" t="str">
        <f>VLOOKUP(D169,'LPl2 (IN)'!$C$8:$H$305,6,0)</f>
        <v>Nợ LP</v>
      </c>
      <c r="P169" s="83" t="str">
        <f t="shared" si="20"/>
        <v>Nợ LP</v>
      </c>
      <c r="Q169" s="78">
        <f t="shared" si="23"/>
        <v>167</v>
      </c>
      <c r="R169" s="105"/>
      <c r="T169" s="3" t="str">
        <f t="shared" si="21"/>
        <v>20</v>
      </c>
    </row>
    <row r="170" spans="1:20" ht="24.75" customHeight="1">
      <c r="A170" s="69">
        <f t="shared" si="22"/>
        <v>168</v>
      </c>
      <c r="B170" s="16" t="str">
        <f t="shared" si="24"/>
        <v>01</v>
      </c>
      <c r="C170" s="69">
        <f t="shared" si="19"/>
        <v>1</v>
      </c>
      <c r="D170" s="10">
        <v>2020244077</v>
      </c>
      <c r="E170" s="17" t="s">
        <v>572</v>
      </c>
      <c r="F170" s="18" t="s">
        <v>573</v>
      </c>
      <c r="H170" s="3" t="s">
        <v>570</v>
      </c>
      <c r="I170" s="14" t="s">
        <v>571</v>
      </c>
      <c r="J170" s="93"/>
      <c r="K170" s="15" t="e">
        <f>#REF!&amp;J170</f>
        <v>#REF!</v>
      </c>
      <c r="L170" s="76">
        <f t="shared" si="18"/>
        <v>1</v>
      </c>
      <c r="M170" s="77"/>
      <c r="N170" s="78" t="str">
        <f t="shared" si="17"/>
        <v/>
      </c>
      <c r="O170" s="253" t="str">
        <f>VLOOKUP(D170,'LPl2 (IN)'!$C$8:$H$305,6,0)</f>
        <v>Nợ LP</v>
      </c>
      <c r="P170" s="83" t="str">
        <f t="shared" si="20"/>
        <v>Nợ LP</v>
      </c>
      <c r="Q170" s="78">
        <f t="shared" si="23"/>
        <v>168</v>
      </c>
      <c r="R170" s="105"/>
      <c r="T170" s="3" t="str">
        <f t="shared" si="21"/>
        <v>20</v>
      </c>
    </row>
    <row r="171" spans="1:20" ht="24.75" customHeight="1">
      <c r="A171" s="69">
        <f t="shared" si="22"/>
        <v>169</v>
      </c>
      <c r="B171" s="16" t="str">
        <f t="shared" si="24"/>
        <v>01</v>
      </c>
      <c r="C171" s="69">
        <f t="shared" si="19"/>
        <v>1</v>
      </c>
      <c r="D171" s="10">
        <v>1911616901</v>
      </c>
      <c r="E171" s="17" t="s">
        <v>559</v>
      </c>
      <c r="F171" s="18" t="s">
        <v>297</v>
      </c>
      <c r="H171" s="3" t="s">
        <v>560</v>
      </c>
      <c r="I171" s="14" t="s">
        <v>561</v>
      </c>
      <c r="J171" s="93"/>
      <c r="K171" s="15" t="e">
        <f>#REF!&amp;J171</f>
        <v>#REF!</v>
      </c>
      <c r="L171" s="76">
        <f t="shared" si="18"/>
        <v>1</v>
      </c>
      <c r="M171" s="77"/>
      <c r="N171" s="78" t="str">
        <f t="shared" si="17"/>
        <v/>
      </c>
      <c r="O171" s="253" t="str">
        <f>VLOOKUP(D171,'LPl2 (IN)'!$C$8:$H$305,6,0)</f>
        <v>Nợ LP</v>
      </c>
      <c r="P171" s="83" t="str">
        <f t="shared" si="20"/>
        <v>Nợ LP</v>
      </c>
      <c r="Q171" s="78">
        <f t="shared" si="23"/>
        <v>169</v>
      </c>
      <c r="R171" s="105"/>
      <c r="T171" s="3" t="str">
        <f t="shared" si="21"/>
        <v>19</v>
      </c>
    </row>
    <row r="172" spans="1:20" ht="24.75" customHeight="1">
      <c r="A172" s="69">
        <f t="shared" si="22"/>
        <v>170</v>
      </c>
      <c r="B172" s="16" t="str">
        <f t="shared" si="24"/>
        <v>01</v>
      </c>
      <c r="C172" s="69">
        <f t="shared" si="19"/>
        <v>1</v>
      </c>
      <c r="D172" s="10">
        <v>2020514758</v>
      </c>
      <c r="E172" s="17" t="s">
        <v>426</v>
      </c>
      <c r="F172" s="18" t="s">
        <v>427</v>
      </c>
      <c r="H172" s="3" t="s">
        <v>422</v>
      </c>
      <c r="I172" s="14" t="s">
        <v>396</v>
      </c>
      <c r="J172" s="93"/>
      <c r="K172" s="15" t="e">
        <f>#REF!&amp;J172</f>
        <v>#REF!</v>
      </c>
      <c r="L172" s="76">
        <f t="shared" si="18"/>
        <v>1</v>
      </c>
      <c r="M172" s="77"/>
      <c r="N172" s="78" t="str">
        <f t="shared" si="17"/>
        <v/>
      </c>
      <c r="O172" s="253" t="str">
        <f>VLOOKUP(D172,'LPl2 (IN)'!$C$8:$H$305,6,0)</f>
        <v>Nợ LP</v>
      </c>
      <c r="P172" s="83" t="str">
        <f t="shared" si="20"/>
        <v>Nợ LP</v>
      </c>
      <c r="Q172" s="78">
        <f t="shared" si="23"/>
        <v>170</v>
      </c>
      <c r="R172" s="105"/>
      <c r="T172" s="3" t="str">
        <f t="shared" si="21"/>
        <v>20</v>
      </c>
    </row>
    <row r="173" spans="1:20" ht="24.75" customHeight="1">
      <c r="A173" s="69">
        <f t="shared" si="22"/>
        <v>171</v>
      </c>
      <c r="B173" s="16" t="str">
        <f t="shared" si="24"/>
        <v>01</v>
      </c>
      <c r="C173" s="69">
        <f t="shared" si="19"/>
        <v>1</v>
      </c>
      <c r="D173" s="10">
        <v>2020227373</v>
      </c>
      <c r="E173" s="17" t="s">
        <v>658</v>
      </c>
      <c r="F173" s="18" t="s">
        <v>383</v>
      </c>
      <c r="H173" s="3" t="s">
        <v>655</v>
      </c>
      <c r="I173" s="14" t="s">
        <v>629</v>
      </c>
      <c r="J173" s="93"/>
      <c r="K173" s="15" t="e">
        <f>#REF!&amp;J173</f>
        <v>#REF!</v>
      </c>
      <c r="L173" s="76">
        <f t="shared" si="18"/>
        <v>1</v>
      </c>
      <c r="M173" s="77"/>
      <c r="N173" s="78" t="str">
        <f t="shared" si="17"/>
        <v/>
      </c>
      <c r="O173" s="253" t="str">
        <f>VLOOKUP(D173,'LPl2 (IN)'!$C$8:$H$305,6,0)</f>
        <v>Nợ LP</v>
      </c>
      <c r="P173" s="83" t="str">
        <f t="shared" si="20"/>
        <v>Nợ LP</v>
      </c>
      <c r="Q173" s="78">
        <f t="shared" si="23"/>
        <v>171</v>
      </c>
      <c r="R173" s="105"/>
      <c r="T173" s="3" t="str">
        <f t="shared" si="21"/>
        <v>20</v>
      </c>
    </row>
    <row r="174" spans="1:20" ht="24.75" customHeight="1">
      <c r="A174" s="69">
        <f t="shared" si="22"/>
        <v>172</v>
      </c>
      <c r="B174" s="16" t="str">
        <f t="shared" si="24"/>
        <v>01</v>
      </c>
      <c r="C174" s="69">
        <f t="shared" si="19"/>
        <v>1</v>
      </c>
      <c r="D174" s="10">
        <v>2020714241</v>
      </c>
      <c r="E174" s="17" t="s">
        <v>681</v>
      </c>
      <c r="F174" s="18" t="s">
        <v>353</v>
      </c>
      <c r="H174" s="3" t="s">
        <v>682</v>
      </c>
      <c r="I174" s="14" t="s">
        <v>629</v>
      </c>
      <c r="J174" s="93"/>
      <c r="K174" s="15" t="e">
        <f>#REF!&amp;J174</f>
        <v>#REF!</v>
      </c>
      <c r="L174" s="76">
        <f t="shared" si="18"/>
        <v>1</v>
      </c>
      <c r="M174" s="77"/>
      <c r="N174" s="78" t="str">
        <f t="shared" si="17"/>
        <v/>
      </c>
      <c r="O174" s="253" t="str">
        <f>VLOOKUP(D174,'LPl2 (IN)'!$C$8:$H$305,6,0)</f>
        <v>Nợ LP</v>
      </c>
      <c r="P174" s="83" t="str">
        <f t="shared" si="20"/>
        <v>Nợ LP</v>
      </c>
      <c r="Q174" s="78">
        <f t="shared" si="23"/>
        <v>172</v>
      </c>
      <c r="R174" s="105"/>
      <c r="T174" s="3" t="str">
        <f t="shared" si="21"/>
        <v>20</v>
      </c>
    </row>
    <row r="175" spans="1:20" ht="24.75" customHeight="1">
      <c r="A175" s="69">
        <f t="shared" si="22"/>
        <v>173</v>
      </c>
      <c r="B175" s="16" t="str">
        <f t="shared" si="24"/>
        <v>01</v>
      </c>
      <c r="C175" s="69">
        <f t="shared" si="19"/>
        <v>1</v>
      </c>
      <c r="D175" s="10">
        <v>2021348197</v>
      </c>
      <c r="E175" s="17" t="s">
        <v>606</v>
      </c>
      <c r="F175" s="18" t="s">
        <v>299</v>
      </c>
      <c r="H175" s="3" t="s">
        <v>600</v>
      </c>
      <c r="I175" s="14" t="s">
        <v>601</v>
      </c>
      <c r="J175" s="93"/>
      <c r="K175" s="15" t="e">
        <f>#REF!&amp;J175</f>
        <v>#REF!</v>
      </c>
      <c r="L175" s="76">
        <f t="shared" si="18"/>
        <v>1</v>
      </c>
      <c r="M175" s="77"/>
      <c r="N175" s="78" t="str">
        <f t="shared" si="17"/>
        <v/>
      </c>
      <c r="O175" s="253" t="str">
        <f>VLOOKUP(D175,'LPl2 (IN)'!$C$8:$H$305,6,0)</f>
        <v>Nợ LP</v>
      </c>
      <c r="P175" s="83" t="str">
        <f t="shared" si="20"/>
        <v>Nợ LP</v>
      </c>
      <c r="Q175" s="78">
        <f t="shared" si="23"/>
        <v>173</v>
      </c>
      <c r="R175" s="105"/>
      <c r="T175" s="3" t="str">
        <f t="shared" si="21"/>
        <v>20</v>
      </c>
    </row>
    <row r="176" spans="1:20" ht="24.75" customHeight="1">
      <c r="A176" s="69">
        <f t="shared" si="22"/>
        <v>174</v>
      </c>
      <c r="B176" s="16" t="str">
        <f t="shared" si="24"/>
        <v>02</v>
      </c>
      <c r="C176" s="69">
        <f t="shared" si="19"/>
        <v>2</v>
      </c>
      <c r="D176" s="10">
        <v>2021235061</v>
      </c>
      <c r="E176" s="17" t="s">
        <v>605</v>
      </c>
      <c r="F176" s="18" t="s">
        <v>299</v>
      </c>
      <c r="H176" s="3" t="s">
        <v>600</v>
      </c>
      <c r="I176" s="14" t="s">
        <v>406</v>
      </c>
      <c r="J176" s="93"/>
      <c r="K176" s="15" t="e">
        <f>#REF!&amp;J176</f>
        <v>#REF!</v>
      </c>
      <c r="L176" s="76">
        <f t="shared" si="18"/>
        <v>1</v>
      </c>
      <c r="M176" s="77"/>
      <c r="N176" s="78" t="str">
        <f t="shared" si="17"/>
        <v/>
      </c>
      <c r="O176" s="253" t="str">
        <f>VLOOKUP(D176,'LPl2 (IN)'!$C$8:$H$305,6,0)</f>
        <v>Nợ LP</v>
      </c>
      <c r="P176" s="83" t="str">
        <f t="shared" si="20"/>
        <v>Nợ LP</v>
      </c>
      <c r="Q176" s="78">
        <f t="shared" si="23"/>
        <v>174</v>
      </c>
      <c r="R176" s="105"/>
      <c r="T176" s="3" t="str">
        <f t="shared" si="21"/>
        <v>20</v>
      </c>
    </row>
    <row r="177" spans="1:20" ht="24.75" customHeight="1">
      <c r="A177" s="69">
        <f t="shared" si="22"/>
        <v>175</v>
      </c>
      <c r="B177" s="16" t="str">
        <f t="shared" si="24"/>
        <v>01</v>
      </c>
      <c r="C177" s="69">
        <f t="shared" si="19"/>
        <v>1</v>
      </c>
      <c r="D177" s="10">
        <v>2021715640</v>
      </c>
      <c r="E177" s="17" t="s">
        <v>551</v>
      </c>
      <c r="F177" s="18" t="s">
        <v>299</v>
      </c>
      <c r="H177" s="3" t="s">
        <v>655</v>
      </c>
      <c r="I177" s="14" t="s">
        <v>629</v>
      </c>
      <c r="J177" s="93"/>
      <c r="K177" s="15" t="e">
        <f>#REF!&amp;J177</f>
        <v>#REF!</v>
      </c>
      <c r="L177" s="76">
        <f t="shared" si="18"/>
        <v>1</v>
      </c>
      <c r="M177" s="77"/>
      <c r="N177" s="78" t="str">
        <f t="shared" si="17"/>
        <v/>
      </c>
      <c r="O177" s="253" t="str">
        <f>VLOOKUP(D177,'LPl2 (IN)'!$C$8:$H$305,6,0)</f>
        <v>Nợ LP</v>
      </c>
      <c r="P177" s="83" t="str">
        <f t="shared" si="20"/>
        <v>Nợ LP</v>
      </c>
      <c r="Q177" s="78">
        <f t="shared" si="23"/>
        <v>175</v>
      </c>
      <c r="R177" s="105"/>
      <c r="T177" s="3" t="str">
        <f t="shared" si="21"/>
        <v>20</v>
      </c>
    </row>
    <row r="178" spans="1:20" ht="24.75" customHeight="1">
      <c r="A178" s="69">
        <f t="shared" si="22"/>
        <v>176</v>
      </c>
      <c r="B178" s="16" t="str">
        <f t="shared" si="24"/>
        <v>02</v>
      </c>
      <c r="C178" s="69">
        <f t="shared" si="19"/>
        <v>2</v>
      </c>
      <c r="D178" s="10">
        <v>2020345304</v>
      </c>
      <c r="E178" s="17" t="s">
        <v>304</v>
      </c>
      <c r="F178" s="18" t="s">
        <v>57</v>
      </c>
      <c r="H178" s="3" t="s">
        <v>655</v>
      </c>
      <c r="I178" s="14" t="s">
        <v>629</v>
      </c>
      <c r="J178" s="93"/>
      <c r="K178" s="15" t="e">
        <f>#REF!&amp;J178</f>
        <v>#REF!</v>
      </c>
      <c r="L178" s="76">
        <f t="shared" si="18"/>
        <v>1</v>
      </c>
      <c r="M178" s="77"/>
      <c r="N178" s="78" t="str">
        <f t="shared" si="17"/>
        <v/>
      </c>
      <c r="O178" s="253" t="str">
        <f>VLOOKUP(D178,'LPl2 (IN)'!$C$8:$H$305,6,0)</f>
        <v>Nợ LP</v>
      </c>
      <c r="P178" s="83" t="str">
        <f t="shared" si="20"/>
        <v>Nợ LP</v>
      </c>
      <c r="Q178" s="78">
        <f t="shared" si="23"/>
        <v>176</v>
      </c>
      <c r="R178" s="105"/>
      <c r="T178" s="3" t="str">
        <f t="shared" si="21"/>
        <v>20</v>
      </c>
    </row>
    <row r="179" spans="1:20" ht="24.75" customHeight="1">
      <c r="A179" s="69">
        <f t="shared" si="22"/>
        <v>177</v>
      </c>
      <c r="B179" s="16" t="str">
        <f t="shared" si="24"/>
        <v>01</v>
      </c>
      <c r="C179" s="69">
        <f t="shared" si="19"/>
        <v>1</v>
      </c>
      <c r="D179" s="10">
        <v>2020718168</v>
      </c>
      <c r="E179" s="17" t="s">
        <v>683</v>
      </c>
      <c r="F179" s="18" t="s">
        <v>52</v>
      </c>
      <c r="H179" s="3" t="s">
        <v>682</v>
      </c>
      <c r="I179" s="14" t="s">
        <v>629</v>
      </c>
      <c r="J179" s="93"/>
      <c r="K179" s="15" t="e">
        <f>#REF!&amp;J179</f>
        <v>#REF!</v>
      </c>
      <c r="L179" s="76">
        <f t="shared" si="18"/>
        <v>1</v>
      </c>
      <c r="M179" s="77"/>
      <c r="N179" s="78" t="str">
        <f t="shared" si="17"/>
        <v/>
      </c>
      <c r="O179" s="253" t="str">
        <f>VLOOKUP(D179,'LPl2 (IN)'!$C$8:$H$305,6,0)</f>
        <v>Nợ LP, HP</v>
      </c>
      <c r="P179" s="83" t="str">
        <f t="shared" si="20"/>
        <v>Nợ LP, HP</v>
      </c>
      <c r="Q179" s="78">
        <f t="shared" si="23"/>
        <v>177</v>
      </c>
      <c r="R179" s="105"/>
      <c r="T179" s="3" t="str">
        <f t="shared" si="21"/>
        <v>20</v>
      </c>
    </row>
    <row r="180" spans="1:20" ht="24.75" customHeight="1">
      <c r="A180" s="69">
        <f t="shared" si="22"/>
        <v>178</v>
      </c>
      <c r="B180" s="16" t="str">
        <f t="shared" si="24"/>
        <v>01</v>
      </c>
      <c r="C180" s="69">
        <f t="shared" si="19"/>
        <v>1</v>
      </c>
      <c r="D180" s="10">
        <v>2020716677</v>
      </c>
      <c r="E180" s="17" t="s">
        <v>459</v>
      </c>
      <c r="F180" s="18" t="s">
        <v>52</v>
      </c>
      <c r="H180" s="3" t="s">
        <v>450</v>
      </c>
      <c r="I180" s="14" t="s">
        <v>396</v>
      </c>
      <c r="J180" s="93"/>
      <c r="K180" s="15" t="e">
        <f>#REF!&amp;J180</f>
        <v>#REF!</v>
      </c>
      <c r="L180" s="76">
        <f t="shared" si="18"/>
        <v>1</v>
      </c>
      <c r="M180" s="77"/>
      <c r="N180" s="78" t="str">
        <f t="shared" si="17"/>
        <v/>
      </c>
      <c r="O180" s="253" t="str">
        <f>VLOOKUP(D180,'LPl2 (IN)'!$C$8:$H$305,6,0)</f>
        <v>Nợ LP</v>
      </c>
      <c r="P180" s="83" t="str">
        <f t="shared" si="20"/>
        <v>Nợ LP</v>
      </c>
      <c r="Q180" s="78">
        <f t="shared" si="23"/>
        <v>178</v>
      </c>
      <c r="R180" s="105"/>
      <c r="T180" s="3" t="str">
        <f t="shared" si="21"/>
        <v>20</v>
      </c>
    </row>
    <row r="181" spans="1:20" ht="24.75" customHeight="1">
      <c r="A181" s="69">
        <f t="shared" si="22"/>
        <v>179</v>
      </c>
      <c r="B181" s="16" t="str">
        <f t="shared" si="24"/>
        <v>01</v>
      </c>
      <c r="C181" s="69">
        <f t="shared" si="19"/>
        <v>1</v>
      </c>
      <c r="D181" s="10">
        <v>2021347230</v>
      </c>
      <c r="E181" s="17" t="s">
        <v>525</v>
      </c>
      <c r="F181" s="18" t="s">
        <v>49</v>
      </c>
      <c r="H181" s="3" t="s">
        <v>526</v>
      </c>
      <c r="I181" s="14" t="s">
        <v>527</v>
      </c>
      <c r="J181" s="93"/>
      <c r="K181" s="15" t="e">
        <f>#REF!&amp;J181</f>
        <v>#REF!</v>
      </c>
      <c r="L181" s="76">
        <f t="shared" si="18"/>
        <v>1</v>
      </c>
      <c r="M181" s="77"/>
      <c r="N181" s="78" t="str">
        <f t="shared" si="17"/>
        <v/>
      </c>
      <c r="O181" s="253" t="str">
        <f>VLOOKUP(D181,'LPl2 (IN)'!$C$8:$H$305,6,0)</f>
        <v>Nợ LP</v>
      </c>
      <c r="P181" s="83" t="str">
        <f t="shared" si="20"/>
        <v>Nợ LP</v>
      </c>
      <c r="Q181" s="78">
        <f t="shared" si="23"/>
        <v>179</v>
      </c>
      <c r="R181" s="105"/>
      <c r="T181" s="3" t="str">
        <f t="shared" si="21"/>
        <v>20</v>
      </c>
    </row>
    <row r="182" spans="1:20" ht="24.75" customHeight="1">
      <c r="A182" s="69">
        <f t="shared" si="22"/>
        <v>180</v>
      </c>
      <c r="B182" s="16" t="str">
        <f t="shared" si="24"/>
        <v>01</v>
      </c>
      <c r="C182" s="69">
        <f t="shared" si="19"/>
        <v>1</v>
      </c>
      <c r="D182" s="10">
        <v>2021213313</v>
      </c>
      <c r="E182" s="17" t="s">
        <v>372</v>
      </c>
      <c r="F182" s="18" t="s">
        <v>300</v>
      </c>
      <c r="H182" s="3" t="s">
        <v>367</v>
      </c>
      <c r="I182" s="14" t="s">
        <v>368</v>
      </c>
      <c r="J182" s="93"/>
      <c r="K182" s="15" t="e">
        <f>#REF!&amp;J182</f>
        <v>#REF!</v>
      </c>
      <c r="L182" s="76">
        <f t="shared" si="18"/>
        <v>1</v>
      </c>
      <c r="M182" s="77"/>
      <c r="N182" s="78" t="str">
        <f t="shared" si="17"/>
        <v/>
      </c>
      <c r="O182" s="253" t="str">
        <f>VLOOKUP(D182,'LPl2 (IN)'!$C$8:$H$305,6,0)</f>
        <v>Nợ LP</v>
      </c>
      <c r="P182" s="83" t="str">
        <f t="shared" si="20"/>
        <v>Nợ LP</v>
      </c>
      <c r="Q182" s="78">
        <f t="shared" si="23"/>
        <v>180</v>
      </c>
      <c r="R182" s="105"/>
      <c r="T182" s="3" t="str">
        <f t="shared" si="21"/>
        <v>20</v>
      </c>
    </row>
    <row r="183" spans="1:20" ht="24.75" customHeight="1">
      <c r="A183" s="69">
        <f t="shared" si="22"/>
        <v>181</v>
      </c>
      <c r="B183" s="16" t="str">
        <f t="shared" si="24"/>
        <v>01</v>
      </c>
      <c r="C183" s="69">
        <f t="shared" si="19"/>
        <v>1</v>
      </c>
      <c r="D183" s="10">
        <v>2021253828</v>
      </c>
      <c r="E183" s="17" t="s">
        <v>575</v>
      </c>
      <c r="F183" s="18" t="s">
        <v>300</v>
      </c>
      <c r="H183" s="3" t="s">
        <v>570</v>
      </c>
      <c r="I183" s="14" t="s">
        <v>571</v>
      </c>
      <c r="J183" s="93"/>
      <c r="K183" s="15" t="e">
        <f>#REF!&amp;J183</f>
        <v>#REF!</v>
      </c>
      <c r="L183" s="76">
        <f t="shared" si="18"/>
        <v>1</v>
      </c>
      <c r="M183" s="77"/>
      <c r="N183" s="78" t="str">
        <f t="shared" si="17"/>
        <v/>
      </c>
      <c r="O183" s="253" t="str">
        <f>VLOOKUP(D183,'LPl2 (IN)'!$C$8:$H$305,6,0)</f>
        <v>Nợ LP</v>
      </c>
      <c r="P183" s="83" t="str">
        <f t="shared" si="20"/>
        <v>Nợ LP</v>
      </c>
      <c r="Q183" s="78">
        <f t="shared" si="23"/>
        <v>181</v>
      </c>
      <c r="R183" s="105"/>
      <c r="T183" s="3" t="str">
        <f t="shared" si="21"/>
        <v>20</v>
      </c>
    </row>
    <row r="184" spans="1:20" ht="24.75" customHeight="1">
      <c r="A184" s="69">
        <f t="shared" si="22"/>
        <v>182</v>
      </c>
      <c r="B184" s="16" t="str">
        <f t="shared" si="24"/>
        <v>01</v>
      </c>
      <c r="C184" s="69">
        <f t="shared" si="19"/>
        <v>1</v>
      </c>
      <c r="D184" s="10">
        <v>2021218494</v>
      </c>
      <c r="E184" s="17" t="s">
        <v>373</v>
      </c>
      <c r="F184" s="18" t="s">
        <v>300</v>
      </c>
      <c r="H184" s="3" t="s">
        <v>367</v>
      </c>
      <c r="I184" s="14" t="s">
        <v>368</v>
      </c>
      <c r="J184" s="93"/>
      <c r="K184" s="15" t="e">
        <f>#REF!&amp;J184</f>
        <v>#REF!</v>
      </c>
      <c r="L184" s="76">
        <f t="shared" si="18"/>
        <v>1</v>
      </c>
      <c r="M184" s="77"/>
      <c r="N184" s="78" t="str">
        <f t="shared" si="17"/>
        <v/>
      </c>
      <c r="O184" s="253" t="str">
        <f>VLOOKUP(D184,'LPl2 (IN)'!$C$8:$H$305,6,0)</f>
        <v>Nợ LP, HP</v>
      </c>
      <c r="P184" s="83" t="str">
        <f t="shared" si="20"/>
        <v>Nợ LP, HP</v>
      </c>
      <c r="Q184" s="78">
        <f t="shared" si="23"/>
        <v>182</v>
      </c>
      <c r="R184" s="105"/>
      <c r="T184" s="3" t="str">
        <f t="shared" si="21"/>
        <v>20</v>
      </c>
    </row>
    <row r="185" spans="1:20" ht="24.75" customHeight="1">
      <c r="A185" s="69">
        <f t="shared" si="22"/>
        <v>183</v>
      </c>
      <c r="B185" s="16" t="str">
        <f t="shared" si="24"/>
        <v>01</v>
      </c>
      <c r="C185" s="69">
        <f t="shared" si="19"/>
        <v>1</v>
      </c>
      <c r="D185" s="10">
        <v>2020213379</v>
      </c>
      <c r="E185" s="17" t="s">
        <v>704</v>
      </c>
      <c r="F185" s="18" t="s">
        <v>577</v>
      </c>
      <c r="H185" s="3" t="s">
        <v>700</v>
      </c>
      <c r="I185" s="14" t="s">
        <v>701</v>
      </c>
      <c r="J185" s="93"/>
      <c r="K185" s="15" t="e">
        <f>#REF!&amp;J185</f>
        <v>#REF!</v>
      </c>
      <c r="L185" s="76">
        <f t="shared" si="18"/>
        <v>1</v>
      </c>
      <c r="M185" s="77"/>
      <c r="N185" s="78" t="str">
        <f t="shared" si="17"/>
        <v/>
      </c>
      <c r="O185" s="253" t="str">
        <f>VLOOKUP(D185,'LPl2 (IN)'!$C$8:$H$305,6,0)</f>
        <v>Nợ LP</v>
      </c>
      <c r="P185" s="83" t="str">
        <f t="shared" si="20"/>
        <v>Nợ LP</v>
      </c>
      <c r="Q185" s="78">
        <f t="shared" si="23"/>
        <v>183</v>
      </c>
      <c r="R185" s="105"/>
      <c r="T185" s="3" t="str">
        <f t="shared" si="21"/>
        <v>20</v>
      </c>
    </row>
    <row r="186" spans="1:20" ht="24.75" customHeight="1">
      <c r="A186" s="69">
        <f t="shared" si="22"/>
        <v>184</v>
      </c>
      <c r="B186" s="16" t="str">
        <f t="shared" si="24"/>
        <v>01</v>
      </c>
      <c r="C186" s="69">
        <f t="shared" si="19"/>
        <v>1</v>
      </c>
      <c r="D186" s="10">
        <v>2020715044</v>
      </c>
      <c r="E186" s="17" t="s">
        <v>659</v>
      </c>
      <c r="F186" s="18" t="s">
        <v>54</v>
      </c>
      <c r="H186" s="3" t="s">
        <v>655</v>
      </c>
      <c r="I186" s="14" t="s">
        <v>629</v>
      </c>
      <c r="J186" s="93"/>
      <c r="K186" s="15" t="e">
        <f>#REF!&amp;J186</f>
        <v>#REF!</v>
      </c>
      <c r="L186" s="76">
        <f t="shared" si="18"/>
        <v>1</v>
      </c>
      <c r="M186" s="77"/>
      <c r="N186" s="78" t="str">
        <f t="shared" si="17"/>
        <v/>
      </c>
      <c r="O186" s="253" t="str">
        <f>VLOOKUP(D186,'LPl2 (IN)'!$C$8:$H$305,6,0)</f>
        <v>Nợ LP</v>
      </c>
      <c r="P186" s="83" t="str">
        <f t="shared" si="20"/>
        <v>Nợ LP</v>
      </c>
      <c r="Q186" s="78">
        <f t="shared" si="23"/>
        <v>184</v>
      </c>
      <c r="R186" s="105"/>
      <c r="T186" s="3" t="str">
        <f t="shared" si="21"/>
        <v>20</v>
      </c>
    </row>
    <row r="187" spans="1:20" ht="24.75" customHeight="1">
      <c r="A187" s="69">
        <f t="shared" si="22"/>
        <v>185</v>
      </c>
      <c r="B187" s="16" t="str">
        <f t="shared" si="24"/>
        <v>01</v>
      </c>
      <c r="C187" s="69">
        <f t="shared" si="19"/>
        <v>1</v>
      </c>
      <c r="D187" s="10">
        <v>2021215105</v>
      </c>
      <c r="E187" s="17" t="s">
        <v>384</v>
      </c>
      <c r="F187" s="18" t="s">
        <v>54</v>
      </c>
      <c r="H187" s="3" t="s">
        <v>381</v>
      </c>
      <c r="I187" s="14" t="s">
        <v>368</v>
      </c>
      <c r="J187" s="93"/>
      <c r="K187" s="15" t="e">
        <f>#REF!&amp;J187</f>
        <v>#REF!</v>
      </c>
      <c r="L187" s="76">
        <f t="shared" si="18"/>
        <v>1</v>
      </c>
      <c r="M187" s="77"/>
      <c r="N187" s="78" t="str">
        <f t="shared" si="17"/>
        <v/>
      </c>
      <c r="O187" s="253" t="str">
        <f>VLOOKUP(D187,'LPl2 (IN)'!$C$8:$H$305,6,0)</f>
        <v>Nợ LP</v>
      </c>
      <c r="P187" s="83" t="str">
        <f t="shared" si="20"/>
        <v>Nợ LP</v>
      </c>
      <c r="Q187" s="78">
        <f t="shared" si="23"/>
        <v>185</v>
      </c>
      <c r="R187" s="105"/>
      <c r="T187" s="3" t="str">
        <f t="shared" si="21"/>
        <v>20</v>
      </c>
    </row>
    <row r="188" spans="1:20" ht="24.75" customHeight="1">
      <c r="A188" s="69">
        <f t="shared" si="22"/>
        <v>186</v>
      </c>
      <c r="B188" s="16" t="str">
        <f t="shared" si="24"/>
        <v>01</v>
      </c>
      <c r="C188" s="69">
        <f t="shared" si="19"/>
        <v>1</v>
      </c>
      <c r="D188" s="10">
        <v>2021350947</v>
      </c>
      <c r="E188" s="17" t="s">
        <v>706</v>
      </c>
      <c r="F188" s="18" t="s">
        <v>303</v>
      </c>
      <c r="H188" s="3" t="s">
        <v>700</v>
      </c>
      <c r="I188" s="14" t="s">
        <v>701</v>
      </c>
      <c r="J188" s="93"/>
      <c r="K188" s="15" t="e">
        <f>#REF!&amp;J188</f>
        <v>#REF!</v>
      </c>
      <c r="L188" s="76">
        <f t="shared" si="18"/>
        <v>1</v>
      </c>
      <c r="M188" s="77"/>
      <c r="N188" s="78" t="str">
        <f t="shared" si="17"/>
        <v/>
      </c>
      <c r="O188" s="253" t="str">
        <f>VLOOKUP(D188,'LPl2 (IN)'!$C$8:$H$305,6,0)</f>
        <v>Nợ LP</v>
      </c>
      <c r="P188" s="83" t="str">
        <f t="shared" si="20"/>
        <v>Nợ LP</v>
      </c>
      <c r="Q188" s="78">
        <f t="shared" si="23"/>
        <v>186</v>
      </c>
      <c r="R188" s="105"/>
      <c r="T188" s="3" t="str">
        <f t="shared" si="21"/>
        <v>20</v>
      </c>
    </row>
    <row r="189" spans="1:20" ht="24.75" customHeight="1">
      <c r="A189" s="69">
        <f t="shared" si="22"/>
        <v>187</v>
      </c>
      <c r="B189" s="16" t="str">
        <f t="shared" si="24"/>
        <v>01</v>
      </c>
      <c r="C189" s="69">
        <f t="shared" si="19"/>
        <v>1</v>
      </c>
      <c r="D189" s="10">
        <v>2020714839</v>
      </c>
      <c r="E189" s="17" t="s">
        <v>301</v>
      </c>
      <c r="F189" s="18" t="s">
        <v>430</v>
      </c>
      <c r="H189" s="3" t="s">
        <v>422</v>
      </c>
      <c r="I189" s="14" t="s">
        <v>396</v>
      </c>
      <c r="J189" s="93"/>
      <c r="K189" s="15" t="e">
        <f>#REF!&amp;J189</f>
        <v>#REF!</v>
      </c>
      <c r="L189" s="76">
        <f t="shared" si="18"/>
        <v>1</v>
      </c>
      <c r="M189" s="77"/>
      <c r="N189" s="78" t="str">
        <f t="shared" ref="N189:N251" si="25">IF(M189&lt;&gt;0,"Học Ghép","")</f>
        <v/>
      </c>
      <c r="O189" s="253" t="str">
        <f>VLOOKUP(D189,'LPl2 (IN)'!$C$8:$H$305,6,0)</f>
        <v>Nợ LP</v>
      </c>
      <c r="P189" s="83" t="str">
        <f t="shared" si="20"/>
        <v>Nợ LP</v>
      </c>
      <c r="Q189" s="78">
        <f t="shared" si="23"/>
        <v>187</v>
      </c>
      <c r="R189" s="105"/>
      <c r="T189" s="3" t="str">
        <f t="shared" si="21"/>
        <v>20</v>
      </c>
    </row>
    <row r="190" spans="1:20" ht="24.75" customHeight="1">
      <c r="A190" s="69">
        <f t="shared" si="22"/>
        <v>188</v>
      </c>
      <c r="B190" s="16" t="str">
        <f t="shared" si="24"/>
        <v>01</v>
      </c>
      <c r="C190" s="69">
        <f t="shared" si="19"/>
        <v>1</v>
      </c>
      <c r="D190" s="10">
        <v>2021213544</v>
      </c>
      <c r="E190" s="17" t="s">
        <v>385</v>
      </c>
      <c r="F190" s="18" t="s">
        <v>305</v>
      </c>
      <c r="H190" s="3" t="s">
        <v>381</v>
      </c>
      <c r="I190" s="14" t="s">
        <v>368</v>
      </c>
      <c r="J190" s="93"/>
      <c r="K190" s="15" t="e">
        <f>#REF!&amp;J190</f>
        <v>#REF!</v>
      </c>
      <c r="L190" s="76">
        <f t="shared" si="18"/>
        <v>1</v>
      </c>
      <c r="M190" s="77"/>
      <c r="N190" s="78" t="str">
        <f t="shared" si="25"/>
        <v/>
      </c>
      <c r="O190" s="253" t="str">
        <f>VLOOKUP(D190,'LPl2 (IN)'!$C$8:$H$305,6,0)</f>
        <v>Nợ LP</v>
      </c>
      <c r="P190" s="83" t="str">
        <f t="shared" si="20"/>
        <v>Nợ LP</v>
      </c>
      <c r="Q190" s="78">
        <f t="shared" si="23"/>
        <v>188</v>
      </c>
      <c r="R190" s="105"/>
      <c r="T190" s="3" t="str">
        <f t="shared" si="21"/>
        <v>20</v>
      </c>
    </row>
    <row r="191" spans="1:20" ht="24.75" customHeight="1">
      <c r="A191" s="69">
        <f t="shared" si="22"/>
        <v>189</v>
      </c>
      <c r="B191" s="16" t="str">
        <f t="shared" si="24"/>
        <v>01</v>
      </c>
      <c r="C191" s="69">
        <f t="shared" si="19"/>
        <v>1</v>
      </c>
      <c r="D191" s="10">
        <v>2021225845</v>
      </c>
      <c r="E191" s="17" t="s">
        <v>356</v>
      </c>
      <c r="F191" s="18" t="s">
        <v>305</v>
      </c>
      <c r="H191" s="3" t="s">
        <v>354</v>
      </c>
      <c r="I191" s="14" t="s">
        <v>355</v>
      </c>
      <c r="J191" s="93"/>
      <c r="K191" s="15" t="e">
        <f>#REF!&amp;J191</f>
        <v>#REF!</v>
      </c>
      <c r="L191" s="76">
        <f t="shared" si="18"/>
        <v>1</v>
      </c>
      <c r="M191" s="77"/>
      <c r="N191" s="78" t="str">
        <f t="shared" si="25"/>
        <v/>
      </c>
      <c r="O191" s="253" t="str">
        <f>VLOOKUP(D191,'LPl2 (IN)'!$C$8:$H$305,6,0)</f>
        <v>Nợ LP</v>
      </c>
      <c r="P191" s="83" t="str">
        <f t="shared" si="20"/>
        <v>Nợ LP</v>
      </c>
      <c r="Q191" s="78">
        <f t="shared" si="23"/>
        <v>189</v>
      </c>
      <c r="R191" s="105"/>
      <c r="T191" s="3" t="str">
        <f t="shared" si="21"/>
        <v>20</v>
      </c>
    </row>
    <row r="192" spans="1:20" ht="24.75" customHeight="1">
      <c r="A192" s="69">
        <f t="shared" si="22"/>
        <v>190</v>
      </c>
      <c r="B192" s="16" t="str">
        <f t="shared" si="24"/>
        <v>01</v>
      </c>
      <c r="C192" s="69">
        <f t="shared" si="19"/>
        <v>1</v>
      </c>
      <c r="D192" s="10">
        <v>2021217867</v>
      </c>
      <c r="E192" s="17" t="s">
        <v>707</v>
      </c>
      <c r="F192" s="18" t="s">
        <v>305</v>
      </c>
      <c r="H192" s="3" t="s">
        <v>700</v>
      </c>
      <c r="I192" s="14" t="s">
        <v>701</v>
      </c>
      <c r="J192" s="93"/>
      <c r="K192" s="15" t="e">
        <f>#REF!&amp;J192</f>
        <v>#REF!</v>
      </c>
      <c r="L192" s="76">
        <f t="shared" si="18"/>
        <v>1</v>
      </c>
      <c r="M192" s="77"/>
      <c r="N192" s="78" t="str">
        <f t="shared" si="25"/>
        <v/>
      </c>
      <c r="O192" s="253" t="str">
        <f>VLOOKUP(D192,'LPl2 (IN)'!$C$8:$H$305,6,0)</f>
        <v>Nợ LP</v>
      </c>
      <c r="P192" s="83" t="str">
        <f t="shared" si="20"/>
        <v>Nợ LP</v>
      </c>
      <c r="Q192" s="78">
        <f t="shared" si="23"/>
        <v>190</v>
      </c>
      <c r="R192" s="105"/>
      <c r="T192" s="3" t="str">
        <f t="shared" si="21"/>
        <v>20</v>
      </c>
    </row>
    <row r="193" spans="1:20" ht="24.75" customHeight="1">
      <c r="A193" s="69">
        <f t="shared" si="22"/>
        <v>191</v>
      </c>
      <c r="B193" s="16" t="str">
        <f t="shared" si="24"/>
        <v>01</v>
      </c>
      <c r="C193" s="69">
        <f t="shared" si="19"/>
        <v>1</v>
      </c>
      <c r="D193" s="10">
        <v>2021714469</v>
      </c>
      <c r="E193" s="17" t="s">
        <v>431</v>
      </c>
      <c r="F193" s="18" t="s">
        <v>432</v>
      </c>
      <c r="H193" s="3" t="s">
        <v>422</v>
      </c>
      <c r="I193" s="14" t="s">
        <v>396</v>
      </c>
      <c r="J193" s="93"/>
      <c r="K193" s="15" t="e">
        <f>#REF!&amp;J193</f>
        <v>#REF!</v>
      </c>
      <c r="L193" s="76">
        <f t="shared" si="18"/>
        <v>1</v>
      </c>
      <c r="M193" s="77"/>
      <c r="N193" s="78" t="str">
        <f t="shared" si="25"/>
        <v/>
      </c>
      <c r="O193" s="253" t="str">
        <f>VLOOKUP(D193,'LPl2 (IN)'!$C$8:$H$305,6,0)</f>
        <v>Nợ LP</v>
      </c>
      <c r="P193" s="83" t="str">
        <f t="shared" si="20"/>
        <v>Nợ LP</v>
      </c>
      <c r="Q193" s="78">
        <f t="shared" si="23"/>
        <v>191</v>
      </c>
      <c r="R193" s="105"/>
      <c r="T193" s="3" t="str">
        <f t="shared" si="21"/>
        <v>20</v>
      </c>
    </row>
    <row r="194" spans="1:20" ht="24.75" customHeight="1">
      <c r="A194" s="69">
        <f t="shared" si="22"/>
        <v>192</v>
      </c>
      <c r="B194" s="16" t="str">
        <f t="shared" si="24"/>
        <v>01</v>
      </c>
      <c r="C194" s="69">
        <f t="shared" si="19"/>
        <v>1</v>
      </c>
      <c r="D194" s="10">
        <v>2021244510</v>
      </c>
      <c r="E194" s="17" t="s">
        <v>609</v>
      </c>
      <c r="F194" s="18" t="s">
        <v>432</v>
      </c>
      <c r="H194" s="3" t="s">
        <v>600</v>
      </c>
      <c r="I194" s="14" t="s">
        <v>406</v>
      </c>
      <c r="J194" s="93"/>
      <c r="K194" s="15" t="e">
        <f>#REF!&amp;J194</f>
        <v>#REF!</v>
      </c>
      <c r="L194" s="76">
        <f t="shared" si="18"/>
        <v>1</v>
      </c>
      <c r="M194" s="77"/>
      <c r="N194" s="78" t="str">
        <f t="shared" si="25"/>
        <v/>
      </c>
      <c r="O194" s="253" t="str">
        <f>VLOOKUP(D194,'LPl2 (IN)'!$C$8:$H$305,6,0)</f>
        <v>Nợ LP, HP</v>
      </c>
      <c r="P194" s="83" t="str">
        <f t="shared" si="20"/>
        <v>Nợ LP, HP</v>
      </c>
      <c r="Q194" s="78">
        <f t="shared" si="23"/>
        <v>192</v>
      </c>
      <c r="R194" s="105"/>
      <c r="T194" s="3" t="str">
        <f t="shared" si="21"/>
        <v>20</v>
      </c>
    </row>
    <row r="195" spans="1:20" s="319" customFormat="1" ht="24.75" customHeight="1">
      <c r="A195" s="314">
        <f t="shared" si="22"/>
        <v>193</v>
      </c>
      <c r="B195" s="315" t="str">
        <f t="shared" si="24"/>
        <v>01</v>
      </c>
      <c r="C195" s="314">
        <f t="shared" si="19"/>
        <v>1</v>
      </c>
      <c r="D195" s="316">
        <v>2020210989</v>
      </c>
      <c r="E195" s="317" t="s">
        <v>50</v>
      </c>
      <c r="F195" s="318" t="s">
        <v>307</v>
      </c>
      <c r="H195" s="319" t="s">
        <v>700</v>
      </c>
      <c r="I195" s="320" t="s">
        <v>701</v>
      </c>
      <c r="J195" s="321"/>
      <c r="K195" s="322" t="e">
        <f>#REF!&amp;J195</f>
        <v>#REF!</v>
      </c>
      <c r="L195" s="323">
        <f t="shared" ref="L195:L258" si="26">COUNTIF($D$3:$D$1049,D195)</f>
        <v>1</v>
      </c>
      <c r="M195" s="324"/>
      <c r="N195" s="325" t="str">
        <f t="shared" si="25"/>
        <v/>
      </c>
      <c r="O195" s="326" t="str">
        <f>VLOOKUP(D195,'LPl2 (IN)'!$C$8:$H$305,6,0)</f>
        <v>Nợ LP</v>
      </c>
      <c r="P195" s="327" t="str">
        <f t="shared" si="20"/>
        <v>Nợ LP</v>
      </c>
      <c r="Q195" s="325">
        <f t="shared" si="23"/>
        <v>193</v>
      </c>
      <c r="R195" s="328"/>
      <c r="T195" s="319" t="str">
        <f t="shared" si="21"/>
        <v>20</v>
      </c>
    </row>
    <row r="196" spans="1:20" ht="24.75" customHeight="1">
      <c r="A196" s="69">
        <f t="shared" si="22"/>
        <v>194</v>
      </c>
      <c r="B196" s="16" t="str">
        <f t="shared" si="24"/>
        <v>01</v>
      </c>
      <c r="C196" s="69">
        <f t="shared" ref="C196:C259" si="27">IF(H196&lt;&gt;H195,1,C195+1)</f>
        <v>1</v>
      </c>
      <c r="D196" s="10">
        <v>2020212747</v>
      </c>
      <c r="E196" s="17" t="s">
        <v>386</v>
      </c>
      <c r="F196" s="18" t="s">
        <v>309</v>
      </c>
      <c r="H196" s="3" t="s">
        <v>381</v>
      </c>
      <c r="I196" s="14" t="s">
        <v>368</v>
      </c>
      <c r="J196" s="93"/>
      <c r="K196" s="15" t="e">
        <f>#REF!&amp;J196</f>
        <v>#REF!</v>
      </c>
      <c r="L196" s="76">
        <f t="shared" si="26"/>
        <v>1</v>
      </c>
      <c r="M196" s="77"/>
      <c r="N196" s="78" t="str">
        <f t="shared" si="25"/>
        <v/>
      </c>
      <c r="O196" s="253" t="str">
        <f>VLOOKUP(D196,'LPl2 (IN)'!$C$8:$H$305,6,0)</f>
        <v>Nợ LP</v>
      </c>
      <c r="P196" s="83" t="str">
        <f t="shared" ref="P196:P259" si="28">IF(M196&lt;&gt;0,M196,O196)</f>
        <v>Nợ LP</v>
      </c>
      <c r="Q196" s="78">
        <f t="shared" si="23"/>
        <v>194</v>
      </c>
      <c r="R196" s="105"/>
      <c r="T196" s="3" t="str">
        <f t="shared" ref="T196:T259" si="29">LEFT(D196,2)</f>
        <v>20</v>
      </c>
    </row>
    <row r="197" spans="1:20" ht="24.75" customHeight="1">
      <c r="A197" s="69">
        <f t="shared" ref="A197:A260" si="30">A196+1</f>
        <v>195</v>
      </c>
      <c r="B197" s="16" t="str">
        <f t="shared" si="24"/>
        <v>02</v>
      </c>
      <c r="C197" s="69">
        <f t="shared" si="27"/>
        <v>2</v>
      </c>
      <c r="D197" s="10">
        <v>2021215666</v>
      </c>
      <c r="E197" s="17" t="s">
        <v>387</v>
      </c>
      <c r="F197" s="18" t="s">
        <v>309</v>
      </c>
      <c r="H197" s="3" t="s">
        <v>381</v>
      </c>
      <c r="I197" s="14" t="s">
        <v>368</v>
      </c>
      <c r="J197" s="93"/>
      <c r="K197" s="15" t="e">
        <f>#REF!&amp;J197</f>
        <v>#REF!</v>
      </c>
      <c r="L197" s="76">
        <f t="shared" si="26"/>
        <v>1</v>
      </c>
      <c r="M197" s="77"/>
      <c r="N197" s="78" t="str">
        <f t="shared" si="25"/>
        <v/>
      </c>
      <c r="O197" s="253" t="str">
        <f>VLOOKUP(D197,'LPl2 (IN)'!$C$8:$H$305,6,0)</f>
        <v>Nợ LP</v>
      </c>
      <c r="P197" s="83" t="str">
        <f t="shared" si="28"/>
        <v>Nợ LP</v>
      </c>
      <c r="Q197" s="78">
        <f t="shared" ref="Q197:Q260" si="31">Q196+1</f>
        <v>195</v>
      </c>
      <c r="R197" s="105"/>
      <c r="T197" s="3" t="str">
        <f t="shared" si="29"/>
        <v>20</v>
      </c>
    </row>
    <row r="198" spans="1:20" ht="24.75" customHeight="1">
      <c r="A198" s="69">
        <f t="shared" si="30"/>
        <v>196</v>
      </c>
      <c r="B198" s="16" t="str">
        <f t="shared" si="24"/>
        <v>01</v>
      </c>
      <c r="C198" s="69">
        <f t="shared" si="27"/>
        <v>1</v>
      </c>
      <c r="D198" s="10">
        <v>2020714782</v>
      </c>
      <c r="E198" s="17" t="s">
        <v>433</v>
      </c>
      <c r="F198" s="18" t="s">
        <v>310</v>
      </c>
      <c r="H198" s="3" t="s">
        <v>422</v>
      </c>
      <c r="I198" s="14" t="s">
        <v>396</v>
      </c>
      <c r="J198" s="93"/>
      <c r="K198" s="15" t="e">
        <f>#REF!&amp;J198</f>
        <v>#REF!</v>
      </c>
      <c r="L198" s="76">
        <f t="shared" si="26"/>
        <v>1</v>
      </c>
      <c r="M198" s="77"/>
      <c r="N198" s="78" t="str">
        <f t="shared" si="25"/>
        <v/>
      </c>
      <c r="O198" s="253" t="str">
        <f>VLOOKUP(D198,'LPl2 (IN)'!$C$8:$H$305,6,0)</f>
        <v>Nợ LP, HP</v>
      </c>
      <c r="P198" s="83" t="str">
        <f t="shared" si="28"/>
        <v>Nợ LP, HP</v>
      </c>
      <c r="Q198" s="78">
        <f t="shared" si="31"/>
        <v>196</v>
      </c>
      <c r="R198" s="105"/>
      <c r="T198" s="3" t="str">
        <f t="shared" si="29"/>
        <v>20</v>
      </c>
    </row>
    <row r="199" spans="1:20" ht="24.75" customHeight="1">
      <c r="A199" s="69">
        <f t="shared" si="30"/>
        <v>197</v>
      </c>
      <c r="B199" s="16" t="str">
        <f t="shared" si="24"/>
        <v>01</v>
      </c>
      <c r="C199" s="69">
        <f t="shared" si="27"/>
        <v>1</v>
      </c>
      <c r="D199" s="10">
        <v>2021228178</v>
      </c>
      <c r="E199" s="17" t="s">
        <v>357</v>
      </c>
      <c r="F199" s="18" t="s">
        <v>312</v>
      </c>
      <c r="H199" s="3" t="s">
        <v>354</v>
      </c>
      <c r="I199" s="14" t="s">
        <v>355</v>
      </c>
      <c r="J199" s="93"/>
      <c r="K199" s="15" t="e">
        <f>#REF!&amp;J199</f>
        <v>#REF!</v>
      </c>
      <c r="L199" s="76">
        <f t="shared" si="26"/>
        <v>1</v>
      </c>
      <c r="M199" s="77"/>
      <c r="N199" s="78" t="str">
        <f t="shared" si="25"/>
        <v/>
      </c>
      <c r="O199" s="253" t="str">
        <f>VLOOKUP(D199,'LPl2 (IN)'!$C$8:$H$305,6,0)</f>
        <v>Nợ LP</v>
      </c>
      <c r="P199" s="83" t="str">
        <f t="shared" si="28"/>
        <v>Nợ LP</v>
      </c>
      <c r="Q199" s="78">
        <f t="shared" si="31"/>
        <v>197</v>
      </c>
      <c r="R199" s="105"/>
      <c r="T199" s="3" t="str">
        <f t="shared" si="29"/>
        <v>20</v>
      </c>
    </row>
    <row r="200" spans="1:20" ht="24.75" customHeight="1">
      <c r="A200" s="69">
        <f t="shared" si="30"/>
        <v>198</v>
      </c>
      <c r="B200" s="16" t="str">
        <f t="shared" si="24"/>
        <v>01</v>
      </c>
      <c r="C200" s="69">
        <f t="shared" si="27"/>
        <v>1</v>
      </c>
      <c r="D200" s="10">
        <v>2021267847</v>
      </c>
      <c r="E200" s="17" t="s">
        <v>302</v>
      </c>
      <c r="F200" s="18" t="s">
        <v>584</v>
      </c>
      <c r="H200" s="3" t="s">
        <v>570</v>
      </c>
      <c r="I200" s="14" t="s">
        <v>571</v>
      </c>
      <c r="J200" s="93"/>
      <c r="K200" s="15" t="e">
        <f>#REF!&amp;J200</f>
        <v>#REF!</v>
      </c>
      <c r="L200" s="76">
        <f t="shared" si="26"/>
        <v>1</v>
      </c>
      <c r="M200" s="77"/>
      <c r="N200" s="78" t="str">
        <f t="shared" si="25"/>
        <v/>
      </c>
      <c r="O200" s="253" t="str">
        <f>VLOOKUP(D200,'LPl2 (IN)'!$C$8:$H$305,6,0)</f>
        <v>Nợ LP</v>
      </c>
      <c r="P200" s="83" t="str">
        <f t="shared" si="28"/>
        <v>Nợ LP</v>
      </c>
      <c r="Q200" s="78">
        <f t="shared" si="31"/>
        <v>198</v>
      </c>
      <c r="R200" s="105"/>
      <c r="T200" s="3" t="str">
        <f t="shared" si="29"/>
        <v>20</v>
      </c>
    </row>
    <row r="201" spans="1:20" ht="24.75" customHeight="1">
      <c r="A201" s="69">
        <f t="shared" si="30"/>
        <v>199</v>
      </c>
      <c r="B201" s="16" t="str">
        <f t="shared" si="24"/>
        <v>01</v>
      </c>
      <c r="C201" s="69">
        <f t="shared" si="27"/>
        <v>1</v>
      </c>
      <c r="D201" s="10">
        <v>1821214236</v>
      </c>
      <c r="E201" s="17" t="s">
        <v>610</v>
      </c>
      <c r="F201" s="18" t="s">
        <v>611</v>
      </c>
      <c r="H201" s="3" t="s">
        <v>600</v>
      </c>
      <c r="I201" s="14" t="s">
        <v>289</v>
      </c>
      <c r="J201" s="93"/>
      <c r="K201" s="15" t="e">
        <f>#REF!&amp;J201</f>
        <v>#REF!</v>
      </c>
      <c r="L201" s="76">
        <f t="shared" si="26"/>
        <v>1</v>
      </c>
      <c r="M201" s="77"/>
      <c r="N201" s="78" t="str">
        <f t="shared" si="25"/>
        <v/>
      </c>
      <c r="O201" s="253" t="str">
        <f>VLOOKUP(D201,'LPl2 (IN)'!$C$8:$H$305,6,0)</f>
        <v>Nợ LP</v>
      </c>
      <c r="P201" s="83" t="str">
        <f t="shared" si="28"/>
        <v>Nợ LP</v>
      </c>
      <c r="Q201" s="78">
        <f t="shared" si="31"/>
        <v>199</v>
      </c>
      <c r="R201" s="105"/>
      <c r="T201" s="3" t="str">
        <f t="shared" si="29"/>
        <v>18</v>
      </c>
    </row>
    <row r="202" spans="1:20" ht="24.75" customHeight="1">
      <c r="A202" s="69">
        <f t="shared" si="30"/>
        <v>200</v>
      </c>
      <c r="B202" s="16" t="str">
        <f t="shared" si="24"/>
        <v>01</v>
      </c>
      <c r="C202" s="69">
        <f t="shared" si="27"/>
        <v>1</v>
      </c>
      <c r="D202" s="10">
        <v>2021713483</v>
      </c>
      <c r="E202" s="17" t="s">
        <v>293</v>
      </c>
      <c r="F202" s="18" t="s">
        <v>434</v>
      </c>
      <c r="H202" s="3" t="s">
        <v>422</v>
      </c>
      <c r="I202" s="14" t="s">
        <v>396</v>
      </c>
      <c r="J202" s="93"/>
      <c r="K202" s="15" t="e">
        <f>#REF!&amp;J202</f>
        <v>#REF!</v>
      </c>
      <c r="L202" s="76">
        <f t="shared" si="26"/>
        <v>1</v>
      </c>
      <c r="M202" s="77"/>
      <c r="N202" s="78" t="str">
        <f t="shared" si="25"/>
        <v/>
      </c>
      <c r="O202" s="253" t="str">
        <f>VLOOKUP(D202,'LPl2 (IN)'!$C$8:$H$305,6,0)</f>
        <v>Nợ LP, HP</v>
      </c>
      <c r="P202" s="83" t="str">
        <f t="shared" si="28"/>
        <v>Nợ LP, HP</v>
      </c>
      <c r="Q202" s="78">
        <f t="shared" si="31"/>
        <v>200</v>
      </c>
      <c r="R202" s="105"/>
      <c r="T202" s="3" t="str">
        <f t="shared" si="29"/>
        <v>20</v>
      </c>
    </row>
    <row r="203" spans="1:20" ht="24.75" customHeight="1">
      <c r="A203" s="69">
        <f t="shared" si="30"/>
        <v>201</v>
      </c>
      <c r="B203" s="16" t="str">
        <f t="shared" ref="B203:B266" si="32">J203&amp;TEXT(C203,"00")</f>
        <v>01</v>
      </c>
      <c r="C203" s="69">
        <f t="shared" si="27"/>
        <v>1</v>
      </c>
      <c r="D203" s="10">
        <v>2020355495</v>
      </c>
      <c r="E203" s="17" t="s">
        <v>709</v>
      </c>
      <c r="F203" s="18" t="s">
        <v>488</v>
      </c>
      <c r="H203" s="3" t="s">
        <v>700</v>
      </c>
      <c r="I203" s="14" t="s">
        <v>701</v>
      </c>
      <c r="J203" s="93"/>
      <c r="K203" s="15" t="e">
        <f>#REF!&amp;J203</f>
        <v>#REF!</v>
      </c>
      <c r="L203" s="76">
        <f t="shared" si="26"/>
        <v>1</v>
      </c>
      <c r="M203" s="77"/>
      <c r="N203" s="78" t="str">
        <f t="shared" si="25"/>
        <v/>
      </c>
      <c r="O203" s="253" t="str">
        <f>VLOOKUP(D203,'LPl2 (IN)'!$C$8:$H$305,6,0)</f>
        <v>Nợ LP</v>
      </c>
      <c r="P203" s="83" t="str">
        <f t="shared" si="28"/>
        <v>Nợ LP</v>
      </c>
      <c r="Q203" s="78">
        <f t="shared" si="31"/>
        <v>201</v>
      </c>
      <c r="R203" s="105"/>
      <c r="T203" s="3" t="str">
        <f t="shared" si="29"/>
        <v>20</v>
      </c>
    </row>
    <row r="204" spans="1:20" ht="24.75" customHeight="1">
      <c r="A204" s="69">
        <f t="shared" si="30"/>
        <v>202</v>
      </c>
      <c r="B204" s="16" t="str">
        <f t="shared" si="32"/>
        <v>01</v>
      </c>
      <c r="C204" s="69">
        <f t="shared" si="27"/>
        <v>1</v>
      </c>
      <c r="D204" s="10">
        <v>2020345393</v>
      </c>
      <c r="E204" s="17" t="s">
        <v>388</v>
      </c>
      <c r="F204" s="18" t="s">
        <v>488</v>
      </c>
      <c r="H204" s="3" t="s">
        <v>600</v>
      </c>
      <c r="I204" s="14" t="s">
        <v>601</v>
      </c>
      <c r="J204" s="93"/>
      <c r="K204" s="15" t="e">
        <f>#REF!&amp;J204</f>
        <v>#REF!</v>
      </c>
      <c r="L204" s="76">
        <f t="shared" si="26"/>
        <v>1</v>
      </c>
      <c r="M204" s="77"/>
      <c r="N204" s="78" t="str">
        <f t="shared" si="25"/>
        <v/>
      </c>
      <c r="O204" s="253" t="str">
        <f>VLOOKUP(D204,'LPl2 (IN)'!$C$8:$H$305,6,0)</f>
        <v>Nợ LP</v>
      </c>
      <c r="P204" s="83" t="str">
        <f t="shared" si="28"/>
        <v>Nợ LP</v>
      </c>
      <c r="Q204" s="78">
        <f t="shared" si="31"/>
        <v>202</v>
      </c>
      <c r="R204" s="105"/>
      <c r="T204" s="3" t="str">
        <f t="shared" si="29"/>
        <v>20</v>
      </c>
    </row>
    <row r="205" spans="1:20" ht="24.75" customHeight="1">
      <c r="A205" s="69">
        <f t="shared" si="30"/>
        <v>203</v>
      </c>
      <c r="B205" s="16" t="str">
        <f t="shared" si="32"/>
        <v>01</v>
      </c>
      <c r="C205" s="69">
        <f t="shared" si="27"/>
        <v>1</v>
      </c>
      <c r="D205" s="10">
        <v>2020345416</v>
      </c>
      <c r="E205" s="17" t="s">
        <v>661</v>
      </c>
      <c r="F205" s="18" t="s">
        <v>488</v>
      </c>
      <c r="H205" s="3" t="s">
        <v>655</v>
      </c>
      <c r="I205" s="14" t="s">
        <v>629</v>
      </c>
      <c r="J205" s="93"/>
      <c r="K205" s="15" t="e">
        <f>#REF!&amp;J205</f>
        <v>#REF!</v>
      </c>
      <c r="L205" s="76">
        <f t="shared" si="26"/>
        <v>1</v>
      </c>
      <c r="M205" s="77"/>
      <c r="N205" s="78" t="str">
        <f t="shared" si="25"/>
        <v/>
      </c>
      <c r="O205" s="253" t="str">
        <f>VLOOKUP(D205,'LPl2 (IN)'!$C$8:$H$305,6,0)</f>
        <v>Nợ LP</v>
      </c>
      <c r="P205" s="83" t="str">
        <f t="shared" si="28"/>
        <v>Nợ LP</v>
      </c>
      <c r="Q205" s="78">
        <f t="shared" si="31"/>
        <v>203</v>
      </c>
      <c r="R205" s="105"/>
      <c r="T205" s="3" t="str">
        <f t="shared" si="29"/>
        <v>20</v>
      </c>
    </row>
    <row r="206" spans="1:20" ht="24.75" customHeight="1">
      <c r="A206" s="69">
        <f t="shared" si="30"/>
        <v>204</v>
      </c>
      <c r="B206" s="16" t="str">
        <f t="shared" si="32"/>
        <v>02</v>
      </c>
      <c r="C206" s="69">
        <f t="shared" si="27"/>
        <v>2</v>
      </c>
      <c r="D206" s="10">
        <v>2020715682</v>
      </c>
      <c r="E206" s="17" t="s">
        <v>662</v>
      </c>
      <c r="F206" s="18" t="s">
        <v>488</v>
      </c>
      <c r="H206" s="3" t="s">
        <v>655</v>
      </c>
      <c r="I206" s="14" t="s">
        <v>629</v>
      </c>
      <c r="J206" s="93"/>
      <c r="K206" s="15" t="e">
        <f>#REF!&amp;J206</f>
        <v>#REF!</v>
      </c>
      <c r="L206" s="76">
        <f t="shared" si="26"/>
        <v>1</v>
      </c>
      <c r="M206" s="77"/>
      <c r="N206" s="78" t="str">
        <f t="shared" si="25"/>
        <v/>
      </c>
      <c r="O206" s="253" t="str">
        <f>VLOOKUP(D206,'LPl2 (IN)'!$C$8:$H$305,6,0)</f>
        <v>Nợ LP</v>
      </c>
      <c r="P206" s="83" t="str">
        <f t="shared" si="28"/>
        <v>Nợ LP</v>
      </c>
      <c r="Q206" s="78">
        <f t="shared" si="31"/>
        <v>204</v>
      </c>
      <c r="R206" s="105"/>
      <c r="T206" s="3" t="str">
        <f t="shared" si="29"/>
        <v>20</v>
      </c>
    </row>
    <row r="207" spans="1:20" ht="24.75" customHeight="1">
      <c r="A207" s="69">
        <f t="shared" si="30"/>
        <v>205</v>
      </c>
      <c r="B207" s="16" t="str">
        <f t="shared" si="32"/>
        <v>01</v>
      </c>
      <c r="C207" s="69">
        <f t="shared" si="27"/>
        <v>1</v>
      </c>
      <c r="D207" s="10">
        <v>2021216884</v>
      </c>
      <c r="E207" s="17" t="s">
        <v>388</v>
      </c>
      <c r="F207" s="18" t="s">
        <v>389</v>
      </c>
      <c r="H207" s="3" t="s">
        <v>381</v>
      </c>
      <c r="I207" s="14" t="s">
        <v>368</v>
      </c>
      <c r="J207" s="93"/>
      <c r="K207" s="15" t="e">
        <f>#REF!&amp;J207</f>
        <v>#REF!</v>
      </c>
      <c r="L207" s="76">
        <f t="shared" si="26"/>
        <v>1</v>
      </c>
      <c r="M207" s="77"/>
      <c r="N207" s="78" t="str">
        <f t="shared" si="25"/>
        <v/>
      </c>
      <c r="O207" s="253" t="str">
        <f>VLOOKUP(D207,'LPl2 (IN)'!$C$8:$H$305,6,0)</f>
        <v>Nợ LP</v>
      </c>
      <c r="P207" s="83" t="str">
        <f t="shared" si="28"/>
        <v>Nợ LP</v>
      </c>
      <c r="Q207" s="78">
        <f t="shared" si="31"/>
        <v>205</v>
      </c>
      <c r="R207" s="105"/>
      <c r="T207" s="3" t="str">
        <f t="shared" si="29"/>
        <v>20</v>
      </c>
    </row>
    <row r="208" spans="1:20" ht="24.75" customHeight="1">
      <c r="A208" s="69">
        <f t="shared" si="30"/>
        <v>206</v>
      </c>
      <c r="B208" s="16" t="str">
        <f t="shared" si="32"/>
        <v>01</v>
      </c>
      <c r="C208" s="69">
        <f t="shared" si="27"/>
        <v>1</v>
      </c>
      <c r="D208" s="10">
        <v>2021713876</v>
      </c>
      <c r="E208" s="17" t="s">
        <v>435</v>
      </c>
      <c r="F208" s="18" t="s">
        <v>436</v>
      </c>
      <c r="H208" s="3" t="s">
        <v>422</v>
      </c>
      <c r="I208" s="14" t="s">
        <v>396</v>
      </c>
      <c r="J208" s="93"/>
      <c r="K208" s="15" t="e">
        <f>#REF!&amp;J208</f>
        <v>#REF!</v>
      </c>
      <c r="L208" s="76">
        <f t="shared" si="26"/>
        <v>1</v>
      </c>
      <c r="M208" s="77"/>
      <c r="N208" s="78" t="str">
        <f t="shared" si="25"/>
        <v/>
      </c>
      <c r="O208" s="253" t="str">
        <f>VLOOKUP(D208,'LPl2 (IN)'!$C$8:$H$305,6,0)</f>
        <v>Nợ LP</v>
      </c>
      <c r="P208" s="83" t="str">
        <f t="shared" si="28"/>
        <v>Nợ LP</v>
      </c>
      <c r="Q208" s="78">
        <f t="shared" si="31"/>
        <v>206</v>
      </c>
      <c r="R208" s="105"/>
      <c r="T208" s="3" t="str">
        <f t="shared" si="29"/>
        <v>20</v>
      </c>
    </row>
    <row r="209" spans="1:20" ht="24.75" customHeight="1">
      <c r="A209" s="69">
        <f t="shared" si="30"/>
        <v>207</v>
      </c>
      <c r="B209" s="16" t="str">
        <f t="shared" si="32"/>
        <v>01</v>
      </c>
      <c r="C209" s="69">
        <f t="shared" si="27"/>
        <v>1</v>
      </c>
      <c r="D209" s="10">
        <v>2021213312</v>
      </c>
      <c r="E209" s="17" t="s">
        <v>638</v>
      </c>
      <c r="F209" s="18" t="s">
        <v>639</v>
      </c>
      <c r="H209" s="3" t="s">
        <v>700</v>
      </c>
      <c r="I209" s="14" t="s">
        <v>701</v>
      </c>
      <c r="J209" s="93"/>
      <c r="K209" s="15" t="e">
        <f>#REF!&amp;J209</f>
        <v>#REF!</v>
      </c>
      <c r="L209" s="76">
        <f t="shared" si="26"/>
        <v>1</v>
      </c>
      <c r="M209" s="77"/>
      <c r="N209" s="78" t="str">
        <f t="shared" si="25"/>
        <v/>
      </c>
      <c r="O209" s="253" t="str">
        <f>VLOOKUP(D209,'LPl2 (IN)'!$C$8:$H$305,6,0)</f>
        <v>Nợ LP</v>
      </c>
      <c r="P209" s="83" t="str">
        <f t="shared" si="28"/>
        <v>Nợ LP</v>
      </c>
      <c r="Q209" s="78">
        <f t="shared" si="31"/>
        <v>207</v>
      </c>
      <c r="R209" s="105"/>
      <c r="T209" s="3" t="str">
        <f t="shared" si="29"/>
        <v>20</v>
      </c>
    </row>
    <row r="210" spans="1:20" ht="24.75" customHeight="1">
      <c r="A210" s="69">
        <f t="shared" si="30"/>
        <v>208</v>
      </c>
      <c r="B210" s="16" t="str">
        <f t="shared" si="32"/>
        <v>01</v>
      </c>
      <c r="C210" s="69">
        <f t="shared" si="27"/>
        <v>1</v>
      </c>
      <c r="D210" s="10">
        <v>2020717634</v>
      </c>
      <c r="E210" s="17" t="s">
        <v>332</v>
      </c>
      <c r="F210" s="18" t="s">
        <v>460</v>
      </c>
      <c r="H210" s="3" t="s">
        <v>450</v>
      </c>
      <c r="I210" s="14" t="s">
        <v>396</v>
      </c>
      <c r="J210" s="93"/>
      <c r="K210" s="15" t="e">
        <f>#REF!&amp;J210</f>
        <v>#REF!</v>
      </c>
      <c r="L210" s="76">
        <f t="shared" si="26"/>
        <v>1</v>
      </c>
      <c r="M210" s="77"/>
      <c r="N210" s="78" t="str">
        <f t="shared" si="25"/>
        <v/>
      </c>
      <c r="O210" s="253" t="str">
        <f>VLOOKUP(D210,'LPl2 (IN)'!$C$8:$H$305,6,0)</f>
        <v>Nợ LP</v>
      </c>
      <c r="P210" s="83" t="str">
        <f t="shared" si="28"/>
        <v>Nợ LP</v>
      </c>
      <c r="Q210" s="78">
        <f t="shared" si="31"/>
        <v>208</v>
      </c>
      <c r="R210" s="105"/>
      <c r="T210" s="3" t="str">
        <f t="shared" si="29"/>
        <v>20</v>
      </c>
    </row>
    <row r="211" spans="1:20" ht="24.75" customHeight="1">
      <c r="A211" s="69">
        <f t="shared" si="30"/>
        <v>209</v>
      </c>
      <c r="B211" s="16" t="str">
        <f t="shared" si="32"/>
        <v>02</v>
      </c>
      <c r="C211" s="69">
        <f t="shared" si="27"/>
        <v>2</v>
      </c>
      <c r="D211" s="10">
        <v>2021716100</v>
      </c>
      <c r="E211" s="17" t="s">
        <v>461</v>
      </c>
      <c r="F211" s="18" t="s">
        <v>460</v>
      </c>
      <c r="H211" s="3" t="s">
        <v>450</v>
      </c>
      <c r="I211" s="14" t="s">
        <v>396</v>
      </c>
      <c r="J211" s="93"/>
      <c r="K211" s="15" t="e">
        <f>#REF!&amp;J211</f>
        <v>#REF!</v>
      </c>
      <c r="L211" s="76">
        <f t="shared" si="26"/>
        <v>1</v>
      </c>
      <c r="M211" s="77"/>
      <c r="N211" s="78" t="str">
        <f t="shared" si="25"/>
        <v/>
      </c>
      <c r="O211" s="253" t="str">
        <f>VLOOKUP(D211,'LPl2 (IN)'!$C$8:$H$305,6,0)</f>
        <v>Nợ LP</v>
      </c>
      <c r="P211" s="83" t="str">
        <f t="shared" si="28"/>
        <v>Nợ LP</v>
      </c>
      <c r="Q211" s="78">
        <f t="shared" si="31"/>
        <v>209</v>
      </c>
      <c r="R211" s="105"/>
      <c r="T211" s="3" t="str">
        <f t="shared" si="29"/>
        <v>20</v>
      </c>
    </row>
    <row r="212" spans="1:20" ht="24.75" customHeight="1">
      <c r="A212" s="69">
        <f t="shared" si="30"/>
        <v>210</v>
      </c>
      <c r="B212" s="16" t="str">
        <f t="shared" si="32"/>
        <v>01</v>
      </c>
      <c r="C212" s="69">
        <f t="shared" si="27"/>
        <v>1</v>
      </c>
      <c r="D212" s="10">
        <v>2021711906</v>
      </c>
      <c r="E212" s="17" t="s">
        <v>531</v>
      </c>
      <c r="F212" s="18" t="s">
        <v>460</v>
      </c>
      <c r="H212" s="3" t="s">
        <v>526</v>
      </c>
      <c r="I212" s="14" t="s">
        <v>532</v>
      </c>
      <c r="J212" s="93"/>
      <c r="K212" s="15" t="e">
        <f>#REF!&amp;J212</f>
        <v>#REF!</v>
      </c>
      <c r="L212" s="76">
        <f t="shared" si="26"/>
        <v>1</v>
      </c>
      <c r="M212" s="77"/>
      <c r="N212" s="78" t="str">
        <f t="shared" si="25"/>
        <v/>
      </c>
      <c r="O212" s="253" t="str">
        <f>VLOOKUP(D212,'LPl2 (IN)'!$C$8:$H$305,6,0)</f>
        <v>Nợ LP</v>
      </c>
      <c r="P212" s="83" t="str">
        <f t="shared" si="28"/>
        <v>Nợ LP</v>
      </c>
      <c r="Q212" s="78">
        <f t="shared" si="31"/>
        <v>210</v>
      </c>
      <c r="R212" s="105"/>
      <c r="T212" s="3" t="str">
        <f t="shared" si="29"/>
        <v>20</v>
      </c>
    </row>
    <row r="213" spans="1:20" ht="24.75" customHeight="1">
      <c r="A213" s="69">
        <f t="shared" si="30"/>
        <v>211</v>
      </c>
      <c r="B213" s="16" t="str">
        <f t="shared" si="32"/>
        <v>01</v>
      </c>
      <c r="C213" s="69">
        <f t="shared" si="27"/>
        <v>1</v>
      </c>
      <c r="D213" s="10">
        <v>1920718513</v>
      </c>
      <c r="E213" s="17" t="s">
        <v>439</v>
      </c>
      <c r="F213" s="18" t="s">
        <v>440</v>
      </c>
      <c r="H213" s="3" t="s">
        <v>422</v>
      </c>
      <c r="I213" s="14" t="s">
        <v>396</v>
      </c>
      <c r="J213" s="93"/>
      <c r="K213" s="15" t="e">
        <f>#REF!&amp;J213</f>
        <v>#REF!</v>
      </c>
      <c r="L213" s="76">
        <f t="shared" si="26"/>
        <v>1</v>
      </c>
      <c r="M213" s="77"/>
      <c r="N213" s="78" t="str">
        <f t="shared" si="25"/>
        <v/>
      </c>
      <c r="O213" s="253" t="str">
        <f>VLOOKUP(D213,'LPl2 (IN)'!$C$8:$H$305,6,0)</f>
        <v>Nợ LP</v>
      </c>
      <c r="P213" s="83" t="str">
        <f t="shared" si="28"/>
        <v>Nợ LP</v>
      </c>
      <c r="Q213" s="78">
        <f t="shared" si="31"/>
        <v>211</v>
      </c>
      <c r="R213" s="105"/>
      <c r="T213" s="3" t="str">
        <f t="shared" si="29"/>
        <v>19</v>
      </c>
    </row>
    <row r="214" spans="1:20" ht="24.75" customHeight="1">
      <c r="A214" s="69">
        <f t="shared" si="30"/>
        <v>212</v>
      </c>
      <c r="B214" s="16" t="str">
        <f t="shared" si="32"/>
        <v>01</v>
      </c>
      <c r="C214" s="69">
        <f t="shared" si="27"/>
        <v>1</v>
      </c>
      <c r="D214" s="10">
        <v>2021714334</v>
      </c>
      <c r="E214" s="17" t="s">
        <v>684</v>
      </c>
      <c r="F214" s="18" t="s">
        <v>316</v>
      </c>
      <c r="H214" s="3" t="s">
        <v>682</v>
      </c>
      <c r="I214" s="14" t="s">
        <v>629</v>
      </c>
      <c r="J214" s="93"/>
      <c r="K214" s="15" t="e">
        <f>#REF!&amp;J214</f>
        <v>#REF!</v>
      </c>
      <c r="L214" s="76">
        <f t="shared" si="26"/>
        <v>1</v>
      </c>
      <c r="M214" s="77"/>
      <c r="N214" s="78" t="str">
        <f t="shared" si="25"/>
        <v/>
      </c>
      <c r="O214" s="253" t="str">
        <f>VLOOKUP(D214,'LPl2 (IN)'!$C$8:$H$305,6,0)</f>
        <v>Nợ LP</v>
      </c>
      <c r="P214" s="83" t="str">
        <f t="shared" si="28"/>
        <v>Nợ LP</v>
      </c>
      <c r="Q214" s="78">
        <f t="shared" si="31"/>
        <v>212</v>
      </c>
      <c r="R214" s="105"/>
      <c r="T214" s="3" t="str">
        <f t="shared" si="29"/>
        <v>20</v>
      </c>
    </row>
    <row r="215" spans="1:20" ht="24.75" customHeight="1">
      <c r="A215" s="69">
        <f t="shared" si="30"/>
        <v>213</v>
      </c>
      <c r="B215" s="16" t="str">
        <f t="shared" si="32"/>
        <v>01</v>
      </c>
      <c r="C215" s="69">
        <f t="shared" si="27"/>
        <v>1</v>
      </c>
      <c r="D215" s="10">
        <v>2021215699</v>
      </c>
      <c r="E215" s="17" t="s">
        <v>392</v>
      </c>
      <c r="F215" s="18" t="s">
        <v>316</v>
      </c>
      <c r="H215" s="3" t="s">
        <v>700</v>
      </c>
      <c r="I215" s="14" t="s">
        <v>701</v>
      </c>
      <c r="J215" s="93"/>
      <c r="K215" s="15" t="e">
        <f>#REF!&amp;J215</f>
        <v>#REF!</v>
      </c>
      <c r="L215" s="76">
        <f t="shared" si="26"/>
        <v>1</v>
      </c>
      <c r="M215" s="77"/>
      <c r="N215" s="78" t="str">
        <f t="shared" si="25"/>
        <v/>
      </c>
      <c r="O215" s="253" t="str">
        <f>VLOOKUP(D215,'LPl2 (IN)'!$C$8:$H$305,6,0)</f>
        <v>Nợ LP</v>
      </c>
      <c r="P215" s="83" t="str">
        <f t="shared" si="28"/>
        <v>Nợ LP</v>
      </c>
      <c r="Q215" s="78">
        <f t="shared" si="31"/>
        <v>213</v>
      </c>
      <c r="R215" s="105"/>
      <c r="T215" s="3" t="str">
        <f t="shared" si="29"/>
        <v>20</v>
      </c>
    </row>
    <row r="216" spans="1:20" ht="24.75" customHeight="1">
      <c r="A216" s="69">
        <f t="shared" si="30"/>
        <v>214</v>
      </c>
      <c r="B216" s="16" t="str">
        <f t="shared" si="32"/>
        <v>01</v>
      </c>
      <c r="C216" s="69">
        <f t="shared" si="27"/>
        <v>1</v>
      </c>
      <c r="D216" s="10">
        <v>2020716719</v>
      </c>
      <c r="E216" s="17" t="s">
        <v>464</v>
      </c>
      <c r="F216" s="18" t="s">
        <v>463</v>
      </c>
      <c r="H216" s="3" t="s">
        <v>450</v>
      </c>
      <c r="I216" s="14" t="s">
        <v>396</v>
      </c>
      <c r="J216" s="93"/>
      <c r="K216" s="15" t="e">
        <f>#REF!&amp;J216</f>
        <v>#REF!</v>
      </c>
      <c r="L216" s="76">
        <f t="shared" si="26"/>
        <v>1</v>
      </c>
      <c r="M216" s="77"/>
      <c r="N216" s="78" t="str">
        <f t="shared" si="25"/>
        <v/>
      </c>
      <c r="O216" s="253" t="str">
        <f>VLOOKUP(D216,'LPl2 (IN)'!$C$8:$H$305,6,0)</f>
        <v>Nợ LP</v>
      </c>
      <c r="P216" s="83" t="str">
        <f t="shared" si="28"/>
        <v>Nợ LP</v>
      </c>
      <c r="Q216" s="78">
        <f t="shared" si="31"/>
        <v>214</v>
      </c>
      <c r="R216" s="105"/>
      <c r="T216" s="3" t="str">
        <f t="shared" si="29"/>
        <v>20</v>
      </c>
    </row>
    <row r="217" spans="1:20" ht="24.75" customHeight="1">
      <c r="A217" s="69">
        <f t="shared" si="30"/>
        <v>215</v>
      </c>
      <c r="B217" s="16" t="str">
        <f t="shared" si="32"/>
        <v>01</v>
      </c>
      <c r="C217" s="69">
        <f t="shared" si="27"/>
        <v>1</v>
      </c>
      <c r="D217" s="10">
        <v>1920216586</v>
      </c>
      <c r="E217" s="17" t="s">
        <v>304</v>
      </c>
      <c r="F217" s="18" t="s">
        <v>494</v>
      </c>
      <c r="H217" s="3" t="s">
        <v>700</v>
      </c>
      <c r="I217" s="14" t="s">
        <v>713</v>
      </c>
      <c r="J217" s="93"/>
      <c r="K217" s="15" t="e">
        <f>#REF!&amp;J217</f>
        <v>#REF!</v>
      </c>
      <c r="L217" s="76">
        <f t="shared" si="26"/>
        <v>1</v>
      </c>
      <c r="M217" s="77"/>
      <c r="N217" s="78" t="str">
        <f t="shared" si="25"/>
        <v/>
      </c>
      <c r="O217" s="253" t="str">
        <f>VLOOKUP(D217,'LPl2 (IN)'!$C$8:$H$305,6,0)</f>
        <v>Nợ LP</v>
      </c>
      <c r="P217" s="83" t="str">
        <f t="shared" si="28"/>
        <v>Nợ LP</v>
      </c>
      <c r="Q217" s="78">
        <f t="shared" si="31"/>
        <v>215</v>
      </c>
      <c r="R217" s="105"/>
      <c r="T217" s="3" t="str">
        <f t="shared" si="29"/>
        <v>19</v>
      </c>
    </row>
    <row r="218" spans="1:20" ht="24.75" customHeight="1">
      <c r="A218" s="69">
        <f t="shared" si="30"/>
        <v>216</v>
      </c>
      <c r="B218" s="16" t="str">
        <f t="shared" si="32"/>
        <v>01</v>
      </c>
      <c r="C218" s="69">
        <f t="shared" si="27"/>
        <v>1</v>
      </c>
      <c r="D218" s="10">
        <v>2020345332</v>
      </c>
      <c r="E218" s="17" t="s">
        <v>666</v>
      </c>
      <c r="F218" s="18" t="s">
        <v>494</v>
      </c>
      <c r="H218" s="3" t="s">
        <v>682</v>
      </c>
      <c r="I218" s="14" t="s">
        <v>629</v>
      </c>
      <c r="J218" s="93"/>
      <c r="K218" s="15" t="e">
        <f>#REF!&amp;J218</f>
        <v>#REF!</v>
      </c>
      <c r="L218" s="76">
        <f t="shared" si="26"/>
        <v>1</v>
      </c>
      <c r="M218" s="77"/>
      <c r="N218" s="78" t="str">
        <f t="shared" si="25"/>
        <v/>
      </c>
      <c r="O218" s="253" t="str">
        <f>VLOOKUP(D218,'LPl2 (IN)'!$C$8:$H$305,6,0)</f>
        <v>Nợ LP</v>
      </c>
      <c r="P218" s="83" t="str">
        <f t="shared" si="28"/>
        <v>Nợ LP</v>
      </c>
      <c r="Q218" s="78">
        <f t="shared" si="31"/>
        <v>216</v>
      </c>
      <c r="R218" s="105"/>
      <c r="T218" s="3" t="str">
        <f t="shared" si="29"/>
        <v>20</v>
      </c>
    </row>
    <row r="219" spans="1:20" ht="24.75" customHeight="1">
      <c r="A219" s="69">
        <f t="shared" si="30"/>
        <v>217</v>
      </c>
      <c r="B219" s="16" t="str">
        <f t="shared" si="32"/>
        <v>01</v>
      </c>
      <c r="C219" s="69">
        <f t="shared" si="27"/>
        <v>1</v>
      </c>
      <c r="D219" s="10">
        <v>2020714780</v>
      </c>
      <c r="E219" s="17" t="s">
        <v>493</v>
      </c>
      <c r="F219" s="18" t="s">
        <v>494</v>
      </c>
      <c r="H219" s="3" t="s">
        <v>478</v>
      </c>
      <c r="I219" s="14" t="s">
        <v>396</v>
      </c>
      <c r="J219" s="93"/>
      <c r="K219" s="15" t="e">
        <f>#REF!&amp;J219</f>
        <v>#REF!</v>
      </c>
      <c r="L219" s="76">
        <f t="shared" si="26"/>
        <v>1</v>
      </c>
      <c r="M219" s="77"/>
      <c r="N219" s="78" t="str">
        <f t="shared" si="25"/>
        <v/>
      </c>
      <c r="O219" s="253" t="str">
        <f>VLOOKUP(D219,'LPl2 (IN)'!$C$8:$H$305,6,0)</f>
        <v>Nợ LP, HP</v>
      </c>
      <c r="P219" s="83" t="str">
        <f t="shared" si="28"/>
        <v>Nợ LP, HP</v>
      </c>
      <c r="Q219" s="78">
        <f t="shared" si="31"/>
        <v>217</v>
      </c>
      <c r="R219" s="105"/>
      <c r="T219" s="3" t="str">
        <f t="shared" si="29"/>
        <v>20</v>
      </c>
    </row>
    <row r="220" spans="1:20" ht="24.75" customHeight="1">
      <c r="A220" s="69">
        <f t="shared" si="30"/>
        <v>218</v>
      </c>
      <c r="B220" s="16" t="str">
        <f t="shared" si="32"/>
        <v>01</v>
      </c>
      <c r="C220" s="69">
        <f t="shared" si="27"/>
        <v>1</v>
      </c>
      <c r="D220" s="10">
        <v>2020324312</v>
      </c>
      <c r="E220" s="17" t="s">
        <v>326</v>
      </c>
      <c r="F220" s="18" t="s">
        <v>318</v>
      </c>
      <c r="H220" s="3" t="s">
        <v>655</v>
      </c>
      <c r="I220" s="14" t="s">
        <v>629</v>
      </c>
      <c r="J220" s="93"/>
      <c r="K220" s="15" t="e">
        <f>#REF!&amp;J220</f>
        <v>#REF!</v>
      </c>
      <c r="L220" s="76">
        <f t="shared" si="26"/>
        <v>1</v>
      </c>
      <c r="M220" s="77"/>
      <c r="N220" s="78" t="str">
        <f t="shared" si="25"/>
        <v/>
      </c>
      <c r="O220" s="253" t="str">
        <f>VLOOKUP(D220,'LPl2 (IN)'!$C$8:$H$305,6,0)</f>
        <v>Nợ LP</v>
      </c>
      <c r="P220" s="83" t="str">
        <f t="shared" si="28"/>
        <v>Nợ LP</v>
      </c>
      <c r="Q220" s="78">
        <f t="shared" si="31"/>
        <v>218</v>
      </c>
      <c r="R220" s="105"/>
      <c r="T220" s="3" t="str">
        <f t="shared" si="29"/>
        <v>20</v>
      </c>
    </row>
    <row r="221" spans="1:20" ht="24.75" customHeight="1">
      <c r="A221" s="69">
        <f t="shared" si="30"/>
        <v>219</v>
      </c>
      <c r="B221" s="16" t="str">
        <f t="shared" si="32"/>
        <v>01</v>
      </c>
      <c r="C221" s="69">
        <f t="shared" si="27"/>
        <v>1</v>
      </c>
      <c r="D221" s="10">
        <v>2020714163</v>
      </c>
      <c r="E221" s="17" t="s">
        <v>465</v>
      </c>
      <c r="F221" s="18" t="s">
        <v>318</v>
      </c>
      <c r="H221" s="3" t="s">
        <v>450</v>
      </c>
      <c r="I221" s="14" t="s">
        <v>396</v>
      </c>
      <c r="J221" s="93"/>
      <c r="K221" s="15" t="e">
        <f>#REF!&amp;J221</f>
        <v>#REF!</v>
      </c>
      <c r="L221" s="76">
        <f t="shared" si="26"/>
        <v>1</v>
      </c>
      <c r="M221" s="77"/>
      <c r="N221" s="78" t="str">
        <f t="shared" si="25"/>
        <v/>
      </c>
      <c r="O221" s="253" t="str">
        <f>VLOOKUP(D221,'LPl2 (IN)'!$C$8:$H$305,6,0)</f>
        <v>Nợ LP</v>
      </c>
      <c r="P221" s="83" t="str">
        <f t="shared" si="28"/>
        <v>Nợ LP</v>
      </c>
      <c r="Q221" s="78">
        <f t="shared" si="31"/>
        <v>219</v>
      </c>
      <c r="R221" s="105"/>
      <c r="T221" s="3" t="str">
        <f t="shared" si="29"/>
        <v>20</v>
      </c>
    </row>
    <row r="222" spans="1:20" ht="24.75" customHeight="1">
      <c r="A222" s="69">
        <f t="shared" si="30"/>
        <v>220</v>
      </c>
      <c r="B222" s="16" t="str">
        <f t="shared" si="32"/>
        <v>01</v>
      </c>
      <c r="C222" s="69">
        <f t="shared" si="27"/>
        <v>1</v>
      </c>
      <c r="D222" s="10">
        <v>2020254436</v>
      </c>
      <c r="E222" s="17" t="s">
        <v>390</v>
      </c>
      <c r="F222" s="18" t="s">
        <v>391</v>
      </c>
      <c r="H222" s="3" t="s">
        <v>381</v>
      </c>
      <c r="I222" s="14" t="s">
        <v>368</v>
      </c>
      <c r="J222" s="93"/>
      <c r="K222" s="15" t="e">
        <f>#REF!&amp;J222</f>
        <v>#REF!</v>
      </c>
      <c r="L222" s="76">
        <f t="shared" si="26"/>
        <v>1</v>
      </c>
      <c r="M222" s="77"/>
      <c r="N222" s="78" t="str">
        <f t="shared" si="25"/>
        <v/>
      </c>
      <c r="O222" s="253" t="str">
        <f>VLOOKUP(D222,'LPl2 (IN)'!$C$8:$H$305,6,0)</f>
        <v>Nợ LP</v>
      </c>
      <c r="P222" s="83" t="str">
        <f t="shared" si="28"/>
        <v>Nợ LP</v>
      </c>
      <c r="Q222" s="78">
        <f t="shared" si="31"/>
        <v>220</v>
      </c>
      <c r="R222" s="105"/>
      <c r="S222"/>
      <c r="T222" s="3" t="str">
        <f t="shared" si="29"/>
        <v>20</v>
      </c>
    </row>
    <row r="223" spans="1:20" ht="24.75" customHeight="1">
      <c r="A223" s="69">
        <f t="shared" si="30"/>
        <v>221</v>
      </c>
      <c r="B223" s="16" t="str">
        <f t="shared" si="32"/>
        <v>01</v>
      </c>
      <c r="C223" s="69">
        <f t="shared" si="27"/>
        <v>1</v>
      </c>
      <c r="D223" s="10">
        <v>2020255968</v>
      </c>
      <c r="E223" s="17" t="s">
        <v>589</v>
      </c>
      <c r="F223" s="18" t="s">
        <v>590</v>
      </c>
      <c r="H223" s="3" t="s">
        <v>591</v>
      </c>
      <c r="I223" s="14" t="s">
        <v>571</v>
      </c>
      <c r="J223" s="93"/>
      <c r="K223" s="15" t="e">
        <f>#REF!&amp;J223</f>
        <v>#REF!</v>
      </c>
      <c r="L223" s="76">
        <f t="shared" si="26"/>
        <v>1</v>
      </c>
      <c r="M223" s="77"/>
      <c r="N223" s="78" t="str">
        <f t="shared" si="25"/>
        <v/>
      </c>
      <c r="O223" s="253" t="str">
        <f>VLOOKUP(D223,'LPl2 (IN)'!$C$8:$H$305,6,0)</f>
        <v>Nợ LP</v>
      </c>
      <c r="P223" s="83" t="str">
        <f t="shared" si="28"/>
        <v>Nợ LP</v>
      </c>
      <c r="Q223" s="78">
        <f t="shared" si="31"/>
        <v>221</v>
      </c>
      <c r="R223" s="105"/>
      <c r="T223" s="3" t="str">
        <f t="shared" si="29"/>
        <v>20</v>
      </c>
    </row>
    <row r="224" spans="1:20" ht="24.75" customHeight="1">
      <c r="A224" s="69">
        <f t="shared" si="30"/>
        <v>222</v>
      </c>
      <c r="B224" s="16" t="str">
        <f t="shared" si="32"/>
        <v>01</v>
      </c>
      <c r="C224" s="69">
        <f t="shared" si="27"/>
        <v>1</v>
      </c>
      <c r="D224" s="10">
        <v>2021224211</v>
      </c>
      <c r="E224" s="17" t="s">
        <v>358</v>
      </c>
      <c r="F224" s="18" t="s">
        <v>359</v>
      </c>
      <c r="H224" s="3" t="s">
        <v>354</v>
      </c>
      <c r="I224" s="14" t="s">
        <v>355</v>
      </c>
      <c r="J224" s="93"/>
      <c r="K224" s="15" t="e">
        <f>#REF!&amp;J224</f>
        <v>#REF!</v>
      </c>
      <c r="L224" s="76">
        <f t="shared" si="26"/>
        <v>1</v>
      </c>
      <c r="M224" s="77"/>
      <c r="N224" s="78" t="str">
        <f t="shared" si="25"/>
        <v/>
      </c>
      <c r="O224" s="253" t="str">
        <f>VLOOKUP(D224,'LPl2 (IN)'!$C$8:$H$305,6,0)</f>
        <v>Nợ LP</v>
      </c>
      <c r="P224" s="83" t="str">
        <f t="shared" si="28"/>
        <v>Nợ LP</v>
      </c>
      <c r="Q224" s="78">
        <f t="shared" si="31"/>
        <v>222</v>
      </c>
      <c r="R224" s="105"/>
      <c r="T224" s="3" t="str">
        <f t="shared" si="29"/>
        <v>20</v>
      </c>
    </row>
    <row r="225" spans="1:20" s="319" customFormat="1" ht="24.75" customHeight="1">
      <c r="A225" s="314">
        <f t="shared" si="30"/>
        <v>223</v>
      </c>
      <c r="B225" s="315" t="str">
        <f t="shared" si="32"/>
        <v>01</v>
      </c>
      <c r="C225" s="314">
        <f t="shared" si="27"/>
        <v>1</v>
      </c>
      <c r="D225" s="316">
        <v>2021340532</v>
      </c>
      <c r="E225" s="317" t="s">
        <v>481</v>
      </c>
      <c r="F225" s="318" t="s">
        <v>497</v>
      </c>
      <c r="H225" s="319" t="s">
        <v>526</v>
      </c>
      <c r="I225" s="320" t="s">
        <v>527</v>
      </c>
      <c r="J225" s="321"/>
      <c r="K225" s="322" t="e">
        <f>#REF!&amp;J225</f>
        <v>#REF!</v>
      </c>
      <c r="L225" s="323">
        <f t="shared" si="26"/>
        <v>1</v>
      </c>
      <c r="M225" s="324"/>
      <c r="N225" s="325" t="str">
        <f t="shared" si="25"/>
        <v/>
      </c>
      <c r="O225" s="326" t="str">
        <f>VLOOKUP(D225,'LPl2 (IN)'!$C$8:$H$305,6,0)</f>
        <v>Nợ LP</v>
      </c>
      <c r="P225" s="327" t="str">
        <f t="shared" si="28"/>
        <v>Nợ LP</v>
      </c>
      <c r="Q225" s="325">
        <f t="shared" si="31"/>
        <v>223</v>
      </c>
      <c r="R225" s="328"/>
      <c r="T225" s="319" t="str">
        <f t="shared" si="29"/>
        <v>20</v>
      </c>
    </row>
    <row r="226" spans="1:20" ht="24.75" customHeight="1">
      <c r="A226" s="69">
        <f t="shared" si="30"/>
        <v>224</v>
      </c>
      <c r="B226" s="16" t="str">
        <f t="shared" si="32"/>
        <v>01</v>
      </c>
      <c r="C226" s="69">
        <f t="shared" si="27"/>
        <v>1</v>
      </c>
      <c r="D226" s="10">
        <v>171578978</v>
      </c>
      <c r="E226" s="17" t="s">
        <v>496</v>
      </c>
      <c r="F226" s="18" t="s">
        <v>497</v>
      </c>
      <c r="H226" s="3" t="s">
        <v>478</v>
      </c>
      <c r="I226" s="14" t="s">
        <v>498</v>
      </c>
      <c r="J226" s="93"/>
      <c r="K226" s="15" t="e">
        <f>#REF!&amp;J226</f>
        <v>#REF!</v>
      </c>
      <c r="L226" s="76">
        <f t="shared" si="26"/>
        <v>1</v>
      </c>
      <c r="M226" s="77"/>
      <c r="N226" s="78" t="str">
        <f t="shared" si="25"/>
        <v/>
      </c>
      <c r="O226" s="253" t="str">
        <f>VLOOKUP(D226,'LPl2 (IN)'!$C$8:$H$305,6,0)</f>
        <v>Nợ LP</v>
      </c>
      <c r="P226" s="83" t="str">
        <f t="shared" si="28"/>
        <v>Nợ LP</v>
      </c>
      <c r="Q226" s="78">
        <f t="shared" si="31"/>
        <v>224</v>
      </c>
      <c r="R226" s="105"/>
      <c r="T226" s="3" t="str">
        <f t="shared" si="29"/>
        <v>17</v>
      </c>
    </row>
    <row r="227" spans="1:20" ht="24.75" customHeight="1">
      <c r="A227" s="69">
        <f t="shared" si="30"/>
        <v>225</v>
      </c>
      <c r="B227" s="16" t="str">
        <f t="shared" si="32"/>
        <v>01</v>
      </c>
      <c r="C227" s="69">
        <f t="shared" si="27"/>
        <v>1</v>
      </c>
      <c r="D227" s="10">
        <v>2020348212</v>
      </c>
      <c r="E227" s="17" t="s">
        <v>616</v>
      </c>
      <c r="F227" s="18" t="s">
        <v>319</v>
      </c>
      <c r="H227" s="3" t="s">
        <v>600</v>
      </c>
      <c r="I227" s="14" t="s">
        <v>601</v>
      </c>
      <c r="J227" s="93"/>
      <c r="K227" s="15" t="e">
        <f>#REF!&amp;J227</f>
        <v>#REF!</v>
      </c>
      <c r="L227" s="76">
        <f t="shared" si="26"/>
        <v>1</v>
      </c>
      <c r="M227" s="77"/>
      <c r="N227" s="78" t="str">
        <f t="shared" si="25"/>
        <v/>
      </c>
      <c r="O227" s="253" t="str">
        <f>VLOOKUP(D227,'LPl2 (IN)'!$C$8:$H$305,6,0)</f>
        <v>Nợ LP</v>
      </c>
      <c r="P227" s="83" t="str">
        <f t="shared" si="28"/>
        <v>Nợ LP</v>
      </c>
      <c r="Q227" s="78">
        <f t="shared" si="31"/>
        <v>225</v>
      </c>
      <c r="R227" s="105"/>
      <c r="T227" s="3" t="str">
        <f t="shared" si="29"/>
        <v>20</v>
      </c>
    </row>
    <row r="228" spans="1:20" ht="24.75" customHeight="1">
      <c r="A228" s="69">
        <f t="shared" si="30"/>
        <v>226</v>
      </c>
      <c r="B228" s="16" t="str">
        <f t="shared" si="32"/>
        <v>02</v>
      </c>
      <c r="C228" s="69">
        <f t="shared" si="27"/>
        <v>2</v>
      </c>
      <c r="D228" s="10">
        <v>2020244949</v>
      </c>
      <c r="E228" s="17" t="s">
        <v>614</v>
      </c>
      <c r="F228" s="18" t="s">
        <v>319</v>
      </c>
      <c r="H228" s="3" t="s">
        <v>600</v>
      </c>
      <c r="I228" s="14" t="s">
        <v>406</v>
      </c>
      <c r="J228" s="93"/>
      <c r="K228" s="15" t="e">
        <f>#REF!&amp;J228</f>
        <v>#REF!</v>
      </c>
      <c r="L228" s="76">
        <f t="shared" si="26"/>
        <v>1</v>
      </c>
      <c r="M228" s="77"/>
      <c r="N228" s="78" t="str">
        <f t="shared" si="25"/>
        <v/>
      </c>
      <c r="O228" s="253" t="str">
        <f>VLOOKUP(D228,'LPl2 (IN)'!$C$8:$H$305,6,0)</f>
        <v>Nợ LP</v>
      </c>
      <c r="P228" s="83" t="str">
        <f t="shared" si="28"/>
        <v>Nợ LP</v>
      </c>
      <c r="Q228" s="78">
        <f t="shared" si="31"/>
        <v>226</v>
      </c>
      <c r="R228" s="105"/>
      <c r="T228" s="3" t="str">
        <f t="shared" si="29"/>
        <v>20</v>
      </c>
    </row>
    <row r="229" spans="1:20" ht="24.75" customHeight="1">
      <c r="A229" s="69">
        <f t="shared" si="30"/>
        <v>227</v>
      </c>
      <c r="B229" s="16" t="str">
        <f t="shared" si="32"/>
        <v>01</v>
      </c>
      <c r="C229" s="69">
        <f t="shared" si="27"/>
        <v>1</v>
      </c>
      <c r="D229" s="10">
        <v>2020714371</v>
      </c>
      <c r="E229" s="17" t="s">
        <v>642</v>
      </c>
      <c r="F229" s="18" t="s">
        <v>319</v>
      </c>
      <c r="H229" s="3" t="s">
        <v>628</v>
      </c>
      <c r="I229" s="14" t="s">
        <v>629</v>
      </c>
      <c r="J229" s="93"/>
      <c r="K229" s="15" t="e">
        <f>#REF!&amp;J229</f>
        <v>#REF!</v>
      </c>
      <c r="L229" s="76">
        <f t="shared" si="26"/>
        <v>1</v>
      </c>
      <c r="M229" s="77"/>
      <c r="N229" s="78" t="str">
        <f t="shared" si="25"/>
        <v/>
      </c>
      <c r="O229" s="253" t="str">
        <f>VLOOKUP(D229,'LPl2 (IN)'!$C$8:$H$305,6,0)</f>
        <v>Nợ LP</v>
      </c>
      <c r="P229" s="83" t="str">
        <f t="shared" si="28"/>
        <v>Nợ LP</v>
      </c>
      <c r="Q229" s="78">
        <f t="shared" si="31"/>
        <v>227</v>
      </c>
      <c r="R229" s="105"/>
      <c r="T229" s="3" t="str">
        <f t="shared" si="29"/>
        <v>20</v>
      </c>
    </row>
    <row r="230" spans="1:20" ht="24.75" customHeight="1">
      <c r="A230" s="69">
        <f t="shared" si="30"/>
        <v>228</v>
      </c>
      <c r="B230" s="16" t="str">
        <f t="shared" si="32"/>
        <v>01</v>
      </c>
      <c r="C230" s="69">
        <f t="shared" si="27"/>
        <v>1</v>
      </c>
      <c r="D230" s="10">
        <v>2020210873</v>
      </c>
      <c r="E230" s="17" t="s">
        <v>338</v>
      </c>
      <c r="F230" s="18" t="s">
        <v>319</v>
      </c>
      <c r="H230" s="3" t="s">
        <v>367</v>
      </c>
      <c r="I230" s="14" t="s">
        <v>368</v>
      </c>
      <c r="J230" s="93"/>
      <c r="K230" s="15" t="e">
        <f>#REF!&amp;J230</f>
        <v>#REF!</v>
      </c>
      <c r="L230" s="76">
        <f t="shared" si="26"/>
        <v>1</v>
      </c>
      <c r="M230" s="77"/>
      <c r="N230" s="78" t="str">
        <f t="shared" si="25"/>
        <v/>
      </c>
      <c r="O230" s="253" t="str">
        <f>VLOOKUP(D230,'LPl2 (IN)'!$C$8:$H$305,6,0)</f>
        <v>Nợ LP</v>
      </c>
      <c r="P230" s="83" t="str">
        <f t="shared" si="28"/>
        <v>Nợ LP</v>
      </c>
      <c r="Q230" s="78">
        <f t="shared" si="31"/>
        <v>228</v>
      </c>
      <c r="R230" s="105"/>
      <c r="T230" s="3" t="str">
        <f t="shared" si="29"/>
        <v>20</v>
      </c>
    </row>
    <row r="231" spans="1:20" ht="24.75" customHeight="1">
      <c r="A231" s="69">
        <f t="shared" si="30"/>
        <v>229</v>
      </c>
      <c r="B231" s="16" t="str">
        <f t="shared" si="32"/>
        <v>01</v>
      </c>
      <c r="C231" s="69">
        <f t="shared" si="27"/>
        <v>1</v>
      </c>
      <c r="D231" s="10">
        <v>171576618</v>
      </c>
      <c r="E231" s="17" t="s">
        <v>405</v>
      </c>
      <c r="F231" s="18" t="s">
        <v>319</v>
      </c>
      <c r="H231" s="3" t="s">
        <v>393</v>
      </c>
      <c r="I231" s="14" t="s">
        <v>406</v>
      </c>
      <c r="J231" s="93"/>
      <c r="K231" s="15" t="e">
        <f>#REF!&amp;J231</f>
        <v>#REF!</v>
      </c>
      <c r="L231" s="76">
        <f t="shared" si="26"/>
        <v>1</v>
      </c>
      <c r="M231" s="77"/>
      <c r="N231" s="78" t="str">
        <f t="shared" si="25"/>
        <v/>
      </c>
      <c r="O231" s="253" t="str">
        <f>VLOOKUP(D231,'LPl2 (IN)'!$C$8:$H$305,6,0)</f>
        <v>Nợ LP</v>
      </c>
      <c r="P231" s="83" t="str">
        <f t="shared" si="28"/>
        <v>Nợ LP</v>
      </c>
      <c r="Q231" s="78">
        <f t="shared" si="31"/>
        <v>229</v>
      </c>
      <c r="R231" s="105"/>
      <c r="T231" s="3" t="str">
        <f t="shared" si="29"/>
        <v>17</v>
      </c>
    </row>
    <row r="232" spans="1:20" ht="24.75" customHeight="1">
      <c r="A232" s="69">
        <f t="shared" si="30"/>
        <v>230</v>
      </c>
      <c r="B232" s="16" t="str">
        <f t="shared" si="32"/>
        <v>01</v>
      </c>
      <c r="C232" s="69">
        <f t="shared" si="27"/>
        <v>1</v>
      </c>
      <c r="D232" s="10">
        <v>2020714826</v>
      </c>
      <c r="E232" s="17" t="s">
        <v>441</v>
      </c>
      <c r="F232" s="18" t="s">
        <v>319</v>
      </c>
      <c r="H232" s="3" t="s">
        <v>422</v>
      </c>
      <c r="I232" s="14" t="s">
        <v>396</v>
      </c>
      <c r="J232" s="93"/>
      <c r="K232" s="15" t="e">
        <f>#REF!&amp;J232</f>
        <v>#REF!</v>
      </c>
      <c r="L232" s="76">
        <f t="shared" si="26"/>
        <v>1</v>
      </c>
      <c r="M232" s="77"/>
      <c r="N232" s="78" t="str">
        <f t="shared" si="25"/>
        <v/>
      </c>
      <c r="O232" s="253" t="str">
        <f>VLOOKUP(D232,'LPl2 (IN)'!$C$8:$H$305,6,0)</f>
        <v>Nợ LP</v>
      </c>
      <c r="P232" s="83" t="str">
        <f t="shared" si="28"/>
        <v>Nợ LP</v>
      </c>
      <c r="Q232" s="78">
        <f t="shared" si="31"/>
        <v>230</v>
      </c>
      <c r="R232" s="105"/>
      <c r="T232" s="3" t="str">
        <f t="shared" si="29"/>
        <v>20</v>
      </c>
    </row>
    <row r="233" spans="1:20" ht="24.75" customHeight="1">
      <c r="A233" s="69">
        <f t="shared" si="30"/>
        <v>231</v>
      </c>
      <c r="B233" s="16" t="str">
        <f t="shared" si="32"/>
        <v>01</v>
      </c>
      <c r="C233" s="69">
        <f t="shared" si="27"/>
        <v>1</v>
      </c>
      <c r="D233" s="10">
        <v>2020644808</v>
      </c>
      <c r="E233" s="17" t="s">
        <v>374</v>
      </c>
      <c r="F233" s="18" t="s">
        <v>375</v>
      </c>
      <c r="H233" s="3" t="s">
        <v>367</v>
      </c>
      <c r="I233" s="14" t="s">
        <v>368</v>
      </c>
      <c r="J233" s="93"/>
      <c r="K233" s="15" t="e">
        <f>#REF!&amp;J233</f>
        <v>#REF!</v>
      </c>
      <c r="L233" s="76">
        <f t="shared" si="26"/>
        <v>1</v>
      </c>
      <c r="M233" s="77"/>
      <c r="N233" s="78" t="str">
        <f t="shared" si="25"/>
        <v/>
      </c>
      <c r="O233" s="253" t="str">
        <f>VLOOKUP(D233,'LPl2 (IN)'!$C$8:$H$305,6,0)</f>
        <v>Nợ LP</v>
      </c>
      <c r="P233" s="83" t="str">
        <f t="shared" si="28"/>
        <v>Nợ LP</v>
      </c>
      <c r="Q233" s="78">
        <f t="shared" si="31"/>
        <v>231</v>
      </c>
      <c r="R233" s="105"/>
      <c r="T233" s="3" t="str">
        <f t="shared" si="29"/>
        <v>20</v>
      </c>
    </row>
    <row r="234" spans="1:20" ht="24.75" customHeight="1">
      <c r="A234" s="69">
        <f t="shared" si="30"/>
        <v>232</v>
      </c>
      <c r="B234" s="16" t="str">
        <f t="shared" si="32"/>
        <v>01</v>
      </c>
      <c r="C234" s="69">
        <f t="shared" si="27"/>
        <v>1</v>
      </c>
      <c r="D234" s="10">
        <v>2020711914</v>
      </c>
      <c r="E234" s="17" t="s">
        <v>643</v>
      </c>
      <c r="F234" s="18" t="s">
        <v>644</v>
      </c>
      <c r="H234" s="3" t="s">
        <v>628</v>
      </c>
      <c r="I234" s="14" t="s">
        <v>292</v>
      </c>
      <c r="J234" s="93"/>
      <c r="K234" s="15" t="e">
        <f>#REF!&amp;J234</f>
        <v>#REF!</v>
      </c>
      <c r="L234" s="76">
        <f t="shared" si="26"/>
        <v>1</v>
      </c>
      <c r="M234" s="77"/>
      <c r="N234" s="78" t="str">
        <f t="shared" si="25"/>
        <v/>
      </c>
      <c r="O234" s="253" t="str">
        <f>VLOOKUP(D234,'LPl2 (IN)'!$C$8:$H$305,6,0)</f>
        <v>Nợ LP</v>
      </c>
      <c r="P234" s="83" t="str">
        <f t="shared" si="28"/>
        <v>Nợ LP</v>
      </c>
      <c r="Q234" s="78">
        <f t="shared" si="31"/>
        <v>232</v>
      </c>
      <c r="R234" s="105"/>
      <c r="T234" s="3" t="str">
        <f t="shared" si="29"/>
        <v>20</v>
      </c>
    </row>
    <row r="235" spans="1:20" ht="24.75" customHeight="1">
      <c r="A235" s="69">
        <f t="shared" si="30"/>
        <v>233</v>
      </c>
      <c r="B235" s="16" t="str">
        <f t="shared" si="32"/>
        <v>01</v>
      </c>
      <c r="C235" s="69">
        <f t="shared" si="27"/>
        <v>1</v>
      </c>
      <c r="D235" s="10">
        <v>2020213454</v>
      </c>
      <c r="E235" s="17" t="s">
        <v>699</v>
      </c>
      <c r="F235" s="18" t="s">
        <v>718</v>
      </c>
      <c r="H235" s="3" t="s">
        <v>700</v>
      </c>
      <c r="I235" s="14" t="s">
        <v>701</v>
      </c>
      <c r="J235" s="93"/>
      <c r="K235" s="15" t="e">
        <f>#REF!&amp;J235</f>
        <v>#REF!</v>
      </c>
      <c r="L235" s="76">
        <f t="shared" si="26"/>
        <v>1</v>
      </c>
      <c r="M235" s="77"/>
      <c r="N235" s="78" t="str">
        <f t="shared" si="25"/>
        <v/>
      </c>
      <c r="O235" s="253" t="str">
        <f>VLOOKUP(D235,'LPl2 (IN)'!$C$8:$H$305,6,0)</f>
        <v>Nợ LP</v>
      </c>
      <c r="P235" s="83" t="str">
        <f t="shared" si="28"/>
        <v>Nợ LP</v>
      </c>
      <c r="Q235" s="78">
        <f t="shared" si="31"/>
        <v>233</v>
      </c>
      <c r="R235" s="105"/>
      <c r="T235" s="3" t="str">
        <f t="shared" si="29"/>
        <v>20</v>
      </c>
    </row>
    <row r="236" spans="1:20" ht="24.75" customHeight="1">
      <c r="A236" s="69">
        <f t="shared" si="30"/>
        <v>234</v>
      </c>
      <c r="B236" s="16" t="str">
        <f t="shared" si="32"/>
        <v>01</v>
      </c>
      <c r="C236" s="69">
        <f t="shared" si="27"/>
        <v>1</v>
      </c>
      <c r="D236" s="10">
        <v>2020252988</v>
      </c>
      <c r="E236" s="17" t="s">
        <v>592</v>
      </c>
      <c r="F236" s="18" t="s">
        <v>320</v>
      </c>
      <c r="H236" s="3" t="s">
        <v>591</v>
      </c>
      <c r="I236" s="14" t="s">
        <v>571</v>
      </c>
      <c r="J236" s="93"/>
      <c r="K236" s="15" t="e">
        <f>#REF!&amp;J236</f>
        <v>#REF!</v>
      </c>
      <c r="L236" s="76">
        <f t="shared" si="26"/>
        <v>1</v>
      </c>
      <c r="M236" s="77"/>
      <c r="N236" s="78" t="str">
        <f t="shared" si="25"/>
        <v/>
      </c>
      <c r="O236" s="253" t="str">
        <f>VLOOKUP(D236,'LPl2 (IN)'!$C$8:$H$305,6,0)</f>
        <v>Nợ LP</v>
      </c>
      <c r="P236" s="83" t="str">
        <f t="shared" si="28"/>
        <v>Nợ LP</v>
      </c>
      <c r="Q236" s="78">
        <f t="shared" si="31"/>
        <v>234</v>
      </c>
      <c r="R236" s="105"/>
      <c r="T236" s="3" t="str">
        <f t="shared" si="29"/>
        <v>20</v>
      </c>
    </row>
    <row r="237" spans="1:20" ht="24.75" customHeight="1">
      <c r="A237" s="69">
        <f t="shared" si="30"/>
        <v>235</v>
      </c>
      <c r="B237" s="16" t="str">
        <f t="shared" si="32"/>
        <v>01</v>
      </c>
      <c r="C237" s="69">
        <f t="shared" si="27"/>
        <v>1</v>
      </c>
      <c r="D237" s="10">
        <v>2021716067</v>
      </c>
      <c r="E237" s="17" t="s">
        <v>664</v>
      </c>
      <c r="F237" s="18" t="s">
        <v>665</v>
      </c>
      <c r="H237" s="3" t="s">
        <v>655</v>
      </c>
      <c r="I237" s="14" t="s">
        <v>629</v>
      </c>
      <c r="J237" s="93"/>
      <c r="K237" s="15" t="e">
        <f>#REF!&amp;J237</f>
        <v>#REF!</v>
      </c>
      <c r="L237" s="76">
        <f t="shared" si="26"/>
        <v>1</v>
      </c>
      <c r="M237" s="77"/>
      <c r="N237" s="78" t="str">
        <f t="shared" si="25"/>
        <v/>
      </c>
      <c r="O237" s="253" t="str">
        <f>VLOOKUP(D237,'LPl2 (IN)'!$C$8:$H$305,6,0)</f>
        <v>Nợ LP</v>
      </c>
      <c r="P237" s="83" t="str">
        <f t="shared" si="28"/>
        <v>Nợ LP</v>
      </c>
      <c r="Q237" s="78">
        <f t="shared" si="31"/>
        <v>235</v>
      </c>
      <c r="R237" s="105"/>
      <c r="T237" s="3" t="str">
        <f t="shared" si="29"/>
        <v>20</v>
      </c>
    </row>
    <row r="238" spans="1:20" ht="24.75" customHeight="1">
      <c r="A238" s="69">
        <f t="shared" si="30"/>
        <v>236</v>
      </c>
      <c r="B238" s="16" t="str">
        <f t="shared" si="32"/>
        <v>01</v>
      </c>
      <c r="C238" s="69">
        <f t="shared" si="27"/>
        <v>1</v>
      </c>
      <c r="D238" s="10">
        <v>2021713413</v>
      </c>
      <c r="E238" s="17" t="s">
        <v>689</v>
      </c>
      <c r="F238" s="18" t="s">
        <v>323</v>
      </c>
      <c r="H238" s="3" t="s">
        <v>682</v>
      </c>
      <c r="I238" s="14" t="s">
        <v>629</v>
      </c>
      <c r="J238" s="93"/>
      <c r="K238" s="15" t="e">
        <f>#REF!&amp;J238</f>
        <v>#REF!</v>
      </c>
      <c r="L238" s="76">
        <f t="shared" si="26"/>
        <v>1</v>
      </c>
      <c r="M238" s="77"/>
      <c r="N238" s="78" t="str">
        <f t="shared" si="25"/>
        <v/>
      </c>
      <c r="O238" s="253" t="str">
        <f>VLOOKUP(D238,'LPl2 (IN)'!$C$8:$H$305,6,0)</f>
        <v>Nợ LP</v>
      </c>
      <c r="P238" s="83" t="str">
        <f t="shared" si="28"/>
        <v>Nợ LP</v>
      </c>
      <c r="Q238" s="78">
        <f t="shared" si="31"/>
        <v>236</v>
      </c>
      <c r="R238" s="105"/>
      <c r="T238" s="3" t="str">
        <f t="shared" si="29"/>
        <v>20</v>
      </c>
    </row>
    <row r="239" spans="1:20" ht="24.75" customHeight="1">
      <c r="A239" s="69">
        <f t="shared" si="30"/>
        <v>237</v>
      </c>
      <c r="B239" s="16" t="str">
        <f t="shared" si="32"/>
        <v>01</v>
      </c>
      <c r="C239" s="69">
        <f t="shared" si="27"/>
        <v>1</v>
      </c>
      <c r="D239" s="10">
        <v>2020233996</v>
      </c>
      <c r="E239" s="17" t="s">
        <v>408</v>
      </c>
      <c r="F239" s="18" t="s">
        <v>323</v>
      </c>
      <c r="H239" s="3" t="s">
        <v>393</v>
      </c>
      <c r="I239" s="14" t="s">
        <v>394</v>
      </c>
      <c r="J239" s="93"/>
      <c r="K239" s="15" t="e">
        <f>#REF!&amp;J239</f>
        <v>#REF!</v>
      </c>
      <c r="L239" s="76">
        <f t="shared" si="26"/>
        <v>1</v>
      </c>
      <c r="M239" s="77"/>
      <c r="N239" s="78" t="str">
        <f t="shared" si="25"/>
        <v/>
      </c>
      <c r="O239" s="253" t="str">
        <f>VLOOKUP(D239,'LPl2 (IN)'!$C$8:$H$305,6,0)</f>
        <v>Nợ LP</v>
      </c>
      <c r="P239" s="83" t="str">
        <f t="shared" si="28"/>
        <v>Nợ LP</v>
      </c>
      <c r="Q239" s="78">
        <f t="shared" si="31"/>
        <v>237</v>
      </c>
      <c r="R239" s="105"/>
      <c r="T239" s="3" t="str">
        <f t="shared" si="29"/>
        <v>20</v>
      </c>
    </row>
    <row r="240" spans="1:20" ht="24.75" customHeight="1">
      <c r="A240" s="69">
        <f t="shared" si="30"/>
        <v>238</v>
      </c>
      <c r="B240" s="16" t="str">
        <f t="shared" si="32"/>
        <v>01</v>
      </c>
      <c r="C240" s="69">
        <f t="shared" si="27"/>
        <v>1</v>
      </c>
      <c r="D240" s="10">
        <v>2020213099</v>
      </c>
      <c r="E240" s="17" t="s">
        <v>666</v>
      </c>
      <c r="F240" s="18" t="s">
        <v>323</v>
      </c>
      <c r="H240" s="3" t="s">
        <v>655</v>
      </c>
      <c r="I240" s="14" t="s">
        <v>629</v>
      </c>
      <c r="J240" s="93"/>
      <c r="K240" s="15" t="e">
        <f>#REF!&amp;J240</f>
        <v>#REF!</v>
      </c>
      <c r="L240" s="76">
        <f t="shared" si="26"/>
        <v>1</v>
      </c>
      <c r="M240" s="77"/>
      <c r="N240" s="78" t="str">
        <f t="shared" si="25"/>
        <v/>
      </c>
      <c r="O240" s="253" t="str">
        <f>VLOOKUP(D240,'LPl2 (IN)'!$C$8:$H$305,6,0)</f>
        <v>Nợ LP</v>
      </c>
      <c r="P240" s="83" t="str">
        <f t="shared" si="28"/>
        <v>Nợ LP</v>
      </c>
      <c r="Q240" s="78">
        <f t="shared" si="31"/>
        <v>238</v>
      </c>
      <c r="R240" s="105"/>
      <c r="T240" s="3" t="str">
        <f t="shared" si="29"/>
        <v>20</v>
      </c>
    </row>
    <row r="241" spans="1:20" ht="24.75" customHeight="1">
      <c r="A241" s="69">
        <f t="shared" si="30"/>
        <v>239</v>
      </c>
      <c r="B241" s="16" t="str">
        <f t="shared" si="32"/>
        <v>01</v>
      </c>
      <c r="C241" s="69">
        <f t="shared" si="27"/>
        <v>1</v>
      </c>
      <c r="D241" s="10">
        <v>2021711905</v>
      </c>
      <c r="E241" s="17" t="s">
        <v>348</v>
      </c>
      <c r="F241" s="18" t="s">
        <v>324</v>
      </c>
      <c r="H241" s="3" t="s">
        <v>526</v>
      </c>
      <c r="I241" s="14" t="s">
        <v>532</v>
      </c>
      <c r="J241" s="93"/>
      <c r="K241" s="15" t="e">
        <f>#REF!&amp;J241</f>
        <v>#REF!</v>
      </c>
      <c r="L241" s="76">
        <f t="shared" si="26"/>
        <v>1</v>
      </c>
      <c r="M241" s="77"/>
      <c r="N241" s="78" t="str">
        <f t="shared" si="25"/>
        <v/>
      </c>
      <c r="O241" s="253" t="str">
        <f>VLOOKUP(D241,'LPl2 (IN)'!$C$8:$H$305,6,0)</f>
        <v>Nợ LP</v>
      </c>
      <c r="P241" s="83" t="str">
        <f t="shared" si="28"/>
        <v>Nợ LP</v>
      </c>
      <c r="Q241" s="78">
        <f t="shared" si="31"/>
        <v>239</v>
      </c>
      <c r="R241" s="105"/>
      <c r="T241" s="3" t="str">
        <f t="shared" si="29"/>
        <v>20</v>
      </c>
    </row>
    <row r="242" spans="1:20" ht="24.75" customHeight="1">
      <c r="A242" s="69">
        <f t="shared" si="30"/>
        <v>240</v>
      </c>
      <c r="B242" s="16" t="str">
        <f t="shared" si="32"/>
        <v>01</v>
      </c>
      <c r="C242" s="69">
        <f t="shared" si="27"/>
        <v>1</v>
      </c>
      <c r="D242" s="10">
        <v>1921715757</v>
      </c>
      <c r="E242" s="17" t="s">
        <v>690</v>
      </c>
      <c r="F242" s="18" t="s">
        <v>324</v>
      </c>
      <c r="H242" s="3" t="s">
        <v>682</v>
      </c>
      <c r="I242" s="14" t="s">
        <v>691</v>
      </c>
      <c r="J242" s="93"/>
      <c r="K242" s="15" t="e">
        <f>#REF!&amp;J242</f>
        <v>#REF!</v>
      </c>
      <c r="L242" s="76">
        <f t="shared" si="26"/>
        <v>1</v>
      </c>
      <c r="M242" s="77"/>
      <c r="N242" s="78" t="str">
        <f t="shared" si="25"/>
        <v/>
      </c>
      <c r="O242" s="253" t="str">
        <f>VLOOKUP(D242,'LPl2 (IN)'!$C$8:$H$305,6,0)</f>
        <v>Nợ LP</v>
      </c>
      <c r="P242" s="83" t="str">
        <f t="shared" si="28"/>
        <v>Nợ LP</v>
      </c>
      <c r="Q242" s="78">
        <f t="shared" si="31"/>
        <v>240</v>
      </c>
      <c r="R242" s="105"/>
      <c r="T242" s="3" t="str">
        <f t="shared" si="29"/>
        <v>19</v>
      </c>
    </row>
    <row r="243" spans="1:20" ht="24.75" customHeight="1">
      <c r="A243" s="69">
        <f t="shared" si="30"/>
        <v>241</v>
      </c>
      <c r="B243" s="16" t="str">
        <f t="shared" si="32"/>
        <v>01</v>
      </c>
      <c r="C243" s="69">
        <f t="shared" si="27"/>
        <v>1</v>
      </c>
      <c r="D243" s="10">
        <v>1921216577</v>
      </c>
      <c r="E243" s="17" t="s">
        <v>720</v>
      </c>
      <c r="F243" s="18" t="s">
        <v>325</v>
      </c>
      <c r="H243" s="3" t="s">
        <v>700</v>
      </c>
      <c r="I243" s="14" t="s">
        <v>713</v>
      </c>
      <c r="J243" s="93"/>
      <c r="K243" s="15" t="e">
        <f>#REF!&amp;J243</f>
        <v>#REF!</v>
      </c>
      <c r="L243" s="76">
        <f t="shared" si="26"/>
        <v>1</v>
      </c>
      <c r="M243" s="77"/>
      <c r="N243" s="78" t="str">
        <f t="shared" si="25"/>
        <v/>
      </c>
      <c r="O243" s="253" t="str">
        <f>VLOOKUP(D243,'LPl2 (IN)'!$C$8:$H$305,6,0)</f>
        <v>Nợ LP</v>
      </c>
      <c r="P243" s="83" t="str">
        <f t="shared" si="28"/>
        <v>Nợ LP</v>
      </c>
      <c r="Q243" s="78">
        <f t="shared" si="31"/>
        <v>241</v>
      </c>
      <c r="R243" s="105"/>
      <c r="T243" s="3" t="str">
        <f t="shared" si="29"/>
        <v>19</v>
      </c>
    </row>
    <row r="244" spans="1:20" ht="24.75" customHeight="1">
      <c r="A244" s="69">
        <f t="shared" si="30"/>
        <v>242</v>
      </c>
      <c r="B244" s="16" t="str">
        <f t="shared" si="32"/>
        <v>01</v>
      </c>
      <c r="C244" s="69">
        <f t="shared" si="27"/>
        <v>1</v>
      </c>
      <c r="D244" s="10">
        <v>2020715634</v>
      </c>
      <c r="E244" s="17" t="s">
        <v>645</v>
      </c>
      <c r="F244" s="18" t="s">
        <v>327</v>
      </c>
      <c r="H244" s="3" t="s">
        <v>628</v>
      </c>
      <c r="I244" s="14" t="s">
        <v>629</v>
      </c>
      <c r="J244" s="93"/>
      <c r="K244" s="15" t="e">
        <f>#REF!&amp;J244</f>
        <v>#REF!</v>
      </c>
      <c r="L244" s="76">
        <f t="shared" si="26"/>
        <v>1</v>
      </c>
      <c r="M244" s="77"/>
      <c r="N244" s="78" t="str">
        <f t="shared" si="25"/>
        <v/>
      </c>
      <c r="O244" s="253" t="str">
        <f>VLOOKUP(D244,'LPl2 (IN)'!$C$8:$H$305,6,0)</f>
        <v>Nợ LP</v>
      </c>
      <c r="P244" s="83" t="str">
        <f t="shared" si="28"/>
        <v>Nợ LP</v>
      </c>
      <c r="Q244" s="78">
        <f t="shared" si="31"/>
        <v>242</v>
      </c>
      <c r="R244" s="105"/>
      <c r="T244" s="3" t="str">
        <f t="shared" si="29"/>
        <v>20</v>
      </c>
    </row>
    <row r="245" spans="1:20" ht="24.75" customHeight="1">
      <c r="A245" s="69">
        <f t="shared" si="30"/>
        <v>243</v>
      </c>
      <c r="B245" s="16" t="str">
        <f t="shared" si="32"/>
        <v>01</v>
      </c>
      <c r="C245" s="69">
        <f t="shared" si="27"/>
        <v>1</v>
      </c>
      <c r="D245" s="10">
        <v>2020716931</v>
      </c>
      <c r="E245" s="17" t="s">
        <v>670</v>
      </c>
      <c r="F245" s="18" t="s">
        <v>507</v>
      </c>
      <c r="H245" s="3" t="s">
        <v>655</v>
      </c>
      <c r="I245" s="14" t="s">
        <v>629</v>
      </c>
      <c r="J245" s="93"/>
      <c r="K245" s="15" t="e">
        <f>#REF!&amp;J245</f>
        <v>#REF!</v>
      </c>
      <c r="L245" s="76">
        <f t="shared" si="26"/>
        <v>1</v>
      </c>
      <c r="M245" s="77"/>
      <c r="N245" s="78" t="str">
        <f t="shared" si="25"/>
        <v/>
      </c>
      <c r="O245" s="253" t="str">
        <f>VLOOKUP(D245,'LPl2 (IN)'!$C$8:$H$305,6,0)</f>
        <v>Nợ LP</v>
      </c>
      <c r="P245" s="83" t="str">
        <f t="shared" si="28"/>
        <v>Nợ LP</v>
      </c>
      <c r="Q245" s="78">
        <f t="shared" si="31"/>
        <v>243</v>
      </c>
      <c r="R245" s="105"/>
      <c r="T245" s="3" t="str">
        <f t="shared" si="29"/>
        <v>20</v>
      </c>
    </row>
    <row r="246" spans="1:20" ht="24.75" customHeight="1">
      <c r="A246" s="69">
        <f t="shared" si="30"/>
        <v>244</v>
      </c>
      <c r="B246" s="16" t="str">
        <f t="shared" si="32"/>
        <v>01</v>
      </c>
      <c r="C246" s="69">
        <f t="shared" si="27"/>
        <v>1</v>
      </c>
      <c r="D246" s="10">
        <v>171326085</v>
      </c>
      <c r="E246" s="17" t="s">
        <v>506</v>
      </c>
      <c r="F246" s="18" t="s">
        <v>507</v>
      </c>
      <c r="H246" s="3" t="s">
        <v>503</v>
      </c>
      <c r="I246" s="14" t="s">
        <v>508</v>
      </c>
      <c r="J246" s="93"/>
      <c r="K246" s="15" t="e">
        <f>#REF!&amp;J246</f>
        <v>#REF!</v>
      </c>
      <c r="L246" s="76">
        <f t="shared" si="26"/>
        <v>1</v>
      </c>
      <c r="M246" s="77"/>
      <c r="N246" s="78" t="str">
        <f t="shared" si="25"/>
        <v/>
      </c>
      <c r="O246" s="253" t="str">
        <f>VLOOKUP(D246,'LPl2 (IN)'!$C$8:$H$305,6,0)</f>
        <v>Nợ LP</v>
      </c>
      <c r="P246" s="83" t="str">
        <f t="shared" si="28"/>
        <v>Nợ LP</v>
      </c>
      <c r="Q246" s="78">
        <f t="shared" si="31"/>
        <v>244</v>
      </c>
      <c r="R246" s="105"/>
      <c r="T246" s="3" t="str">
        <f t="shared" si="29"/>
        <v>17</v>
      </c>
    </row>
    <row r="247" spans="1:20" ht="24.75" customHeight="1">
      <c r="A247" s="69">
        <f t="shared" si="30"/>
        <v>245</v>
      </c>
      <c r="B247" s="16" t="str">
        <f t="shared" si="32"/>
        <v>01</v>
      </c>
      <c r="C247" s="69">
        <f t="shared" si="27"/>
        <v>1</v>
      </c>
      <c r="D247" s="10">
        <v>1920255521</v>
      </c>
      <c r="E247" s="17" t="s">
        <v>542</v>
      </c>
      <c r="F247" s="18" t="s">
        <v>330</v>
      </c>
      <c r="H247" s="3" t="s">
        <v>526</v>
      </c>
      <c r="I247" s="14" t="s">
        <v>543</v>
      </c>
      <c r="J247" s="93"/>
      <c r="K247" s="15" t="e">
        <f>#REF!&amp;J247</f>
        <v>#REF!</v>
      </c>
      <c r="L247" s="76">
        <f t="shared" si="26"/>
        <v>1</v>
      </c>
      <c r="M247" s="77"/>
      <c r="N247" s="78" t="str">
        <f t="shared" si="25"/>
        <v/>
      </c>
      <c r="O247" s="253" t="str">
        <f>VLOOKUP(D247,'LPl2 (IN)'!$C$8:$H$305,6,0)</f>
        <v>Nợ LP</v>
      </c>
      <c r="P247" s="83" t="str">
        <f t="shared" si="28"/>
        <v>Nợ LP</v>
      </c>
      <c r="Q247" s="78">
        <f t="shared" si="31"/>
        <v>245</v>
      </c>
      <c r="R247" s="105"/>
      <c r="T247" s="3" t="str">
        <f t="shared" si="29"/>
        <v>19</v>
      </c>
    </row>
    <row r="248" spans="1:20" ht="24.75" customHeight="1">
      <c r="A248" s="69">
        <f t="shared" si="30"/>
        <v>246</v>
      </c>
      <c r="B248" s="16" t="str">
        <f t="shared" si="32"/>
        <v>01</v>
      </c>
      <c r="C248" s="69">
        <f t="shared" si="27"/>
        <v>1</v>
      </c>
      <c r="D248" s="10">
        <v>2020252760</v>
      </c>
      <c r="E248" s="17" t="s">
        <v>431</v>
      </c>
      <c r="F248" s="18" t="s">
        <v>331</v>
      </c>
      <c r="H248" s="3" t="s">
        <v>591</v>
      </c>
      <c r="I248" s="14" t="s">
        <v>571</v>
      </c>
      <c r="J248" s="93"/>
      <c r="K248" s="15" t="e">
        <f>#REF!&amp;J248</f>
        <v>#REF!</v>
      </c>
      <c r="L248" s="76">
        <f t="shared" si="26"/>
        <v>1</v>
      </c>
      <c r="M248" s="77"/>
      <c r="N248" s="78" t="str">
        <f t="shared" si="25"/>
        <v/>
      </c>
      <c r="O248" s="253" t="str">
        <f>VLOOKUP(D248,'LPl2 (IN)'!$C$8:$H$305,6,0)</f>
        <v>Nợ LP</v>
      </c>
      <c r="P248" s="83" t="str">
        <f t="shared" si="28"/>
        <v>Nợ LP</v>
      </c>
      <c r="Q248" s="78">
        <f t="shared" si="31"/>
        <v>246</v>
      </c>
      <c r="R248" s="105"/>
      <c r="T248" s="3" t="str">
        <f t="shared" si="29"/>
        <v>20</v>
      </c>
    </row>
    <row r="249" spans="1:20" ht="24.75" customHeight="1">
      <c r="A249" s="69">
        <f t="shared" si="30"/>
        <v>247</v>
      </c>
      <c r="B249" s="16" t="str">
        <f t="shared" si="32"/>
        <v>01</v>
      </c>
      <c r="C249" s="69">
        <f t="shared" si="27"/>
        <v>1</v>
      </c>
      <c r="D249" s="10">
        <v>2021718453</v>
      </c>
      <c r="E249" s="17" t="s">
        <v>500</v>
      </c>
      <c r="F249" s="18" t="s">
        <v>501</v>
      </c>
      <c r="H249" s="3" t="s">
        <v>478</v>
      </c>
      <c r="I249" s="14" t="s">
        <v>396</v>
      </c>
      <c r="J249" s="93"/>
      <c r="K249" s="15" t="e">
        <f>#REF!&amp;J249</f>
        <v>#REF!</v>
      </c>
      <c r="L249" s="76">
        <f t="shared" si="26"/>
        <v>1</v>
      </c>
      <c r="M249" s="77"/>
      <c r="N249" s="78" t="str">
        <f t="shared" si="25"/>
        <v/>
      </c>
      <c r="O249" s="253" t="str">
        <f>VLOOKUP(D249,'LPl2 (IN)'!$C$8:$H$305,6,0)</f>
        <v>Nợ LP</v>
      </c>
      <c r="P249" s="83" t="str">
        <f t="shared" si="28"/>
        <v>Nợ LP</v>
      </c>
      <c r="Q249" s="78">
        <f t="shared" si="31"/>
        <v>247</v>
      </c>
      <c r="R249" s="105"/>
      <c r="T249" s="3" t="str">
        <f t="shared" si="29"/>
        <v>20</v>
      </c>
    </row>
    <row r="250" spans="1:20" ht="24.75" customHeight="1">
      <c r="A250" s="69">
        <f t="shared" si="30"/>
        <v>248</v>
      </c>
      <c r="B250" s="16" t="str">
        <f t="shared" si="32"/>
        <v>01</v>
      </c>
      <c r="C250" s="69">
        <f t="shared" si="27"/>
        <v>1</v>
      </c>
      <c r="D250" s="10">
        <v>2021723619</v>
      </c>
      <c r="E250" s="17" t="s">
        <v>509</v>
      </c>
      <c r="F250" s="18" t="s">
        <v>510</v>
      </c>
      <c r="H250" s="3" t="s">
        <v>503</v>
      </c>
      <c r="I250" s="14" t="s">
        <v>504</v>
      </c>
      <c r="J250" s="93"/>
      <c r="K250" s="15" t="e">
        <f>#REF!&amp;J250</f>
        <v>#REF!</v>
      </c>
      <c r="L250" s="76">
        <f t="shared" si="26"/>
        <v>1</v>
      </c>
      <c r="M250" s="77"/>
      <c r="N250" s="78" t="str">
        <f t="shared" si="25"/>
        <v/>
      </c>
      <c r="O250" s="253" t="str">
        <f>VLOOKUP(D250,'LPl2 (IN)'!$C$8:$H$305,6,0)</f>
        <v>Nợ LP, HP</v>
      </c>
      <c r="P250" s="83" t="str">
        <f t="shared" si="28"/>
        <v>Nợ LP, HP</v>
      </c>
      <c r="Q250" s="78">
        <f t="shared" si="31"/>
        <v>248</v>
      </c>
      <c r="R250" s="105"/>
      <c r="T250" s="3" t="str">
        <f t="shared" si="29"/>
        <v>20</v>
      </c>
    </row>
    <row r="251" spans="1:20" ht="24.75" customHeight="1">
      <c r="A251" s="69">
        <f t="shared" si="30"/>
        <v>249</v>
      </c>
      <c r="B251" s="16" t="str">
        <f t="shared" si="32"/>
        <v>01</v>
      </c>
      <c r="C251" s="69">
        <f t="shared" si="27"/>
        <v>1</v>
      </c>
      <c r="D251" s="10">
        <v>2021433960</v>
      </c>
      <c r="E251" s="17" t="s">
        <v>384</v>
      </c>
      <c r="F251" s="18" t="s">
        <v>510</v>
      </c>
      <c r="H251" s="3" t="s">
        <v>526</v>
      </c>
      <c r="I251" s="14" t="s">
        <v>534</v>
      </c>
      <c r="J251" s="93"/>
      <c r="K251" s="15" t="e">
        <f>#REF!&amp;J251</f>
        <v>#REF!</v>
      </c>
      <c r="L251" s="76">
        <f t="shared" si="26"/>
        <v>1</v>
      </c>
      <c r="M251" s="77"/>
      <c r="N251" s="78" t="str">
        <f t="shared" si="25"/>
        <v/>
      </c>
      <c r="O251" s="253" t="str">
        <f>VLOOKUP(D251,'LPl2 (IN)'!$C$8:$H$305,6,0)</f>
        <v>Nợ LP</v>
      </c>
      <c r="P251" s="83" t="str">
        <f t="shared" si="28"/>
        <v>Nợ LP</v>
      </c>
      <c r="Q251" s="78">
        <f t="shared" si="31"/>
        <v>249</v>
      </c>
      <c r="R251" s="105"/>
      <c r="T251" s="3" t="str">
        <f t="shared" si="29"/>
        <v>20</v>
      </c>
    </row>
    <row r="252" spans="1:20" ht="24.75" customHeight="1">
      <c r="A252" s="69">
        <f t="shared" si="30"/>
        <v>250</v>
      </c>
      <c r="B252" s="16" t="str">
        <f t="shared" si="32"/>
        <v>01</v>
      </c>
      <c r="C252" s="69">
        <f t="shared" si="27"/>
        <v>1</v>
      </c>
      <c r="D252" s="10">
        <v>2020257305</v>
      </c>
      <c r="E252" s="17" t="s">
        <v>593</v>
      </c>
      <c r="F252" s="18" t="s">
        <v>594</v>
      </c>
      <c r="H252" s="3" t="s">
        <v>591</v>
      </c>
      <c r="I252" s="14" t="s">
        <v>571</v>
      </c>
      <c r="J252" s="93"/>
      <c r="K252" s="15" t="e">
        <f>#REF!&amp;J252</f>
        <v>#REF!</v>
      </c>
      <c r="L252" s="76">
        <f t="shared" si="26"/>
        <v>1</v>
      </c>
      <c r="M252" s="77"/>
      <c r="N252" s="78" t="str">
        <f t="shared" ref="N252:N315" si="33">IF(M252&lt;&gt;0,"Học Ghép","")</f>
        <v/>
      </c>
      <c r="O252" s="253" t="str">
        <f>VLOOKUP(D252,'LPl2 (IN)'!$C$8:$H$305,6,0)</f>
        <v>Nợ LP</v>
      </c>
      <c r="P252" s="83" t="str">
        <f t="shared" si="28"/>
        <v>Nợ LP</v>
      </c>
      <c r="Q252" s="78">
        <f t="shared" si="31"/>
        <v>250</v>
      </c>
      <c r="R252" s="105"/>
      <c r="T252" s="3" t="str">
        <f t="shared" si="29"/>
        <v>20</v>
      </c>
    </row>
    <row r="253" spans="1:20" ht="24.75" customHeight="1">
      <c r="A253" s="69">
        <f t="shared" si="30"/>
        <v>251</v>
      </c>
      <c r="B253" s="16" t="str">
        <f t="shared" si="32"/>
        <v>01</v>
      </c>
      <c r="C253" s="69">
        <f t="shared" si="27"/>
        <v>1</v>
      </c>
      <c r="D253" s="10">
        <v>2021726030</v>
      </c>
      <c r="E253" s="17" t="s">
        <v>692</v>
      </c>
      <c r="F253" s="18" t="s">
        <v>410</v>
      </c>
      <c r="H253" s="3" t="s">
        <v>682</v>
      </c>
      <c r="I253" s="14" t="s">
        <v>629</v>
      </c>
      <c r="J253" s="93"/>
      <c r="K253" s="15" t="e">
        <f>#REF!&amp;J253</f>
        <v>#REF!</v>
      </c>
      <c r="L253" s="76">
        <f t="shared" si="26"/>
        <v>1</v>
      </c>
      <c r="M253" s="77"/>
      <c r="N253" s="78" t="str">
        <f t="shared" si="33"/>
        <v/>
      </c>
      <c r="O253" s="253" t="str">
        <f>VLOOKUP(D253,'LPl2 (IN)'!$C$8:$H$305,6,0)</f>
        <v>Nợ LP</v>
      </c>
      <c r="P253" s="83" t="str">
        <f t="shared" si="28"/>
        <v>Nợ LP</v>
      </c>
      <c r="Q253" s="78">
        <f t="shared" si="31"/>
        <v>251</v>
      </c>
      <c r="R253" s="105"/>
      <c r="T253" s="3" t="str">
        <f t="shared" si="29"/>
        <v>20</v>
      </c>
    </row>
    <row r="254" spans="1:20" ht="24.75" customHeight="1">
      <c r="A254" s="69">
        <f t="shared" si="30"/>
        <v>252</v>
      </c>
      <c r="B254" s="16" t="str">
        <f t="shared" si="32"/>
        <v>01</v>
      </c>
      <c r="C254" s="69">
        <f t="shared" si="27"/>
        <v>1</v>
      </c>
      <c r="D254" s="10">
        <v>2021340944</v>
      </c>
      <c r="E254" s="17" t="s">
        <v>721</v>
      </c>
      <c r="F254" s="18" t="s">
        <v>334</v>
      </c>
      <c r="H254" s="3" t="s">
        <v>700</v>
      </c>
      <c r="I254" s="14" t="s">
        <v>701</v>
      </c>
      <c r="J254" s="93"/>
      <c r="K254" s="15" t="e">
        <f>#REF!&amp;J254</f>
        <v>#REF!</v>
      </c>
      <c r="L254" s="76">
        <f t="shared" si="26"/>
        <v>1</v>
      </c>
      <c r="M254" s="77"/>
      <c r="N254" s="78" t="str">
        <f t="shared" si="33"/>
        <v/>
      </c>
      <c r="O254" s="253" t="str">
        <f>VLOOKUP(D254,'LPl2 (IN)'!$C$8:$H$305,6,0)</f>
        <v>Nợ LP</v>
      </c>
      <c r="P254" s="83" t="str">
        <f t="shared" si="28"/>
        <v>Nợ LP</v>
      </c>
      <c r="Q254" s="78">
        <f t="shared" si="31"/>
        <v>252</v>
      </c>
      <c r="R254" s="105"/>
      <c r="T254" s="3" t="str">
        <f t="shared" si="29"/>
        <v>20</v>
      </c>
    </row>
    <row r="255" spans="1:20" s="319" customFormat="1" ht="24.75" customHeight="1">
      <c r="A255" s="314">
        <f t="shared" si="30"/>
        <v>253</v>
      </c>
      <c r="B255" s="315" t="str">
        <f t="shared" si="32"/>
        <v>01</v>
      </c>
      <c r="C255" s="314">
        <f t="shared" si="27"/>
        <v>1</v>
      </c>
      <c r="D255" s="316">
        <v>2021728238</v>
      </c>
      <c r="E255" s="317" t="s">
        <v>693</v>
      </c>
      <c r="F255" s="318" t="s">
        <v>334</v>
      </c>
      <c r="H255" s="319" t="s">
        <v>682</v>
      </c>
      <c r="I255" s="320" t="s">
        <v>629</v>
      </c>
      <c r="J255" s="321"/>
      <c r="K255" s="322" t="e">
        <f>#REF!&amp;J255</f>
        <v>#REF!</v>
      </c>
      <c r="L255" s="323">
        <f t="shared" si="26"/>
        <v>1</v>
      </c>
      <c r="M255" s="324"/>
      <c r="N255" s="325" t="str">
        <f t="shared" si="33"/>
        <v/>
      </c>
      <c r="O255" s="326" t="str">
        <f>VLOOKUP(D255,'LPl2 (IN)'!$C$8:$H$305,6,0)</f>
        <v>Nợ LP</v>
      </c>
      <c r="P255" s="327" t="str">
        <f t="shared" si="28"/>
        <v>Nợ LP</v>
      </c>
      <c r="Q255" s="325">
        <f t="shared" si="31"/>
        <v>253</v>
      </c>
      <c r="R255" s="328"/>
      <c r="T255" s="319" t="str">
        <f t="shared" si="29"/>
        <v>20</v>
      </c>
    </row>
    <row r="256" spans="1:20" ht="24.75" customHeight="1">
      <c r="A256" s="69">
        <f t="shared" si="30"/>
        <v>254</v>
      </c>
      <c r="B256" s="16" t="str">
        <f t="shared" si="32"/>
        <v>01</v>
      </c>
      <c r="C256" s="69">
        <f t="shared" si="27"/>
        <v>1</v>
      </c>
      <c r="D256" s="10">
        <v>2020217348</v>
      </c>
      <c r="E256" s="17" t="s">
        <v>378</v>
      </c>
      <c r="F256" s="18" t="s">
        <v>335</v>
      </c>
      <c r="H256" s="3" t="s">
        <v>367</v>
      </c>
      <c r="I256" s="14" t="s">
        <v>368</v>
      </c>
      <c r="J256" s="93"/>
      <c r="K256" s="15" t="e">
        <f>#REF!&amp;J256</f>
        <v>#REF!</v>
      </c>
      <c r="L256" s="76">
        <f t="shared" si="26"/>
        <v>1</v>
      </c>
      <c r="M256" s="77"/>
      <c r="N256" s="78" t="str">
        <f t="shared" si="33"/>
        <v/>
      </c>
      <c r="O256" s="253" t="str">
        <f>VLOOKUP(D256,'LPl2 (IN)'!$C$8:$H$305,6,0)</f>
        <v>Nợ LP</v>
      </c>
      <c r="P256" s="83" t="str">
        <f t="shared" si="28"/>
        <v>Nợ LP</v>
      </c>
      <c r="Q256" s="78">
        <f t="shared" si="31"/>
        <v>254</v>
      </c>
      <c r="R256" s="105"/>
      <c r="T256" s="3" t="str">
        <f t="shared" si="29"/>
        <v>20</v>
      </c>
    </row>
    <row r="257" spans="1:20" ht="24.75" customHeight="1">
      <c r="A257" s="69">
        <f t="shared" si="30"/>
        <v>255</v>
      </c>
      <c r="B257" s="16" t="str">
        <f t="shared" si="32"/>
        <v>01</v>
      </c>
      <c r="C257" s="69">
        <f t="shared" si="27"/>
        <v>1</v>
      </c>
      <c r="D257" s="10">
        <v>2020358270</v>
      </c>
      <c r="E257" s="17" t="s">
        <v>723</v>
      </c>
      <c r="F257" s="18" t="s">
        <v>335</v>
      </c>
      <c r="H257" s="3" t="s">
        <v>526</v>
      </c>
      <c r="I257" s="14" t="s">
        <v>532</v>
      </c>
      <c r="J257" s="93"/>
      <c r="K257" s="15" t="e">
        <f>#REF!&amp;J257</f>
        <v>#REF!</v>
      </c>
      <c r="L257" s="76">
        <f t="shared" si="26"/>
        <v>1</v>
      </c>
      <c r="M257" s="77"/>
      <c r="N257" s="78" t="str">
        <f t="shared" si="33"/>
        <v/>
      </c>
      <c r="O257" s="253" t="str">
        <f>VLOOKUP(D257,'LPl2 (IN)'!$C$8:$H$305,6,0)</f>
        <v>Nợ LP</v>
      </c>
      <c r="P257" s="83" t="str">
        <f t="shared" si="28"/>
        <v>Nợ LP</v>
      </c>
      <c r="Q257" s="78">
        <f t="shared" si="31"/>
        <v>255</v>
      </c>
      <c r="R257" s="105"/>
      <c r="T257" s="3" t="str">
        <f t="shared" si="29"/>
        <v>20</v>
      </c>
    </row>
    <row r="258" spans="1:20" ht="24.75" customHeight="1">
      <c r="A258" s="69">
        <f t="shared" si="30"/>
        <v>256</v>
      </c>
      <c r="B258" s="16" t="str">
        <f t="shared" si="32"/>
        <v>01</v>
      </c>
      <c r="C258" s="69">
        <f t="shared" si="27"/>
        <v>1</v>
      </c>
      <c r="D258" s="10">
        <v>2020714363</v>
      </c>
      <c r="E258" s="17" t="s">
        <v>671</v>
      </c>
      <c r="F258" s="18" t="s">
        <v>335</v>
      </c>
      <c r="H258" s="3" t="s">
        <v>655</v>
      </c>
      <c r="I258" s="14" t="s">
        <v>629</v>
      </c>
      <c r="J258" s="93"/>
      <c r="K258" s="15" t="e">
        <f>#REF!&amp;J258</f>
        <v>#REF!</v>
      </c>
      <c r="L258" s="76">
        <f t="shared" si="26"/>
        <v>1</v>
      </c>
      <c r="M258" s="77"/>
      <c r="N258" s="78" t="str">
        <f t="shared" si="33"/>
        <v/>
      </c>
      <c r="O258" s="253" t="str">
        <f>VLOOKUP(D258,'LPl2 (IN)'!$C$8:$H$305,6,0)</f>
        <v>Nợ LP</v>
      </c>
      <c r="P258" s="83" t="str">
        <f t="shared" si="28"/>
        <v>Nợ LP</v>
      </c>
      <c r="Q258" s="78">
        <f t="shared" si="31"/>
        <v>256</v>
      </c>
      <c r="R258" s="105"/>
      <c r="T258" s="3" t="str">
        <f t="shared" si="29"/>
        <v>20</v>
      </c>
    </row>
    <row r="259" spans="1:20" ht="24.75" customHeight="1">
      <c r="A259" s="69">
        <f t="shared" si="30"/>
        <v>257</v>
      </c>
      <c r="B259" s="16" t="str">
        <f t="shared" si="32"/>
        <v>01</v>
      </c>
      <c r="C259" s="69">
        <f t="shared" si="27"/>
        <v>1</v>
      </c>
      <c r="D259" s="10">
        <v>2020726498</v>
      </c>
      <c r="E259" s="17" t="s">
        <v>511</v>
      </c>
      <c r="F259" s="18" t="s">
        <v>512</v>
      </c>
      <c r="H259" s="3" t="s">
        <v>503</v>
      </c>
      <c r="I259" s="14" t="s">
        <v>504</v>
      </c>
      <c r="J259" s="93"/>
      <c r="K259" s="15" t="e">
        <f>#REF!&amp;J259</f>
        <v>#REF!</v>
      </c>
      <c r="L259" s="76">
        <f t="shared" ref="L259:L322" si="34">COUNTIF($D$3:$D$1049,D259)</f>
        <v>1</v>
      </c>
      <c r="M259" s="77"/>
      <c r="N259" s="78" t="str">
        <f t="shared" si="33"/>
        <v/>
      </c>
      <c r="O259" s="253" t="str">
        <f>VLOOKUP(D259,'LPl2 (IN)'!$C$8:$H$305,6,0)</f>
        <v>Nợ LP, HP</v>
      </c>
      <c r="P259" s="83" t="str">
        <f t="shared" si="28"/>
        <v>Nợ LP, HP</v>
      </c>
      <c r="Q259" s="78">
        <f t="shared" si="31"/>
        <v>257</v>
      </c>
      <c r="R259" s="105"/>
      <c r="T259" s="3" t="str">
        <f t="shared" si="29"/>
        <v>20</v>
      </c>
    </row>
    <row r="260" spans="1:20" ht="24.75" customHeight="1">
      <c r="A260" s="69">
        <f t="shared" si="30"/>
        <v>258</v>
      </c>
      <c r="B260" s="16" t="str">
        <f t="shared" si="32"/>
        <v>01</v>
      </c>
      <c r="C260" s="69">
        <f t="shared" ref="C260:C323" si="35">IF(H260&lt;&gt;H259,1,C259+1)</f>
        <v>1</v>
      </c>
      <c r="D260" s="10">
        <v>2020255670</v>
      </c>
      <c r="E260" s="17" t="s">
        <v>595</v>
      </c>
      <c r="F260" s="18" t="s">
        <v>596</v>
      </c>
      <c r="H260" s="3" t="s">
        <v>591</v>
      </c>
      <c r="I260" s="14" t="s">
        <v>571</v>
      </c>
      <c r="J260" s="93"/>
      <c r="K260" s="15" t="e">
        <f>#REF!&amp;J260</f>
        <v>#REF!</v>
      </c>
      <c r="L260" s="76">
        <f t="shared" si="34"/>
        <v>1</v>
      </c>
      <c r="M260" s="77"/>
      <c r="N260" s="78" t="str">
        <f t="shared" si="33"/>
        <v/>
      </c>
      <c r="O260" s="253" t="str">
        <f>VLOOKUP(D260,'LPl2 (IN)'!$C$8:$H$305,6,0)</f>
        <v>Nợ LP</v>
      </c>
      <c r="P260" s="83" t="str">
        <f t="shared" ref="P260:P323" si="36">IF(M260&lt;&gt;0,M260,O260)</f>
        <v>Nợ LP</v>
      </c>
      <c r="Q260" s="78">
        <f t="shared" si="31"/>
        <v>258</v>
      </c>
      <c r="R260" s="105"/>
      <c r="T260" s="3" t="str">
        <f t="shared" ref="T260:T323" si="37">LEFT(D260,2)</f>
        <v>20</v>
      </c>
    </row>
    <row r="261" spans="1:20" ht="24.75" customHeight="1">
      <c r="A261" s="69">
        <f t="shared" ref="A261:A324" si="38">A260+1</f>
        <v>259</v>
      </c>
      <c r="B261" s="16" t="str">
        <f t="shared" si="32"/>
        <v>01</v>
      </c>
      <c r="C261" s="69">
        <f t="shared" si="35"/>
        <v>1</v>
      </c>
      <c r="D261" s="10">
        <v>1910219051</v>
      </c>
      <c r="E261" s="17" t="s">
        <v>513</v>
      </c>
      <c r="F261" s="18" t="s">
        <v>360</v>
      </c>
      <c r="H261" s="3" t="s">
        <v>503</v>
      </c>
      <c r="I261" s="14" t="s">
        <v>514</v>
      </c>
      <c r="J261" s="93"/>
      <c r="K261" s="15" t="e">
        <f>#REF!&amp;J261</f>
        <v>#REF!</v>
      </c>
      <c r="L261" s="76">
        <f t="shared" si="34"/>
        <v>1</v>
      </c>
      <c r="M261" s="77"/>
      <c r="N261" s="78" t="str">
        <f t="shared" si="33"/>
        <v/>
      </c>
      <c r="O261" s="253" t="str">
        <f>VLOOKUP(D261,'LPl2 (IN)'!$C$8:$H$305,6,0)</f>
        <v>Nợ LP</v>
      </c>
      <c r="P261" s="83" t="str">
        <f t="shared" si="36"/>
        <v>Nợ LP</v>
      </c>
      <c r="Q261" s="78">
        <f t="shared" ref="Q261:Q324" si="39">Q260+1</f>
        <v>259</v>
      </c>
      <c r="R261" s="105"/>
      <c r="T261" s="3" t="str">
        <f t="shared" si="37"/>
        <v>19</v>
      </c>
    </row>
    <row r="262" spans="1:20" ht="24.75" customHeight="1">
      <c r="A262" s="69">
        <f t="shared" si="38"/>
        <v>260</v>
      </c>
      <c r="B262" s="16" t="str">
        <f t="shared" si="32"/>
        <v>01</v>
      </c>
      <c r="C262" s="69">
        <f t="shared" si="35"/>
        <v>1</v>
      </c>
      <c r="D262" s="10">
        <v>1810225587</v>
      </c>
      <c r="E262" s="17" t="s">
        <v>332</v>
      </c>
      <c r="F262" s="18" t="s">
        <v>516</v>
      </c>
      <c r="H262" s="3" t="s">
        <v>655</v>
      </c>
      <c r="I262" s="14" t="s">
        <v>672</v>
      </c>
      <c r="J262" s="93"/>
      <c r="K262" s="15" t="e">
        <f>#REF!&amp;J262</f>
        <v>#REF!</v>
      </c>
      <c r="L262" s="76">
        <f t="shared" si="34"/>
        <v>1</v>
      </c>
      <c r="M262" s="77"/>
      <c r="N262" s="78" t="str">
        <f t="shared" si="33"/>
        <v/>
      </c>
      <c r="O262" s="253" t="str">
        <f>VLOOKUP(D262,'LPl2 (IN)'!$C$8:$H$305,6,0)</f>
        <v>Nợ LP</v>
      </c>
      <c r="P262" s="83" t="str">
        <f t="shared" si="36"/>
        <v>Nợ LP</v>
      </c>
      <c r="Q262" s="78">
        <f t="shared" si="39"/>
        <v>260</v>
      </c>
      <c r="R262" s="105"/>
      <c r="T262" s="3" t="str">
        <f t="shared" si="37"/>
        <v>18</v>
      </c>
    </row>
    <row r="263" spans="1:20" ht="24.75" customHeight="1">
      <c r="A263" s="69">
        <f t="shared" si="38"/>
        <v>261</v>
      </c>
      <c r="B263" s="16" t="str">
        <f t="shared" si="32"/>
        <v>01</v>
      </c>
      <c r="C263" s="69">
        <f t="shared" si="35"/>
        <v>1</v>
      </c>
      <c r="D263" s="10">
        <v>1921250851</v>
      </c>
      <c r="E263" s="17" t="s">
        <v>597</v>
      </c>
      <c r="F263" s="18" t="s">
        <v>362</v>
      </c>
      <c r="H263" s="3" t="s">
        <v>591</v>
      </c>
      <c r="I263" s="14" t="s">
        <v>571</v>
      </c>
      <c r="J263" s="93"/>
      <c r="K263" s="15" t="e">
        <f>#REF!&amp;J263</f>
        <v>#REF!</v>
      </c>
      <c r="L263" s="76">
        <f t="shared" si="34"/>
        <v>1</v>
      </c>
      <c r="M263" s="77"/>
      <c r="N263" s="78" t="str">
        <f t="shared" si="33"/>
        <v/>
      </c>
      <c r="O263" s="253" t="str">
        <f>VLOOKUP(D263,'LPl2 (IN)'!$C$8:$H$305,6,0)</f>
        <v>Nợ LP</v>
      </c>
      <c r="P263" s="83" t="str">
        <f t="shared" si="36"/>
        <v>Nợ LP</v>
      </c>
      <c r="Q263" s="78">
        <f t="shared" si="39"/>
        <v>261</v>
      </c>
      <c r="R263" s="105"/>
      <c r="T263" s="3" t="str">
        <f t="shared" si="37"/>
        <v>19</v>
      </c>
    </row>
    <row r="264" spans="1:20" ht="24.75" customHeight="1">
      <c r="A264" s="69">
        <f t="shared" si="38"/>
        <v>262</v>
      </c>
      <c r="B264" s="16" t="str">
        <f t="shared" si="32"/>
        <v>01</v>
      </c>
      <c r="C264" s="69">
        <f t="shared" si="35"/>
        <v>1</v>
      </c>
      <c r="D264" s="10">
        <v>1921148015</v>
      </c>
      <c r="E264" s="17" t="s">
        <v>544</v>
      </c>
      <c r="F264" s="18" t="s">
        <v>545</v>
      </c>
      <c r="H264" s="3" t="s">
        <v>526</v>
      </c>
      <c r="I264" s="14" t="s">
        <v>546</v>
      </c>
      <c r="J264" s="93"/>
      <c r="K264" s="15" t="e">
        <f>#REF!&amp;J264</f>
        <v>#REF!</v>
      </c>
      <c r="L264" s="76">
        <f t="shared" si="34"/>
        <v>1</v>
      </c>
      <c r="M264" s="77"/>
      <c r="N264" s="78" t="str">
        <f t="shared" si="33"/>
        <v/>
      </c>
      <c r="O264" s="253" t="str">
        <f>VLOOKUP(D264,'LPl2 (IN)'!$C$8:$H$305,6,0)</f>
        <v>Nợ LP</v>
      </c>
      <c r="P264" s="83" t="str">
        <f t="shared" si="36"/>
        <v>Nợ LP</v>
      </c>
      <c r="Q264" s="78">
        <f t="shared" si="39"/>
        <v>262</v>
      </c>
      <c r="R264" s="105"/>
      <c r="T264" s="3" t="str">
        <f t="shared" si="37"/>
        <v>19</v>
      </c>
    </row>
    <row r="265" spans="1:20" ht="24.75" customHeight="1">
      <c r="A265" s="69">
        <f t="shared" si="38"/>
        <v>263</v>
      </c>
      <c r="B265" s="16" t="str">
        <f t="shared" si="32"/>
        <v>01</v>
      </c>
      <c r="C265" s="69">
        <f t="shared" si="35"/>
        <v>1</v>
      </c>
      <c r="D265" s="10">
        <v>1821113812</v>
      </c>
      <c r="E265" s="17" t="s">
        <v>585</v>
      </c>
      <c r="F265" s="18" t="s">
        <v>412</v>
      </c>
      <c r="H265" s="3" t="s">
        <v>570</v>
      </c>
      <c r="I265" s="14" t="s">
        <v>571</v>
      </c>
      <c r="J265" s="93"/>
      <c r="K265" s="15" t="e">
        <f>#REF!&amp;J265</f>
        <v>#REF!</v>
      </c>
      <c r="L265" s="76">
        <f t="shared" si="34"/>
        <v>1</v>
      </c>
      <c r="M265" s="77"/>
      <c r="N265" s="78" t="str">
        <f t="shared" si="33"/>
        <v/>
      </c>
      <c r="O265" s="253" t="str">
        <f>VLOOKUP(D265,'LPl2 (IN)'!$C$8:$H$305,6,0)</f>
        <v>Nợ LP</v>
      </c>
      <c r="P265" s="83" t="str">
        <f t="shared" si="36"/>
        <v>Nợ LP</v>
      </c>
      <c r="Q265" s="78">
        <f t="shared" si="39"/>
        <v>263</v>
      </c>
      <c r="R265" s="105"/>
      <c r="T265" s="3" t="str">
        <f t="shared" si="37"/>
        <v>18</v>
      </c>
    </row>
    <row r="266" spans="1:20" ht="24.75" customHeight="1">
      <c r="A266" s="69">
        <f t="shared" si="38"/>
        <v>264</v>
      </c>
      <c r="B266" s="16" t="str">
        <f t="shared" si="32"/>
        <v>01</v>
      </c>
      <c r="C266" s="69">
        <f t="shared" si="35"/>
        <v>1</v>
      </c>
      <c r="D266" s="10">
        <v>1810215026</v>
      </c>
      <c r="E266" s="17" t="s">
        <v>411</v>
      </c>
      <c r="F266" s="18" t="s">
        <v>412</v>
      </c>
      <c r="H266" s="3" t="s">
        <v>393</v>
      </c>
      <c r="I266" s="14" t="s">
        <v>413</v>
      </c>
      <c r="J266" s="93"/>
      <c r="K266" s="15" t="e">
        <f>#REF!&amp;J266</f>
        <v>#REF!</v>
      </c>
      <c r="L266" s="76">
        <f t="shared" si="34"/>
        <v>1</v>
      </c>
      <c r="M266" s="77"/>
      <c r="N266" s="78" t="str">
        <f t="shared" si="33"/>
        <v/>
      </c>
      <c r="O266" s="253" t="str">
        <f>VLOOKUP(D266,'LPl2 (IN)'!$C$8:$H$305,6,0)</f>
        <v>Nợ LP</v>
      </c>
      <c r="P266" s="83" t="str">
        <f t="shared" si="36"/>
        <v>Nợ LP</v>
      </c>
      <c r="Q266" s="78">
        <f t="shared" si="39"/>
        <v>264</v>
      </c>
      <c r="R266" s="105"/>
      <c r="T266" s="3" t="str">
        <f t="shared" si="37"/>
        <v>18</v>
      </c>
    </row>
    <row r="267" spans="1:20" ht="24.75" customHeight="1">
      <c r="A267" s="69">
        <f t="shared" si="38"/>
        <v>265</v>
      </c>
      <c r="B267" s="16" t="str">
        <f t="shared" ref="B267:B330" si="40">J267&amp;TEXT(C267,"00")</f>
        <v>01</v>
      </c>
      <c r="C267" s="69">
        <f t="shared" si="35"/>
        <v>1</v>
      </c>
      <c r="D267" s="10">
        <v>2020356127</v>
      </c>
      <c r="E267" s="17" t="s">
        <v>332</v>
      </c>
      <c r="F267" s="18" t="s">
        <v>339</v>
      </c>
      <c r="H267" s="3" t="s">
        <v>655</v>
      </c>
      <c r="I267" s="14" t="s">
        <v>629</v>
      </c>
      <c r="J267" s="93"/>
      <c r="K267" s="15" t="e">
        <f>#REF!&amp;J267</f>
        <v>#REF!</v>
      </c>
      <c r="L267" s="76">
        <f t="shared" si="34"/>
        <v>1</v>
      </c>
      <c r="M267" s="77"/>
      <c r="N267" s="78" t="str">
        <f t="shared" si="33"/>
        <v/>
      </c>
      <c r="O267" s="253" t="str">
        <f>VLOOKUP(D267,'LPl2 (IN)'!$C$8:$H$305,6,0)</f>
        <v>Nợ LP</v>
      </c>
      <c r="P267" s="83" t="str">
        <f t="shared" si="36"/>
        <v>Nợ LP</v>
      </c>
      <c r="Q267" s="78">
        <f t="shared" si="39"/>
        <v>265</v>
      </c>
      <c r="R267" s="105"/>
      <c r="T267" s="3" t="str">
        <f t="shared" si="37"/>
        <v>20</v>
      </c>
    </row>
    <row r="268" spans="1:20" ht="24.75" customHeight="1">
      <c r="A268" s="69">
        <f t="shared" si="38"/>
        <v>266</v>
      </c>
      <c r="B268" s="16" t="str">
        <f t="shared" si="40"/>
        <v>02</v>
      </c>
      <c r="C268" s="69">
        <f t="shared" si="35"/>
        <v>2</v>
      </c>
      <c r="D268" s="10">
        <v>2020710766</v>
      </c>
      <c r="E268" s="17" t="s">
        <v>675</v>
      </c>
      <c r="F268" s="18" t="s">
        <v>676</v>
      </c>
      <c r="H268" s="3" t="s">
        <v>655</v>
      </c>
      <c r="I268" s="14" t="s">
        <v>629</v>
      </c>
      <c r="J268" s="93"/>
      <c r="K268" s="15" t="e">
        <f>#REF!&amp;J268</f>
        <v>#REF!</v>
      </c>
      <c r="L268" s="76">
        <f t="shared" si="34"/>
        <v>1</v>
      </c>
      <c r="M268" s="77"/>
      <c r="N268" s="78" t="str">
        <f t="shared" si="33"/>
        <v/>
      </c>
      <c r="O268" s="253" t="str">
        <f>VLOOKUP(D268,'LPl2 (IN)'!$C$8:$H$305,6,0)</f>
        <v>Nợ LP</v>
      </c>
      <c r="P268" s="83" t="str">
        <f t="shared" si="36"/>
        <v>Nợ LP</v>
      </c>
      <c r="Q268" s="78">
        <f t="shared" si="39"/>
        <v>266</v>
      </c>
      <c r="R268" s="105"/>
      <c r="T268" s="3" t="str">
        <f t="shared" si="37"/>
        <v>20</v>
      </c>
    </row>
    <row r="269" spans="1:20" ht="24.75" customHeight="1">
      <c r="A269" s="69">
        <f t="shared" si="38"/>
        <v>267</v>
      </c>
      <c r="B269" s="16" t="str">
        <f t="shared" si="40"/>
        <v>01</v>
      </c>
      <c r="C269" s="69">
        <f t="shared" si="35"/>
        <v>1</v>
      </c>
      <c r="D269" s="10">
        <v>1921237964</v>
      </c>
      <c r="E269" s="17" t="s">
        <v>293</v>
      </c>
      <c r="F269" s="18" t="s">
        <v>340</v>
      </c>
      <c r="H269" s="3" t="s">
        <v>393</v>
      </c>
      <c r="I269" s="14" t="s">
        <v>394</v>
      </c>
      <c r="J269" s="93"/>
      <c r="K269" s="15" t="e">
        <f>#REF!&amp;J269</f>
        <v>#REF!</v>
      </c>
      <c r="L269" s="76">
        <f t="shared" si="34"/>
        <v>1</v>
      </c>
      <c r="M269" s="77"/>
      <c r="N269" s="78" t="str">
        <f t="shared" si="33"/>
        <v/>
      </c>
      <c r="O269" s="253" t="str">
        <f>VLOOKUP(D269,'LPl2 (IN)'!$C$8:$H$305,6,0)</f>
        <v>Nợ LP</v>
      </c>
      <c r="P269" s="83" t="str">
        <f t="shared" si="36"/>
        <v>Nợ LP</v>
      </c>
      <c r="Q269" s="78">
        <f t="shared" si="39"/>
        <v>267</v>
      </c>
      <c r="R269" s="105"/>
      <c r="T269" s="3" t="str">
        <f t="shared" si="37"/>
        <v>19</v>
      </c>
    </row>
    <row r="270" spans="1:20" ht="24.75" customHeight="1">
      <c r="A270" s="69">
        <f t="shared" si="38"/>
        <v>268</v>
      </c>
      <c r="B270" s="16" t="str">
        <f t="shared" si="40"/>
        <v>01</v>
      </c>
      <c r="C270" s="69">
        <f t="shared" si="35"/>
        <v>1</v>
      </c>
      <c r="D270" s="10">
        <v>2021127266</v>
      </c>
      <c r="E270" s="17" t="s">
        <v>694</v>
      </c>
      <c r="F270" s="18" t="s">
        <v>340</v>
      </c>
      <c r="H270" s="3" t="s">
        <v>682</v>
      </c>
      <c r="I270" s="14" t="s">
        <v>629</v>
      </c>
      <c r="J270" s="93"/>
      <c r="K270" s="15" t="e">
        <f>#REF!&amp;J270</f>
        <v>#REF!</v>
      </c>
      <c r="L270" s="76">
        <f t="shared" si="34"/>
        <v>1</v>
      </c>
      <c r="M270" s="77"/>
      <c r="N270" s="78" t="str">
        <f t="shared" si="33"/>
        <v/>
      </c>
      <c r="O270" s="253" t="str">
        <f>VLOOKUP(D270,'LPl2 (IN)'!$C$8:$H$305,6,0)</f>
        <v>Nợ LP</v>
      </c>
      <c r="P270" s="83" t="str">
        <f t="shared" si="36"/>
        <v>Nợ LP</v>
      </c>
      <c r="Q270" s="78">
        <f t="shared" si="39"/>
        <v>268</v>
      </c>
      <c r="R270" s="105"/>
      <c r="T270" s="3" t="str">
        <f t="shared" si="37"/>
        <v>20</v>
      </c>
    </row>
    <row r="271" spans="1:20" ht="24.75" customHeight="1">
      <c r="A271" s="69">
        <f t="shared" si="38"/>
        <v>269</v>
      </c>
      <c r="B271" s="16" t="str">
        <f t="shared" si="40"/>
        <v>01</v>
      </c>
      <c r="C271" s="69">
        <f t="shared" si="35"/>
        <v>1</v>
      </c>
      <c r="D271" s="10">
        <v>2021213662</v>
      </c>
      <c r="E271" s="17" t="s">
        <v>379</v>
      </c>
      <c r="F271" s="18" t="s">
        <v>341</v>
      </c>
      <c r="H271" s="3" t="s">
        <v>367</v>
      </c>
      <c r="I271" s="14" t="s">
        <v>368</v>
      </c>
      <c r="J271" s="93"/>
      <c r="K271" s="15" t="e">
        <f>#REF!&amp;J271</f>
        <v>#REF!</v>
      </c>
      <c r="L271" s="76">
        <f t="shared" si="34"/>
        <v>1</v>
      </c>
      <c r="M271" s="77"/>
      <c r="N271" s="78" t="str">
        <f t="shared" si="33"/>
        <v/>
      </c>
      <c r="O271" s="253" t="str">
        <f>VLOOKUP(D271,'LPl2 (IN)'!$C$8:$H$305,6,0)</f>
        <v>Nợ LP</v>
      </c>
      <c r="P271" s="83" t="str">
        <f t="shared" si="36"/>
        <v>Nợ LP</v>
      </c>
      <c r="Q271" s="78">
        <f t="shared" si="39"/>
        <v>269</v>
      </c>
      <c r="R271" s="105"/>
      <c r="T271" s="3" t="str">
        <f t="shared" si="37"/>
        <v>20</v>
      </c>
    </row>
    <row r="272" spans="1:20" ht="24.75" customHeight="1">
      <c r="A272" s="69">
        <f t="shared" si="38"/>
        <v>270</v>
      </c>
      <c r="B272" s="16" t="str">
        <f t="shared" si="40"/>
        <v>01</v>
      </c>
      <c r="C272" s="69">
        <f t="shared" si="35"/>
        <v>1</v>
      </c>
      <c r="D272" s="10">
        <v>2020257450</v>
      </c>
      <c r="E272" s="17" t="s">
        <v>586</v>
      </c>
      <c r="F272" s="18" t="s">
        <v>342</v>
      </c>
      <c r="H272" s="3" t="s">
        <v>570</v>
      </c>
      <c r="I272" s="14" t="s">
        <v>571</v>
      </c>
      <c r="J272" s="93"/>
      <c r="K272" s="15" t="e">
        <f>#REF!&amp;J272</f>
        <v>#REF!</v>
      </c>
      <c r="L272" s="76">
        <f t="shared" si="34"/>
        <v>1</v>
      </c>
      <c r="M272" s="77"/>
      <c r="N272" s="78" t="str">
        <f t="shared" si="33"/>
        <v/>
      </c>
      <c r="O272" s="253" t="str">
        <f>VLOOKUP(D272,'LPl2 (IN)'!$C$8:$H$305,6,0)</f>
        <v>Nợ LP</v>
      </c>
      <c r="P272" s="83" t="str">
        <f t="shared" si="36"/>
        <v>Nợ LP</v>
      </c>
      <c r="Q272" s="78">
        <f t="shared" si="39"/>
        <v>270</v>
      </c>
      <c r="R272" s="105"/>
      <c r="T272" s="3" t="str">
        <f t="shared" si="37"/>
        <v>20</v>
      </c>
    </row>
    <row r="273" spans="1:20" ht="24.75" customHeight="1">
      <c r="A273" s="69">
        <f t="shared" si="38"/>
        <v>271</v>
      </c>
      <c r="B273" s="16" t="str">
        <f t="shared" si="40"/>
        <v>01</v>
      </c>
      <c r="C273" s="69">
        <f t="shared" si="35"/>
        <v>1</v>
      </c>
      <c r="D273" s="10">
        <v>2020713844</v>
      </c>
      <c r="E273" s="17" t="s">
        <v>649</v>
      </c>
      <c r="F273" s="18" t="s">
        <v>342</v>
      </c>
      <c r="H273" s="3" t="s">
        <v>628</v>
      </c>
      <c r="I273" s="14" t="s">
        <v>629</v>
      </c>
      <c r="J273" s="93"/>
      <c r="K273" s="15" t="e">
        <f>#REF!&amp;J273</f>
        <v>#REF!</v>
      </c>
      <c r="L273" s="76">
        <f t="shared" si="34"/>
        <v>1</v>
      </c>
      <c r="M273" s="77"/>
      <c r="N273" s="78" t="str">
        <f t="shared" si="33"/>
        <v/>
      </c>
      <c r="O273" s="253" t="str">
        <f>VLOOKUP(D273,'LPl2 (IN)'!$C$8:$H$305,6,0)</f>
        <v>Nợ LP</v>
      </c>
      <c r="P273" s="83" t="str">
        <f t="shared" si="36"/>
        <v>Nợ LP</v>
      </c>
      <c r="Q273" s="78">
        <f t="shared" si="39"/>
        <v>271</v>
      </c>
      <c r="R273" s="105"/>
      <c r="T273" s="3" t="str">
        <f t="shared" si="37"/>
        <v>20</v>
      </c>
    </row>
    <row r="274" spans="1:20" ht="24.75" customHeight="1">
      <c r="A274" s="69">
        <f t="shared" si="38"/>
        <v>272</v>
      </c>
      <c r="B274" s="16" t="str">
        <f t="shared" si="40"/>
        <v>01</v>
      </c>
      <c r="C274" s="69">
        <f t="shared" si="35"/>
        <v>1</v>
      </c>
      <c r="D274" s="10">
        <v>2020713901</v>
      </c>
      <c r="E274" s="17" t="s">
        <v>679</v>
      </c>
      <c r="F274" s="18" t="s">
        <v>342</v>
      </c>
      <c r="H274" s="3" t="s">
        <v>655</v>
      </c>
      <c r="I274" s="14" t="s">
        <v>629</v>
      </c>
      <c r="J274" s="93"/>
      <c r="K274" s="15" t="e">
        <f>#REF!&amp;J274</f>
        <v>#REF!</v>
      </c>
      <c r="L274" s="76">
        <f t="shared" si="34"/>
        <v>1</v>
      </c>
      <c r="M274" s="77"/>
      <c r="N274" s="78" t="str">
        <f t="shared" si="33"/>
        <v/>
      </c>
      <c r="O274" s="253" t="str">
        <f>VLOOKUP(D274,'LPl2 (IN)'!$C$8:$H$305,6,0)</f>
        <v>Nợ LP</v>
      </c>
      <c r="P274" s="83" t="str">
        <f t="shared" si="36"/>
        <v>Nợ LP</v>
      </c>
      <c r="Q274" s="78">
        <f t="shared" si="39"/>
        <v>272</v>
      </c>
      <c r="R274" s="105"/>
      <c r="T274" s="3" t="str">
        <f t="shared" si="37"/>
        <v>20</v>
      </c>
    </row>
    <row r="275" spans="1:20" ht="24.75" customHeight="1">
      <c r="A275" s="69">
        <f t="shared" si="38"/>
        <v>273</v>
      </c>
      <c r="B275" s="16" t="str">
        <f t="shared" si="40"/>
        <v>01</v>
      </c>
      <c r="C275" s="69">
        <f t="shared" si="35"/>
        <v>1</v>
      </c>
      <c r="D275" s="10">
        <v>2021231908</v>
      </c>
      <c r="E275" s="17" t="s">
        <v>547</v>
      </c>
      <c r="F275" s="18" t="s">
        <v>548</v>
      </c>
      <c r="H275" s="3" t="s">
        <v>526</v>
      </c>
      <c r="I275" s="14" t="s">
        <v>532</v>
      </c>
      <c r="J275" s="93"/>
      <c r="K275" s="15" t="e">
        <f>#REF!&amp;J275</f>
        <v>#REF!</v>
      </c>
      <c r="L275" s="76">
        <f t="shared" si="34"/>
        <v>1</v>
      </c>
      <c r="M275" s="77"/>
      <c r="N275" s="78" t="str">
        <f t="shared" si="33"/>
        <v/>
      </c>
      <c r="O275" s="253" t="str">
        <f>VLOOKUP(D275,'LPl2 (IN)'!$C$8:$H$305,6,0)</f>
        <v>Nợ LP</v>
      </c>
      <c r="P275" s="83" t="str">
        <f t="shared" si="36"/>
        <v>Nợ LP</v>
      </c>
      <c r="Q275" s="78">
        <f t="shared" si="39"/>
        <v>273</v>
      </c>
      <c r="R275" s="105"/>
      <c r="T275" s="3" t="str">
        <f t="shared" si="37"/>
        <v>20</v>
      </c>
    </row>
    <row r="276" spans="1:20" ht="24.75" customHeight="1">
      <c r="A276" s="69">
        <f t="shared" si="38"/>
        <v>274</v>
      </c>
      <c r="B276" s="16" t="str">
        <f t="shared" si="40"/>
        <v>01</v>
      </c>
      <c r="C276" s="69">
        <f t="shared" si="35"/>
        <v>1</v>
      </c>
      <c r="D276" s="10">
        <v>2020348201</v>
      </c>
      <c r="E276" s="17" t="s">
        <v>624</v>
      </c>
      <c r="F276" s="18" t="s">
        <v>344</v>
      </c>
      <c r="H276" s="3" t="s">
        <v>600</v>
      </c>
      <c r="I276" s="14" t="s">
        <v>601</v>
      </c>
      <c r="J276" s="93"/>
      <c r="K276" s="15" t="e">
        <f>#REF!&amp;J276</f>
        <v>#REF!</v>
      </c>
      <c r="L276" s="76">
        <f t="shared" si="34"/>
        <v>1</v>
      </c>
      <c r="M276" s="77"/>
      <c r="N276" s="78" t="str">
        <f t="shared" si="33"/>
        <v/>
      </c>
      <c r="O276" s="253" t="str">
        <f>VLOOKUP(D276,'LPl2 (IN)'!$C$8:$H$305,6,0)</f>
        <v>Nợ LP</v>
      </c>
      <c r="P276" s="83" t="str">
        <f t="shared" si="36"/>
        <v>Nợ LP</v>
      </c>
      <c r="Q276" s="78">
        <f t="shared" si="39"/>
        <v>274</v>
      </c>
      <c r="R276" s="105"/>
      <c r="T276" s="3" t="str">
        <f t="shared" si="37"/>
        <v>20</v>
      </c>
    </row>
    <row r="277" spans="1:20" ht="24.75" customHeight="1">
      <c r="A277" s="69">
        <f t="shared" si="38"/>
        <v>275</v>
      </c>
      <c r="B277" s="16" t="str">
        <f t="shared" si="40"/>
        <v>01</v>
      </c>
      <c r="C277" s="69">
        <f t="shared" si="35"/>
        <v>1</v>
      </c>
      <c r="D277" s="10">
        <v>2020713197</v>
      </c>
      <c r="E277" s="17" t="s">
        <v>650</v>
      </c>
      <c r="F277" s="18" t="s">
        <v>344</v>
      </c>
      <c r="H277" s="3" t="s">
        <v>628</v>
      </c>
      <c r="I277" s="14" t="s">
        <v>629</v>
      </c>
      <c r="J277" s="93"/>
      <c r="K277" s="15" t="e">
        <f>#REF!&amp;J277</f>
        <v>#REF!</v>
      </c>
      <c r="L277" s="76">
        <f t="shared" si="34"/>
        <v>1</v>
      </c>
      <c r="M277" s="77"/>
      <c r="N277" s="78" t="str">
        <f t="shared" si="33"/>
        <v/>
      </c>
      <c r="O277" s="253" t="str">
        <f>VLOOKUP(D277,'LPl2 (IN)'!$C$8:$H$305,6,0)</f>
        <v>Nợ LP</v>
      </c>
      <c r="P277" s="83" t="str">
        <f t="shared" si="36"/>
        <v>Nợ LP</v>
      </c>
      <c r="Q277" s="78">
        <f t="shared" si="39"/>
        <v>275</v>
      </c>
      <c r="R277" s="105"/>
      <c r="T277" s="3" t="str">
        <f t="shared" si="37"/>
        <v>20</v>
      </c>
    </row>
    <row r="278" spans="1:20" ht="24.75" customHeight="1">
      <c r="A278" s="69">
        <f t="shared" si="38"/>
        <v>276</v>
      </c>
      <c r="B278" s="16" t="str">
        <f t="shared" si="40"/>
        <v>01</v>
      </c>
      <c r="C278" s="69">
        <f t="shared" si="35"/>
        <v>1</v>
      </c>
      <c r="D278" s="10">
        <v>2020717354</v>
      </c>
      <c r="E278" s="17" t="s">
        <v>301</v>
      </c>
      <c r="F278" s="18" t="s">
        <v>344</v>
      </c>
      <c r="H278" s="3" t="s">
        <v>478</v>
      </c>
      <c r="I278" s="14" t="s">
        <v>396</v>
      </c>
      <c r="J278" s="93"/>
      <c r="K278" s="15" t="e">
        <f>#REF!&amp;J278</f>
        <v>#REF!</v>
      </c>
      <c r="L278" s="76">
        <f t="shared" si="34"/>
        <v>1</v>
      </c>
      <c r="M278" s="77"/>
      <c r="N278" s="78" t="str">
        <f t="shared" si="33"/>
        <v/>
      </c>
      <c r="O278" s="253" t="str">
        <f>VLOOKUP(D278,'LPl2 (IN)'!$C$8:$H$305,6,0)</f>
        <v>Nợ LP</v>
      </c>
      <c r="P278" s="83" t="str">
        <f t="shared" si="36"/>
        <v>Nợ LP</v>
      </c>
      <c r="Q278" s="78">
        <f t="shared" si="39"/>
        <v>276</v>
      </c>
      <c r="R278" s="105"/>
      <c r="T278" s="3" t="str">
        <f t="shared" si="37"/>
        <v>20</v>
      </c>
    </row>
    <row r="279" spans="1:20" ht="24.75" customHeight="1">
      <c r="A279" s="69">
        <f t="shared" si="38"/>
        <v>277</v>
      </c>
      <c r="B279" s="16" t="str">
        <f t="shared" si="40"/>
        <v>01</v>
      </c>
      <c r="C279" s="69">
        <f t="shared" si="35"/>
        <v>1</v>
      </c>
      <c r="D279" s="10">
        <v>2020340632</v>
      </c>
      <c r="E279" s="17" t="s">
        <v>680</v>
      </c>
      <c r="F279" s="18" t="s">
        <v>344</v>
      </c>
      <c r="H279" s="3" t="s">
        <v>655</v>
      </c>
      <c r="I279" s="14" t="s">
        <v>629</v>
      </c>
      <c r="J279" s="93"/>
      <c r="K279" s="15" t="e">
        <f>#REF!&amp;J279</f>
        <v>#REF!</v>
      </c>
      <c r="L279" s="76">
        <f t="shared" si="34"/>
        <v>1</v>
      </c>
      <c r="M279" s="77"/>
      <c r="N279" s="78" t="str">
        <f t="shared" si="33"/>
        <v/>
      </c>
      <c r="O279" s="253" t="str">
        <f>VLOOKUP(D279,'LPl2 (IN)'!$C$8:$H$305,6,0)</f>
        <v>Nợ LP</v>
      </c>
      <c r="P279" s="83" t="str">
        <f t="shared" si="36"/>
        <v>Nợ LP</v>
      </c>
      <c r="Q279" s="78">
        <f t="shared" si="39"/>
        <v>277</v>
      </c>
      <c r="R279" s="105"/>
      <c r="T279" s="3" t="str">
        <f t="shared" si="37"/>
        <v>20</v>
      </c>
    </row>
    <row r="280" spans="1:20" ht="24.75" customHeight="1">
      <c r="A280" s="69">
        <f t="shared" si="38"/>
        <v>278</v>
      </c>
      <c r="B280" s="16" t="str">
        <f t="shared" si="40"/>
        <v>01</v>
      </c>
      <c r="C280" s="69">
        <f t="shared" si="35"/>
        <v>1</v>
      </c>
      <c r="D280" s="10">
        <v>2020254452</v>
      </c>
      <c r="E280" s="17" t="s">
        <v>588</v>
      </c>
      <c r="F280" s="18" t="s">
        <v>344</v>
      </c>
      <c r="H280" s="3" t="s">
        <v>570</v>
      </c>
      <c r="I280" s="14" t="s">
        <v>571</v>
      </c>
      <c r="J280" s="93"/>
      <c r="K280" s="15" t="e">
        <f>#REF!&amp;J280</f>
        <v>#REF!</v>
      </c>
      <c r="L280" s="76">
        <f t="shared" si="34"/>
        <v>1</v>
      </c>
      <c r="M280" s="77"/>
      <c r="N280" s="78" t="str">
        <f t="shared" si="33"/>
        <v/>
      </c>
      <c r="O280" s="253" t="str">
        <f>VLOOKUP(D280,'LPl2 (IN)'!$C$8:$H$305,6,0)</f>
        <v>Nợ LP</v>
      </c>
      <c r="P280" s="83" t="str">
        <f t="shared" si="36"/>
        <v>Nợ LP</v>
      </c>
      <c r="Q280" s="78">
        <f t="shared" si="39"/>
        <v>278</v>
      </c>
      <c r="R280" s="105"/>
      <c r="T280" s="3" t="str">
        <f t="shared" si="37"/>
        <v>20</v>
      </c>
    </row>
    <row r="281" spans="1:20" ht="24.75" customHeight="1">
      <c r="A281" s="69">
        <f t="shared" si="38"/>
        <v>279</v>
      </c>
      <c r="B281" s="16" t="str">
        <f t="shared" si="40"/>
        <v>01</v>
      </c>
      <c r="C281" s="69">
        <f t="shared" si="35"/>
        <v>1</v>
      </c>
      <c r="D281" s="10">
        <v>2020266484</v>
      </c>
      <c r="E281" s="17" t="s">
        <v>59</v>
      </c>
      <c r="F281" s="18" t="s">
        <v>344</v>
      </c>
      <c r="H281" s="3" t="s">
        <v>367</v>
      </c>
      <c r="I281" s="14" t="s">
        <v>368</v>
      </c>
      <c r="J281" s="93"/>
      <c r="K281" s="15" t="e">
        <f>#REF!&amp;J281</f>
        <v>#REF!</v>
      </c>
      <c r="L281" s="76">
        <f t="shared" si="34"/>
        <v>1</v>
      </c>
      <c r="M281" s="77"/>
      <c r="N281" s="78" t="str">
        <f t="shared" si="33"/>
        <v/>
      </c>
      <c r="O281" s="253" t="str">
        <f>VLOOKUP(D281,'LPl2 (IN)'!$C$8:$H$305,6,0)</f>
        <v>Nợ LP</v>
      </c>
      <c r="P281" s="83" t="str">
        <f t="shared" si="36"/>
        <v>Nợ LP</v>
      </c>
      <c r="Q281" s="78">
        <f t="shared" si="39"/>
        <v>279</v>
      </c>
      <c r="R281" s="105"/>
      <c r="T281" s="3" t="str">
        <f t="shared" si="37"/>
        <v>20</v>
      </c>
    </row>
    <row r="282" spans="1:20" ht="24.75" customHeight="1">
      <c r="A282" s="69">
        <f t="shared" si="38"/>
        <v>280</v>
      </c>
      <c r="B282" s="16" t="str">
        <f t="shared" si="40"/>
        <v>01</v>
      </c>
      <c r="C282" s="69">
        <f t="shared" si="35"/>
        <v>1</v>
      </c>
      <c r="D282" s="10">
        <v>2021251910</v>
      </c>
      <c r="E282" s="17" t="s">
        <v>549</v>
      </c>
      <c r="F282" s="18" t="s">
        <v>550</v>
      </c>
      <c r="H282" s="3" t="s">
        <v>526</v>
      </c>
      <c r="I282" s="14" t="s">
        <v>532</v>
      </c>
      <c r="J282" s="93"/>
      <c r="K282" s="15" t="e">
        <f>#REF!&amp;J282</f>
        <v>#REF!</v>
      </c>
      <c r="L282" s="76">
        <f t="shared" si="34"/>
        <v>1</v>
      </c>
      <c r="M282" s="77"/>
      <c r="N282" s="78" t="str">
        <f t="shared" si="33"/>
        <v/>
      </c>
      <c r="O282" s="253" t="str">
        <f>VLOOKUP(D282,'LPl2 (IN)'!$C$8:$H$305,6,0)</f>
        <v>Nợ LP</v>
      </c>
      <c r="P282" s="83" t="str">
        <f t="shared" si="36"/>
        <v>Nợ LP</v>
      </c>
      <c r="Q282" s="78">
        <f t="shared" si="39"/>
        <v>280</v>
      </c>
      <c r="R282" s="105"/>
      <c r="T282" s="3" t="str">
        <f t="shared" si="37"/>
        <v>20</v>
      </c>
    </row>
    <row r="283" spans="1:20" ht="24.75" customHeight="1">
      <c r="A283" s="69">
        <f t="shared" si="38"/>
        <v>281</v>
      </c>
      <c r="B283" s="16" t="str">
        <f t="shared" si="40"/>
        <v>02</v>
      </c>
      <c r="C283" s="69">
        <f t="shared" si="35"/>
        <v>2</v>
      </c>
      <c r="D283" s="10">
        <v>2021144345</v>
      </c>
      <c r="E283" s="17" t="s">
        <v>552</v>
      </c>
      <c r="F283" s="18" t="s">
        <v>346</v>
      </c>
      <c r="H283" s="3" t="s">
        <v>526</v>
      </c>
      <c r="I283" s="14" t="s">
        <v>534</v>
      </c>
      <c r="J283" s="93"/>
      <c r="K283" s="15" t="e">
        <f>#REF!&amp;J283</f>
        <v>#REF!</v>
      </c>
      <c r="L283" s="76">
        <f t="shared" si="34"/>
        <v>1</v>
      </c>
      <c r="M283" s="77"/>
      <c r="N283" s="78" t="str">
        <f t="shared" si="33"/>
        <v/>
      </c>
      <c r="O283" s="253" t="str">
        <f>VLOOKUP(D283,'LPl2 (IN)'!$C$8:$H$305,6,0)</f>
        <v>Nợ LP</v>
      </c>
      <c r="P283" s="83" t="str">
        <f t="shared" si="36"/>
        <v>Nợ LP</v>
      </c>
      <c r="Q283" s="78">
        <f t="shared" si="39"/>
        <v>281</v>
      </c>
      <c r="R283" s="105"/>
      <c r="T283" s="3" t="str">
        <f t="shared" si="37"/>
        <v>20</v>
      </c>
    </row>
    <row r="284" spans="1:20" ht="24.75" customHeight="1">
      <c r="A284" s="69">
        <f t="shared" si="38"/>
        <v>282</v>
      </c>
      <c r="B284" s="16" t="str">
        <f t="shared" si="40"/>
        <v>03</v>
      </c>
      <c r="C284" s="69">
        <f t="shared" si="35"/>
        <v>3</v>
      </c>
      <c r="D284" s="10">
        <v>2021143323</v>
      </c>
      <c r="E284" s="17" t="s">
        <v>551</v>
      </c>
      <c r="F284" s="18" t="s">
        <v>346</v>
      </c>
      <c r="H284" s="3" t="s">
        <v>526</v>
      </c>
      <c r="I284" s="14" t="s">
        <v>534</v>
      </c>
      <c r="J284" s="93"/>
      <c r="K284" s="15" t="e">
        <f>#REF!&amp;J284</f>
        <v>#REF!</v>
      </c>
      <c r="L284" s="76">
        <f t="shared" si="34"/>
        <v>1</v>
      </c>
      <c r="M284" s="77"/>
      <c r="N284" s="78" t="str">
        <f t="shared" si="33"/>
        <v/>
      </c>
      <c r="O284" s="253" t="str">
        <f>VLOOKUP(D284,'LPl2 (IN)'!$C$8:$H$305,6,0)</f>
        <v>Nợ LP</v>
      </c>
      <c r="P284" s="83" t="str">
        <f t="shared" si="36"/>
        <v>Nợ LP</v>
      </c>
      <c r="Q284" s="78">
        <f t="shared" si="39"/>
        <v>282</v>
      </c>
      <c r="R284" s="105"/>
      <c r="T284" s="3" t="str">
        <f t="shared" si="37"/>
        <v>20</v>
      </c>
    </row>
    <row r="285" spans="1:20" s="319" customFormat="1" ht="24.75" customHeight="1">
      <c r="A285" s="314">
        <f t="shared" si="38"/>
        <v>283</v>
      </c>
      <c r="B285" s="315" t="str">
        <f t="shared" si="40"/>
        <v>01</v>
      </c>
      <c r="C285" s="314">
        <f t="shared" si="35"/>
        <v>1</v>
      </c>
      <c r="D285" s="316">
        <v>2021717735</v>
      </c>
      <c r="E285" s="317" t="s">
        <v>345</v>
      </c>
      <c r="F285" s="318" t="s">
        <v>346</v>
      </c>
      <c r="H285" s="319" t="s">
        <v>600</v>
      </c>
      <c r="I285" s="320" t="s">
        <v>601</v>
      </c>
      <c r="J285" s="321"/>
      <c r="K285" s="322" t="e">
        <f>#REF!&amp;J285</f>
        <v>#REF!</v>
      </c>
      <c r="L285" s="323">
        <f t="shared" si="34"/>
        <v>1</v>
      </c>
      <c r="M285" s="324"/>
      <c r="N285" s="325" t="str">
        <f t="shared" si="33"/>
        <v/>
      </c>
      <c r="O285" s="326" t="str">
        <f>VLOOKUP(D285,'LPl2 (IN)'!$C$8:$H$305,6,0)</f>
        <v>Nợ LP</v>
      </c>
      <c r="P285" s="327" t="str">
        <f t="shared" si="36"/>
        <v>Nợ LP</v>
      </c>
      <c r="Q285" s="325">
        <f t="shared" si="39"/>
        <v>283</v>
      </c>
      <c r="R285" s="328"/>
      <c r="T285" s="319" t="str">
        <f t="shared" si="37"/>
        <v>20</v>
      </c>
    </row>
    <row r="286" spans="1:20" ht="24.75" customHeight="1">
      <c r="A286" s="69">
        <f t="shared" si="38"/>
        <v>284</v>
      </c>
      <c r="B286" s="16" t="str">
        <f t="shared" si="40"/>
        <v>01</v>
      </c>
      <c r="C286" s="69">
        <f t="shared" si="35"/>
        <v>1</v>
      </c>
      <c r="D286" s="10">
        <v>2021355517</v>
      </c>
      <c r="E286" s="17" t="s">
        <v>728</v>
      </c>
      <c r="F286" s="18" t="s">
        <v>346</v>
      </c>
      <c r="H286" s="3" t="s">
        <v>700</v>
      </c>
      <c r="I286" s="14" t="s">
        <v>701</v>
      </c>
      <c r="J286" s="93"/>
      <c r="K286" s="15" t="e">
        <f>#REF!&amp;J286</f>
        <v>#REF!</v>
      </c>
      <c r="L286" s="76">
        <f t="shared" si="34"/>
        <v>1</v>
      </c>
      <c r="M286" s="77"/>
      <c r="N286" s="78" t="str">
        <f t="shared" si="33"/>
        <v/>
      </c>
      <c r="O286" s="253" t="str">
        <f>VLOOKUP(D286,'LPl2 (IN)'!$C$8:$H$305,6,0)</f>
        <v>Nợ LP</v>
      </c>
      <c r="P286" s="83" t="str">
        <f t="shared" si="36"/>
        <v>Nợ LP</v>
      </c>
      <c r="Q286" s="78">
        <f t="shared" si="39"/>
        <v>284</v>
      </c>
      <c r="R286" s="105"/>
      <c r="T286" s="3" t="str">
        <f t="shared" si="37"/>
        <v>20</v>
      </c>
    </row>
    <row r="287" spans="1:20" ht="24.75" customHeight="1">
      <c r="A287" s="69">
        <f t="shared" si="38"/>
        <v>285</v>
      </c>
      <c r="B287" s="16" t="str">
        <f t="shared" si="40"/>
        <v>01</v>
      </c>
      <c r="C287" s="69">
        <f t="shared" si="35"/>
        <v>1</v>
      </c>
      <c r="D287" s="10">
        <v>2021144387</v>
      </c>
      <c r="E287" s="17" t="s">
        <v>553</v>
      </c>
      <c r="F287" s="18" t="s">
        <v>554</v>
      </c>
      <c r="H287" s="3" t="s">
        <v>526</v>
      </c>
      <c r="I287" s="14" t="s">
        <v>534</v>
      </c>
      <c r="J287" s="93"/>
      <c r="K287" s="15" t="e">
        <f>#REF!&amp;J287</f>
        <v>#REF!</v>
      </c>
      <c r="L287" s="76">
        <f t="shared" si="34"/>
        <v>1</v>
      </c>
      <c r="M287" s="77"/>
      <c r="N287" s="78" t="str">
        <f t="shared" si="33"/>
        <v/>
      </c>
      <c r="O287" s="253" t="str">
        <f>VLOOKUP(D287,'LPl2 (IN)'!$C$8:$H$305,6,0)</f>
        <v>Nợ LP</v>
      </c>
      <c r="P287" s="83" t="str">
        <f t="shared" si="36"/>
        <v>Nợ LP</v>
      </c>
      <c r="Q287" s="78">
        <f t="shared" si="39"/>
        <v>285</v>
      </c>
      <c r="R287" s="105"/>
      <c r="T287" s="3" t="str">
        <f t="shared" si="37"/>
        <v>20</v>
      </c>
    </row>
    <row r="288" spans="1:20" ht="24.75" customHeight="1">
      <c r="A288" s="69">
        <f t="shared" si="38"/>
        <v>286</v>
      </c>
      <c r="B288" s="16" t="str">
        <f t="shared" si="40"/>
        <v>01</v>
      </c>
      <c r="C288" s="69">
        <f t="shared" si="35"/>
        <v>1</v>
      </c>
      <c r="D288" s="10">
        <v>2021714918</v>
      </c>
      <c r="E288" s="17" t="s">
        <v>696</v>
      </c>
      <c r="F288" s="18" t="s">
        <v>697</v>
      </c>
      <c r="H288" s="3" t="s">
        <v>682</v>
      </c>
      <c r="I288" s="14" t="s">
        <v>629</v>
      </c>
      <c r="J288" s="93"/>
      <c r="K288" s="15" t="e">
        <f>#REF!&amp;J288</f>
        <v>#REF!</v>
      </c>
      <c r="L288" s="76">
        <f t="shared" si="34"/>
        <v>1</v>
      </c>
      <c r="M288" s="77"/>
      <c r="N288" s="78" t="str">
        <f t="shared" si="33"/>
        <v/>
      </c>
      <c r="O288" s="253" t="str">
        <f>VLOOKUP(D288,'LPl2 (IN)'!$C$8:$H$305,6,0)</f>
        <v>Nợ LP, HP</v>
      </c>
      <c r="P288" s="83" t="str">
        <f t="shared" si="36"/>
        <v>Nợ LP, HP</v>
      </c>
      <c r="Q288" s="78">
        <f t="shared" si="39"/>
        <v>286</v>
      </c>
      <c r="R288" s="105"/>
      <c r="T288" s="3" t="str">
        <f t="shared" si="37"/>
        <v>20</v>
      </c>
    </row>
    <row r="289" spans="1:20" ht="24.75" customHeight="1">
      <c r="A289" s="69">
        <f t="shared" si="38"/>
        <v>287</v>
      </c>
      <c r="B289" s="16" t="str">
        <f t="shared" si="40"/>
        <v>01</v>
      </c>
      <c r="C289" s="69">
        <f t="shared" si="35"/>
        <v>1</v>
      </c>
      <c r="D289" s="10">
        <v>1911717291</v>
      </c>
      <c r="E289" s="17" t="s">
        <v>444</v>
      </c>
      <c r="F289" s="18" t="s">
        <v>445</v>
      </c>
      <c r="H289" s="3" t="s">
        <v>422</v>
      </c>
      <c r="I289" s="14" t="s">
        <v>396</v>
      </c>
      <c r="J289" s="93"/>
      <c r="K289" s="15" t="e">
        <f>#REF!&amp;J289</f>
        <v>#REF!</v>
      </c>
      <c r="L289" s="76">
        <f t="shared" si="34"/>
        <v>1</v>
      </c>
      <c r="M289" s="77"/>
      <c r="N289" s="78" t="str">
        <f t="shared" si="33"/>
        <v/>
      </c>
      <c r="O289" s="253" t="str">
        <f>VLOOKUP(D289,'LPl2 (IN)'!$C$8:$H$305,6,0)</f>
        <v>Nợ LP</v>
      </c>
      <c r="P289" s="83" t="str">
        <f t="shared" si="36"/>
        <v>Nợ LP</v>
      </c>
      <c r="Q289" s="78">
        <f t="shared" si="39"/>
        <v>287</v>
      </c>
      <c r="R289" s="105"/>
      <c r="T289" s="3" t="str">
        <f t="shared" si="37"/>
        <v>19</v>
      </c>
    </row>
    <row r="290" spans="1:20" ht="24.75" customHeight="1">
      <c r="A290" s="69">
        <f t="shared" si="38"/>
        <v>288</v>
      </c>
      <c r="B290" s="16" t="str">
        <f t="shared" si="40"/>
        <v>01</v>
      </c>
      <c r="C290" s="69">
        <f t="shared" si="35"/>
        <v>1</v>
      </c>
      <c r="D290" s="10">
        <v>2020236681</v>
      </c>
      <c r="E290" s="17" t="s">
        <v>415</v>
      </c>
      <c r="F290" s="18" t="s">
        <v>416</v>
      </c>
      <c r="H290" s="3" t="s">
        <v>393</v>
      </c>
      <c r="I290" s="14" t="s">
        <v>394</v>
      </c>
      <c r="J290" s="93"/>
      <c r="K290" s="15" t="e">
        <f>#REF!&amp;J290</f>
        <v>#REF!</v>
      </c>
      <c r="L290" s="76">
        <f t="shared" si="34"/>
        <v>1</v>
      </c>
      <c r="M290" s="77"/>
      <c r="N290" s="78" t="str">
        <f t="shared" si="33"/>
        <v/>
      </c>
      <c r="O290" s="253" t="str">
        <f>VLOOKUP(D290,'LPl2 (IN)'!$C$8:$H$305,6,0)</f>
        <v>Nợ LP</v>
      </c>
      <c r="P290" s="83" t="str">
        <f t="shared" si="36"/>
        <v>Nợ LP</v>
      </c>
      <c r="Q290" s="78">
        <f t="shared" si="39"/>
        <v>288</v>
      </c>
      <c r="R290" s="105"/>
      <c r="T290" s="3" t="str">
        <f t="shared" si="37"/>
        <v>20</v>
      </c>
    </row>
    <row r="291" spans="1:20" ht="24.75" customHeight="1">
      <c r="A291" s="69">
        <f t="shared" si="38"/>
        <v>289</v>
      </c>
      <c r="B291" s="16" t="str">
        <f t="shared" si="40"/>
        <v>01</v>
      </c>
      <c r="C291" s="69">
        <f t="shared" si="35"/>
        <v>1</v>
      </c>
      <c r="D291" s="10">
        <v>2020357814</v>
      </c>
      <c r="E291" s="17" t="s">
        <v>378</v>
      </c>
      <c r="F291" s="18" t="s">
        <v>447</v>
      </c>
      <c r="H291" s="3" t="s">
        <v>655</v>
      </c>
      <c r="I291" s="14" t="s">
        <v>629</v>
      </c>
      <c r="J291" s="93"/>
      <c r="K291" s="15" t="e">
        <f>#REF!&amp;J291</f>
        <v>#REF!</v>
      </c>
      <c r="L291" s="76">
        <f t="shared" si="34"/>
        <v>1</v>
      </c>
      <c r="M291" s="77"/>
      <c r="N291" s="78" t="str">
        <f t="shared" si="33"/>
        <v/>
      </c>
      <c r="O291" s="253" t="str">
        <f>VLOOKUP(D291,'LPl2 (IN)'!$C$8:$H$305,6,0)</f>
        <v>Nợ LP</v>
      </c>
      <c r="P291" s="83" t="str">
        <f t="shared" si="36"/>
        <v>Nợ LP</v>
      </c>
      <c r="Q291" s="78">
        <f t="shared" si="39"/>
        <v>289</v>
      </c>
      <c r="R291" s="105"/>
      <c r="T291" s="3" t="str">
        <f t="shared" si="37"/>
        <v>20</v>
      </c>
    </row>
    <row r="292" spans="1:20" ht="24.75" customHeight="1">
      <c r="A292" s="69">
        <f t="shared" si="38"/>
        <v>290</v>
      </c>
      <c r="B292" s="16" t="str">
        <f t="shared" si="40"/>
        <v>01</v>
      </c>
      <c r="C292" s="69">
        <f t="shared" si="35"/>
        <v>1</v>
      </c>
      <c r="D292" s="10">
        <v>2020713920</v>
      </c>
      <c r="E292" s="17" t="s">
        <v>698</v>
      </c>
      <c r="F292" s="18" t="s">
        <v>447</v>
      </c>
      <c r="H292" s="3" t="s">
        <v>682</v>
      </c>
      <c r="I292" s="14" t="s">
        <v>629</v>
      </c>
      <c r="J292" s="93"/>
      <c r="K292" s="15" t="e">
        <f>#REF!&amp;J292</f>
        <v>#REF!</v>
      </c>
      <c r="L292" s="76">
        <f t="shared" si="34"/>
        <v>1</v>
      </c>
      <c r="M292" s="77"/>
      <c r="N292" s="78" t="str">
        <f t="shared" si="33"/>
        <v/>
      </c>
      <c r="O292" s="253" t="str">
        <f>VLOOKUP(D292,'LPl2 (IN)'!$C$8:$H$305,6,0)</f>
        <v>Nợ LP</v>
      </c>
      <c r="P292" s="83" t="str">
        <f t="shared" si="36"/>
        <v>Nợ LP</v>
      </c>
      <c r="Q292" s="78">
        <f t="shared" si="39"/>
        <v>290</v>
      </c>
      <c r="R292" s="105"/>
      <c r="T292" s="3" t="str">
        <f t="shared" si="37"/>
        <v>20</v>
      </c>
    </row>
    <row r="293" spans="1:20" ht="24.75" customHeight="1">
      <c r="A293" s="69">
        <f t="shared" si="38"/>
        <v>291</v>
      </c>
      <c r="B293" s="16" t="str">
        <f t="shared" si="40"/>
        <v>01</v>
      </c>
      <c r="C293" s="69">
        <f t="shared" si="35"/>
        <v>1</v>
      </c>
      <c r="D293" s="10">
        <v>1920216581</v>
      </c>
      <c r="E293" s="17" t="s">
        <v>729</v>
      </c>
      <c r="F293" s="18" t="s">
        <v>447</v>
      </c>
      <c r="H293" s="3" t="s">
        <v>700</v>
      </c>
      <c r="I293" s="14" t="s">
        <v>713</v>
      </c>
      <c r="J293" s="93"/>
      <c r="K293" s="15" t="e">
        <f>#REF!&amp;J293</f>
        <v>#REF!</v>
      </c>
      <c r="L293" s="76">
        <f t="shared" si="34"/>
        <v>1</v>
      </c>
      <c r="M293" s="77"/>
      <c r="N293" s="78" t="str">
        <f t="shared" si="33"/>
        <v/>
      </c>
      <c r="O293" s="253" t="str">
        <f>VLOOKUP(D293,'LPl2 (IN)'!$C$8:$H$305,6,0)</f>
        <v>Nợ LP</v>
      </c>
      <c r="P293" s="83" t="str">
        <f t="shared" si="36"/>
        <v>Nợ LP</v>
      </c>
      <c r="Q293" s="78">
        <f t="shared" si="39"/>
        <v>291</v>
      </c>
      <c r="R293" s="105"/>
      <c r="T293" s="3" t="str">
        <f t="shared" si="37"/>
        <v>19</v>
      </c>
    </row>
    <row r="294" spans="1:20" ht="24.75" customHeight="1">
      <c r="A294" s="69">
        <f t="shared" si="38"/>
        <v>292</v>
      </c>
      <c r="B294" s="16" t="str">
        <f t="shared" si="40"/>
        <v>01</v>
      </c>
      <c r="C294" s="69">
        <f t="shared" si="35"/>
        <v>1</v>
      </c>
      <c r="D294" s="10">
        <v>2020713017</v>
      </c>
      <c r="E294" s="17" t="s">
        <v>653</v>
      </c>
      <c r="F294" s="18" t="s">
        <v>447</v>
      </c>
      <c r="H294" s="3" t="s">
        <v>628</v>
      </c>
      <c r="I294" s="14" t="s">
        <v>292</v>
      </c>
      <c r="J294" s="93"/>
      <c r="K294" s="15" t="e">
        <f>#REF!&amp;J294</f>
        <v>#REF!</v>
      </c>
      <c r="L294" s="76">
        <f t="shared" si="34"/>
        <v>1</v>
      </c>
      <c r="M294" s="77"/>
      <c r="N294" s="78" t="str">
        <f t="shared" si="33"/>
        <v/>
      </c>
      <c r="O294" s="253" t="str">
        <f>VLOOKUP(D294,'LPl2 (IN)'!$C$8:$H$305,6,0)</f>
        <v>Nợ LP</v>
      </c>
      <c r="P294" s="83" t="str">
        <f t="shared" si="36"/>
        <v>Nợ LP</v>
      </c>
      <c r="Q294" s="78">
        <f t="shared" si="39"/>
        <v>292</v>
      </c>
      <c r="R294" s="105"/>
      <c r="T294" s="3" t="str">
        <f t="shared" si="37"/>
        <v>20</v>
      </c>
    </row>
    <row r="295" spans="1:20" ht="24.75" customHeight="1">
      <c r="A295" s="69">
        <f t="shared" si="38"/>
        <v>293</v>
      </c>
      <c r="B295" s="16" t="str">
        <f t="shared" si="40"/>
        <v>01</v>
      </c>
      <c r="C295" s="69">
        <f t="shared" si="35"/>
        <v>1</v>
      </c>
      <c r="D295" s="10">
        <v>1921726013</v>
      </c>
      <c r="E295" s="17" t="s">
        <v>518</v>
      </c>
      <c r="F295" s="18" t="s">
        <v>519</v>
      </c>
      <c r="H295" s="3" t="s">
        <v>503</v>
      </c>
      <c r="I295" s="14" t="s">
        <v>311</v>
      </c>
      <c r="J295" s="93"/>
      <c r="K295" s="15" t="e">
        <f>#REF!&amp;J295</f>
        <v>#REF!</v>
      </c>
      <c r="L295" s="76">
        <f t="shared" si="34"/>
        <v>1</v>
      </c>
      <c r="M295" s="77"/>
      <c r="N295" s="78" t="str">
        <f t="shared" si="33"/>
        <v/>
      </c>
      <c r="O295" s="253" t="str">
        <f>VLOOKUP(D295,'LPl2 (IN)'!$C$8:$H$305,6,0)</f>
        <v>Nợ LP</v>
      </c>
      <c r="P295" s="83" t="str">
        <f t="shared" si="36"/>
        <v>Nợ LP</v>
      </c>
      <c r="Q295" s="78">
        <f t="shared" si="39"/>
        <v>293</v>
      </c>
      <c r="R295" s="105"/>
      <c r="T295" s="3" t="str">
        <f t="shared" si="37"/>
        <v>19</v>
      </c>
    </row>
    <row r="296" spans="1:20" ht="24.75" customHeight="1">
      <c r="A296" s="69">
        <f t="shared" si="38"/>
        <v>294</v>
      </c>
      <c r="B296" s="16" t="str">
        <f t="shared" si="40"/>
        <v>01</v>
      </c>
      <c r="C296" s="69">
        <f t="shared" si="35"/>
        <v>1</v>
      </c>
      <c r="D296" s="10">
        <v>1921235306</v>
      </c>
      <c r="E296" s="17" t="s">
        <v>567</v>
      </c>
      <c r="F296" s="18" t="s">
        <v>349</v>
      </c>
      <c r="H296" s="3" t="s">
        <v>560</v>
      </c>
      <c r="I296" s="14" t="s">
        <v>568</v>
      </c>
      <c r="J296" s="93"/>
      <c r="K296" s="15" t="e">
        <f>#REF!&amp;J296</f>
        <v>#REF!</v>
      </c>
      <c r="L296" s="76">
        <f t="shared" si="34"/>
        <v>1</v>
      </c>
      <c r="M296" s="77"/>
      <c r="N296" s="78" t="str">
        <f t="shared" si="33"/>
        <v/>
      </c>
      <c r="O296" s="253" t="str">
        <f>VLOOKUP(D296,'LPl2 (IN)'!$C$8:$H$305,6,0)</f>
        <v>Nợ LP</v>
      </c>
      <c r="P296" s="83" t="str">
        <f t="shared" si="36"/>
        <v>Nợ LP</v>
      </c>
      <c r="Q296" s="78">
        <f t="shared" si="39"/>
        <v>294</v>
      </c>
      <c r="R296" s="105"/>
      <c r="T296" s="3" t="str">
        <f t="shared" si="37"/>
        <v>19</v>
      </c>
    </row>
    <row r="297" spans="1:20" ht="24.75" customHeight="1">
      <c r="A297" s="69">
        <f t="shared" si="38"/>
        <v>295</v>
      </c>
      <c r="B297" s="16" t="str">
        <f t="shared" si="40"/>
        <v>01</v>
      </c>
      <c r="C297" s="69">
        <f t="shared" si="35"/>
        <v>1</v>
      </c>
      <c r="D297" s="10">
        <v>2021217516</v>
      </c>
      <c r="E297" s="17" t="s">
        <v>730</v>
      </c>
      <c r="F297" s="18" t="s">
        <v>349</v>
      </c>
      <c r="H297" s="3" t="s">
        <v>700</v>
      </c>
      <c r="I297" s="14" t="s">
        <v>701</v>
      </c>
      <c r="J297" s="93"/>
      <c r="K297" s="94" t="e">
        <f>#REF!&amp;J297</f>
        <v>#REF!</v>
      </c>
      <c r="L297" s="76">
        <f t="shared" si="34"/>
        <v>1</v>
      </c>
      <c r="M297" s="77"/>
      <c r="N297" s="78" t="str">
        <f t="shared" si="33"/>
        <v/>
      </c>
      <c r="O297" s="253" t="str">
        <f>VLOOKUP(D297,'LPl2 (IN)'!$C$8:$H$305,6,0)</f>
        <v>Nợ LP</v>
      </c>
      <c r="P297" s="83" t="str">
        <f t="shared" si="36"/>
        <v>Nợ LP</v>
      </c>
      <c r="Q297" s="78">
        <f t="shared" si="39"/>
        <v>295</v>
      </c>
      <c r="R297" s="105"/>
      <c r="T297" s="3" t="str">
        <f t="shared" si="37"/>
        <v>20</v>
      </c>
    </row>
    <row r="298" spans="1:20" ht="24.75" customHeight="1">
      <c r="A298" s="69">
        <f t="shared" si="38"/>
        <v>296</v>
      </c>
      <c r="B298" s="16" t="str">
        <f t="shared" si="40"/>
        <v>01</v>
      </c>
      <c r="C298" s="69">
        <f t="shared" si="35"/>
        <v>1</v>
      </c>
      <c r="D298" s="10">
        <v>2020233113</v>
      </c>
      <c r="E298" s="17" t="s">
        <v>419</v>
      </c>
      <c r="F298" s="18" t="s">
        <v>350</v>
      </c>
      <c r="H298" s="3" t="s">
        <v>393</v>
      </c>
      <c r="I298" s="14" t="s">
        <v>394</v>
      </c>
      <c r="J298" s="93"/>
      <c r="K298" s="94" t="e">
        <f>#REF!&amp;J298</f>
        <v>#REF!</v>
      </c>
      <c r="L298" s="76">
        <f t="shared" si="34"/>
        <v>1</v>
      </c>
      <c r="M298" s="77"/>
      <c r="N298" s="78" t="str">
        <f t="shared" si="33"/>
        <v/>
      </c>
      <c r="O298" s="253" t="str">
        <f>VLOOKUP(D298,'LPl2 (IN)'!$C$8:$H$305,6,0)</f>
        <v>Nợ LP</v>
      </c>
      <c r="P298" s="83" t="str">
        <f t="shared" si="36"/>
        <v>Nợ LP</v>
      </c>
      <c r="Q298" s="78">
        <f t="shared" si="39"/>
        <v>296</v>
      </c>
      <c r="R298" s="105"/>
      <c r="T298" s="3" t="str">
        <f t="shared" si="37"/>
        <v>20</v>
      </c>
    </row>
    <row r="299" spans="1:20" ht="24.75" customHeight="1">
      <c r="A299" s="69">
        <f t="shared" si="38"/>
        <v>297</v>
      </c>
      <c r="B299" s="16" t="str">
        <f t="shared" si="40"/>
        <v>01</v>
      </c>
      <c r="C299" s="69">
        <f t="shared" si="35"/>
        <v>1</v>
      </c>
      <c r="D299" s="10">
        <v>2020348471</v>
      </c>
      <c r="E299" s="17" t="s">
        <v>626</v>
      </c>
      <c r="F299" s="18" t="s">
        <v>350</v>
      </c>
      <c r="H299" s="3" t="s">
        <v>600</v>
      </c>
      <c r="I299" s="14" t="s">
        <v>406</v>
      </c>
      <c r="J299" s="93"/>
      <c r="K299" s="15" t="e">
        <f>#REF!&amp;J299</f>
        <v>#REF!</v>
      </c>
      <c r="L299" s="76">
        <f t="shared" si="34"/>
        <v>1</v>
      </c>
      <c r="M299" s="77"/>
      <c r="N299" s="78" t="str">
        <f t="shared" si="33"/>
        <v/>
      </c>
      <c r="O299" s="253" t="str">
        <f>VLOOKUP(D299,'LPl2 (IN)'!$C$8:$H$305,6,0)</f>
        <v>Nợ LP</v>
      </c>
      <c r="P299" s="83" t="str">
        <f t="shared" si="36"/>
        <v>Nợ LP</v>
      </c>
      <c r="Q299" s="78">
        <f t="shared" si="39"/>
        <v>297</v>
      </c>
      <c r="R299" s="105"/>
      <c r="T299" s="3" t="str">
        <f t="shared" si="37"/>
        <v>20</v>
      </c>
    </row>
    <row r="300" spans="1:20" s="319" customFormat="1" ht="24.75" customHeight="1">
      <c r="A300" s="314">
        <f t="shared" si="38"/>
        <v>298</v>
      </c>
      <c r="B300" s="315" t="str">
        <f t="shared" si="40"/>
        <v>01</v>
      </c>
      <c r="C300" s="314">
        <f t="shared" si="35"/>
        <v>1</v>
      </c>
      <c r="D300" s="316">
        <v>2020236695</v>
      </c>
      <c r="E300" s="317" t="s">
        <v>420</v>
      </c>
      <c r="F300" s="318" t="s">
        <v>350</v>
      </c>
      <c r="H300" s="319" t="s">
        <v>393</v>
      </c>
      <c r="I300" s="320" t="s">
        <v>394</v>
      </c>
      <c r="J300" s="321"/>
      <c r="K300" s="322" t="e">
        <f>#REF!&amp;J300</f>
        <v>#REF!</v>
      </c>
      <c r="L300" s="323">
        <f t="shared" si="34"/>
        <v>1</v>
      </c>
      <c r="M300" s="324"/>
      <c r="N300" s="325" t="str">
        <f t="shared" si="33"/>
        <v/>
      </c>
      <c r="O300" s="326" t="str">
        <f>VLOOKUP(D300,'LPl2 (IN)'!$C$8:$H$305,6,0)</f>
        <v>Nợ LP</v>
      </c>
      <c r="P300" s="327" t="str">
        <f t="shared" si="36"/>
        <v>Nợ LP</v>
      </c>
      <c r="Q300" s="325">
        <f t="shared" si="39"/>
        <v>298</v>
      </c>
      <c r="R300" s="328"/>
      <c r="T300" s="319" t="str">
        <f t="shared" si="37"/>
        <v>20</v>
      </c>
    </row>
    <row r="301" spans="1:20" ht="24.75" customHeight="1">
      <c r="A301" s="69">
        <f t="shared" si="38"/>
        <v>299</v>
      </c>
      <c r="B301" s="16" t="str">
        <f t="shared" si="40"/>
        <v>01</v>
      </c>
      <c r="C301" s="69">
        <f t="shared" si="35"/>
        <v>1</v>
      </c>
      <c r="D301" s="10"/>
      <c r="E301" s="17"/>
      <c r="F301" s="18"/>
      <c r="G301" s="14"/>
      <c r="H301" s="91"/>
      <c r="I301" s="89"/>
      <c r="J301" s="93"/>
      <c r="K301" s="15" t="str">
        <f t="shared" ref="K301:K308" si="41">I301&amp;J301</f>
        <v/>
      </c>
      <c r="L301" s="76">
        <f t="shared" si="34"/>
        <v>0</v>
      </c>
      <c r="M301" s="77"/>
      <c r="N301" s="78" t="str">
        <f t="shared" si="33"/>
        <v/>
      </c>
      <c r="O301" s="82"/>
      <c r="P301" s="83">
        <f t="shared" si="36"/>
        <v>0</v>
      </c>
      <c r="Q301" s="78">
        <f t="shared" si="39"/>
        <v>299</v>
      </c>
      <c r="R301" s="105"/>
      <c r="T301" s="3" t="str">
        <f t="shared" si="37"/>
        <v/>
      </c>
    </row>
    <row r="302" spans="1:20" ht="24.75" customHeight="1">
      <c r="A302" s="69">
        <f t="shared" si="38"/>
        <v>300</v>
      </c>
      <c r="B302" s="16" t="str">
        <f t="shared" si="40"/>
        <v>02</v>
      </c>
      <c r="C302" s="69">
        <f t="shared" si="35"/>
        <v>2</v>
      </c>
      <c r="D302" s="10"/>
      <c r="E302" s="17"/>
      <c r="F302" s="18"/>
      <c r="G302" s="14"/>
      <c r="H302" s="91"/>
      <c r="I302" s="89"/>
      <c r="J302" s="93"/>
      <c r="K302" s="15" t="str">
        <f t="shared" si="41"/>
        <v/>
      </c>
      <c r="L302" s="76">
        <f t="shared" si="34"/>
        <v>0</v>
      </c>
      <c r="M302" s="77"/>
      <c r="N302" s="78" t="str">
        <f t="shared" si="33"/>
        <v/>
      </c>
      <c r="O302" s="82"/>
      <c r="P302" s="83">
        <f t="shared" si="36"/>
        <v>0</v>
      </c>
      <c r="Q302" s="78">
        <f t="shared" si="39"/>
        <v>300</v>
      </c>
      <c r="R302" s="105"/>
      <c r="T302" s="3" t="str">
        <f t="shared" si="37"/>
        <v/>
      </c>
    </row>
    <row r="303" spans="1:20" ht="24.75" customHeight="1">
      <c r="A303" s="69">
        <f t="shared" si="38"/>
        <v>301</v>
      </c>
      <c r="B303" s="16" t="str">
        <f t="shared" si="40"/>
        <v>03</v>
      </c>
      <c r="C303" s="69">
        <f t="shared" si="35"/>
        <v>3</v>
      </c>
      <c r="D303" s="10"/>
      <c r="E303" s="17"/>
      <c r="F303" s="18"/>
      <c r="G303" s="14"/>
      <c r="H303" s="91"/>
      <c r="I303" s="89"/>
      <c r="J303" s="93"/>
      <c r="K303" s="15" t="str">
        <f t="shared" si="41"/>
        <v/>
      </c>
      <c r="L303" s="76">
        <f t="shared" si="34"/>
        <v>0</v>
      </c>
      <c r="M303" s="77"/>
      <c r="N303" s="78" t="str">
        <f t="shared" si="33"/>
        <v/>
      </c>
      <c r="O303" s="82"/>
      <c r="P303" s="83">
        <f t="shared" si="36"/>
        <v>0</v>
      </c>
      <c r="Q303" s="78">
        <f t="shared" si="39"/>
        <v>301</v>
      </c>
      <c r="R303" s="105"/>
      <c r="T303" s="3" t="str">
        <f t="shared" si="37"/>
        <v/>
      </c>
    </row>
    <row r="304" spans="1:20" ht="24.75" customHeight="1">
      <c r="A304" s="69">
        <f t="shared" si="38"/>
        <v>302</v>
      </c>
      <c r="B304" s="16" t="str">
        <f t="shared" si="40"/>
        <v>04</v>
      </c>
      <c r="C304" s="69">
        <f t="shared" si="35"/>
        <v>4</v>
      </c>
      <c r="D304" s="10"/>
      <c r="E304" s="17"/>
      <c r="F304" s="18"/>
      <c r="G304" s="14"/>
      <c r="H304" s="91"/>
      <c r="I304" s="89"/>
      <c r="J304" s="93"/>
      <c r="K304" s="15" t="str">
        <f t="shared" si="41"/>
        <v/>
      </c>
      <c r="L304" s="76">
        <f t="shared" si="34"/>
        <v>0</v>
      </c>
      <c r="M304" s="77"/>
      <c r="N304" s="78" t="str">
        <f t="shared" si="33"/>
        <v/>
      </c>
      <c r="O304" s="82"/>
      <c r="P304" s="83">
        <f t="shared" si="36"/>
        <v>0</v>
      </c>
      <c r="Q304" s="78">
        <f t="shared" si="39"/>
        <v>302</v>
      </c>
      <c r="R304" s="105"/>
      <c r="T304" s="3" t="str">
        <f t="shared" si="37"/>
        <v/>
      </c>
    </row>
    <row r="305" spans="1:20" ht="24.75" customHeight="1">
      <c r="A305" s="69">
        <f t="shared" si="38"/>
        <v>303</v>
      </c>
      <c r="B305" s="16" t="str">
        <f t="shared" si="40"/>
        <v>05</v>
      </c>
      <c r="C305" s="69">
        <f t="shared" si="35"/>
        <v>5</v>
      </c>
      <c r="D305" s="10"/>
      <c r="E305" s="17"/>
      <c r="F305" s="18"/>
      <c r="G305" s="14"/>
      <c r="H305" s="91"/>
      <c r="I305" s="89"/>
      <c r="J305" s="93"/>
      <c r="K305" s="15" t="str">
        <f t="shared" si="41"/>
        <v/>
      </c>
      <c r="L305" s="76">
        <f t="shared" si="34"/>
        <v>0</v>
      </c>
      <c r="M305" s="77"/>
      <c r="N305" s="78" t="str">
        <f t="shared" si="33"/>
        <v/>
      </c>
      <c r="O305" s="82"/>
      <c r="P305" s="83">
        <f t="shared" si="36"/>
        <v>0</v>
      </c>
      <c r="Q305" s="78">
        <f t="shared" si="39"/>
        <v>303</v>
      </c>
      <c r="R305" s="105"/>
      <c r="T305" s="3" t="str">
        <f t="shared" si="37"/>
        <v/>
      </c>
    </row>
    <row r="306" spans="1:20" ht="24.75" customHeight="1">
      <c r="A306" s="69">
        <f t="shared" si="38"/>
        <v>304</v>
      </c>
      <c r="B306" s="16" t="str">
        <f t="shared" si="40"/>
        <v>06</v>
      </c>
      <c r="C306" s="69">
        <f t="shared" si="35"/>
        <v>6</v>
      </c>
      <c r="D306" s="10"/>
      <c r="E306" s="17"/>
      <c r="F306" s="18"/>
      <c r="G306" s="14"/>
      <c r="H306" s="91"/>
      <c r="I306" s="89"/>
      <c r="J306" s="93"/>
      <c r="K306" s="15" t="str">
        <f t="shared" si="41"/>
        <v/>
      </c>
      <c r="L306" s="76">
        <f t="shared" si="34"/>
        <v>0</v>
      </c>
      <c r="M306" s="77"/>
      <c r="N306" s="78" t="str">
        <f t="shared" si="33"/>
        <v/>
      </c>
      <c r="O306" s="82"/>
      <c r="P306" s="83">
        <f t="shared" si="36"/>
        <v>0</v>
      </c>
      <c r="Q306" s="78">
        <f t="shared" si="39"/>
        <v>304</v>
      </c>
      <c r="R306" s="105"/>
      <c r="T306" s="3" t="str">
        <f t="shared" si="37"/>
        <v/>
      </c>
    </row>
    <row r="307" spans="1:20" ht="24.75" customHeight="1">
      <c r="A307" s="69">
        <f t="shared" si="38"/>
        <v>305</v>
      </c>
      <c r="B307" s="16" t="str">
        <f t="shared" si="40"/>
        <v>07</v>
      </c>
      <c r="C307" s="69">
        <f t="shared" si="35"/>
        <v>7</v>
      </c>
      <c r="D307" s="10"/>
      <c r="E307" s="17"/>
      <c r="F307" s="18"/>
      <c r="G307" s="14"/>
      <c r="H307" s="91"/>
      <c r="I307" s="89"/>
      <c r="J307" s="93"/>
      <c r="K307" s="15" t="str">
        <f t="shared" si="41"/>
        <v/>
      </c>
      <c r="L307" s="76">
        <f t="shared" si="34"/>
        <v>0</v>
      </c>
      <c r="M307" s="77"/>
      <c r="N307" s="78" t="str">
        <f t="shared" si="33"/>
        <v/>
      </c>
      <c r="O307" s="82"/>
      <c r="P307" s="83">
        <f t="shared" si="36"/>
        <v>0</v>
      </c>
      <c r="Q307" s="78">
        <f t="shared" si="39"/>
        <v>305</v>
      </c>
      <c r="R307" s="105"/>
      <c r="T307" s="3" t="str">
        <f t="shared" si="37"/>
        <v/>
      </c>
    </row>
    <row r="308" spans="1:20" ht="24.75" customHeight="1">
      <c r="A308" s="69">
        <f t="shared" si="38"/>
        <v>306</v>
      </c>
      <c r="B308" s="16" t="str">
        <f t="shared" si="40"/>
        <v>08</v>
      </c>
      <c r="C308" s="69">
        <f t="shared" si="35"/>
        <v>8</v>
      </c>
      <c r="D308" s="10"/>
      <c r="E308" s="17"/>
      <c r="F308" s="18"/>
      <c r="G308" s="14"/>
      <c r="H308" s="91"/>
      <c r="I308" s="89"/>
      <c r="J308" s="93"/>
      <c r="K308" s="15" t="str">
        <f t="shared" si="41"/>
        <v/>
      </c>
      <c r="L308" s="76">
        <f t="shared" si="34"/>
        <v>0</v>
      </c>
      <c r="M308" s="77"/>
      <c r="N308" s="78" t="str">
        <f t="shared" si="33"/>
        <v/>
      </c>
      <c r="O308" s="82"/>
      <c r="P308" s="83">
        <f t="shared" si="36"/>
        <v>0</v>
      </c>
      <c r="Q308" s="78">
        <f t="shared" si="39"/>
        <v>306</v>
      </c>
      <c r="R308" s="105"/>
      <c r="T308" s="3" t="str">
        <f t="shared" si="37"/>
        <v/>
      </c>
    </row>
    <row r="309" spans="1:20" ht="24.75" customHeight="1">
      <c r="A309" s="69">
        <f t="shared" si="38"/>
        <v>307</v>
      </c>
      <c r="B309" s="16" t="str">
        <f t="shared" si="40"/>
        <v>09</v>
      </c>
      <c r="C309" s="69">
        <f t="shared" si="35"/>
        <v>9</v>
      </c>
      <c r="D309" s="10"/>
      <c r="E309" s="17"/>
      <c r="F309" s="18"/>
      <c r="G309" s="14"/>
      <c r="H309" s="91"/>
      <c r="I309" s="89"/>
      <c r="J309" s="93"/>
      <c r="K309" s="15" t="str">
        <f t="shared" ref="K309:K367" si="42">I309&amp;J309</f>
        <v/>
      </c>
      <c r="L309" s="76">
        <f t="shared" si="34"/>
        <v>0</v>
      </c>
      <c r="M309" s="77"/>
      <c r="N309" s="78" t="str">
        <f t="shared" si="33"/>
        <v/>
      </c>
      <c r="O309" s="82"/>
      <c r="P309" s="83">
        <f t="shared" si="36"/>
        <v>0</v>
      </c>
      <c r="Q309" s="78">
        <f t="shared" si="39"/>
        <v>307</v>
      </c>
      <c r="R309" s="105"/>
      <c r="T309" s="3" t="str">
        <f t="shared" si="37"/>
        <v/>
      </c>
    </row>
    <row r="310" spans="1:20" ht="24.75" customHeight="1">
      <c r="A310" s="69">
        <f t="shared" si="38"/>
        <v>308</v>
      </c>
      <c r="B310" s="16" t="str">
        <f t="shared" si="40"/>
        <v>10</v>
      </c>
      <c r="C310" s="69">
        <f t="shared" si="35"/>
        <v>10</v>
      </c>
      <c r="D310" s="10"/>
      <c r="E310" s="17"/>
      <c r="F310" s="18"/>
      <c r="G310" s="14"/>
      <c r="H310" s="91"/>
      <c r="I310" s="89"/>
      <c r="J310" s="93"/>
      <c r="K310" s="15" t="str">
        <f t="shared" si="42"/>
        <v/>
      </c>
      <c r="L310" s="76">
        <f t="shared" si="34"/>
        <v>0</v>
      </c>
      <c r="M310" s="77"/>
      <c r="N310" s="78" t="str">
        <f t="shared" si="33"/>
        <v/>
      </c>
      <c r="O310" s="82"/>
      <c r="P310" s="83">
        <f t="shared" si="36"/>
        <v>0</v>
      </c>
      <c r="Q310" s="78">
        <f t="shared" si="39"/>
        <v>308</v>
      </c>
      <c r="R310" s="105"/>
      <c r="T310" s="3" t="str">
        <f t="shared" si="37"/>
        <v/>
      </c>
    </row>
    <row r="311" spans="1:20" ht="24.75" customHeight="1">
      <c r="A311" s="69">
        <f t="shared" si="38"/>
        <v>309</v>
      </c>
      <c r="B311" s="16" t="str">
        <f t="shared" si="40"/>
        <v>11</v>
      </c>
      <c r="C311" s="69">
        <f t="shared" si="35"/>
        <v>11</v>
      </c>
      <c r="D311" s="10"/>
      <c r="E311" s="17"/>
      <c r="F311" s="18"/>
      <c r="G311" s="14"/>
      <c r="H311" s="91"/>
      <c r="I311" s="89"/>
      <c r="J311" s="93"/>
      <c r="K311" s="15" t="str">
        <f t="shared" si="42"/>
        <v/>
      </c>
      <c r="L311" s="76">
        <f t="shared" si="34"/>
        <v>0</v>
      </c>
      <c r="M311" s="77"/>
      <c r="N311" s="78" t="str">
        <f t="shared" si="33"/>
        <v/>
      </c>
      <c r="O311" s="82"/>
      <c r="P311" s="83">
        <f t="shared" si="36"/>
        <v>0</v>
      </c>
      <c r="Q311" s="78">
        <f t="shared" si="39"/>
        <v>309</v>
      </c>
      <c r="R311" s="105"/>
      <c r="T311" s="3" t="str">
        <f t="shared" si="37"/>
        <v/>
      </c>
    </row>
    <row r="312" spans="1:20" ht="24.75" customHeight="1">
      <c r="A312" s="69">
        <f t="shared" si="38"/>
        <v>310</v>
      </c>
      <c r="B312" s="16" t="str">
        <f t="shared" si="40"/>
        <v>12</v>
      </c>
      <c r="C312" s="69">
        <f t="shared" si="35"/>
        <v>12</v>
      </c>
      <c r="D312" s="10"/>
      <c r="E312" s="17"/>
      <c r="F312" s="18"/>
      <c r="G312" s="14"/>
      <c r="H312" s="91"/>
      <c r="I312" s="89"/>
      <c r="J312" s="93"/>
      <c r="K312" s="15" t="str">
        <f t="shared" si="42"/>
        <v/>
      </c>
      <c r="L312" s="76">
        <f t="shared" si="34"/>
        <v>0</v>
      </c>
      <c r="M312" s="77"/>
      <c r="N312" s="78" t="str">
        <f t="shared" si="33"/>
        <v/>
      </c>
      <c r="O312" s="82"/>
      <c r="P312" s="83">
        <f t="shared" si="36"/>
        <v>0</v>
      </c>
      <c r="Q312" s="78">
        <f t="shared" si="39"/>
        <v>310</v>
      </c>
      <c r="R312" s="105"/>
      <c r="T312" s="3" t="str">
        <f t="shared" si="37"/>
        <v/>
      </c>
    </row>
    <row r="313" spans="1:20" ht="24.75" customHeight="1">
      <c r="A313" s="69">
        <f t="shared" si="38"/>
        <v>311</v>
      </c>
      <c r="B313" s="16" t="str">
        <f t="shared" si="40"/>
        <v>13</v>
      </c>
      <c r="C313" s="69">
        <f t="shared" si="35"/>
        <v>13</v>
      </c>
      <c r="D313" s="10"/>
      <c r="E313" s="17"/>
      <c r="F313" s="18"/>
      <c r="G313" s="14"/>
      <c r="H313" s="91"/>
      <c r="I313" s="89"/>
      <c r="J313" s="93"/>
      <c r="K313" s="15" t="str">
        <f t="shared" si="42"/>
        <v/>
      </c>
      <c r="L313" s="76">
        <f t="shared" si="34"/>
        <v>0</v>
      </c>
      <c r="M313" s="77"/>
      <c r="N313" s="78" t="str">
        <f t="shared" si="33"/>
        <v/>
      </c>
      <c r="O313" s="82"/>
      <c r="P313" s="83">
        <f t="shared" si="36"/>
        <v>0</v>
      </c>
      <c r="Q313" s="78">
        <f t="shared" si="39"/>
        <v>311</v>
      </c>
      <c r="R313" s="105"/>
      <c r="T313" s="3" t="str">
        <f t="shared" si="37"/>
        <v/>
      </c>
    </row>
    <row r="314" spans="1:20" ht="24.75" customHeight="1">
      <c r="A314" s="69">
        <f t="shared" si="38"/>
        <v>312</v>
      </c>
      <c r="B314" s="16" t="str">
        <f t="shared" si="40"/>
        <v>14</v>
      </c>
      <c r="C314" s="69">
        <f t="shared" si="35"/>
        <v>14</v>
      </c>
      <c r="D314" s="10"/>
      <c r="E314" s="17"/>
      <c r="F314" s="18"/>
      <c r="G314" s="14"/>
      <c r="H314" s="91"/>
      <c r="I314" s="89"/>
      <c r="J314" s="93"/>
      <c r="K314" s="15" t="str">
        <f t="shared" si="42"/>
        <v/>
      </c>
      <c r="L314" s="76">
        <f t="shared" si="34"/>
        <v>0</v>
      </c>
      <c r="M314" s="77"/>
      <c r="N314" s="78" t="str">
        <f t="shared" si="33"/>
        <v/>
      </c>
      <c r="O314" s="82"/>
      <c r="P314" s="83">
        <f t="shared" si="36"/>
        <v>0</v>
      </c>
      <c r="Q314" s="78">
        <f t="shared" si="39"/>
        <v>312</v>
      </c>
      <c r="R314" s="105"/>
      <c r="T314" s="3" t="str">
        <f t="shared" si="37"/>
        <v/>
      </c>
    </row>
    <row r="315" spans="1:20" ht="24.75" customHeight="1">
      <c r="A315" s="69">
        <f t="shared" si="38"/>
        <v>313</v>
      </c>
      <c r="B315" s="16" t="str">
        <f t="shared" si="40"/>
        <v>15</v>
      </c>
      <c r="C315" s="69">
        <f t="shared" si="35"/>
        <v>15</v>
      </c>
      <c r="D315" s="10"/>
      <c r="E315" s="17"/>
      <c r="F315" s="18"/>
      <c r="G315" s="14"/>
      <c r="H315" s="91"/>
      <c r="I315" s="89"/>
      <c r="J315" s="93"/>
      <c r="K315" s="15" t="str">
        <f t="shared" si="42"/>
        <v/>
      </c>
      <c r="L315" s="76">
        <f t="shared" si="34"/>
        <v>0</v>
      </c>
      <c r="M315" s="77"/>
      <c r="N315" s="78" t="str">
        <f t="shared" si="33"/>
        <v/>
      </c>
      <c r="O315" s="82"/>
      <c r="P315" s="83">
        <f t="shared" si="36"/>
        <v>0</v>
      </c>
      <c r="Q315" s="78">
        <f t="shared" si="39"/>
        <v>313</v>
      </c>
      <c r="R315" s="105"/>
      <c r="T315" s="3" t="str">
        <f t="shared" si="37"/>
        <v/>
      </c>
    </row>
    <row r="316" spans="1:20" ht="24.75" customHeight="1">
      <c r="A316" s="69">
        <f t="shared" si="38"/>
        <v>314</v>
      </c>
      <c r="B316" s="16" t="str">
        <f t="shared" si="40"/>
        <v>16</v>
      </c>
      <c r="C316" s="69">
        <f t="shared" si="35"/>
        <v>16</v>
      </c>
      <c r="D316" s="10"/>
      <c r="E316" s="17"/>
      <c r="F316" s="18"/>
      <c r="G316" s="14"/>
      <c r="H316" s="91"/>
      <c r="I316" s="89"/>
      <c r="J316" s="93"/>
      <c r="K316" s="15" t="str">
        <f t="shared" si="42"/>
        <v/>
      </c>
      <c r="L316" s="76">
        <f t="shared" si="34"/>
        <v>0</v>
      </c>
      <c r="M316" s="77"/>
      <c r="N316" s="78" t="str">
        <f t="shared" ref="N316:N377" si="43">IF(M316&lt;&gt;0,"Học Ghép","")</f>
        <v/>
      </c>
      <c r="O316" s="82"/>
      <c r="P316" s="83">
        <f t="shared" si="36"/>
        <v>0</v>
      </c>
      <c r="Q316" s="78">
        <f t="shared" si="39"/>
        <v>314</v>
      </c>
      <c r="R316" s="105"/>
      <c r="T316" s="3" t="str">
        <f t="shared" si="37"/>
        <v/>
      </c>
    </row>
    <row r="317" spans="1:20" ht="24.75" customHeight="1">
      <c r="A317" s="69">
        <f t="shared" si="38"/>
        <v>315</v>
      </c>
      <c r="B317" s="16" t="str">
        <f t="shared" si="40"/>
        <v>17</v>
      </c>
      <c r="C317" s="69">
        <f t="shared" si="35"/>
        <v>17</v>
      </c>
      <c r="D317" s="10"/>
      <c r="E317" s="17"/>
      <c r="F317" s="18"/>
      <c r="G317" s="14"/>
      <c r="H317" s="91"/>
      <c r="I317" s="89"/>
      <c r="J317" s="93"/>
      <c r="K317" s="15" t="str">
        <f t="shared" si="42"/>
        <v/>
      </c>
      <c r="L317" s="76">
        <f t="shared" si="34"/>
        <v>0</v>
      </c>
      <c r="M317" s="77"/>
      <c r="N317" s="78" t="str">
        <f t="shared" si="43"/>
        <v/>
      </c>
      <c r="O317" s="82"/>
      <c r="P317" s="83">
        <f t="shared" si="36"/>
        <v>0</v>
      </c>
      <c r="Q317" s="78">
        <f t="shared" si="39"/>
        <v>315</v>
      </c>
      <c r="R317" s="105"/>
      <c r="T317" s="3" t="str">
        <f t="shared" si="37"/>
        <v/>
      </c>
    </row>
    <row r="318" spans="1:20" ht="24.75" customHeight="1">
      <c r="A318" s="69">
        <f t="shared" si="38"/>
        <v>316</v>
      </c>
      <c r="B318" s="16" t="str">
        <f t="shared" si="40"/>
        <v>18</v>
      </c>
      <c r="C318" s="69">
        <f t="shared" si="35"/>
        <v>18</v>
      </c>
      <c r="D318" s="10"/>
      <c r="E318" s="17"/>
      <c r="F318" s="18"/>
      <c r="G318" s="14"/>
      <c r="H318" s="91"/>
      <c r="I318" s="89"/>
      <c r="J318" s="93"/>
      <c r="K318" s="15" t="str">
        <f t="shared" si="42"/>
        <v/>
      </c>
      <c r="L318" s="76">
        <f t="shared" si="34"/>
        <v>0</v>
      </c>
      <c r="M318" s="77"/>
      <c r="N318" s="78" t="str">
        <f t="shared" si="43"/>
        <v/>
      </c>
      <c r="O318" s="82"/>
      <c r="P318" s="83">
        <f t="shared" si="36"/>
        <v>0</v>
      </c>
      <c r="Q318" s="78">
        <f t="shared" si="39"/>
        <v>316</v>
      </c>
      <c r="R318" s="105"/>
      <c r="T318" s="3" t="str">
        <f t="shared" si="37"/>
        <v/>
      </c>
    </row>
    <row r="319" spans="1:20" ht="24.75" customHeight="1">
      <c r="A319" s="69">
        <f t="shared" si="38"/>
        <v>317</v>
      </c>
      <c r="B319" s="16" t="str">
        <f t="shared" si="40"/>
        <v>19</v>
      </c>
      <c r="C319" s="69">
        <f t="shared" si="35"/>
        <v>19</v>
      </c>
      <c r="D319" s="10"/>
      <c r="E319" s="17"/>
      <c r="F319" s="18"/>
      <c r="G319" s="14"/>
      <c r="H319" s="91"/>
      <c r="I319" s="89"/>
      <c r="J319" s="93"/>
      <c r="K319" s="15" t="str">
        <f t="shared" si="42"/>
        <v/>
      </c>
      <c r="L319" s="76">
        <f t="shared" si="34"/>
        <v>0</v>
      </c>
      <c r="M319" s="77"/>
      <c r="N319" s="78" t="str">
        <f t="shared" si="43"/>
        <v/>
      </c>
      <c r="O319" s="82"/>
      <c r="P319" s="83">
        <f t="shared" si="36"/>
        <v>0</v>
      </c>
      <c r="Q319" s="78">
        <f t="shared" si="39"/>
        <v>317</v>
      </c>
      <c r="R319" s="105"/>
      <c r="T319" s="3" t="str">
        <f t="shared" si="37"/>
        <v/>
      </c>
    </row>
    <row r="320" spans="1:20" ht="24.75" customHeight="1">
      <c r="A320" s="69">
        <f t="shared" si="38"/>
        <v>318</v>
      </c>
      <c r="B320" s="16" t="str">
        <f t="shared" si="40"/>
        <v>20</v>
      </c>
      <c r="C320" s="69">
        <f t="shared" si="35"/>
        <v>20</v>
      </c>
      <c r="D320" s="10"/>
      <c r="E320" s="17"/>
      <c r="F320" s="18"/>
      <c r="G320" s="14"/>
      <c r="H320" s="91"/>
      <c r="I320" s="89"/>
      <c r="J320" s="93"/>
      <c r="K320" s="15" t="str">
        <f t="shared" si="42"/>
        <v/>
      </c>
      <c r="L320" s="76">
        <f t="shared" si="34"/>
        <v>0</v>
      </c>
      <c r="M320" s="77"/>
      <c r="N320" s="78" t="str">
        <f t="shared" si="43"/>
        <v/>
      </c>
      <c r="O320" s="82"/>
      <c r="P320" s="83">
        <f t="shared" si="36"/>
        <v>0</v>
      </c>
      <c r="Q320" s="78">
        <f t="shared" si="39"/>
        <v>318</v>
      </c>
      <c r="R320" s="105"/>
      <c r="T320" s="3" t="str">
        <f t="shared" si="37"/>
        <v/>
      </c>
    </row>
    <row r="321" spans="1:20" ht="24.75" customHeight="1">
      <c r="A321" s="69">
        <f t="shared" si="38"/>
        <v>319</v>
      </c>
      <c r="B321" s="16" t="str">
        <f t="shared" si="40"/>
        <v>21</v>
      </c>
      <c r="C321" s="69">
        <f t="shared" si="35"/>
        <v>21</v>
      </c>
      <c r="D321" s="10"/>
      <c r="E321" s="17"/>
      <c r="F321" s="18"/>
      <c r="G321" s="14"/>
      <c r="H321" s="91"/>
      <c r="I321" s="89"/>
      <c r="J321" s="93"/>
      <c r="K321" s="15" t="str">
        <f t="shared" si="42"/>
        <v/>
      </c>
      <c r="L321" s="76">
        <f t="shared" si="34"/>
        <v>0</v>
      </c>
      <c r="M321" s="77"/>
      <c r="N321" s="78" t="str">
        <f t="shared" si="43"/>
        <v/>
      </c>
      <c r="O321" s="82"/>
      <c r="P321" s="83">
        <f t="shared" si="36"/>
        <v>0</v>
      </c>
      <c r="Q321" s="78">
        <f t="shared" si="39"/>
        <v>319</v>
      </c>
      <c r="R321" s="105"/>
      <c r="T321" s="3" t="str">
        <f t="shared" si="37"/>
        <v/>
      </c>
    </row>
    <row r="322" spans="1:20" ht="24.75" customHeight="1">
      <c r="A322" s="69">
        <f t="shared" si="38"/>
        <v>320</v>
      </c>
      <c r="B322" s="16" t="str">
        <f t="shared" si="40"/>
        <v>22</v>
      </c>
      <c r="C322" s="69">
        <f t="shared" si="35"/>
        <v>22</v>
      </c>
      <c r="D322" s="10"/>
      <c r="E322" s="17"/>
      <c r="F322" s="18"/>
      <c r="G322" s="14"/>
      <c r="H322" s="91"/>
      <c r="I322" s="89"/>
      <c r="J322" s="93"/>
      <c r="K322" s="15" t="str">
        <f t="shared" si="42"/>
        <v/>
      </c>
      <c r="L322" s="76">
        <f t="shared" si="34"/>
        <v>0</v>
      </c>
      <c r="M322" s="77"/>
      <c r="N322" s="78" t="str">
        <f t="shared" si="43"/>
        <v/>
      </c>
      <c r="O322" s="82"/>
      <c r="P322" s="83">
        <f t="shared" si="36"/>
        <v>0</v>
      </c>
      <c r="Q322" s="78">
        <f t="shared" si="39"/>
        <v>320</v>
      </c>
      <c r="R322" s="105"/>
      <c r="T322" s="3" t="str">
        <f t="shared" si="37"/>
        <v/>
      </c>
    </row>
    <row r="323" spans="1:20" ht="24.75" customHeight="1">
      <c r="A323" s="69">
        <f t="shared" si="38"/>
        <v>321</v>
      </c>
      <c r="B323" s="16" t="str">
        <f t="shared" si="40"/>
        <v>23</v>
      </c>
      <c r="C323" s="69">
        <f t="shared" si="35"/>
        <v>23</v>
      </c>
      <c r="D323" s="10"/>
      <c r="E323" s="17"/>
      <c r="F323" s="18"/>
      <c r="G323" s="14"/>
      <c r="H323" s="91"/>
      <c r="I323" s="89"/>
      <c r="J323" s="93"/>
      <c r="K323" s="15" t="str">
        <f t="shared" si="42"/>
        <v/>
      </c>
      <c r="L323" s="76">
        <f t="shared" ref="L323:L386" si="44">COUNTIF($D$3:$D$1049,D323)</f>
        <v>0</v>
      </c>
      <c r="M323" s="77"/>
      <c r="N323" s="78" t="str">
        <f t="shared" si="43"/>
        <v/>
      </c>
      <c r="O323" s="82"/>
      <c r="P323" s="83">
        <f t="shared" si="36"/>
        <v>0</v>
      </c>
      <c r="Q323" s="78">
        <f t="shared" si="39"/>
        <v>321</v>
      </c>
      <c r="R323" s="105"/>
      <c r="T323" s="3" t="str">
        <f t="shared" si="37"/>
        <v/>
      </c>
    </row>
    <row r="324" spans="1:20" ht="24.75" customHeight="1">
      <c r="A324" s="69">
        <f t="shared" si="38"/>
        <v>322</v>
      </c>
      <c r="B324" s="16" t="str">
        <f t="shared" si="40"/>
        <v>24</v>
      </c>
      <c r="C324" s="69">
        <f t="shared" ref="C324:C387" si="45">IF(H324&lt;&gt;H323,1,C323+1)</f>
        <v>24</v>
      </c>
      <c r="D324" s="10"/>
      <c r="E324" s="17"/>
      <c r="F324" s="18"/>
      <c r="G324" s="14"/>
      <c r="H324" s="91"/>
      <c r="I324" s="89"/>
      <c r="J324" s="93"/>
      <c r="K324" s="15" t="str">
        <f t="shared" si="42"/>
        <v/>
      </c>
      <c r="L324" s="76">
        <f t="shared" si="44"/>
        <v>0</v>
      </c>
      <c r="M324" s="77"/>
      <c r="N324" s="78" t="str">
        <f t="shared" si="43"/>
        <v/>
      </c>
      <c r="O324" s="82"/>
      <c r="P324" s="83">
        <f t="shared" ref="P324:P387" si="46">IF(M324&lt;&gt;0,M324,O324)</f>
        <v>0</v>
      </c>
      <c r="Q324" s="78">
        <f t="shared" si="39"/>
        <v>322</v>
      </c>
      <c r="R324" s="105"/>
      <c r="T324" s="3" t="str">
        <f t="shared" ref="T324:T387" si="47">LEFT(D324,2)</f>
        <v/>
      </c>
    </row>
    <row r="325" spans="1:20" ht="24.75" customHeight="1">
      <c r="A325" s="69">
        <f t="shared" ref="A325:A388" si="48">A324+1</f>
        <v>323</v>
      </c>
      <c r="B325" s="16" t="str">
        <f t="shared" si="40"/>
        <v>25</v>
      </c>
      <c r="C325" s="69">
        <f t="shared" si="45"/>
        <v>25</v>
      </c>
      <c r="D325" s="10"/>
      <c r="E325" s="17"/>
      <c r="F325" s="18"/>
      <c r="G325" s="14"/>
      <c r="H325" s="91"/>
      <c r="I325" s="89"/>
      <c r="J325" s="93"/>
      <c r="K325" s="15" t="str">
        <f t="shared" si="42"/>
        <v/>
      </c>
      <c r="L325" s="76">
        <f t="shared" si="44"/>
        <v>0</v>
      </c>
      <c r="M325" s="77"/>
      <c r="N325" s="78" t="str">
        <f t="shared" si="43"/>
        <v/>
      </c>
      <c r="O325" s="82"/>
      <c r="P325" s="83">
        <f t="shared" si="46"/>
        <v>0</v>
      </c>
      <c r="Q325" s="78">
        <f t="shared" ref="Q325:Q388" si="49">Q324+1</f>
        <v>323</v>
      </c>
      <c r="R325" s="105"/>
      <c r="T325" s="3" t="str">
        <f t="shared" si="47"/>
        <v/>
      </c>
    </row>
    <row r="326" spans="1:20" ht="24.75" customHeight="1">
      <c r="A326" s="69">
        <f t="shared" si="48"/>
        <v>324</v>
      </c>
      <c r="B326" s="16" t="str">
        <f t="shared" si="40"/>
        <v>26</v>
      </c>
      <c r="C326" s="69">
        <f t="shared" si="45"/>
        <v>26</v>
      </c>
      <c r="D326" s="10"/>
      <c r="E326" s="17"/>
      <c r="F326" s="18"/>
      <c r="G326" s="14"/>
      <c r="H326" s="91"/>
      <c r="I326" s="89"/>
      <c r="J326" s="93"/>
      <c r="K326" s="15" t="str">
        <f t="shared" si="42"/>
        <v/>
      </c>
      <c r="L326" s="76">
        <f t="shared" si="44"/>
        <v>0</v>
      </c>
      <c r="M326" s="77"/>
      <c r="N326" s="78" t="str">
        <f t="shared" si="43"/>
        <v/>
      </c>
      <c r="O326" s="82"/>
      <c r="P326" s="83">
        <f t="shared" si="46"/>
        <v>0</v>
      </c>
      <c r="Q326" s="78">
        <f t="shared" si="49"/>
        <v>324</v>
      </c>
      <c r="R326" s="105"/>
      <c r="T326" s="3" t="str">
        <f t="shared" si="47"/>
        <v/>
      </c>
    </row>
    <row r="327" spans="1:20" ht="24.75" customHeight="1">
      <c r="A327" s="69">
        <f t="shared" si="48"/>
        <v>325</v>
      </c>
      <c r="B327" s="16" t="str">
        <f t="shared" si="40"/>
        <v>27</v>
      </c>
      <c r="C327" s="69">
        <f t="shared" si="45"/>
        <v>27</v>
      </c>
      <c r="D327" s="10"/>
      <c r="E327" s="17"/>
      <c r="F327" s="18"/>
      <c r="G327" s="14"/>
      <c r="H327" s="91"/>
      <c r="I327" s="89"/>
      <c r="J327" s="93"/>
      <c r="K327" s="15" t="str">
        <f t="shared" si="42"/>
        <v/>
      </c>
      <c r="L327" s="76">
        <f t="shared" si="44"/>
        <v>0</v>
      </c>
      <c r="M327" s="77"/>
      <c r="N327" s="78" t="str">
        <f t="shared" si="43"/>
        <v/>
      </c>
      <c r="O327" s="82"/>
      <c r="P327" s="83">
        <f t="shared" si="46"/>
        <v>0</v>
      </c>
      <c r="Q327" s="78">
        <f t="shared" si="49"/>
        <v>325</v>
      </c>
      <c r="R327" s="105"/>
      <c r="T327" s="3" t="str">
        <f t="shared" si="47"/>
        <v/>
      </c>
    </row>
    <row r="328" spans="1:20" ht="24.75" customHeight="1">
      <c r="A328" s="69">
        <f t="shared" si="48"/>
        <v>326</v>
      </c>
      <c r="B328" s="16" t="str">
        <f t="shared" si="40"/>
        <v>28</v>
      </c>
      <c r="C328" s="69">
        <f t="shared" si="45"/>
        <v>28</v>
      </c>
      <c r="D328" s="10"/>
      <c r="E328" s="17"/>
      <c r="F328" s="18"/>
      <c r="G328" s="14"/>
      <c r="H328" s="91"/>
      <c r="I328" s="89"/>
      <c r="J328" s="93"/>
      <c r="K328" s="15" t="str">
        <f t="shared" si="42"/>
        <v/>
      </c>
      <c r="L328" s="76">
        <f t="shared" si="44"/>
        <v>0</v>
      </c>
      <c r="M328" s="77"/>
      <c r="N328" s="78" t="str">
        <f t="shared" si="43"/>
        <v/>
      </c>
      <c r="O328" s="82"/>
      <c r="P328" s="83">
        <f t="shared" si="46"/>
        <v>0</v>
      </c>
      <c r="Q328" s="78">
        <f t="shared" si="49"/>
        <v>326</v>
      </c>
      <c r="R328" s="105"/>
      <c r="T328" s="3" t="str">
        <f t="shared" si="47"/>
        <v/>
      </c>
    </row>
    <row r="329" spans="1:20" ht="24.75" customHeight="1">
      <c r="A329" s="69">
        <f t="shared" si="48"/>
        <v>327</v>
      </c>
      <c r="B329" s="16" t="str">
        <f t="shared" si="40"/>
        <v>29</v>
      </c>
      <c r="C329" s="69">
        <f t="shared" si="45"/>
        <v>29</v>
      </c>
      <c r="D329" s="10"/>
      <c r="E329" s="17"/>
      <c r="F329" s="18"/>
      <c r="G329" s="14"/>
      <c r="H329" s="91"/>
      <c r="I329" s="89"/>
      <c r="J329" s="93"/>
      <c r="K329" s="15" t="str">
        <f t="shared" si="42"/>
        <v/>
      </c>
      <c r="L329" s="76">
        <f t="shared" si="44"/>
        <v>0</v>
      </c>
      <c r="M329" s="77"/>
      <c r="N329" s="78" t="str">
        <f t="shared" si="43"/>
        <v/>
      </c>
      <c r="O329" s="82"/>
      <c r="P329" s="83">
        <f t="shared" si="46"/>
        <v>0</v>
      </c>
      <c r="Q329" s="78">
        <f t="shared" si="49"/>
        <v>327</v>
      </c>
      <c r="R329" s="105"/>
      <c r="T329" s="3" t="str">
        <f t="shared" si="47"/>
        <v/>
      </c>
    </row>
    <row r="330" spans="1:20" ht="24.75" customHeight="1">
      <c r="A330" s="69">
        <f t="shared" si="48"/>
        <v>328</v>
      </c>
      <c r="B330" s="16" t="str">
        <f t="shared" si="40"/>
        <v>30</v>
      </c>
      <c r="C330" s="69">
        <f t="shared" si="45"/>
        <v>30</v>
      </c>
      <c r="D330" s="10"/>
      <c r="E330" s="17"/>
      <c r="F330" s="18"/>
      <c r="G330" s="14"/>
      <c r="H330" s="91"/>
      <c r="I330" s="89"/>
      <c r="J330" s="93"/>
      <c r="K330" s="15" t="str">
        <f t="shared" si="42"/>
        <v/>
      </c>
      <c r="L330" s="76">
        <f t="shared" si="44"/>
        <v>0</v>
      </c>
      <c r="M330" s="77"/>
      <c r="N330" s="78" t="str">
        <f t="shared" si="43"/>
        <v/>
      </c>
      <c r="O330" s="82"/>
      <c r="P330" s="83">
        <f t="shared" si="46"/>
        <v>0</v>
      </c>
      <c r="Q330" s="78">
        <f t="shared" si="49"/>
        <v>328</v>
      </c>
      <c r="R330" s="105"/>
      <c r="T330" s="3" t="str">
        <f t="shared" si="47"/>
        <v/>
      </c>
    </row>
    <row r="331" spans="1:20" ht="24.75" customHeight="1">
      <c r="A331" s="69">
        <f t="shared" si="48"/>
        <v>329</v>
      </c>
      <c r="B331" s="16" t="str">
        <f t="shared" ref="B331:B394" si="50">J331&amp;TEXT(C331,"00")</f>
        <v>31</v>
      </c>
      <c r="C331" s="69">
        <f t="shared" si="45"/>
        <v>31</v>
      </c>
      <c r="D331" s="10"/>
      <c r="E331" s="17"/>
      <c r="F331" s="18"/>
      <c r="G331" s="14"/>
      <c r="H331" s="91"/>
      <c r="I331" s="89"/>
      <c r="J331" s="93"/>
      <c r="K331" s="15" t="str">
        <f t="shared" si="42"/>
        <v/>
      </c>
      <c r="L331" s="76">
        <f t="shared" si="44"/>
        <v>0</v>
      </c>
      <c r="M331" s="77"/>
      <c r="N331" s="78" t="str">
        <f t="shared" si="43"/>
        <v/>
      </c>
      <c r="O331" s="82"/>
      <c r="P331" s="83">
        <f t="shared" si="46"/>
        <v>0</v>
      </c>
      <c r="Q331" s="78">
        <f t="shared" si="49"/>
        <v>329</v>
      </c>
      <c r="R331" s="105"/>
      <c r="T331" s="3" t="str">
        <f t="shared" si="47"/>
        <v/>
      </c>
    </row>
    <row r="332" spans="1:20" ht="24.75" customHeight="1">
      <c r="A332" s="69">
        <f t="shared" si="48"/>
        <v>330</v>
      </c>
      <c r="B332" s="16" t="str">
        <f t="shared" si="50"/>
        <v>32</v>
      </c>
      <c r="C332" s="69">
        <f t="shared" si="45"/>
        <v>32</v>
      </c>
      <c r="D332" s="10"/>
      <c r="E332" s="17"/>
      <c r="F332" s="18"/>
      <c r="G332" s="14"/>
      <c r="H332" s="91"/>
      <c r="I332" s="89"/>
      <c r="J332" s="93"/>
      <c r="K332" s="15" t="str">
        <f t="shared" si="42"/>
        <v/>
      </c>
      <c r="L332" s="76">
        <f t="shared" si="44"/>
        <v>0</v>
      </c>
      <c r="M332" s="77"/>
      <c r="N332" s="78" t="str">
        <f t="shared" si="43"/>
        <v/>
      </c>
      <c r="O332" s="82"/>
      <c r="P332" s="83">
        <f t="shared" si="46"/>
        <v>0</v>
      </c>
      <c r="Q332" s="78">
        <f t="shared" si="49"/>
        <v>330</v>
      </c>
      <c r="R332" s="78"/>
      <c r="T332" s="3" t="str">
        <f t="shared" si="47"/>
        <v/>
      </c>
    </row>
    <row r="333" spans="1:20" ht="24.75" customHeight="1">
      <c r="A333" s="69">
        <f t="shared" si="48"/>
        <v>331</v>
      </c>
      <c r="B333" s="16" t="str">
        <f t="shared" si="50"/>
        <v>33</v>
      </c>
      <c r="C333" s="69">
        <f t="shared" si="45"/>
        <v>33</v>
      </c>
      <c r="D333" s="10"/>
      <c r="E333" s="17"/>
      <c r="F333" s="18"/>
      <c r="G333" s="14"/>
      <c r="H333" s="91"/>
      <c r="I333" s="89"/>
      <c r="J333" s="93"/>
      <c r="K333" s="15" t="str">
        <f t="shared" si="42"/>
        <v/>
      </c>
      <c r="L333" s="76">
        <f t="shared" si="44"/>
        <v>0</v>
      </c>
      <c r="M333" s="77"/>
      <c r="N333" s="78" t="str">
        <f t="shared" si="43"/>
        <v/>
      </c>
      <c r="O333" s="82"/>
      <c r="P333" s="83">
        <f t="shared" si="46"/>
        <v>0</v>
      </c>
      <c r="Q333" s="78">
        <f t="shared" si="49"/>
        <v>331</v>
      </c>
      <c r="R333" s="78"/>
      <c r="T333" s="3" t="str">
        <f t="shared" si="47"/>
        <v/>
      </c>
    </row>
    <row r="334" spans="1:20" ht="24.75" customHeight="1">
      <c r="A334" s="69">
        <f t="shared" si="48"/>
        <v>332</v>
      </c>
      <c r="B334" s="16" t="str">
        <f t="shared" si="50"/>
        <v>34</v>
      </c>
      <c r="C334" s="69">
        <f t="shared" si="45"/>
        <v>34</v>
      </c>
      <c r="D334" s="10"/>
      <c r="E334" s="17"/>
      <c r="F334" s="18"/>
      <c r="G334" s="14"/>
      <c r="H334" s="91"/>
      <c r="I334" s="89"/>
      <c r="J334" s="93"/>
      <c r="K334" s="15" t="str">
        <f t="shared" si="42"/>
        <v/>
      </c>
      <c r="L334" s="76">
        <f t="shared" si="44"/>
        <v>0</v>
      </c>
      <c r="M334" s="77"/>
      <c r="N334" s="78" t="str">
        <f t="shared" si="43"/>
        <v/>
      </c>
      <c r="O334" s="82"/>
      <c r="P334" s="83">
        <f t="shared" si="46"/>
        <v>0</v>
      </c>
      <c r="Q334" s="78">
        <f t="shared" si="49"/>
        <v>332</v>
      </c>
      <c r="R334" s="78"/>
      <c r="T334" s="3" t="str">
        <f t="shared" si="47"/>
        <v/>
      </c>
    </row>
    <row r="335" spans="1:20" ht="24.75" customHeight="1">
      <c r="A335" s="69">
        <f t="shared" si="48"/>
        <v>333</v>
      </c>
      <c r="B335" s="16" t="str">
        <f t="shared" si="50"/>
        <v>35</v>
      </c>
      <c r="C335" s="69">
        <f t="shared" si="45"/>
        <v>35</v>
      </c>
      <c r="D335" s="10"/>
      <c r="E335" s="17"/>
      <c r="F335" s="18"/>
      <c r="G335" s="14"/>
      <c r="H335" s="91"/>
      <c r="I335" s="89"/>
      <c r="J335" s="93"/>
      <c r="K335" s="15" t="str">
        <f t="shared" si="42"/>
        <v/>
      </c>
      <c r="L335" s="76">
        <f t="shared" si="44"/>
        <v>0</v>
      </c>
      <c r="M335" s="77"/>
      <c r="N335" s="78" t="str">
        <f t="shared" si="43"/>
        <v/>
      </c>
      <c r="O335" s="82"/>
      <c r="P335" s="83">
        <f t="shared" si="46"/>
        <v>0</v>
      </c>
      <c r="Q335" s="78">
        <f t="shared" si="49"/>
        <v>333</v>
      </c>
      <c r="R335" s="78"/>
      <c r="S335"/>
      <c r="T335" s="3" t="str">
        <f t="shared" si="47"/>
        <v/>
      </c>
    </row>
    <row r="336" spans="1:20" ht="24.75" customHeight="1">
      <c r="A336" s="69">
        <f t="shared" si="48"/>
        <v>334</v>
      </c>
      <c r="B336" s="16" t="str">
        <f t="shared" si="50"/>
        <v>36</v>
      </c>
      <c r="C336" s="69">
        <f t="shared" si="45"/>
        <v>36</v>
      </c>
      <c r="D336" s="10"/>
      <c r="E336" s="17"/>
      <c r="F336" s="18"/>
      <c r="G336" s="14"/>
      <c r="H336" s="91"/>
      <c r="I336" s="89"/>
      <c r="J336" s="93"/>
      <c r="K336" s="15" t="str">
        <f t="shared" si="42"/>
        <v/>
      </c>
      <c r="L336" s="76">
        <f t="shared" si="44"/>
        <v>0</v>
      </c>
      <c r="M336" s="77"/>
      <c r="N336" s="78" t="str">
        <f t="shared" si="43"/>
        <v/>
      </c>
      <c r="O336" s="82"/>
      <c r="P336" s="83">
        <f t="shared" si="46"/>
        <v>0</v>
      </c>
      <c r="Q336" s="78">
        <f t="shared" si="49"/>
        <v>334</v>
      </c>
      <c r="R336" s="78"/>
      <c r="T336" s="3" t="str">
        <f t="shared" si="47"/>
        <v/>
      </c>
    </row>
    <row r="337" spans="1:20" ht="24.75" customHeight="1">
      <c r="A337" s="69">
        <f t="shared" si="48"/>
        <v>335</v>
      </c>
      <c r="B337" s="16" t="str">
        <f t="shared" si="50"/>
        <v>37</v>
      </c>
      <c r="C337" s="69">
        <f t="shared" si="45"/>
        <v>37</v>
      </c>
      <c r="D337" s="10"/>
      <c r="E337" s="17"/>
      <c r="F337" s="18"/>
      <c r="G337" s="14"/>
      <c r="H337" s="91"/>
      <c r="I337" s="89"/>
      <c r="J337" s="93"/>
      <c r="K337" s="15" t="str">
        <f t="shared" si="42"/>
        <v/>
      </c>
      <c r="L337" s="76">
        <f t="shared" si="44"/>
        <v>0</v>
      </c>
      <c r="M337" s="77"/>
      <c r="N337" s="78" t="str">
        <f t="shared" si="43"/>
        <v/>
      </c>
      <c r="O337" s="82"/>
      <c r="P337" s="83">
        <f t="shared" si="46"/>
        <v>0</v>
      </c>
      <c r="Q337" s="78">
        <f t="shared" si="49"/>
        <v>335</v>
      </c>
      <c r="R337" s="78"/>
      <c r="T337" s="3" t="str">
        <f t="shared" si="47"/>
        <v/>
      </c>
    </row>
    <row r="338" spans="1:20" s="4" customFormat="1" ht="24.75" customHeight="1">
      <c r="A338" s="69">
        <f t="shared" si="48"/>
        <v>336</v>
      </c>
      <c r="B338" s="16" t="str">
        <f t="shared" si="50"/>
        <v>38</v>
      </c>
      <c r="C338" s="69">
        <f t="shared" si="45"/>
        <v>38</v>
      </c>
      <c r="D338" s="10"/>
      <c r="E338" s="17"/>
      <c r="F338" s="18"/>
      <c r="G338" s="14"/>
      <c r="H338" s="91"/>
      <c r="I338" s="89"/>
      <c r="J338" s="93"/>
      <c r="K338" s="15" t="str">
        <f t="shared" si="42"/>
        <v/>
      </c>
      <c r="L338" s="76">
        <f t="shared" si="44"/>
        <v>0</v>
      </c>
      <c r="M338" s="77"/>
      <c r="N338" s="78" t="str">
        <f t="shared" si="43"/>
        <v/>
      </c>
      <c r="O338" s="82"/>
      <c r="P338" s="83">
        <f t="shared" si="46"/>
        <v>0</v>
      </c>
      <c r="Q338" s="78">
        <f t="shared" si="49"/>
        <v>336</v>
      </c>
      <c r="R338" s="80"/>
      <c r="T338" s="3" t="str">
        <f t="shared" si="47"/>
        <v/>
      </c>
    </row>
    <row r="339" spans="1:20" ht="24.75" customHeight="1">
      <c r="A339" s="69">
        <f t="shared" si="48"/>
        <v>337</v>
      </c>
      <c r="B339" s="16" t="str">
        <f t="shared" si="50"/>
        <v>39</v>
      </c>
      <c r="C339" s="69">
        <f t="shared" si="45"/>
        <v>39</v>
      </c>
      <c r="D339" s="10"/>
      <c r="E339" s="17"/>
      <c r="F339" s="18"/>
      <c r="G339" s="14"/>
      <c r="H339" s="91"/>
      <c r="I339" s="89"/>
      <c r="J339" s="93"/>
      <c r="K339" s="15" t="str">
        <f t="shared" si="42"/>
        <v/>
      </c>
      <c r="L339" s="76">
        <f t="shared" si="44"/>
        <v>0</v>
      </c>
      <c r="M339" s="77"/>
      <c r="N339" s="78" t="str">
        <f t="shared" si="43"/>
        <v/>
      </c>
      <c r="O339" s="82"/>
      <c r="P339" s="83">
        <f t="shared" si="46"/>
        <v>0</v>
      </c>
      <c r="Q339" s="78">
        <f t="shared" si="49"/>
        <v>337</v>
      </c>
      <c r="R339" s="78"/>
      <c r="T339" s="3" t="str">
        <f t="shared" si="47"/>
        <v/>
      </c>
    </row>
    <row r="340" spans="1:20" ht="24.75" customHeight="1">
      <c r="A340" s="69">
        <f t="shared" si="48"/>
        <v>338</v>
      </c>
      <c r="B340" s="16" t="str">
        <f t="shared" si="50"/>
        <v>40</v>
      </c>
      <c r="C340" s="69">
        <f t="shared" si="45"/>
        <v>40</v>
      </c>
      <c r="D340" s="10"/>
      <c r="E340" s="17"/>
      <c r="F340" s="18"/>
      <c r="G340" s="14"/>
      <c r="H340" s="91"/>
      <c r="I340" s="89"/>
      <c r="J340" s="93"/>
      <c r="K340" s="15" t="str">
        <f t="shared" si="42"/>
        <v/>
      </c>
      <c r="L340" s="76">
        <f t="shared" si="44"/>
        <v>0</v>
      </c>
      <c r="M340" s="77"/>
      <c r="N340" s="78" t="str">
        <f t="shared" si="43"/>
        <v/>
      </c>
      <c r="O340" s="82"/>
      <c r="P340" s="83">
        <f t="shared" si="46"/>
        <v>0</v>
      </c>
      <c r="Q340" s="78">
        <f t="shared" si="49"/>
        <v>338</v>
      </c>
      <c r="R340" s="78"/>
      <c r="T340" s="3" t="str">
        <f t="shared" si="47"/>
        <v/>
      </c>
    </row>
    <row r="341" spans="1:20" ht="24.75" customHeight="1">
      <c r="A341" s="69">
        <f t="shared" si="48"/>
        <v>339</v>
      </c>
      <c r="B341" s="16" t="str">
        <f t="shared" si="50"/>
        <v>41</v>
      </c>
      <c r="C341" s="69">
        <f t="shared" si="45"/>
        <v>41</v>
      </c>
      <c r="D341" s="10"/>
      <c r="E341" s="17"/>
      <c r="F341" s="18"/>
      <c r="G341" s="14"/>
      <c r="H341" s="91"/>
      <c r="I341" s="89"/>
      <c r="J341" s="93"/>
      <c r="K341" s="15" t="str">
        <f t="shared" si="42"/>
        <v/>
      </c>
      <c r="L341" s="76">
        <f t="shared" si="44"/>
        <v>0</v>
      </c>
      <c r="M341" s="77"/>
      <c r="N341" s="78" t="str">
        <f t="shared" si="43"/>
        <v/>
      </c>
      <c r="O341" s="82"/>
      <c r="P341" s="83">
        <f t="shared" si="46"/>
        <v>0</v>
      </c>
      <c r="Q341" s="78">
        <f t="shared" si="49"/>
        <v>339</v>
      </c>
      <c r="R341" s="78"/>
      <c r="T341" s="3" t="str">
        <f t="shared" si="47"/>
        <v/>
      </c>
    </row>
    <row r="342" spans="1:20" ht="24.75" customHeight="1">
      <c r="A342" s="69">
        <f t="shared" si="48"/>
        <v>340</v>
      </c>
      <c r="B342" s="16" t="str">
        <f t="shared" si="50"/>
        <v>42</v>
      </c>
      <c r="C342" s="69">
        <f t="shared" si="45"/>
        <v>42</v>
      </c>
      <c r="D342" s="10"/>
      <c r="E342" s="17"/>
      <c r="F342" s="18"/>
      <c r="G342" s="14"/>
      <c r="H342" s="91"/>
      <c r="I342" s="89"/>
      <c r="J342" s="93"/>
      <c r="K342" s="15" t="str">
        <f t="shared" si="42"/>
        <v/>
      </c>
      <c r="L342" s="76">
        <f t="shared" si="44"/>
        <v>0</v>
      </c>
      <c r="M342" s="77"/>
      <c r="N342" s="78" t="str">
        <f t="shared" si="43"/>
        <v/>
      </c>
      <c r="O342" s="82"/>
      <c r="P342" s="83">
        <f t="shared" si="46"/>
        <v>0</v>
      </c>
      <c r="Q342" s="78">
        <f t="shared" si="49"/>
        <v>340</v>
      </c>
      <c r="R342" s="78"/>
      <c r="T342" s="3" t="str">
        <f t="shared" si="47"/>
        <v/>
      </c>
    </row>
    <row r="343" spans="1:20" ht="24.75" customHeight="1">
      <c r="A343" s="69">
        <f t="shared" si="48"/>
        <v>341</v>
      </c>
      <c r="B343" s="16" t="str">
        <f t="shared" si="50"/>
        <v>43</v>
      </c>
      <c r="C343" s="69">
        <f t="shared" si="45"/>
        <v>43</v>
      </c>
      <c r="D343" s="10"/>
      <c r="E343" s="17"/>
      <c r="F343" s="18"/>
      <c r="G343" s="14"/>
      <c r="H343" s="91"/>
      <c r="I343" s="89"/>
      <c r="J343" s="93"/>
      <c r="K343" s="15" t="str">
        <f t="shared" si="42"/>
        <v/>
      </c>
      <c r="L343" s="76">
        <f t="shared" si="44"/>
        <v>0</v>
      </c>
      <c r="M343" s="77"/>
      <c r="N343" s="78" t="str">
        <f t="shared" si="43"/>
        <v/>
      </c>
      <c r="O343" s="82"/>
      <c r="P343" s="83">
        <f t="shared" si="46"/>
        <v>0</v>
      </c>
      <c r="Q343" s="78">
        <f t="shared" si="49"/>
        <v>341</v>
      </c>
      <c r="R343" s="78"/>
      <c r="T343" s="3" t="str">
        <f t="shared" si="47"/>
        <v/>
      </c>
    </row>
    <row r="344" spans="1:20" ht="24.75" customHeight="1">
      <c r="A344" s="69">
        <f t="shared" si="48"/>
        <v>342</v>
      </c>
      <c r="B344" s="16" t="str">
        <f t="shared" si="50"/>
        <v>44</v>
      </c>
      <c r="C344" s="69">
        <f t="shared" si="45"/>
        <v>44</v>
      </c>
      <c r="D344" s="10"/>
      <c r="E344" s="17"/>
      <c r="F344" s="18"/>
      <c r="G344" s="14"/>
      <c r="H344" s="91"/>
      <c r="I344" s="89"/>
      <c r="J344" s="93"/>
      <c r="K344" s="15" t="str">
        <f t="shared" si="42"/>
        <v/>
      </c>
      <c r="L344" s="76">
        <f t="shared" si="44"/>
        <v>0</v>
      </c>
      <c r="M344" s="77"/>
      <c r="N344" s="78" t="str">
        <f t="shared" si="43"/>
        <v/>
      </c>
      <c r="O344" s="82"/>
      <c r="P344" s="83">
        <f t="shared" si="46"/>
        <v>0</v>
      </c>
      <c r="Q344" s="78">
        <f t="shared" si="49"/>
        <v>342</v>
      </c>
      <c r="R344" s="78"/>
      <c r="T344" s="3" t="str">
        <f t="shared" si="47"/>
        <v/>
      </c>
    </row>
    <row r="345" spans="1:20" ht="24.75" customHeight="1">
      <c r="A345" s="69">
        <f t="shared" si="48"/>
        <v>343</v>
      </c>
      <c r="B345" s="16" t="str">
        <f t="shared" si="50"/>
        <v>45</v>
      </c>
      <c r="C345" s="69">
        <f t="shared" si="45"/>
        <v>45</v>
      </c>
      <c r="D345" s="10"/>
      <c r="E345" s="17"/>
      <c r="F345" s="18"/>
      <c r="G345" s="14"/>
      <c r="H345" s="91"/>
      <c r="I345" s="89"/>
      <c r="J345" s="93"/>
      <c r="K345" s="15" t="str">
        <f t="shared" si="42"/>
        <v/>
      </c>
      <c r="L345" s="76">
        <f t="shared" si="44"/>
        <v>0</v>
      </c>
      <c r="M345" s="77"/>
      <c r="N345" s="78" t="str">
        <f t="shared" si="43"/>
        <v/>
      </c>
      <c r="O345" s="82"/>
      <c r="P345" s="83">
        <f t="shared" si="46"/>
        <v>0</v>
      </c>
      <c r="Q345" s="78">
        <f t="shared" si="49"/>
        <v>343</v>
      </c>
      <c r="R345" s="78"/>
      <c r="T345" s="3" t="str">
        <f t="shared" si="47"/>
        <v/>
      </c>
    </row>
    <row r="346" spans="1:20" ht="24.75" customHeight="1">
      <c r="A346" s="69">
        <f t="shared" si="48"/>
        <v>344</v>
      </c>
      <c r="B346" s="16" t="str">
        <f t="shared" si="50"/>
        <v>46</v>
      </c>
      <c r="C346" s="69">
        <f t="shared" si="45"/>
        <v>46</v>
      </c>
      <c r="D346" s="10"/>
      <c r="E346" s="17"/>
      <c r="F346" s="18"/>
      <c r="G346" s="14"/>
      <c r="H346" s="91"/>
      <c r="I346" s="89"/>
      <c r="J346" s="93"/>
      <c r="K346" s="15" t="str">
        <f t="shared" si="42"/>
        <v/>
      </c>
      <c r="L346" s="76">
        <f t="shared" si="44"/>
        <v>0</v>
      </c>
      <c r="M346" s="77"/>
      <c r="N346" s="78" t="str">
        <f t="shared" si="43"/>
        <v/>
      </c>
      <c r="O346" s="82"/>
      <c r="P346" s="83">
        <f t="shared" si="46"/>
        <v>0</v>
      </c>
      <c r="Q346" s="78">
        <f t="shared" si="49"/>
        <v>344</v>
      </c>
      <c r="R346" s="78"/>
      <c r="T346" s="3" t="str">
        <f t="shared" si="47"/>
        <v/>
      </c>
    </row>
    <row r="347" spans="1:20" ht="24.75" customHeight="1">
      <c r="A347" s="69">
        <f t="shared" si="48"/>
        <v>345</v>
      </c>
      <c r="B347" s="16" t="str">
        <f t="shared" si="50"/>
        <v>47</v>
      </c>
      <c r="C347" s="69">
        <f t="shared" si="45"/>
        <v>47</v>
      </c>
      <c r="D347" s="10"/>
      <c r="E347" s="17"/>
      <c r="F347" s="18"/>
      <c r="G347" s="14"/>
      <c r="H347" s="91"/>
      <c r="I347" s="89"/>
      <c r="J347" s="93"/>
      <c r="K347" s="15" t="str">
        <f t="shared" si="42"/>
        <v/>
      </c>
      <c r="L347" s="76">
        <f t="shared" si="44"/>
        <v>0</v>
      </c>
      <c r="M347" s="77"/>
      <c r="N347" s="78" t="str">
        <f t="shared" si="43"/>
        <v/>
      </c>
      <c r="O347" s="82"/>
      <c r="P347" s="83">
        <f t="shared" si="46"/>
        <v>0</v>
      </c>
      <c r="Q347" s="78">
        <f t="shared" si="49"/>
        <v>345</v>
      </c>
      <c r="R347" s="78"/>
      <c r="T347" s="3" t="str">
        <f t="shared" si="47"/>
        <v/>
      </c>
    </row>
    <row r="348" spans="1:20" ht="24.75" customHeight="1">
      <c r="A348" s="69">
        <f t="shared" si="48"/>
        <v>346</v>
      </c>
      <c r="B348" s="16" t="str">
        <f t="shared" si="50"/>
        <v>48</v>
      </c>
      <c r="C348" s="69">
        <f t="shared" si="45"/>
        <v>48</v>
      </c>
      <c r="D348" s="10"/>
      <c r="E348" s="17"/>
      <c r="F348" s="18"/>
      <c r="G348" s="14"/>
      <c r="H348" s="91"/>
      <c r="I348" s="89"/>
      <c r="J348" s="93"/>
      <c r="K348" s="15" t="str">
        <f t="shared" si="42"/>
        <v/>
      </c>
      <c r="L348" s="76">
        <f t="shared" si="44"/>
        <v>0</v>
      </c>
      <c r="M348" s="77"/>
      <c r="N348" s="78" t="str">
        <f t="shared" si="43"/>
        <v/>
      </c>
      <c r="O348" s="82"/>
      <c r="P348" s="83">
        <f t="shared" si="46"/>
        <v>0</v>
      </c>
      <c r="Q348" s="78">
        <f t="shared" si="49"/>
        <v>346</v>
      </c>
      <c r="R348" s="78"/>
      <c r="T348" s="3" t="str">
        <f t="shared" si="47"/>
        <v/>
      </c>
    </row>
    <row r="349" spans="1:20" ht="24.75" customHeight="1">
      <c r="A349" s="69">
        <f t="shared" si="48"/>
        <v>347</v>
      </c>
      <c r="B349" s="16" t="str">
        <f t="shared" si="50"/>
        <v>49</v>
      </c>
      <c r="C349" s="69">
        <f t="shared" si="45"/>
        <v>49</v>
      </c>
      <c r="D349" s="10"/>
      <c r="E349" s="17"/>
      <c r="F349" s="18"/>
      <c r="G349" s="14"/>
      <c r="H349" s="91"/>
      <c r="I349" s="89"/>
      <c r="J349" s="93"/>
      <c r="K349" s="15" t="str">
        <f t="shared" si="42"/>
        <v/>
      </c>
      <c r="L349" s="76">
        <f t="shared" si="44"/>
        <v>0</v>
      </c>
      <c r="M349" s="77"/>
      <c r="N349" s="78" t="str">
        <f t="shared" si="43"/>
        <v/>
      </c>
      <c r="O349" s="82"/>
      <c r="P349" s="83">
        <f t="shared" si="46"/>
        <v>0</v>
      </c>
      <c r="Q349" s="78">
        <f t="shared" si="49"/>
        <v>347</v>
      </c>
      <c r="R349" s="78"/>
      <c r="T349" s="3" t="str">
        <f t="shared" si="47"/>
        <v/>
      </c>
    </row>
    <row r="350" spans="1:20" ht="24.75" customHeight="1">
      <c r="A350" s="69">
        <f t="shared" si="48"/>
        <v>348</v>
      </c>
      <c r="B350" s="16" t="str">
        <f t="shared" si="50"/>
        <v>50</v>
      </c>
      <c r="C350" s="69">
        <f t="shared" si="45"/>
        <v>50</v>
      </c>
      <c r="D350" s="10"/>
      <c r="E350" s="17"/>
      <c r="F350" s="18"/>
      <c r="G350" s="14"/>
      <c r="H350" s="91"/>
      <c r="I350" s="89"/>
      <c r="J350" s="93"/>
      <c r="K350" s="15" t="str">
        <f t="shared" si="42"/>
        <v/>
      </c>
      <c r="L350" s="76">
        <f t="shared" si="44"/>
        <v>0</v>
      </c>
      <c r="M350" s="77"/>
      <c r="N350" s="78" t="str">
        <f t="shared" si="43"/>
        <v/>
      </c>
      <c r="O350" s="82"/>
      <c r="P350" s="83">
        <f t="shared" si="46"/>
        <v>0</v>
      </c>
      <c r="Q350" s="78">
        <f t="shared" si="49"/>
        <v>348</v>
      </c>
      <c r="R350" s="78"/>
      <c r="T350" s="3" t="str">
        <f t="shared" si="47"/>
        <v/>
      </c>
    </row>
    <row r="351" spans="1:20" ht="24.75" customHeight="1">
      <c r="A351" s="69">
        <f t="shared" si="48"/>
        <v>349</v>
      </c>
      <c r="B351" s="16" t="str">
        <f t="shared" si="50"/>
        <v>51</v>
      </c>
      <c r="C351" s="69">
        <f t="shared" si="45"/>
        <v>51</v>
      </c>
      <c r="D351" s="10"/>
      <c r="E351" s="17"/>
      <c r="F351" s="18"/>
      <c r="G351" s="14"/>
      <c r="H351" s="91"/>
      <c r="I351" s="89"/>
      <c r="J351" s="93"/>
      <c r="K351" s="15" t="str">
        <f t="shared" si="42"/>
        <v/>
      </c>
      <c r="L351" s="76">
        <f t="shared" si="44"/>
        <v>0</v>
      </c>
      <c r="M351" s="77"/>
      <c r="N351" s="78" t="str">
        <f t="shared" si="43"/>
        <v/>
      </c>
      <c r="O351" s="82"/>
      <c r="P351" s="83">
        <f t="shared" si="46"/>
        <v>0</v>
      </c>
      <c r="Q351" s="78">
        <f t="shared" si="49"/>
        <v>349</v>
      </c>
      <c r="R351" s="78"/>
      <c r="T351" s="3" t="str">
        <f t="shared" si="47"/>
        <v/>
      </c>
    </row>
    <row r="352" spans="1:20" ht="24.75" customHeight="1">
      <c r="A352" s="69">
        <f t="shared" si="48"/>
        <v>350</v>
      </c>
      <c r="B352" s="16" t="str">
        <f t="shared" si="50"/>
        <v>52</v>
      </c>
      <c r="C352" s="69">
        <f t="shared" si="45"/>
        <v>52</v>
      </c>
      <c r="D352" s="10"/>
      <c r="E352" s="17"/>
      <c r="F352" s="18"/>
      <c r="G352" s="14"/>
      <c r="H352" s="91"/>
      <c r="I352" s="89"/>
      <c r="J352" s="93"/>
      <c r="K352" s="15" t="str">
        <f t="shared" si="42"/>
        <v/>
      </c>
      <c r="L352" s="76">
        <f t="shared" si="44"/>
        <v>0</v>
      </c>
      <c r="M352" s="77"/>
      <c r="N352" s="78" t="str">
        <f t="shared" si="43"/>
        <v/>
      </c>
      <c r="O352" s="82"/>
      <c r="P352" s="83">
        <f t="shared" si="46"/>
        <v>0</v>
      </c>
      <c r="Q352" s="78">
        <f t="shared" si="49"/>
        <v>350</v>
      </c>
      <c r="R352" s="78"/>
      <c r="T352" s="3" t="str">
        <f t="shared" si="47"/>
        <v/>
      </c>
    </row>
    <row r="353" spans="1:20" ht="24.75" customHeight="1">
      <c r="A353" s="69">
        <f t="shared" si="48"/>
        <v>351</v>
      </c>
      <c r="B353" s="16" t="str">
        <f t="shared" si="50"/>
        <v>53</v>
      </c>
      <c r="C353" s="69">
        <f t="shared" si="45"/>
        <v>53</v>
      </c>
      <c r="D353" s="10"/>
      <c r="E353" s="17"/>
      <c r="F353" s="18"/>
      <c r="G353" s="14"/>
      <c r="H353" s="91"/>
      <c r="I353" s="89"/>
      <c r="J353" s="93"/>
      <c r="K353" s="15" t="str">
        <f t="shared" si="42"/>
        <v/>
      </c>
      <c r="L353" s="76">
        <f t="shared" si="44"/>
        <v>0</v>
      </c>
      <c r="M353" s="77"/>
      <c r="N353" s="78" t="str">
        <f t="shared" si="43"/>
        <v/>
      </c>
      <c r="O353" s="82"/>
      <c r="P353" s="83">
        <f t="shared" si="46"/>
        <v>0</v>
      </c>
      <c r="Q353" s="78">
        <f t="shared" si="49"/>
        <v>351</v>
      </c>
      <c r="R353" s="78"/>
      <c r="T353" s="3" t="str">
        <f t="shared" si="47"/>
        <v/>
      </c>
    </row>
    <row r="354" spans="1:20" ht="24.75" customHeight="1">
      <c r="A354" s="69">
        <f t="shared" si="48"/>
        <v>352</v>
      </c>
      <c r="B354" s="16" t="str">
        <f t="shared" si="50"/>
        <v>54</v>
      </c>
      <c r="C354" s="69">
        <f t="shared" si="45"/>
        <v>54</v>
      </c>
      <c r="D354" s="10"/>
      <c r="E354" s="17"/>
      <c r="F354" s="18"/>
      <c r="G354" s="14"/>
      <c r="H354" s="91"/>
      <c r="I354" s="89"/>
      <c r="J354" s="93"/>
      <c r="K354" s="15" t="str">
        <f t="shared" si="42"/>
        <v/>
      </c>
      <c r="L354" s="76">
        <f t="shared" si="44"/>
        <v>0</v>
      </c>
      <c r="M354" s="77"/>
      <c r="N354" s="78" t="str">
        <f t="shared" si="43"/>
        <v/>
      </c>
      <c r="O354" s="82"/>
      <c r="P354" s="83">
        <f t="shared" si="46"/>
        <v>0</v>
      </c>
      <c r="Q354" s="78">
        <f t="shared" si="49"/>
        <v>352</v>
      </c>
      <c r="R354" s="78"/>
      <c r="T354" s="3" t="str">
        <f t="shared" si="47"/>
        <v/>
      </c>
    </row>
    <row r="355" spans="1:20" ht="24.75" customHeight="1">
      <c r="A355" s="69">
        <f t="shared" si="48"/>
        <v>353</v>
      </c>
      <c r="B355" s="16" t="str">
        <f t="shared" si="50"/>
        <v>55</v>
      </c>
      <c r="C355" s="69">
        <f t="shared" si="45"/>
        <v>55</v>
      </c>
      <c r="D355" s="10"/>
      <c r="E355" s="17"/>
      <c r="F355" s="18"/>
      <c r="G355" s="14"/>
      <c r="H355" s="91"/>
      <c r="I355" s="89"/>
      <c r="J355" s="93"/>
      <c r="K355" s="15" t="str">
        <f t="shared" si="42"/>
        <v/>
      </c>
      <c r="L355" s="76">
        <f t="shared" si="44"/>
        <v>0</v>
      </c>
      <c r="M355" s="77"/>
      <c r="N355" s="78" t="str">
        <f t="shared" si="43"/>
        <v/>
      </c>
      <c r="O355" s="82"/>
      <c r="P355" s="83">
        <f t="shared" si="46"/>
        <v>0</v>
      </c>
      <c r="Q355" s="78">
        <f t="shared" si="49"/>
        <v>353</v>
      </c>
      <c r="R355" s="78"/>
      <c r="T355" s="3" t="str">
        <f t="shared" si="47"/>
        <v/>
      </c>
    </row>
    <row r="356" spans="1:20" ht="24.75" customHeight="1">
      <c r="A356" s="69">
        <f t="shared" si="48"/>
        <v>354</v>
      </c>
      <c r="B356" s="16" t="str">
        <f t="shared" si="50"/>
        <v>56</v>
      </c>
      <c r="C356" s="69">
        <f t="shared" si="45"/>
        <v>56</v>
      </c>
      <c r="D356" s="10"/>
      <c r="E356" s="17"/>
      <c r="F356" s="18"/>
      <c r="G356" s="14"/>
      <c r="H356" s="91"/>
      <c r="I356" s="89"/>
      <c r="J356" s="93"/>
      <c r="K356" s="15" t="str">
        <f t="shared" si="42"/>
        <v/>
      </c>
      <c r="L356" s="76">
        <f t="shared" si="44"/>
        <v>0</v>
      </c>
      <c r="M356" s="77"/>
      <c r="N356" s="78" t="str">
        <f t="shared" si="43"/>
        <v/>
      </c>
      <c r="O356" s="82"/>
      <c r="P356" s="83">
        <f t="shared" si="46"/>
        <v>0</v>
      </c>
      <c r="Q356" s="78">
        <f t="shared" si="49"/>
        <v>354</v>
      </c>
      <c r="R356" s="78"/>
      <c r="T356" s="3" t="str">
        <f t="shared" si="47"/>
        <v/>
      </c>
    </row>
    <row r="357" spans="1:20" ht="24.75" customHeight="1">
      <c r="A357" s="69">
        <f t="shared" si="48"/>
        <v>355</v>
      </c>
      <c r="B357" s="16" t="str">
        <f t="shared" si="50"/>
        <v>57</v>
      </c>
      <c r="C357" s="69">
        <f t="shared" si="45"/>
        <v>57</v>
      </c>
      <c r="D357" s="10"/>
      <c r="E357" s="17"/>
      <c r="F357" s="18"/>
      <c r="G357" s="14"/>
      <c r="H357" s="91"/>
      <c r="I357" s="89"/>
      <c r="J357" s="93"/>
      <c r="K357" s="15" t="str">
        <f t="shared" si="42"/>
        <v/>
      </c>
      <c r="L357" s="76">
        <f t="shared" si="44"/>
        <v>0</v>
      </c>
      <c r="M357" s="77"/>
      <c r="N357" s="78" t="str">
        <f t="shared" si="43"/>
        <v/>
      </c>
      <c r="O357" s="82"/>
      <c r="P357" s="83">
        <f t="shared" si="46"/>
        <v>0</v>
      </c>
      <c r="Q357" s="78">
        <f t="shared" si="49"/>
        <v>355</v>
      </c>
      <c r="R357" s="78"/>
      <c r="T357" s="3" t="str">
        <f t="shared" si="47"/>
        <v/>
      </c>
    </row>
    <row r="358" spans="1:20" ht="24.75" customHeight="1">
      <c r="A358" s="69">
        <f t="shared" si="48"/>
        <v>356</v>
      </c>
      <c r="B358" s="16" t="str">
        <f t="shared" si="50"/>
        <v>58</v>
      </c>
      <c r="C358" s="69">
        <f t="shared" si="45"/>
        <v>58</v>
      </c>
      <c r="D358" s="10"/>
      <c r="E358" s="17"/>
      <c r="F358" s="18"/>
      <c r="G358" s="14"/>
      <c r="H358" s="91"/>
      <c r="I358" s="89"/>
      <c r="J358" s="93"/>
      <c r="K358" s="15" t="str">
        <f t="shared" si="42"/>
        <v/>
      </c>
      <c r="L358" s="76">
        <f t="shared" si="44"/>
        <v>0</v>
      </c>
      <c r="M358" s="77"/>
      <c r="N358" s="78" t="str">
        <f t="shared" si="43"/>
        <v/>
      </c>
      <c r="O358" s="82"/>
      <c r="P358" s="83">
        <f t="shared" si="46"/>
        <v>0</v>
      </c>
      <c r="Q358" s="78">
        <f t="shared" si="49"/>
        <v>356</v>
      </c>
      <c r="R358" s="78"/>
      <c r="T358" s="3" t="str">
        <f t="shared" si="47"/>
        <v/>
      </c>
    </row>
    <row r="359" spans="1:20" ht="24.75" customHeight="1">
      <c r="A359" s="69">
        <f t="shared" si="48"/>
        <v>357</v>
      </c>
      <c r="B359" s="16" t="str">
        <f t="shared" si="50"/>
        <v>59</v>
      </c>
      <c r="C359" s="69">
        <f t="shared" si="45"/>
        <v>59</v>
      </c>
      <c r="D359" s="10"/>
      <c r="E359" s="17"/>
      <c r="F359" s="18"/>
      <c r="G359" s="14"/>
      <c r="H359" s="91"/>
      <c r="I359" s="89"/>
      <c r="J359" s="93"/>
      <c r="K359" s="15" t="str">
        <f t="shared" si="42"/>
        <v/>
      </c>
      <c r="L359" s="76">
        <f t="shared" si="44"/>
        <v>0</v>
      </c>
      <c r="M359" s="77"/>
      <c r="N359" s="78" t="str">
        <f t="shared" si="43"/>
        <v/>
      </c>
      <c r="O359" s="82"/>
      <c r="P359" s="83">
        <f t="shared" si="46"/>
        <v>0</v>
      </c>
      <c r="Q359" s="78">
        <f t="shared" si="49"/>
        <v>357</v>
      </c>
      <c r="R359" s="78"/>
      <c r="T359" s="3" t="str">
        <f t="shared" si="47"/>
        <v/>
      </c>
    </row>
    <row r="360" spans="1:20" ht="24.75" customHeight="1">
      <c r="A360" s="69">
        <f t="shared" si="48"/>
        <v>358</v>
      </c>
      <c r="B360" s="16" t="str">
        <f t="shared" si="50"/>
        <v>60</v>
      </c>
      <c r="C360" s="69">
        <f t="shared" si="45"/>
        <v>60</v>
      </c>
      <c r="D360" s="10"/>
      <c r="E360" s="17"/>
      <c r="F360" s="18"/>
      <c r="G360" s="14"/>
      <c r="H360" s="91"/>
      <c r="I360" s="89"/>
      <c r="J360" s="93"/>
      <c r="K360" s="15" t="str">
        <f t="shared" si="42"/>
        <v/>
      </c>
      <c r="L360" s="76">
        <f t="shared" si="44"/>
        <v>0</v>
      </c>
      <c r="M360" s="77"/>
      <c r="N360" s="78" t="str">
        <f t="shared" si="43"/>
        <v/>
      </c>
      <c r="O360" s="82"/>
      <c r="P360" s="83">
        <f t="shared" si="46"/>
        <v>0</v>
      </c>
      <c r="Q360" s="78">
        <f t="shared" si="49"/>
        <v>358</v>
      </c>
      <c r="R360" s="78"/>
      <c r="T360" s="3" t="str">
        <f t="shared" si="47"/>
        <v/>
      </c>
    </row>
    <row r="361" spans="1:20" ht="24.75" customHeight="1">
      <c r="A361" s="69">
        <f t="shared" si="48"/>
        <v>359</v>
      </c>
      <c r="B361" s="16" t="str">
        <f t="shared" si="50"/>
        <v>61</v>
      </c>
      <c r="C361" s="69">
        <f t="shared" si="45"/>
        <v>61</v>
      </c>
      <c r="D361" s="10"/>
      <c r="E361" s="17"/>
      <c r="F361" s="18"/>
      <c r="G361" s="14"/>
      <c r="H361" s="91"/>
      <c r="I361" s="89"/>
      <c r="J361" s="93"/>
      <c r="K361" s="15" t="str">
        <f t="shared" si="42"/>
        <v/>
      </c>
      <c r="L361" s="76">
        <f t="shared" si="44"/>
        <v>0</v>
      </c>
      <c r="M361" s="77"/>
      <c r="N361" s="78" t="str">
        <f t="shared" si="43"/>
        <v/>
      </c>
      <c r="O361" s="82"/>
      <c r="P361" s="83">
        <f t="shared" si="46"/>
        <v>0</v>
      </c>
      <c r="Q361" s="78">
        <f t="shared" si="49"/>
        <v>359</v>
      </c>
      <c r="R361" s="78"/>
      <c r="T361" s="3" t="str">
        <f t="shared" si="47"/>
        <v/>
      </c>
    </row>
    <row r="362" spans="1:20" ht="24.75" customHeight="1">
      <c r="A362" s="69">
        <f t="shared" si="48"/>
        <v>360</v>
      </c>
      <c r="B362" s="16" t="str">
        <f t="shared" si="50"/>
        <v>62</v>
      </c>
      <c r="C362" s="69">
        <f t="shared" si="45"/>
        <v>62</v>
      </c>
      <c r="D362" s="10"/>
      <c r="E362" s="17"/>
      <c r="F362" s="18"/>
      <c r="G362" s="14"/>
      <c r="H362" s="91"/>
      <c r="I362" s="89"/>
      <c r="J362" s="93"/>
      <c r="K362" s="15" t="str">
        <f t="shared" si="42"/>
        <v/>
      </c>
      <c r="L362" s="76">
        <f t="shared" si="44"/>
        <v>0</v>
      </c>
      <c r="M362" s="77"/>
      <c r="N362" s="78" t="str">
        <f t="shared" si="43"/>
        <v/>
      </c>
      <c r="O362" s="82"/>
      <c r="P362" s="83">
        <f t="shared" si="46"/>
        <v>0</v>
      </c>
      <c r="Q362" s="78">
        <f t="shared" si="49"/>
        <v>360</v>
      </c>
      <c r="R362" s="78"/>
      <c r="T362" s="3" t="str">
        <f t="shared" si="47"/>
        <v/>
      </c>
    </row>
    <row r="363" spans="1:20" ht="24.75" customHeight="1">
      <c r="A363" s="69">
        <f t="shared" si="48"/>
        <v>361</v>
      </c>
      <c r="B363" s="16" t="str">
        <f t="shared" si="50"/>
        <v>63</v>
      </c>
      <c r="C363" s="69">
        <f t="shared" si="45"/>
        <v>63</v>
      </c>
      <c r="D363" s="10"/>
      <c r="E363" s="17"/>
      <c r="F363" s="18"/>
      <c r="G363" s="14"/>
      <c r="H363" s="91"/>
      <c r="I363" s="89"/>
      <c r="J363" s="93"/>
      <c r="K363" s="15" t="str">
        <f t="shared" si="42"/>
        <v/>
      </c>
      <c r="L363" s="76">
        <f t="shared" si="44"/>
        <v>0</v>
      </c>
      <c r="M363" s="77"/>
      <c r="N363" s="78" t="str">
        <f t="shared" si="43"/>
        <v/>
      </c>
      <c r="O363" s="82"/>
      <c r="P363" s="83">
        <f t="shared" si="46"/>
        <v>0</v>
      </c>
      <c r="Q363" s="78">
        <f t="shared" si="49"/>
        <v>361</v>
      </c>
      <c r="R363" s="78"/>
      <c r="T363" s="3" t="str">
        <f t="shared" si="47"/>
        <v/>
      </c>
    </row>
    <row r="364" spans="1:20" ht="24.75" customHeight="1">
      <c r="A364" s="69">
        <f t="shared" si="48"/>
        <v>362</v>
      </c>
      <c r="B364" s="16" t="str">
        <f t="shared" si="50"/>
        <v>64</v>
      </c>
      <c r="C364" s="69">
        <f t="shared" si="45"/>
        <v>64</v>
      </c>
      <c r="D364" s="10"/>
      <c r="E364" s="17"/>
      <c r="F364" s="18"/>
      <c r="G364" s="14"/>
      <c r="H364" s="91"/>
      <c r="I364" s="89"/>
      <c r="J364" s="93"/>
      <c r="K364" s="15" t="str">
        <f t="shared" si="42"/>
        <v/>
      </c>
      <c r="L364" s="76">
        <f t="shared" si="44"/>
        <v>0</v>
      </c>
      <c r="M364" s="77"/>
      <c r="N364" s="78" t="str">
        <f t="shared" si="43"/>
        <v/>
      </c>
      <c r="O364" s="82"/>
      <c r="P364" s="83">
        <f t="shared" si="46"/>
        <v>0</v>
      </c>
      <c r="Q364" s="78">
        <f t="shared" si="49"/>
        <v>362</v>
      </c>
      <c r="R364" s="78"/>
      <c r="T364" s="3" t="str">
        <f t="shared" si="47"/>
        <v/>
      </c>
    </row>
    <row r="365" spans="1:20" ht="24.75" customHeight="1">
      <c r="A365" s="69">
        <f t="shared" si="48"/>
        <v>363</v>
      </c>
      <c r="B365" s="16" t="str">
        <f t="shared" si="50"/>
        <v>65</v>
      </c>
      <c r="C365" s="69">
        <f t="shared" si="45"/>
        <v>65</v>
      </c>
      <c r="D365" s="10"/>
      <c r="E365" s="17"/>
      <c r="F365" s="18"/>
      <c r="G365" s="14"/>
      <c r="H365" s="91"/>
      <c r="I365" s="89"/>
      <c r="J365" s="93"/>
      <c r="K365" s="15" t="str">
        <f t="shared" si="42"/>
        <v/>
      </c>
      <c r="L365" s="76">
        <f t="shared" si="44"/>
        <v>0</v>
      </c>
      <c r="M365" s="77"/>
      <c r="N365" s="78" t="str">
        <f t="shared" si="43"/>
        <v/>
      </c>
      <c r="O365" s="82"/>
      <c r="P365" s="83">
        <f t="shared" si="46"/>
        <v>0</v>
      </c>
      <c r="Q365" s="78">
        <f t="shared" si="49"/>
        <v>363</v>
      </c>
      <c r="R365" s="78"/>
      <c r="T365" s="3" t="str">
        <f t="shared" si="47"/>
        <v/>
      </c>
    </row>
    <row r="366" spans="1:20" ht="24.75" customHeight="1">
      <c r="A366" s="69">
        <f t="shared" si="48"/>
        <v>364</v>
      </c>
      <c r="B366" s="16" t="str">
        <f t="shared" si="50"/>
        <v>66</v>
      </c>
      <c r="C366" s="69">
        <f t="shared" si="45"/>
        <v>66</v>
      </c>
      <c r="D366" s="10"/>
      <c r="E366" s="17"/>
      <c r="F366" s="18"/>
      <c r="G366" s="14"/>
      <c r="H366" s="91"/>
      <c r="I366" s="89"/>
      <c r="J366" s="93"/>
      <c r="K366" s="15" t="str">
        <f t="shared" si="42"/>
        <v/>
      </c>
      <c r="L366" s="76">
        <f t="shared" si="44"/>
        <v>0</v>
      </c>
      <c r="M366" s="77"/>
      <c r="N366" s="78" t="str">
        <f t="shared" si="43"/>
        <v/>
      </c>
      <c r="O366" s="82"/>
      <c r="P366" s="83">
        <f t="shared" si="46"/>
        <v>0</v>
      </c>
      <c r="Q366" s="78">
        <f t="shared" si="49"/>
        <v>364</v>
      </c>
      <c r="R366" s="78"/>
      <c r="T366" s="3" t="str">
        <f t="shared" si="47"/>
        <v/>
      </c>
    </row>
    <row r="367" spans="1:20" ht="24.75" customHeight="1">
      <c r="A367" s="69">
        <f t="shared" si="48"/>
        <v>365</v>
      </c>
      <c r="B367" s="16" t="str">
        <f t="shared" si="50"/>
        <v>67</v>
      </c>
      <c r="C367" s="69">
        <f t="shared" si="45"/>
        <v>67</v>
      </c>
      <c r="D367" s="10"/>
      <c r="E367" s="17"/>
      <c r="F367" s="18"/>
      <c r="G367" s="14"/>
      <c r="H367" s="91"/>
      <c r="I367" s="89"/>
      <c r="J367" s="93"/>
      <c r="K367" s="15" t="str">
        <f t="shared" si="42"/>
        <v/>
      </c>
      <c r="L367" s="76">
        <f t="shared" si="44"/>
        <v>0</v>
      </c>
      <c r="M367" s="77"/>
      <c r="N367" s="78" t="str">
        <f t="shared" si="43"/>
        <v/>
      </c>
      <c r="O367" s="82"/>
      <c r="P367" s="83">
        <f t="shared" si="46"/>
        <v>0</v>
      </c>
      <c r="Q367" s="78">
        <f t="shared" si="49"/>
        <v>365</v>
      </c>
      <c r="R367" s="78"/>
      <c r="T367" s="3" t="str">
        <f t="shared" si="47"/>
        <v/>
      </c>
    </row>
    <row r="368" spans="1:20" ht="24.75" customHeight="1">
      <c r="A368" s="69">
        <f t="shared" si="48"/>
        <v>366</v>
      </c>
      <c r="B368" s="16" t="str">
        <f t="shared" si="50"/>
        <v>68</v>
      </c>
      <c r="C368" s="69">
        <f t="shared" si="45"/>
        <v>68</v>
      </c>
      <c r="D368" s="10"/>
      <c r="E368" s="17"/>
      <c r="F368" s="18"/>
      <c r="G368" s="14"/>
      <c r="H368" s="91"/>
      <c r="I368" s="89"/>
      <c r="J368" s="93"/>
      <c r="K368" s="15" t="str">
        <f t="shared" ref="K368:K432" si="51">I368&amp;J368</f>
        <v/>
      </c>
      <c r="L368" s="76">
        <f t="shared" si="44"/>
        <v>0</v>
      </c>
      <c r="M368" s="77"/>
      <c r="N368" s="78" t="str">
        <f t="shared" si="43"/>
        <v/>
      </c>
      <c r="O368" s="82"/>
      <c r="P368" s="83">
        <f t="shared" si="46"/>
        <v>0</v>
      </c>
      <c r="Q368" s="78">
        <f t="shared" si="49"/>
        <v>366</v>
      </c>
      <c r="R368" s="78"/>
      <c r="T368" s="3" t="str">
        <f t="shared" si="47"/>
        <v/>
      </c>
    </row>
    <row r="369" spans="1:20" ht="24.75" customHeight="1">
      <c r="A369" s="69">
        <f t="shared" si="48"/>
        <v>367</v>
      </c>
      <c r="B369" s="16" t="str">
        <f t="shared" si="50"/>
        <v>69</v>
      </c>
      <c r="C369" s="69">
        <f t="shared" si="45"/>
        <v>69</v>
      </c>
      <c r="D369" s="10"/>
      <c r="E369" s="17"/>
      <c r="F369" s="18"/>
      <c r="G369" s="14"/>
      <c r="H369" s="91"/>
      <c r="I369" s="89"/>
      <c r="J369" s="93"/>
      <c r="K369" s="15" t="str">
        <f t="shared" si="51"/>
        <v/>
      </c>
      <c r="L369" s="76">
        <f t="shared" si="44"/>
        <v>0</v>
      </c>
      <c r="M369" s="77"/>
      <c r="N369" s="78" t="str">
        <f t="shared" si="43"/>
        <v/>
      </c>
      <c r="O369" s="82"/>
      <c r="P369" s="83">
        <f t="shared" si="46"/>
        <v>0</v>
      </c>
      <c r="Q369" s="78">
        <f t="shared" si="49"/>
        <v>367</v>
      </c>
      <c r="R369" s="78"/>
      <c r="T369" s="3" t="str">
        <f t="shared" si="47"/>
        <v/>
      </c>
    </row>
    <row r="370" spans="1:20" ht="24.75" customHeight="1">
      <c r="A370" s="69">
        <f t="shared" si="48"/>
        <v>368</v>
      </c>
      <c r="B370" s="16" t="str">
        <f t="shared" si="50"/>
        <v>70</v>
      </c>
      <c r="C370" s="69">
        <f t="shared" si="45"/>
        <v>70</v>
      </c>
      <c r="D370" s="10"/>
      <c r="E370" s="17"/>
      <c r="F370" s="18"/>
      <c r="G370" s="14"/>
      <c r="H370" s="91"/>
      <c r="I370" s="89"/>
      <c r="J370" s="93"/>
      <c r="K370" s="15" t="str">
        <f t="shared" si="51"/>
        <v/>
      </c>
      <c r="L370" s="76">
        <f t="shared" si="44"/>
        <v>0</v>
      </c>
      <c r="M370" s="77"/>
      <c r="N370" s="78" t="str">
        <f t="shared" si="43"/>
        <v/>
      </c>
      <c r="O370" s="82"/>
      <c r="P370" s="83">
        <f t="shared" si="46"/>
        <v>0</v>
      </c>
      <c r="Q370" s="78">
        <f t="shared" si="49"/>
        <v>368</v>
      </c>
      <c r="R370" s="78"/>
      <c r="T370" s="3" t="str">
        <f t="shared" si="47"/>
        <v/>
      </c>
    </row>
    <row r="371" spans="1:20" ht="24.75" customHeight="1">
      <c r="A371" s="69">
        <f t="shared" si="48"/>
        <v>369</v>
      </c>
      <c r="B371" s="16" t="str">
        <f t="shared" si="50"/>
        <v>71</v>
      </c>
      <c r="C371" s="69">
        <f t="shared" si="45"/>
        <v>71</v>
      </c>
      <c r="D371" s="10"/>
      <c r="E371" s="17"/>
      <c r="F371" s="18"/>
      <c r="G371" s="14"/>
      <c r="H371" s="91"/>
      <c r="I371" s="89"/>
      <c r="J371" s="93"/>
      <c r="K371" s="15" t="str">
        <f t="shared" si="51"/>
        <v/>
      </c>
      <c r="L371" s="76">
        <f t="shared" si="44"/>
        <v>0</v>
      </c>
      <c r="M371" s="77"/>
      <c r="N371" s="78" t="str">
        <f t="shared" si="43"/>
        <v/>
      </c>
      <c r="O371" s="82"/>
      <c r="P371" s="83">
        <f t="shared" si="46"/>
        <v>0</v>
      </c>
      <c r="Q371" s="78">
        <f t="shared" si="49"/>
        <v>369</v>
      </c>
      <c r="R371" s="78"/>
      <c r="T371" s="3" t="str">
        <f t="shared" si="47"/>
        <v/>
      </c>
    </row>
    <row r="372" spans="1:20" ht="24.75" customHeight="1">
      <c r="A372" s="69">
        <f t="shared" si="48"/>
        <v>370</v>
      </c>
      <c r="B372" s="16" t="str">
        <f t="shared" si="50"/>
        <v>72</v>
      </c>
      <c r="C372" s="69">
        <f t="shared" si="45"/>
        <v>72</v>
      </c>
      <c r="D372" s="10"/>
      <c r="E372" s="17"/>
      <c r="F372" s="18"/>
      <c r="G372" s="14"/>
      <c r="H372" s="91"/>
      <c r="I372" s="89"/>
      <c r="J372" s="93"/>
      <c r="K372" s="15" t="str">
        <f t="shared" si="51"/>
        <v/>
      </c>
      <c r="L372" s="76">
        <f t="shared" si="44"/>
        <v>0</v>
      </c>
      <c r="M372" s="77"/>
      <c r="N372" s="78" t="str">
        <f t="shared" si="43"/>
        <v/>
      </c>
      <c r="O372" s="82"/>
      <c r="P372" s="83">
        <f t="shared" si="46"/>
        <v>0</v>
      </c>
      <c r="Q372" s="78">
        <f t="shared" si="49"/>
        <v>370</v>
      </c>
      <c r="R372" s="78"/>
      <c r="T372" s="3" t="str">
        <f t="shared" si="47"/>
        <v/>
      </c>
    </row>
    <row r="373" spans="1:20" ht="24.75" customHeight="1">
      <c r="A373" s="69">
        <f t="shared" si="48"/>
        <v>371</v>
      </c>
      <c r="B373" s="16" t="str">
        <f t="shared" si="50"/>
        <v>73</v>
      </c>
      <c r="C373" s="69">
        <f t="shared" si="45"/>
        <v>73</v>
      </c>
      <c r="D373" s="10"/>
      <c r="E373" s="17"/>
      <c r="F373" s="18"/>
      <c r="G373" s="14"/>
      <c r="H373" s="91"/>
      <c r="I373" s="89"/>
      <c r="J373" s="93"/>
      <c r="K373" s="15" t="str">
        <f t="shared" si="51"/>
        <v/>
      </c>
      <c r="L373" s="76">
        <f t="shared" si="44"/>
        <v>0</v>
      </c>
      <c r="M373" s="77"/>
      <c r="N373" s="78" t="str">
        <f t="shared" si="43"/>
        <v/>
      </c>
      <c r="O373" s="82"/>
      <c r="P373" s="83">
        <f t="shared" si="46"/>
        <v>0</v>
      </c>
      <c r="Q373" s="78">
        <f t="shared" si="49"/>
        <v>371</v>
      </c>
      <c r="R373" s="78"/>
      <c r="T373" s="3" t="str">
        <f t="shared" si="47"/>
        <v/>
      </c>
    </row>
    <row r="374" spans="1:20" ht="24.75" customHeight="1">
      <c r="A374" s="69">
        <f t="shared" si="48"/>
        <v>372</v>
      </c>
      <c r="B374" s="16" t="str">
        <f t="shared" si="50"/>
        <v>74</v>
      </c>
      <c r="C374" s="69">
        <f t="shared" si="45"/>
        <v>74</v>
      </c>
      <c r="D374" s="10"/>
      <c r="E374" s="17"/>
      <c r="F374" s="18"/>
      <c r="G374" s="14"/>
      <c r="H374" s="91"/>
      <c r="I374" s="89"/>
      <c r="J374" s="93"/>
      <c r="K374" s="15" t="str">
        <f t="shared" si="51"/>
        <v/>
      </c>
      <c r="L374" s="76">
        <f t="shared" si="44"/>
        <v>0</v>
      </c>
      <c r="M374" s="77"/>
      <c r="N374" s="78" t="str">
        <f t="shared" si="43"/>
        <v/>
      </c>
      <c r="O374" s="82"/>
      <c r="P374" s="83">
        <f t="shared" si="46"/>
        <v>0</v>
      </c>
      <c r="Q374" s="78">
        <f t="shared" si="49"/>
        <v>372</v>
      </c>
      <c r="R374" s="78"/>
      <c r="T374" s="3" t="str">
        <f t="shared" si="47"/>
        <v/>
      </c>
    </row>
    <row r="375" spans="1:20" ht="24.75" customHeight="1">
      <c r="A375" s="69">
        <f t="shared" si="48"/>
        <v>373</v>
      </c>
      <c r="B375" s="16" t="str">
        <f t="shared" si="50"/>
        <v>75</v>
      </c>
      <c r="C375" s="69">
        <f t="shared" si="45"/>
        <v>75</v>
      </c>
      <c r="D375" s="10"/>
      <c r="E375" s="17"/>
      <c r="F375" s="18"/>
      <c r="G375" s="14"/>
      <c r="H375" s="91"/>
      <c r="I375" s="89"/>
      <c r="J375" s="93"/>
      <c r="K375" s="15" t="str">
        <f t="shared" si="51"/>
        <v/>
      </c>
      <c r="L375" s="76">
        <f t="shared" si="44"/>
        <v>0</v>
      </c>
      <c r="M375" s="77"/>
      <c r="N375" s="78" t="str">
        <f t="shared" si="43"/>
        <v/>
      </c>
      <c r="O375" s="82"/>
      <c r="P375" s="83">
        <f t="shared" si="46"/>
        <v>0</v>
      </c>
      <c r="Q375" s="78">
        <f t="shared" si="49"/>
        <v>373</v>
      </c>
      <c r="R375" s="78"/>
      <c r="S375"/>
      <c r="T375" s="3" t="str">
        <f t="shared" si="47"/>
        <v/>
      </c>
    </row>
    <row r="376" spans="1:20" ht="24.75" customHeight="1">
      <c r="A376" s="69">
        <f t="shared" si="48"/>
        <v>374</v>
      </c>
      <c r="B376" s="16" t="str">
        <f t="shared" si="50"/>
        <v>76</v>
      </c>
      <c r="C376" s="69">
        <f t="shared" si="45"/>
        <v>76</v>
      </c>
      <c r="D376" s="10"/>
      <c r="E376" s="17"/>
      <c r="F376" s="18"/>
      <c r="G376" s="14"/>
      <c r="H376" s="91"/>
      <c r="I376" s="89"/>
      <c r="J376" s="93"/>
      <c r="K376" s="15" t="str">
        <f t="shared" si="51"/>
        <v/>
      </c>
      <c r="L376" s="76">
        <f t="shared" si="44"/>
        <v>0</v>
      </c>
      <c r="M376" s="77"/>
      <c r="N376" s="78" t="str">
        <f t="shared" si="43"/>
        <v/>
      </c>
      <c r="O376" s="82"/>
      <c r="P376" s="83">
        <f t="shared" si="46"/>
        <v>0</v>
      </c>
      <c r="Q376" s="78">
        <f t="shared" si="49"/>
        <v>374</v>
      </c>
      <c r="R376" s="78"/>
      <c r="T376" s="3" t="str">
        <f t="shared" si="47"/>
        <v/>
      </c>
    </row>
    <row r="377" spans="1:20" ht="24.75" customHeight="1">
      <c r="A377" s="69">
        <f t="shared" si="48"/>
        <v>375</v>
      </c>
      <c r="B377" s="16" t="str">
        <f t="shared" si="50"/>
        <v>77</v>
      </c>
      <c r="C377" s="69">
        <f t="shared" si="45"/>
        <v>77</v>
      </c>
      <c r="D377" s="10"/>
      <c r="E377" s="17"/>
      <c r="F377" s="18"/>
      <c r="G377" s="14"/>
      <c r="H377" s="91"/>
      <c r="I377" s="89"/>
      <c r="J377" s="93"/>
      <c r="K377" s="15" t="str">
        <f t="shared" si="51"/>
        <v/>
      </c>
      <c r="L377" s="76">
        <f t="shared" si="44"/>
        <v>0</v>
      </c>
      <c r="M377" s="77"/>
      <c r="N377" s="78" t="str">
        <f t="shared" si="43"/>
        <v/>
      </c>
      <c r="O377" s="82"/>
      <c r="P377" s="83">
        <f t="shared" si="46"/>
        <v>0</v>
      </c>
      <c r="Q377" s="78">
        <f t="shared" si="49"/>
        <v>375</v>
      </c>
      <c r="R377" s="78"/>
      <c r="T377" s="3" t="str">
        <f t="shared" si="47"/>
        <v/>
      </c>
    </row>
    <row r="378" spans="1:20" ht="24.75" customHeight="1">
      <c r="A378" s="69">
        <f t="shared" si="48"/>
        <v>376</v>
      </c>
      <c r="B378" s="16" t="str">
        <f t="shared" si="50"/>
        <v>78</v>
      </c>
      <c r="C378" s="69">
        <f t="shared" si="45"/>
        <v>78</v>
      </c>
      <c r="D378" s="10"/>
      <c r="E378" s="17"/>
      <c r="F378" s="18"/>
      <c r="G378" s="14"/>
      <c r="H378" s="91"/>
      <c r="I378" s="89"/>
      <c r="J378" s="93"/>
      <c r="K378" s="15" t="str">
        <f t="shared" si="51"/>
        <v/>
      </c>
      <c r="L378" s="76">
        <f t="shared" si="44"/>
        <v>0</v>
      </c>
      <c r="M378" s="77"/>
      <c r="N378" s="78" t="str">
        <f t="shared" ref="N378:N441" si="52">IF(M378&lt;&gt;0,"Học Ghép","")</f>
        <v/>
      </c>
      <c r="O378" s="82"/>
      <c r="P378" s="83">
        <f t="shared" si="46"/>
        <v>0</v>
      </c>
      <c r="Q378" s="78">
        <f t="shared" si="49"/>
        <v>376</v>
      </c>
      <c r="R378" s="78"/>
      <c r="T378" s="3" t="str">
        <f t="shared" si="47"/>
        <v/>
      </c>
    </row>
    <row r="379" spans="1:20" ht="24.75" customHeight="1">
      <c r="A379" s="69">
        <f t="shared" si="48"/>
        <v>377</v>
      </c>
      <c r="B379" s="16" t="str">
        <f t="shared" si="50"/>
        <v>79</v>
      </c>
      <c r="C379" s="69">
        <f t="shared" si="45"/>
        <v>79</v>
      </c>
      <c r="D379" s="10"/>
      <c r="E379" s="17"/>
      <c r="F379" s="18"/>
      <c r="G379" s="14"/>
      <c r="H379" s="91"/>
      <c r="I379" s="89"/>
      <c r="J379" s="93"/>
      <c r="K379" s="15" t="str">
        <f t="shared" si="51"/>
        <v/>
      </c>
      <c r="L379" s="76">
        <f t="shared" si="44"/>
        <v>0</v>
      </c>
      <c r="M379" s="77"/>
      <c r="N379" s="78" t="str">
        <f t="shared" si="52"/>
        <v/>
      </c>
      <c r="O379" s="82"/>
      <c r="P379" s="83">
        <f t="shared" si="46"/>
        <v>0</v>
      </c>
      <c r="Q379" s="78">
        <f t="shared" si="49"/>
        <v>377</v>
      </c>
      <c r="R379" s="78"/>
      <c r="T379" s="3" t="str">
        <f t="shared" si="47"/>
        <v/>
      </c>
    </row>
    <row r="380" spans="1:20" ht="24.75" customHeight="1">
      <c r="A380" s="69">
        <f t="shared" si="48"/>
        <v>378</v>
      </c>
      <c r="B380" s="16" t="str">
        <f t="shared" si="50"/>
        <v>80</v>
      </c>
      <c r="C380" s="69">
        <f t="shared" si="45"/>
        <v>80</v>
      </c>
      <c r="D380" s="10"/>
      <c r="E380" s="17"/>
      <c r="F380" s="18"/>
      <c r="G380" s="14"/>
      <c r="H380" s="91"/>
      <c r="I380" s="89"/>
      <c r="J380" s="93"/>
      <c r="K380" s="15" t="str">
        <f t="shared" si="51"/>
        <v/>
      </c>
      <c r="L380" s="76">
        <f t="shared" si="44"/>
        <v>0</v>
      </c>
      <c r="M380" s="77"/>
      <c r="N380" s="78" t="str">
        <f t="shared" si="52"/>
        <v/>
      </c>
      <c r="O380" s="82"/>
      <c r="P380" s="83">
        <f t="shared" si="46"/>
        <v>0</v>
      </c>
      <c r="Q380" s="78">
        <f t="shared" si="49"/>
        <v>378</v>
      </c>
      <c r="R380" s="78"/>
      <c r="T380" s="3" t="str">
        <f t="shared" si="47"/>
        <v/>
      </c>
    </row>
    <row r="381" spans="1:20" ht="24.75" customHeight="1">
      <c r="A381" s="69">
        <f t="shared" si="48"/>
        <v>379</v>
      </c>
      <c r="B381" s="16" t="str">
        <f t="shared" si="50"/>
        <v>81</v>
      </c>
      <c r="C381" s="69">
        <f t="shared" si="45"/>
        <v>81</v>
      </c>
      <c r="D381" s="10"/>
      <c r="E381" s="17"/>
      <c r="F381" s="18"/>
      <c r="G381" s="14"/>
      <c r="H381" s="91"/>
      <c r="I381" s="89"/>
      <c r="J381" s="93"/>
      <c r="K381" s="15" t="str">
        <f t="shared" si="51"/>
        <v/>
      </c>
      <c r="L381" s="76">
        <f t="shared" si="44"/>
        <v>0</v>
      </c>
      <c r="M381" s="77"/>
      <c r="N381" s="78" t="str">
        <f t="shared" si="52"/>
        <v/>
      </c>
      <c r="O381" s="82"/>
      <c r="P381" s="83">
        <f t="shared" si="46"/>
        <v>0</v>
      </c>
      <c r="Q381" s="78">
        <f t="shared" si="49"/>
        <v>379</v>
      </c>
      <c r="R381" s="78"/>
      <c r="T381" s="3" t="str">
        <f t="shared" si="47"/>
        <v/>
      </c>
    </row>
    <row r="382" spans="1:20" ht="24.75" customHeight="1">
      <c r="A382" s="69">
        <f t="shared" si="48"/>
        <v>380</v>
      </c>
      <c r="B382" s="16" t="str">
        <f t="shared" si="50"/>
        <v>82</v>
      </c>
      <c r="C382" s="69">
        <f t="shared" si="45"/>
        <v>82</v>
      </c>
      <c r="D382" s="10"/>
      <c r="E382" s="17"/>
      <c r="F382" s="18"/>
      <c r="G382" s="14"/>
      <c r="H382" s="91"/>
      <c r="I382" s="89"/>
      <c r="J382" s="93"/>
      <c r="K382" s="15" t="str">
        <f t="shared" si="51"/>
        <v/>
      </c>
      <c r="L382" s="76">
        <f t="shared" si="44"/>
        <v>0</v>
      </c>
      <c r="M382" s="77"/>
      <c r="N382" s="78" t="str">
        <f t="shared" si="52"/>
        <v/>
      </c>
      <c r="O382" s="82"/>
      <c r="P382" s="83">
        <f t="shared" si="46"/>
        <v>0</v>
      </c>
      <c r="Q382" s="78">
        <f t="shared" si="49"/>
        <v>380</v>
      </c>
      <c r="R382" s="78"/>
      <c r="T382" s="3" t="str">
        <f t="shared" si="47"/>
        <v/>
      </c>
    </row>
    <row r="383" spans="1:20" ht="24.75" customHeight="1">
      <c r="A383" s="69">
        <f t="shared" si="48"/>
        <v>381</v>
      </c>
      <c r="B383" s="16" t="str">
        <f t="shared" si="50"/>
        <v>83</v>
      </c>
      <c r="C383" s="69">
        <f t="shared" si="45"/>
        <v>83</v>
      </c>
      <c r="D383" s="10"/>
      <c r="E383" s="17"/>
      <c r="F383" s="18"/>
      <c r="G383" s="14"/>
      <c r="H383" s="91"/>
      <c r="I383" s="89"/>
      <c r="J383" s="93"/>
      <c r="K383" s="15" t="str">
        <f t="shared" si="51"/>
        <v/>
      </c>
      <c r="L383" s="76">
        <f t="shared" si="44"/>
        <v>0</v>
      </c>
      <c r="M383" s="77"/>
      <c r="N383" s="78" t="str">
        <f t="shared" si="52"/>
        <v/>
      </c>
      <c r="O383" s="82"/>
      <c r="P383" s="83">
        <f t="shared" si="46"/>
        <v>0</v>
      </c>
      <c r="Q383" s="78">
        <f t="shared" si="49"/>
        <v>381</v>
      </c>
      <c r="R383" s="78"/>
      <c r="T383" s="3" t="str">
        <f t="shared" si="47"/>
        <v/>
      </c>
    </row>
    <row r="384" spans="1:20" ht="24.75" customHeight="1">
      <c r="A384" s="69">
        <f t="shared" si="48"/>
        <v>382</v>
      </c>
      <c r="B384" s="16" t="str">
        <f t="shared" si="50"/>
        <v>84</v>
      </c>
      <c r="C384" s="69">
        <f t="shared" si="45"/>
        <v>84</v>
      </c>
      <c r="D384" s="10"/>
      <c r="E384" s="17"/>
      <c r="F384" s="18"/>
      <c r="G384" s="14"/>
      <c r="H384" s="91"/>
      <c r="I384" s="89"/>
      <c r="J384" s="93"/>
      <c r="K384" s="15" t="str">
        <f t="shared" si="51"/>
        <v/>
      </c>
      <c r="L384" s="76">
        <f t="shared" si="44"/>
        <v>0</v>
      </c>
      <c r="M384" s="77"/>
      <c r="N384" s="78" t="str">
        <f t="shared" si="52"/>
        <v/>
      </c>
      <c r="O384" s="82"/>
      <c r="P384" s="83">
        <f t="shared" si="46"/>
        <v>0</v>
      </c>
      <c r="Q384" s="78">
        <f t="shared" si="49"/>
        <v>382</v>
      </c>
      <c r="R384" s="78"/>
      <c r="T384" s="3" t="str">
        <f t="shared" si="47"/>
        <v/>
      </c>
    </row>
    <row r="385" spans="1:20" ht="24.75" customHeight="1">
      <c r="A385" s="69">
        <f t="shared" si="48"/>
        <v>383</v>
      </c>
      <c r="B385" s="16" t="str">
        <f t="shared" si="50"/>
        <v>85</v>
      </c>
      <c r="C385" s="69">
        <f t="shared" si="45"/>
        <v>85</v>
      </c>
      <c r="D385" s="10"/>
      <c r="E385" s="17"/>
      <c r="F385" s="18"/>
      <c r="G385" s="14"/>
      <c r="H385" s="91"/>
      <c r="I385" s="89"/>
      <c r="J385" s="93"/>
      <c r="K385" s="15" t="str">
        <f t="shared" si="51"/>
        <v/>
      </c>
      <c r="L385" s="76">
        <f t="shared" si="44"/>
        <v>0</v>
      </c>
      <c r="M385" s="77"/>
      <c r="N385" s="78" t="str">
        <f t="shared" si="52"/>
        <v/>
      </c>
      <c r="O385" s="82"/>
      <c r="P385" s="83">
        <f t="shared" si="46"/>
        <v>0</v>
      </c>
      <c r="Q385" s="78">
        <f t="shared" si="49"/>
        <v>383</v>
      </c>
      <c r="R385" s="78"/>
      <c r="T385" s="3" t="str">
        <f t="shared" si="47"/>
        <v/>
      </c>
    </row>
    <row r="386" spans="1:20" ht="24.75" customHeight="1">
      <c r="A386" s="69">
        <f t="shared" si="48"/>
        <v>384</v>
      </c>
      <c r="B386" s="16" t="str">
        <f t="shared" si="50"/>
        <v>86</v>
      </c>
      <c r="C386" s="69">
        <f t="shared" si="45"/>
        <v>86</v>
      </c>
      <c r="D386" s="10"/>
      <c r="E386" s="17"/>
      <c r="F386" s="18"/>
      <c r="G386" s="14"/>
      <c r="H386" s="91"/>
      <c r="I386" s="89"/>
      <c r="J386" s="93"/>
      <c r="K386" s="15" t="str">
        <f t="shared" si="51"/>
        <v/>
      </c>
      <c r="L386" s="76">
        <f t="shared" si="44"/>
        <v>0</v>
      </c>
      <c r="M386" s="77"/>
      <c r="N386" s="78" t="str">
        <f t="shared" si="52"/>
        <v/>
      </c>
      <c r="O386" s="82"/>
      <c r="P386" s="83">
        <f t="shared" si="46"/>
        <v>0</v>
      </c>
      <c r="Q386" s="78">
        <f t="shared" si="49"/>
        <v>384</v>
      </c>
      <c r="R386" s="78"/>
      <c r="T386" s="3" t="str">
        <f t="shared" si="47"/>
        <v/>
      </c>
    </row>
    <row r="387" spans="1:20" ht="24.75" customHeight="1">
      <c r="A387" s="69">
        <f t="shared" si="48"/>
        <v>385</v>
      </c>
      <c r="B387" s="16" t="str">
        <f t="shared" si="50"/>
        <v>87</v>
      </c>
      <c r="C387" s="69">
        <f t="shared" si="45"/>
        <v>87</v>
      </c>
      <c r="D387" s="10"/>
      <c r="E387" s="17"/>
      <c r="F387" s="18"/>
      <c r="G387" s="14"/>
      <c r="H387" s="91"/>
      <c r="I387" s="89"/>
      <c r="J387" s="93"/>
      <c r="K387" s="15" t="str">
        <f t="shared" si="51"/>
        <v/>
      </c>
      <c r="L387" s="76">
        <f t="shared" ref="L387:L450" si="53">COUNTIF($D$3:$D$1049,D387)</f>
        <v>0</v>
      </c>
      <c r="M387" s="77"/>
      <c r="N387" s="78" t="str">
        <f t="shared" si="52"/>
        <v/>
      </c>
      <c r="O387" s="82"/>
      <c r="P387" s="83">
        <f t="shared" si="46"/>
        <v>0</v>
      </c>
      <c r="Q387" s="78">
        <f t="shared" si="49"/>
        <v>385</v>
      </c>
      <c r="R387" s="78"/>
      <c r="T387" s="3" t="str">
        <f t="shared" si="47"/>
        <v/>
      </c>
    </row>
    <row r="388" spans="1:20" ht="24.75" customHeight="1">
      <c r="A388" s="69">
        <f t="shared" si="48"/>
        <v>386</v>
      </c>
      <c r="B388" s="16" t="str">
        <f t="shared" si="50"/>
        <v>88</v>
      </c>
      <c r="C388" s="69">
        <f t="shared" ref="C388:C451" si="54">IF(H388&lt;&gt;H387,1,C387+1)</f>
        <v>88</v>
      </c>
      <c r="D388" s="10"/>
      <c r="E388" s="17"/>
      <c r="F388" s="18"/>
      <c r="G388" s="14"/>
      <c r="H388" s="91"/>
      <c r="I388" s="89"/>
      <c r="J388" s="93"/>
      <c r="K388" s="15" t="str">
        <f t="shared" si="51"/>
        <v/>
      </c>
      <c r="L388" s="76">
        <f t="shared" si="53"/>
        <v>0</v>
      </c>
      <c r="M388" s="77"/>
      <c r="N388" s="78" t="str">
        <f t="shared" si="52"/>
        <v/>
      </c>
      <c r="O388" s="82"/>
      <c r="P388" s="83">
        <f t="shared" ref="P388:P451" si="55">IF(M388&lt;&gt;0,M388,O388)</f>
        <v>0</v>
      </c>
      <c r="Q388" s="78">
        <f t="shared" si="49"/>
        <v>386</v>
      </c>
      <c r="R388" s="78"/>
      <c r="T388" s="3" t="str">
        <f t="shared" ref="T388:T451" si="56">LEFT(D388,2)</f>
        <v/>
      </c>
    </row>
    <row r="389" spans="1:20" ht="24.75" customHeight="1">
      <c r="A389" s="69">
        <f t="shared" ref="A389:A452" si="57">A388+1</f>
        <v>387</v>
      </c>
      <c r="B389" s="16" t="str">
        <f t="shared" si="50"/>
        <v>89</v>
      </c>
      <c r="C389" s="69">
        <f t="shared" si="54"/>
        <v>89</v>
      </c>
      <c r="D389" s="10"/>
      <c r="E389" s="17"/>
      <c r="F389" s="18"/>
      <c r="G389" s="14"/>
      <c r="H389" s="91"/>
      <c r="I389" s="89"/>
      <c r="J389" s="93"/>
      <c r="K389" s="15" t="str">
        <f t="shared" si="51"/>
        <v/>
      </c>
      <c r="L389" s="76">
        <f t="shared" si="53"/>
        <v>0</v>
      </c>
      <c r="M389" s="77"/>
      <c r="N389" s="78" t="str">
        <f t="shared" si="52"/>
        <v/>
      </c>
      <c r="O389" s="82"/>
      <c r="P389" s="83">
        <f t="shared" si="55"/>
        <v>0</v>
      </c>
      <c r="Q389" s="78">
        <f t="shared" ref="Q389:Q452" si="58">Q388+1</f>
        <v>387</v>
      </c>
      <c r="R389" s="78"/>
      <c r="T389" s="3" t="str">
        <f t="shared" si="56"/>
        <v/>
      </c>
    </row>
    <row r="390" spans="1:20" ht="24.75" customHeight="1">
      <c r="A390" s="69">
        <f t="shared" si="57"/>
        <v>388</v>
      </c>
      <c r="B390" s="16" t="str">
        <f t="shared" si="50"/>
        <v>90</v>
      </c>
      <c r="C390" s="69">
        <f t="shared" si="54"/>
        <v>90</v>
      </c>
      <c r="D390" s="10"/>
      <c r="E390" s="17"/>
      <c r="F390" s="18"/>
      <c r="G390" s="14"/>
      <c r="H390" s="91"/>
      <c r="I390" s="89"/>
      <c r="J390" s="93"/>
      <c r="K390" s="15" t="str">
        <f t="shared" si="51"/>
        <v/>
      </c>
      <c r="L390" s="76">
        <f t="shared" si="53"/>
        <v>0</v>
      </c>
      <c r="M390" s="77"/>
      <c r="N390" s="78" t="str">
        <f t="shared" si="52"/>
        <v/>
      </c>
      <c r="O390" s="82"/>
      <c r="P390" s="83">
        <f t="shared" si="55"/>
        <v>0</v>
      </c>
      <c r="Q390" s="78">
        <f t="shared" si="58"/>
        <v>388</v>
      </c>
      <c r="R390" s="78"/>
      <c r="T390" s="3" t="str">
        <f t="shared" si="56"/>
        <v/>
      </c>
    </row>
    <row r="391" spans="1:20" ht="24.75" customHeight="1">
      <c r="A391" s="69">
        <f t="shared" si="57"/>
        <v>389</v>
      </c>
      <c r="B391" s="16" t="str">
        <f t="shared" si="50"/>
        <v>91</v>
      </c>
      <c r="C391" s="69">
        <f t="shared" si="54"/>
        <v>91</v>
      </c>
      <c r="D391" s="10"/>
      <c r="E391" s="17"/>
      <c r="F391" s="18"/>
      <c r="G391" s="14"/>
      <c r="H391" s="91"/>
      <c r="I391" s="89"/>
      <c r="J391" s="93"/>
      <c r="K391" s="15" t="str">
        <f t="shared" si="51"/>
        <v/>
      </c>
      <c r="L391" s="76">
        <f t="shared" si="53"/>
        <v>0</v>
      </c>
      <c r="M391" s="77"/>
      <c r="N391" s="78" t="str">
        <f t="shared" si="52"/>
        <v/>
      </c>
      <c r="O391" s="82"/>
      <c r="P391" s="83">
        <f t="shared" si="55"/>
        <v>0</v>
      </c>
      <c r="Q391" s="78">
        <f t="shared" si="58"/>
        <v>389</v>
      </c>
      <c r="R391" s="78"/>
      <c r="T391" s="3" t="str">
        <f t="shared" si="56"/>
        <v/>
      </c>
    </row>
    <row r="392" spans="1:20" ht="24.75" customHeight="1">
      <c r="A392" s="69">
        <f t="shared" si="57"/>
        <v>390</v>
      </c>
      <c r="B392" s="16" t="str">
        <f t="shared" si="50"/>
        <v>92</v>
      </c>
      <c r="C392" s="69">
        <f t="shared" si="54"/>
        <v>92</v>
      </c>
      <c r="D392" s="10"/>
      <c r="E392" s="17"/>
      <c r="F392" s="18"/>
      <c r="G392" s="14"/>
      <c r="H392" s="91"/>
      <c r="I392" s="89"/>
      <c r="J392" s="93"/>
      <c r="K392" s="15" t="str">
        <f t="shared" si="51"/>
        <v/>
      </c>
      <c r="L392" s="76">
        <f t="shared" si="53"/>
        <v>0</v>
      </c>
      <c r="M392" s="77"/>
      <c r="N392" s="78" t="str">
        <f t="shared" si="52"/>
        <v/>
      </c>
      <c r="O392" s="82"/>
      <c r="P392" s="83">
        <f t="shared" si="55"/>
        <v>0</v>
      </c>
      <c r="Q392" s="78">
        <f t="shared" si="58"/>
        <v>390</v>
      </c>
      <c r="R392" s="78"/>
      <c r="T392" s="3" t="str">
        <f t="shared" si="56"/>
        <v/>
      </c>
    </row>
    <row r="393" spans="1:20" ht="24.75" customHeight="1">
      <c r="A393" s="69">
        <f t="shared" si="57"/>
        <v>391</v>
      </c>
      <c r="B393" s="16" t="str">
        <f t="shared" si="50"/>
        <v>93</v>
      </c>
      <c r="C393" s="69">
        <f t="shared" si="54"/>
        <v>93</v>
      </c>
      <c r="D393" s="10"/>
      <c r="E393" s="17"/>
      <c r="F393" s="18"/>
      <c r="G393" s="14"/>
      <c r="H393" s="91"/>
      <c r="I393" s="89"/>
      <c r="J393" s="93"/>
      <c r="K393" s="15" t="str">
        <f t="shared" si="51"/>
        <v/>
      </c>
      <c r="L393" s="76">
        <f t="shared" si="53"/>
        <v>0</v>
      </c>
      <c r="M393" s="77"/>
      <c r="N393" s="78" t="str">
        <f t="shared" si="52"/>
        <v/>
      </c>
      <c r="O393" s="82"/>
      <c r="P393" s="83">
        <f t="shared" si="55"/>
        <v>0</v>
      </c>
      <c r="Q393" s="78">
        <f t="shared" si="58"/>
        <v>391</v>
      </c>
      <c r="R393" s="78"/>
      <c r="T393" s="3" t="str">
        <f t="shared" si="56"/>
        <v/>
      </c>
    </row>
    <row r="394" spans="1:20" ht="24.75" customHeight="1">
      <c r="A394" s="69">
        <f t="shared" si="57"/>
        <v>392</v>
      </c>
      <c r="B394" s="16" t="str">
        <f t="shared" si="50"/>
        <v>94</v>
      </c>
      <c r="C394" s="69">
        <f t="shared" si="54"/>
        <v>94</v>
      </c>
      <c r="D394" s="10"/>
      <c r="E394" s="17"/>
      <c r="F394" s="18"/>
      <c r="G394" s="14"/>
      <c r="H394" s="91"/>
      <c r="I394" s="89"/>
      <c r="J394" s="93"/>
      <c r="K394" s="15" t="str">
        <f t="shared" si="51"/>
        <v/>
      </c>
      <c r="L394" s="76">
        <f t="shared" si="53"/>
        <v>0</v>
      </c>
      <c r="M394" s="77"/>
      <c r="N394" s="78" t="str">
        <f t="shared" si="52"/>
        <v/>
      </c>
      <c r="O394" s="82"/>
      <c r="P394" s="83">
        <f t="shared" si="55"/>
        <v>0</v>
      </c>
      <c r="Q394" s="78">
        <f t="shared" si="58"/>
        <v>392</v>
      </c>
      <c r="R394" s="78"/>
      <c r="T394" s="3" t="str">
        <f t="shared" si="56"/>
        <v/>
      </c>
    </row>
    <row r="395" spans="1:20" ht="24.75" customHeight="1">
      <c r="A395" s="69">
        <f t="shared" si="57"/>
        <v>393</v>
      </c>
      <c r="B395" s="16" t="str">
        <f t="shared" ref="B395:B458" si="59">J395&amp;TEXT(C395,"00")</f>
        <v>95</v>
      </c>
      <c r="C395" s="69">
        <f t="shared" si="54"/>
        <v>95</v>
      </c>
      <c r="D395" s="10"/>
      <c r="E395" s="17"/>
      <c r="F395" s="18"/>
      <c r="G395" s="14"/>
      <c r="H395" s="91"/>
      <c r="I395" s="89"/>
      <c r="J395" s="93"/>
      <c r="K395" s="15" t="str">
        <f t="shared" si="51"/>
        <v/>
      </c>
      <c r="L395" s="76">
        <f t="shared" si="53"/>
        <v>0</v>
      </c>
      <c r="M395" s="77"/>
      <c r="N395" s="78" t="str">
        <f t="shared" si="52"/>
        <v/>
      </c>
      <c r="O395" s="82"/>
      <c r="P395" s="83">
        <f t="shared" si="55"/>
        <v>0</v>
      </c>
      <c r="Q395" s="78">
        <f t="shared" si="58"/>
        <v>393</v>
      </c>
      <c r="R395" s="78"/>
      <c r="T395" s="3" t="str">
        <f t="shared" si="56"/>
        <v/>
      </c>
    </row>
    <row r="396" spans="1:20" ht="24.75" customHeight="1">
      <c r="A396" s="69">
        <f t="shared" si="57"/>
        <v>394</v>
      </c>
      <c r="B396" s="16" t="str">
        <f t="shared" si="59"/>
        <v>96</v>
      </c>
      <c r="C396" s="69">
        <f t="shared" si="54"/>
        <v>96</v>
      </c>
      <c r="D396" s="10"/>
      <c r="E396" s="17"/>
      <c r="F396" s="18"/>
      <c r="G396" s="14"/>
      <c r="H396" s="91"/>
      <c r="I396" s="89"/>
      <c r="J396" s="93"/>
      <c r="K396" s="15" t="str">
        <f t="shared" si="51"/>
        <v/>
      </c>
      <c r="L396" s="76">
        <f t="shared" si="53"/>
        <v>0</v>
      </c>
      <c r="M396" s="77"/>
      <c r="N396" s="78" t="str">
        <f t="shared" si="52"/>
        <v/>
      </c>
      <c r="O396" s="82"/>
      <c r="P396" s="83">
        <f t="shared" si="55"/>
        <v>0</v>
      </c>
      <c r="Q396" s="78">
        <f t="shared" si="58"/>
        <v>394</v>
      </c>
      <c r="R396" s="78"/>
      <c r="S396"/>
      <c r="T396" s="3" t="str">
        <f t="shared" si="56"/>
        <v/>
      </c>
    </row>
    <row r="397" spans="1:20" ht="24.75" customHeight="1">
      <c r="A397" s="69">
        <f t="shared" si="57"/>
        <v>395</v>
      </c>
      <c r="B397" s="16" t="str">
        <f t="shared" si="59"/>
        <v>97</v>
      </c>
      <c r="C397" s="69">
        <f t="shared" si="54"/>
        <v>97</v>
      </c>
      <c r="D397" s="10"/>
      <c r="E397" s="17"/>
      <c r="F397" s="18"/>
      <c r="G397" s="14"/>
      <c r="H397" s="91"/>
      <c r="I397" s="89"/>
      <c r="J397" s="93"/>
      <c r="K397" s="15" t="str">
        <f t="shared" si="51"/>
        <v/>
      </c>
      <c r="L397" s="76">
        <f t="shared" si="53"/>
        <v>0</v>
      </c>
      <c r="M397" s="77"/>
      <c r="N397" s="78" t="str">
        <f t="shared" si="52"/>
        <v/>
      </c>
      <c r="O397" s="82"/>
      <c r="P397" s="83">
        <f t="shared" si="55"/>
        <v>0</v>
      </c>
      <c r="Q397" s="78">
        <f t="shared" si="58"/>
        <v>395</v>
      </c>
      <c r="R397" s="78"/>
      <c r="T397" s="3" t="str">
        <f t="shared" si="56"/>
        <v/>
      </c>
    </row>
    <row r="398" spans="1:20" ht="24.75" customHeight="1">
      <c r="A398" s="69">
        <f t="shared" si="57"/>
        <v>396</v>
      </c>
      <c r="B398" s="16" t="str">
        <f t="shared" si="59"/>
        <v>98</v>
      </c>
      <c r="C398" s="69">
        <f t="shared" si="54"/>
        <v>98</v>
      </c>
      <c r="D398" s="10"/>
      <c r="E398" s="17"/>
      <c r="F398" s="18"/>
      <c r="G398" s="14"/>
      <c r="H398" s="91"/>
      <c r="I398" s="89"/>
      <c r="J398" s="93"/>
      <c r="K398" s="15" t="str">
        <f t="shared" si="51"/>
        <v/>
      </c>
      <c r="L398" s="76">
        <f t="shared" si="53"/>
        <v>0</v>
      </c>
      <c r="M398" s="77"/>
      <c r="N398" s="78" t="str">
        <f t="shared" si="52"/>
        <v/>
      </c>
      <c r="O398" s="82"/>
      <c r="P398" s="83">
        <f t="shared" si="55"/>
        <v>0</v>
      </c>
      <c r="Q398" s="78">
        <f t="shared" si="58"/>
        <v>396</v>
      </c>
      <c r="R398" s="78"/>
      <c r="T398" s="3" t="str">
        <f t="shared" si="56"/>
        <v/>
      </c>
    </row>
    <row r="399" spans="1:20" ht="24.75" customHeight="1">
      <c r="A399" s="69">
        <f t="shared" si="57"/>
        <v>397</v>
      </c>
      <c r="B399" s="16" t="str">
        <f t="shared" si="59"/>
        <v>99</v>
      </c>
      <c r="C399" s="69">
        <f t="shared" si="54"/>
        <v>99</v>
      </c>
      <c r="D399" s="10"/>
      <c r="E399" s="17"/>
      <c r="F399" s="18"/>
      <c r="G399" s="14"/>
      <c r="H399" s="91"/>
      <c r="I399" s="89"/>
      <c r="J399" s="93"/>
      <c r="K399" s="15" t="str">
        <f t="shared" si="51"/>
        <v/>
      </c>
      <c r="L399" s="76">
        <f t="shared" si="53"/>
        <v>0</v>
      </c>
      <c r="M399" s="77"/>
      <c r="N399" s="78" t="str">
        <f t="shared" si="52"/>
        <v/>
      </c>
      <c r="O399" s="82"/>
      <c r="P399" s="83">
        <f t="shared" si="55"/>
        <v>0</v>
      </c>
      <c r="Q399" s="78">
        <f t="shared" si="58"/>
        <v>397</v>
      </c>
      <c r="R399" s="78"/>
      <c r="T399" s="3" t="str">
        <f t="shared" si="56"/>
        <v/>
      </c>
    </row>
    <row r="400" spans="1:20" ht="24.75" customHeight="1">
      <c r="A400" s="69">
        <f t="shared" si="57"/>
        <v>398</v>
      </c>
      <c r="B400" s="16" t="str">
        <f t="shared" si="59"/>
        <v>100</v>
      </c>
      <c r="C400" s="69">
        <f t="shared" si="54"/>
        <v>100</v>
      </c>
      <c r="D400" s="10"/>
      <c r="E400" s="17"/>
      <c r="F400" s="18"/>
      <c r="G400" s="14"/>
      <c r="H400" s="91"/>
      <c r="I400" s="89"/>
      <c r="J400" s="93"/>
      <c r="K400" s="94" t="str">
        <f>I400&amp;J400</f>
        <v/>
      </c>
      <c r="L400" s="95">
        <f t="shared" si="53"/>
        <v>0</v>
      </c>
      <c r="M400" s="77"/>
      <c r="N400" s="78" t="str">
        <f t="shared" si="52"/>
        <v/>
      </c>
      <c r="O400" s="82"/>
      <c r="P400" s="83">
        <f t="shared" si="55"/>
        <v>0</v>
      </c>
      <c r="Q400" s="78">
        <f t="shared" si="58"/>
        <v>398</v>
      </c>
      <c r="R400" s="78"/>
      <c r="T400" s="3" t="str">
        <f t="shared" si="56"/>
        <v/>
      </c>
    </row>
    <row r="401" spans="1:20" ht="24.75" customHeight="1">
      <c r="A401" s="69">
        <f t="shared" si="57"/>
        <v>399</v>
      </c>
      <c r="B401" s="16" t="str">
        <f t="shared" si="59"/>
        <v>101</v>
      </c>
      <c r="C401" s="69">
        <f t="shared" si="54"/>
        <v>101</v>
      </c>
      <c r="D401" s="10"/>
      <c r="E401" s="17"/>
      <c r="F401" s="18"/>
      <c r="G401" s="14"/>
      <c r="H401" s="91"/>
      <c r="I401" s="89"/>
      <c r="J401" s="93"/>
      <c r="K401" s="94" t="str">
        <f>I401&amp;J401</f>
        <v/>
      </c>
      <c r="L401" s="95">
        <f t="shared" si="53"/>
        <v>0</v>
      </c>
      <c r="M401" s="77"/>
      <c r="N401" s="78" t="str">
        <f t="shared" si="52"/>
        <v/>
      </c>
      <c r="O401" s="82"/>
      <c r="P401" s="83">
        <f t="shared" si="55"/>
        <v>0</v>
      </c>
      <c r="Q401" s="78">
        <f t="shared" si="58"/>
        <v>399</v>
      </c>
      <c r="R401" s="78"/>
      <c r="T401" s="3" t="str">
        <f t="shared" si="56"/>
        <v/>
      </c>
    </row>
    <row r="402" spans="1:20" ht="24.75" customHeight="1">
      <c r="A402" s="69">
        <f t="shared" si="57"/>
        <v>400</v>
      </c>
      <c r="B402" s="16" t="str">
        <f t="shared" si="59"/>
        <v>102</v>
      </c>
      <c r="C402" s="69">
        <f t="shared" si="54"/>
        <v>102</v>
      </c>
      <c r="D402" s="10"/>
      <c r="E402" s="17"/>
      <c r="F402" s="18"/>
      <c r="G402" s="14"/>
      <c r="H402" s="91"/>
      <c r="I402" s="89"/>
      <c r="J402" s="93"/>
      <c r="K402" s="15" t="str">
        <f t="shared" si="51"/>
        <v/>
      </c>
      <c r="L402" s="76">
        <f t="shared" si="53"/>
        <v>0</v>
      </c>
      <c r="M402" s="77"/>
      <c r="N402" s="78" t="str">
        <f t="shared" si="52"/>
        <v/>
      </c>
      <c r="O402" s="82"/>
      <c r="P402" s="83">
        <f t="shared" si="55"/>
        <v>0</v>
      </c>
      <c r="Q402" s="78">
        <f t="shared" si="58"/>
        <v>400</v>
      </c>
      <c r="R402" s="78"/>
      <c r="T402" s="3" t="str">
        <f t="shared" si="56"/>
        <v/>
      </c>
    </row>
    <row r="403" spans="1:20" ht="24.75" customHeight="1">
      <c r="A403" s="69">
        <f t="shared" si="57"/>
        <v>401</v>
      </c>
      <c r="B403" s="16" t="str">
        <f t="shared" si="59"/>
        <v>103</v>
      </c>
      <c r="C403" s="69">
        <f t="shared" si="54"/>
        <v>103</v>
      </c>
      <c r="D403" s="10"/>
      <c r="E403" s="17"/>
      <c r="F403" s="18"/>
      <c r="G403" s="14"/>
      <c r="H403" s="91"/>
      <c r="I403" s="89"/>
      <c r="J403" s="93"/>
      <c r="K403" s="15" t="str">
        <f t="shared" si="51"/>
        <v/>
      </c>
      <c r="L403" s="76">
        <f t="shared" si="53"/>
        <v>0</v>
      </c>
      <c r="M403" s="77"/>
      <c r="N403" s="78" t="str">
        <f t="shared" si="52"/>
        <v/>
      </c>
      <c r="O403" s="82"/>
      <c r="P403" s="83">
        <f t="shared" si="55"/>
        <v>0</v>
      </c>
      <c r="Q403" s="78">
        <f t="shared" si="58"/>
        <v>401</v>
      </c>
      <c r="R403" s="78"/>
      <c r="T403" s="3" t="str">
        <f t="shared" si="56"/>
        <v/>
      </c>
    </row>
    <row r="404" spans="1:20" ht="24.75" customHeight="1">
      <c r="A404" s="69">
        <f t="shared" si="57"/>
        <v>402</v>
      </c>
      <c r="B404" s="16" t="str">
        <f t="shared" si="59"/>
        <v>104</v>
      </c>
      <c r="C404" s="69">
        <f t="shared" si="54"/>
        <v>104</v>
      </c>
      <c r="D404" s="10"/>
      <c r="E404" s="17"/>
      <c r="F404" s="18"/>
      <c r="G404" s="14"/>
      <c r="H404" s="91"/>
      <c r="I404" s="89"/>
      <c r="J404" s="93"/>
      <c r="K404" s="15" t="str">
        <f t="shared" si="51"/>
        <v/>
      </c>
      <c r="L404" s="76">
        <f t="shared" si="53"/>
        <v>0</v>
      </c>
      <c r="M404" s="77"/>
      <c r="N404" s="78" t="str">
        <f t="shared" si="52"/>
        <v/>
      </c>
      <c r="O404" s="82"/>
      <c r="P404" s="83">
        <f t="shared" si="55"/>
        <v>0</v>
      </c>
      <c r="Q404" s="78">
        <f t="shared" si="58"/>
        <v>402</v>
      </c>
      <c r="R404" s="78"/>
      <c r="T404" s="3" t="str">
        <f t="shared" si="56"/>
        <v/>
      </c>
    </row>
    <row r="405" spans="1:20" ht="24.75" customHeight="1">
      <c r="A405" s="69">
        <f t="shared" si="57"/>
        <v>403</v>
      </c>
      <c r="B405" s="16" t="str">
        <f t="shared" si="59"/>
        <v>105</v>
      </c>
      <c r="C405" s="69">
        <f t="shared" si="54"/>
        <v>105</v>
      </c>
      <c r="D405" s="10"/>
      <c r="E405" s="17"/>
      <c r="F405" s="18"/>
      <c r="G405" s="14"/>
      <c r="H405" s="91"/>
      <c r="I405" s="89"/>
      <c r="J405" s="93"/>
      <c r="K405" s="15" t="str">
        <f t="shared" si="51"/>
        <v/>
      </c>
      <c r="L405" s="76">
        <f t="shared" si="53"/>
        <v>0</v>
      </c>
      <c r="M405" s="77"/>
      <c r="N405" s="78" t="str">
        <f t="shared" si="52"/>
        <v/>
      </c>
      <c r="O405" s="82"/>
      <c r="P405" s="83">
        <f t="shared" si="55"/>
        <v>0</v>
      </c>
      <c r="Q405" s="78">
        <f t="shared" si="58"/>
        <v>403</v>
      </c>
      <c r="R405" s="78"/>
      <c r="T405" s="3" t="str">
        <f t="shared" si="56"/>
        <v/>
      </c>
    </row>
    <row r="406" spans="1:20" ht="24.75" customHeight="1">
      <c r="A406" s="69">
        <f t="shared" si="57"/>
        <v>404</v>
      </c>
      <c r="B406" s="16" t="str">
        <f t="shared" si="59"/>
        <v>106</v>
      </c>
      <c r="C406" s="69">
        <f t="shared" si="54"/>
        <v>106</v>
      </c>
      <c r="D406" s="10"/>
      <c r="E406" s="17"/>
      <c r="F406" s="18"/>
      <c r="G406" s="14"/>
      <c r="H406" s="91"/>
      <c r="I406" s="89"/>
      <c r="J406" s="93"/>
      <c r="K406" s="15" t="str">
        <f t="shared" si="51"/>
        <v/>
      </c>
      <c r="L406" s="76">
        <f t="shared" si="53"/>
        <v>0</v>
      </c>
      <c r="M406" s="77"/>
      <c r="N406" s="78" t="str">
        <f t="shared" si="52"/>
        <v/>
      </c>
      <c r="O406" s="82"/>
      <c r="P406" s="83">
        <f t="shared" si="55"/>
        <v>0</v>
      </c>
      <c r="Q406" s="78">
        <f t="shared" si="58"/>
        <v>404</v>
      </c>
      <c r="R406" s="78"/>
      <c r="T406" s="3" t="str">
        <f t="shared" si="56"/>
        <v/>
      </c>
    </row>
    <row r="407" spans="1:20" ht="24.75" customHeight="1">
      <c r="A407" s="69">
        <f t="shared" si="57"/>
        <v>405</v>
      </c>
      <c r="B407" s="16" t="str">
        <f t="shared" si="59"/>
        <v>107</v>
      </c>
      <c r="C407" s="69">
        <f t="shared" si="54"/>
        <v>107</v>
      </c>
      <c r="D407" s="10"/>
      <c r="E407" s="17"/>
      <c r="F407" s="18"/>
      <c r="G407" s="14"/>
      <c r="H407" s="91"/>
      <c r="I407" s="89"/>
      <c r="J407" s="93"/>
      <c r="K407" s="15" t="str">
        <f t="shared" si="51"/>
        <v/>
      </c>
      <c r="L407" s="76">
        <f t="shared" si="53"/>
        <v>0</v>
      </c>
      <c r="M407" s="77"/>
      <c r="N407" s="78" t="str">
        <f t="shared" si="52"/>
        <v/>
      </c>
      <c r="O407" s="82"/>
      <c r="P407" s="83">
        <f t="shared" si="55"/>
        <v>0</v>
      </c>
      <c r="Q407" s="78">
        <f t="shared" si="58"/>
        <v>405</v>
      </c>
      <c r="R407" s="78"/>
      <c r="T407" s="3" t="str">
        <f t="shared" si="56"/>
        <v/>
      </c>
    </row>
    <row r="408" spans="1:20" ht="24.75" customHeight="1">
      <c r="A408" s="69">
        <f t="shared" si="57"/>
        <v>406</v>
      </c>
      <c r="B408" s="16" t="str">
        <f t="shared" si="59"/>
        <v>108</v>
      </c>
      <c r="C408" s="69">
        <f t="shared" si="54"/>
        <v>108</v>
      </c>
      <c r="D408" s="10"/>
      <c r="E408" s="17"/>
      <c r="F408" s="18"/>
      <c r="G408" s="14"/>
      <c r="H408" s="91"/>
      <c r="I408" s="89"/>
      <c r="J408" s="93"/>
      <c r="K408" s="15" t="str">
        <f t="shared" si="51"/>
        <v/>
      </c>
      <c r="L408" s="76">
        <f t="shared" si="53"/>
        <v>0</v>
      </c>
      <c r="M408" s="77"/>
      <c r="N408" s="78" t="str">
        <f t="shared" si="52"/>
        <v/>
      </c>
      <c r="O408" s="82"/>
      <c r="P408" s="83">
        <f t="shared" si="55"/>
        <v>0</v>
      </c>
      <c r="Q408" s="78">
        <f t="shared" si="58"/>
        <v>406</v>
      </c>
      <c r="R408" s="78"/>
      <c r="T408" s="3" t="str">
        <f t="shared" si="56"/>
        <v/>
      </c>
    </row>
    <row r="409" spans="1:20" ht="24.75" customHeight="1">
      <c r="A409" s="69">
        <f t="shared" si="57"/>
        <v>407</v>
      </c>
      <c r="B409" s="16" t="str">
        <f t="shared" si="59"/>
        <v>109</v>
      </c>
      <c r="C409" s="69">
        <f t="shared" si="54"/>
        <v>109</v>
      </c>
      <c r="D409" s="10"/>
      <c r="E409" s="17"/>
      <c r="F409" s="18"/>
      <c r="G409" s="14"/>
      <c r="H409" s="91"/>
      <c r="I409" s="89"/>
      <c r="J409" s="93"/>
      <c r="K409" s="15" t="str">
        <f t="shared" si="51"/>
        <v/>
      </c>
      <c r="L409" s="76">
        <f t="shared" si="53"/>
        <v>0</v>
      </c>
      <c r="M409" s="77"/>
      <c r="N409" s="78" t="str">
        <f t="shared" si="52"/>
        <v/>
      </c>
      <c r="O409" s="82"/>
      <c r="P409" s="83">
        <f t="shared" si="55"/>
        <v>0</v>
      </c>
      <c r="Q409" s="78">
        <f t="shared" si="58"/>
        <v>407</v>
      </c>
      <c r="R409" s="78"/>
      <c r="T409" s="3" t="str">
        <f t="shared" si="56"/>
        <v/>
      </c>
    </row>
    <row r="410" spans="1:20" ht="24.75" customHeight="1">
      <c r="A410" s="69">
        <f t="shared" si="57"/>
        <v>408</v>
      </c>
      <c r="B410" s="16" t="str">
        <f t="shared" si="59"/>
        <v>110</v>
      </c>
      <c r="C410" s="69">
        <f t="shared" si="54"/>
        <v>110</v>
      </c>
      <c r="D410" s="10"/>
      <c r="E410" s="17"/>
      <c r="F410" s="18"/>
      <c r="G410" s="14"/>
      <c r="H410" s="91"/>
      <c r="I410" s="89"/>
      <c r="J410" s="93"/>
      <c r="K410" s="15" t="str">
        <f t="shared" si="51"/>
        <v/>
      </c>
      <c r="L410" s="76">
        <f t="shared" si="53"/>
        <v>0</v>
      </c>
      <c r="M410" s="77"/>
      <c r="N410" s="78" t="str">
        <f t="shared" si="52"/>
        <v/>
      </c>
      <c r="O410" s="82"/>
      <c r="P410" s="83">
        <f t="shared" si="55"/>
        <v>0</v>
      </c>
      <c r="Q410" s="78">
        <f t="shared" si="58"/>
        <v>408</v>
      </c>
      <c r="R410" s="78"/>
      <c r="T410" s="3" t="str">
        <f t="shared" si="56"/>
        <v/>
      </c>
    </row>
    <row r="411" spans="1:20" ht="24.75" customHeight="1">
      <c r="A411" s="69">
        <f t="shared" si="57"/>
        <v>409</v>
      </c>
      <c r="B411" s="16" t="str">
        <f t="shared" si="59"/>
        <v>111</v>
      </c>
      <c r="C411" s="69">
        <f t="shared" si="54"/>
        <v>111</v>
      </c>
      <c r="D411" s="10"/>
      <c r="E411" s="17"/>
      <c r="F411" s="18"/>
      <c r="G411" s="14"/>
      <c r="H411" s="91"/>
      <c r="I411" s="89"/>
      <c r="J411" s="93"/>
      <c r="K411" s="15" t="str">
        <f t="shared" si="51"/>
        <v/>
      </c>
      <c r="L411" s="76">
        <f t="shared" si="53"/>
        <v>0</v>
      </c>
      <c r="M411" s="77"/>
      <c r="N411" s="78" t="str">
        <f t="shared" si="52"/>
        <v/>
      </c>
      <c r="O411" s="82"/>
      <c r="P411" s="83">
        <f t="shared" si="55"/>
        <v>0</v>
      </c>
      <c r="Q411" s="78">
        <f t="shared" si="58"/>
        <v>409</v>
      </c>
      <c r="R411" s="78"/>
      <c r="T411" s="3" t="str">
        <f t="shared" si="56"/>
        <v/>
      </c>
    </row>
    <row r="412" spans="1:20" ht="24.75" customHeight="1">
      <c r="A412" s="69">
        <f t="shared" si="57"/>
        <v>410</v>
      </c>
      <c r="B412" s="16" t="str">
        <f t="shared" si="59"/>
        <v>112</v>
      </c>
      <c r="C412" s="69">
        <f t="shared" si="54"/>
        <v>112</v>
      </c>
      <c r="D412" s="10"/>
      <c r="E412" s="17"/>
      <c r="F412" s="18"/>
      <c r="G412" s="14"/>
      <c r="H412" s="91"/>
      <c r="I412" s="89"/>
      <c r="J412" s="93"/>
      <c r="K412" s="15" t="str">
        <f t="shared" si="51"/>
        <v/>
      </c>
      <c r="L412" s="76">
        <f t="shared" si="53"/>
        <v>0</v>
      </c>
      <c r="M412" s="77"/>
      <c r="N412" s="78" t="str">
        <f t="shared" si="52"/>
        <v/>
      </c>
      <c r="O412" s="82"/>
      <c r="P412" s="83">
        <f t="shared" si="55"/>
        <v>0</v>
      </c>
      <c r="Q412" s="78">
        <f t="shared" si="58"/>
        <v>410</v>
      </c>
      <c r="R412" s="78"/>
      <c r="T412" s="3" t="str">
        <f t="shared" si="56"/>
        <v/>
      </c>
    </row>
    <row r="413" spans="1:20" ht="24.75" customHeight="1">
      <c r="A413" s="69">
        <f t="shared" si="57"/>
        <v>411</v>
      </c>
      <c r="B413" s="16" t="str">
        <f t="shared" si="59"/>
        <v>113</v>
      </c>
      <c r="C413" s="69">
        <f t="shared" si="54"/>
        <v>113</v>
      </c>
      <c r="D413" s="10"/>
      <c r="E413" s="17"/>
      <c r="F413" s="18"/>
      <c r="G413" s="14"/>
      <c r="H413" s="91"/>
      <c r="I413" s="89"/>
      <c r="J413" s="93"/>
      <c r="K413" s="15" t="str">
        <f t="shared" si="51"/>
        <v/>
      </c>
      <c r="L413" s="76">
        <f t="shared" si="53"/>
        <v>0</v>
      </c>
      <c r="M413" s="77"/>
      <c r="N413" s="78" t="str">
        <f t="shared" si="52"/>
        <v/>
      </c>
      <c r="O413" s="82"/>
      <c r="P413" s="83">
        <f t="shared" si="55"/>
        <v>0</v>
      </c>
      <c r="Q413" s="78">
        <f t="shared" si="58"/>
        <v>411</v>
      </c>
      <c r="R413" s="78"/>
      <c r="T413" s="3" t="str">
        <f t="shared" si="56"/>
        <v/>
      </c>
    </row>
    <row r="414" spans="1:20" ht="24.75" customHeight="1">
      <c r="A414" s="69">
        <f t="shared" si="57"/>
        <v>412</v>
      </c>
      <c r="B414" s="16" t="str">
        <f t="shared" si="59"/>
        <v>114</v>
      </c>
      <c r="C414" s="69">
        <f t="shared" si="54"/>
        <v>114</v>
      </c>
      <c r="D414" s="10"/>
      <c r="E414" s="17"/>
      <c r="F414" s="18"/>
      <c r="G414" s="14"/>
      <c r="H414" s="91"/>
      <c r="I414" s="89"/>
      <c r="J414" s="93"/>
      <c r="K414" s="15" t="str">
        <f t="shared" si="51"/>
        <v/>
      </c>
      <c r="L414" s="76">
        <f t="shared" si="53"/>
        <v>0</v>
      </c>
      <c r="M414" s="77"/>
      <c r="N414" s="78" t="str">
        <f t="shared" si="52"/>
        <v/>
      </c>
      <c r="O414" s="82"/>
      <c r="P414" s="83">
        <f t="shared" si="55"/>
        <v>0</v>
      </c>
      <c r="Q414" s="78">
        <f t="shared" si="58"/>
        <v>412</v>
      </c>
      <c r="R414" s="78"/>
      <c r="T414" s="3" t="str">
        <f t="shared" si="56"/>
        <v/>
      </c>
    </row>
    <row r="415" spans="1:20" ht="24.75" customHeight="1">
      <c r="A415" s="69">
        <f t="shared" si="57"/>
        <v>413</v>
      </c>
      <c r="B415" s="16" t="str">
        <f t="shared" si="59"/>
        <v>115</v>
      </c>
      <c r="C415" s="69">
        <f t="shared" si="54"/>
        <v>115</v>
      </c>
      <c r="D415" s="10"/>
      <c r="E415" s="17"/>
      <c r="F415" s="18"/>
      <c r="G415" s="14"/>
      <c r="H415" s="91"/>
      <c r="I415" s="89"/>
      <c r="J415" s="93"/>
      <c r="K415" s="15" t="str">
        <f t="shared" si="51"/>
        <v/>
      </c>
      <c r="L415" s="76">
        <f t="shared" si="53"/>
        <v>0</v>
      </c>
      <c r="M415" s="77"/>
      <c r="N415" s="78" t="str">
        <f t="shared" si="52"/>
        <v/>
      </c>
      <c r="O415" s="82"/>
      <c r="P415" s="83">
        <f t="shared" si="55"/>
        <v>0</v>
      </c>
      <c r="Q415" s="78">
        <f t="shared" si="58"/>
        <v>413</v>
      </c>
      <c r="R415" s="78"/>
      <c r="T415" s="3" t="str">
        <f t="shared" si="56"/>
        <v/>
      </c>
    </row>
    <row r="416" spans="1:20" ht="24.75" customHeight="1">
      <c r="A416" s="69">
        <f t="shared" si="57"/>
        <v>414</v>
      </c>
      <c r="B416" s="16" t="str">
        <f t="shared" si="59"/>
        <v>116</v>
      </c>
      <c r="C416" s="69">
        <f t="shared" si="54"/>
        <v>116</v>
      </c>
      <c r="D416" s="10"/>
      <c r="E416" s="17"/>
      <c r="F416" s="18"/>
      <c r="G416" s="14"/>
      <c r="H416" s="91"/>
      <c r="I416" s="89"/>
      <c r="J416" s="93"/>
      <c r="K416" s="15" t="str">
        <f t="shared" si="51"/>
        <v/>
      </c>
      <c r="L416" s="76">
        <f t="shared" si="53"/>
        <v>0</v>
      </c>
      <c r="M416" s="77"/>
      <c r="N416" s="78" t="str">
        <f t="shared" si="52"/>
        <v/>
      </c>
      <c r="O416" s="82"/>
      <c r="P416" s="83">
        <f t="shared" si="55"/>
        <v>0</v>
      </c>
      <c r="Q416" s="78">
        <f t="shared" si="58"/>
        <v>414</v>
      </c>
      <c r="R416" s="78"/>
      <c r="T416" s="3" t="str">
        <f t="shared" si="56"/>
        <v/>
      </c>
    </row>
    <row r="417" spans="1:20" ht="24.75" customHeight="1">
      <c r="A417" s="69">
        <f t="shared" si="57"/>
        <v>415</v>
      </c>
      <c r="B417" s="16" t="str">
        <f t="shared" si="59"/>
        <v>117</v>
      </c>
      <c r="C417" s="69">
        <f t="shared" si="54"/>
        <v>117</v>
      </c>
      <c r="D417" s="10"/>
      <c r="E417" s="17"/>
      <c r="F417" s="18"/>
      <c r="G417" s="14"/>
      <c r="H417" s="91"/>
      <c r="I417" s="89"/>
      <c r="J417" s="93"/>
      <c r="K417" s="15" t="str">
        <f t="shared" si="51"/>
        <v/>
      </c>
      <c r="L417" s="76">
        <f t="shared" si="53"/>
        <v>0</v>
      </c>
      <c r="M417" s="77"/>
      <c r="N417" s="78" t="str">
        <f t="shared" si="52"/>
        <v/>
      </c>
      <c r="O417" s="82"/>
      <c r="P417" s="83">
        <f t="shared" si="55"/>
        <v>0</v>
      </c>
      <c r="Q417" s="78">
        <f t="shared" si="58"/>
        <v>415</v>
      </c>
      <c r="R417" s="78"/>
      <c r="T417" s="3" t="str">
        <f t="shared" si="56"/>
        <v/>
      </c>
    </row>
    <row r="418" spans="1:20" ht="24.75" customHeight="1">
      <c r="A418" s="69">
        <f t="shared" si="57"/>
        <v>416</v>
      </c>
      <c r="B418" s="16" t="str">
        <f t="shared" si="59"/>
        <v>118</v>
      </c>
      <c r="C418" s="69">
        <f t="shared" si="54"/>
        <v>118</v>
      </c>
      <c r="D418" s="10"/>
      <c r="E418" s="17"/>
      <c r="F418" s="18"/>
      <c r="G418" s="14"/>
      <c r="H418" s="91"/>
      <c r="I418" s="89"/>
      <c r="J418" s="93"/>
      <c r="K418" s="15" t="str">
        <f t="shared" si="51"/>
        <v/>
      </c>
      <c r="L418" s="76">
        <f t="shared" si="53"/>
        <v>0</v>
      </c>
      <c r="M418" s="77"/>
      <c r="N418" s="78" t="str">
        <f t="shared" si="52"/>
        <v/>
      </c>
      <c r="O418" s="82"/>
      <c r="P418" s="83">
        <f t="shared" si="55"/>
        <v>0</v>
      </c>
      <c r="Q418" s="78">
        <f t="shared" si="58"/>
        <v>416</v>
      </c>
      <c r="R418" s="78"/>
      <c r="T418" s="3" t="str">
        <f t="shared" si="56"/>
        <v/>
      </c>
    </row>
    <row r="419" spans="1:20" ht="24.75" customHeight="1">
      <c r="A419" s="69">
        <f t="shared" si="57"/>
        <v>417</v>
      </c>
      <c r="B419" s="16" t="str">
        <f t="shared" si="59"/>
        <v>119</v>
      </c>
      <c r="C419" s="69">
        <f t="shared" si="54"/>
        <v>119</v>
      </c>
      <c r="D419" s="10"/>
      <c r="E419" s="17"/>
      <c r="F419" s="18"/>
      <c r="G419" s="14"/>
      <c r="H419" s="91"/>
      <c r="I419" s="89"/>
      <c r="J419" s="93"/>
      <c r="K419" s="15" t="str">
        <f t="shared" si="51"/>
        <v/>
      </c>
      <c r="L419" s="76">
        <f t="shared" si="53"/>
        <v>0</v>
      </c>
      <c r="M419" s="77"/>
      <c r="N419" s="78" t="str">
        <f t="shared" si="52"/>
        <v/>
      </c>
      <c r="O419" s="82"/>
      <c r="P419" s="83">
        <f t="shared" si="55"/>
        <v>0</v>
      </c>
      <c r="Q419" s="78">
        <f t="shared" si="58"/>
        <v>417</v>
      </c>
      <c r="R419" s="78"/>
      <c r="T419" s="3" t="str">
        <f t="shared" si="56"/>
        <v/>
      </c>
    </row>
    <row r="420" spans="1:20" ht="24.75" customHeight="1">
      <c r="A420" s="69">
        <f t="shared" si="57"/>
        <v>418</v>
      </c>
      <c r="B420" s="16" t="str">
        <f t="shared" si="59"/>
        <v>120</v>
      </c>
      <c r="C420" s="69">
        <f t="shared" si="54"/>
        <v>120</v>
      </c>
      <c r="D420" s="10"/>
      <c r="E420" s="17"/>
      <c r="F420" s="18"/>
      <c r="G420" s="14"/>
      <c r="H420" s="91"/>
      <c r="I420" s="89"/>
      <c r="J420" s="93"/>
      <c r="K420" s="15" t="str">
        <f t="shared" si="51"/>
        <v/>
      </c>
      <c r="L420" s="76">
        <f t="shared" si="53"/>
        <v>0</v>
      </c>
      <c r="M420" s="77"/>
      <c r="N420" s="78" t="str">
        <f t="shared" si="52"/>
        <v/>
      </c>
      <c r="O420" s="82"/>
      <c r="P420" s="83">
        <f t="shared" si="55"/>
        <v>0</v>
      </c>
      <c r="Q420" s="78">
        <f t="shared" si="58"/>
        <v>418</v>
      </c>
      <c r="R420" s="78"/>
      <c r="T420" s="3" t="str">
        <f t="shared" si="56"/>
        <v/>
      </c>
    </row>
    <row r="421" spans="1:20" ht="24.75" customHeight="1">
      <c r="A421" s="69">
        <f t="shared" si="57"/>
        <v>419</v>
      </c>
      <c r="B421" s="16" t="str">
        <f t="shared" si="59"/>
        <v>121</v>
      </c>
      <c r="C421" s="69">
        <f t="shared" si="54"/>
        <v>121</v>
      </c>
      <c r="D421" s="10"/>
      <c r="E421" s="17"/>
      <c r="F421" s="18"/>
      <c r="G421" s="14"/>
      <c r="H421" s="91"/>
      <c r="I421" s="89"/>
      <c r="J421" s="93"/>
      <c r="K421" s="15" t="str">
        <f t="shared" si="51"/>
        <v/>
      </c>
      <c r="L421" s="76">
        <f t="shared" si="53"/>
        <v>0</v>
      </c>
      <c r="M421" s="77"/>
      <c r="N421" s="78" t="str">
        <f t="shared" si="52"/>
        <v/>
      </c>
      <c r="O421" s="82"/>
      <c r="P421" s="83">
        <f t="shared" si="55"/>
        <v>0</v>
      </c>
      <c r="Q421" s="78">
        <f t="shared" si="58"/>
        <v>419</v>
      </c>
      <c r="R421" s="78"/>
      <c r="T421" s="3" t="str">
        <f t="shared" si="56"/>
        <v/>
      </c>
    </row>
    <row r="422" spans="1:20" ht="24.75" customHeight="1">
      <c r="A422" s="69">
        <f t="shared" si="57"/>
        <v>420</v>
      </c>
      <c r="B422" s="16" t="str">
        <f t="shared" si="59"/>
        <v>122</v>
      </c>
      <c r="C422" s="69">
        <f t="shared" si="54"/>
        <v>122</v>
      </c>
      <c r="D422" s="10"/>
      <c r="E422" s="17"/>
      <c r="F422" s="18"/>
      <c r="G422" s="14"/>
      <c r="H422" s="91"/>
      <c r="I422" s="89"/>
      <c r="J422" s="93"/>
      <c r="K422" s="15" t="str">
        <f t="shared" si="51"/>
        <v/>
      </c>
      <c r="L422" s="76">
        <f t="shared" si="53"/>
        <v>0</v>
      </c>
      <c r="M422" s="77"/>
      <c r="N422" s="78" t="str">
        <f t="shared" si="52"/>
        <v/>
      </c>
      <c r="O422" s="82"/>
      <c r="P422" s="83">
        <f t="shared" si="55"/>
        <v>0</v>
      </c>
      <c r="Q422" s="78">
        <f t="shared" si="58"/>
        <v>420</v>
      </c>
      <c r="R422" s="78"/>
      <c r="T422" s="3" t="str">
        <f t="shared" si="56"/>
        <v/>
      </c>
    </row>
    <row r="423" spans="1:20" ht="24.75" customHeight="1">
      <c r="A423" s="69">
        <f t="shared" si="57"/>
        <v>421</v>
      </c>
      <c r="B423" s="16" t="str">
        <f t="shared" si="59"/>
        <v>123</v>
      </c>
      <c r="C423" s="69">
        <f t="shared" si="54"/>
        <v>123</v>
      </c>
      <c r="D423" s="10"/>
      <c r="E423" s="17"/>
      <c r="F423" s="18"/>
      <c r="G423" s="14"/>
      <c r="H423" s="91"/>
      <c r="I423" s="89"/>
      <c r="J423" s="93"/>
      <c r="K423" s="15" t="str">
        <f t="shared" si="51"/>
        <v/>
      </c>
      <c r="L423" s="76">
        <f t="shared" si="53"/>
        <v>0</v>
      </c>
      <c r="M423" s="77"/>
      <c r="N423" s="78" t="str">
        <f t="shared" si="52"/>
        <v/>
      </c>
      <c r="O423" s="82"/>
      <c r="P423" s="83">
        <f t="shared" si="55"/>
        <v>0</v>
      </c>
      <c r="Q423" s="78">
        <f t="shared" si="58"/>
        <v>421</v>
      </c>
      <c r="R423" s="78"/>
      <c r="T423" s="3" t="str">
        <f t="shared" si="56"/>
        <v/>
      </c>
    </row>
    <row r="424" spans="1:20" ht="24.75" customHeight="1">
      <c r="A424" s="69">
        <f t="shared" si="57"/>
        <v>422</v>
      </c>
      <c r="B424" s="16" t="str">
        <f t="shared" si="59"/>
        <v>124</v>
      </c>
      <c r="C424" s="69">
        <f t="shared" si="54"/>
        <v>124</v>
      </c>
      <c r="D424" s="10"/>
      <c r="E424" s="17"/>
      <c r="F424" s="18"/>
      <c r="G424" s="14"/>
      <c r="H424" s="91"/>
      <c r="I424" s="89"/>
      <c r="J424" s="93"/>
      <c r="K424" s="15" t="str">
        <f t="shared" si="51"/>
        <v/>
      </c>
      <c r="L424" s="76">
        <f t="shared" si="53"/>
        <v>0</v>
      </c>
      <c r="M424" s="77"/>
      <c r="N424" s="78" t="str">
        <f t="shared" si="52"/>
        <v/>
      </c>
      <c r="O424" s="82"/>
      <c r="P424" s="83">
        <f t="shared" si="55"/>
        <v>0</v>
      </c>
      <c r="Q424" s="78">
        <f t="shared" si="58"/>
        <v>422</v>
      </c>
      <c r="R424" s="78"/>
      <c r="T424" s="3" t="str">
        <f t="shared" si="56"/>
        <v/>
      </c>
    </row>
    <row r="425" spans="1:20" ht="24.75" customHeight="1">
      <c r="A425" s="69">
        <f t="shared" si="57"/>
        <v>423</v>
      </c>
      <c r="B425" s="16" t="str">
        <f t="shared" si="59"/>
        <v>125</v>
      </c>
      <c r="C425" s="69">
        <f t="shared" si="54"/>
        <v>125</v>
      </c>
      <c r="D425" s="10"/>
      <c r="E425" s="17"/>
      <c r="F425" s="18"/>
      <c r="G425" s="14"/>
      <c r="H425" s="91"/>
      <c r="I425" s="89"/>
      <c r="J425" s="93"/>
      <c r="K425" s="15" t="str">
        <f t="shared" si="51"/>
        <v/>
      </c>
      <c r="L425" s="76">
        <f t="shared" si="53"/>
        <v>0</v>
      </c>
      <c r="M425" s="77"/>
      <c r="N425" s="78" t="str">
        <f t="shared" si="52"/>
        <v/>
      </c>
      <c r="O425" s="82"/>
      <c r="P425" s="83">
        <f t="shared" si="55"/>
        <v>0</v>
      </c>
      <c r="Q425" s="78">
        <f t="shared" si="58"/>
        <v>423</v>
      </c>
      <c r="R425" s="78"/>
      <c r="T425" s="3" t="str">
        <f t="shared" si="56"/>
        <v/>
      </c>
    </row>
    <row r="426" spans="1:20" ht="24.75" customHeight="1">
      <c r="A426" s="69">
        <f t="shared" si="57"/>
        <v>424</v>
      </c>
      <c r="B426" s="16" t="str">
        <f t="shared" si="59"/>
        <v>126</v>
      </c>
      <c r="C426" s="69">
        <f t="shared" si="54"/>
        <v>126</v>
      </c>
      <c r="D426" s="10"/>
      <c r="E426" s="17"/>
      <c r="F426" s="18"/>
      <c r="G426" s="14"/>
      <c r="H426" s="91"/>
      <c r="I426" s="89"/>
      <c r="J426" s="93"/>
      <c r="K426" s="15" t="str">
        <f t="shared" si="51"/>
        <v/>
      </c>
      <c r="L426" s="76">
        <f t="shared" si="53"/>
        <v>0</v>
      </c>
      <c r="M426" s="77"/>
      <c r="N426" s="78" t="str">
        <f t="shared" si="52"/>
        <v/>
      </c>
      <c r="O426" s="82"/>
      <c r="P426" s="83">
        <f t="shared" si="55"/>
        <v>0</v>
      </c>
      <c r="Q426" s="78">
        <f t="shared" si="58"/>
        <v>424</v>
      </c>
      <c r="R426" s="78"/>
      <c r="T426" s="3" t="str">
        <f t="shared" si="56"/>
        <v/>
      </c>
    </row>
    <row r="427" spans="1:20" ht="24.75" customHeight="1">
      <c r="A427" s="69">
        <f t="shared" si="57"/>
        <v>425</v>
      </c>
      <c r="B427" s="16" t="str">
        <f t="shared" si="59"/>
        <v>127</v>
      </c>
      <c r="C427" s="69">
        <f t="shared" si="54"/>
        <v>127</v>
      </c>
      <c r="D427" s="10"/>
      <c r="E427" s="17"/>
      <c r="F427" s="18"/>
      <c r="G427" s="14"/>
      <c r="H427" s="91"/>
      <c r="I427" s="89"/>
      <c r="J427" s="93"/>
      <c r="K427" s="15" t="str">
        <f t="shared" si="51"/>
        <v/>
      </c>
      <c r="L427" s="76">
        <f t="shared" si="53"/>
        <v>0</v>
      </c>
      <c r="M427" s="77"/>
      <c r="N427" s="78" t="str">
        <f t="shared" si="52"/>
        <v/>
      </c>
      <c r="O427" s="82"/>
      <c r="P427" s="83">
        <f t="shared" si="55"/>
        <v>0</v>
      </c>
      <c r="Q427" s="78">
        <f t="shared" si="58"/>
        <v>425</v>
      </c>
      <c r="R427" s="78"/>
      <c r="T427" s="3" t="str">
        <f t="shared" si="56"/>
        <v/>
      </c>
    </row>
    <row r="428" spans="1:20" ht="24.75" customHeight="1">
      <c r="A428" s="69">
        <f t="shared" si="57"/>
        <v>426</v>
      </c>
      <c r="B428" s="16" t="str">
        <f t="shared" si="59"/>
        <v>128</v>
      </c>
      <c r="C428" s="69">
        <f t="shared" si="54"/>
        <v>128</v>
      </c>
      <c r="D428" s="10"/>
      <c r="E428" s="17"/>
      <c r="F428" s="18"/>
      <c r="G428" s="14"/>
      <c r="H428" s="91"/>
      <c r="I428" s="89"/>
      <c r="J428" s="93"/>
      <c r="K428" s="15" t="str">
        <f t="shared" si="51"/>
        <v/>
      </c>
      <c r="L428" s="76">
        <f t="shared" si="53"/>
        <v>0</v>
      </c>
      <c r="M428" s="77"/>
      <c r="N428" s="78" t="str">
        <f t="shared" si="52"/>
        <v/>
      </c>
      <c r="O428" s="82"/>
      <c r="P428" s="83">
        <f t="shared" si="55"/>
        <v>0</v>
      </c>
      <c r="Q428" s="78">
        <f t="shared" si="58"/>
        <v>426</v>
      </c>
      <c r="R428" s="78"/>
      <c r="T428" s="3" t="str">
        <f t="shared" si="56"/>
        <v/>
      </c>
    </row>
    <row r="429" spans="1:20" ht="24.75" customHeight="1">
      <c r="A429" s="69">
        <f t="shared" si="57"/>
        <v>427</v>
      </c>
      <c r="B429" s="16" t="str">
        <f t="shared" si="59"/>
        <v>129</v>
      </c>
      <c r="C429" s="69">
        <f t="shared" si="54"/>
        <v>129</v>
      </c>
      <c r="D429" s="10"/>
      <c r="E429" s="17"/>
      <c r="F429" s="18"/>
      <c r="G429" s="14"/>
      <c r="H429" s="91"/>
      <c r="I429" s="89"/>
      <c r="J429" s="93"/>
      <c r="K429" s="15" t="str">
        <f t="shared" si="51"/>
        <v/>
      </c>
      <c r="L429" s="76">
        <f t="shared" si="53"/>
        <v>0</v>
      </c>
      <c r="M429" s="77"/>
      <c r="N429" s="78" t="str">
        <f t="shared" si="52"/>
        <v/>
      </c>
      <c r="O429" s="82"/>
      <c r="P429" s="83">
        <f t="shared" si="55"/>
        <v>0</v>
      </c>
      <c r="Q429" s="78">
        <f t="shared" si="58"/>
        <v>427</v>
      </c>
      <c r="R429" s="78"/>
      <c r="T429" s="3" t="str">
        <f t="shared" si="56"/>
        <v/>
      </c>
    </row>
    <row r="430" spans="1:20" ht="24.75" customHeight="1">
      <c r="A430" s="69">
        <f t="shared" si="57"/>
        <v>428</v>
      </c>
      <c r="B430" s="16" t="str">
        <f t="shared" si="59"/>
        <v>130</v>
      </c>
      <c r="C430" s="69">
        <f t="shared" si="54"/>
        <v>130</v>
      </c>
      <c r="D430" s="10"/>
      <c r="E430" s="17"/>
      <c r="F430" s="18"/>
      <c r="G430" s="14"/>
      <c r="H430" s="91"/>
      <c r="I430" s="89"/>
      <c r="J430" s="93"/>
      <c r="K430" s="15" t="str">
        <f t="shared" si="51"/>
        <v/>
      </c>
      <c r="L430" s="76">
        <f t="shared" si="53"/>
        <v>0</v>
      </c>
      <c r="M430" s="77"/>
      <c r="N430" s="78" t="str">
        <f t="shared" si="52"/>
        <v/>
      </c>
      <c r="O430" s="82"/>
      <c r="P430" s="83">
        <f t="shared" si="55"/>
        <v>0</v>
      </c>
      <c r="Q430" s="78">
        <f t="shared" si="58"/>
        <v>428</v>
      </c>
      <c r="R430" s="78"/>
      <c r="T430" s="3" t="str">
        <f t="shared" si="56"/>
        <v/>
      </c>
    </row>
    <row r="431" spans="1:20" ht="24.75" customHeight="1">
      <c r="A431" s="69">
        <f t="shared" si="57"/>
        <v>429</v>
      </c>
      <c r="B431" s="16" t="str">
        <f t="shared" si="59"/>
        <v>131</v>
      </c>
      <c r="C431" s="69">
        <f t="shared" si="54"/>
        <v>131</v>
      </c>
      <c r="D431" s="10"/>
      <c r="E431" s="17"/>
      <c r="F431" s="18"/>
      <c r="G431" s="14"/>
      <c r="H431" s="91"/>
      <c r="I431" s="89"/>
      <c r="J431" s="93"/>
      <c r="K431" s="15" t="str">
        <f t="shared" si="51"/>
        <v/>
      </c>
      <c r="L431" s="76">
        <f t="shared" si="53"/>
        <v>0</v>
      </c>
      <c r="M431" s="77"/>
      <c r="N431" s="78" t="str">
        <f t="shared" si="52"/>
        <v/>
      </c>
      <c r="O431" s="82"/>
      <c r="P431" s="83">
        <f t="shared" si="55"/>
        <v>0</v>
      </c>
      <c r="Q431" s="78">
        <f t="shared" si="58"/>
        <v>429</v>
      </c>
      <c r="R431" s="78"/>
      <c r="T431" s="3" t="str">
        <f t="shared" si="56"/>
        <v/>
      </c>
    </row>
    <row r="432" spans="1:20" ht="24.75" customHeight="1">
      <c r="A432" s="69">
        <f t="shared" si="57"/>
        <v>430</v>
      </c>
      <c r="B432" s="16" t="str">
        <f t="shared" si="59"/>
        <v>132</v>
      </c>
      <c r="C432" s="69">
        <f t="shared" si="54"/>
        <v>132</v>
      </c>
      <c r="D432" s="10"/>
      <c r="E432" s="17"/>
      <c r="F432" s="18"/>
      <c r="G432" s="14"/>
      <c r="H432" s="91"/>
      <c r="I432" s="89"/>
      <c r="J432" s="93"/>
      <c r="K432" s="15" t="str">
        <f t="shared" si="51"/>
        <v/>
      </c>
      <c r="L432" s="76">
        <f t="shared" si="53"/>
        <v>0</v>
      </c>
      <c r="M432" s="77"/>
      <c r="N432" s="78" t="str">
        <f t="shared" si="52"/>
        <v/>
      </c>
      <c r="O432" s="82"/>
      <c r="P432" s="83">
        <f t="shared" si="55"/>
        <v>0</v>
      </c>
      <c r="Q432" s="78">
        <f t="shared" si="58"/>
        <v>430</v>
      </c>
      <c r="R432" s="78"/>
      <c r="T432" s="3" t="str">
        <f t="shared" si="56"/>
        <v/>
      </c>
    </row>
    <row r="433" spans="1:20" ht="24.75" customHeight="1">
      <c r="A433" s="69">
        <f t="shared" si="57"/>
        <v>431</v>
      </c>
      <c r="B433" s="16" t="str">
        <f t="shared" si="59"/>
        <v>133</v>
      </c>
      <c r="C433" s="69">
        <f t="shared" si="54"/>
        <v>133</v>
      </c>
      <c r="D433" s="10"/>
      <c r="E433" s="17"/>
      <c r="F433" s="18"/>
      <c r="G433" s="14"/>
      <c r="H433" s="91"/>
      <c r="I433" s="89"/>
      <c r="J433" s="93"/>
      <c r="K433" s="15" t="str">
        <f t="shared" ref="K433:K497" si="60">I433&amp;J433</f>
        <v/>
      </c>
      <c r="L433" s="76">
        <f t="shared" si="53"/>
        <v>0</v>
      </c>
      <c r="M433" s="77"/>
      <c r="N433" s="78" t="str">
        <f t="shared" si="52"/>
        <v/>
      </c>
      <c r="O433" s="82"/>
      <c r="P433" s="83">
        <f t="shared" si="55"/>
        <v>0</v>
      </c>
      <c r="Q433" s="78">
        <f t="shared" si="58"/>
        <v>431</v>
      </c>
      <c r="R433" s="78"/>
      <c r="T433" s="3" t="str">
        <f t="shared" si="56"/>
        <v/>
      </c>
    </row>
    <row r="434" spans="1:20" ht="24.75" customHeight="1">
      <c r="A434" s="69">
        <f t="shared" si="57"/>
        <v>432</v>
      </c>
      <c r="B434" s="16" t="str">
        <f t="shared" si="59"/>
        <v>134</v>
      </c>
      <c r="C434" s="69">
        <f t="shared" si="54"/>
        <v>134</v>
      </c>
      <c r="D434" s="10"/>
      <c r="E434" s="17"/>
      <c r="F434" s="18"/>
      <c r="G434" s="14"/>
      <c r="H434" s="91"/>
      <c r="I434" s="89"/>
      <c r="J434" s="93"/>
      <c r="K434" s="15" t="str">
        <f t="shared" si="60"/>
        <v/>
      </c>
      <c r="L434" s="76">
        <f t="shared" si="53"/>
        <v>0</v>
      </c>
      <c r="M434" s="77"/>
      <c r="N434" s="78" t="str">
        <f t="shared" si="52"/>
        <v/>
      </c>
      <c r="O434" s="82"/>
      <c r="P434" s="83">
        <f t="shared" si="55"/>
        <v>0</v>
      </c>
      <c r="Q434" s="78">
        <f t="shared" si="58"/>
        <v>432</v>
      </c>
      <c r="R434" s="78"/>
      <c r="T434" s="3" t="str">
        <f t="shared" si="56"/>
        <v/>
      </c>
    </row>
    <row r="435" spans="1:20" ht="24.75" customHeight="1">
      <c r="A435" s="69">
        <f t="shared" si="57"/>
        <v>433</v>
      </c>
      <c r="B435" s="16" t="str">
        <f t="shared" si="59"/>
        <v>135</v>
      </c>
      <c r="C435" s="69">
        <f t="shared" si="54"/>
        <v>135</v>
      </c>
      <c r="D435" s="10"/>
      <c r="E435" s="17"/>
      <c r="F435" s="18"/>
      <c r="G435" s="14"/>
      <c r="H435" s="91"/>
      <c r="I435" s="89"/>
      <c r="J435" s="93"/>
      <c r="K435" s="15" t="str">
        <f t="shared" si="60"/>
        <v/>
      </c>
      <c r="L435" s="76">
        <f t="shared" si="53"/>
        <v>0</v>
      </c>
      <c r="M435" s="77"/>
      <c r="N435" s="78" t="str">
        <f t="shared" si="52"/>
        <v/>
      </c>
      <c r="O435" s="82"/>
      <c r="P435" s="83">
        <f t="shared" si="55"/>
        <v>0</v>
      </c>
      <c r="Q435" s="78">
        <f t="shared" si="58"/>
        <v>433</v>
      </c>
      <c r="R435" s="78"/>
      <c r="T435" s="3" t="str">
        <f t="shared" si="56"/>
        <v/>
      </c>
    </row>
    <row r="436" spans="1:20" ht="24.75" customHeight="1">
      <c r="A436" s="69">
        <f t="shared" si="57"/>
        <v>434</v>
      </c>
      <c r="B436" s="16" t="str">
        <f t="shared" si="59"/>
        <v>136</v>
      </c>
      <c r="C436" s="69">
        <f t="shared" si="54"/>
        <v>136</v>
      </c>
      <c r="D436" s="10"/>
      <c r="E436" s="17"/>
      <c r="F436" s="18"/>
      <c r="G436" s="14"/>
      <c r="H436" s="91"/>
      <c r="I436" s="89"/>
      <c r="J436" s="93"/>
      <c r="K436" s="15" t="str">
        <f t="shared" si="60"/>
        <v/>
      </c>
      <c r="L436" s="76">
        <f t="shared" si="53"/>
        <v>0</v>
      </c>
      <c r="M436" s="77"/>
      <c r="N436" s="78" t="str">
        <f t="shared" si="52"/>
        <v/>
      </c>
      <c r="O436" s="82"/>
      <c r="P436" s="83">
        <f t="shared" si="55"/>
        <v>0</v>
      </c>
      <c r="Q436" s="78">
        <f t="shared" si="58"/>
        <v>434</v>
      </c>
      <c r="R436" s="78"/>
      <c r="T436" s="3" t="str">
        <f t="shared" si="56"/>
        <v/>
      </c>
    </row>
    <row r="437" spans="1:20" ht="24.75" customHeight="1">
      <c r="A437" s="69">
        <f t="shared" si="57"/>
        <v>435</v>
      </c>
      <c r="B437" s="16" t="str">
        <f t="shared" si="59"/>
        <v>137</v>
      </c>
      <c r="C437" s="69">
        <f t="shared" si="54"/>
        <v>137</v>
      </c>
      <c r="D437" s="10"/>
      <c r="E437" s="17"/>
      <c r="F437" s="18"/>
      <c r="G437" s="14"/>
      <c r="H437" s="91"/>
      <c r="I437" s="89"/>
      <c r="J437" s="93"/>
      <c r="K437" s="15" t="str">
        <f t="shared" si="60"/>
        <v/>
      </c>
      <c r="L437" s="76">
        <f t="shared" si="53"/>
        <v>0</v>
      </c>
      <c r="M437" s="77"/>
      <c r="N437" s="78" t="str">
        <f t="shared" si="52"/>
        <v/>
      </c>
      <c r="O437" s="82"/>
      <c r="P437" s="83">
        <f t="shared" si="55"/>
        <v>0</v>
      </c>
      <c r="Q437" s="78">
        <f t="shared" si="58"/>
        <v>435</v>
      </c>
      <c r="R437" s="78"/>
      <c r="T437" s="3" t="str">
        <f t="shared" si="56"/>
        <v/>
      </c>
    </row>
    <row r="438" spans="1:20" ht="24.75" customHeight="1">
      <c r="A438" s="69">
        <f t="shared" si="57"/>
        <v>436</v>
      </c>
      <c r="B438" s="16" t="str">
        <f t="shared" si="59"/>
        <v>138</v>
      </c>
      <c r="C438" s="69">
        <f t="shared" si="54"/>
        <v>138</v>
      </c>
      <c r="D438" s="10"/>
      <c r="E438" s="17"/>
      <c r="F438" s="18"/>
      <c r="G438" s="14"/>
      <c r="H438" s="91"/>
      <c r="I438" s="89"/>
      <c r="J438" s="93"/>
      <c r="K438" s="15" t="str">
        <f t="shared" si="60"/>
        <v/>
      </c>
      <c r="L438" s="76">
        <f t="shared" si="53"/>
        <v>0</v>
      </c>
      <c r="M438" s="77"/>
      <c r="N438" s="78" t="str">
        <f t="shared" si="52"/>
        <v/>
      </c>
      <c r="O438" s="82"/>
      <c r="P438" s="83">
        <f t="shared" si="55"/>
        <v>0</v>
      </c>
      <c r="Q438" s="78">
        <f t="shared" si="58"/>
        <v>436</v>
      </c>
      <c r="R438" s="78"/>
      <c r="T438" s="3" t="str">
        <f t="shared" si="56"/>
        <v/>
      </c>
    </row>
    <row r="439" spans="1:20" s="66" customFormat="1" ht="24.75" customHeight="1">
      <c r="A439" s="69">
        <f t="shared" si="57"/>
        <v>437</v>
      </c>
      <c r="B439" s="16" t="str">
        <f t="shared" si="59"/>
        <v>139</v>
      </c>
      <c r="C439" s="69">
        <f t="shared" si="54"/>
        <v>139</v>
      </c>
      <c r="D439" s="10"/>
      <c r="E439" s="17"/>
      <c r="F439" s="18"/>
      <c r="G439" s="14"/>
      <c r="H439" s="91"/>
      <c r="I439" s="89"/>
      <c r="J439" s="93"/>
      <c r="K439" s="94" t="str">
        <f>I439&amp;J439</f>
        <v/>
      </c>
      <c r="L439" s="95">
        <f t="shared" si="53"/>
        <v>0</v>
      </c>
      <c r="M439" s="77"/>
      <c r="N439" s="79" t="str">
        <f t="shared" si="52"/>
        <v/>
      </c>
      <c r="O439" s="82"/>
      <c r="P439" s="83">
        <f t="shared" si="55"/>
        <v>0</v>
      </c>
      <c r="Q439" s="78">
        <f t="shared" si="58"/>
        <v>437</v>
      </c>
      <c r="R439" s="79"/>
      <c r="T439" s="3" t="str">
        <f t="shared" si="56"/>
        <v/>
      </c>
    </row>
    <row r="440" spans="1:20" ht="24.75" customHeight="1">
      <c r="A440" s="69">
        <f t="shared" si="57"/>
        <v>438</v>
      </c>
      <c r="B440" s="16" t="str">
        <f t="shared" si="59"/>
        <v>140</v>
      </c>
      <c r="C440" s="69">
        <f t="shared" si="54"/>
        <v>140</v>
      </c>
      <c r="D440" s="10"/>
      <c r="E440" s="17"/>
      <c r="F440" s="18"/>
      <c r="G440" s="14"/>
      <c r="H440" s="91"/>
      <c r="I440" s="89"/>
      <c r="J440" s="93"/>
      <c r="K440" s="15" t="str">
        <f t="shared" si="60"/>
        <v/>
      </c>
      <c r="L440" s="76">
        <f t="shared" si="53"/>
        <v>0</v>
      </c>
      <c r="M440" s="77"/>
      <c r="N440" s="78" t="str">
        <f t="shared" si="52"/>
        <v/>
      </c>
      <c r="O440" s="82"/>
      <c r="P440" s="83">
        <f t="shared" si="55"/>
        <v>0</v>
      </c>
      <c r="Q440" s="78">
        <f t="shared" si="58"/>
        <v>438</v>
      </c>
      <c r="R440" s="78"/>
      <c r="S440"/>
      <c r="T440" s="3" t="str">
        <f t="shared" si="56"/>
        <v/>
      </c>
    </row>
    <row r="441" spans="1:20" ht="24.75" customHeight="1">
      <c r="A441" s="69">
        <f t="shared" si="57"/>
        <v>439</v>
      </c>
      <c r="B441" s="16" t="str">
        <f t="shared" si="59"/>
        <v>141</v>
      </c>
      <c r="C441" s="69">
        <f t="shared" si="54"/>
        <v>141</v>
      </c>
      <c r="D441" s="10"/>
      <c r="E441" s="17"/>
      <c r="F441" s="18"/>
      <c r="G441" s="14"/>
      <c r="H441" s="91"/>
      <c r="I441" s="89"/>
      <c r="J441" s="93"/>
      <c r="K441" s="15" t="str">
        <f t="shared" si="60"/>
        <v/>
      </c>
      <c r="L441" s="76">
        <f t="shared" si="53"/>
        <v>0</v>
      </c>
      <c r="M441" s="77"/>
      <c r="N441" s="78" t="str">
        <f t="shared" si="52"/>
        <v/>
      </c>
      <c r="O441" s="82"/>
      <c r="P441" s="83">
        <f t="shared" si="55"/>
        <v>0</v>
      </c>
      <c r="Q441" s="78">
        <f t="shared" si="58"/>
        <v>439</v>
      </c>
      <c r="R441" s="78"/>
      <c r="T441" s="3" t="str">
        <f t="shared" si="56"/>
        <v/>
      </c>
    </row>
    <row r="442" spans="1:20" ht="24.75" customHeight="1">
      <c r="A442" s="69">
        <f t="shared" si="57"/>
        <v>440</v>
      </c>
      <c r="B442" s="16" t="str">
        <f t="shared" si="59"/>
        <v>142</v>
      </c>
      <c r="C442" s="69">
        <f t="shared" si="54"/>
        <v>142</v>
      </c>
      <c r="D442" s="10"/>
      <c r="E442" s="17"/>
      <c r="F442" s="18"/>
      <c r="G442" s="14"/>
      <c r="H442" s="91"/>
      <c r="I442" s="89"/>
      <c r="J442" s="93"/>
      <c r="K442" s="15" t="str">
        <f t="shared" si="60"/>
        <v/>
      </c>
      <c r="L442" s="76">
        <f t="shared" si="53"/>
        <v>0</v>
      </c>
      <c r="M442" s="77"/>
      <c r="N442" s="78" t="str">
        <f t="shared" ref="N442:N505" si="61">IF(M442&lt;&gt;0,"Học Ghép","")</f>
        <v/>
      </c>
      <c r="O442" s="82"/>
      <c r="P442" s="83">
        <f t="shared" si="55"/>
        <v>0</v>
      </c>
      <c r="Q442" s="78">
        <f t="shared" si="58"/>
        <v>440</v>
      </c>
      <c r="R442" s="78"/>
      <c r="T442" s="3" t="str">
        <f t="shared" si="56"/>
        <v/>
      </c>
    </row>
    <row r="443" spans="1:20" ht="24.75" customHeight="1">
      <c r="A443" s="69">
        <f t="shared" si="57"/>
        <v>441</v>
      </c>
      <c r="B443" s="16" t="str">
        <f t="shared" si="59"/>
        <v>143</v>
      </c>
      <c r="C443" s="69">
        <f t="shared" si="54"/>
        <v>143</v>
      </c>
      <c r="D443" s="10"/>
      <c r="E443" s="17"/>
      <c r="F443" s="18"/>
      <c r="G443" s="14"/>
      <c r="H443" s="91"/>
      <c r="I443" s="89"/>
      <c r="J443" s="93"/>
      <c r="K443" s="15" t="str">
        <f t="shared" si="60"/>
        <v/>
      </c>
      <c r="L443" s="76">
        <f t="shared" si="53"/>
        <v>0</v>
      </c>
      <c r="M443" s="77"/>
      <c r="N443" s="78" t="str">
        <f t="shared" si="61"/>
        <v/>
      </c>
      <c r="O443" s="82"/>
      <c r="P443" s="83">
        <f t="shared" si="55"/>
        <v>0</v>
      </c>
      <c r="Q443" s="78">
        <f t="shared" si="58"/>
        <v>441</v>
      </c>
      <c r="R443" s="78"/>
      <c r="T443" s="3" t="str">
        <f t="shared" si="56"/>
        <v/>
      </c>
    </row>
    <row r="444" spans="1:20" ht="24.75" customHeight="1">
      <c r="A444" s="69">
        <f t="shared" si="57"/>
        <v>442</v>
      </c>
      <c r="B444" s="16" t="str">
        <f t="shared" si="59"/>
        <v>144</v>
      </c>
      <c r="C444" s="69">
        <f t="shared" si="54"/>
        <v>144</v>
      </c>
      <c r="D444" s="10"/>
      <c r="E444" s="17"/>
      <c r="F444" s="18"/>
      <c r="G444" s="14"/>
      <c r="H444" s="91"/>
      <c r="I444" s="89"/>
      <c r="J444" s="93"/>
      <c r="K444" s="15" t="str">
        <f t="shared" si="60"/>
        <v/>
      </c>
      <c r="L444" s="76">
        <f t="shared" si="53"/>
        <v>0</v>
      </c>
      <c r="M444" s="77"/>
      <c r="N444" s="78" t="str">
        <f t="shared" si="61"/>
        <v/>
      </c>
      <c r="O444" s="82"/>
      <c r="P444" s="83">
        <f t="shared" si="55"/>
        <v>0</v>
      </c>
      <c r="Q444" s="78">
        <f t="shared" si="58"/>
        <v>442</v>
      </c>
      <c r="R444" s="78"/>
      <c r="T444" s="3" t="str">
        <f t="shared" si="56"/>
        <v/>
      </c>
    </row>
    <row r="445" spans="1:20" ht="24.75" customHeight="1">
      <c r="A445" s="69">
        <f t="shared" si="57"/>
        <v>443</v>
      </c>
      <c r="B445" s="16" t="str">
        <f t="shared" si="59"/>
        <v>145</v>
      </c>
      <c r="C445" s="69">
        <f t="shared" si="54"/>
        <v>145</v>
      </c>
      <c r="D445" s="10"/>
      <c r="E445" s="17"/>
      <c r="F445" s="18"/>
      <c r="G445" s="14"/>
      <c r="H445" s="91"/>
      <c r="I445" s="89"/>
      <c r="J445" s="93"/>
      <c r="K445" s="15" t="str">
        <f t="shared" si="60"/>
        <v/>
      </c>
      <c r="L445" s="76">
        <f t="shared" si="53"/>
        <v>0</v>
      </c>
      <c r="M445" s="77"/>
      <c r="N445" s="78" t="str">
        <f t="shared" si="61"/>
        <v/>
      </c>
      <c r="O445" s="82"/>
      <c r="P445" s="83">
        <f t="shared" si="55"/>
        <v>0</v>
      </c>
      <c r="Q445" s="78">
        <f t="shared" si="58"/>
        <v>443</v>
      </c>
      <c r="R445" s="78"/>
      <c r="T445" s="3" t="str">
        <f t="shared" si="56"/>
        <v/>
      </c>
    </row>
    <row r="446" spans="1:20" ht="24.75" customHeight="1">
      <c r="A446" s="69">
        <f t="shared" si="57"/>
        <v>444</v>
      </c>
      <c r="B446" s="16" t="str">
        <f t="shared" si="59"/>
        <v>146</v>
      </c>
      <c r="C446" s="69">
        <f t="shared" si="54"/>
        <v>146</v>
      </c>
      <c r="D446" s="10"/>
      <c r="E446" s="17"/>
      <c r="F446" s="18"/>
      <c r="G446" s="14"/>
      <c r="H446" s="91"/>
      <c r="I446" s="89"/>
      <c r="J446" s="93"/>
      <c r="K446" s="15" t="str">
        <f t="shared" si="60"/>
        <v/>
      </c>
      <c r="L446" s="76">
        <f t="shared" si="53"/>
        <v>0</v>
      </c>
      <c r="M446" s="77"/>
      <c r="N446" s="78" t="str">
        <f t="shared" si="61"/>
        <v/>
      </c>
      <c r="O446" s="82"/>
      <c r="P446" s="83">
        <f t="shared" si="55"/>
        <v>0</v>
      </c>
      <c r="Q446" s="78">
        <f t="shared" si="58"/>
        <v>444</v>
      </c>
      <c r="R446" s="78"/>
      <c r="T446" s="3" t="str">
        <f t="shared" si="56"/>
        <v/>
      </c>
    </row>
    <row r="447" spans="1:20" ht="24.75" customHeight="1">
      <c r="A447" s="69">
        <f t="shared" si="57"/>
        <v>445</v>
      </c>
      <c r="B447" s="16" t="str">
        <f t="shared" si="59"/>
        <v>147</v>
      </c>
      <c r="C447" s="69">
        <f t="shared" si="54"/>
        <v>147</v>
      </c>
      <c r="D447" s="10"/>
      <c r="E447" s="17"/>
      <c r="F447" s="18"/>
      <c r="G447" s="14"/>
      <c r="H447" s="91"/>
      <c r="I447" s="89"/>
      <c r="J447" s="93"/>
      <c r="K447" s="15" t="str">
        <f t="shared" si="60"/>
        <v/>
      </c>
      <c r="L447" s="76">
        <f t="shared" si="53"/>
        <v>0</v>
      </c>
      <c r="M447" s="77"/>
      <c r="N447" s="78" t="str">
        <f t="shared" si="61"/>
        <v/>
      </c>
      <c r="O447" s="82"/>
      <c r="P447" s="83">
        <f t="shared" si="55"/>
        <v>0</v>
      </c>
      <c r="Q447" s="78">
        <f t="shared" si="58"/>
        <v>445</v>
      </c>
      <c r="R447" s="78"/>
      <c r="T447" s="3" t="str">
        <f t="shared" si="56"/>
        <v/>
      </c>
    </row>
    <row r="448" spans="1:20" ht="24.75" customHeight="1">
      <c r="A448" s="69">
        <f t="shared" si="57"/>
        <v>446</v>
      </c>
      <c r="B448" s="16" t="str">
        <f t="shared" si="59"/>
        <v>148</v>
      </c>
      <c r="C448" s="69">
        <f t="shared" si="54"/>
        <v>148</v>
      </c>
      <c r="D448" s="10"/>
      <c r="E448" s="17"/>
      <c r="F448" s="18"/>
      <c r="G448" s="14"/>
      <c r="H448" s="91"/>
      <c r="I448" s="89"/>
      <c r="J448" s="93"/>
      <c r="K448" s="15" t="str">
        <f t="shared" si="60"/>
        <v/>
      </c>
      <c r="L448" s="76">
        <f t="shared" si="53"/>
        <v>0</v>
      </c>
      <c r="M448" s="77"/>
      <c r="N448" s="78" t="str">
        <f t="shared" si="61"/>
        <v/>
      </c>
      <c r="O448" s="82"/>
      <c r="P448" s="83">
        <f t="shared" si="55"/>
        <v>0</v>
      </c>
      <c r="Q448" s="78">
        <f t="shared" si="58"/>
        <v>446</v>
      </c>
      <c r="R448" s="78"/>
      <c r="T448" s="3" t="str">
        <f t="shared" si="56"/>
        <v/>
      </c>
    </row>
    <row r="449" spans="1:20" ht="24.75" customHeight="1">
      <c r="A449" s="69">
        <f t="shared" si="57"/>
        <v>447</v>
      </c>
      <c r="B449" s="16" t="str">
        <f t="shared" si="59"/>
        <v>149</v>
      </c>
      <c r="C449" s="69">
        <f t="shared" si="54"/>
        <v>149</v>
      </c>
      <c r="D449" s="10"/>
      <c r="E449" s="17"/>
      <c r="F449" s="18"/>
      <c r="G449" s="14"/>
      <c r="H449" s="91"/>
      <c r="I449" s="89"/>
      <c r="J449" s="93"/>
      <c r="K449" s="15" t="str">
        <f t="shared" si="60"/>
        <v/>
      </c>
      <c r="L449" s="76">
        <f t="shared" si="53"/>
        <v>0</v>
      </c>
      <c r="M449" s="77"/>
      <c r="N449" s="78" t="str">
        <f t="shared" si="61"/>
        <v/>
      </c>
      <c r="O449" s="82"/>
      <c r="P449" s="83">
        <f t="shared" si="55"/>
        <v>0</v>
      </c>
      <c r="Q449" s="78">
        <f t="shared" si="58"/>
        <v>447</v>
      </c>
      <c r="R449" s="78"/>
      <c r="T449" s="3" t="str">
        <f t="shared" si="56"/>
        <v/>
      </c>
    </row>
    <row r="450" spans="1:20" ht="24.75" customHeight="1">
      <c r="A450" s="69">
        <f t="shared" si="57"/>
        <v>448</v>
      </c>
      <c r="B450" s="16" t="str">
        <f t="shared" si="59"/>
        <v>150</v>
      </c>
      <c r="C450" s="69">
        <f t="shared" si="54"/>
        <v>150</v>
      </c>
      <c r="D450" s="10"/>
      <c r="E450" s="17"/>
      <c r="F450" s="18"/>
      <c r="G450" s="14"/>
      <c r="H450" s="91"/>
      <c r="I450" s="89"/>
      <c r="J450" s="93"/>
      <c r="K450" s="15" t="str">
        <f t="shared" si="60"/>
        <v/>
      </c>
      <c r="L450" s="76">
        <f t="shared" si="53"/>
        <v>0</v>
      </c>
      <c r="M450" s="77"/>
      <c r="N450" s="78" t="str">
        <f t="shared" si="61"/>
        <v/>
      </c>
      <c r="O450" s="82"/>
      <c r="P450" s="83">
        <f t="shared" si="55"/>
        <v>0</v>
      </c>
      <c r="Q450" s="78">
        <f t="shared" si="58"/>
        <v>448</v>
      </c>
      <c r="R450" s="78"/>
      <c r="T450" s="3" t="str">
        <f t="shared" si="56"/>
        <v/>
      </c>
    </row>
    <row r="451" spans="1:20" ht="24.75" customHeight="1">
      <c r="A451" s="69">
        <f t="shared" si="57"/>
        <v>449</v>
      </c>
      <c r="B451" s="16" t="str">
        <f t="shared" si="59"/>
        <v>151</v>
      </c>
      <c r="C451" s="69">
        <f t="shared" si="54"/>
        <v>151</v>
      </c>
      <c r="D451" s="10"/>
      <c r="E451" s="17"/>
      <c r="F451" s="18"/>
      <c r="G451" s="14"/>
      <c r="H451" s="91"/>
      <c r="I451" s="89"/>
      <c r="J451" s="93"/>
      <c r="K451" s="15" t="str">
        <f t="shared" si="60"/>
        <v/>
      </c>
      <c r="L451" s="76">
        <f t="shared" ref="L451:L514" si="62">COUNTIF($D$3:$D$1049,D451)</f>
        <v>0</v>
      </c>
      <c r="M451" s="77"/>
      <c r="N451" s="78" t="str">
        <f t="shared" si="61"/>
        <v/>
      </c>
      <c r="O451" s="82"/>
      <c r="P451" s="83">
        <f t="shared" si="55"/>
        <v>0</v>
      </c>
      <c r="Q451" s="78">
        <f t="shared" si="58"/>
        <v>449</v>
      </c>
      <c r="R451" s="78"/>
      <c r="T451" s="3" t="str">
        <f t="shared" si="56"/>
        <v/>
      </c>
    </row>
    <row r="452" spans="1:20" ht="24.75" customHeight="1">
      <c r="A452" s="69">
        <f t="shared" si="57"/>
        <v>450</v>
      </c>
      <c r="B452" s="16" t="str">
        <f t="shared" si="59"/>
        <v>152</v>
      </c>
      <c r="C452" s="69">
        <f t="shared" ref="C452:C515" si="63">IF(H452&lt;&gt;H451,1,C451+1)</f>
        <v>152</v>
      </c>
      <c r="D452" s="10"/>
      <c r="E452" s="17"/>
      <c r="F452" s="18"/>
      <c r="G452" s="14"/>
      <c r="H452" s="91"/>
      <c r="I452" s="89"/>
      <c r="J452" s="93"/>
      <c r="K452" s="15" t="str">
        <f t="shared" si="60"/>
        <v/>
      </c>
      <c r="L452" s="76">
        <f t="shared" si="62"/>
        <v>0</v>
      </c>
      <c r="M452" s="77"/>
      <c r="N452" s="78" t="str">
        <f t="shared" si="61"/>
        <v/>
      </c>
      <c r="O452" s="82"/>
      <c r="P452" s="83">
        <f t="shared" ref="P452:P515" si="64">IF(M452&lt;&gt;0,M452,O452)</f>
        <v>0</v>
      </c>
      <c r="Q452" s="78">
        <f t="shared" si="58"/>
        <v>450</v>
      </c>
      <c r="R452" s="78"/>
      <c r="T452" s="3" t="str">
        <f t="shared" ref="T452:T515" si="65">LEFT(D452,2)</f>
        <v/>
      </c>
    </row>
    <row r="453" spans="1:20" ht="24.75" customHeight="1">
      <c r="A453" s="69">
        <f t="shared" ref="A453:A516" si="66">A452+1</f>
        <v>451</v>
      </c>
      <c r="B453" s="16" t="str">
        <f t="shared" si="59"/>
        <v>153</v>
      </c>
      <c r="C453" s="69">
        <f t="shared" si="63"/>
        <v>153</v>
      </c>
      <c r="D453" s="10"/>
      <c r="E453" s="17"/>
      <c r="F453" s="18"/>
      <c r="G453" s="14"/>
      <c r="H453" s="91"/>
      <c r="I453" s="89"/>
      <c r="J453" s="93"/>
      <c r="K453" s="15" t="str">
        <f t="shared" si="60"/>
        <v/>
      </c>
      <c r="L453" s="76">
        <f t="shared" si="62"/>
        <v>0</v>
      </c>
      <c r="M453" s="77"/>
      <c r="N453" s="78" t="str">
        <f t="shared" si="61"/>
        <v/>
      </c>
      <c r="O453" s="82"/>
      <c r="P453" s="83">
        <f t="shared" si="64"/>
        <v>0</v>
      </c>
      <c r="Q453" s="78">
        <f t="shared" ref="Q453:Q516" si="67">Q452+1</f>
        <v>451</v>
      </c>
      <c r="R453" s="78"/>
      <c r="T453" s="3" t="str">
        <f t="shared" si="65"/>
        <v/>
      </c>
    </row>
    <row r="454" spans="1:20" ht="24.75" customHeight="1">
      <c r="A454" s="69">
        <f t="shared" si="66"/>
        <v>452</v>
      </c>
      <c r="B454" s="16" t="str">
        <f t="shared" si="59"/>
        <v>154</v>
      </c>
      <c r="C454" s="69">
        <f t="shared" si="63"/>
        <v>154</v>
      </c>
      <c r="D454" s="10"/>
      <c r="E454" s="17"/>
      <c r="F454" s="18"/>
      <c r="G454" s="14"/>
      <c r="H454" s="91"/>
      <c r="I454" s="89"/>
      <c r="J454" s="93"/>
      <c r="K454" s="15" t="str">
        <f t="shared" si="60"/>
        <v/>
      </c>
      <c r="L454" s="76">
        <f t="shared" si="62"/>
        <v>0</v>
      </c>
      <c r="M454" s="77"/>
      <c r="N454" s="78" t="str">
        <f t="shared" si="61"/>
        <v/>
      </c>
      <c r="O454" s="82"/>
      <c r="P454" s="83">
        <f t="shared" si="64"/>
        <v>0</v>
      </c>
      <c r="Q454" s="78">
        <f t="shared" si="67"/>
        <v>452</v>
      </c>
      <c r="R454" s="78"/>
      <c r="T454" s="3" t="str">
        <f t="shared" si="65"/>
        <v/>
      </c>
    </row>
    <row r="455" spans="1:20" ht="24.75" customHeight="1">
      <c r="A455" s="69">
        <f t="shared" si="66"/>
        <v>453</v>
      </c>
      <c r="B455" s="16" t="str">
        <f t="shared" si="59"/>
        <v>155</v>
      </c>
      <c r="C455" s="69">
        <f t="shared" si="63"/>
        <v>155</v>
      </c>
      <c r="D455" s="10"/>
      <c r="E455" s="17"/>
      <c r="F455" s="18"/>
      <c r="G455" s="14"/>
      <c r="H455" s="91"/>
      <c r="I455" s="89"/>
      <c r="J455" s="93"/>
      <c r="K455" s="15" t="str">
        <f t="shared" si="60"/>
        <v/>
      </c>
      <c r="L455" s="76">
        <f t="shared" si="62"/>
        <v>0</v>
      </c>
      <c r="M455" s="77"/>
      <c r="N455" s="78" t="str">
        <f t="shared" si="61"/>
        <v/>
      </c>
      <c r="O455" s="82"/>
      <c r="P455" s="83">
        <f t="shared" si="64"/>
        <v>0</v>
      </c>
      <c r="Q455" s="78">
        <f t="shared" si="67"/>
        <v>453</v>
      </c>
      <c r="R455" s="78"/>
      <c r="T455" s="3" t="str">
        <f t="shared" si="65"/>
        <v/>
      </c>
    </row>
    <row r="456" spans="1:20" ht="24.75" customHeight="1">
      <c r="A456" s="69">
        <f t="shared" si="66"/>
        <v>454</v>
      </c>
      <c r="B456" s="16" t="str">
        <f t="shared" si="59"/>
        <v>156</v>
      </c>
      <c r="C456" s="69">
        <f t="shared" si="63"/>
        <v>156</v>
      </c>
      <c r="D456" s="10"/>
      <c r="E456" s="17"/>
      <c r="F456" s="18"/>
      <c r="G456" s="14"/>
      <c r="H456" s="91"/>
      <c r="I456" s="89"/>
      <c r="J456" s="93"/>
      <c r="K456" s="15" t="str">
        <f t="shared" si="60"/>
        <v/>
      </c>
      <c r="L456" s="76">
        <f t="shared" si="62"/>
        <v>0</v>
      </c>
      <c r="M456" s="77"/>
      <c r="N456" s="78" t="str">
        <f t="shared" si="61"/>
        <v/>
      </c>
      <c r="O456" s="82"/>
      <c r="P456" s="83">
        <f t="shared" si="64"/>
        <v>0</v>
      </c>
      <c r="Q456" s="78">
        <f t="shared" si="67"/>
        <v>454</v>
      </c>
      <c r="R456" s="78"/>
      <c r="T456" s="3" t="str">
        <f t="shared" si="65"/>
        <v/>
      </c>
    </row>
    <row r="457" spans="1:20" ht="24.75" customHeight="1">
      <c r="A457" s="69">
        <f t="shared" si="66"/>
        <v>455</v>
      </c>
      <c r="B457" s="16" t="str">
        <f t="shared" si="59"/>
        <v>157</v>
      </c>
      <c r="C457" s="69">
        <f t="shared" si="63"/>
        <v>157</v>
      </c>
      <c r="D457" s="10"/>
      <c r="E457" s="17"/>
      <c r="F457" s="18"/>
      <c r="G457" s="14"/>
      <c r="H457" s="91"/>
      <c r="I457" s="89"/>
      <c r="J457" s="93"/>
      <c r="K457" s="15" t="str">
        <f t="shared" si="60"/>
        <v/>
      </c>
      <c r="L457" s="76">
        <f t="shared" si="62"/>
        <v>0</v>
      </c>
      <c r="M457" s="77"/>
      <c r="N457" s="78" t="str">
        <f t="shared" si="61"/>
        <v/>
      </c>
      <c r="O457" s="82"/>
      <c r="P457" s="83">
        <f t="shared" si="64"/>
        <v>0</v>
      </c>
      <c r="Q457" s="78">
        <f t="shared" si="67"/>
        <v>455</v>
      </c>
      <c r="R457" s="78"/>
      <c r="T457" s="3" t="str">
        <f t="shared" si="65"/>
        <v/>
      </c>
    </row>
    <row r="458" spans="1:20" ht="24.75" customHeight="1">
      <c r="A458" s="69">
        <f t="shared" si="66"/>
        <v>456</v>
      </c>
      <c r="B458" s="16" t="str">
        <f t="shared" si="59"/>
        <v>158</v>
      </c>
      <c r="C458" s="69">
        <f t="shared" si="63"/>
        <v>158</v>
      </c>
      <c r="D458" s="10"/>
      <c r="E458" s="17"/>
      <c r="F458" s="18"/>
      <c r="G458" s="14"/>
      <c r="H458" s="91"/>
      <c r="I458" s="89"/>
      <c r="J458" s="93"/>
      <c r="K458" s="15" t="str">
        <f t="shared" si="60"/>
        <v/>
      </c>
      <c r="L458" s="76">
        <f t="shared" si="62"/>
        <v>0</v>
      </c>
      <c r="M458" s="77"/>
      <c r="N458" s="78" t="str">
        <f t="shared" si="61"/>
        <v/>
      </c>
      <c r="O458" s="82"/>
      <c r="P458" s="83">
        <f t="shared" si="64"/>
        <v>0</v>
      </c>
      <c r="Q458" s="78">
        <f t="shared" si="67"/>
        <v>456</v>
      </c>
      <c r="R458" s="78"/>
      <c r="T458" s="3" t="str">
        <f t="shared" si="65"/>
        <v/>
      </c>
    </row>
    <row r="459" spans="1:20" ht="24.75" customHeight="1">
      <c r="A459" s="69">
        <f t="shared" si="66"/>
        <v>457</v>
      </c>
      <c r="B459" s="16" t="str">
        <f t="shared" ref="B459:B522" si="68">J459&amp;TEXT(C459,"00")</f>
        <v>159</v>
      </c>
      <c r="C459" s="69">
        <f t="shared" si="63"/>
        <v>159</v>
      </c>
      <c r="D459" s="10"/>
      <c r="E459" s="17"/>
      <c r="F459" s="18"/>
      <c r="G459" s="14"/>
      <c r="H459" s="91"/>
      <c r="I459" s="89"/>
      <c r="J459" s="93"/>
      <c r="K459" s="15" t="str">
        <f t="shared" si="60"/>
        <v/>
      </c>
      <c r="L459" s="76">
        <f t="shared" si="62"/>
        <v>0</v>
      </c>
      <c r="M459" s="77"/>
      <c r="N459" s="78" t="str">
        <f t="shared" si="61"/>
        <v/>
      </c>
      <c r="O459" s="82"/>
      <c r="P459" s="83">
        <f t="shared" si="64"/>
        <v>0</v>
      </c>
      <c r="Q459" s="78">
        <f t="shared" si="67"/>
        <v>457</v>
      </c>
      <c r="R459" s="78"/>
      <c r="T459" s="3" t="str">
        <f t="shared" si="65"/>
        <v/>
      </c>
    </row>
    <row r="460" spans="1:20" ht="24.75" customHeight="1">
      <c r="A460" s="69">
        <f t="shared" si="66"/>
        <v>458</v>
      </c>
      <c r="B460" s="16" t="str">
        <f t="shared" si="68"/>
        <v>160</v>
      </c>
      <c r="C460" s="69">
        <f t="shared" si="63"/>
        <v>160</v>
      </c>
      <c r="D460" s="10"/>
      <c r="E460" s="17"/>
      <c r="F460" s="18"/>
      <c r="G460" s="14"/>
      <c r="H460" s="91"/>
      <c r="I460" s="89"/>
      <c r="J460" s="93"/>
      <c r="K460" s="15" t="str">
        <f t="shared" si="60"/>
        <v/>
      </c>
      <c r="L460" s="76">
        <f t="shared" si="62"/>
        <v>0</v>
      </c>
      <c r="M460" s="77"/>
      <c r="N460" s="78" t="str">
        <f t="shared" si="61"/>
        <v/>
      </c>
      <c r="O460" s="82"/>
      <c r="P460" s="83">
        <f t="shared" si="64"/>
        <v>0</v>
      </c>
      <c r="Q460" s="78">
        <f t="shared" si="67"/>
        <v>458</v>
      </c>
      <c r="R460" s="78"/>
      <c r="T460" s="3" t="str">
        <f t="shared" si="65"/>
        <v/>
      </c>
    </row>
    <row r="461" spans="1:20" ht="24.75" customHeight="1">
      <c r="A461" s="69">
        <f t="shared" si="66"/>
        <v>459</v>
      </c>
      <c r="B461" s="16" t="str">
        <f t="shared" si="68"/>
        <v>161</v>
      </c>
      <c r="C461" s="69">
        <f t="shared" si="63"/>
        <v>161</v>
      </c>
      <c r="D461" s="10"/>
      <c r="E461" s="17"/>
      <c r="F461" s="18"/>
      <c r="G461" s="14"/>
      <c r="H461" s="91"/>
      <c r="I461" s="89"/>
      <c r="J461" s="93"/>
      <c r="K461" s="15" t="str">
        <f t="shared" si="60"/>
        <v/>
      </c>
      <c r="L461" s="76">
        <f t="shared" si="62"/>
        <v>0</v>
      </c>
      <c r="M461" s="77"/>
      <c r="N461" s="78" t="str">
        <f t="shared" si="61"/>
        <v/>
      </c>
      <c r="O461" s="82"/>
      <c r="P461" s="83">
        <f t="shared" si="64"/>
        <v>0</v>
      </c>
      <c r="Q461" s="78">
        <f t="shared" si="67"/>
        <v>459</v>
      </c>
      <c r="R461" s="78"/>
      <c r="T461" s="3" t="str">
        <f t="shared" si="65"/>
        <v/>
      </c>
    </row>
    <row r="462" spans="1:20" ht="24.75" customHeight="1">
      <c r="A462" s="69">
        <f t="shared" si="66"/>
        <v>460</v>
      </c>
      <c r="B462" s="16" t="str">
        <f t="shared" si="68"/>
        <v>162</v>
      </c>
      <c r="C462" s="69">
        <f t="shared" si="63"/>
        <v>162</v>
      </c>
      <c r="D462" s="10"/>
      <c r="E462" s="17"/>
      <c r="F462" s="18"/>
      <c r="G462" s="14"/>
      <c r="H462" s="91"/>
      <c r="I462" s="89"/>
      <c r="J462" s="93"/>
      <c r="K462" s="15" t="str">
        <f t="shared" si="60"/>
        <v/>
      </c>
      <c r="L462" s="76">
        <f t="shared" si="62"/>
        <v>0</v>
      </c>
      <c r="M462" s="77"/>
      <c r="N462" s="78" t="str">
        <f t="shared" si="61"/>
        <v/>
      </c>
      <c r="O462" s="82"/>
      <c r="P462" s="83">
        <f t="shared" si="64"/>
        <v>0</v>
      </c>
      <c r="Q462" s="78">
        <f t="shared" si="67"/>
        <v>460</v>
      </c>
      <c r="R462" s="78"/>
      <c r="T462" s="3" t="str">
        <f t="shared" si="65"/>
        <v/>
      </c>
    </row>
    <row r="463" spans="1:20" ht="24.75" customHeight="1">
      <c r="A463" s="69">
        <f t="shared" si="66"/>
        <v>461</v>
      </c>
      <c r="B463" s="16" t="str">
        <f t="shared" si="68"/>
        <v>163</v>
      </c>
      <c r="C463" s="69">
        <f t="shared" si="63"/>
        <v>163</v>
      </c>
      <c r="D463" s="10"/>
      <c r="E463" s="17"/>
      <c r="F463" s="18"/>
      <c r="G463" s="14"/>
      <c r="H463" s="91"/>
      <c r="I463" s="89"/>
      <c r="J463" s="93"/>
      <c r="K463" s="15" t="str">
        <f t="shared" si="60"/>
        <v/>
      </c>
      <c r="L463" s="76">
        <f t="shared" si="62"/>
        <v>0</v>
      </c>
      <c r="M463" s="77"/>
      <c r="N463" s="78" t="str">
        <f t="shared" si="61"/>
        <v/>
      </c>
      <c r="O463" s="82"/>
      <c r="P463" s="83">
        <f t="shared" si="64"/>
        <v>0</v>
      </c>
      <c r="Q463" s="78">
        <f t="shared" si="67"/>
        <v>461</v>
      </c>
      <c r="R463" s="78"/>
      <c r="T463" s="3" t="str">
        <f t="shared" si="65"/>
        <v/>
      </c>
    </row>
    <row r="464" spans="1:20" ht="24.75" customHeight="1">
      <c r="A464" s="69">
        <f t="shared" si="66"/>
        <v>462</v>
      </c>
      <c r="B464" s="16" t="str">
        <f t="shared" si="68"/>
        <v>164</v>
      </c>
      <c r="C464" s="69">
        <f t="shared" si="63"/>
        <v>164</v>
      </c>
      <c r="D464" s="10"/>
      <c r="E464" s="17"/>
      <c r="F464" s="18"/>
      <c r="G464" s="14"/>
      <c r="H464" s="91"/>
      <c r="I464" s="89"/>
      <c r="J464" s="93"/>
      <c r="K464" s="15" t="str">
        <f t="shared" si="60"/>
        <v/>
      </c>
      <c r="L464" s="76">
        <f t="shared" si="62"/>
        <v>0</v>
      </c>
      <c r="M464" s="77"/>
      <c r="N464" s="78" t="str">
        <f t="shared" si="61"/>
        <v/>
      </c>
      <c r="O464" s="82"/>
      <c r="P464" s="83">
        <f t="shared" si="64"/>
        <v>0</v>
      </c>
      <c r="Q464" s="78">
        <f t="shared" si="67"/>
        <v>462</v>
      </c>
      <c r="R464" s="78"/>
      <c r="T464" s="3" t="str">
        <f t="shared" si="65"/>
        <v/>
      </c>
    </row>
    <row r="465" spans="1:20" ht="24.75" customHeight="1">
      <c r="A465" s="69">
        <f t="shared" si="66"/>
        <v>463</v>
      </c>
      <c r="B465" s="16" t="str">
        <f t="shared" si="68"/>
        <v>165</v>
      </c>
      <c r="C465" s="69">
        <f t="shared" si="63"/>
        <v>165</v>
      </c>
      <c r="D465" s="10"/>
      <c r="E465" s="17"/>
      <c r="F465" s="18"/>
      <c r="G465" s="14"/>
      <c r="H465" s="91"/>
      <c r="I465" s="89"/>
      <c r="J465" s="93"/>
      <c r="K465" s="15" t="str">
        <f t="shared" si="60"/>
        <v/>
      </c>
      <c r="L465" s="76">
        <f t="shared" si="62"/>
        <v>0</v>
      </c>
      <c r="M465" s="77"/>
      <c r="N465" s="78" t="str">
        <f t="shared" si="61"/>
        <v/>
      </c>
      <c r="O465" s="82"/>
      <c r="P465" s="83">
        <f t="shared" si="64"/>
        <v>0</v>
      </c>
      <c r="Q465" s="78">
        <f t="shared" si="67"/>
        <v>463</v>
      </c>
      <c r="R465" s="78"/>
      <c r="T465" s="3" t="str">
        <f t="shared" si="65"/>
        <v/>
      </c>
    </row>
    <row r="466" spans="1:20" ht="24.75" customHeight="1">
      <c r="A466" s="69">
        <f t="shared" si="66"/>
        <v>464</v>
      </c>
      <c r="B466" s="16" t="str">
        <f t="shared" si="68"/>
        <v>166</v>
      </c>
      <c r="C466" s="69">
        <f t="shared" si="63"/>
        <v>166</v>
      </c>
      <c r="D466" s="10"/>
      <c r="E466" s="17"/>
      <c r="F466" s="18"/>
      <c r="G466" s="14"/>
      <c r="H466" s="91"/>
      <c r="I466" s="89"/>
      <c r="J466" s="93"/>
      <c r="K466" s="15" t="str">
        <f t="shared" si="60"/>
        <v/>
      </c>
      <c r="L466" s="76">
        <f t="shared" si="62"/>
        <v>0</v>
      </c>
      <c r="M466" s="77"/>
      <c r="N466" s="78" t="str">
        <f t="shared" si="61"/>
        <v/>
      </c>
      <c r="O466" s="82"/>
      <c r="P466" s="83">
        <f t="shared" si="64"/>
        <v>0</v>
      </c>
      <c r="Q466" s="78">
        <f t="shared" si="67"/>
        <v>464</v>
      </c>
      <c r="R466" s="78"/>
      <c r="T466" s="3" t="str">
        <f t="shared" si="65"/>
        <v/>
      </c>
    </row>
    <row r="467" spans="1:20" ht="24.75" customHeight="1">
      <c r="A467" s="69">
        <f t="shared" si="66"/>
        <v>465</v>
      </c>
      <c r="B467" s="16" t="str">
        <f t="shared" si="68"/>
        <v>167</v>
      </c>
      <c r="C467" s="69">
        <f t="shared" si="63"/>
        <v>167</v>
      </c>
      <c r="D467" s="10"/>
      <c r="E467" s="17"/>
      <c r="F467" s="18"/>
      <c r="G467" s="14"/>
      <c r="H467" s="91"/>
      <c r="I467" s="89"/>
      <c r="J467" s="93"/>
      <c r="K467" s="15" t="str">
        <f t="shared" si="60"/>
        <v/>
      </c>
      <c r="L467" s="76">
        <f t="shared" si="62"/>
        <v>0</v>
      </c>
      <c r="M467" s="77"/>
      <c r="N467" s="78" t="str">
        <f t="shared" si="61"/>
        <v/>
      </c>
      <c r="O467" s="82"/>
      <c r="P467" s="83">
        <f t="shared" si="64"/>
        <v>0</v>
      </c>
      <c r="Q467" s="78">
        <f t="shared" si="67"/>
        <v>465</v>
      </c>
      <c r="R467" s="78"/>
      <c r="T467" s="3" t="str">
        <f t="shared" si="65"/>
        <v/>
      </c>
    </row>
    <row r="468" spans="1:20" ht="24.75" customHeight="1">
      <c r="A468" s="69">
        <f t="shared" si="66"/>
        <v>466</v>
      </c>
      <c r="B468" s="16" t="str">
        <f t="shared" si="68"/>
        <v>168</v>
      </c>
      <c r="C468" s="69">
        <f t="shared" si="63"/>
        <v>168</v>
      </c>
      <c r="D468" s="10"/>
      <c r="E468" s="17"/>
      <c r="F468" s="18"/>
      <c r="G468" s="14"/>
      <c r="H468" s="91"/>
      <c r="I468" s="89"/>
      <c r="J468" s="93"/>
      <c r="K468" s="15" t="str">
        <f t="shared" si="60"/>
        <v/>
      </c>
      <c r="L468" s="76">
        <f t="shared" si="62"/>
        <v>0</v>
      </c>
      <c r="M468" s="77"/>
      <c r="N468" s="78" t="str">
        <f t="shared" si="61"/>
        <v/>
      </c>
      <c r="O468" s="82"/>
      <c r="P468" s="83">
        <f t="shared" si="64"/>
        <v>0</v>
      </c>
      <c r="Q468" s="78">
        <f t="shared" si="67"/>
        <v>466</v>
      </c>
      <c r="R468" s="78"/>
      <c r="T468" s="3" t="str">
        <f t="shared" si="65"/>
        <v/>
      </c>
    </row>
    <row r="469" spans="1:20" ht="24.75" customHeight="1">
      <c r="A469" s="69">
        <f t="shared" si="66"/>
        <v>467</v>
      </c>
      <c r="B469" s="16" t="str">
        <f t="shared" si="68"/>
        <v>169</v>
      </c>
      <c r="C469" s="69">
        <f t="shared" si="63"/>
        <v>169</v>
      </c>
      <c r="D469" s="10"/>
      <c r="E469" s="17"/>
      <c r="F469" s="18"/>
      <c r="G469" s="14"/>
      <c r="H469" s="91"/>
      <c r="I469" s="89"/>
      <c r="J469" s="93"/>
      <c r="K469" s="15" t="str">
        <f t="shared" si="60"/>
        <v/>
      </c>
      <c r="L469" s="76">
        <f t="shared" si="62"/>
        <v>0</v>
      </c>
      <c r="M469" s="77"/>
      <c r="N469" s="78" t="str">
        <f t="shared" si="61"/>
        <v/>
      </c>
      <c r="O469" s="82"/>
      <c r="P469" s="83">
        <f t="shared" si="64"/>
        <v>0</v>
      </c>
      <c r="Q469" s="78">
        <f t="shared" si="67"/>
        <v>467</v>
      </c>
      <c r="R469" s="78"/>
      <c r="T469" s="3" t="str">
        <f t="shared" si="65"/>
        <v/>
      </c>
    </row>
    <row r="470" spans="1:20" ht="24.75" customHeight="1">
      <c r="A470" s="69">
        <f t="shared" si="66"/>
        <v>468</v>
      </c>
      <c r="B470" s="16" t="str">
        <f t="shared" si="68"/>
        <v>170</v>
      </c>
      <c r="C470" s="69">
        <f t="shared" si="63"/>
        <v>170</v>
      </c>
      <c r="D470" s="10"/>
      <c r="E470" s="17"/>
      <c r="F470" s="18"/>
      <c r="G470" s="14"/>
      <c r="H470" s="91"/>
      <c r="I470" s="89"/>
      <c r="J470" s="93"/>
      <c r="K470" s="15" t="str">
        <f t="shared" si="60"/>
        <v/>
      </c>
      <c r="L470" s="76">
        <f t="shared" si="62"/>
        <v>0</v>
      </c>
      <c r="M470" s="77"/>
      <c r="N470" s="78" t="str">
        <f t="shared" si="61"/>
        <v/>
      </c>
      <c r="O470" s="82"/>
      <c r="P470" s="83">
        <f t="shared" si="64"/>
        <v>0</v>
      </c>
      <c r="Q470" s="78">
        <f t="shared" si="67"/>
        <v>468</v>
      </c>
      <c r="R470" s="78"/>
      <c r="T470" s="3" t="str">
        <f t="shared" si="65"/>
        <v/>
      </c>
    </row>
    <row r="471" spans="1:20" ht="24.75" customHeight="1">
      <c r="A471" s="69">
        <f t="shared" si="66"/>
        <v>469</v>
      </c>
      <c r="B471" s="16" t="str">
        <f t="shared" si="68"/>
        <v>171</v>
      </c>
      <c r="C471" s="69">
        <f t="shared" si="63"/>
        <v>171</v>
      </c>
      <c r="D471" s="10"/>
      <c r="E471" s="17"/>
      <c r="F471" s="18"/>
      <c r="G471" s="14"/>
      <c r="H471" s="91"/>
      <c r="I471" s="89"/>
      <c r="J471" s="93"/>
      <c r="K471" s="15" t="str">
        <f t="shared" si="60"/>
        <v/>
      </c>
      <c r="L471" s="76">
        <f t="shared" si="62"/>
        <v>0</v>
      </c>
      <c r="M471" s="77"/>
      <c r="N471" s="78" t="str">
        <f t="shared" si="61"/>
        <v/>
      </c>
      <c r="O471" s="82"/>
      <c r="P471" s="83">
        <f t="shared" si="64"/>
        <v>0</v>
      </c>
      <c r="Q471" s="78">
        <f t="shared" si="67"/>
        <v>469</v>
      </c>
      <c r="R471" s="78"/>
      <c r="T471" s="3" t="str">
        <f t="shared" si="65"/>
        <v/>
      </c>
    </row>
    <row r="472" spans="1:20" ht="24.75" customHeight="1">
      <c r="A472" s="69">
        <f t="shared" si="66"/>
        <v>470</v>
      </c>
      <c r="B472" s="16" t="str">
        <f t="shared" si="68"/>
        <v>172</v>
      </c>
      <c r="C472" s="69">
        <f t="shared" si="63"/>
        <v>172</v>
      </c>
      <c r="D472" s="10"/>
      <c r="E472" s="17"/>
      <c r="F472" s="18"/>
      <c r="G472" s="14"/>
      <c r="H472" s="91"/>
      <c r="I472" s="89"/>
      <c r="J472" s="93"/>
      <c r="K472" s="15" t="str">
        <f t="shared" si="60"/>
        <v/>
      </c>
      <c r="L472" s="76">
        <f t="shared" si="62"/>
        <v>0</v>
      </c>
      <c r="M472" s="77"/>
      <c r="N472" s="78" t="str">
        <f t="shared" si="61"/>
        <v/>
      </c>
      <c r="O472" s="82"/>
      <c r="P472" s="83">
        <f t="shared" si="64"/>
        <v>0</v>
      </c>
      <c r="Q472" s="78">
        <f t="shared" si="67"/>
        <v>470</v>
      </c>
      <c r="R472" s="78"/>
      <c r="T472" s="3" t="str">
        <f t="shared" si="65"/>
        <v/>
      </c>
    </row>
    <row r="473" spans="1:20" ht="24.75" customHeight="1">
      <c r="A473" s="69">
        <f t="shared" si="66"/>
        <v>471</v>
      </c>
      <c r="B473" s="16" t="str">
        <f t="shared" si="68"/>
        <v>173</v>
      </c>
      <c r="C473" s="69">
        <f t="shared" si="63"/>
        <v>173</v>
      </c>
      <c r="D473" s="10"/>
      <c r="E473" s="17"/>
      <c r="F473" s="18"/>
      <c r="G473" s="14"/>
      <c r="H473" s="91"/>
      <c r="I473" s="89"/>
      <c r="J473" s="93"/>
      <c r="K473" s="15" t="str">
        <f t="shared" si="60"/>
        <v/>
      </c>
      <c r="L473" s="76">
        <f t="shared" si="62"/>
        <v>0</v>
      </c>
      <c r="M473" s="77"/>
      <c r="N473" s="78" t="str">
        <f t="shared" si="61"/>
        <v/>
      </c>
      <c r="O473" s="82"/>
      <c r="P473" s="83">
        <f t="shared" si="64"/>
        <v>0</v>
      </c>
      <c r="Q473" s="78">
        <f t="shared" si="67"/>
        <v>471</v>
      </c>
      <c r="R473" s="78"/>
      <c r="T473" s="3" t="str">
        <f t="shared" si="65"/>
        <v/>
      </c>
    </row>
    <row r="474" spans="1:20" ht="24.75" customHeight="1">
      <c r="A474" s="69">
        <f t="shared" si="66"/>
        <v>472</v>
      </c>
      <c r="B474" s="16" t="str">
        <f t="shared" si="68"/>
        <v>174</v>
      </c>
      <c r="C474" s="69">
        <f t="shared" si="63"/>
        <v>174</v>
      </c>
      <c r="D474" s="10"/>
      <c r="E474" s="17"/>
      <c r="F474" s="18"/>
      <c r="G474" s="14"/>
      <c r="H474" s="91"/>
      <c r="I474" s="89"/>
      <c r="J474" s="93"/>
      <c r="K474" s="15" t="str">
        <f t="shared" si="60"/>
        <v/>
      </c>
      <c r="L474" s="76">
        <f t="shared" si="62"/>
        <v>0</v>
      </c>
      <c r="M474" s="77"/>
      <c r="N474" s="78" t="str">
        <f t="shared" si="61"/>
        <v/>
      </c>
      <c r="O474" s="82"/>
      <c r="P474" s="83">
        <f t="shared" si="64"/>
        <v>0</v>
      </c>
      <c r="Q474" s="78">
        <f t="shared" si="67"/>
        <v>472</v>
      </c>
      <c r="R474" s="78"/>
      <c r="T474" s="3" t="str">
        <f t="shared" si="65"/>
        <v/>
      </c>
    </row>
    <row r="475" spans="1:20" ht="24.75" customHeight="1">
      <c r="A475" s="69">
        <f t="shared" si="66"/>
        <v>473</v>
      </c>
      <c r="B475" s="16" t="str">
        <f t="shared" si="68"/>
        <v>175</v>
      </c>
      <c r="C475" s="69">
        <f t="shared" si="63"/>
        <v>175</v>
      </c>
      <c r="D475" s="10"/>
      <c r="E475" s="17"/>
      <c r="F475" s="18"/>
      <c r="G475" s="14"/>
      <c r="H475" s="91"/>
      <c r="I475" s="89"/>
      <c r="J475" s="93"/>
      <c r="K475" s="15" t="str">
        <f t="shared" si="60"/>
        <v/>
      </c>
      <c r="L475" s="76">
        <f t="shared" si="62"/>
        <v>0</v>
      </c>
      <c r="M475" s="77"/>
      <c r="N475" s="78" t="str">
        <f t="shared" si="61"/>
        <v/>
      </c>
      <c r="O475" s="82"/>
      <c r="P475" s="83">
        <f t="shared" si="64"/>
        <v>0</v>
      </c>
      <c r="Q475" s="78">
        <f t="shared" si="67"/>
        <v>473</v>
      </c>
      <c r="R475" s="78"/>
      <c r="T475" s="3" t="str">
        <f t="shared" si="65"/>
        <v/>
      </c>
    </row>
    <row r="476" spans="1:20" ht="24.75" customHeight="1">
      <c r="A476" s="69">
        <f t="shared" si="66"/>
        <v>474</v>
      </c>
      <c r="B476" s="16" t="str">
        <f t="shared" si="68"/>
        <v>176</v>
      </c>
      <c r="C476" s="69">
        <f t="shared" si="63"/>
        <v>176</v>
      </c>
      <c r="D476" s="10"/>
      <c r="E476" s="17"/>
      <c r="F476" s="18"/>
      <c r="G476" s="14"/>
      <c r="H476" s="91"/>
      <c r="I476" s="89"/>
      <c r="J476" s="93"/>
      <c r="K476" s="15" t="str">
        <f t="shared" si="60"/>
        <v/>
      </c>
      <c r="L476" s="76">
        <f t="shared" si="62"/>
        <v>0</v>
      </c>
      <c r="M476" s="77"/>
      <c r="N476" s="78" t="str">
        <f t="shared" si="61"/>
        <v/>
      </c>
      <c r="O476" s="82"/>
      <c r="P476" s="83">
        <f t="shared" si="64"/>
        <v>0</v>
      </c>
      <c r="Q476" s="78">
        <f t="shared" si="67"/>
        <v>474</v>
      </c>
      <c r="R476" s="78"/>
      <c r="T476" s="3" t="str">
        <f t="shared" si="65"/>
        <v/>
      </c>
    </row>
    <row r="477" spans="1:20" ht="24.75" customHeight="1">
      <c r="A477" s="69">
        <f t="shared" si="66"/>
        <v>475</v>
      </c>
      <c r="B477" s="16" t="str">
        <f t="shared" si="68"/>
        <v>177</v>
      </c>
      <c r="C477" s="69">
        <f t="shared" si="63"/>
        <v>177</v>
      </c>
      <c r="D477" s="10"/>
      <c r="E477" s="17"/>
      <c r="F477" s="18"/>
      <c r="G477" s="14"/>
      <c r="H477" s="91"/>
      <c r="I477" s="89"/>
      <c r="J477" s="93"/>
      <c r="K477" s="15" t="str">
        <f t="shared" si="60"/>
        <v/>
      </c>
      <c r="L477" s="76">
        <f t="shared" si="62"/>
        <v>0</v>
      </c>
      <c r="M477" s="77"/>
      <c r="N477" s="78" t="str">
        <f t="shared" si="61"/>
        <v/>
      </c>
      <c r="O477" s="82"/>
      <c r="P477" s="83">
        <f t="shared" si="64"/>
        <v>0</v>
      </c>
      <c r="Q477" s="78">
        <f t="shared" si="67"/>
        <v>475</v>
      </c>
      <c r="R477" s="78"/>
      <c r="T477" s="3" t="str">
        <f t="shared" si="65"/>
        <v/>
      </c>
    </row>
    <row r="478" spans="1:20" ht="24.75" customHeight="1">
      <c r="A478" s="69">
        <f t="shared" si="66"/>
        <v>476</v>
      </c>
      <c r="B478" s="16" t="str">
        <f t="shared" si="68"/>
        <v>178</v>
      </c>
      <c r="C478" s="69">
        <f t="shared" si="63"/>
        <v>178</v>
      </c>
      <c r="D478" s="10"/>
      <c r="E478" s="17"/>
      <c r="F478" s="18"/>
      <c r="G478" s="14"/>
      <c r="H478" s="91"/>
      <c r="I478" s="89"/>
      <c r="J478" s="93"/>
      <c r="K478" s="15" t="str">
        <f t="shared" si="60"/>
        <v/>
      </c>
      <c r="L478" s="76">
        <f t="shared" si="62"/>
        <v>0</v>
      </c>
      <c r="M478" s="77"/>
      <c r="N478" s="78" t="str">
        <f t="shared" si="61"/>
        <v/>
      </c>
      <c r="O478" s="82"/>
      <c r="P478" s="83">
        <f t="shared" si="64"/>
        <v>0</v>
      </c>
      <c r="Q478" s="78">
        <f t="shared" si="67"/>
        <v>476</v>
      </c>
      <c r="R478" s="78"/>
      <c r="T478" s="3" t="str">
        <f t="shared" si="65"/>
        <v/>
      </c>
    </row>
    <row r="479" spans="1:20" ht="24.75" customHeight="1">
      <c r="A479" s="69">
        <f t="shared" si="66"/>
        <v>477</v>
      </c>
      <c r="B479" s="16" t="str">
        <f t="shared" si="68"/>
        <v>179</v>
      </c>
      <c r="C479" s="69">
        <f t="shared" si="63"/>
        <v>179</v>
      </c>
      <c r="D479" s="10"/>
      <c r="E479" s="17"/>
      <c r="F479" s="18"/>
      <c r="G479" s="14"/>
      <c r="H479" s="91"/>
      <c r="I479" s="89"/>
      <c r="J479" s="93"/>
      <c r="K479" s="15" t="str">
        <f t="shared" si="60"/>
        <v/>
      </c>
      <c r="L479" s="76">
        <f t="shared" si="62"/>
        <v>0</v>
      </c>
      <c r="M479" s="77"/>
      <c r="N479" s="78" t="str">
        <f t="shared" si="61"/>
        <v/>
      </c>
      <c r="O479" s="82"/>
      <c r="P479" s="83">
        <f t="shared" si="64"/>
        <v>0</v>
      </c>
      <c r="Q479" s="78">
        <f t="shared" si="67"/>
        <v>477</v>
      </c>
      <c r="R479" s="78"/>
      <c r="T479" s="3" t="str">
        <f t="shared" si="65"/>
        <v/>
      </c>
    </row>
    <row r="480" spans="1:20" ht="24.75" customHeight="1">
      <c r="A480" s="69">
        <f t="shared" si="66"/>
        <v>478</v>
      </c>
      <c r="B480" s="16" t="str">
        <f t="shared" si="68"/>
        <v>180</v>
      </c>
      <c r="C480" s="69">
        <f t="shared" si="63"/>
        <v>180</v>
      </c>
      <c r="D480" s="10"/>
      <c r="E480" s="17"/>
      <c r="F480" s="18"/>
      <c r="G480" s="14"/>
      <c r="H480" s="91"/>
      <c r="I480" s="89"/>
      <c r="J480" s="93"/>
      <c r="K480" s="15" t="str">
        <f t="shared" si="60"/>
        <v/>
      </c>
      <c r="L480" s="76">
        <f t="shared" si="62"/>
        <v>0</v>
      </c>
      <c r="M480" s="77"/>
      <c r="N480" s="78" t="str">
        <f t="shared" si="61"/>
        <v/>
      </c>
      <c r="O480" s="82"/>
      <c r="P480" s="83">
        <f t="shared" si="64"/>
        <v>0</v>
      </c>
      <c r="Q480" s="78">
        <f t="shared" si="67"/>
        <v>478</v>
      </c>
      <c r="R480" s="78"/>
      <c r="T480" s="3" t="str">
        <f t="shared" si="65"/>
        <v/>
      </c>
    </row>
    <row r="481" spans="1:20" ht="24.75" customHeight="1">
      <c r="A481" s="69">
        <f t="shared" si="66"/>
        <v>479</v>
      </c>
      <c r="B481" s="16" t="str">
        <f t="shared" si="68"/>
        <v>181</v>
      </c>
      <c r="C481" s="69">
        <f t="shared" si="63"/>
        <v>181</v>
      </c>
      <c r="D481" s="10"/>
      <c r="E481" s="17"/>
      <c r="F481" s="18"/>
      <c r="G481" s="14"/>
      <c r="H481" s="91"/>
      <c r="I481" s="89"/>
      <c r="J481" s="93"/>
      <c r="K481" s="15" t="str">
        <f t="shared" si="60"/>
        <v/>
      </c>
      <c r="L481" s="76">
        <f t="shared" si="62"/>
        <v>0</v>
      </c>
      <c r="M481" s="77"/>
      <c r="N481" s="78" t="str">
        <f t="shared" si="61"/>
        <v/>
      </c>
      <c r="O481" s="82"/>
      <c r="P481" s="83">
        <f t="shared" si="64"/>
        <v>0</v>
      </c>
      <c r="Q481" s="78">
        <f t="shared" si="67"/>
        <v>479</v>
      </c>
      <c r="R481" s="78"/>
      <c r="T481" s="3" t="str">
        <f t="shared" si="65"/>
        <v/>
      </c>
    </row>
    <row r="482" spans="1:20" ht="24.75" customHeight="1">
      <c r="A482" s="69">
        <f t="shared" si="66"/>
        <v>480</v>
      </c>
      <c r="B482" s="16" t="str">
        <f t="shared" si="68"/>
        <v>182</v>
      </c>
      <c r="C482" s="69">
        <f t="shared" si="63"/>
        <v>182</v>
      </c>
      <c r="D482" s="10"/>
      <c r="E482" s="17"/>
      <c r="F482" s="18"/>
      <c r="G482" s="14"/>
      <c r="H482" s="91"/>
      <c r="I482" s="89"/>
      <c r="J482" s="93"/>
      <c r="K482" s="15" t="str">
        <f t="shared" si="60"/>
        <v/>
      </c>
      <c r="L482" s="76">
        <f t="shared" si="62"/>
        <v>0</v>
      </c>
      <c r="M482" s="77"/>
      <c r="N482" s="78" t="str">
        <f t="shared" si="61"/>
        <v/>
      </c>
      <c r="O482" s="82"/>
      <c r="P482" s="83">
        <f t="shared" si="64"/>
        <v>0</v>
      </c>
      <c r="Q482" s="78">
        <f t="shared" si="67"/>
        <v>480</v>
      </c>
      <c r="R482" s="78"/>
      <c r="T482" s="3" t="str">
        <f t="shared" si="65"/>
        <v/>
      </c>
    </row>
    <row r="483" spans="1:20" ht="24.75" customHeight="1">
      <c r="A483" s="69">
        <f t="shared" si="66"/>
        <v>481</v>
      </c>
      <c r="B483" s="16" t="str">
        <f t="shared" si="68"/>
        <v>183</v>
      </c>
      <c r="C483" s="69">
        <f t="shared" si="63"/>
        <v>183</v>
      </c>
      <c r="D483" s="10"/>
      <c r="E483" s="17"/>
      <c r="F483" s="18"/>
      <c r="G483" s="14"/>
      <c r="H483" s="91"/>
      <c r="I483" s="89"/>
      <c r="J483" s="93"/>
      <c r="K483" s="15" t="str">
        <f t="shared" si="60"/>
        <v/>
      </c>
      <c r="L483" s="76">
        <f t="shared" si="62"/>
        <v>0</v>
      </c>
      <c r="M483" s="77"/>
      <c r="N483" s="78" t="str">
        <f t="shared" si="61"/>
        <v/>
      </c>
      <c r="O483" s="82"/>
      <c r="P483" s="83">
        <f t="shared" si="64"/>
        <v>0</v>
      </c>
      <c r="Q483" s="78">
        <f t="shared" si="67"/>
        <v>481</v>
      </c>
      <c r="R483" s="78"/>
      <c r="T483" s="3" t="str">
        <f t="shared" si="65"/>
        <v/>
      </c>
    </row>
    <row r="484" spans="1:20" ht="24.75" customHeight="1">
      <c r="A484" s="69">
        <f t="shared" si="66"/>
        <v>482</v>
      </c>
      <c r="B484" s="16" t="str">
        <f t="shared" si="68"/>
        <v>184</v>
      </c>
      <c r="C484" s="69">
        <f t="shared" si="63"/>
        <v>184</v>
      </c>
      <c r="D484" s="10"/>
      <c r="E484" s="17"/>
      <c r="F484" s="18"/>
      <c r="G484" s="14"/>
      <c r="H484" s="91"/>
      <c r="I484" s="89"/>
      <c r="J484" s="93"/>
      <c r="K484" s="15" t="str">
        <f t="shared" si="60"/>
        <v/>
      </c>
      <c r="L484" s="76">
        <f t="shared" si="62"/>
        <v>0</v>
      </c>
      <c r="M484" s="77"/>
      <c r="N484" s="78" t="str">
        <f t="shared" si="61"/>
        <v/>
      </c>
      <c r="O484" s="82"/>
      <c r="P484" s="83">
        <f t="shared" si="64"/>
        <v>0</v>
      </c>
      <c r="Q484" s="78">
        <f t="shared" si="67"/>
        <v>482</v>
      </c>
      <c r="R484" s="78"/>
      <c r="T484" s="3" t="str">
        <f t="shared" si="65"/>
        <v/>
      </c>
    </row>
    <row r="485" spans="1:20" ht="24.75" customHeight="1">
      <c r="A485" s="69">
        <f t="shared" si="66"/>
        <v>483</v>
      </c>
      <c r="B485" s="16" t="str">
        <f t="shared" si="68"/>
        <v>185</v>
      </c>
      <c r="C485" s="69">
        <f t="shared" si="63"/>
        <v>185</v>
      </c>
      <c r="D485" s="10"/>
      <c r="E485" s="17"/>
      <c r="F485" s="18"/>
      <c r="G485" s="14"/>
      <c r="H485" s="91"/>
      <c r="I485" s="89"/>
      <c r="J485" s="93"/>
      <c r="K485" s="15" t="str">
        <f t="shared" si="60"/>
        <v/>
      </c>
      <c r="L485" s="76">
        <f t="shared" si="62"/>
        <v>0</v>
      </c>
      <c r="M485" s="77"/>
      <c r="N485" s="78" t="str">
        <f t="shared" si="61"/>
        <v/>
      </c>
      <c r="O485" s="82"/>
      <c r="P485" s="83">
        <f t="shared" si="64"/>
        <v>0</v>
      </c>
      <c r="Q485" s="78">
        <f t="shared" si="67"/>
        <v>483</v>
      </c>
      <c r="R485" s="78"/>
      <c r="T485" s="3" t="str">
        <f t="shared" si="65"/>
        <v/>
      </c>
    </row>
    <row r="486" spans="1:20" ht="24.75" customHeight="1">
      <c r="A486" s="69">
        <f t="shared" si="66"/>
        <v>484</v>
      </c>
      <c r="B486" s="16" t="str">
        <f t="shared" si="68"/>
        <v>186</v>
      </c>
      <c r="C486" s="69">
        <f t="shared" si="63"/>
        <v>186</v>
      </c>
      <c r="D486" s="10"/>
      <c r="E486" s="17"/>
      <c r="F486" s="18"/>
      <c r="G486" s="14"/>
      <c r="H486" s="91"/>
      <c r="I486" s="89"/>
      <c r="J486" s="93"/>
      <c r="K486" s="15" t="str">
        <f>I486&amp;J486</f>
        <v/>
      </c>
      <c r="L486" s="76">
        <f t="shared" si="62"/>
        <v>0</v>
      </c>
      <c r="M486" s="77"/>
      <c r="N486" s="78" t="str">
        <f t="shared" si="61"/>
        <v/>
      </c>
      <c r="O486" s="82"/>
      <c r="P486" s="83">
        <f t="shared" si="64"/>
        <v>0</v>
      </c>
      <c r="Q486" s="78">
        <f t="shared" si="67"/>
        <v>484</v>
      </c>
      <c r="R486" s="78"/>
      <c r="T486" s="3" t="str">
        <f t="shared" si="65"/>
        <v/>
      </c>
    </row>
    <row r="487" spans="1:20" ht="24.75" customHeight="1">
      <c r="A487" s="69">
        <f t="shared" si="66"/>
        <v>485</v>
      </c>
      <c r="B487" s="16" t="str">
        <f t="shared" si="68"/>
        <v>187</v>
      </c>
      <c r="C487" s="69">
        <f t="shared" si="63"/>
        <v>187</v>
      </c>
      <c r="D487" s="10"/>
      <c r="E487" s="17"/>
      <c r="F487" s="18"/>
      <c r="G487" s="14"/>
      <c r="H487" s="91"/>
      <c r="I487" s="89"/>
      <c r="J487" s="93"/>
      <c r="K487" s="15" t="str">
        <f t="shared" si="60"/>
        <v/>
      </c>
      <c r="L487" s="76">
        <f t="shared" si="62"/>
        <v>0</v>
      </c>
      <c r="M487" s="77"/>
      <c r="N487" s="78" t="str">
        <f t="shared" si="61"/>
        <v/>
      </c>
      <c r="O487" s="82"/>
      <c r="P487" s="83">
        <f t="shared" si="64"/>
        <v>0</v>
      </c>
      <c r="Q487" s="78">
        <f t="shared" si="67"/>
        <v>485</v>
      </c>
      <c r="R487" s="78"/>
      <c r="T487" s="3" t="str">
        <f t="shared" si="65"/>
        <v/>
      </c>
    </row>
    <row r="488" spans="1:20" ht="24.75" customHeight="1">
      <c r="A488" s="69">
        <f t="shared" si="66"/>
        <v>486</v>
      </c>
      <c r="B488" s="16" t="str">
        <f t="shared" si="68"/>
        <v>188</v>
      </c>
      <c r="C488" s="69">
        <f t="shared" si="63"/>
        <v>188</v>
      </c>
      <c r="D488" s="10"/>
      <c r="E488" s="17"/>
      <c r="F488" s="18"/>
      <c r="G488" s="14"/>
      <c r="H488" s="91"/>
      <c r="I488" s="89"/>
      <c r="J488" s="93"/>
      <c r="K488" s="15" t="str">
        <f t="shared" si="60"/>
        <v/>
      </c>
      <c r="L488" s="76">
        <f t="shared" si="62"/>
        <v>0</v>
      </c>
      <c r="M488" s="77"/>
      <c r="N488" s="78" t="str">
        <f t="shared" si="61"/>
        <v/>
      </c>
      <c r="O488" s="82"/>
      <c r="P488" s="83">
        <f t="shared" si="64"/>
        <v>0</v>
      </c>
      <c r="Q488" s="78">
        <f t="shared" si="67"/>
        <v>486</v>
      </c>
      <c r="R488" s="78"/>
      <c r="T488" s="3" t="str">
        <f t="shared" si="65"/>
        <v/>
      </c>
    </row>
    <row r="489" spans="1:20" ht="24.75" customHeight="1">
      <c r="A489" s="69">
        <f t="shared" si="66"/>
        <v>487</v>
      </c>
      <c r="B489" s="16" t="str">
        <f t="shared" si="68"/>
        <v>189</v>
      </c>
      <c r="C489" s="69">
        <f t="shared" si="63"/>
        <v>189</v>
      </c>
      <c r="D489" s="10"/>
      <c r="E489" s="17"/>
      <c r="F489" s="18"/>
      <c r="G489" s="14"/>
      <c r="H489" s="91"/>
      <c r="I489" s="89"/>
      <c r="J489" s="93"/>
      <c r="K489" s="15" t="str">
        <f t="shared" si="60"/>
        <v/>
      </c>
      <c r="L489" s="76">
        <f t="shared" si="62"/>
        <v>0</v>
      </c>
      <c r="M489" s="77"/>
      <c r="N489" s="78" t="str">
        <f t="shared" si="61"/>
        <v/>
      </c>
      <c r="O489" s="82"/>
      <c r="P489" s="83">
        <f t="shared" si="64"/>
        <v>0</v>
      </c>
      <c r="Q489" s="78">
        <f t="shared" si="67"/>
        <v>487</v>
      </c>
      <c r="R489" s="78"/>
      <c r="T489" s="3" t="str">
        <f t="shared" si="65"/>
        <v/>
      </c>
    </row>
    <row r="490" spans="1:20" ht="24.75" customHeight="1">
      <c r="A490" s="69">
        <f t="shared" si="66"/>
        <v>488</v>
      </c>
      <c r="B490" s="16" t="str">
        <f t="shared" si="68"/>
        <v>190</v>
      </c>
      <c r="C490" s="69">
        <f t="shared" si="63"/>
        <v>190</v>
      </c>
      <c r="D490" s="10"/>
      <c r="E490" s="17"/>
      <c r="F490" s="18"/>
      <c r="G490" s="14"/>
      <c r="H490" s="91"/>
      <c r="I490" s="89"/>
      <c r="J490" s="93"/>
      <c r="K490" s="15" t="str">
        <f t="shared" si="60"/>
        <v/>
      </c>
      <c r="L490" s="76">
        <f t="shared" si="62"/>
        <v>0</v>
      </c>
      <c r="M490" s="77"/>
      <c r="N490" s="78" t="str">
        <f t="shared" si="61"/>
        <v/>
      </c>
      <c r="O490" s="82"/>
      <c r="P490" s="83">
        <f t="shared" si="64"/>
        <v>0</v>
      </c>
      <c r="Q490" s="78">
        <f t="shared" si="67"/>
        <v>488</v>
      </c>
      <c r="R490" s="78"/>
      <c r="T490" s="3" t="str">
        <f t="shared" si="65"/>
        <v/>
      </c>
    </row>
    <row r="491" spans="1:20" ht="24.75" customHeight="1">
      <c r="A491" s="69">
        <f t="shared" si="66"/>
        <v>489</v>
      </c>
      <c r="B491" s="16" t="str">
        <f t="shared" si="68"/>
        <v>191</v>
      </c>
      <c r="C491" s="69">
        <f t="shared" si="63"/>
        <v>191</v>
      </c>
      <c r="D491" s="10"/>
      <c r="E491" s="17"/>
      <c r="F491" s="18"/>
      <c r="G491" s="14"/>
      <c r="H491" s="91"/>
      <c r="I491" s="89"/>
      <c r="J491" s="93"/>
      <c r="K491" s="15" t="str">
        <f t="shared" si="60"/>
        <v/>
      </c>
      <c r="L491" s="76">
        <f t="shared" si="62"/>
        <v>0</v>
      </c>
      <c r="M491" s="77"/>
      <c r="N491" s="78" t="str">
        <f t="shared" si="61"/>
        <v/>
      </c>
      <c r="O491" s="82"/>
      <c r="P491" s="83">
        <f t="shared" si="64"/>
        <v>0</v>
      </c>
      <c r="Q491" s="78">
        <f t="shared" si="67"/>
        <v>489</v>
      </c>
      <c r="R491" s="78"/>
      <c r="T491" s="3" t="str">
        <f t="shared" si="65"/>
        <v/>
      </c>
    </row>
    <row r="492" spans="1:20" ht="24.75" customHeight="1">
      <c r="A492" s="69">
        <f t="shared" si="66"/>
        <v>490</v>
      </c>
      <c r="B492" s="16" t="str">
        <f t="shared" si="68"/>
        <v>192</v>
      </c>
      <c r="C492" s="69">
        <f t="shared" si="63"/>
        <v>192</v>
      </c>
      <c r="D492" s="10"/>
      <c r="E492" s="17"/>
      <c r="F492" s="18"/>
      <c r="G492" s="14"/>
      <c r="H492" s="91"/>
      <c r="I492" s="89"/>
      <c r="J492" s="93"/>
      <c r="K492" s="15" t="str">
        <f t="shared" si="60"/>
        <v/>
      </c>
      <c r="L492" s="76">
        <f t="shared" si="62"/>
        <v>0</v>
      </c>
      <c r="M492" s="77"/>
      <c r="N492" s="78" t="str">
        <f t="shared" si="61"/>
        <v/>
      </c>
      <c r="O492" s="82"/>
      <c r="P492" s="83">
        <f t="shared" si="64"/>
        <v>0</v>
      </c>
      <c r="Q492" s="78">
        <f t="shared" si="67"/>
        <v>490</v>
      </c>
      <c r="R492" s="78"/>
      <c r="T492" s="3" t="str">
        <f t="shared" si="65"/>
        <v/>
      </c>
    </row>
    <row r="493" spans="1:20" ht="24.75" customHeight="1">
      <c r="A493" s="69">
        <f t="shared" si="66"/>
        <v>491</v>
      </c>
      <c r="B493" s="16" t="str">
        <f t="shared" si="68"/>
        <v>193</v>
      </c>
      <c r="C493" s="69">
        <f t="shared" si="63"/>
        <v>193</v>
      </c>
      <c r="D493" s="10"/>
      <c r="E493" s="17"/>
      <c r="F493" s="18"/>
      <c r="G493" s="14"/>
      <c r="H493" s="91"/>
      <c r="I493" s="89"/>
      <c r="J493" s="93"/>
      <c r="K493" s="15" t="str">
        <f t="shared" si="60"/>
        <v/>
      </c>
      <c r="L493" s="76">
        <f t="shared" si="62"/>
        <v>0</v>
      </c>
      <c r="M493" s="77"/>
      <c r="N493" s="78" t="str">
        <f t="shared" si="61"/>
        <v/>
      </c>
      <c r="O493" s="82"/>
      <c r="P493" s="83">
        <f t="shared" si="64"/>
        <v>0</v>
      </c>
      <c r="Q493" s="78">
        <f t="shared" si="67"/>
        <v>491</v>
      </c>
      <c r="R493" s="78"/>
      <c r="T493" s="3" t="str">
        <f t="shared" si="65"/>
        <v/>
      </c>
    </row>
    <row r="494" spans="1:20" ht="24.75" customHeight="1">
      <c r="A494" s="69">
        <f t="shared" si="66"/>
        <v>492</v>
      </c>
      <c r="B494" s="16" t="str">
        <f t="shared" si="68"/>
        <v>194</v>
      </c>
      <c r="C494" s="69">
        <f t="shared" si="63"/>
        <v>194</v>
      </c>
      <c r="D494" s="10"/>
      <c r="E494" s="17"/>
      <c r="F494" s="18"/>
      <c r="G494" s="14"/>
      <c r="H494" s="91"/>
      <c r="I494" s="89"/>
      <c r="J494" s="93"/>
      <c r="K494" s="15" t="str">
        <f t="shared" si="60"/>
        <v/>
      </c>
      <c r="L494" s="76">
        <f t="shared" si="62"/>
        <v>0</v>
      </c>
      <c r="M494" s="77"/>
      <c r="N494" s="78" t="str">
        <f t="shared" si="61"/>
        <v/>
      </c>
      <c r="O494" s="82"/>
      <c r="P494" s="83">
        <f t="shared" si="64"/>
        <v>0</v>
      </c>
      <c r="Q494" s="78">
        <f t="shared" si="67"/>
        <v>492</v>
      </c>
      <c r="R494" s="78"/>
      <c r="T494" s="3" t="str">
        <f t="shared" si="65"/>
        <v/>
      </c>
    </row>
    <row r="495" spans="1:20" ht="24.75" customHeight="1">
      <c r="A495" s="69">
        <f t="shared" si="66"/>
        <v>493</v>
      </c>
      <c r="B495" s="16" t="str">
        <f t="shared" si="68"/>
        <v>195</v>
      </c>
      <c r="C495" s="69">
        <f t="shared" si="63"/>
        <v>195</v>
      </c>
      <c r="D495" s="10"/>
      <c r="E495" s="17"/>
      <c r="F495" s="18"/>
      <c r="G495" s="14"/>
      <c r="H495" s="91"/>
      <c r="I495" s="89"/>
      <c r="J495" s="93"/>
      <c r="K495" s="15" t="str">
        <f t="shared" si="60"/>
        <v/>
      </c>
      <c r="L495" s="76">
        <f t="shared" si="62"/>
        <v>0</v>
      </c>
      <c r="M495" s="77"/>
      <c r="N495" s="78" t="str">
        <f t="shared" si="61"/>
        <v/>
      </c>
      <c r="O495" s="82"/>
      <c r="P495" s="83">
        <f t="shared" si="64"/>
        <v>0</v>
      </c>
      <c r="Q495" s="78">
        <f t="shared" si="67"/>
        <v>493</v>
      </c>
      <c r="R495" s="78"/>
      <c r="T495" s="3" t="str">
        <f t="shared" si="65"/>
        <v/>
      </c>
    </row>
    <row r="496" spans="1:20" ht="24.75" customHeight="1">
      <c r="A496" s="69">
        <f t="shared" si="66"/>
        <v>494</v>
      </c>
      <c r="B496" s="16" t="str">
        <f t="shared" si="68"/>
        <v>196</v>
      </c>
      <c r="C496" s="69">
        <f t="shared" si="63"/>
        <v>196</v>
      </c>
      <c r="D496" s="10"/>
      <c r="E496" s="17"/>
      <c r="F496" s="18"/>
      <c r="G496" s="14"/>
      <c r="H496" s="91"/>
      <c r="I496" s="89"/>
      <c r="J496" s="93"/>
      <c r="K496" s="15" t="str">
        <f t="shared" si="60"/>
        <v/>
      </c>
      <c r="L496" s="76">
        <f t="shared" si="62"/>
        <v>0</v>
      </c>
      <c r="M496" s="77"/>
      <c r="N496" s="78" t="str">
        <f t="shared" si="61"/>
        <v/>
      </c>
      <c r="O496" s="82"/>
      <c r="P496" s="83">
        <f t="shared" si="64"/>
        <v>0</v>
      </c>
      <c r="Q496" s="78">
        <f t="shared" si="67"/>
        <v>494</v>
      </c>
      <c r="R496" s="78"/>
      <c r="T496" s="3" t="str">
        <f t="shared" si="65"/>
        <v/>
      </c>
    </row>
    <row r="497" spans="1:20" ht="24.75" customHeight="1">
      <c r="A497" s="69">
        <f t="shared" si="66"/>
        <v>495</v>
      </c>
      <c r="B497" s="16" t="str">
        <f t="shared" si="68"/>
        <v>197</v>
      </c>
      <c r="C497" s="69">
        <f t="shared" si="63"/>
        <v>197</v>
      </c>
      <c r="D497" s="10"/>
      <c r="E497" s="17"/>
      <c r="F497" s="18"/>
      <c r="G497" s="14"/>
      <c r="H497" s="91"/>
      <c r="I497" s="89"/>
      <c r="J497" s="93"/>
      <c r="K497" s="15" t="str">
        <f t="shared" si="60"/>
        <v/>
      </c>
      <c r="L497" s="76">
        <f t="shared" si="62"/>
        <v>0</v>
      </c>
      <c r="M497" s="77"/>
      <c r="N497" s="78" t="str">
        <f t="shared" si="61"/>
        <v/>
      </c>
      <c r="O497" s="82"/>
      <c r="P497" s="83">
        <f t="shared" si="64"/>
        <v>0</v>
      </c>
      <c r="Q497" s="78">
        <f t="shared" si="67"/>
        <v>495</v>
      </c>
      <c r="R497" s="78"/>
      <c r="T497" s="3" t="str">
        <f t="shared" si="65"/>
        <v/>
      </c>
    </row>
    <row r="498" spans="1:20" ht="24.75" customHeight="1">
      <c r="A498" s="69">
        <f t="shared" si="66"/>
        <v>496</v>
      </c>
      <c r="B498" s="16" t="str">
        <f t="shared" si="68"/>
        <v>198</v>
      </c>
      <c r="C498" s="69">
        <f t="shared" si="63"/>
        <v>198</v>
      </c>
      <c r="D498" s="10"/>
      <c r="E498" s="17"/>
      <c r="F498" s="18"/>
      <c r="G498" s="14"/>
      <c r="H498" s="91"/>
      <c r="I498" s="89"/>
      <c r="J498" s="93"/>
      <c r="K498" s="15" t="str">
        <f t="shared" ref="K498:K561" si="69">I498&amp;J498</f>
        <v/>
      </c>
      <c r="L498" s="76">
        <f t="shared" si="62"/>
        <v>0</v>
      </c>
      <c r="M498" s="77"/>
      <c r="N498" s="78" t="str">
        <f t="shared" si="61"/>
        <v/>
      </c>
      <c r="O498" s="82"/>
      <c r="P498" s="83">
        <f t="shared" si="64"/>
        <v>0</v>
      </c>
      <c r="Q498" s="78">
        <f t="shared" si="67"/>
        <v>496</v>
      </c>
      <c r="R498" s="78"/>
      <c r="T498" s="3" t="str">
        <f t="shared" si="65"/>
        <v/>
      </c>
    </row>
    <row r="499" spans="1:20" ht="24.75" customHeight="1">
      <c r="A499" s="69">
        <f t="shared" si="66"/>
        <v>497</v>
      </c>
      <c r="B499" s="16" t="str">
        <f t="shared" si="68"/>
        <v>199</v>
      </c>
      <c r="C499" s="69">
        <f t="shared" si="63"/>
        <v>199</v>
      </c>
      <c r="D499" s="10"/>
      <c r="E499" s="17"/>
      <c r="F499" s="18"/>
      <c r="G499" s="14"/>
      <c r="H499" s="91"/>
      <c r="I499" s="89"/>
      <c r="J499" s="93"/>
      <c r="K499" s="15" t="str">
        <f t="shared" si="69"/>
        <v/>
      </c>
      <c r="L499" s="76">
        <f t="shared" si="62"/>
        <v>0</v>
      </c>
      <c r="M499" s="77"/>
      <c r="N499" s="78" t="str">
        <f t="shared" si="61"/>
        <v/>
      </c>
      <c r="O499" s="82"/>
      <c r="P499" s="83">
        <f t="shared" si="64"/>
        <v>0</v>
      </c>
      <c r="Q499" s="78">
        <f t="shared" si="67"/>
        <v>497</v>
      </c>
      <c r="R499" s="78"/>
      <c r="T499" s="3" t="str">
        <f t="shared" si="65"/>
        <v/>
      </c>
    </row>
    <row r="500" spans="1:20" ht="24.75" customHeight="1">
      <c r="A500" s="69">
        <f t="shared" si="66"/>
        <v>498</v>
      </c>
      <c r="B500" s="16" t="str">
        <f t="shared" si="68"/>
        <v>200</v>
      </c>
      <c r="C500" s="69">
        <f t="shared" si="63"/>
        <v>200</v>
      </c>
      <c r="D500" s="10"/>
      <c r="E500" s="17"/>
      <c r="F500" s="18"/>
      <c r="G500" s="14"/>
      <c r="H500" s="91"/>
      <c r="I500" s="89"/>
      <c r="J500" s="93"/>
      <c r="K500" s="15" t="str">
        <f t="shared" si="69"/>
        <v/>
      </c>
      <c r="L500" s="76">
        <f t="shared" si="62"/>
        <v>0</v>
      </c>
      <c r="M500" s="77"/>
      <c r="N500" s="78" t="str">
        <f t="shared" si="61"/>
        <v/>
      </c>
      <c r="O500" s="82"/>
      <c r="P500" s="83">
        <f t="shared" si="64"/>
        <v>0</v>
      </c>
      <c r="Q500" s="78">
        <f t="shared" si="67"/>
        <v>498</v>
      </c>
      <c r="R500" s="78"/>
      <c r="T500" s="3" t="str">
        <f t="shared" si="65"/>
        <v/>
      </c>
    </row>
    <row r="501" spans="1:20" ht="24.75" customHeight="1">
      <c r="A501" s="69">
        <f t="shared" si="66"/>
        <v>499</v>
      </c>
      <c r="B501" s="16" t="str">
        <f t="shared" si="68"/>
        <v>201</v>
      </c>
      <c r="C501" s="69">
        <f t="shared" si="63"/>
        <v>201</v>
      </c>
      <c r="D501" s="10"/>
      <c r="E501" s="17"/>
      <c r="F501" s="18"/>
      <c r="G501" s="14"/>
      <c r="H501" s="91"/>
      <c r="I501" s="89"/>
      <c r="J501" s="93"/>
      <c r="K501" s="15" t="str">
        <f t="shared" si="69"/>
        <v/>
      </c>
      <c r="L501" s="76">
        <f t="shared" si="62"/>
        <v>0</v>
      </c>
      <c r="M501" s="77"/>
      <c r="N501" s="78" t="str">
        <f t="shared" si="61"/>
        <v/>
      </c>
      <c r="O501" s="82"/>
      <c r="P501" s="83">
        <f t="shared" si="64"/>
        <v>0</v>
      </c>
      <c r="Q501" s="78">
        <f t="shared" si="67"/>
        <v>499</v>
      </c>
      <c r="R501" s="78"/>
      <c r="T501" s="3" t="str">
        <f t="shared" si="65"/>
        <v/>
      </c>
    </row>
    <row r="502" spans="1:20" ht="24.75" customHeight="1">
      <c r="A502" s="69">
        <f t="shared" si="66"/>
        <v>500</v>
      </c>
      <c r="B502" s="16" t="str">
        <f t="shared" si="68"/>
        <v>202</v>
      </c>
      <c r="C502" s="69">
        <f t="shared" si="63"/>
        <v>202</v>
      </c>
      <c r="D502" s="10"/>
      <c r="E502" s="17"/>
      <c r="F502" s="18"/>
      <c r="G502" s="14"/>
      <c r="H502" s="91"/>
      <c r="I502" s="89"/>
      <c r="J502" s="93"/>
      <c r="K502" s="15" t="str">
        <f t="shared" si="69"/>
        <v/>
      </c>
      <c r="L502" s="76">
        <f t="shared" si="62"/>
        <v>0</v>
      </c>
      <c r="M502" s="77"/>
      <c r="N502" s="78" t="str">
        <f t="shared" si="61"/>
        <v/>
      </c>
      <c r="O502" s="82"/>
      <c r="P502" s="83">
        <f t="shared" si="64"/>
        <v>0</v>
      </c>
      <c r="Q502" s="78">
        <f t="shared" si="67"/>
        <v>500</v>
      </c>
      <c r="R502" s="78"/>
      <c r="T502" s="3" t="str">
        <f t="shared" si="65"/>
        <v/>
      </c>
    </row>
    <row r="503" spans="1:20" ht="24.75" customHeight="1">
      <c r="A503" s="69">
        <f t="shared" si="66"/>
        <v>501</v>
      </c>
      <c r="B503" s="16" t="str">
        <f t="shared" si="68"/>
        <v>203</v>
      </c>
      <c r="C503" s="69">
        <f t="shared" si="63"/>
        <v>203</v>
      </c>
      <c r="D503" s="10"/>
      <c r="E503" s="17"/>
      <c r="F503" s="18"/>
      <c r="G503" s="14"/>
      <c r="H503" s="91"/>
      <c r="I503" s="89"/>
      <c r="J503" s="93"/>
      <c r="K503" s="15" t="str">
        <f t="shared" si="69"/>
        <v/>
      </c>
      <c r="L503" s="76">
        <f t="shared" si="62"/>
        <v>0</v>
      </c>
      <c r="M503" s="77"/>
      <c r="N503" s="78" t="str">
        <f t="shared" si="61"/>
        <v/>
      </c>
      <c r="O503" s="82"/>
      <c r="P503" s="83">
        <f t="shared" si="64"/>
        <v>0</v>
      </c>
      <c r="Q503" s="78">
        <f t="shared" si="67"/>
        <v>501</v>
      </c>
      <c r="R503" s="78"/>
      <c r="T503" s="3" t="str">
        <f t="shared" si="65"/>
        <v/>
      </c>
    </row>
    <row r="504" spans="1:20" ht="24.75" customHeight="1">
      <c r="A504" s="69">
        <f t="shared" si="66"/>
        <v>502</v>
      </c>
      <c r="B504" s="16" t="str">
        <f t="shared" si="68"/>
        <v>204</v>
      </c>
      <c r="C504" s="69">
        <f t="shared" si="63"/>
        <v>204</v>
      </c>
      <c r="D504" s="10"/>
      <c r="E504" s="17"/>
      <c r="F504" s="18"/>
      <c r="G504" s="14"/>
      <c r="H504" s="91"/>
      <c r="I504" s="89"/>
      <c r="J504" s="93"/>
      <c r="K504" s="15" t="str">
        <f t="shared" si="69"/>
        <v/>
      </c>
      <c r="L504" s="76">
        <f t="shared" si="62"/>
        <v>0</v>
      </c>
      <c r="M504" s="77"/>
      <c r="N504" s="78" t="str">
        <f t="shared" si="61"/>
        <v/>
      </c>
      <c r="O504" s="82"/>
      <c r="P504" s="83">
        <f t="shared" si="64"/>
        <v>0</v>
      </c>
      <c r="Q504" s="78">
        <f t="shared" si="67"/>
        <v>502</v>
      </c>
      <c r="R504" s="78"/>
      <c r="T504" s="3" t="str">
        <f t="shared" si="65"/>
        <v/>
      </c>
    </row>
    <row r="505" spans="1:20" ht="24.75" customHeight="1">
      <c r="A505" s="69">
        <f t="shared" si="66"/>
        <v>503</v>
      </c>
      <c r="B505" s="16" t="str">
        <f t="shared" si="68"/>
        <v>205</v>
      </c>
      <c r="C505" s="69">
        <f t="shared" si="63"/>
        <v>205</v>
      </c>
      <c r="D505" s="10"/>
      <c r="E505" s="17"/>
      <c r="F505" s="18"/>
      <c r="G505" s="14"/>
      <c r="H505" s="91"/>
      <c r="I505" s="89"/>
      <c r="J505" s="93"/>
      <c r="K505" s="15" t="str">
        <f t="shared" si="69"/>
        <v/>
      </c>
      <c r="L505" s="76">
        <f t="shared" si="62"/>
        <v>0</v>
      </c>
      <c r="M505" s="77"/>
      <c r="N505" s="78" t="str">
        <f t="shared" si="61"/>
        <v/>
      </c>
      <c r="O505" s="82"/>
      <c r="P505" s="83">
        <f t="shared" si="64"/>
        <v>0</v>
      </c>
      <c r="Q505" s="78">
        <f t="shared" si="67"/>
        <v>503</v>
      </c>
      <c r="R505" s="78"/>
      <c r="T505" s="3" t="str">
        <f t="shared" si="65"/>
        <v/>
      </c>
    </row>
    <row r="506" spans="1:20" ht="24.75" customHeight="1">
      <c r="A506" s="69">
        <f t="shared" si="66"/>
        <v>504</v>
      </c>
      <c r="B506" s="16" t="str">
        <f t="shared" si="68"/>
        <v>206</v>
      </c>
      <c r="C506" s="69">
        <f t="shared" si="63"/>
        <v>206</v>
      </c>
      <c r="D506" s="10"/>
      <c r="E506" s="17"/>
      <c r="F506" s="18"/>
      <c r="G506" s="14"/>
      <c r="H506" s="91"/>
      <c r="I506" s="89"/>
      <c r="J506" s="93"/>
      <c r="K506" s="15" t="str">
        <f t="shared" si="69"/>
        <v/>
      </c>
      <c r="L506" s="76">
        <f t="shared" si="62"/>
        <v>0</v>
      </c>
      <c r="M506" s="77"/>
      <c r="N506" s="78" t="str">
        <f t="shared" ref="N506:N569" si="70">IF(M506&lt;&gt;0,"Học Ghép","")</f>
        <v/>
      </c>
      <c r="O506" s="82"/>
      <c r="P506" s="83">
        <f t="shared" si="64"/>
        <v>0</v>
      </c>
      <c r="Q506" s="78">
        <f t="shared" si="67"/>
        <v>504</v>
      </c>
      <c r="R506" s="78"/>
      <c r="T506" s="3" t="str">
        <f t="shared" si="65"/>
        <v/>
      </c>
    </row>
    <row r="507" spans="1:20" ht="24.75" customHeight="1">
      <c r="A507" s="69">
        <f t="shared" si="66"/>
        <v>505</v>
      </c>
      <c r="B507" s="16" t="str">
        <f t="shared" si="68"/>
        <v>207</v>
      </c>
      <c r="C507" s="69">
        <f t="shared" si="63"/>
        <v>207</v>
      </c>
      <c r="D507" s="10"/>
      <c r="E507" s="17"/>
      <c r="F507" s="18"/>
      <c r="G507" s="14"/>
      <c r="H507" s="91"/>
      <c r="I507" s="89"/>
      <c r="J507" s="93"/>
      <c r="K507" s="15" t="str">
        <f t="shared" si="69"/>
        <v/>
      </c>
      <c r="L507" s="76">
        <f t="shared" si="62"/>
        <v>0</v>
      </c>
      <c r="M507" s="77"/>
      <c r="N507" s="78" t="str">
        <f t="shared" si="70"/>
        <v/>
      </c>
      <c r="O507" s="82"/>
      <c r="P507" s="83">
        <f t="shared" si="64"/>
        <v>0</v>
      </c>
      <c r="Q507" s="78">
        <f t="shared" si="67"/>
        <v>505</v>
      </c>
      <c r="R507" s="78"/>
      <c r="T507" s="3" t="str">
        <f t="shared" si="65"/>
        <v/>
      </c>
    </row>
    <row r="508" spans="1:20" ht="24.75" customHeight="1">
      <c r="A508" s="69">
        <f t="shared" si="66"/>
        <v>506</v>
      </c>
      <c r="B508" s="16" t="str">
        <f t="shared" si="68"/>
        <v>208</v>
      </c>
      <c r="C508" s="69">
        <f t="shared" si="63"/>
        <v>208</v>
      </c>
      <c r="D508" s="10"/>
      <c r="E508" s="17"/>
      <c r="F508" s="18"/>
      <c r="G508" s="14"/>
      <c r="H508" s="91"/>
      <c r="I508" s="89"/>
      <c r="J508" s="93"/>
      <c r="K508" s="15" t="str">
        <f t="shared" si="69"/>
        <v/>
      </c>
      <c r="L508" s="76">
        <f t="shared" si="62"/>
        <v>0</v>
      </c>
      <c r="M508" s="77"/>
      <c r="N508" s="78" t="str">
        <f t="shared" si="70"/>
        <v/>
      </c>
      <c r="O508" s="82"/>
      <c r="P508" s="83">
        <f t="shared" si="64"/>
        <v>0</v>
      </c>
      <c r="Q508" s="78">
        <f t="shared" si="67"/>
        <v>506</v>
      </c>
      <c r="R508" s="78"/>
      <c r="T508" s="3" t="str">
        <f t="shared" si="65"/>
        <v/>
      </c>
    </row>
    <row r="509" spans="1:20" ht="24.75" customHeight="1">
      <c r="A509" s="69">
        <f t="shared" si="66"/>
        <v>507</v>
      </c>
      <c r="B509" s="16" t="str">
        <f t="shared" si="68"/>
        <v>209</v>
      </c>
      <c r="C509" s="69">
        <f t="shared" si="63"/>
        <v>209</v>
      </c>
      <c r="D509" s="10"/>
      <c r="E509" s="17"/>
      <c r="F509" s="18"/>
      <c r="G509" s="14"/>
      <c r="H509" s="91"/>
      <c r="I509" s="89"/>
      <c r="J509" s="93"/>
      <c r="K509" s="15" t="str">
        <f t="shared" si="69"/>
        <v/>
      </c>
      <c r="L509" s="76">
        <f t="shared" si="62"/>
        <v>0</v>
      </c>
      <c r="M509" s="77"/>
      <c r="N509" s="78" t="str">
        <f t="shared" si="70"/>
        <v/>
      </c>
      <c r="O509" s="82"/>
      <c r="P509" s="83">
        <f t="shared" si="64"/>
        <v>0</v>
      </c>
      <c r="Q509" s="78">
        <f t="shared" si="67"/>
        <v>507</v>
      </c>
      <c r="R509" s="78"/>
      <c r="T509" s="3" t="str">
        <f t="shared" si="65"/>
        <v/>
      </c>
    </row>
    <row r="510" spans="1:20" ht="24.75" customHeight="1">
      <c r="A510" s="69">
        <f t="shared" si="66"/>
        <v>508</v>
      </c>
      <c r="B510" s="16" t="str">
        <f t="shared" si="68"/>
        <v>210</v>
      </c>
      <c r="C510" s="69">
        <f t="shared" si="63"/>
        <v>210</v>
      </c>
      <c r="D510" s="10"/>
      <c r="E510" s="17"/>
      <c r="F510" s="18"/>
      <c r="G510" s="14"/>
      <c r="H510" s="91"/>
      <c r="I510" s="89"/>
      <c r="J510" s="93"/>
      <c r="K510" s="15" t="str">
        <f t="shared" si="69"/>
        <v/>
      </c>
      <c r="L510" s="76">
        <f t="shared" si="62"/>
        <v>0</v>
      </c>
      <c r="M510" s="77"/>
      <c r="N510" s="78" t="str">
        <f t="shared" si="70"/>
        <v/>
      </c>
      <c r="O510" s="82"/>
      <c r="P510" s="83">
        <f t="shared" si="64"/>
        <v>0</v>
      </c>
      <c r="Q510" s="78">
        <f t="shared" si="67"/>
        <v>508</v>
      </c>
      <c r="R510" s="78"/>
      <c r="T510" s="3" t="str">
        <f t="shared" si="65"/>
        <v/>
      </c>
    </row>
    <row r="511" spans="1:20" ht="24.75" customHeight="1">
      <c r="A511" s="69">
        <f t="shared" si="66"/>
        <v>509</v>
      </c>
      <c r="B511" s="16" t="str">
        <f t="shared" si="68"/>
        <v>211</v>
      </c>
      <c r="C511" s="69">
        <f t="shared" si="63"/>
        <v>211</v>
      </c>
      <c r="D511" s="10"/>
      <c r="E511" s="17"/>
      <c r="F511" s="18"/>
      <c r="G511" s="14"/>
      <c r="H511" s="91"/>
      <c r="I511" s="89"/>
      <c r="J511" s="93"/>
      <c r="K511" s="15" t="str">
        <f t="shared" si="69"/>
        <v/>
      </c>
      <c r="L511" s="76">
        <f t="shared" si="62"/>
        <v>0</v>
      </c>
      <c r="M511" s="77"/>
      <c r="N511" s="78" t="str">
        <f t="shared" si="70"/>
        <v/>
      </c>
      <c r="O511" s="82"/>
      <c r="P511" s="83">
        <f t="shared" si="64"/>
        <v>0</v>
      </c>
      <c r="Q511" s="78">
        <f t="shared" si="67"/>
        <v>509</v>
      </c>
      <c r="R511" s="78"/>
      <c r="T511" s="3" t="str">
        <f t="shared" si="65"/>
        <v/>
      </c>
    </row>
    <row r="512" spans="1:20" ht="24.75" customHeight="1">
      <c r="A512" s="69">
        <f t="shared" si="66"/>
        <v>510</v>
      </c>
      <c r="B512" s="16" t="str">
        <f t="shared" si="68"/>
        <v>212</v>
      </c>
      <c r="C512" s="69">
        <f t="shared" si="63"/>
        <v>212</v>
      </c>
      <c r="D512" s="10"/>
      <c r="E512" s="17"/>
      <c r="F512" s="18"/>
      <c r="G512" s="14"/>
      <c r="H512" s="91"/>
      <c r="I512" s="89"/>
      <c r="J512" s="93"/>
      <c r="K512" s="15" t="str">
        <f t="shared" si="69"/>
        <v/>
      </c>
      <c r="L512" s="76">
        <f t="shared" si="62"/>
        <v>0</v>
      </c>
      <c r="M512" s="77"/>
      <c r="N512" s="78" t="str">
        <f t="shared" si="70"/>
        <v/>
      </c>
      <c r="O512" s="82"/>
      <c r="P512" s="83">
        <f t="shared" si="64"/>
        <v>0</v>
      </c>
      <c r="Q512" s="78">
        <f t="shared" si="67"/>
        <v>510</v>
      </c>
      <c r="R512" s="78"/>
      <c r="T512" s="3" t="str">
        <f t="shared" si="65"/>
        <v/>
      </c>
    </row>
    <row r="513" spans="1:20" ht="24.75" customHeight="1">
      <c r="A513" s="69">
        <f t="shared" si="66"/>
        <v>511</v>
      </c>
      <c r="B513" s="16" t="str">
        <f t="shared" si="68"/>
        <v>213</v>
      </c>
      <c r="C513" s="69">
        <f t="shared" si="63"/>
        <v>213</v>
      </c>
      <c r="D513" s="10"/>
      <c r="E513" s="17"/>
      <c r="F513" s="18"/>
      <c r="G513" s="14"/>
      <c r="H513" s="91"/>
      <c r="I513" s="89"/>
      <c r="J513" s="93"/>
      <c r="K513" s="15" t="str">
        <f t="shared" si="69"/>
        <v/>
      </c>
      <c r="L513" s="76">
        <f t="shared" si="62"/>
        <v>0</v>
      </c>
      <c r="M513" s="77"/>
      <c r="N513" s="78" t="str">
        <f t="shared" si="70"/>
        <v/>
      </c>
      <c r="O513" s="82"/>
      <c r="P513" s="83">
        <f t="shared" si="64"/>
        <v>0</v>
      </c>
      <c r="Q513" s="78">
        <f t="shared" si="67"/>
        <v>511</v>
      </c>
      <c r="R513" s="78"/>
      <c r="T513" s="3" t="str">
        <f t="shared" si="65"/>
        <v/>
      </c>
    </row>
    <row r="514" spans="1:20" ht="24.75" customHeight="1">
      <c r="A514" s="69">
        <f t="shared" si="66"/>
        <v>512</v>
      </c>
      <c r="B514" s="16" t="str">
        <f t="shared" si="68"/>
        <v>214</v>
      </c>
      <c r="C514" s="69">
        <f t="shared" si="63"/>
        <v>214</v>
      </c>
      <c r="D514" s="10"/>
      <c r="E514" s="17"/>
      <c r="F514" s="18"/>
      <c r="G514" s="14"/>
      <c r="H514" s="91"/>
      <c r="I514" s="89"/>
      <c r="J514" s="93"/>
      <c r="K514" s="15" t="str">
        <f t="shared" si="69"/>
        <v/>
      </c>
      <c r="L514" s="76">
        <f t="shared" si="62"/>
        <v>0</v>
      </c>
      <c r="M514" s="77"/>
      <c r="N514" s="78" t="str">
        <f t="shared" si="70"/>
        <v/>
      </c>
      <c r="O514" s="82"/>
      <c r="P514" s="83">
        <f t="shared" si="64"/>
        <v>0</v>
      </c>
      <c r="Q514" s="78">
        <f t="shared" si="67"/>
        <v>512</v>
      </c>
      <c r="R514" s="78"/>
      <c r="T514" s="3" t="str">
        <f t="shared" si="65"/>
        <v/>
      </c>
    </row>
    <row r="515" spans="1:20" ht="24.75" customHeight="1">
      <c r="A515" s="69">
        <f t="shared" si="66"/>
        <v>513</v>
      </c>
      <c r="B515" s="16" t="str">
        <f t="shared" si="68"/>
        <v>215</v>
      </c>
      <c r="C515" s="69">
        <f t="shared" si="63"/>
        <v>215</v>
      </c>
      <c r="D515" s="10"/>
      <c r="E515" s="17"/>
      <c r="F515" s="18"/>
      <c r="G515" s="14"/>
      <c r="H515" s="91"/>
      <c r="I515" s="89"/>
      <c r="J515" s="93"/>
      <c r="K515" s="15" t="str">
        <f t="shared" si="69"/>
        <v/>
      </c>
      <c r="L515" s="76">
        <f t="shared" ref="L515:L578" si="71">COUNTIF($D$3:$D$1049,D515)</f>
        <v>0</v>
      </c>
      <c r="M515" s="77"/>
      <c r="N515" s="78" t="str">
        <f t="shared" si="70"/>
        <v/>
      </c>
      <c r="O515" s="82"/>
      <c r="P515" s="83">
        <f t="shared" si="64"/>
        <v>0</v>
      </c>
      <c r="Q515" s="78">
        <f t="shared" si="67"/>
        <v>513</v>
      </c>
      <c r="R515" s="78"/>
      <c r="T515" s="3" t="str">
        <f t="shared" si="65"/>
        <v/>
      </c>
    </row>
    <row r="516" spans="1:20" ht="24.75" customHeight="1">
      <c r="A516" s="69">
        <f t="shared" si="66"/>
        <v>514</v>
      </c>
      <c r="B516" s="16" t="str">
        <f t="shared" si="68"/>
        <v>216</v>
      </c>
      <c r="C516" s="69">
        <f t="shared" ref="C516:C579" si="72">IF(H516&lt;&gt;H515,1,C515+1)</f>
        <v>216</v>
      </c>
      <c r="D516" s="10"/>
      <c r="E516" s="17"/>
      <c r="F516" s="18"/>
      <c r="G516" s="14"/>
      <c r="H516" s="91"/>
      <c r="I516" s="89"/>
      <c r="J516" s="93"/>
      <c r="K516" s="15" t="str">
        <f t="shared" si="69"/>
        <v/>
      </c>
      <c r="L516" s="76">
        <f t="shared" si="71"/>
        <v>0</v>
      </c>
      <c r="M516" s="77"/>
      <c r="N516" s="78" t="str">
        <f t="shared" si="70"/>
        <v/>
      </c>
      <c r="O516" s="82"/>
      <c r="P516" s="83">
        <f t="shared" ref="P516:P579" si="73">IF(M516&lt;&gt;0,M516,O516)</f>
        <v>0</v>
      </c>
      <c r="Q516" s="78">
        <f t="shared" si="67"/>
        <v>514</v>
      </c>
      <c r="R516" s="78"/>
      <c r="T516" s="3" t="str">
        <f t="shared" ref="T516:T579" si="74">LEFT(D516,2)</f>
        <v/>
      </c>
    </row>
    <row r="517" spans="1:20" ht="24.75" customHeight="1">
      <c r="A517" s="69">
        <f t="shared" ref="A517:A580" si="75">A516+1</f>
        <v>515</v>
      </c>
      <c r="B517" s="16" t="str">
        <f t="shared" si="68"/>
        <v>217</v>
      </c>
      <c r="C517" s="69">
        <f t="shared" si="72"/>
        <v>217</v>
      </c>
      <c r="D517" s="10"/>
      <c r="E517" s="17"/>
      <c r="F517" s="18"/>
      <c r="G517" s="14"/>
      <c r="H517" s="91"/>
      <c r="I517" s="89"/>
      <c r="J517" s="93"/>
      <c r="K517" s="15" t="str">
        <f t="shared" si="69"/>
        <v/>
      </c>
      <c r="L517" s="76">
        <f t="shared" si="71"/>
        <v>0</v>
      </c>
      <c r="M517" s="77"/>
      <c r="N517" s="78" t="str">
        <f t="shared" si="70"/>
        <v/>
      </c>
      <c r="O517" s="82"/>
      <c r="P517" s="83">
        <f t="shared" si="73"/>
        <v>0</v>
      </c>
      <c r="Q517" s="78">
        <f t="shared" ref="Q517:Q580" si="76">Q516+1</f>
        <v>515</v>
      </c>
      <c r="R517" s="78"/>
      <c r="T517" s="3" t="str">
        <f t="shared" si="74"/>
        <v/>
      </c>
    </row>
    <row r="518" spans="1:20" ht="24.75" customHeight="1">
      <c r="A518" s="69">
        <f t="shared" si="75"/>
        <v>516</v>
      </c>
      <c r="B518" s="16" t="str">
        <f t="shared" si="68"/>
        <v>218</v>
      </c>
      <c r="C518" s="69">
        <f t="shared" si="72"/>
        <v>218</v>
      </c>
      <c r="D518" s="10"/>
      <c r="E518" s="17"/>
      <c r="F518" s="18"/>
      <c r="G518" s="14"/>
      <c r="H518" s="91"/>
      <c r="I518" s="89"/>
      <c r="J518" s="93"/>
      <c r="K518" s="15" t="str">
        <f t="shared" si="69"/>
        <v/>
      </c>
      <c r="L518" s="76">
        <f t="shared" si="71"/>
        <v>0</v>
      </c>
      <c r="M518" s="77"/>
      <c r="N518" s="78" t="str">
        <f t="shared" si="70"/>
        <v/>
      </c>
      <c r="O518" s="82"/>
      <c r="P518" s="83">
        <f t="shared" si="73"/>
        <v>0</v>
      </c>
      <c r="Q518" s="78">
        <f t="shared" si="76"/>
        <v>516</v>
      </c>
      <c r="R518" s="78"/>
      <c r="T518" s="3" t="str">
        <f t="shared" si="74"/>
        <v/>
      </c>
    </row>
    <row r="519" spans="1:20" ht="24.75" customHeight="1">
      <c r="A519" s="69">
        <f t="shared" si="75"/>
        <v>517</v>
      </c>
      <c r="B519" s="16" t="str">
        <f t="shared" si="68"/>
        <v>219</v>
      </c>
      <c r="C519" s="69">
        <f t="shared" si="72"/>
        <v>219</v>
      </c>
      <c r="D519" s="10"/>
      <c r="E519" s="17"/>
      <c r="F519" s="18"/>
      <c r="G519" s="14"/>
      <c r="H519" s="91"/>
      <c r="I519" s="89"/>
      <c r="J519" s="93"/>
      <c r="K519" s="15" t="str">
        <f t="shared" si="69"/>
        <v/>
      </c>
      <c r="L519" s="76">
        <f t="shared" si="71"/>
        <v>0</v>
      </c>
      <c r="M519" s="77"/>
      <c r="N519" s="78" t="str">
        <f t="shared" si="70"/>
        <v/>
      </c>
      <c r="O519" s="82"/>
      <c r="P519" s="83">
        <f t="shared" si="73"/>
        <v>0</v>
      </c>
      <c r="Q519" s="78">
        <f t="shared" si="76"/>
        <v>517</v>
      </c>
      <c r="R519" s="78"/>
      <c r="T519" s="3" t="str">
        <f t="shared" si="74"/>
        <v/>
      </c>
    </row>
    <row r="520" spans="1:20" ht="24.75" customHeight="1">
      <c r="A520" s="69">
        <f t="shared" si="75"/>
        <v>518</v>
      </c>
      <c r="B520" s="16" t="str">
        <f t="shared" si="68"/>
        <v>220</v>
      </c>
      <c r="C520" s="69">
        <f t="shared" si="72"/>
        <v>220</v>
      </c>
      <c r="D520" s="10"/>
      <c r="E520" s="17"/>
      <c r="F520" s="18"/>
      <c r="G520" s="14"/>
      <c r="H520" s="91"/>
      <c r="I520" s="89"/>
      <c r="J520" s="93"/>
      <c r="K520" s="15" t="str">
        <f t="shared" si="69"/>
        <v/>
      </c>
      <c r="L520" s="76">
        <f t="shared" si="71"/>
        <v>0</v>
      </c>
      <c r="M520" s="77"/>
      <c r="N520" s="78" t="str">
        <f t="shared" si="70"/>
        <v/>
      </c>
      <c r="O520" s="82"/>
      <c r="P520" s="83">
        <f t="shared" si="73"/>
        <v>0</v>
      </c>
      <c r="Q520" s="78">
        <f t="shared" si="76"/>
        <v>518</v>
      </c>
      <c r="R520" s="78"/>
      <c r="T520" s="3" t="str">
        <f t="shared" si="74"/>
        <v/>
      </c>
    </row>
    <row r="521" spans="1:20" ht="24.75" customHeight="1">
      <c r="A521" s="69">
        <f t="shared" si="75"/>
        <v>519</v>
      </c>
      <c r="B521" s="16" t="str">
        <f t="shared" si="68"/>
        <v>221</v>
      </c>
      <c r="C521" s="69">
        <f t="shared" si="72"/>
        <v>221</v>
      </c>
      <c r="D521" s="10"/>
      <c r="E521" s="17"/>
      <c r="F521" s="18"/>
      <c r="G521" s="14"/>
      <c r="H521" s="91"/>
      <c r="I521" s="89"/>
      <c r="J521" s="93"/>
      <c r="K521" s="15" t="str">
        <f t="shared" si="69"/>
        <v/>
      </c>
      <c r="L521" s="76">
        <f t="shared" si="71"/>
        <v>0</v>
      </c>
      <c r="M521" s="77"/>
      <c r="N521" s="78" t="str">
        <f t="shared" si="70"/>
        <v/>
      </c>
      <c r="O521" s="82"/>
      <c r="P521" s="83">
        <f t="shared" si="73"/>
        <v>0</v>
      </c>
      <c r="Q521" s="78">
        <f t="shared" si="76"/>
        <v>519</v>
      </c>
      <c r="R521" s="78"/>
      <c r="T521" s="3" t="str">
        <f t="shared" si="74"/>
        <v/>
      </c>
    </row>
    <row r="522" spans="1:20" ht="24.75" customHeight="1">
      <c r="A522" s="69">
        <f t="shared" si="75"/>
        <v>520</v>
      </c>
      <c r="B522" s="16" t="str">
        <f t="shared" si="68"/>
        <v>222</v>
      </c>
      <c r="C522" s="69">
        <f t="shared" si="72"/>
        <v>222</v>
      </c>
      <c r="D522" s="10"/>
      <c r="E522" s="17"/>
      <c r="F522" s="18"/>
      <c r="G522" s="14"/>
      <c r="H522" s="91"/>
      <c r="I522" s="89"/>
      <c r="J522" s="93"/>
      <c r="K522" s="15" t="str">
        <f t="shared" si="69"/>
        <v/>
      </c>
      <c r="L522" s="76">
        <f t="shared" si="71"/>
        <v>0</v>
      </c>
      <c r="M522" s="77"/>
      <c r="N522" s="78" t="str">
        <f t="shared" si="70"/>
        <v/>
      </c>
      <c r="O522" s="82"/>
      <c r="P522" s="83">
        <f t="shared" si="73"/>
        <v>0</v>
      </c>
      <c r="Q522" s="78">
        <f t="shared" si="76"/>
        <v>520</v>
      </c>
      <c r="R522" s="78"/>
      <c r="T522" s="3" t="str">
        <f t="shared" si="74"/>
        <v/>
      </c>
    </row>
    <row r="523" spans="1:20" ht="24.75" customHeight="1">
      <c r="A523" s="69">
        <f t="shared" si="75"/>
        <v>521</v>
      </c>
      <c r="B523" s="16" t="str">
        <f t="shared" ref="B523:B586" si="77">J523&amp;TEXT(C523,"00")</f>
        <v>223</v>
      </c>
      <c r="C523" s="69">
        <f t="shared" si="72"/>
        <v>223</v>
      </c>
      <c r="D523" s="10"/>
      <c r="E523" s="17"/>
      <c r="F523" s="18"/>
      <c r="G523" s="14"/>
      <c r="H523" s="91"/>
      <c r="I523" s="89"/>
      <c r="J523" s="93"/>
      <c r="K523" s="15" t="str">
        <f t="shared" si="69"/>
        <v/>
      </c>
      <c r="L523" s="76">
        <f t="shared" si="71"/>
        <v>0</v>
      </c>
      <c r="M523" s="77"/>
      <c r="N523" s="78" t="str">
        <f t="shared" si="70"/>
        <v/>
      </c>
      <c r="O523" s="82"/>
      <c r="P523" s="83">
        <f t="shared" si="73"/>
        <v>0</v>
      </c>
      <c r="Q523" s="78">
        <f t="shared" si="76"/>
        <v>521</v>
      </c>
      <c r="R523" s="78"/>
      <c r="T523" s="3" t="str">
        <f t="shared" si="74"/>
        <v/>
      </c>
    </row>
    <row r="524" spans="1:20" ht="24.75" customHeight="1">
      <c r="A524" s="69">
        <f t="shared" si="75"/>
        <v>522</v>
      </c>
      <c r="B524" s="16" t="str">
        <f t="shared" si="77"/>
        <v>224</v>
      </c>
      <c r="C524" s="69">
        <f t="shared" si="72"/>
        <v>224</v>
      </c>
      <c r="D524" s="10"/>
      <c r="E524" s="17"/>
      <c r="F524" s="18"/>
      <c r="G524" s="14"/>
      <c r="H524" s="91"/>
      <c r="I524" s="89"/>
      <c r="J524" s="93"/>
      <c r="K524" s="15" t="str">
        <f t="shared" si="69"/>
        <v/>
      </c>
      <c r="L524" s="76">
        <f t="shared" si="71"/>
        <v>0</v>
      </c>
      <c r="M524" s="77"/>
      <c r="N524" s="78" t="str">
        <f t="shared" si="70"/>
        <v/>
      </c>
      <c r="O524" s="82"/>
      <c r="P524" s="83">
        <f t="shared" si="73"/>
        <v>0</v>
      </c>
      <c r="Q524" s="78">
        <f t="shared" si="76"/>
        <v>522</v>
      </c>
      <c r="R524" s="78"/>
      <c r="T524" s="3" t="str">
        <f t="shared" si="74"/>
        <v/>
      </c>
    </row>
    <row r="525" spans="1:20" ht="24.75" customHeight="1">
      <c r="A525" s="69">
        <f t="shared" si="75"/>
        <v>523</v>
      </c>
      <c r="B525" s="16" t="str">
        <f t="shared" si="77"/>
        <v>225</v>
      </c>
      <c r="C525" s="69">
        <f t="shared" si="72"/>
        <v>225</v>
      </c>
      <c r="D525" s="10"/>
      <c r="E525" s="17"/>
      <c r="F525" s="18"/>
      <c r="G525" s="14"/>
      <c r="H525" s="91"/>
      <c r="I525" s="89"/>
      <c r="J525" s="93"/>
      <c r="K525" s="15" t="str">
        <f t="shared" si="69"/>
        <v/>
      </c>
      <c r="L525" s="76">
        <f t="shared" si="71"/>
        <v>0</v>
      </c>
      <c r="M525" s="77"/>
      <c r="N525" s="78" t="str">
        <f t="shared" si="70"/>
        <v/>
      </c>
      <c r="O525" s="82"/>
      <c r="P525" s="83">
        <f t="shared" si="73"/>
        <v>0</v>
      </c>
      <c r="Q525" s="78">
        <f t="shared" si="76"/>
        <v>523</v>
      </c>
      <c r="R525" s="78"/>
      <c r="T525" s="3" t="str">
        <f t="shared" si="74"/>
        <v/>
      </c>
    </row>
    <row r="526" spans="1:20" ht="24.75" customHeight="1">
      <c r="A526" s="69">
        <f t="shared" si="75"/>
        <v>524</v>
      </c>
      <c r="B526" s="16" t="str">
        <f t="shared" si="77"/>
        <v>226</v>
      </c>
      <c r="C526" s="69">
        <f t="shared" si="72"/>
        <v>226</v>
      </c>
      <c r="D526" s="10"/>
      <c r="E526" s="17"/>
      <c r="F526" s="18"/>
      <c r="G526" s="14"/>
      <c r="H526" s="91"/>
      <c r="I526" s="89"/>
      <c r="J526" s="93"/>
      <c r="K526" s="15" t="str">
        <f t="shared" si="69"/>
        <v/>
      </c>
      <c r="L526" s="76">
        <f t="shared" si="71"/>
        <v>0</v>
      </c>
      <c r="M526" s="77"/>
      <c r="N526" s="78" t="str">
        <f t="shared" si="70"/>
        <v/>
      </c>
      <c r="O526" s="82"/>
      <c r="P526" s="83">
        <f t="shared" si="73"/>
        <v>0</v>
      </c>
      <c r="Q526" s="78">
        <f t="shared" si="76"/>
        <v>524</v>
      </c>
      <c r="R526" s="78"/>
      <c r="T526" s="3" t="str">
        <f t="shared" si="74"/>
        <v/>
      </c>
    </row>
    <row r="527" spans="1:20" ht="24.75" customHeight="1">
      <c r="A527" s="69">
        <f t="shared" si="75"/>
        <v>525</v>
      </c>
      <c r="B527" s="16" t="str">
        <f t="shared" si="77"/>
        <v>227</v>
      </c>
      <c r="C527" s="69">
        <f t="shared" si="72"/>
        <v>227</v>
      </c>
      <c r="D527" s="10"/>
      <c r="E527" s="17"/>
      <c r="F527" s="18"/>
      <c r="G527" s="14"/>
      <c r="H527" s="91"/>
      <c r="I527" s="89"/>
      <c r="J527" s="93"/>
      <c r="K527" s="15" t="str">
        <f t="shared" si="69"/>
        <v/>
      </c>
      <c r="L527" s="76">
        <f t="shared" si="71"/>
        <v>0</v>
      </c>
      <c r="M527" s="77"/>
      <c r="N527" s="78" t="str">
        <f t="shared" si="70"/>
        <v/>
      </c>
      <c r="O527" s="82"/>
      <c r="P527" s="83">
        <f t="shared" si="73"/>
        <v>0</v>
      </c>
      <c r="Q527" s="78">
        <f t="shared" si="76"/>
        <v>525</v>
      </c>
      <c r="R527" s="78"/>
      <c r="T527" s="3" t="str">
        <f t="shared" si="74"/>
        <v/>
      </c>
    </row>
    <row r="528" spans="1:20" ht="24.75" customHeight="1">
      <c r="A528" s="69">
        <f t="shared" si="75"/>
        <v>526</v>
      </c>
      <c r="B528" s="16" t="str">
        <f t="shared" si="77"/>
        <v>228</v>
      </c>
      <c r="C528" s="69">
        <f t="shared" si="72"/>
        <v>228</v>
      </c>
      <c r="D528" s="10"/>
      <c r="E528" s="17"/>
      <c r="F528" s="18"/>
      <c r="G528" s="14"/>
      <c r="H528" s="91"/>
      <c r="I528" s="89"/>
      <c r="J528" s="93"/>
      <c r="K528" s="15" t="str">
        <f t="shared" si="69"/>
        <v/>
      </c>
      <c r="L528" s="76">
        <f t="shared" si="71"/>
        <v>0</v>
      </c>
      <c r="M528" s="77"/>
      <c r="N528" s="78" t="str">
        <f t="shared" si="70"/>
        <v/>
      </c>
      <c r="O528" s="82"/>
      <c r="P528" s="83">
        <f t="shared" si="73"/>
        <v>0</v>
      </c>
      <c r="Q528" s="78">
        <f t="shared" si="76"/>
        <v>526</v>
      </c>
      <c r="R528" s="78"/>
      <c r="S528"/>
      <c r="T528" s="3" t="str">
        <f t="shared" si="74"/>
        <v/>
      </c>
    </row>
    <row r="529" spans="1:20" ht="24.75" customHeight="1">
      <c r="A529" s="69">
        <f t="shared" si="75"/>
        <v>527</v>
      </c>
      <c r="B529" s="16" t="str">
        <f t="shared" si="77"/>
        <v>229</v>
      </c>
      <c r="C529" s="69">
        <f t="shared" si="72"/>
        <v>229</v>
      </c>
      <c r="D529" s="10"/>
      <c r="E529" s="17"/>
      <c r="F529" s="18"/>
      <c r="G529" s="14"/>
      <c r="H529" s="91"/>
      <c r="I529" s="89"/>
      <c r="J529" s="93"/>
      <c r="K529" s="15" t="str">
        <f t="shared" si="69"/>
        <v/>
      </c>
      <c r="L529" s="76">
        <f t="shared" si="71"/>
        <v>0</v>
      </c>
      <c r="M529" s="77"/>
      <c r="N529" s="78" t="str">
        <f t="shared" si="70"/>
        <v/>
      </c>
      <c r="O529" s="82"/>
      <c r="P529" s="83">
        <f t="shared" si="73"/>
        <v>0</v>
      </c>
      <c r="Q529" s="78">
        <f t="shared" si="76"/>
        <v>527</v>
      </c>
      <c r="R529" s="78"/>
      <c r="T529" s="3" t="str">
        <f t="shared" si="74"/>
        <v/>
      </c>
    </row>
    <row r="530" spans="1:20" ht="24.75" customHeight="1">
      <c r="A530" s="69">
        <f t="shared" si="75"/>
        <v>528</v>
      </c>
      <c r="B530" s="16" t="str">
        <f t="shared" si="77"/>
        <v>230</v>
      </c>
      <c r="C530" s="69">
        <f t="shared" si="72"/>
        <v>230</v>
      </c>
      <c r="D530" s="10"/>
      <c r="E530" s="17"/>
      <c r="F530" s="18"/>
      <c r="G530" s="14"/>
      <c r="H530" s="91"/>
      <c r="I530" s="89"/>
      <c r="J530" s="93"/>
      <c r="K530" s="15" t="str">
        <f t="shared" si="69"/>
        <v/>
      </c>
      <c r="L530" s="76">
        <f t="shared" si="71"/>
        <v>0</v>
      </c>
      <c r="M530" s="77"/>
      <c r="N530" s="78" t="str">
        <f t="shared" si="70"/>
        <v/>
      </c>
      <c r="O530" s="82"/>
      <c r="P530" s="83">
        <f t="shared" si="73"/>
        <v>0</v>
      </c>
      <c r="Q530" s="78">
        <f t="shared" si="76"/>
        <v>528</v>
      </c>
      <c r="R530" s="78"/>
      <c r="T530" s="3" t="str">
        <f t="shared" si="74"/>
        <v/>
      </c>
    </row>
    <row r="531" spans="1:20" ht="24.75" customHeight="1">
      <c r="A531" s="69">
        <f t="shared" si="75"/>
        <v>529</v>
      </c>
      <c r="B531" s="16" t="str">
        <f t="shared" si="77"/>
        <v>231</v>
      </c>
      <c r="C531" s="69">
        <f t="shared" si="72"/>
        <v>231</v>
      </c>
      <c r="D531" s="10"/>
      <c r="E531" s="17"/>
      <c r="F531" s="18"/>
      <c r="G531" s="14"/>
      <c r="H531" s="91"/>
      <c r="I531" s="89"/>
      <c r="J531" s="93"/>
      <c r="K531" s="15" t="str">
        <f t="shared" si="69"/>
        <v/>
      </c>
      <c r="L531" s="76">
        <f t="shared" si="71"/>
        <v>0</v>
      </c>
      <c r="M531" s="77"/>
      <c r="N531" s="78" t="str">
        <f t="shared" si="70"/>
        <v/>
      </c>
      <c r="O531" s="82"/>
      <c r="P531" s="83">
        <f t="shared" si="73"/>
        <v>0</v>
      </c>
      <c r="Q531" s="78">
        <f t="shared" si="76"/>
        <v>529</v>
      </c>
      <c r="R531" s="78"/>
      <c r="T531" s="3" t="str">
        <f t="shared" si="74"/>
        <v/>
      </c>
    </row>
    <row r="532" spans="1:20" ht="24.75" customHeight="1">
      <c r="A532" s="69">
        <f t="shared" si="75"/>
        <v>530</v>
      </c>
      <c r="B532" s="16" t="str">
        <f t="shared" si="77"/>
        <v>232</v>
      </c>
      <c r="C532" s="69">
        <f t="shared" si="72"/>
        <v>232</v>
      </c>
      <c r="D532" s="10"/>
      <c r="E532" s="17"/>
      <c r="F532" s="18"/>
      <c r="G532" s="14"/>
      <c r="H532" s="91"/>
      <c r="I532" s="89"/>
      <c r="J532" s="93"/>
      <c r="K532" s="15" t="str">
        <f t="shared" si="69"/>
        <v/>
      </c>
      <c r="L532" s="76">
        <f t="shared" si="71"/>
        <v>0</v>
      </c>
      <c r="M532" s="77"/>
      <c r="N532" s="78" t="str">
        <f t="shared" si="70"/>
        <v/>
      </c>
      <c r="O532" s="82"/>
      <c r="P532" s="83">
        <f t="shared" si="73"/>
        <v>0</v>
      </c>
      <c r="Q532" s="78">
        <f t="shared" si="76"/>
        <v>530</v>
      </c>
      <c r="R532" s="78"/>
      <c r="T532" s="3" t="str">
        <f t="shared" si="74"/>
        <v/>
      </c>
    </row>
    <row r="533" spans="1:20" ht="24.75" customHeight="1">
      <c r="A533" s="69">
        <f t="shared" si="75"/>
        <v>531</v>
      </c>
      <c r="B533" s="16" t="str">
        <f t="shared" si="77"/>
        <v>233</v>
      </c>
      <c r="C533" s="69">
        <f t="shared" si="72"/>
        <v>233</v>
      </c>
      <c r="D533" s="10"/>
      <c r="E533" s="17"/>
      <c r="F533" s="18"/>
      <c r="G533" s="14"/>
      <c r="H533" s="91"/>
      <c r="I533" s="89"/>
      <c r="J533" s="93"/>
      <c r="K533" s="15" t="str">
        <f t="shared" si="69"/>
        <v/>
      </c>
      <c r="L533" s="76">
        <f t="shared" si="71"/>
        <v>0</v>
      </c>
      <c r="M533" s="77"/>
      <c r="N533" s="78" t="str">
        <f t="shared" si="70"/>
        <v/>
      </c>
      <c r="O533" s="82"/>
      <c r="P533" s="83">
        <f t="shared" si="73"/>
        <v>0</v>
      </c>
      <c r="Q533" s="78">
        <f t="shared" si="76"/>
        <v>531</v>
      </c>
      <c r="R533" s="78"/>
      <c r="T533" s="3" t="str">
        <f t="shared" si="74"/>
        <v/>
      </c>
    </row>
    <row r="534" spans="1:20" ht="24.75" customHeight="1">
      <c r="A534" s="69">
        <f t="shared" si="75"/>
        <v>532</v>
      </c>
      <c r="B534" s="16" t="str">
        <f t="shared" si="77"/>
        <v>234</v>
      </c>
      <c r="C534" s="69">
        <f t="shared" si="72"/>
        <v>234</v>
      </c>
      <c r="D534" s="10"/>
      <c r="E534" s="17"/>
      <c r="F534" s="18"/>
      <c r="G534" s="14"/>
      <c r="H534" s="91"/>
      <c r="I534" s="89"/>
      <c r="J534" s="93"/>
      <c r="K534" s="15" t="str">
        <f t="shared" si="69"/>
        <v/>
      </c>
      <c r="L534" s="76">
        <f t="shared" si="71"/>
        <v>0</v>
      </c>
      <c r="M534" s="77"/>
      <c r="N534" s="78" t="str">
        <f t="shared" si="70"/>
        <v/>
      </c>
      <c r="O534" s="82"/>
      <c r="P534" s="83">
        <f t="shared" si="73"/>
        <v>0</v>
      </c>
      <c r="Q534" s="78">
        <f t="shared" si="76"/>
        <v>532</v>
      </c>
      <c r="R534" s="78"/>
      <c r="T534" s="3" t="str">
        <f t="shared" si="74"/>
        <v/>
      </c>
    </row>
    <row r="535" spans="1:20" ht="24.75" customHeight="1">
      <c r="A535" s="69">
        <f t="shared" si="75"/>
        <v>533</v>
      </c>
      <c r="B535" s="16" t="str">
        <f t="shared" si="77"/>
        <v>235</v>
      </c>
      <c r="C535" s="69">
        <f t="shared" si="72"/>
        <v>235</v>
      </c>
      <c r="D535" s="10"/>
      <c r="E535" s="17"/>
      <c r="F535" s="18"/>
      <c r="G535" s="14"/>
      <c r="H535" s="91"/>
      <c r="I535" s="89"/>
      <c r="J535" s="93"/>
      <c r="K535" s="15" t="str">
        <f t="shared" si="69"/>
        <v/>
      </c>
      <c r="L535" s="76">
        <f t="shared" si="71"/>
        <v>0</v>
      </c>
      <c r="M535" s="77"/>
      <c r="N535" s="78" t="str">
        <f t="shared" si="70"/>
        <v/>
      </c>
      <c r="O535" s="82"/>
      <c r="P535" s="83">
        <f t="shared" si="73"/>
        <v>0</v>
      </c>
      <c r="Q535" s="78">
        <f t="shared" si="76"/>
        <v>533</v>
      </c>
      <c r="R535" s="78"/>
      <c r="T535" s="3" t="str">
        <f t="shared" si="74"/>
        <v/>
      </c>
    </row>
    <row r="536" spans="1:20" ht="24.75" customHeight="1">
      <c r="A536" s="69">
        <f t="shared" si="75"/>
        <v>534</v>
      </c>
      <c r="B536" s="16" t="str">
        <f t="shared" si="77"/>
        <v>236</v>
      </c>
      <c r="C536" s="69">
        <f t="shared" si="72"/>
        <v>236</v>
      </c>
      <c r="D536" s="10"/>
      <c r="E536" s="17"/>
      <c r="F536" s="18"/>
      <c r="G536" s="14"/>
      <c r="H536" s="91"/>
      <c r="I536" s="89"/>
      <c r="J536" s="93"/>
      <c r="K536" s="15" t="str">
        <f t="shared" si="69"/>
        <v/>
      </c>
      <c r="L536" s="76">
        <f t="shared" si="71"/>
        <v>0</v>
      </c>
      <c r="M536" s="77"/>
      <c r="N536" s="78" t="str">
        <f t="shared" si="70"/>
        <v/>
      </c>
      <c r="O536" s="82"/>
      <c r="P536" s="83">
        <f t="shared" si="73"/>
        <v>0</v>
      </c>
      <c r="Q536" s="78">
        <f t="shared" si="76"/>
        <v>534</v>
      </c>
      <c r="R536" s="78"/>
      <c r="T536" s="3" t="str">
        <f t="shared" si="74"/>
        <v/>
      </c>
    </row>
    <row r="537" spans="1:20" ht="24.75" customHeight="1">
      <c r="A537" s="69">
        <f t="shared" si="75"/>
        <v>535</v>
      </c>
      <c r="B537" s="16" t="str">
        <f t="shared" si="77"/>
        <v>237</v>
      </c>
      <c r="C537" s="69">
        <f t="shared" si="72"/>
        <v>237</v>
      </c>
      <c r="D537" s="10"/>
      <c r="E537" s="17"/>
      <c r="F537" s="18"/>
      <c r="G537" s="14"/>
      <c r="H537" s="91"/>
      <c r="I537" s="89"/>
      <c r="J537" s="93"/>
      <c r="K537" s="15" t="str">
        <f t="shared" si="69"/>
        <v/>
      </c>
      <c r="L537" s="76">
        <f t="shared" si="71"/>
        <v>0</v>
      </c>
      <c r="M537" s="77"/>
      <c r="N537" s="78" t="str">
        <f t="shared" si="70"/>
        <v/>
      </c>
      <c r="O537" s="82"/>
      <c r="P537" s="83">
        <f t="shared" si="73"/>
        <v>0</v>
      </c>
      <c r="Q537" s="78">
        <f t="shared" si="76"/>
        <v>535</v>
      </c>
      <c r="R537" s="78"/>
      <c r="T537" s="3" t="str">
        <f t="shared" si="74"/>
        <v/>
      </c>
    </row>
    <row r="538" spans="1:20" ht="24.75" customHeight="1">
      <c r="A538" s="69">
        <f t="shared" si="75"/>
        <v>536</v>
      </c>
      <c r="B538" s="16" t="str">
        <f t="shared" si="77"/>
        <v>238</v>
      </c>
      <c r="C538" s="69">
        <f t="shared" si="72"/>
        <v>238</v>
      </c>
      <c r="D538" s="10"/>
      <c r="E538" s="17"/>
      <c r="F538" s="18"/>
      <c r="G538" s="14"/>
      <c r="H538" s="91"/>
      <c r="I538" s="89"/>
      <c r="J538" s="93"/>
      <c r="K538" s="15" t="str">
        <f t="shared" si="69"/>
        <v/>
      </c>
      <c r="L538" s="76">
        <f t="shared" si="71"/>
        <v>0</v>
      </c>
      <c r="M538" s="77"/>
      <c r="N538" s="78" t="str">
        <f t="shared" si="70"/>
        <v/>
      </c>
      <c r="O538" s="82"/>
      <c r="P538" s="83">
        <f t="shared" si="73"/>
        <v>0</v>
      </c>
      <c r="Q538" s="78">
        <f t="shared" si="76"/>
        <v>536</v>
      </c>
      <c r="R538" s="78"/>
      <c r="T538" s="3" t="str">
        <f t="shared" si="74"/>
        <v/>
      </c>
    </row>
    <row r="539" spans="1:20" ht="24.75" customHeight="1">
      <c r="A539" s="69">
        <f t="shared" si="75"/>
        <v>537</v>
      </c>
      <c r="B539" s="16" t="str">
        <f t="shared" si="77"/>
        <v>239</v>
      </c>
      <c r="C539" s="69">
        <f t="shared" si="72"/>
        <v>239</v>
      </c>
      <c r="D539" s="10"/>
      <c r="E539" s="17"/>
      <c r="F539" s="18"/>
      <c r="G539" s="14"/>
      <c r="H539" s="91"/>
      <c r="I539" s="89"/>
      <c r="J539" s="93"/>
      <c r="K539" s="15" t="str">
        <f t="shared" si="69"/>
        <v/>
      </c>
      <c r="L539" s="76">
        <f t="shared" si="71"/>
        <v>0</v>
      </c>
      <c r="M539" s="77"/>
      <c r="N539" s="78" t="str">
        <f t="shared" si="70"/>
        <v/>
      </c>
      <c r="O539" s="82"/>
      <c r="P539" s="83">
        <f t="shared" si="73"/>
        <v>0</v>
      </c>
      <c r="Q539" s="78">
        <f t="shared" si="76"/>
        <v>537</v>
      </c>
      <c r="R539" s="78"/>
      <c r="T539" s="3" t="str">
        <f t="shared" si="74"/>
        <v/>
      </c>
    </row>
    <row r="540" spans="1:20" ht="24.75" customHeight="1">
      <c r="A540" s="69">
        <f t="shared" si="75"/>
        <v>538</v>
      </c>
      <c r="B540" s="16" t="str">
        <f t="shared" si="77"/>
        <v>240</v>
      </c>
      <c r="C540" s="69">
        <f t="shared" si="72"/>
        <v>240</v>
      </c>
      <c r="D540" s="10"/>
      <c r="E540" s="17"/>
      <c r="F540" s="18"/>
      <c r="G540" s="14"/>
      <c r="H540" s="91"/>
      <c r="I540" s="89"/>
      <c r="J540" s="93"/>
      <c r="K540" s="15" t="str">
        <f t="shared" si="69"/>
        <v/>
      </c>
      <c r="L540" s="76">
        <f t="shared" si="71"/>
        <v>0</v>
      </c>
      <c r="M540" s="77"/>
      <c r="N540" s="78" t="str">
        <f t="shared" si="70"/>
        <v/>
      </c>
      <c r="O540" s="82"/>
      <c r="P540" s="83">
        <f t="shared" si="73"/>
        <v>0</v>
      </c>
      <c r="Q540" s="78">
        <f t="shared" si="76"/>
        <v>538</v>
      </c>
      <c r="R540" s="78"/>
      <c r="T540" s="3" t="str">
        <f t="shared" si="74"/>
        <v/>
      </c>
    </row>
    <row r="541" spans="1:20" ht="24.75" customHeight="1">
      <c r="A541" s="69">
        <f t="shared" si="75"/>
        <v>539</v>
      </c>
      <c r="B541" s="16" t="str">
        <f t="shared" si="77"/>
        <v>241</v>
      </c>
      <c r="C541" s="69">
        <f t="shared" si="72"/>
        <v>241</v>
      </c>
      <c r="D541" s="10"/>
      <c r="E541" s="17"/>
      <c r="F541" s="18"/>
      <c r="G541" s="14"/>
      <c r="H541" s="91"/>
      <c r="I541" s="89"/>
      <c r="J541" s="93"/>
      <c r="K541" s="15" t="str">
        <f t="shared" si="69"/>
        <v/>
      </c>
      <c r="L541" s="76">
        <f t="shared" si="71"/>
        <v>0</v>
      </c>
      <c r="M541" s="77"/>
      <c r="N541" s="78" t="str">
        <f t="shared" si="70"/>
        <v/>
      </c>
      <c r="O541" s="82"/>
      <c r="P541" s="83">
        <f t="shared" si="73"/>
        <v>0</v>
      </c>
      <c r="Q541" s="78">
        <f t="shared" si="76"/>
        <v>539</v>
      </c>
      <c r="R541" s="78"/>
      <c r="T541" s="3" t="str">
        <f t="shared" si="74"/>
        <v/>
      </c>
    </row>
    <row r="542" spans="1:20" ht="24.75" customHeight="1">
      <c r="A542" s="69">
        <f t="shared" si="75"/>
        <v>540</v>
      </c>
      <c r="B542" s="16" t="str">
        <f t="shared" si="77"/>
        <v>242</v>
      </c>
      <c r="C542" s="69">
        <f t="shared" si="72"/>
        <v>242</v>
      </c>
      <c r="D542" s="10"/>
      <c r="E542" s="17"/>
      <c r="F542" s="18"/>
      <c r="G542" s="14"/>
      <c r="H542" s="91"/>
      <c r="I542" s="89"/>
      <c r="J542" s="93"/>
      <c r="K542" s="15" t="str">
        <f t="shared" si="69"/>
        <v/>
      </c>
      <c r="L542" s="76">
        <f t="shared" si="71"/>
        <v>0</v>
      </c>
      <c r="M542" s="77"/>
      <c r="N542" s="78" t="str">
        <f t="shared" si="70"/>
        <v/>
      </c>
      <c r="O542" s="82"/>
      <c r="P542" s="83">
        <f t="shared" si="73"/>
        <v>0</v>
      </c>
      <c r="Q542" s="78">
        <f t="shared" si="76"/>
        <v>540</v>
      </c>
      <c r="R542" s="78"/>
      <c r="T542" s="3" t="str">
        <f t="shared" si="74"/>
        <v/>
      </c>
    </row>
    <row r="543" spans="1:20" ht="24.75" customHeight="1">
      <c r="A543" s="69">
        <f t="shared" si="75"/>
        <v>541</v>
      </c>
      <c r="B543" s="16" t="str">
        <f t="shared" si="77"/>
        <v>243</v>
      </c>
      <c r="C543" s="69">
        <f t="shared" si="72"/>
        <v>243</v>
      </c>
      <c r="D543" s="10"/>
      <c r="E543" s="17"/>
      <c r="F543" s="18"/>
      <c r="G543" s="14"/>
      <c r="H543" s="91"/>
      <c r="I543" s="89"/>
      <c r="J543" s="93"/>
      <c r="K543" s="15" t="str">
        <f t="shared" si="69"/>
        <v/>
      </c>
      <c r="L543" s="76">
        <f t="shared" si="71"/>
        <v>0</v>
      </c>
      <c r="M543" s="77"/>
      <c r="N543" s="78" t="str">
        <f t="shared" si="70"/>
        <v/>
      </c>
      <c r="O543" s="82"/>
      <c r="P543" s="83">
        <f t="shared" si="73"/>
        <v>0</v>
      </c>
      <c r="Q543" s="78">
        <f t="shared" si="76"/>
        <v>541</v>
      </c>
      <c r="R543" s="78"/>
      <c r="T543" s="3" t="str">
        <f t="shared" si="74"/>
        <v/>
      </c>
    </row>
    <row r="544" spans="1:20" ht="24.75" customHeight="1">
      <c r="A544" s="69">
        <f t="shared" si="75"/>
        <v>542</v>
      </c>
      <c r="B544" s="16" t="str">
        <f t="shared" si="77"/>
        <v>244</v>
      </c>
      <c r="C544" s="69">
        <f t="shared" si="72"/>
        <v>244</v>
      </c>
      <c r="D544" s="10"/>
      <c r="E544" s="17"/>
      <c r="F544" s="18"/>
      <c r="G544" s="14"/>
      <c r="H544" s="91"/>
      <c r="I544" s="89"/>
      <c r="J544" s="93"/>
      <c r="K544" s="15" t="str">
        <f t="shared" si="69"/>
        <v/>
      </c>
      <c r="L544" s="76">
        <f t="shared" si="71"/>
        <v>0</v>
      </c>
      <c r="M544" s="77"/>
      <c r="N544" s="78" t="str">
        <f t="shared" si="70"/>
        <v/>
      </c>
      <c r="O544" s="82"/>
      <c r="P544" s="83">
        <f t="shared" si="73"/>
        <v>0</v>
      </c>
      <c r="Q544" s="78">
        <f t="shared" si="76"/>
        <v>542</v>
      </c>
      <c r="R544" s="78"/>
      <c r="T544" s="3" t="str">
        <f t="shared" si="74"/>
        <v/>
      </c>
    </row>
    <row r="545" spans="1:20" ht="24.75" customHeight="1">
      <c r="A545" s="69">
        <f t="shared" si="75"/>
        <v>543</v>
      </c>
      <c r="B545" s="16" t="str">
        <f t="shared" si="77"/>
        <v>245</v>
      </c>
      <c r="C545" s="69">
        <f t="shared" si="72"/>
        <v>245</v>
      </c>
      <c r="D545" s="10"/>
      <c r="E545" s="17"/>
      <c r="F545" s="18"/>
      <c r="G545" s="14"/>
      <c r="H545" s="91"/>
      <c r="I545" s="89"/>
      <c r="J545" s="93"/>
      <c r="K545" s="15" t="str">
        <f t="shared" si="69"/>
        <v/>
      </c>
      <c r="L545" s="76">
        <f t="shared" si="71"/>
        <v>0</v>
      </c>
      <c r="M545" s="77"/>
      <c r="N545" s="78" t="str">
        <f t="shared" si="70"/>
        <v/>
      </c>
      <c r="O545" s="82"/>
      <c r="P545" s="83">
        <f t="shared" si="73"/>
        <v>0</v>
      </c>
      <c r="Q545" s="78">
        <f t="shared" si="76"/>
        <v>543</v>
      </c>
      <c r="R545" s="78"/>
      <c r="T545" s="3" t="str">
        <f t="shared" si="74"/>
        <v/>
      </c>
    </row>
    <row r="546" spans="1:20" ht="24.75" customHeight="1">
      <c r="A546" s="69">
        <f t="shared" si="75"/>
        <v>544</v>
      </c>
      <c r="B546" s="16" t="str">
        <f t="shared" si="77"/>
        <v>246</v>
      </c>
      <c r="C546" s="69">
        <f t="shared" si="72"/>
        <v>246</v>
      </c>
      <c r="D546" s="10"/>
      <c r="E546" s="17"/>
      <c r="F546" s="18"/>
      <c r="G546" s="14"/>
      <c r="H546" s="91"/>
      <c r="I546" s="89"/>
      <c r="J546" s="93"/>
      <c r="K546" s="15" t="str">
        <f t="shared" si="69"/>
        <v/>
      </c>
      <c r="L546" s="76">
        <f t="shared" si="71"/>
        <v>0</v>
      </c>
      <c r="M546" s="77"/>
      <c r="N546" s="78" t="str">
        <f t="shared" si="70"/>
        <v/>
      </c>
      <c r="O546" s="82"/>
      <c r="P546" s="83">
        <f t="shared" si="73"/>
        <v>0</v>
      </c>
      <c r="Q546" s="78">
        <f t="shared" si="76"/>
        <v>544</v>
      </c>
      <c r="R546" s="78"/>
      <c r="T546" s="3" t="str">
        <f t="shared" si="74"/>
        <v/>
      </c>
    </row>
    <row r="547" spans="1:20" ht="24.75" customHeight="1">
      <c r="A547" s="69">
        <f t="shared" si="75"/>
        <v>545</v>
      </c>
      <c r="B547" s="16" t="str">
        <f t="shared" si="77"/>
        <v>247</v>
      </c>
      <c r="C547" s="69">
        <f t="shared" si="72"/>
        <v>247</v>
      </c>
      <c r="D547" s="10"/>
      <c r="E547" s="17"/>
      <c r="F547" s="18"/>
      <c r="G547" s="14"/>
      <c r="H547" s="91"/>
      <c r="I547" s="89"/>
      <c r="J547" s="93"/>
      <c r="K547" s="15" t="str">
        <f t="shared" si="69"/>
        <v/>
      </c>
      <c r="L547" s="76">
        <f t="shared" si="71"/>
        <v>0</v>
      </c>
      <c r="M547" s="77"/>
      <c r="N547" s="78" t="str">
        <f t="shared" si="70"/>
        <v/>
      </c>
      <c r="O547" s="82"/>
      <c r="P547" s="83">
        <f t="shared" si="73"/>
        <v>0</v>
      </c>
      <c r="Q547" s="78">
        <f t="shared" si="76"/>
        <v>545</v>
      </c>
      <c r="R547" s="78"/>
      <c r="T547" s="3" t="str">
        <f t="shared" si="74"/>
        <v/>
      </c>
    </row>
    <row r="548" spans="1:20" ht="24.75" customHeight="1">
      <c r="A548" s="69">
        <f t="shared" si="75"/>
        <v>546</v>
      </c>
      <c r="B548" s="16" t="str">
        <f t="shared" si="77"/>
        <v>248</v>
      </c>
      <c r="C548" s="69">
        <f t="shared" si="72"/>
        <v>248</v>
      </c>
      <c r="D548" s="10"/>
      <c r="E548" s="17"/>
      <c r="F548" s="18"/>
      <c r="G548" s="14"/>
      <c r="H548" s="91"/>
      <c r="I548" s="89"/>
      <c r="J548" s="93"/>
      <c r="K548" s="15" t="str">
        <f t="shared" si="69"/>
        <v/>
      </c>
      <c r="L548" s="76">
        <f t="shared" si="71"/>
        <v>0</v>
      </c>
      <c r="M548" s="77"/>
      <c r="N548" s="78" t="str">
        <f t="shared" si="70"/>
        <v/>
      </c>
      <c r="O548" s="82"/>
      <c r="P548" s="83">
        <f t="shared" si="73"/>
        <v>0</v>
      </c>
      <c r="Q548" s="78">
        <f t="shared" si="76"/>
        <v>546</v>
      </c>
      <c r="R548" s="78"/>
      <c r="T548" s="3" t="str">
        <f t="shared" si="74"/>
        <v/>
      </c>
    </row>
    <row r="549" spans="1:20" ht="24.75" customHeight="1">
      <c r="A549" s="69">
        <f t="shared" si="75"/>
        <v>547</v>
      </c>
      <c r="B549" s="16" t="str">
        <f t="shared" si="77"/>
        <v>249</v>
      </c>
      <c r="C549" s="69">
        <f t="shared" si="72"/>
        <v>249</v>
      </c>
      <c r="D549" s="10"/>
      <c r="E549" s="17"/>
      <c r="F549" s="18"/>
      <c r="G549" s="14"/>
      <c r="H549" s="91"/>
      <c r="I549" s="89"/>
      <c r="J549" s="93"/>
      <c r="K549" s="15" t="str">
        <f t="shared" si="69"/>
        <v/>
      </c>
      <c r="L549" s="76">
        <f t="shared" si="71"/>
        <v>0</v>
      </c>
      <c r="M549" s="77"/>
      <c r="N549" s="78" t="str">
        <f t="shared" si="70"/>
        <v/>
      </c>
      <c r="O549" s="82"/>
      <c r="P549" s="83">
        <f t="shared" si="73"/>
        <v>0</v>
      </c>
      <c r="Q549" s="78">
        <f t="shared" si="76"/>
        <v>547</v>
      </c>
      <c r="R549" s="78"/>
      <c r="T549" s="3" t="str">
        <f t="shared" si="74"/>
        <v/>
      </c>
    </row>
    <row r="550" spans="1:20" ht="24.75" customHeight="1">
      <c r="A550" s="69">
        <f t="shared" si="75"/>
        <v>548</v>
      </c>
      <c r="B550" s="16" t="str">
        <f t="shared" si="77"/>
        <v>250</v>
      </c>
      <c r="C550" s="69">
        <f t="shared" si="72"/>
        <v>250</v>
      </c>
      <c r="D550" s="10"/>
      <c r="E550" s="17"/>
      <c r="F550" s="18"/>
      <c r="G550" s="14"/>
      <c r="H550" s="91"/>
      <c r="I550" s="89"/>
      <c r="J550" s="93"/>
      <c r="K550" s="15" t="str">
        <f t="shared" si="69"/>
        <v/>
      </c>
      <c r="L550" s="76">
        <f t="shared" si="71"/>
        <v>0</v>
      </c>
      <c r="M550" s="77"/>
      <c r="N550" s="78" t="str">
        <f t="shared" si="70"/>
        <v/>
      </c>
      <c r="O550" s="82"/>
      <c r="P550" s="83">
        <f t="shared" si="73"/>
        <v>0</v>
      </c>
      <c r="Q550" s="78">
        <f t="shared" si="76"/>
        <v>548</v>
      </c>
      <c r="R550" s="78"/>
      <c r="T550" s="3" t="str">
        <f t="shared" si="74"/>
        <v/>
      </c>
    </row>
    <row r="551" spans="1:20" ht="24.75" customHeight="1">
      <c r="A551" s="69">
        <f t="shared" si="75"/>
        <v>549</v>
      </c>
      <c r="B551" s="16" t="str">
        <f t="shared" si="77"/>
        <v>251</v>
      </c>
      <c r="C551" s="69">
        <f t="shared" si="72"/>
        <v>251</v>
      </c>
      <c r="D551" s="10"/>
      <c r="E551" s="17"/>
      <c r="F551" s="18"/>
      <c r="G551" s="14"/>
      <c r="H551" s="91"/>
      <c r="I551" s="89"/>
      <c r="J551" s="93"/>
      <c r="K551" s="15" t="str">
        <f t="shared" si="69"/>
        <v/>
      </c>
      <c r="L551" s="76">
        <f t="shared" si="71"/>
        <v>0</v>
      </c>
      <c r="M551" s="77"/>
      <c r="N551" s="78" t="str">
        <f t="shared" si="70"/>
        <v/>
      </c>
      <c r="O551" s="82"/>
      <c r="P551" s="83">
        <f t="shared" si="73"/>
        <v>0</v>
      </c>
      <c r="Q551" s="78">
        <f t="shared" si="76"/>
        <v>549</v>
      </c>
      <c r="R551" s="78"/>
      <c r="T551" s="3" t="str">
        <f t="shared" si="74"/>
        <v/>
      </c>
    </row>
    <row r="552" spans="1:20" ht="24.75" customHeight="1">
      <c r="A552" s="69">
        <f t="shared" si="75"/>
        <v>550</v>
      </c>
      <c r="B552" s="16" t="str">
        <f t="shared" si="77"/>
        <v>252</v>
      </c>
      <c r="C552" s="69">
        <f t="shared" si="72"/>
        <v>252</v>
      </c>
      <c r="D552" s="10"/>
      <c r="E552" s="17"/>
      <c r="F552" s="18"/>
      <c r="G552" s="14"/>
      <c r="H552" s="91"/>
      <c r="I552" s="89"/>
      <c r="J552" s="93"/>
      <c r="K552" s="15" t="str">
        <f t="shared" si="69"/>
        <v/>
      </c>
      <c r="L552" s="76">
        <f t="shared" si="71"/>
        <v>0</v>
      </c>
      <c r="M552" s="77"/>
      <c r="N552" s="78" t="str">
        <f t="shared" si="70"/>
        <v/>
      </c>
      <c r="O552" s="82"/>
      <c r="P552" s="83">
        <f t="shared" si="73"/>
        <v>0</v>
      </c>
      <c r="Q552" s="78">
        <f t="shared" si="76"/>
        <v>550</v>
      </c>
      <c r="R552" s="78"/>
      <c r="T552" s="3" t="str">
        <f t="shared" si="74"/>
        <v/>
      </c>
    </row>
    <row r="553" spans="1:20" ht="24.75" customHeight="1">
      <c r="A553" s="69">
        <f t="shared" si="75"/>
        <v>551</v>
      </c>
      <c r="B553" s="16" t="str">
        <f t="shared" si="77"/>
        <v>253</v>
      </c>
      <c r="C553" s="69">
        <f t="shared" si="72"/>
        <v>253</v>
      </c>
      <c r="D553" s="10"/>
      <c r="E553" s="17"/>
      <c r="F553" s="18"/>
      <c r="G553" s="14"/>
      <c r="H553" s="91"/>
      <c r="I553" s="89"/>
      <c r="J553" s="93"/>
      <c r="K553" s="15" t="str">
        <f t="shared" si="69"/>
        <v/>
      </c>
      <c r="L553" s="76">
        <f t="shared" si="71"/>
        <v>0</v>
      </c>
      <c r="M553" s="77"/>
      <c r="N553" s="78" t="str">
        <f t="shared" si="70"/>
        <v/>
      </c>
      <c r="O553" s="82"/>
      <c r="P553" s="83">
        <f t="shared" si="73"/>
        <v>0</v>
      </c>
      <c r="Q553" s="78">
        <f t="shared" si="76"/>
        <v>551</v>
      </c>
      <c r="R553" s="78"/>
      <c r="T553" s="3" t="str">
        <f t="shared" si="74"/>
        <v/>
      </c>
    </row>
    <row r="554" spans="1:20" ht="24.75" customHeight="1">
      <c r="A554" s="69">
        <f t="shared" si="75"/>
        <v>552</v>
      </c>
      <c r="B554" s="16" t="str">
        <f t="shared" si="77"/>
        <v>254</v>
      </c>
      <c r="C554" s="69">
        <f t="shared" si="72"/>
        <v>254</v>
      </c>
      <c r="D554" s="10"/>
      <c r="E554" s="17"/>
      <c r="F554" s="18"/>
      <c r="G554" s="14"/>
      <c r="H554" s="91"/>
      <c r="I554" s="89"/>
      <c r="J554" s="93"/>
      <c r="K554" s="15" t="str">
        <f t="shared" si="69"/>
        <v/>
      </c>
      <c r="L554" s="76">
        <f t="shared" si="71"/>
        <v>0</v>
      </c>
      <c r="M554" s="77"/>
      <c r="N554" s="78" t="str">
        <f t="shared" si="70"/>
        <v/>
      </c>
      <c r="O554" s="82"/>
      <c r="P554" s="83">
        <f t="shared" si="73"/>
        <v>0</v>
      </c>
      <c r="Q554" s="78">
        <f t="shared" si="76"/>
        <v>552</v>
      </c>
      <c r="R554" s="78"/>
      <c r="T554" s="3" t="str">
        <f t="shared" si="74"/>
        <v/>
      </c>
    </row>
    <row r="555" spans="1:20" ht="24.75" customHeight="1">
      <c r="A555" s="69">
        <f t="shared" si="75"/>
        <v>553</v>
      </c>
      <c r="B555" s="16" t="str">
        <f t="shared" si="77"/>
        <v>255</v>
      </c>
      <c r="C555" s="69">
        <f t="shared" si="72"/>
        <v>255</v>
      </c>
      <c r="D555" s="10"/>
      <c r="E555" s="17"/>
      <c r="F555" s="18"/>
      <c r="G555" s="14"/>
      <c r="H555" s="91"/>
      <c r="I555" s="89"/>
      <c r="J555" s="93"/>
      <c r="K555" s="15" t="str">
        <f t="shared" si="69"/>
        <v/>
      </c>
      <c r="L555" s="76">
        <f t="shared" si="71"/>
        <v>0</v>
      </c>
      <c r="M555" s="77"/>
      <c r="N555" s="78" t="str">
        <f t="shared" si="70"/>
        <v/>
      </c>
      <c r="O555" s="82"/>
      <c r="P555" s="83">
        <f t="shared" si="73"/>
        <v>0</v>
      </c>
      <c r="Q555" s="78">
        <f t="shared" si="76"/>
        <v>553</v>
      </c>
      <c r="R555" s="78"/>
      <c r="T555" s="3" t="str">
        <f t="shared" si="74"/>
        <v/>
      </c>
    </row>
    <row r="556" spans="1:20" ht="24.75" customHeight="1">
      <c r="A556" s="69">
        <f t="shared" si="75"/>
        <v>554</v>
      </c>
      <c r="B556" s="16" t="str">
        <f t="shared" si="77"/>
        <v>256</v>
      </c>
      <c r="C556" s="69">
        <f t="shared" si="72"/>
        <v>256</v>
      </c>
      <c r="D556" s="10"/>
      <c r="E556" s="17"/>
      <c r="F556" s="18"/>
      <c r="G556" s="14"/>
      <c r="H556" s="91"/>
      <c r="I556" s="89"/>
      <c r="J556" s="93"/>
      <c r="K556" s="15" t="str">
        <f t="shared" si="69"/>
        <v/>
      </c>
      <c r="L556" s="76">
        <f t="shared" si="71"/>
        <v>0</v>
      </c>
      <c r="M556" s="77"/>
      <c r="N556" s="78" t="str">
        <f t="shared" si="70"/>
        <v/>
      </c>
      <c r="O556" s="82"/>
      <c r="P556" s="83">
        <f t="shared" si="73"/>
        <v>0</v>
      </c>
      <c r="Q556" s="78">
        <f t="shared" si="76"/>
        <v>554</v>
      </c>
      <c r="R556" s="78"/>
      <c r="T556" s="3" t="str">
        <f t="shared" si="74"/>
        <v/>
      </c>
    </row>
    <row r="557" spans="1:20" ht="24.75" customHeight="1">
      <c r="A557" s="69">
        <f t="shared" si="75"/>
        <v>555</v>
      </c>
      <c r="B557" s="16" t="str">
        <f t="shared" si="77"/>
        <v>257</v>
      </c>
      <c r="C557" s="69">
        <f t="shared" si="72"/>
        <v>257</v>
      </c>
      <c r="D557" s="10"/>
      <c r="E557" s="17"/>
      <c r="F557" s="18"/>
      <c r="G557" s="14"/>
      <c r="H557" s="91"/>
      <c r="I557" s="89"/>
      <c r="J557" s="93"/>
      <c r="K557" s="15" t="str">
        <f t="shared" si="69"/>
        <v/>
      </c>
      <c r="L557" s="76">
        <f t="shared" si="71"/>
        <v>0</v>
      </c>
      <c r="M557" s="77"/>
      <c r="N557" s="78" t="str">
        <f t="shared" si="70"/>
        <v/>
      </c>
      <c r="O557" s="82"/>
      <c r="P557" s="83">
        <f t="shared" si="73"/>
        <v>0</v>
      </c>
      <c r="Q557" s="78">
        <f t="shared" si="76"/>
        <v>555</v>
      </c>
      <c r="R557" s="78"/>
      <c r="T557" s="3" t="str">
        <f t="shared" si="74"/>
        <v/>
      </c>
    </row>
    <row r="558" spans="1:20" ht="24.75" customHeight="1">
      <c r="A558" s="69">
        <f t="shared" si="75"/>
        <v>556</v>
      </c>
      <c r="B558" s="16" t="str">
        <f t="shared" si="77"/>
        <v>258</v>
      </c>
      <c r="C558" s="69">
        <f t="shared" si="72"/>
        <v>258</v>
      </c>
      <c r="D558" s="10"/>
      <c r="E558" s="17"/>
      <c r="F558" s="18"/>
      <c r="G558" s="14"/>
      <c r="H558" s="91"/>
      <c r="I558" s="89"/>
      <c r="J558" s="93"/>
      <c r="K558" s="15" t="str">
        <f t="shared" si="69"/>
        <v/>
      </c>
      <c r="L558" s="76">
        <f t="shared" si="71"/>
        <v>0</v>
      </c>
      <c r="M558" s="77"/>
      <c r="N558" s="78" t="str">
        <f t="shared" si="70"/>
        <v/>
      </c>
      <c r="O558" s="82"/>
      <c r="P558" s="83">
        <f t="shared" si="73"/>
        <v>0</v>
      </c>
      <c r="Q558" s="78">
        <f t="shared" si="76"/>
        <v>556</v>
      </c>
      <c r="R558" s="78"/>
      <c r="T558" s="3" t="str">
        <f t="shared" si="74"/>
        <v/>
      </c>
    </row>
    <row r="559" spans="1:20" ht="24.75" customHeight="1">
      <c r="A559" s="69">
        <f t="shared" si="75"/>
        <v>557</v>
      </c>
      <c r="B559" s="16" t="str">
        <f t="shared" si="77"/>
        <v>259</v>
      </c>
      <c r="C559" s="69">
        <f t="shared" si="72"/>
        <v>259</v>
      </c>
      <c r="D559" s="10"/>
      <c r="E559" s="17"/>
      <c r="F559" s="18"/>
      <c r="G559" s="14"/>
      <c r="H559" s="91"/>
      <c r="I559" s="89"/>
      <c r="J559" s="93"/>
      <c r="K559" s="15" t="str">
        <f t="shared" si="69"/>
        <v/>
      </c>
      <c r="L559" s="76">
        <f t="shared" si="71"/>
        <v>0</v>
      </c>
      <c r="M559" s="77"/>
      <c r="N559" s="78" t="str">
        <f t="shared" si="70"/>
        <v/>
      </c>
      <c r="O559" s="82"/>
      <c r="P559" s="83">
        <f t="shared" si="73"/>
        <v>0</v>
      </c>
      <c r="Q559" s="78">
        <f t="shared" si="76"/>
        <v>557</v>
      </c>
      <c r="R559" s="78"/>
      <c r="T559" s="3" t="str">
        <f t="shared" si="74"/>
        <v/>
      </c>
    </row>
    <row r="560" spans="1:20" ht="24.75" customHeight="1">
      <c r="A560" s="69">
        <f t="shared" si="75"/>
        <v>558</v>
      </c>
      <c r="B560" s="16" t="str">
        <f t="shared" si="77"/>
        <v>260</v>
      </c>
      <c r="C560" s="69">
        <f t="shared" si="72"/>
        <v>260</v>
      </c>
      <c r="D560" s="10"/>
      <c r="E560" s="17"/>
      <c r="F560" s="18"/>
      <c r="G560" s="14"/>
      <c r="H560" s="91"/>
      <c r="I560" s="89"/>
      <c r="J560" s="93"/>
      <c r="K560" s="15" t="str">
        <f t="shared" si="69"/>
        <v/>
      </c>
      <c r="L560" s="76">
        <f t="shared" si="71"/>
        <v>0</v>
      </c>
      <c r="M560" s="77"/>
      <c r="N560" s="78" t="str">
        <f t="shared" si="70"/>
        <v/>
      </c>
      <c r="O560" s="82"/>
      <c r="P560" s="83">
        <f t="shared" si="73"/>
        <v>0</v>
      </c>
      <c r="Q560" s="78">
        <f t="shared" si="76"/>
        <v>558</v>
      </c>
      <c r="R560" s="78"/>
      <c r="T560" s="3" t="str">
        <f t="shared" si="74"/>
        <v/>
      </c>
    </row>
    <row r="561" spans="1:20" ht="24.75" customHeight="1">
      <c r="A561" s="69">
        <f t="shared" si="75"/>
        <v>559</v>
      </c>
      <c r="B561" s="16" t="str">
        <f t="shared" si="77"/>
        <v>261</v>
      </c>
      <c r="C561" s="69">
        <f t="shared" si="72"/>
        <v>261</v>
      </c>
      <c r="D561" s="10"/>
      <c r="E561" s="17"/>
      <c r="F561" s="18"/>
      <c r="G561" s="14"/>
      <c r="H561" s="91"/>
      <c r="I561" s="89"/>
      <c r="J561" s="93"/>
      <c r="K561" s="15" t="str">
        <f t="shared" si="69"/>
        <v/>
      </c>
      <c r="L561" s="76">
        <f t="shared" si="71"/>
        <v>0</v>
      </c>
      <c r="M561" s="77"/>
      <c r="N561" s="78" t="str">
        <f t="shared" si="70"/>
        <v/>
      </c>
      <c r="O561" s="82"/>
      <c r="P561" s="83">
        <f t="shared" si="73"/>
        <v>0</v>
      </c>
      <c r="Q561" s="78">
        <f t="shared" si="76"/>
        <v>559</v>
      </c>
      <c r="R561" s="78"/>
      <c r="T561" s="3" t="str">
        <f t="shared" si="74"/>
        <v/>
      </c>
    </row>
    <row r="562" spans="1:20" ht="24.75" customHeight="1">
      <c r="A562" s="69">
        <f t="shared" si="75"/>
        <v>560</v>
      </c>
      <c r="B562" s="16" t="str">
        <f t="shared" si="77"/>
        <v>262</v>
      </c>
      <c r="C562" s="69">
        <f t="shared" si="72"/>
        <v>262</v>
      </c>
      <c r="D562" s="10"/>
      <c r="E562" s="17"/>
      <c r="F562" s="18"/>
      <c r="G562" s="14"/>
      <c r="H562" s="91"/>
      <c r="I562" s="89"/>
      <c r="J562" s="93"/>
      <c r="K562" s="15" t="str">
        <f t="shared" ref="K562:K624" si="78">I562&amp;J562</f>
        <v/>
      </c>
      <c r="L562" s="76">
        <f t="shared" si="71"/>
        <v>0</v>
      </c>
      <c r="M562" s="77"/>
      <c r="N562" s="78" t="str">
        <f t="shared" si="70"/>
        <v/>
      </c>
      <c r="O562" s="82"/>
      <c r="P562" s="83">
        <f t="shared" si="73"/>
        <v>0</v>
      </c>
      <c r="Q562" s="78">
        <f t="shared" si="76"/>
        <v>560</v>
      </c>
      <c r="R562" s="78"/>
      <c r="T562" s="3" t="str">
        <f t="shared" si="74"/>
        <v/>
      </c>
    </row>
    <row r="563" spans="1:20" ht="24.75" customHeight="1">
      <c r="A563" s="69">
        <f t="shared" si="75"/>
        <v>561</v>
      </c>
      <c r="B563" s="16" t="str">
        <f t="shared" si="77"/>
        <v>263</v>
      </c>
      <c r="C563" s="69">
        <f t="shared" si="72"/>
        <v>263</v>
      </c>
      <c r="D563" s="10"/>
      <c r="E563" s="17"/>
      <c r="F563" s="18"/>
      <c r="G563" s="14"/>
      <c r="H563" s="91"/>
      <c r="I563" s="89"/>
      <c r="J563" s="93"/>
      <c r="K563" s="15" t="str">
        <f t="shared" si="78"/>
        <v/>
      </c>
      <c r="L563" s="76">
        <f t="shared" si="71"/>
        <v>0</v>
      </c>
      <c r="M563" s="77"/>
      <c r="N563" s="78" t="str">
        <f t="shared" si="70"/>
        <v/>
      </c>
      <c r="O563" s="82"/>
      <c r="P563" s="83">
        <f t="shared" si="73"/>
        <v>0</v>
      </c>
      <c r="Q563" s="78">
        <f t="shared" si="76"/>
        <v>561</v>
      </c>
      <c r="R563" s="78"/>
      <c r="T563" s="3" t="str">
        <f t="shared" si="74"/>
        <v/>
      </c>
    </row>
    <row r="564" spans="1:20" ht="24.75" customHeight="1">
      <c r="A564" s="69">
        <f t="shared" si="75"/>
        <v>562</v>
      </c>
      <c r="B564" s="16" t="str">
        <f t="shared" si="77"/>
        <v>264</v>
      </c>
      <c r="C564" s="69">
        <f t="shared" si="72"/>
        <v>264</v>
      </c>
      <c r="D564" s="10"/>
      <c r="E564" s="17"/>
      <c r="F564" s="18"/>
      <c r="G564" s="14"/>
      <c r="H564" s="91"/>
      <c r="I564" s="89"/>
      <c r="J564" s="93"/>
      <c r="K564" s="15" t="str">
        <f t="shared" si="78"/>
        <v/>
      </c>
      <c r="L564" s="76">
        <f t="shared" si="71"/>
        <v>0</v>
      </c>
      <c r="M564" s="77"/>
      <c r="N564" s="78" t="str">
        <f t="shared" si="70"/>
        <v/>
      </c>
      <c r="O564" s="82"/>
      <c r="P564" s="83">
        <f t="shared" si="73"/>
        <v>0</v>
      </c>
      <c r="Q564" s="78">
        <f t="shared" si="76"/>
        <v>562</v>
      </c>
      <c r="R564" s="78"/>
      <c r="T564" s="3" t="str">
        <f t="shared" si="74"/>
        <v/>
      </c>
    </row>
    <row r="565" spans="1:20" ht="24.75" customHeight="1">
      <c r="A565" s="69">
        <f t="shared" si="75"/>
        <v>563</v>
      </c>
      <c r="B565" s="16" t="str">
        <f t="shared" si="77"/>
        <v>265</v>
      </c>
      <c r="C565" s="69">
        <f t="shared" si="72"/>
        <v>265</v>
      </c>
      <c r="D565" s="10"/>
      <c r="E565" s="17"/>
      <c r="F565" s="18"/>
      <c r="G565" s="14"/>
      <c r="H565" s="91"/>
      <c r="I565" s="89"/>
      <c r="J565" s="93"/>
      <c r="K565" s="15" t="str">
        <f t="shared" si="78"/>
        <v/>
      </c>
      <c r="L565" s="76">
        <f t="shared" si="71"/>
        <v>0</v>
      </c>
      <c r="M565" s="77"/>
      <c r="N565" s="78" t="str">
        <f t="shared" si="70"/>
        <v/>
      </c>
      <c r="O565" s="82"/>
      <c r="P565" s="83">
        <f t="shared" si="73"/>
        <v>0</v>
      </c>
      <c r="Q565" s="78">
        <f t="shared" si="76"/>
        <v>563</v>
      </c>
      <c r="R565" s="78"/>
      <c r="T565" s="3" t="str">
        <f t="shared" si="74"/>
        <v/>
      </c>
    </row>
    <row r="566" spans="1:20" ht="24.75" customHeight="1">
      <c r="A566" s="69">
        <f t="shared" si="75"/>
        <v>564</v>
      </c>
      <c r="B566" s="16" t="str">
        <f t="shared" si="77"/>
        <v>266</v>
      </c>
      <c r="C566" s="69">
        <f t="shared" si="72"/>
        <v>266</v>
      </c>
      <c r="D566" s="10"/>
      <c r="E566" s="17"/>
      <c r="F566" s="18"/>
      <c r="G566" s="14"/>
      <c r="H566" s="91"/>
      <c r="I566" s="89"/>
      <c r="J566" s="93"/>
      <c r="K566" s="15" t="str">
        <f t="shared" si="78"/>
        <v/>
      </c>
      <c r="L566" s="76">
        <f t="shared" si="71"/>
        <v>0</v>
      </c>
      <c r="M566" s="77"/>
      <c r="N566" s="78" t="str">
        <f t="shared" si="70"/>
        <v/>
      </c>
      <c r="O566" s="82"/>
      <c r="P566" s="83">
        <f t="shared" si="73"/>
        <v>0</v>
      </c>
      <c r="Q566" s="78">
        <f t="shared" si="76"/>
        <v>564</v>
      </c>
      <c r="R566" s="78"/>
      <c r="T566" s="3" t="str">
        <f t="shared" si="74"/>
        <v/>
      </c>
    </row>
    <row r="567" spans="1:20" ht="24.75" customHeight="1">
      <c r="A567" s="69">
        <f t="shared" si="75"/>
        <v>565</v>
      </c>
      <c r="B567" s="16" t="str">
        <f t="shared" si="77"/>
        <v>267</v>
      </c>
      <c r="C567" s="69">
        <f t="shared" si="72"/>
        <v>267</v>
      </c>
      <c r="D567" s="10"/>
      <c r="E567" s="17"/>
      <c r="F567" s="18"/>
      <c r="G567" s="14"/>
      <c r="H567" s="91"/>
      <c r="I567" s="89"/>
      <c r="J567" s="93"/>
      <c r="K567" s="15" t="str">
        <f t="shared" si="78"/>
        <v/>
      </c>
      <c r="L567" s="76">
        <f t="shared" si="71"/>
        <v>0</v>
      </c>
      <c r="M567" s="77"/>
      <c r="N567" s="78" t="str">
        <f t="shared" si="70"/>
        <v/>
      </c>
      <c r="O567" s="82"/>
      <c r="P567" s="83">
        <f t="shared" si="73"/>
        <v>0</v>
      </c>
      <c r="Q567" s="78">
        <f t="shared" si="76"/>
        <v>565</v>
      </c>
      <c r="R567" s="78"/>
      <c r="T567" s="3" t="str">
        <f t="shared" si="74"/>
        <v/>
      </c>
    </row>
    <row r="568" spans="1:20" ht="24.75" customHeight="1">
      <c r="A568" s="69">
        <f t="shared" si="75"/>
        <v>566</v>
      </c>
      <c r="B568" s="16" t="str">
        <f t="shared" si="77"/>
        <v>268</v>
      </c>
      <c r="C568" s="69">
        <f t="shared" si="72"/>
        <v>268</v>
      </c>
      <c r="D568" s="10"/>
      <c r="E568" s="17"/>
      <c r="F568" s="18"/>
      <c r="G568" s="14"/>
      <c r="H568" s="91"/>
      <c r="I568" s="89"/>
      <c r="J568" s="93"/>
      <c r="K568" s="15" t="str">
        <f>I568&amp;J568</f>
        <v/>
      </c>
      <c r="L568" s="76">
        <f t="shared" si="71"/>
        <v>0</v>
      </c>
      <c r="M568" s="77"/>
      <c r="N568" s="78" t="str">
        <f t="shared" si="70"/>
        <v/>
      </c>
      <c r="O568" s="82"/>
      <c r="P568" s="83">
        <f t="shared" si="73"/>
        <v>0</v>
      </c>
      <c r="Q568" s="78">
        <f t="shared" si="76"/>
        <v>566</v>
      </c>
      <c r="R568" s="78"/>
      <c r="T568" s="3" t="str">
        <f t="shared" si="74"/>
        <v/>
      </c>
    </row>
    <row r="569" spans="1:20" ht="24.75" customHeight="1">
      <c r="A569" s="69">
        <f t="shared" si="75"/>
        <v>567</v>
      </c>
      <c r="B569" s="16" t="str">
        <f t="shared" si="77"/>
        <v>269</v>
      </c>
      <c r="C569" s="69">
        <f t="shared" si="72"/>
        <v>269</v>
      </c>
      <c r="D569" s="10"/>
      <c r="E569" s="17"/>
      <c r="F569" s="18"/>
      <c r="G569" s="14"/>
      <c r="H569" s="91"/>
      <c r="I569" s="89"/>
      <c r="J569" s="93"/>
      <c r="K569" s="15" t="str">
        <f t="shared" si="78"/>
        <v/>
      </c>
      <c r="L569" s="76">
        <f t="shared" si="71"/>
        <v>0</v>
      </c>
      <c r="M569" s="77"/>
      <c r="N569" s="78" t="str">
        <f t="shared" si="70"/>
        <v/>
      </c>
      <c r="O569" s="82"/>
      <c r="P569" s="83">
        <f t="shared" si="73"/>
        <v>0</v>
      </c>
      <c r="Q569" s="78">
        <f t="shared" si="76"/>
        <v>567</v>
      </c>
      <c r="R569" s="78"/>
      <c r="T569" s="3" t="str">
        <f t="shared" si="74"/>
        <v/>
      </c>
    </row>
    <row r="570" spans="1:20" ht="24.75" customHeight="1">
      <c r="A570" s="69">
        <f t="shared" si="75"/>
        <v>568</v>
      </c>
      <c r="B570" s="16" t="str">
        <f t="shared" si="77"/>
        <v>270</v>
      </c>
      <c r="C570" s="69">
        <f t="shared" si="72"/>
        <v>270</v>
      </c>
      <c r="D570" s="10"/>
      <c r="E570" s="17"/>
      <c r="F570" s="18"/>
      <c r="G570" s="14"/>
      <c r="H570" s="91"/>
      <c r="I570" s="89"/>
      <c r="J570" s="93"/>
      <c r="K570" s="15" t="str">
        <f t="shared" si="78"/>
        <v/>
      </c>
      <c r="L570" s="76">
        <f t="shared" si="71"/>
        <v>0</v>
      </c>
      <c r="M570" s="77"/>
      <c r="N570" s="78" t="str">
        <f t="shared" ref="N570:N632" si="79">IF(M570&lt;&gt;0,"Học Ghép","")</f>
        <v/>
      </c>
      <c r="O570" s="82"/>
      <c r="P570" s="83">
        <f t="shared" si="73"/>
        <v>0</v>
      </c>
      <c r="Q570" s="78">
        <f t="shared" si="76"/>
        <v>568</v>
      </c>
      <c r="R570" s="78"/>
      <c r="T570" s="3" t="str">
        <f t="shared" si="74"/>
        <v/>
      </c>
    </row>
    <row r="571" spans="1:20" ht="24.75" customHeight="1">
      <c r="A571" s="69">
        <f t="shared" si="75"/>
        <v>569</v>
      </c>
      <c r="B571" s="16" t="str">
        <f t="shared" si="77"/>
        <v>271</v>
      </c>
      <c r="C571" s="69">
        <f t="shared" si="72"/>
        <v>271</v>
      </c>
      <c r="D571" s="10"/>
      <c r="E571" s="17"/>
      <c r="F571" s="18"/>
      <c r="G571" s="14"/>
      <c r="H571" s="91"/>
      <c r="I571" s="89"/>
      <c r="J571" s="93"/>
      <c r="K571" s="15" t="str">
        <f t="shared" si="78"/>
        <v/>
      </c>
      <c r="L571" s="76">
        <f t="shared" si="71"/>
        <v>0</v>
      </c>
      <c r="M571" s="77"/>
      <c r="N571" s="78" t="str">
        <f t="shared" si="79"/>
        <v/>
      </c>
      <c r="O571" s="82"/>
      <c r="P571" s="83">
        <f t="shared" si="73"/>
        <v>0</v>
      </c>
      <c r="Q571" s="78">
        <f t="shared" si="76"/>
        <v>569</v>
      </c>
      <c r="R571" s="78"/>
      <c r="T571" s="3" t="str">
        <f t="shared" si="74"/>
        <v/>
      </c>
    </row>
    <row r="572" spans="1:20" ht="24.75" customHeight="1">
      <c r="A572" s="69">
        <f t="shared" si="75"/>
        <v>570</v>
      </c>
      <c r="B572" s="16" t="str">
        <f t="shared" si="77"/>
        <v>272</v>
      </c>
      <c r="C572" s="69">
        <f t="shared" si="72"/>
        <v>272</v>
      </c>
      <c r="D572" s="10"/>
      <c r="E572" s="17"/>
      <c r="F572" s="18"/>
      <c r="G572" s="14"/>
      <c r="H572" s="91"/>
      <c r="I572" s="89"/>
      <c r="J572" s="93"/>
      <c r="K572" s="15" t="str">
        <f t="shared" si="78"/>
        <v/>
      </c>
      <c r="L572" s="76">
        <f t="shared" si="71"/>
        <v>0</v>
      </c>
      <c r="M572" s="77"/>
      <c r="N572" s="78" t="str">
        <f t="shared" si="79"/>
        <v/>
      </c>
      <c r="O572" s="82"/>
      <c r="P572" s="83">
        <f t="shared" si="73"/>
        <v>0</v>
      </c>
      <c r="Q572" s="78">
        <f t="shared" si="76"/>
        <v>570</v>
      </c>
      <c r="R572" s="78"/>
      <c r="T572" s="3" t="str">
        <f t="shared" si="74"/>
        <v/>
      </c>
    </row>
    <row r="573" spans="1:20" ht="24.75" customHeight="1">
      <c r="A573" s="69">
        <f t="shared" si="75"/>
        <v>571</v>
      </c>
      <c r="B573" s="16" t="str">
        <f t="shared" si="77"/>
        <v>273</v>
      </c>
      <c r="C573" s="69">
        <f t="shared" si="72"/>
        <v>273</v>
      </c>
      <c r="D573" s="10"/>
      <c r="E573" s="17"/>
      <c r="F573" s="18"/>
      <c r="G573" s="14"/>
      <c r="H573" s="91"/>
      <c r="I573" s="89"/>
      <c r="J573" s="93"/>
      <c r="K573" s="15" t="str">
        <f t="shared" si="78"/>
        <v/>
      </c>
      <c r="L573" s="76">
        <f t="shared" si="71"/>
        <v>0</v>
      </c>
      <c r="M573" s="77"/>
      <c r="N573" s="78" t="str">
        <f t="shared" si="79"/>
        <v/>
      </c>
      <c r="O573" s="82"/>
      <c r="P573" s="83">
        <f t="shared" si="73"/>
        <v>0</v>
      </c>
      <c r="Q573" s="78">
        <f t="shared" si="76"/>
        <v>571</v>
      </c>
      <c r="R573" s="78"/>
      <c r="T573" s="3" t="str">
        <f t="shared" si="74"/>
        <v/>
      </c>
    </row>
    <row r="574" spans="1:20" ht="24.75" customHeight="1">
      <c r="A574" s="69">
        <f t="shared" si="75"/>
        <v>572</v>
      </c>
      <c r="B574" s="16" t="str">
        <f t="shared" si="77"/>
        <v>274</v>
      </c>
      <c r="C574" s="69">
        <f t="shared" si="72"/>
        <v>274</v>
      </c>
      <c r="D574" s="10"/>
      <c r="E574" s="17"/>
      <c r="F574" s="18"/>
      <c r="G574" s="14"/>
      <c r="H574" s="91"/>
      <c r="I574" s="89"/>
      <c r="J574" s="93"/>
      <c r="K574" s="15" t="str">
        <f t="shared" si="78"/>
        <v/>
      </c>
      <c r="L574" s="76">
        <f t="shared" si="71"/>
        <v>0</v>
      </c>
      <c r="M574" s="77"/>
      <c r="N574" s="78" t="str">
        <f t="shared" si="79"/>
        <v/>
      </c>
      <c r="O574" s="82"/>
      <c r="P574" s="83">
        <f t="shared" si="73"/>
        <v>0</v>
      </c>
      <c r="Q574" s="78">
        <f t="shared" si="76"/>
        <v>572</v>
      </c>
      <c r="R574" s="78"/>
      <c r="T574" s="3" t="str">
        <f t="shared" si="74"/>
        <v/>
      </c>
    </row>
    <row r="575" spans="1:20" ht="24.75" customHeight="1">
      <c r="A575" s="69">
        <f t="shared" si="75"/>
        <v>573</v>
      </c>
      <c r="B575" s="16" t="str">
        <f t="shared" si="77"/>
        <v>275</v>
      </c>
      <c r="C575" s="69">
        <f t="shared" si="72"/>
        <v>275</v>
      </c>
      <c r="D575" s="10"/>
      <c r="E575" s="17"/>
      <c r="F575" s="18"/>
      <c r="G575" s="14"/>
      <c r="H575" s="91"/>
      <c r="I575" s="89"/>
      <c r="J575" s="93"/>
      <c r="K575" s="15" t="str">
        <f t="shared" si="78"/>
        <v/>
      </c>
      <c r="L575" s="76">
        <f t="shared" si="71"/>
        <v>0</v>
      </c>
      <c r="M575" s="77"/>
      <c r="N575" s="78" t="str">
        <f t="shared" si="79"/>
        <v/>
      </c>
      <c r="O575" s="82"/>
      <c r="P575" s="83">
        <f t="shared" si="73"/>
        <v>0</v>
      </c>
      <c r="Q575" s="78">
        <f t="shared" si="76"/>
        <v>573</v>
      </c>
      <c r="R575" s="78"/>
      <c r="T575" s="3" t="str">
        <f t="shared" si="74"/>
        <v/>
      </c>
    </row>
    <row r="576" spans="1:20" ht="24.75" customHeight="1">
      <c r="A576" s="69">
        <f t="shared" si="75"/>
        <v>574</v>
      </c>
      <c r="B576" s="16" t="str">
        <f t="shared" si="77"/>
        <v>276</v>
      </c>
      <c r="C576" s="69">
        <f t="shared" si="72"/>
        <v>276</v>
      </c>
      <c r="D576" s="10"/>
      <c r="E576" s="17"/>
      <c r="F576" s="18"/>
      <c r="G576" s="14"/>
      <c r="H576" s="91"/>
      <c r="I576" s="89"/>
      <c r="J576" s="93"/>
      <c r="K576" s="15" t="str">
        <f t="shared" si="78"/>
        <v/>
      </c>
      <c r="L576" s="76">
        <f t="shared" si="71"/>
        <v>0</v>
      </c>
      <c r="M576" s="77"/>
      <c r="N576" s="78" t="str">
        <f t="shared" si="79"/>
        <v/>
      </c>
      <c r="O576" s="82"/>
      <c r="P576" s="83">
        <f t="shared" si="73"/>
        <v>0</v>
      </c>
      <c r="Q576" s="78">
        <f t="shared" si="76"/>
        <v>574</v>
      </c>
      <c r="R576" s="78"/>
      <c r="T576" s="3" t="str">
        <f t="shared" si="74"/>
        <v/>
      </c>
    </row>
    <row r="577" spans="1:20" ht="24.75" customHeight="1">
      <c r="A577" s="69">
        <f t="shared" si="75"/>
        <v>575</v>
      </c>
      <c r="B577" s="16" t="str">
        <f t="shared" si="77"/>
        <v>277</v>
      </c>
      <c r="C577" s="69">
        <f t="shared" si="72"/>
        <v>277</v>
      </c>
      <c r="D577" s="10"/>
      <c r="E577" s="17"/>
      <c r="F577" s="18"/>
      <c r="G577" s="14"/>
      <c r="H577" s="91"/>
      <c r="I577" s="89"/>
      <c r="J577" s="93"/>
      <c r="K577" s="15" t="str">
        <f t="shared" si="78"/>
        <v/>
      </c>
      <c r="L577" s="76">
        <f t="shared" si="71"/>
        <v>0</v>
      </c>
      <c r="M577" s="77"/>
      <c r="N577" s="78" t="str">
        <f t="shared" si="79"/>
        <v/>
      </c>
      <c r="O577" s="82"/>
      <c r="P577" s="83">
        <f t="shared" si="73"/>
        <v>0</v>
      </c>
      <c r="Q577" s="78">
        <f t="shared" si="76"/>
        <v>575</v>
      </c>
      <c r="R577" s="78"/>
      <c r="T577" s="3" t="str">
        <f t="shared" si="74"/>
        <v/>
      </c>
    </row>
    <row r="578" spans="1:20" ht="24.75" customHeight="1">
      <c r="A578" s="69">
        <f t="shared" si="75"/>
        <v>576</v>
      </c>
      <c r="B578" s="16" t="str">
        <f t="shared" si="77"/>
        <v>278</v>
      </c>
      <c r="C578" s="69">
        <f t="shared" si="72"/>
        <v>278</v>
      </c>
      <c r="D578" s="10"/>
      <c r="E578" s="17"/>
      <c r="F578" s="18"/>
      <c r="G578" s="14"/>
      <c r="H578" s="91"/>
      <c r="I578" s="89"/>
      <c r="J578" s="93"/>
      <c r="K578" s="15" t="str">
        <f t="shared" si="78"/>
        <v/>
      </c>
      <c r="L578" s="76">
        <f t="shared" si="71"/>
        <v>0</v>
      </c>
      <c r="M578" s="77"/>
      <c r="N578" s="78" t="str">
        <f t="shared" si="79"/>
        <v/>
      </c>
      <c r="O578" s="82"/>
      <c r="P578" s="83">
        <f t="shared" si="73"/>
        <v>0</v>
      </c>
      <c r="Q578" s="78">
        <f t="shared" si="76"/>
        <v>576</v>
      </c>
      <c r="R578" s="78"/>
      <c r="T578" s="3" t="str">
        <f t="shared" si="74"/>
        <v/>
      </c>
    </row>
    <row r="579" spans="1:20" ht="24.75" customHeight="1">
      <c r="A579" s="69">
        <f t="shared" si="75"/>
        <v>577</v>
      </c>
      <c r="B579" s="16" t="str">
        <f t="shared" si="77"/>
        <v>279</v>
      </c>
      <c r="C579" s="69">
        <f t="shared" si="72"/>
        <v>279</v>
      </c>
      <c r="D579" s="10"/>
      <c r="E579" s="17"/>
      <c r="F579" s="18"/>
      <c r="G579" s="14"/>
      <c r="H579" s="91"/>
      <c r="I579" s="89"/>
      <c r="J579" s="93"/>
      <c r="K579" s="15" t="str">
        <f t="shared" si="78"/>
        <v/>
      </c>
      <c r="L579" s="76">
        <f t="shared" ref="L579:L642" si="80">COUNTIF($D$3:$D$1049,D579)</f>
        <v>0</v>
      </c>
      <c r="M579" s="77"/>
      <c r="N579" s="78" t="str">
        <f t="shared" si="79"/>
        <v/>
      </c>
      <c r="O579" s="82"/>
      <c r="P579" s="83">
        <f t="shared" si="73"/>
        <v>0</v>
      </c>
      <c r="Q579" s="78">
        <f t="shared" si="76"/>
        <v>577</v>
      </c>
      <c r="R579" s="78"/>
      <c r="T579" s="3" t="str">
        <f t="shared" si="74"/>
        <v/>
      </c>
    </row>
    <row r="580" spans="1:20" ht="24.75" customHeight="1">
      <c r="A580" s="69">
        <f t="shared" si="75"/>
        <v>578</v>
      </c>
      <c r="B580" s="16" t="str">
        <f t="shared" si="77"/>
        <v>280</v>
      </c>
      <c r="C580" s="69">
        <f t="shared" ref="C580:C643" si="81">IF(H580&lt;&gt;H579,1,C579+1)</f>
        <v>280</v>
      </c>
      <c r="D580" s="10"/>
      <c r="E580" s="17"/>
      <c r="F580" s="18"/>
      <c r="G580" s="14"/>
      <c r="H580" s="91"/>
      <c r="I580" s="89"/>
      <c r="J580" s="93"/>
      <c r="K580" s="15" t="str">
        <f t="shared" si="78"/>
        <v/>
      </c>
      <c r="L580" s="76">
        <f t="shared" si="80"/>
        <v>0</v>
      </c>
      <c r="M580" s="77"/>
      <c r="N580" s="78" t="str">
        <f t="shared" si="79"/>
        <v/>
      </c>
      <c r="O580" s="82"/>
      <c r="P580" s="83">
        <f t="shared" ref="P580:P643" si="82">IF(M580&lt;&gt;0,M580,O580)</f>
        <v>0</v>
      </c>
      <c r="Q580" s="78">
        <f t="shared" si="76"/>
        <v>578</v>
      </c>
      <c r="R580" s="78"/>
      <c r="T580" s="3" t="str">
        <f t="shared" ref="T580:T643" si="83">LEFT(D580,2)</f>
        <v/>
      </c>
    </row>
    <row r="581" spans="1:20" ht="24.75" customHeight="1">
      <c r="A581" s="69">
        <f t="shared" ref="A581:A644" si="84">A580+1</f>
        <v>579</v>
      </c>
      <c r="B581" s="16" t="str">
        <f t="shared" si="77"/>
        <v>281</v>
      </c>
      <c r="C581" s="69">
        <f t="shared" si="81"/>
        <v>281</v>
      </c>
      <c r="D581" s="10"/>
      <c r="E581" s="17"/>
      <c r="F581" s="18"/>
      <c r="G581" s="14"/>
      <c r="H581" s="91"/>
      <c r="I581" s="89"/>
      <c r="J581" s="93"/>
      <c r="K581" s="15" t="str">
        <f t="shared" si="78"/>
        <v/>
      </c>
      <c r="L581" s="76">
        <f t="shared" si="80"/>
        <v>0</v>
      </c>
      <c r="M581" s="77"/>
      <c r="N581" s="78" t="str">
        <f t="shared" si="79"/>
        <v/>
      </c>
      <c r="O581" s="82"/>
      <c r="P581" s="83">
        <f t="shared" si="82"/>
        <v>0</v>
      </c>
      <c r="Q581" s="78">
        <f t="shared" ref="Q581:Q644" si="85">Q580+1</f>
        <v>579</v>
      </c>
      <c r="R581" s="78"/>
      <c r="T581" s="3" t="str">
        <f t="shared" si="83"/>
        <v/>
      </c>
    </row>
    <row r="582" spans="1:20" ht="24.75" customHeight="1">
      <c r="A582" s="69">
        <f t="shared" si="84"/>
        <v>580</v>
      </c>
      <c r="B582" s="16" t="str">
        <f t="shared" si="77"/>
        <v>282</v>
      </c>
      <c r="C582" s="69">
        <f t="shared" si="81"/>
        <v>282</v>
      </c>
      <c r="D582" s="10"/>
      <c r="E582" s="17"/>
      <c r="F582" s="18"/>
      <c r="G582" s="14"/>
      <c r="H582" s="91"/>
      <c r="I582" s="89"/>
      <c r="J582" s="93"/>
      <c r="K582" s="15" t="str">
        <f t="shared" si="78"/>
        <v/>
      </c>
      <c r="L582" s="76">
        <f t="shared" si="80"/>
        <v>0</v>
      </c>
      <c r="M582" s="77"/>
      <c r="N582" s="78" t="str">
        <f t="shared" si="79"/>
        <v/>
      </c>
      <c r="O582" s="82"/>
      <c r="P582" s="83">
        <f t="shared" si="82"/>
        <v>0</v>
      </c>
      <c r="Q582" s="78">
        <f t="shared" si="85"/>
        <v>580</v>
      </c>
      <c r="R582" s="78"/>
      <c r="T582" s="3" t="str">
        <f t="shared" si="83"/>
        <v/>
      </c>
    </row>
    <row r="583" spans="1:20" ht="24.75" customHeight="1">
      <c r="A583" s="69">
        <f t="shared" si="84"/>
        <v>581</v>
      </c>
      <c r="B583" s="16" t="str">
        <f t="shared" si="77"/>
        <v>283</v>
      </c>
      <c r="C583" s="69">
        <f t="shared" si="81"/>
        <v>283</v>
      </c>
      <c r="D583" s="10"/>
      <c r="E583" s="17"/>
      <c r="F583" s="18"/>
      <c r="G583" s="14"/>
      <c r="H583" s="91"/>
      <c r="I583" s="89"/>
      <c r="J583" s="93"/>
      <c r="K583" s="15" t="str">
        <f t="shared" si="78"/>
        <v/>
      </c>
      <c r="L583" s="76">
        <f t="shared" si="80"/>
        <v>0</v>
      </c>
      <c r="M583" s="77"/>
      <c r="N583" s="78" t="str">
        <f t="shared" si="79"/>
        <v/>
      </c>
      <c r="O583" s="82"/>
      <c r="P583" s="83">
        <f t="shared" si="82"/>
        <v>0</v>
      </c>
      <c r="Q583" s="78">
        <f t="shared" si="85"/>
        <v>581</v>
      </c>
      <c r="R583" s="78"/>
      <c r="T583" s="3" t="str">
        <f t="shared" si="83"/>
        <v/>
      </c>
    </row>
    <row r="584" spans="1:20" ht="24.75" customHeight="1">
      <c r="A584" s="69">
        <f t="shared" si="84"/>
        <v>582</v>
      </c>
      <c r="B584" s="16" t="str">
        <f t="shared" si="77"/>
        <v>284</v>
      </c>
      <c r="C584" s="69">
        <f t="shared" si="81"/>
        <v>284</v>
      </c>
      <c r="D584" s="10"/>
      <c r="E584" s="17"/>
      <c r="F584" s="18"/>
      <c r="G584" s="14"/>
      <c r="H584" s="91"/>
      <c r="I584" s="89"/>
      <c r="J584" s="93"/>
      <c r="K584" s="15" t="str">
        <f t="shared" si="78"/>
        <v/>
      </c>
      <c r="L584" s="76">
        <f t="shared" si="80"/>
        <v>0</v>
      </c>
      <c r="M584" s="77"/>
      <c r="N584" s="78" t="str">
        <f t="shared" si="79"/>
        <v/>
      </c>
      <c r="O584" s="82"/>
      <c r="P584" s="83">
        <f t="shared" si="82"/>
        <v>0</v>
      </c>
      <c r="Q584" s="78">
        <f t="shared" si="85"/>
        <v>582</v>
      </c>
      <c r="R584" s="78"/>
      <c r="T584" s="3" t="str">
        <f t="shared" si="83"/>
        <v/>
      </c>
    </row>
    <row r="585" spans="1:20" ht="24.75" customHeight="1">
      <c r="A585" s="69">
        <f t="shared" si="84"/>
        <v>583</v>
      </c>
      <c r="B585" s="16" t="str">
        <f t="shared" si="77"/>
        <v>285</v>
      </c>
      <c r="C585" s="69">
        <f t="shared" si="81"/>
        <v>285</v>
      </c>
      <c r="D585" s="10"/>
      <c r="E585" s="17"/>
      <c r="F585" s="18"/>
      <c r="G585" s="14"/>
      <c r="H585" s="91"/>
      <c r="I585" s="89"/>
      <c r="J585" s="93"/>
      <c r="K585" s="15" t="str">
        <f t="shared" si="78"/>
        <v/>
      </c>
      <c r="L585" s="76">
        <f t="shared" si="80"/>
        <v>0</v>
      </c>
      <c r="M585" s="77"/>
      <c r="N585" s="78" t="str">
        <f t="shared" si="79"/>
        <v/>
      </c>
      <c r="O585" s="82"/>
      <c r="P585" s="83">
        <f t="shared" si="82"/>
        <v>0</v>
      </c>
      <c r="Q585" s="78">
        <f t="shared" si="85"/>
        <v>583</v>
      </c>
      <c r="R585" s="78"/>
      <c r="T585" s="3" t="str">
        <f t="shared" si="83"/>
        <v/>
      </c>
    </row>
    <row r="586" spans="1:20" ht="24.75" customHeight="1">
      <c r="A586" s="69">
        <f t="shared" si="84"/>
        <v>584</v>
      </c>
      <c r="B586" s="16" t="str">
        <f t="shared" si="77"/>
        <v>286</v>
      </c>
      <c r="C586" s="69">
        <f t="shared" si="81"/>
        <v>286</v>
      </c>
      <c r="D586" s="10"/>
      <c r="E586" s="17"/>
      <c r="F586" s="18"/>
      <c r="G586" s="14"/>
      <c r="H586" s="91"/>
      <c r="I586" s="89"/>
      <c r="J586" s="93"/>
      <c r="K586" s="15" t="str">
        <f t="shared" si="78"/>
        <v/>
      </c>
      <c r="L586" s="76">
        <f t="shared" si="80"/>
        <v>0</v>
      </c>
      <c r="M586" s="77"/>
      <c r="N586" s="78" t="str">
        <f t="shared" si="79"/>
        <v/>
      </c>
      <c r="O586" s="82"/>
      <c r="P586" s="83">
        <f t="shared" si="82"/>
        <v>0</v>
      </c>
      <c r="Q586" s="78">
        <f t="shared" si="85"/>
        <v>584</v>
      </c>
      <c r="R586" s="78"/>
      <c r="T586" s="3" t="str">
        <f t="shared" si="83"/>
        <v/>
      </c>
    </row>
    <row r="587" spans="1:20" ht="24.75" customHeight="1">
      <c r="A587" s="69">
        <f t="shared" si="84"/>
        <v>585</v>
      </c>
      <c r="B587" s="16" t="str">
        <f t="shared" ref="B587:B649" si="86">J587&amp;TEXT(C587,"00")</f>
        <v>287</v>
      </c>
      <c r="C587" s="69">
        <f t="shared" si="81"/>
        <v>287</v>
      </c>
      <c r="D587" s="10"/>
      <c r="E587" s="17"/>
      <c r="F587" s="18"/>
      <c r="G587" s="14"/>
      <c r="H587" s="91"/>
      <c r="I587" s="89"/>
      <c r="J587" s="93"/>
      <c r="K587" s="15" t="str">
        <f t="shared" si="78"/>
        <v/>
      </c>
      <c r="L587" s="76">
        <f t="shared" si="80"/>
        <v>0</v>
      </c>
      <c r="M587" s="77"/>
      <c r="N587" s="78" t="str">
        <f t="shared" si="79"/>
        <v/>
      </c>
      <c r="O587" s="82"/>
      <c r="P587" s="83">
        <f t="shared" si="82"/>
        <v>0</v>
      </c>
      <c r="Q587" s="78">
        <f t="shared" si="85"/>
        <v>585</v>
      </c>
      <c r="R587" s="78"/>
      <c r="T587" s="3" t="str">
        <f t="shared" si="83"/>
        <v/>
      </c>
    </row>
    <row r="588" spans="1:20" ht="24.75" customHeight="1">
      <c r="A588" s="69">
        <f t="shared" si="84"/>
        <v>586</v>
      </c>
      <c r="B588" s="16" t="str">
        <f t="shared" si="86"/>
        <v>288</v>
      </c>
      <c r="C588" s="69">
        <f t="shared" si="81"/>
        <v>288</v>
      </c>
      <c r="D588" s="10"/>
      <c r="E588" s="17"/>
      <c r="F588" s="18"/>
      <c r="G588" s="14"/>
      <c r="H588" s="91"/>
      <c r="I588" s="89"/>
      <c r="J588" s="93"/>
      <c r="K588" s="15" t="str">
        <f t="shared" si="78"/>
        <v/>
      </c>
      <c r="L588" s="76">
        <f t="shared" si="80"/>
        <v>0</v>
      </c>
      <c r="M588" s="77"/>
      <c r="N588" s="78" t="str">
        <f t="shared" si="79"/>
        <v/>
      </c>
      <c r="O588" s="82"/>
      <c r="P588" s="83">
        <f t="shared" si="82"/>
        <v>0</v>
      </c>
      <c r="Q588" s="78">
        <f t="shared" si="85"/>
        <v>586</v>
      </c>
      <c r="R588" s="78"/>
      <c r="T588" s="3" t="str">
        <f t="shared" si="83"/>
        <v/>
      </c>
    </row>
    <row r="589" spans="1:20" ht="24.75" customHeight="1">
      <c r="A589" s="69">
        <f t="shared" si="84"/>
        <v>587</v>
      </c>
      <c r="B589" s="16" t="str">
        <f t="shared" si="86"/>
        <v>289</v>
      </c>
      <c r="C589" s="69">
        <f t="shared" si="81"/>
        <v>289</v>
      </c>
      <c r="D589" s="10"/>
      <c r="E589" s="17"/>
      <c r="F589" s="18"/>
      <c r="G589" s="14"/>
      <c r="H589" s="91"/>
      <c r="I589" s="89"/>
      <c r="J589" s="93"/>
      <c r="K589" s="15" t="str">
        <f t="shared" si="78"/>
        <v/>
      </c>
      <c r="L589" s="76">
        <f t="shared" si="80"/>
        <v>0</v>
      </c>
      <c r="M589" s="77"/>
      <c r="N589" s="78" t="str">
        <f t="shared" si="79"/>
        <v/>
      </c>
      <c r="O589" s="82"/>
      <c r="P589" s="83">
        <f t="shared" si="82"/>
        <v>0</v>
      </c>
      <c r="Q589" s="78">
        <f t="shared" si="85"/>
        <v>587</v>
      </c>
      <c r="R589" s="78"/>
      <c r="T589" s="3" t="str">
        <f t="shared" si="83"/>
        <v/>
      </c>
    </row>
    <row r="590" spans="1:20" ht="24.75" customHeight="1">
      <c r="A590" s="69">
        <f t="shared" si="84"/>
        <v>588</v>
      </c>
      <c r="B590" s="16" t="str">
        <f t="shared" si="86"/>
        <v>290</v>
      </c>
      <c r="C590" s="69">
        <f t="shared" si="81"/>
        <v>290</v>
      </c>
      <c r="D590" s="10"/>
      <c r="E590" s="17"/>
      <c r="F590" s="18"/>
      <c r="G590" s="14"/>
      <c r="H590" s="91"/>
      <c r="I590" s="89"/>
      <c r="J590" s="93"/>
      <c r="K590" s="15" t="str">
        <f t="shared" si="78"/>
        <v/>
      </c>
      <c r="L590" s="76">
        <f t="shared" si="80"/>
        <v>0</v>
      </c>
      <c r="M590" s="77"/>
      <c r="N590" s="78" t="str">
        <f t="shared" si="79"/>
        <v/>
      </c>
      <c r="O590" s="82"/>
      <c r="P590" s="83">
        <f t="shared" si="82"/>
        <v>0</v>
      </c>
      <c r="Q590" s="78">
        <f t="shared" si="85"/>
        <v>588</v>
      </c>
      <c r="R590" s="78"/>
      <c r="T590" s="3" t="str">
        <f t="shared" si="83"/>
        <v/>
      </c>
    </row>
    <row r="591" spans="1:20" ht="24.75" customHeight="1">
      <c r="A591" s="69">
        <f t="shared" si="84"/>
        <v>589</v>
      </c>
      <c r="B591" s="16" t="str">
        <f t="shared" si="86"/>
        <v>291</v>
      </c>
      <c r="C591" s="69">
        <f t="shared" si="81"/>
        <v>291</v>
      </c>
      <c r="D591" s="10"/>
      <c r="E591" s="17"/>
      <c r="F591" s="18"/>
      <c r="G591" s="14"/>
      <c r="H591" s="91"/>
      <c r="I591" s="89"/>
      <c r="J591" s="93"/>
      <c r="K591" s="15" t="str">
        <f t="shared" si="78"/>
        <v/>
      </c>
      <c r="L591" s="76">
        <f t="shared" si="80"/>
        <v>0</v>
      </c>
      <c r="M591" s="77"/>
      <c r="N591" s="78" t="str">
        <f t="shared" si="79"/>
        <v/>
      </c>
      <c r="O591" s="82"/>
      <c r="P591" s="83">
        <f t="shared" si="82"/>
        <v>0</v>
      </c>
      <c r="Q591" s="78">
        <f t="shared" si="85"/>
        <v>589</v>
      </c>
      <c r="R591" s="78"/>
      <c r="T591" s="3" t="str">
        <f t="shared" si="83"/>
        <v/>
      </c>
    </row>
    <row r="592" spans="1:20" ht="24.75" customHeight="1">
      <c r="A592" s="69">
        <f t="shared" si="84"/>
        <v>590</v>
      </c>
      <c r="B592" s="16" t="str">
        <f t="shared" si="86"/>
        <v>292</v>
      </c>
      <c r="C592" s="69">
        <f t="shared" si="81"/>
        <v>292</v>
      </c>
      <c r="D592" s="10"/>
      <c r="E592" s="17"/>
      <c r="F592" s="18"/>
      <c r="G592" s="14"/>
      <c r="H592" s="91"/>
      <c r="I592" s="89"/>
      <c r="J592" s="93"/>
      <c r="K592" s="15" t="str">
        <f t="shared" si="78"/>
        <v/>
      </c>
      <c r="L592" s="76">
        <f t="shared" si="80"/>
        <v>0</v>
      </c>
      <c r="M592" s="77"/>
      <c r="N592" s="78" t="str">
        <f t="shared" si="79"/>
        <v/>
      </c>
      <c r="O592" s="82"/>
      <c r="P592" s="83">
        <f t="shared" si="82"/>
        <v>0</v>
      </c>
      <c r="Q592" s="78">
        <f t="shared" si="85"/>
        <v>590</v>
      </c>
      <c r="R592" s="78"/>
      <c r="T592" s="3" t="str">
        <f t="shared" si="83"/>
        <v/>
      </c>
    </row>
    <row r="593" spans="1:20" ht="24.75" customHeight="1">
      <c r="A593" s="69">
        <f t="shared" si="84"/>
        <v>591</v>
      </c>
      <c r="B593" s="16" t="str">
        <f t="shared" si="86"/>
        <v>293</v>
      </c>
      <c r="C593" s="69">
        <f t="shared" si="81"/>
        <v>293</v>
      </c>
      <c r="D593" s="10"/>
      <c r="E593" s="17"/>
      <c r="F593" s="18"/>
      <c r="G593" s="14"/>
      <c r="H593" s="91"/>
      <c r="I593" s="89"/>
      <c r="J593" s="93"/>
      <c r="K593" s="15" t="str">
        <f t="shared" si="78"/>
        <v/>
      </c>
      <c r="L593" s="76">
        <f t="shared" si="80"/>
        <v>0</v>
      </c>
      <c r="M593" s="77"/>
      <c r="N593" s="78" t="str">
        <f t="shared" si="79"/>
        <v/>
      </c>
      <c r="O593" s="82"/>
      <c r="P593" s="83">
        <f t="shared" si="82"/>
        <v>0</v>
      </c>
      <c r="Q593" s="78">
        <f t="shared" si="85"/>
        <v>591</v>
      </c>
      <c r="R593" s="78"/>
      <c r="T593" s="3" t="str">
        <f t="shared" si="83"/>
        <v/>
      </c>
    </row>
    <row r="594" spans="1:20" ht="24.75" customHeight="1">
      <c r="A594" s="69">
        <f t="shared" si="84"/>
        <v>592</v>
      </c>
      <c r="B594" s="16" t="str">
        <f t="shared" si="86"/>
        <v>294</v>
      </c>
      <c r="C594" s="69">
        <f t="shared" si="81"/>
        <v>294</v>
      </c>
      <c r="D594" s="10"/>
      <c r="E594" s="17"/>
      <c r="F594" s="18"/>
      <c r="G594" s="14"/>
      <c r="H594" s="91"/>
      <c r="I594" s="89"/>
      <c r="J594" s="93"/>
      <c r="K594" s="15" t="str">
        <f t="shared" si="78"/>
        <v/>
      </c>
      <c r="L594" s="76">
        <f t="shared" si="80"/>
        <v>0</v>
      </c>
      <c r="M594" s="77"/>
      <c r="N594" s="78" t="str">
        <f t="shared" si="79"/>
        <v/>
      </c>
      <c r="O594" s="82"/>
      <c r="P594" s="83">
        <f t="shared" si="82"/>
        <v>0</v>
      </c>
      <c r="Q594" s="78">
        <f t="shared" si="85"/>
        <v>592</v>
      </c>
      <c r="R594" s="78"/>
      <c r="T594" s="3" t="str">
        <f t="shared" si="83"/>
        <v/>
      </c>
    </row>
    <row r="595" spans="1:20" ht="24.75" customHeight="1">
      <c r="A595" s="69">
        <f t="shared" si="84"/>
        <v>593</v>
      </c>
      <c r="B595" s="16" t="str">
        <f t="shared" si="86"/>
        <v>295</v>
      </c>
      <c r="C595" s="69">
        <f t="shared" si="81"/>
        <v>295</v>
      </c>
      <c r="D595" s="10"/>
      <c r="E595" s="17"/>
      <c r="F595" s="18"/>
      <c r="G595" s="14"/>
      <c r="H595" s="91"/>
      <c r="I595" s="89"/>
      <c r="J595" s="93"/>
      <c r="K595" s="15" t="str">
        <f t="shared" si="78"/>
        <v/>
      </c>
      <c r="L595" s="76">
        <f t="shared" si="80"/>
        <v>0</v>
      </c>
      <c r="M595" s="77"/>
      <c r="N595" s="78" t="str">
        <f t="shared" si="79"/>
        <v/>
      </c>
      <c r="O595" s="82"/>
      <c r="P595" s="83">
        <f t="shared" si="82"/>
        <v>0</v>
      </c>
      <c r="Q595" s="78">
        <f t="shared" si="85"/>
        <v>593</v>
      </c>
      <c r="R595" s="78"/>
      <c r="T595" s="3" t="str">
        <f t="shared" si="83"/>
        <v/>
      </c>
    </row>
    <row r="596" spans="1:20" ht="24.75" customHeight="1">
      <c r="A596" s="69">
        <f t="shared" si="84"/>
        <v>594</v>
      </c>
      <c r="B596" s="16" t="str">
        <f t="shared" si="86"/>
        <v>296</v>
      </c>
      <c r="C596" s="69">
        <f t="shared" si="81"/>
        <v>296</v>
      </c>
      <c r="D596" s="10"/>
      <c r="E596" s="17"/>
      <c r="F596" s="18"/>
      <c r="G596" s="14"/>
      <c r="H596" s="91"/>
      <c r="I596" s="89"/>
      <c r="J596" s="93"/>
      <c r="K596" s="15" t="str">
        <f t="shared" si="78"/>
        <v/>
      </c>
      <c r="L596" s="76">
        <f t="shared" si="80"/>
        <v>0</v>
      </c>
      <c r="M596" s="77"/>
      <c r="N596" s="78" t="str">
        <f t="shared" si="79"/>
        <v/>
      </c>
      <c r="O596" s="82"/>
      <c r="P596" s="83">
        <f t="shared" si="82"/>
        <v>0</v>
      </c>
      <c r="Q596" s="78">
        <f t="shared" si="85"/>
        <v>594</v>
      </c>
      <c r="R596" s="78"/>
      <c r="T596" s="3" t="str">
        <f t="shared" si="83"/>
        <v/>
      </c>
    </row>
    <row r="597" spans="1:20" ht="24.75" customHeight="1">
      <c r="A597" s="69">
        <f t="shared" si="84"/>
        <v>595</v>
      </c>
      <c r="B597" s="16" t="str">
        <f t="shared" si="86"/>
        <v>297</v>
      </c>
      <c r="C597" s="69">
        <f t="shared" si="81"/>
        <v>297</v>
      </c>
      <c r="D597" s="10"/>
      <c r="E597" s="17"/>
      <c r="F597" s="18"/>
      <c r="G597" s="14"/>
      <c r="H597" s="91"/>
      <c r="I597" s="89"/>
      <c r="J597" s="93"/>
      <c r="K597" s="15" t="str">
        <f t="shared" si="78"/>
        <v/>
      </c>
      <c r="L597" s="76">
        <f t="shared" si="80"/>
        <v>0</v>
      </c>
      <c r="M597" s="77"/>
      <c r="N597" s="78" t="str">
        <f t="shared" si="79"/>
        <v/>
      </c>
      <c r="O597" s="82"/>
      <c r="P597" s="83">
        <f t="shared" si="82"/>
        <v>0</v>
      </c>
      <c r="Q597" s="78">
        <f t="shared" si="85"/>
        <v>595</v>
      </c>
      <c r="R597" s="78"/>
      <c r="T597" s="3" t="str">
        <f t="shared" si="83"/>
        <v/>
      </c>
    </row>
    <row r="598" spans="1:20" ht="24.75" customHeight="1">
      <c r="A598" s="69">
        <f t="shared" si="84"/>
        <v>596</v>
      </c>
      <c r="B598" s="16" t="str">
        <f t="shared" si="86"/>
        <v>298</v>
      </c>
      <c r="C598" s="69">
        <f t="shared" si="81"/>
        <v>298</v>
      </c>
      <c r="D598" s="10"/>
      <c r="E598" s="17"/>
      <c r="F598" s="18"/>
      <c r="G598" s="14"/>
      <c r="H598" s="91"/>
      <c r="I598" s="89"/>
      <c r="J598" s="93"/>
      <c r="K598" s="15" t="str">
        <f t="shared" si="78"/>
        <v/>
      </c>
      <c r="L598" s="76">
        <f t="shared" si="80"/>
        <v>0</v>
      </c>
      <c r="M598" s="77"/>
      <c r="N598" s="78" t="str">
        <f t="shared" si="79"/>
        <v/>
      </c>
      <c r="O598" s="82"/>
      <c r="P598" s="83">
        <f t="shared" si="82"/>
        <v>0</v>
      </c>
      <c r="Q598" s="78">
        <f t="shared" si="85"/>
        <v>596</v>
      </c>
      <c r="R598" s="78"/>
      <c r="T598" s="3" t="str">
        <f t="shared" si="83"/>
        <v/>
      </c>
    </row>
    <row r="599" spans="1:20" ht="24.75" customHeight="1">
      <c r="A599" s="69">
        <f t="shared" si="84"/>
        <v>597</v>
      </c>
      <c r="B599" s="16" t="str">
        <f t="shared" si="86"/>
        <v>299</v>
      </c>
      <c r="C599" s="69">
        <f t="shared" si="81"/>
        <v>299</v>
      </c>
      <c r="D599" s="10"/>
      <c r="E599" s="17"/>
      <c r="F599" s="18"/>
      <c r="G599" s="14"/>
      <c r="H599" s="91"/>
      <c r="I599" s="89"/>
      <c r="J599" s="93"/>
      <c r="K599" s="15" t="str">
        <f t="shared" si="78"/>
        <v/>
      </c>
      <c r="L599" s="76">
        <f t="shared" si="80"/>
        <v>0</v>
      </c>
      <c r="M599" s="77"/>
      <c r="N599" s="78" t="str">
        <f t="shared" si="79"/>
        <v/>
      </c>
      <c r="O599" s="82"/>
      <c r="P599" s="83">
        <f t="shared" si="82"/>
        <v>0</v>
      </c>
      <c r="Q599" s="78">
        <f t="shared" si="85"/>
        <v>597</v>
      </c>
      <c r="R599" s="78"/>
      <c r="T599" s="3" t="str">
        <f t="shared" si="83"/>
        <v/>
      </c>
    </row>
    <row r="600" spans="1:20" ht="24.75" customHeight="1">
      <c r="A600" s="69">
        <f t="shared" si="84"/>
        <v>598</v>
      </c>
      <c r="B600" s="16" t="str">
        <f t="shared" si="86"/>
        <v>300</v>
      </c>
      <c r="C600" s="69">
        <f t="shared" si="81"/>
        <v>300</v>
      </c>
      <c r="D600" s="10"/>
      <c r="E600" s="17"/>
      <c r="F600" s="18"/>
      <c r="G600" s="14"/>
      <c r="H600" s="91"/>
      <c r="I600" s="89"/>
      <c r="J600" s="93"/>
      <c r="K600" s="15" t="str">
        <f t="shared" si="78"/>
        <v/>
      </c>
      <c r="L600" s="76">
        <f t="shared" si="80"/>
        <v>0</v>
      </c>
      <c r="M600" s="77"/>
      <c r="N600" s="78" t="str">
        <f t="shared" si="79"/>
        <v/>
      </c>
      <c r="O600" s="82"/>
      <c r="P600" s="83">
        <f t="shared" si="82"/>
        <v>0</v>
      </c>
      <c r="Q600" s="78">
        <f t="shared" si="85"/>
        <v>598</v>
      </c>
      <c r="R600" s="78"/>
      <c r="T600" s="3" t="str">
        <f t="shared" si="83"/>
        <v/>
      </c>
    </row>
    <row r="601" spans="1:20" ht="24.75" customHeight="1">
      <c r="A601" s="69">
        <f t="shared" si="84"/>
        <v>599</v>
      </c>
      <c r="B601" s="16" t="str">
        <f t="shared" si="86"/>
        <v>301</v>
      </c>
      <c r="C601" s="69">
        <f t="shared" si="81"/>
        <v>301</v>
      </c>
      <c r="D601" s="10"/>
      <c r="E601" s="17"/>
      <c r="F601" s="18"/>
      <c r="G601" s="14"/>
      <c r="H601" s="91"/>
      <c r="I601" s="89"/>
      <c r="J601" s="93"/>
      <c r="K601" s="15" t="str">
        <f t="shared" si="78"/>
        <v/>
      </c>
      <c r="L601" s="76">
        <f t="shared" si="80"/>
        <v>0</v>
      </c>
      <c r="M601" s="77"/>
      <c r="N601" s="78" t="str">
        <f t="shared" si="79"/>
        <v/>
      </c>
      <c r="O601" s="82"/>
      <c r="P601" s="83">
        <f t="shared" si="82"/>
        <v>0</v>
      </c>
      <c r="Q601" s="78">
        <f t="shared" si="85"/>
        <v>599</v>
      </c>
      <c r="R601" s="78"/>
      <c r="T601" s="3" t="str">
        <f t="shared" si="83"/>
        <v/>
      </c>
    </row>
    <row r="602" spans="1:20" ht="24.75" customHeight="1">
      <c r="A602" s="69">
        <f t="shared" si="84"/>
        <v>600</v>
      </c>
      <c r="B602" s="16" t="str">
        <f t="shared" si="86"/>
        <v>302</v>
      </c>
      <c r="C602" s="69">
        <f t="shared" si="81"/>
        <v>302</v>
      </c>
      <c r="D602" s="10"/>
      <c r="E602" s="17"/>
      <c r="F602" s="18"/>
      <c r="G602" s="14"/>
      <c r="H602" s="91"/>
      <c r="I602" s="89"/>
      <c r="J602" s="93"/>
      <c r="K602" s="15" t="str">
        <f t="shared" si="78"/>
        <v/>
      </c>
      <c r="L602" s="76">
        <f t="shared" si="80"/>
        <v>0</v>
      </c>
      <c r="M602" s="77"/>
      <c r="N602" s="78" t="str">
        <f t="shared" si="79"/>
        <v/>
      </c>
      <c r="O602" s="82"/>
      <c r="P602" s="83">
        <f t="shared" si="82"/>
        <v>0</v>
      </c>
      <c r="Q602" s="78">
        <f t="shared" si="85"/>
        <v>600</v>
      </c>
      <c r="R602" s="78"/>
      <c r="T602" s="3" t="str">
        <f t="shared" si="83"/>
        <v/>
      </c>
    </row>
    <row r="603" spans="1:20" ht="24.75" customHeight="1">
      <c r="A603" s="69">
        <f t="shared" si="84"/>
        <v>601</v>
      </c>
      <c r="B603" s="16" t="str">
        <f t="shared" si="86"/>
        <v>303</v>
      </c>
      <c r="C603" s="69">
        <f t="shared" si="81"/>
        <v>303</v>
      </c>
      <c r="D603" s="10"/>
      <c r="E603" s="17"/>
      <c r="F603" s="18"/>
      <c r="G603" s="14"/>
      <c r="H603" s="91"/>
      <c r="I603" s="89"/>
      <c r="J603" s="93"/>
      <c r="K603" s="15" t="str">
        <f t="shared" si="78"/>
        <v/>
      </c>
      <c r="L603" s="76">
        <f t="shared" si="80"/>
        <v>0</v>
      </c>
      <c r="M603" s="77"/>
      <c r="N603" s="78" t="str">
        <f t="shared" si="79"/>
        <v/>
      </c>
      <c r="O603" s="82"/>
      <c r="P603" s="83">
        <f t="shared" si="82"/>
        <v>0</v>
      </c>
      <c r="Q603" s="78">
        <f t="shared" si="85"/>
        <v>601</v>
      </c>
      <c r="R603" s="78"/>
      <c r="T603" s="3" t="str">
        <f t="shared" si="83"/>
        <v/>
      </c>
    </row>
    <row r="604" spans="1:20" ht="24.75" customHeight="1">
      <c r="A604" s="69">
        <f t="shared" si="84"/>
        <v>602</v>
      </c>
      <c r="B604" s="16" t="str">
        <f t="shared" si="86"/>
        <v>304</v>
      </c>
      <c r="C604" s="69">
        <f t="shared" si="81"/>
        <v>304</v>
      </c>
      <c r="D604" s="10"/>
      <c r="E604" s="17"/>
      <c r="F604" s="18"/>
      <c r="G604" s="14"/>
      <c r="H604" s="91"/>
      <c r="I604" s="89"/>
      <c r="J604" s="93"/>
      <c r="K604" s="15" t="str">
        <f t="shared" si="78"/>
        <v/>
      </c>
      <c r="L604" s="76">
        <f t="shared" si="80"/>
        <v>0</v>
      </c>
      <c r="M604" s="77"/>
      <c r="N604" s="78" t="str">
        <f t="shared" si="79"/>
        <v/>
      </c>
      <c r="O604" s="82"/>
      <c r="P604" s="83">
        <f t="shared" si="82"/>
        <v>0</v>
      </c>
      <c r="Q604" s="78">
        <f t="shared" si="85"/>
        <v>602</v>
      </c>
      <c r="R604" s="78"/>
      <c r="T604" s="3" t="str">
        <f t="shared" si="83"/>
        <v/>
      </c>
    </row>
    <row r="605" spans="1:20" ht="24.75" customHeight="1">
      <c r="A605" s="69">
        <f t="shared" si="84"/>
        <v>603</v>
      </c>
      <c r="B605" s="16" t="str">
        <f t="shared" si="86"/>
        <v>305</v>
      </c>
      <c r="C605" s="69">
        <f t="shared" si="81"/>
        <v>305</v>
      </c>
      <c r="D605" s="10"/>
      <c r="E605" s="17"/>
      <c r="F605" s="18"/>
      <c r="G605" s="14"/>
      <c r="H605" s="91"/>
      <c r="I605" s="89"/>
      <c r="J605" s="93"/>
      <c r="K605" s="15" t="str">
        <f t="shared" si="78"/>
        <v/>
      </c>
      <c r="L605" s="76">
        <f t="shared" si="80"/>
        <v>0</v>
      </c>
      <c r="M605" s="77"/>
      <c r="N605" s="78" t="str">
        <f t="shared" si="79"/>
        <v/>
      </c>
      <c r="O605" s="82"/>
      <c r="P605" s="83">
        <f t="shared" si="82"/>
        <v>0</v>
      </c>
      <c r="Q605" s="78">
        <f t="shared" si="85"/>
        <v>603</v>
      </c>
      <c r="R605" s="78"/>
      <c r="T605" s="3" t="str">
        <f t="shared" si="83"/>
        <v/>
      </c>
    </row>
    <row r="606" spans="1:20" ht="24.75" customHeight="1">
      <c r="A606" s="69">
        <f t="shared" si="84"/>
        <v>604</v>
      </c>
      <c r="B606" s="16" t="str">
        <f t="shared" si="86"/>
        <v>306</v>
      </c>
      <c r="C606" s="69">
        <f t="shared" si="81"/>
        <v>306</v>
      </c>
      <c r="D606" s="10"/>
      <c r="E606" s="17"/>
      <c r="F606" s="18"/>
      <c r="G606" s="14"/>
      <c r="H606" s="91"/>
      <c r="I606" s="89"/>
      <c r="J606" s="93"/>
      <c r="K606" s="15" t="str">
        <f t="shared" si="78"/>
        <v/>
      </c>
      <c r="L606" s="76">
        <f t="shared" si="80"/>
        <v>0</v>
      </c>
      <c r="M606" s="77"/>
      <c r="N606" s="78" t="str">
        <f t="shared" si="79"/>
        <v/>
      </c>
      <c r="O606" s="82"/>
      <c r="P606" s="83">
        <f t="shared" si="82"/>
        <v>0</v>
      </c>
      <c r="Q606" s="78">
        <f t="shared" si="85"/>
        <v>604</v>
      </c>
      <c r="R606" s="78"/>
      <c r="T606" s="3" t="str">
        <f t="shared" si="83"/>
        <v/>
      </c>
    </row>
    <row r="607" spans="1:20" ht="24.75" customHeight="1">
      <c r="A607" s="69">
        <f t="shared" si="84"/>
        <v>605</v>
      </c>
      <c r="B607" s="16" t="str">
        <f t="shared" si="86"/>
        <v>307</v>
      </c>
      <c r="C607" s="69">
        <f t="shared" si="81"/>
        <v>307</v>
      </c>
      <c r="D607" s="10"/>
      <c r="E607" s="17"/>
      <c r="F607" s="18"/>
      <c r="G607" s="14"/>
      <c r="H607" s="91"/>
      <c r="I607" s="89"/>
      <c r="J607" s="93"/>
      <c r="K607" s="15" t="str">
        <f t="shared" si="78"/>
        <v/>
      </c>
      <c r="L607" s="76">
        <f t="shared" si="80"/>
        <v>0</v>
      </c>
      <c r="M607" s="77"/>
      <c r="N607" s="78" t="str">
        <f t="shared" si="79"/>
        <v/>
      </c>
      <c r="O607" s="82"/>
      <c r="P607" s="83">
        <f t="shared" si="82"/>
        <v>0</v>
      </c>
      <c r="Q607" s="78">
        <f t="shared" si="85"/>
        <v>605</v>
      </c>
      <c r="R607" s="78"/>
      <c r="T607" s="3" t="str">
        <f t="shared" si="83"/>
        <v/>
      </c>
    </row>
    <row r="608" spans="1:20" ht="24.75" customHeight="1">
      <c r="A608" s="69">
        <f t="shared" si="84"/>
        <v>606</v>
      </c>
      <c r="B608" s="16" t="str">
        <f t="shared" si="86"/>
        <v>308</v>
      </c>
      <c r="C608" s="69">
        <f t="shared" si="81"/>
        <v>308</v>
      </c>
      <c r="D608" s="10"/>
      <c r="E608" s="17"/>
      <c r="F608" s="18"/>
      <c r="G608" s="14"/>
      <c r="H608" s="91"/>
      <c r="I608" s="89"/>
      <c r="J608" s="93"/>
      <c r="K608" s="15" t="str">
        <f t="shared" si="78"/>
        <v/>
      </c>
      <c r="L608" s="76">
        <f t="shared" si="80"/>
        <v>0</v>
      </c>
      <c r="M608" s="77"/>
      <c r="N608" s="78" t="str">
        <f t="shared" si="79"/>
        <v/>
      </c>
      <c r="O608" s="82"/>
      <c r="P608" s="83">
        <f t="shared" si="82"/>
        <v>0</v>
      </c>
      <c r="Q608" s="78">
        <f t="shared" si="85"/>
        <v>606</v>
      </c>
      <c r="R608" s="78"/>
      <c r="T608" s="3" t="str">
        <f t="shared" si="83"/>
        <v/>
      </c>
    </row>
    <row r="609" spans="1:20" ht="24.75" customHeight="1">
      <c r="A609" s="69">
        <f t="shared" si="84"/>
        <v>607</v>
      </c>
      <c r="B609" s="16" t="str">
        <f t="shared" si="86"/>
        <v>309</v>
      </c>
      <c r="C609" s="69">
        <f t="shared" si="81"/>
        <v>309</v>
      </c>
      <c r="D609" s="10"/>
      <c r="E609" s="17"/>
      <c r="F609" s="18"/>
      <c r="G609" s="14"/>
      <c r="H609" s="91"/>
      <c r="I609" s="89"/>
      <c r="J609" s="93"/>
      <c r="K609" s="15" t="str">
        <f t="shared" si="78"/>
        <v/>
      </c>
      <c r="L609" s="76">
        <f t="shared" si="80"/>
        <v>0</v>
      </c>
      <c r="M609" s="77"/>
      <c r="N609" s="78" t="str">
        <f t="shared" si="79"/>
        <v/>
      </c>
      <c r="O609" s="82"/>
      <c r="P609" s="83">
        <f t="shared" si="82"/>
        <v>0</v>
      </c>
      <c r="Q609" s="78">
        <f t="shared" si="85"/>
        <v>607</v>
      </c>
      <c r="R609" s="78"/>
      <c r="T609" s="3" t="str">
        <f t="shared" si="83"/>
        <v/>
      </c>
    </row>
    <row r="610" spans="1:20" ht="24.75" customHeight="1">
      <c r="A610" s="69">
        <f t="shared" si="84"/>
        <v>608</v>
      </c>
      <c r="B610" s="16" t="str">
        <f t="shared" si="86"/>
        <v>310</v>
      </c>
      <c r="C610" s="69">
        <f t="shared" si="81"/>
        <v>310</v>
      </c>
      <c r="D610" s="10"/>
      <c r="E610" s="17"/>
      <c r="F610" s="18"/>
      <c r="G610" s="14"/>
      <c r="H610" s="91"/>
      <c r="I610" s="89"/>
      <c r="J610" s="93"/>
      <c r="K610" s="15" t="str">
        <f t="shared" si="78"/>
        <v/>
      </c>
      <c r="L610" s="76">
        <f t="shared" si="80"/>
        <v>0</v>
      </c>
      <c r="M610" s="77"/>
      <c r="N610" s="78" t="str">
        <f t="shared" si="79"/>
        <v/>
      </c>
      <c r="O610" s="82"/>
      <c r="P610" s="83">
        <f t="shared" si="82"/>
        <v>0</v>
      </c>
      <c r="Q610" s="78">
        <f t="shared" si="85"/>
        <v>608</v>
      </c>
      <c r="R610" s="78"/>
      <c r="T610" s="3" t="str">
        <f t="shared" si="83"/>
        <v/>
      </c>
    </row>
    <row r="611" spans="1:20" ht="24.75" customHeight="1">
      <c r="A611" s="69">
        <f t="shared" si="84"/>
        <v>609</v>
      </c>
      <c r="B611" s="16" t="str">
        <f t="shared" si="86"/>
        <v>311</v>
      </c>
      <c r="C611" s="69">
        <f t="shared" si="81"/>
        <v>311</v>
      </c>
      <c r="D611" s="10"/>
      <c r="E611" s="17"/>
      <c r="F611" s="18"/>
      <c r="G611" s="14"/>
      <c r="H611" s="91"/>
      <c r="I611" s="89"/>
      <c r="J611" s="93"/>
      <c r="K611" s="15" t="str">
        <f t="shared" si="78"/>
        <v/>
      </c>
      <c r="L611" s="76">
        <f t="shared" si="80"/>
        <v>0</v>
      </c>
      <c r="M611" s="77"/>
      <c r="N611" s="78" t="str">
        <f t="shared" si="79"/>
        <v/>
      </c>
      <c r="O611" s="82"/>
      <c r="P611" s="83">
        <f t="shared" si="82"/>
        <v>0</v>
      </c>
      <c r="Q611" s="78">
        <f t="shared" si="85"/>
        <v>609</v>
      </c>
      <c r="R611" s="78"/>
      <c r="T611" s="3" t="str">
        <f t="shared" si="83"/>
        <v/>
      </c>
    </row>
    <row r="612" spans="1:20" ht="24.75" customHeight="1">
      <c r="A612" s="69">
        <f t="shared" si="84"/>
        <v>610</v>
      </c>
      <c r="B612" s="16" t="str">
        <f t="shared" si="86"/>
        <v>312</v>
      </c>
      <c r="C612" s="69">
        <f t="shared" si="81"/>
        <v>312</v>
      </c>
      <c r="D612" s="10"/>
      <c r="E612" s="17"/>
      <c r="F612" s="18"/>
      <c r="G612" s="14"/>
      <c r="H612" s="91"/>
      <c r="I612" s="89"/>
      <c r="J612" s="93"/>
      <c r="K612" s="15" t="str">
        <f t="shared" si="78"/>
        <v/>
      </c>
      <c r="L612" s="76">
        <f t="shared" si="80"/>
        <v>0</v>
      </c>
      <c r="M612" s="77"/>
      <c r="N612" s="78" t="str">
        <f t="shared" si="79"/>
        <v/>
      </c>
      <c r="O612" s="82"/>
      <c r="P612" s="83">
        <f t="shared" si="82"/>
        <v>0</v>
      </c>
      <c r="Q612" s="78">
        <f t="shared" si="85"/>
        <v>610</v>
      </c>
      <c r="R612" s="78"/>
      <c r="T612" s="3" t="str">
        <f t="shared" si="83"/>
        <v/>
      </c>
    </row>
    <row r="613" spans="1:20" ht="24.75" customHeight="1">
      <c r="A613" s="69">
        <f t="shared" si="84"/>
        <v>611</v>
      </c>
      <c r="B613" s="16" t="str">
        <f t="shared" si="86"/>
        <v>313</v>
      </c>
      <c r="C613" s="69">
        <f t="shared" si="81"/>
        <v>313</v>
      </c>
      <c r="D613" s="10"/>
      <c r="E613" s="17"/>
      <c r="F613" s="18"/>
      <c r="G613" s="14"/>
      <c r="H613" s="91"/>
      <c r="I613" s="89"/>
      <c r="J613" s="93"/>
      <c r="K613" s="15" t="str">
        <f t="shared" si="78"/>
        <v/>
      </c>
      <c r="L613" s="76">
        <f t="shared" si="80"/>
        <v>0</v>
      </c>
      <c r="M613" s="77"/>
      <c r="N613" s="78" t="str">
        <f t="shared" si="79"/>
        <v/>
      </c>
      <c r="O613" s="82"/>
      <c r="P613" s="83">
        <f t="shared" si="82"/>
        <v>0</v>
      </c>
      <c r="Q613" s="78">
        <f t="shared" si="85"/>
        <v>611</v>
      </c>
      <c r="R613" s="78"/>
      <c r="T613" s="3" t="str">
        <f t="shared" si="83"/>
        <v/>
      </c>
    </row>
    <row r="614" spans="1:20" ht="24.75" customHeight="1">
      <c r="A614" s="69">
        <f t="shared" si="84"/>
        <v>612</v>
      </c>
      <c r="B614" s="16" t="str">
        <f t="shared" si="86"/>
        <v>314</v>
      </c>
      <c r="C614" s="69">
        <f t="shared" si="81"/>
        <v>314</v>
      </c>
      <c r="D614" s="10"/>
      <c r="E614" s="17"/>
      <c r="F614" s="18"/>
      <c r="G614" s="14"/>
      <c r="H614" s="91"/>
      <c r="I614" s="89"/>
      <c r="J614" s="93"/>
      <c r="K614" s="15" t="str">
        <f t="shared" si="78"/>
        <v/>
      </c>
      <c r="L614" s="76">
        <f t="shared" si="80"/>
        <v>0</v>
      </c>
      <c r="M614" s="77"/>
      <c r="N614" s="78" t="str">
        <f t="shared" si="79"/>
        <v/>
      </c>
      <c r="O614" s="82"/>
      <c r="P614" s="83">
        <f t="shared" si="82"/>
        <v>0</v>
      </c>
      <c r="Q614" s="78">
        <f t="shared" si="85"/>
        <v>612</v>
      </c>
      <c r="R614" s="78"/>
      <c r="T614" s="3" t="str">
        <f t="shared" si="83"/>
        <v/>
      </c>
    </row>
    <row r="615" spans="1:20" ht="24.75" customHeight="1">
      <c r="A615" s="69">
        <f t="shared" si="84"/>
        <v>613</v>
      </c>
      <c r="B615" s="16" t="str">
        <f t="shared" si="86"/>
        <v>315</v>
      </c>
      <c r="C615" s="69">
        <f t="shared" si="81"/>
        <v>315</v>
      </c>
      <c r="D615" s="10"/>
      <c r="E615" s="17"/>
      <c r="F615" s="18"/>
      <c r="G615" s="14"/>
      <c r="H615" s="91"/>
      <c r="I615" s="89"/>
      <c r="J615" s="93"/>
      <c r="K615" s="15" t="str">
        <f t="shared" si="78"/>
        <v/>
      </c>
      <c r="L615" s="76">
        <f t="shared" si="80"/>
        <v>0</v>
      </c>
      <c r="M615" s="77"/>
      <c r="N615" s="78" t="str">
        <f t="shared" si="79"/>
        <v/>
      </c>
      <c r="O615" s="82"/>
      <c r="P615" s="83">
        <f t="shared" si="82"/>
        <v>0</v>
      </c>
      <c r="Q615" s="78">
        <f t="shared" si="85"/>
        <v>613</v>
      </c>
      <c r="R615" s="78"/>
      <c r="T615" s="3" t="str">
        <f t="shared" si="83"/>
        <v/>
      </c>
    </row>
    <row r="616" spans="1:20" ht="24.75" customHeight="1">
      <c r="A616" s="69">
        <f t="shared" si="84"/>
        <v>614</v>
      </c>
      <c r="B616" s="16" t="str">
        <f t="shared" si="86"/>
        <v>316</v>
      </c>
      <c r="C616" s="69">
        <f t="shared" si="81"/>
        <v>316</v>
      </c>
      <c r="D616" s="10"/>
      <c r="E616" s="17"/>
      <c r="F616" s="18"/>
      <c r="G616" s="14"/>
      <c r="H616" s="91"/>
      <c r="I616" s="89"/>
      <c r="J616" s="93"/>
      <c r="K616" s="15" t="str">
        <f t="shared" si="78"/>
        <v/>
      </c>
      <c r="L616" s="76">
        <f t="shared" si="80"/>
        <v>0</v>
      </c>
      <c r="M616" s="77"/>
      <c r="N616" s="78" t="str">
        <f t="shared" si="79"/>
        <v/>
      </c>
      <c r="O616" s="82"/>
      <c r="P616" s="83">
        <f t="shared" si="82"/>
        <v>0</v>
      </c>
      <c r="Q616" s="78">
        <f t="shared" si="85"/>
        <v>614</v>
      </c>
      <c r="R616" s="78"/>
      <c r="T616" s="3" t="str">
        <f t="shared" si="83"/>
        <v/>
      </c>
    </row>
    <row r="617" spans="1:20" ht="24.75" customHeight="1">
      <c r="A617" s="69">
        <f t="shared" si="84"/>
        <v>615</v>
      </c>
      <c r="B617" s="16" t="str">
        <f t="shared" si="86"/>
        <v>317</v>
      </c>
      <c r="C617" s="69">
        <f t="shared" si="81"/>
        <v>317</v>
      </c>
      <c r="D617" s="10"/>
      <c r="E617" s="17"/>
      <c r="F617" s="18"/>
      <c r="G617" s="14"/>
      <c r="H617" s="91"/>
      <c r="I617" s="89"/>
      <c r="J617" s="93"/>
      <c r="K617" s="15" t="str">
        <f t="shared" si="78"/>
        <v/>
      </c>
      <c r="L617" s="76">
        <f t="shared" si="80"/>
        <v>0</v>
      </c>
      <c r="M617" s="77"/>
      <c r="N617" s="78" t="str">
        <f t="shared" si="79"/>
        <v/>
      </c>
      <c r="O617" s="82"/>
      <c r="P617" s="83">
        <f t="shared" si="82"/>
        <v>0</v>
      </c>
      <c r="Q617" s="78">
        <f t="shared" si="85"/>
        <v>615</v>
      </c>
      <c r="R617" s="78"/>
      <c r="T617" s="3" t="str">
        <f t="shared" si="83"/>
        <v/>
      </c>
    </row>
    <row r="618" spans="1:20" ht="24.75" customHeight="1">
      <c r="A618" s="69">
        <f t="shared" si="84"/>
        <v>616</v>
      </c>
      <c r="B618" s="16" t="str">
        <f t="shared" si="86"/>
        <v>318</v>
      </c>
      <c r="C618" s="69">
        <f t="shared" si="81"/>
        <v>318</v>
      </c>
      <c r="D618" s="10"/>
      <c r="E618" s="17"/>
      <c r="F618" s="18"/>
      <c r="G618" s="14"/>
      <c r="H618" s="91"/>
      <c r="I618" s="89"/>
      <c r="J618" s="93"/>
      <c r="K618" s="15" t="str">
        <f t="shared" si="78"/>
        <v/>
      </c>
      <c r="L618" s="76">
        <f t="shared" si="80"/>
        <v>0</v>
      </c>
      <c r="M618" s="77"/>
      <c r="N618" s="78" t="str">
        <f t="shared" si="79"/>
        <v/>
      </c>
      <c r="O618" s="82"/>
      <c r="P618" s="83">
        <f t="shared" si="82"/>
        <v>0</v>
      </c>
      <c r="Q618" s="78">
        <f t="shared" si="85"/>
        <v>616</v>
      </c>
      <c r="R618" s="78"/>
      <c r="T618" s="3" t="str">
        <f t="shared" si="83"/>
        <v/>
      </c>
    </row>
    <row r="619" spans="1:20" ht="24.75" customHeight="1">
      <c r="A619" s="69">
        <f t="shared" si="84"/>
        <v>617</v>
      </c>
      <c r="B619" s="16" t="str">
        <f t="shared" si="86"/>
        <v>319</v>
      </c>
      <c r="C619" s="69">
        <f t="shared" si="81"/>
        <v>319</v>
      </c>
      <c r="D619" s="10"/>
      <c r="E619" s="17"/>
      <c r="F619" s="18"/>
      <c r="G619" s="14"/>
      <c r="H619" s="91"/>
      <c r="I619" s="89"/>
      <c r="J619" s="93"/>
      <c r="K619" s="15" t="str">
        <f t="shared" si="78"/>
        <v/>
      </c>
      <c r="L619" s="76">
        <f t="shared" si="80"/>
        <v>0</v>
      </c>
      <c r="M619" s="77"/>
      <c r="N619" s="78" t="str">
        <f t="shared" si="79"/>
        <v/>
      </c>
      <c r="O619" s="82"/>
      <c r="P619" s="83">
        <f t="shared" si="82"/>
        <v>0</v>
      </c>
      <c r="Q619" s="78">
        <f t="shared" si="85"/>
        <v>617</v>
      </c>
      <c r="R619" s="78"/>
      <c r="T619" s="3" t="str">
        <f t="shared" si="83"/>
        <v/>
      </c>
    </row>
    <row r="620" spans="1:20" ht="24.75" customHeight="1">
      <c r="A620" s="69">
        <f t="shared" si="84"/>
        <v>618</v>
      </c>
      <c r="B620" s="16" t="str">
        <f t="shared" si="86"/>
        <v>320</v>
      </c>
      <c r="C620" s="69">
        <f t="shared" si="81"/>
        <v>320</v>
      </c>
      <c r="D620" s="10"/>
      <c r="E620" s="17"/>
      <c r="F620" s="18"/>
      <c r="G620" s="14"/>
      <c r="H620" s="91"/>
      <c r="I620" s="89"/>
      <c r="J620" s="93"/>
      <c r="K620" s="15" t="str">
        <f t="shared" si="78"/>
        <v/>
      </c>
      <c r="L620" s="76">
        <f t="shared" si="80"/>
        <v>0</v>
      </c>
      <c r="M620" s="77"/>
      <c r="N620" s="78" t="str">
        <f t="shared" si="79"/>
        <v/>
      </c>
      <c r="O620" s="82"/>
      <c r="P620" s="83">
        <f t="shared" si="82"/>
        <v>0</v>
      </c>
      <c r="Q620" s="78">
        <f t="shared" si="85"/>
        <v>618</v>
      </c>
      <c r="R620" s="78"/>
      <c r="T620" s="3" t="str">
        <f t="shared" si="83"/>
        <v/>
      </c>
    </row>
    <row r="621" spans="1:20" ht="24.75" customHeight="1">
      <c r="A621" s="69">
        <f t="shared" si="84"/>
        <v>619</v>
      </c>
      <c r="B621" s="16" t="str">
        <f t="shared" si="86"/>
        <v>321</v>
      </c>
      <c r="C621" s="69">
        <f t="shared" si="81"/>
        <v>321</v>
      </c>
      <c r="D621" s="10"/>
      <c r="E621" s="17"/>
      <c r="F621" s="18"/>
      <c r="G621" s="14"/>
      <c r="H621" s="91"/>
      <c r="I621" s="89"/>
      <c r="J621" s="93"/>
      <c r="K621" s="15" t="str">
        <f t="shared" si="78"/>
        <v/>
      </c>
      <c r="L621" s="76">
        <f t="shared" si="80"/>
        <v>0</v>
      </c>
      <c r="M621" s="77"/>
      <c r="N621" s="78" t="str">
        <f t="shared" si="79"/>
        <v/>
      </c>
      <c r="O621" s="82"/>
      <c r="P621" s="83">
        <f t="shared" si="82"/>
        <v>0</v>
      </c>
      <c r="Q621" s="78">
        <f t="shared" si="85"/>
        <v>619</v>
      </c>
      <c r="R621" s="78"/>
      <c r="T621" s="3" t="str">
        <f t="shared" si="83"/>
        <v/>
      </c>
    </row>
    <row r="622" spans="1:20" ht="24.75" customHeight="1">
      <c r="A622" s="69">
        <f t="shared" si="84"/>
        <v>620</v>
      </c>
      <c r="B622" s="16" t="str">
        <f t="shared" si="86"/>
        <v>322</v>
      </c>
      <c r="C622" s="69">
        <f t="shared" si="81"/>
        <v>322</v>
      </c>
      <c r="D622" s="10"/>
      <c r="E622" s="17"/>
      <c r="F622" s="18"/>
      <c r="G622" s="14"/>
      <c r="H622" s="91"/>
      <c r="I622" s="89"/>
      <c r="J622" s="93"/>
      <c r="K622" s="15" t="str">
        <f t="shared" si="78"/>
        <v/>
      </c>
      <c r="L622" s="76">
        <f t="shared" si="80"/>
        <v>0</v>
      </c>
      <c r="M622" s="77"/>
      <c r="N622" s="78" t="str">
        <f t="shared" si="79"/>
        <v/>
      </c>
      <c r="O622" s="82"/>
      <c r="P622" s="83">
        <f t="shared" si="82"/>
        <v>0</v>
      </c>
      <c r="Q622" s="78">
        <f t="shared" si="85"/>
        <v>620</v>
      </c>
      <c r="R622" s="78"/>
      <c r="T622" s="3" t="str">
        <f t="shared" si="83"/>
        <v/>
      </c>
    </row>
    <row r="623" spans="1:20" ht="24.75" customHeight="1">
      <c r="A623" s="69">
        <f t="shared" si="84"/>
        <v>621</v>
      </c>
      <c r="B623" s="16" t="str">
        <f t="shared" si="86"/>
        <v>323</v>
      </c>
      <c r="C623" s="69">
        <f t="shared" si="81"/>
        <v>323</v>
      </c>
      <c r="D623" s="10"/>
      <c r="E623" s="17"/>
      <c r="F623" s="18"/>
      <c r="G623" s="14"/>
      <c r="H623" s="91"/>
      <c r="I623" s="89"/>
      <c r="J623" s="93"/>
      <c r="K623" s="15" t="str">
        <f t="shared" si="78"/>
        <v/>
      </c>
      <c r="L623" s="76">
        <f t="shared" si="80"/>
        <v>0</v>
      </c>
      <c r="M623" s="77"/>
      <c r="N623" s="78" t="str">
        <f t="shared" si="79"/>
        <v/>
      </c>
      <c r="O623" s="82"/>
      <c r="P623" s="83">
        <f t="shared" si="82"/>
        <v>0</v>
      </c>
      <c r="Q623" s="78">
        <f t="shared" si="85"/>
        <v>621</v>
      </c>
      <c r="R623" s="78"/>
      <c r="T623" s="3" t="str">
        <f t="shared" si="83"/>
        <v/>
      </c>
    </row>
    <row r="624" spans="1:20" ht="24.75" customHeight="1">
      <c r="A624" s="69">
        <f t="shared" si="84"/>
        <v>622</v>
      </c>
      <c r="B624" s="16" t="str">
        <f t="shared" si="86"/>
        <v>324</v>
      </c>
      <c r="C624" s="69">
        <f t="shared" si="81"/>
        <v>324</v>
      </c>
      <c r="D624" s="10"/>
      <c r="E624" s="17"/>
      <c r="F624" s="18"/>
      <c r="G624" s="14"/>
      <c r="H624" s="91"/>
      <c r="I624" s="89"/>
      <c r="J624" s="93"/>
      <c r="K624" s="15" t="str">
        <f t="shared" si="78"/>
        <v/>
      </c>
      <c r="L624" s="76">
        <f t="shared" si="80"/>
        <v>0</v>
      </c>
      <c r="M624" s="77"/>
      <c r="N624" s="78" t="str">
        <f t="shared" si="79"/>
        <v/>
      </c>
      <c r="O624" s="82"/>
      <c r="P624" s="83">
        <f t="shared" si="82"/>
        <v>0</v>
      </c>
      <c r="Q624" s="78">
        <f t="shared" si="85"/>
        <v>622</v>
      </c>
      <c r="R624" s="78"/>
      <c r="T624" s="3" t="str">
        <f t="shared" si="83"/>
        <v/>
      </c>
    </row>
    <row r="625" spans="1:20" ht="24.75" customHeight="1">
      <c r="A625" s="69">
        <f t="shared" si="84"/>
        <v>623</v>
      </c>
      <c r="B625" s="16" t="str">
        <f t="shared" si="86"/>
        <v>325</v>
      </c>
      <c r="C625" s="69">
        <f t="shared" si="81"/>
        <v>325</v>
      </c>
      <c r="D625" s="10"/>
      <c r="E625" s="17"/>
      <c r="F625" s="18"/>
      <c r="G625" s="14"/>
      <c r="H625" s="91"/>
      <c r="I625" s="89"/>
      <c r="J625" s="93"/>
      <c r="K625" s="15" t="str">
        <f t="shared" ref="K625:K687" si="87">I625&amp;J625</f>
        <v/>
      </c>
      <c r="L625" s="76">
        <f t="shared" si="80"/>
        <v>0</v>
      </c>
      <c r="M625" s="77"/>
      <c r="N625" s="78" t="str">
        <f t="shared" si="79"/>
        <v/>
      </c>
      <c r="O625" s="82"/>
      <c r="P625" s="83">
        <f t="shared" si="82"/>
        <v>0</v>
      </c>
      <c r="Q625" s="78">
        <f t="shared" si="85"/>
        <v>623</v>
      </c>
      <c r="R625" s="78"/>
      <c r="T625" s="3" t="str">
        <f t="shared" si="83"/>
        <v/>
      </c>
    </row>
    <row r="626" spans="1:20" ht="24.75" customHeight="1">
      <c r="A626" s="69">
        <f t="shared" si="84"/>
        <v>624</v>
      </c>
      <c r="B626" s="16" t="str">
        <f t="shared" si="86"/>
        <v>326</v>
      </c>
      <c r="C626" s="69">
        <f t="shared" si="81"/>
        <v>326</v>
      </c>
      <c r="D626" s="10"/>
      <c r="E626" s="17"/>
      <c r="F626" s="18"/>
      <c r="G626" s="14"/>
      <c r="H626" s="91"/>
      <c r="I626" s="89"/>
      <c r="J626" s="93"/>
      <c r="K626" s="15" t="str">
        <f t="shared" si="87"/>
        <v/>
      </c>
      <c r="L626" s="76">
        <f t="shared" si="80"/>
        <v>0</v>
      </c>
      <c r="M626" s="77"/>
      <c r="N626" s="78" t="str">
        <f t="shared" si="79"/>
        <v/>
      </c>
      <c r="O626" s="82"/>
      <c r="P626" s="83">
        <f t="shared" si="82"/>
        <v>0</v>
      </c>
      <c r="Q626" s="78">
        <f t="shared" si="85"/>
        <v>624</v>
      </c>
      <c r="R626" s="78"/>
      <c r="T626" s="3" t="str">
        <f t="shared" si="83"/>
        <v/>
      </c>
    </row>
    <row r="627" spans="1:20" ht="24.75" customHeight="1">
      <c r="A627" s="69">
        <f t="shared" si="84"/>
        <v>625</v>
      </c>
      <c r="B627" s="16" t="str">
        <f t="shared" si="86"/>
        <v>327</v>
      </c>
      <c r="C627" s="69">
        <f t="shared" si="81"/>
        <v>327</v>
      </c>
      <c r="D627" s="10"/>
      <c r="E627" s="17"/>
      <c r="F627" s="18"/>
      <c r="G627" s="14"/>
      <c r="H627" s="91"/>
      <c r="I627" s="89"/>
      <c r="J627" s="93"/>
      <c r="K627" s="15" t="str">
        <f t="shared" si="87"/>
        <v/>
      </c>
      <c r="L627" s="76">
        <f t="shared" si="80"/>
        <v>0</v>
      </c>
      <c r="M627" s="77"/>
      <c r="N627" s="78" t="str">
        <f t="shared" si="79"/>
        <v/>
      </c>
      <c r="O627" s="82"/>
      <c r="P627" s="83">
        <f t="shared" si="82"/>
        <v>0</v>
      </c>
      <c r="Q627" s="78">
        <f t="shared" si="85"/>
        <v>625</v>
      </c>
      <c r="R627" s="78"/>
      <c r="T627" s="3" t="str">
        <f t="shared" si="83"/>
        <v/>
      </c>
    </row>
    <row r="628" spans="1:20" ht="24.75" customHeight="1">
      <c r="A628" s="69">
        <f t="shared" si="84"/>
        <v>626</v>
      </c>
      <c r="B628" s="16" t="str">
        <f t="shared" si="86"/>
        <v>328</v>
      </c>
      <c r="C628" s="69">
        <f t="shared" si="81"/>
        <v>328</v>
      </c>
      <c r="D628" s="10"/>
      <c r="E628" s="17"/>
      <c r="F628" s="18"/>
      <c r="G628" s="14"/>
      <c r="H628" s="91"/>
      <c r="I628" s="89"/>
      <c r="J628" s="93"/>
      <c r="K628" s="15" t="str">
        <f t="shared" si="87"/>
        <v/>
      </c>
      <c r="L628" s="76">
        <f t="shared" si="80"/>
        <v>0</v>
      </c>
      <c r="M628" s="77"/>
      <c r="N628" s="78" t="str">
        <f t="shared" si="79"/>
        <v/>
      </c>
      <c r="O628" s="82"/>
      <c r="P628" s="83">
        <f t="shared" si="82"/>
        <v>0</v>
      </c>
      <c r="Q628" s="78">
        <f t="shared" si="85"/>
        <v>626</v>
      </c>
      <c r="R628" s="78"/>
      <c r="T628" s="3" t="str">
        <f t="shared" si="83"/>
        <v/>
      </c>
    </row>
    <row r="629" spans="1:20" ht="24.75" customHeight="1">
      <c r="A629" s="69">
        <f t="shared" si="84"/>
        <v>627</v>
      </c>
      <c r="B629" s="16" t="str">
        <f t="shared" si="86"/>
        <v>329</v>
      </c>
      <c r="C629" s="69">
        <f t="shared" si="81"/>
        <v>329</v>
      </c>
      <c r="D629" s="10"/>
      <c r="E629" s="17"/>
      <c r="F629" s="18"/>
      <c r="G629" s="14"/>
      <c r="H629" s="91"/>
      <c r="I629" s="89"/>
      <c r="J629" s="93"/>
      <c r="K629" s="15" t="str">
        <f t="shared" si="87"/>
        <v/>
      </c>
      <c r="L629" s="76">
        <f t="shared" si="80"/>
        <v>0</v>
      </c>
      <c r="M629" s="77"/>
      <c r="N629" s="78" t="str">
        <f t="shared" si="79"/>
        <v/>
      </c>
      <c r="O629" s="82"/>
      <c r="P629" s="83">
        <f t="shared" si="82"/>
        <v>0</v>
      </c>
      <c r="Q629" s="78">
        <f t="shared" si="85"/>
        <v>627</v>
      </c>
      <c r="R629" s="78"/>
      <c r="T629" s="3" t="str">
        <f t="shared" si="83"/>
        <v/>
      </c>
    </row>
    <row r="630" spans="1:20" ht="24.75" customHeight="1">
      <c r="A630" s="69">
        <f t="shared" si="84"/>
        <v>628</v>
      </c>
      <c r="B630" s="16" t="str">
        <f t="shared" si="86"/>
        <v>330</v>
      </c>
      <c r="C630" s="69">
        <f t="shared" si="81"/>
        <v>330</v>
      </c>
      <c r="D630" s="10"/>
      <c r="E630" s="17"/>
      <c r="F630" s="18"/>
      <c r="G630" s="14"/>
      <c r="H630" s="91"/>
      <c r="I630" s="89"/>
      <c r="J630" s="93"/>
      <c r="K630" s="15" t="str">
        <f t="shared" si="87"/>
        <v/>
      </c>
      <c r="L630" s="76">
        <f t="shared" si="80"/>
        <v>0</v>
      </c>
      <c r="M630" s="77"/>
      <c r="N630" s="78" t="str">
        <f t="shared" si="79"/>
        <v/>
      </c>
      <c r="O630" s="82"/>
      <c r="P630" s="83">
        <f t="shared" si="82"/>
        <v>0</v>
      </c>
      <c r="Q630" s="78">
        <f t="shared" si="85"/>
        <v>628</v>
      </c>
      <c r="R630" s="78"/>
      <c r="T630" s="3" t="str">
        <f t="shared" si="83"/>
        <v/>
      </c>
    </row>
    <row r="631" spans="1:20" ht="24.75" customHeight="1">
      <c r="A631" s="69">
        <f t="shared" si="84"/>
        <v>629</v>
      </c>
      <c r="B631" s="16" t="str">
        <f t="shared" si="86"/>
        <v>331</v>
      </c>
      <c r="C631" s="69">
        <f t="shared" si="81"/>
        <v>331</v>
      </c>
      <c r="D631" s="10"/>
      <c r="E631" s="17"/>
      <c r="F631" s="18"/>
      <c r="G631" s="14"/>
      <c r="H631" s="91"/>
      <c r="I631" s="89"/>
      <c r="J631" s="93"/>
      <c r="K631" s="15" t="str">
        <f t="shared" si="87"/>
        <v/>
      </c>
      <c r="L631" s="76">
        <f t="shared" si="80"/>
        <v>0</v>
      </c>
      <c r="M631" s="77"/>
      <c r="N631" s="78" t="str">
        <f t="shared" si="79"/>
        <v/>
      </c>
      <c r="O631" s="82"/>
      <c r="P631" s="83">
        <f t="shared" si="82"/>
        <v>0</v>
      </c>
      <c r="Q631" s="78">
        <f t="shared" si="85"/>
        <v>629</v>
      </c>
      <c r="R631" s="78"/>
      <c r="T631" s="3" t="str">
        <f t="shared" si="83"/>
        <v/>
      </c>
    </row>
    <row r="632" spans="1:20" ht="24.75" customHeight="1">
      <c r="A632" s="69">
        <f t="shared" si="84"/>
        <v>630</v>
      </c>
      <c r="B632" s="16" t="str">
        <f t="shared" si="86"/>
        <v>332</v>
      </c>
      <c r="C632" s="69">
        <f t="shared" si="81"/>
        <v>332</v>
      </c>
      <c r="D632" s="10"/>
      <c r="E632" s="17"/>
      <c r="F632" s="18"/>
      <c r="G632" s="14"/>
      <c r="H632" s="91"/>
      <c r="I632" s="89"/>
      <c r="J632" s="93"/>
      <c r="K632" s="15" t="str">
        <f t="shared" si="87"/>
        <v/>
      </c>
      <c r="L632" s="76">
        <f t="shared" si="80"/>
        <v>0</v>
      </c>
      <c r="M632" s="77"/>
      <c r="N632" s="78" t="str">
        <f t="shared" si="79"/>
        <v/>
      </c>
      <c r="O632" s="82"/>
      <c r="P632" s="83">
        <f t="shared" si="82"/>
        <v>0</v>
      </c>
      <c r="Q632" s="78">
        <f t="shared" si="85"/>
        <v>630</v>
      </c>
      <c r="R632" s="78"/>
      <c r="T632" s="3" t="str">
        <f t="shared" si="83"/>
        <v/>
      </c>
    </row>
    <row r="633" spans="1:20" ht="24.75" customHeight="1">
      <c r="A633" s="69">
        <f t="shared" si="84"/>
        <v>631</v>
      </c>
      <c r="B633" s="16" t="str">
        <f t="shared" si="86"/>
        <v>333</v>
      </c>
      <c r="C633" s="69">
        <f t="shared" si="81"/>
        <v>333</v>
      </c>
      <c r="D633" s="10"/>
      <c r="E633" s="17"/>
      <c r="F633" s="18"/>
      <c r="G633" s="14"/>
      <c r="H633" s="91"/>
      <c r="I633" s="89"/>
      <c r="J633" s="93"/>
      <c r="K633" s="15" t="str">
        <f t="shared" si="87"/>
        <v/>
      </c>
      <c r="L633" s="76">
        <f t="shared" si="80"/>
        <v>0</v>
      </c>
      <c r="M633" s="77"/>
      <c r="N633" s="78" t="str">
        <f t="shared" ref="N633:N696" si="88">IF(M633&lt;&gt;0,"Học Ghép","")</f>
        <v/>
      </c>
      <c r="O633" s="82"/>
      <c r="P633" s="83">
        <f t="shared" si="82"/>
        <v>0</v>
      </c>
      <c r="Q633" s="78">
        <f t="shared" si="85"/>
        <v>631</v>
      </c>
      <c r="R633" s="78"/>
      <c r="T633" s="3" t="str">
        <f t="shared" si="83"/>
        <v/>
      </c>
    </row>
    <row r="634" spans="1:20" ht="24.75" customHeight="1">
      <c r="A634" s="69">
        <f t="shared" si="84"/>
        <v>632</v>
      </c>
      <c r="B634" s="16" t="str">
        <f t="shared" si="86"/>
        <v>334</v>
      </c>
      <c r="C634" s="69">
        <f t="shared" si="81"/>
        <v>334</v>
      </c>
      <c r="D634" s="10"/>
      <c r="E634" s="17"/>
      <c r="F634" s="18"/>
      <c r="G634" s="14"/>
      <c r="H634" s="91"/>
      <c r="I634" s="89"/>
      <c r="J634" s="93"/>
      <c r="K634" s="15" t="str">
        <f t="shared" si="87"/>
        <v/>
      </c>
      <c r="L634" s="76">
        <f t="shared" si="80"/>
        <v>0</v>
      </c>
      <c r="M634" s="77"/>
      <c r="N634" s="78" t="str">
        <f t="shared" si="88"/>
        <v/>
      </c>
      <c r="O634" s="82"/>
      <c r="P634" s="83">
        <f t="shared" si="82"/>
        <v>0</v>
      </c>
      <c r="Q634" s="78">
        <f t="shared" si="85"/>
        <v>632</v>
      </c>
      <c r="R634" s="78"/>
      <c r="T634" s="3" t="str">
        <f t="shared" si="83"/>
        <v/>
      </c>
    </row>
    <row r="635" spans="1:20" ht="24.75" customHeight="1">
      <c r="A635" s="69">
        <f t="shared" si="84"/>
        <v>633</v>
      </c>
      <c r="B635" s="16" t="str">
        <f t="shared" si="86"/>
        <v>335</v>
      </c>
      <c r="C635" s="69">
        <f t="shared" si="81"/>
        <v>335</v>
      </c>
      <c r="D635" s="10"/>
      <c r="E635" s="17"/>
      <c r="F635" s="18"/>
      <c r="G635" s="14"/>
      <c r="H635" s="91"/>
      <c r="I635" s="89"/>
      <c r="J635" s="93"/>
      <c r="K635" s="15" t="str">
        <f t="shared" si="87"/>
        <v/>
      </c>
      <c r="L635" s="76">
        <f t="shared" si="80"/>
        <v>0</v>
      </c>
      <c r="M635" s="77"/>
      <c r="N635" s="78" t="str">
        <f t="shared" si="88"/>
        <v/>
      </c>
      <c r="O635" s="82"/>
      <c r="P635" s="83">
        <f t="shared" si="82"/>
        <v>0</v>
      </c>
      <c r="Q635" s="78">
        <f t="shared" si="85"/>
        <v>633</v>
      </c>
      <c r="R635" s="78"/>
      <c r="T635" s="3" t="str">
        <f t="shared" si="83"/>
        <v/>
      </c>
    </row>
    <row r="636" spans="1:20" ht="24.75" customHeight="1">
      <c r="A636" s="69">
        <f t="shared" si="84"/>
        <v>634</v>
      </c>
      <c r="B636" s="16" t="str">
        <f t="shared" si="86"/>
        <v>336</v>
      </c>
      <c r="C636" s="69">
        <f t="shared" si="81"/>
        <v>336</v>
      </c>
      <c r="D636" s="10"/>
      <c r="E636" s="17"/>
      <c r="F636" s="18"/>
      <c r="G636" s="14"/>
      <c r="H636" s="91"/>
      <c r="I636" s="89"/>
      <c r="J636" s="93"/>
      <c r="K636" s="15" t="str">
        <f t="shared" si="87"/>
        <v/>
      </c>
      <c r="L636" s="76">
        <f t="shared" si="80"/>
        <v>0</v>
      </c>
      <c r="M636" s="77"/>
      <c r="N636" s="78" t="str">
        <f t="shared" si="88"/>
        <v/>
      </c>
      <c r="O636" s="82"/>
      <c r="P636" s="83">
        <f t="shared" si="82"/>
        <v>0</v>
      </c>
      <c r="Q636" s="78">
        <f t="shared" si="85"/>
        <v>634</v>
      </c>
      <c r="R636" s="78"/>
      <c r="T636" s="3" t="str">
        <f t="shared" si="83"/>
        <v/>
      </c>
    </row>
    <row r="637" spans="1:20" ht="24.75" customHeight="1">
      <c r="A637" s="69">
        <f t="shared" si="84"/>
        <v>635</v>
      </c>
      <c r="B637" s="16" t="str">
        <f t="shared" si="86"/>
        <v>337</v>
      </c>
      <c r="C637" s="69">
        <f t="shared" si="81"/>
        <v>337</v>
      </c>
      <c r="D637" s="10"/>
      <c r="E637" s="17"/>
      <c r="F637" s="18"/>
      <c r="G637" s="14"/>
      <c r="H637" s="91"/>
      <c r="I637" s="89"/>
      <c r="J637" s="93"/>
      <c r="K637" s="15" t="str">
        <f t="shared" si="87"/>
        <v/>
      </c>
      <c r="L637" s="76">
        <f t="shared" si="80"/>
        <v>0</v>
      </c>
      <c r="M637" s="77"/>
      <c r="N637" s="78" t="str">
        <f t="shared" si="88"/>
        <v/>
      </c>
      <c r="O637" s="82"/>
      <c r="P637" s="83">
        <f t="shared" si="82"/>
        <v>0</v>
      </c>
      <c r="Q637" s="78">
        <f t="shared" si="85"/>
        <v>635</v>
      </c>
      <c r="R637" s="78"/>
      <c r="T637" s="3" t="str">
        <f t="shared" si="83"/>
        <v/>
      </c>
    </row>
    <row r="638" spans="1:20" ht="24.75" customHeight="1">
      <c r="A638" s="69">
        <f t="shared" si="84"/>
        <v>636</v>
      </c>
      <c r="B638" s="16" t="str">
        <f t="shared" si="86"/>
        <v>338</v>
      </c>
      <c r="C638" s="69">
        <f t="shared" si="81"/>
        <v>338</v>
      </c>
      <c r="D638" s="10"/>
      <c r="E638" s="17"/>
      <c r="F638" s="18"/>
      <c r="G638" s="14"/>
      <c r="H638" s="91"/>
      <c r="I638" s="89"/>
      <c r="J638" s="93"/>
      <c r="K638" s="15" t="str">
        <f t="shared" si="87"/>
        <v/>
      </c>
      <c r="L638" s="76">
        <f t="shared" si="80"/>
        <v>0</v>
      </c>
      <c r="M638" s="77"/>
      <c r="N638" s="78" t="str">
        <f t="shared" si="88"/>
        <v/>
      </c>
      <c r="O638" s="82"/>
      <c r="P638" s="83">
        <f t="shared" si="82"/>
        <v>0</v>
      </c>
      <c r="Q638" s="78">
        <f t="shared" si="85"/>
        <v>636</v>
      </c>
      <c r="R638" s="78"/>
      <c r="T638" s="3" t="str">
        <f t="shared" si="83"/>
        <v/>
      </c>
    </row>
    <row r="639" spans="1:20" ht="24.75" customHeight="1">
      <c r="A639" s="69">
        <f t="shared" si="84"/>
        <v>637</v>
      </c>
      <c r="B639" s="16" t="str">
        <f t="shared" si="86"/>
        <v>339</v>
      </c>
      <c r="C639" s="69">
        <f t="shared" si="81"/>
        <v>339</v>
      </c>
      <c r="D639" s="10"/>
      <c r="E639" s="17"/>
      <c r="F639" s="18"/>
      <c r="G639" s="14"/>
      <c r="H639" s="91"/>
      <c r="I639" s="89"/>
      <c r="J639" s="93"/>
      <c r="K639" s="15" t="str">
        <f t="shared" si="87"/>
        <v/>
      </c>
      <c r="L639" s="76">
        <f t="shared" si="80"/>
        <v>0</v>
      </c>
      <c r="M639" s="77"/>
      <c r="N639" s="78" t="str">
        <f t="shared" si="88"/>
        <v/>
      </c>
      <c r="O639" s="82"/>
      <c r="P639" s="83">
        <f t="shared" si="82"/>
        <v>0</v>
      </c>
      <c r="Q639" s="78">
        <f t="shared" si="85"/>
        <v>637</v>
      </c>
      <c r="R639" s="78"/>
      <c r="T639" s="3" t="str">
        <f t="shared" si="83"/>
        <v/>
      </c>
    </row>
    <row r="640" spans="1:20" ht="24.75" customHeight="1">
      <c r="A640" s="69">
        <f t="shared" si="84"/>
        <v>638</v>
      </c>
      <c r="B640" s="16" t="str">
        <f t="shared" si="86"/>
        <v>340</v>
      </c>
      <c r="C640" s="69">
        <f t="shared" si="81"/>
        <v>340</v>
      </c>
      <c r="D640" s="10"/>
      <c r="E640" s="17"/>
      <c r="F640" s="18"/>
      <c r="G640" s="14"/>
      <c r="H640" s="91"/>
      <c r="I640" s="89"/>
      <c r="J640" s="93"/>
      <c r="K640" s="15" t="str">
        <f t="shared" si="87"/>
        <v/>
      </c>
      <c r="L640" s="76">
        <f t="shared" si="80"/>
        <v>0</v>
      </c>
      <c r="M640" s="77"/>
      <c r="N640" s="78" t="str">
        <f t="shared" si="88"/>
        <v/>
      </c>
      <c r="O640" s="82"/>
      <c r="P640" s="83">
        <f t="shared" si="82"/>
        <v>0</v>
      </c>
      <c r="Q640" s="78">
        <f t="shared" si="85"/>
        <v>638</v>
      </c>
      <c r="R640" s="78"/>
      <c r="T640" s="3" t="str">
        <f t="shared" si="83"/>
        <v/>
      </c>
    </row>
    <row r="641" spans="1:20" ht="24.75" customHeight="1">
      <c r="A641" s="69">
        <f t="shared" si="84"/>
        <v>639</v>
      </c>
      <c r="B641" s="16" t="str">
        <f t="shared" si="86"/>
        <v>341</v>
      </c>
      <c r="C641" s="69">
        <f t="shared" si="81"/>
        <v>341</v>
      </c>
      <c r="D641" s="10"/>
      <c r="E641" s="17"/>
      <c r="F641" s="18"/>
      <c r="G641" s="14"/>
      <c r="H641" s="91"/>
      <c r="I641" s="89"/>
      <c r="J641" s="93"/>
      <c r="K641" s="15" t="str">
        <f t="shared" si="87"/>
        <v/>
      </c>
      <c r="L641" s="76">
        <f t="shared" si="80"/>
        <v>0</v>
      </c>
      <c r="M641" s="77"/>
      <c r="N641" s="78" t="str">
        <f t="shared" si="88"/>
        <v/>
      </c>
      <c r="O641" s="82"/>
      <c r="P641" s="83">
        <f t="shared" si="82"/>
        <v>0</v>
      </c>
      <c r="Q641" s="78">
        <f t="shared" si="85"/>
        <v>639</v>
      </c>
      <c r="R641" s="78"/>
      <c r="T641" s="3" t="str">
        <f t="shared" si="83"/>
        <v/>
      </c>
    </row>
    <row r="642" spans="1:20" ht="24.75" customHeight="1">
      <c r="A642" s="69">
        <f t="shared" si="84"/>
        <v>640</v>
      </c>
      <c r="B642" s="16" t="str">
        <f t="shared" si="86"/>
        <v>342</v>
      </c>
      <c r="C642" s="69">
        <f t="shared" si="81"/>
        <v>342</v>
      </c>
      <c r="D642" s="10"/>
      <c r="E642" s="17"/>
      <c r="F642" s="18"/>
      <c r="G642" s="14"/>
      <c r="H642" s="91"/>
      <c r="I642" s="89"/>
      <c r="J642" s="93"/>
      <c r="K642" s="15" t="str">
        <f t="shared" si="87"/>
        <v/>
      </c>
      <c r="L642" s="76">
        <f t="shared" si="80"/>
        <v>0</v>
      </c>
      <c r="M642" s="77"/>
      <c r="N642" s="78" t="str">
        <f t="shared" si="88"/>
        <v/>
      </c>
      <c r="O642" s="82"/>
      <c r="P642" s="83">
        <f t="shared" si="82"/>
        <v>0</v>
      </c>
      <c r="Q642" s="78">
        <f t="shared" si="85"/>
        <v>640</v>
      </c>
      <c r="R642" s="78"/>
      <c r="T642" s="3" t="str">
        <f t="shared" si="83"/>
        <v/>
      </c>
    </row>
    <row r="643" spans="1:20" ht="24.75" customHeight="1">
      <c r="A643" s="69">
        <f t="shared" si="84"/>
        <v>641</v>
      </c>
      <c r="B643" s="16" t="str">
        <f t="shared" si="86"/>
        <v>343</v>
      </c>
      <c r="C643" s="69">
        <f t="shared" si="81"/>
        <v>343</v>
      </c>
      <c r="D643" s="10"/>
      <c r="E643" s="17"/>
      <c r="F643" s="18"/>
      <c r="G643" s="14"/>
      <c r="H643" s="91"/>
      <c r="I643" s="89"/>
      <c r="J643" s="93"/>
      <c r="K643" s="15" t="str">
        <f t="shared" si="87"/>
        <v/>
      </c>
      <c r="L643" s="76">
        <f t="shared" ref="L643:L706" si="89">COUNTIF($D$3:$D$1049,D643)</f>
        <v>0</v>
      </c>
      <c r="M643" s="77"/>
      <c r="N643" s="78" t="str">
        <f t="shared" si="88"/>
        <v/>
      </c>
      <c r="O643" s="82"/>
      <c r="P643" s="83">
        <f t="shared" si="82"/>
        <v>0</v>
      </c>
      <c r="Q643" s="78">
        <f t="shared" si="85"/>
        <v>641</v>
      </c>
      <c r="R643" s="78"/>
      <c r="T643" s="3" t="str">
        <f t="shared" si="83"/>
        <v/>
      </c>
    </row>
    <row r="644" spans="1:20" ht="24.75" customHeight="1">
      <c r="A644" s="69">
        <f t="shared" si="84"/>
        <v>642</v>
      </c>
      <c r="B644" s="16" t="str">
        <f t="shared" si="86"/>
        <v>344</v>
      </c>
      <c r="C644" s="69">
        <f t="shared" ref="C644:C707" si="90">IF(H644&lt;&gt;H643,1,C643+1)</f>
        <v>344</v>
      </c>
      <c r="D644" s="10"/>
      <c r="E644" s="17"/>
      <c r="F644" s="18"/>
      <c r="G644" s="14"/>
      <c r="H644" s="91"/>
      <c r="I644" s="89"/>
      <c r="J644" s="93"/>
      <c r="K644" s="15" t="str">
        <f t="shared" si="87"/>
        <v/>
      </c>
      <c r="L644" s="76">
        <f t="shared" si="89"/>
        <v>0</v>
      </c>
      <c r="M644" s="77"/>
      <c r="N644" s="78" t="str">
        <f t="shared" si="88"/>
        <v/>
      </c>
      <c r="O644" s="82"/>
      <c r="P644" s="83">
        <f t="shared" ref="P644:P707" si="91">IF(M644&lt;&gt;0,M644,O644)</f>
        <v>0</v>
      </c>
      <c r="Q644" s="78">
        <f t="shared" si="85"/>
        <v>642</v>
      </c>
      <c r="R644" s="78"/>
      <c r="T644" s="3" t="str">
        <f t="shared" ref="T644:T707" si="92">LEFT(D644,2)</f>
        <v/>
      </c>
    </row>
    <row r="645" spans="1:20" ht="24.75" customHeight="1">
      <c r="A645" s="69">
        <f t="shared" ref="A645:A708" si="93">A644+1</f>
        <v>643</v>
      </c>
      <c r="B645" s="16" t="str">
        <f t="shared" si="86"/>
        <v>345</v>
      </c>
      <c r="C645" s="69">
        <f t="shared" si="90"/>
        <v>345</v>
      </c>
      <c r="D645" s="10"/>
      <c r="E645" s="17"/>
      <c r="F645" s="18"/>
      <c r="G645" s="14"/>
      <c r="H645" s="91"/>
      <c r="I645" s="89"/>
      <c r="J645" s="93"/>
      <c r="K645" s="15" t="str">
        <f t="shared" si="87"/>
        <v/>
      </c>
      <c r="L645" s="76">
        <f t="shared" si="89"/>
        <v>0</v>
      </c>
      <c r="M645" s="77"/>
      <c r="N645" s="78" t="str">
        <f t="shared" si="88"/>
        <v/>
      </c>
      <c r="O645" s="82"/>
      <c r="P645" s="83">
        <f t="shared" si="91"/>
        <v>0</v>
      </c>
      <c r="Q645" s="78">
        <f t="shared" ref="Q645:Q708" si="94">Q644+1</f>
        <v>643</v>
      </c>
      <c r="R645" s="78"/>
      <c r="T645" s="3" t="str">
        <f t="shared" si="92"/>
        <v/>
      </c>
    </row>
    <row r="646" spans="1:20" ht="24.75" customHeight="1">
      <c r="A646" s="69">
        <f t="shared" si="93"/>
        <v>644</v>
      </c>
      <c r="B646" s="16" t="str">
        <f t="shared" si="86"/>
        <v>346</v>
      </c>
      <c r="C646" s="69">
        <f t="shared" si="90"/>
        <v>346</v>
      </c>
      <c r="D646" s="10"/>
      <c r="E646" s="17"/>
      <c r="F646" s="18"/>
      <c r="G646" s="14"/>
      <c r="H646" s="91"/>
      <c r="I646" s="89"/>
      <c r="J646" s="93"/>
      <c r="K646" s="15" t="str">
        <f t="shared" si="87"/>
        <v/>
      </c>
      <c r="L646" s="76">
        <f t="shared" si="89"/>
        <v>0</v>
      </c>
      <c r="M646" s="77"/>
      <c r="N646" s="78" t="str">
        <f t="shared" si="88"/>
        <v/>
      </c>
      <c r="O646" s="82"/>
      <c r="P646" s="83">
        <f t="shared" si="91"/>
        <v>0</v>
      </c>
      <c r="Q646" s="78">
        <f t="shared" si="94"/>
        <v>644</v>
      </c>
      <c r="R646" s="78"/>
      <c r="T646" s="3" t="str">
        <f t="shared" si="92"/>
        <v/>
      </c>
    </row>
    <row r="647" spans="1:20" ht="24.75" customHeight="1">
      <c r="A647" s="69">
        <f t="shared" si="93"/>
        <v>645</v>
      </c>
      <c r="B647" s="16" t="str">
        <f t="shared" si="86"/>
        <v>347</v>
      </c>
      <c r="C647" s="69">
        <f t="shared" si="90"/>
        <v>347</v>
      </c>
      <c r="D647" s="10"/>
      <c r="E647" s="17"/>
      <c r="F647" s="18"/>
      <c r="G647" s="14"/>
      <c r="H647" s="91"/>
      <c r="I647" s="89"/>
      <c r="J647" s="93"/>
      <c r="K647" s="15" t="str">
        <f t="shared" si="87"/>
        <v/>
      </c>
      <c r="L647" s="76">
        <f t="shared" si="89"/>
        <v>0</v>
      </c>
      <c r="M647" s="77"/>
      <c r="N647" s="78" t="str">
        <f t="shared" si="88"/>
        <v/>
      </c>
      <c r="O647" s="82"/>
      <c r="P647" s="83">
        <f t="shared" si="91"/>
        <v>0</v>
      </c>
      <c r="Q647" s="78">
        <f t="shared" si="94"/>
        <v>645</v>
      </c>
      <c r="R647" s="78"/>
      <c r="T647" s="3" t="str">
        <f t="shared" si="92"/>
        <v/>
      </c>
    </row>
    <row r="648" spans="1:20" ht="24.75" customHeight="1">
      <c r="A648" s="69">
        <f t="shared" si="93"/>
        <v>646</v>
      </c>
      <c r="B648" s="16" t="str">
        <f t="shared" si="86"/>
        <v>348</v>
      </c>
      <c r="C648" s="69">
        <f t="shared" si="90"/>
        <v>348</v>
      </c>
      <c r="D648" s="10"/>
      <c r="E648" s="17"/>
      <c r="F648" s="18"/>
      <c r="G648" s="14"/>
      <c r="H648" s="91"/>
      <c r="I648" s="89"/>
      <c r="J648" s="93"/>
      <c r="K648" s="15" t="str">
        <f t="shared" si="87"/>
        <v/>
      </c>
      <c r="L648" s="76">
        <f t="shared" si="89"/>
        <v>0</v>
      </c>
      <c r="M648" s="77"/>
      <c r="N648" s="78" t="str">
        <f t="shared" si="88"/>
        <v/>
      </c>
      <c r="O648" s="82"/>
      <c r="P648" s="83">
        <f t="shared" si="91"/>
        <v>0</v>
      </c>
      <c r="Q648" s="78">
        <f t="shared" si="94"/>
        <v>646</v>
      </c>
      <c r="R648" s="78"/>
      <c r="T648" s="3" t="str">
        <f t="shared" si="92"/>
        <v/>
      </c>
    </row>
    <row r="649" spans="1:20" ht="24.75" customHeight="1">
      <c r="A649" s="69">
        <f t="shared" si="93"/>
        <v>647</v>
      </c>
      <c r="B649" s="16" t="str">
        <f t="shared" si="86"/>
        <v>349</v>
      </c>
      <c r="C649" s="69">
        <f t="shared" si="90"/>
        <v>349</v>
      </c>
      <c r="D649" s="10"/>
      <c r="E649" s="17"/>
      <c r="F649" s="18"/>
      <c r="G649" s="14"/>
      <c r="H649" s="91"/>
      <c r="I649" s="89"/>
      <c r="J649" s="93"/>
      <c r="K649" s="15" t="str">
        <f t="shared" si="87"/>
        <v/>
      </c>
      <c r="L649" s="76">
        <f t="shared" si="89"/>
        <v>0</v>
      </c>
      <c r="M649" s="77"/>
      <c r="N649" s="78" t="str">
        <f t="shared" si="88"/>
        <v/>
      </c>
      <c r="O649" s="82"/>
      <c r="P649" s="83">
        <f t="shared" si="91"/>
        <v>0</v>
      </c>
      <c r="Q649" s="78">
        <f t="shared" si="94"/>
        <v>647</v>
      </c>
      <c r="R649" s="78"/>
      <c r="T649" s="3" t="str">
        <f t="shared" si="92"/>
        <v/>
      </c>
    </row>
    <row r="650" spans="1:20" ht="24.75" customHeight="1">
      <c r="A650" s="69">
        <f t="shared" si="93"/>
        <v>648</v>
      </c>
      <c r="B650" s="16" t="str">
        <f t="shared" ref="B650:B713" si="95">J650&amp;TEXT(C650,"00")</f>
        <v>350</v>
      </c>
      <c r="C650" s="69">
        <f t="shared" si="90"/>
        <v>350</v>
      </c>
      <c r="D650" s="10"/>
      <c r="E650" s="17"/>
      <c r="F650" s="18"/>
      <c r="G650" s="14"/>
      <c r="H650" s="91"/>
      <c r="I650" s="89"/>
      <c r="J650" s="93"/>
      <c r="K650" s="15" t="str">
        <f t="shared" si="87"/>
        <v/>
      </c>
      <c r="L650" s="76">
        <f t="shared" si="89"/>
        <v>0</v>
      </c>
      <c r="M650" s="77"/>
      <c r="N650" s="78" t="str">
        <f t="shared" si="88"/>
        <v/>
      </c>
      <c r="O650" s="82"/>
      <c r="P650" s="83">
        <f t="shared" si="91"/>
        <v>0</v>
      </c>
      <c r="Q650" s="78">
        <f t="shared" si="94"/>
        <v>648</v>
      </c>
      <c r="R650" s="78"/>
      <c r="T650" s="3" t="str">
        <f t="shared" si="92"/>
        <v/>
      </c>
    </row>
    <row r="651" spans="1:20" ht="24.75" customHeight="1">
      <c r="A651" s="69">
        <f t="shared" si="93"/>
        <v>649</v>
      </c>
      <c r="B651" s="16" t="str">
        <f t="shared" si="95"/>
        <v>351</v>
      </c>
      <c r="C651" s="69">
        <f t="shared" si="90"/>
        <v>351</v>
      </c>
      <c r="D651" s="10"/>
      <c r="E651" s="17"/>
      <c r="F651" s="18"/>
      <c r="G651" s="14"/>
      <c r="H651" s="91"/>
      <c r="I651" s="89"/>
      <c r="J651" s="93"/>
      <c r="K651" s="15" t="str">
        <f t="shared" si="87"/>
        <v/>
      </c>
      <c r="L651" s="76">
        <f t="shared" si="89"/>
        <v>0</v>
      </c>
      <c r="M651" s="77"/>
      <c r="N651" s="78" t="str">
        <f t="shared" si="88"/>
        <v/>
      </c>
      <c r="O651" s="82"/>
      <c r="P651" s="83">
        <f t="shared" si="91"/>
        <v>0</v>
      </c>
      <c r="Q651" s="78">
        <f t="shared" si="94"/>
        <v>649</v>
      </c>
      <c r="R651" s="78"/>
      <c r="T651" s="3" t="str">
        <f t="shared" si="92"/>
        <v/>
      </c>
    </row>
    <row r="652" spans="1:20" ht="24.75" customHeight="1">
      <c r="A652" s="69">
        <f t="shared" si="93"/>
        <v>650</v>
      </c>
      <c r="B652" s="16" t="str">
        <f t="shared" si="95"/>
        <v>352</v>
      </c>
      <c r="C652" s="69">
        <f t="shared" si="90"/>
        <v>352</v>
      </c>
      <c r="D652" s="10"/>
      <c r="E652" s="17"/>
      <c r="F652" s="18"/>
      <c r="G652" s="14"/>
      <c r="H652" s="91"/>
      <c r="I652" s="89"/>
      <c r="J652" s="93"/>
      <c r="K652" s="15" t="str">
        <f t="shared" si="87"/>
        <v/>
      </c>
      <c r="L652" s="76">
        <f t="shared" si="89"/>
        <v>0</v>
      </c>
      <c r="M652" s="77"/>
      <c r="N652" s="78" t="str">
        <f t="shared" si="88"/>
        <v/>
      </c>
      <c r="O652" s="82"/>
      <c r="P652" s="83">
        <f t="shared" si="91"/>
        <v>0</v>
      </c>
      <c r="Q652" s="78">
        <f t="shared" si="94"/>
        <v>650</v>
      </c>
      <c r="R652" s="78"/>
      <c r="T652" s="3" t="str">
        <f t="shared" si="92"/>
        <v/>
      </c>
    </row>
    <row r="653" spans="1:20" ht="24.75" customHeight="1">
      <c r="A653" s="69">
        <f t="shared" si="93"/>
        <v>651</v>
      </c>
      <c r="B653" s="16" t="str">
        <f t="shared" si="95"/>
        <v>353</v>
      </c>
      <c r="C653" s="69">
        <f t="shared" si="90"/>
        <v>353</v>
      </c>
      <c r="D653" s="10"/>
      <c r="E653" s="17"/>
      <c r="F653" s="18"/>
      <c r="G653" s="14"/>
      <c r="H653" s="91"/>
      <c r="I653" s="89"/>
      <c r="J653" s="93"/>
      <c r="K653" s="15" t="str">
        <f t="shared" si="87"/>
        <v/>
      </c>
      <c r="L653" s="76">
        <f t="shared" si="89"/>
        <v>0</v>
      </c>
      <c r="M653" s="77"/>
      <c r="N653" s="78" t="str">
        <f t="shared" si="88"/>
        <v/>
      </c>
      <c r="O653" s="82"/>
      <c r="P653" s="83">
        <f t="shared" si="91"/>
        <v>0</v>
      </c>
      <c r="Q653" s="78">
        <f t="shared" si="94"/>
        <v>651</v>
      </c>
      <c r="R653" s="78"/>
      <c r="T653" s="3" t="str">
        <f t="shared" si="92"/>
        <v/>
      </c>
    </row>
    <row r="654" spans="1:20" ht="24.75" customHeight="1">
      <c r="A654" s="69">
        <f t="shared" si="93"/>
        <v>652</v>
      </c>
      <c r="B654" s="16" t="str">
        <f t="shared" si="95"/>
        <v>354</v>
      </c>
      <c r="C654" s="69">
        <f t="shared" si="90"/>
        <v>354</v>
      </c>
      <c r="D654" s="10"/>
      <c r="E654" s="17"/>
      <c r="F654" s="18"/>
      <c r="G654" s="14"/>
      <c r="H654" s="91"/>
      <c r="I654" s="89"/>
      <c r="J654" s="93"/>
      <c r="K654" s="15" t="str">
        <f t="shared" si="87"/>
        <v/>
      </c>
      <c r="L654" s="76">
        <f t="shared" si="89"/>
        <v>0</v>
      </c>
      <c r="M654" s="77"/>
      <c r="N654" s="78" t="str">
        <f t="shared" si="88"/>
        <v/>
      </c>
      <c r="O654" s="82"/>
      <c r="P654" s="83">
        <f t="shared" si="91"/>
        <v>0</v>
      </c>
      <c r="Q654" s="78">
        <f t="shared" si="94"/>
        <v>652</v>
      </c>
      <c r="R654" s="78"/>
      <c r="T654" s="3" t="str">
        <f t="shared" si="92"/>
        <v/>
      </c>
    </row>
    <row r="655" spans="1:20" ht="24.75" customHeight="1">
      <c r="A655" s="69">
        <f t="shared" si="93"/>
        <v>653</v>
      </c>
      <c r="B655" s="16" t="str">
        <f t="shared" si="95"/>
        <v>355</v>
      </c>
      <c r="C655" s="69">
        <f t="shared" si="90"/>
        <v>355</v>
      </c>
      <c r="D655" s="10"/>
      <c r="E655" s="17"/>
      <c r="F655" s="18"/>
      <c r="G655" s="14"/>
      <c r="H655" s="91"/>
      <c r="I655" s="89"/>
      <c r="J655" s="93"/>
      <c r="K655" s="15" t="str">
        <f t="shared" si="87"/>
        <v/>
      </c>
      <c r="L655" s="76">
        <f t="shared" si="89"/>
        <v>0</v>
      </c>
      <c r="M655" s="77"/>
      <c r="N655" s="78" t="str">
        <f t="shared" si="88"/>
        <v/>
      </c>
      <c r="O655" s="82"/>
      <c r="P655" s="83">
        <f t="shared" si="91"/>
        <v>0</v>
      </c>
      <c r="Q655" s="78">
        <f t="shared" si="94"/>
        <v>653</v>
      </c>
      <c r="R655" s="78"/>
      <c r="T655" s="3" t="str">
        <f t="shared" si="92"/>
        <v/>
      </c>
    </row>
    <row r="656" spans="1:20" ht="24.75" customHeight="1">
      <c r="A656" s="69">
        <f t="shared" si="93"/>
        <v>654</v>
      </c>
      <c r="B656" s="16" t="str">
        <f t="shared" si="95"/>
        <v>356</v>
      </c>
      <c r="C656" s="69">
        <f t="shared" si="90"/>
        <v>356</v>
      </c>
      <c r="D656" s="10"/>
      <c r="E656" s="17"/>
      <c r="F656" s="18"/>
      <c r="G656" s="14"/>
      <c r="H656" s="91"/>
      <c r="I656" s="89"/>
      <c r="J656" s="93"/>
      <c r="K656" s="15" t="str">
        <f t="shared" si="87"/>
        <v/>
      </c>
      <c r="L656" s="76">
        <f t="shared" si="89"/>
        <v>0</v>
      </c>
      <c r="M656" s="77"/>
      <c r="N656" s="78" t="str">
        <f t="shared" si="88"/>
        <v/>
      </c>
      <c r="O656" s="82"/>
      <c r="P656" s="83">
        <f t="shared" si="91"/>
        <v>0</v>
      </c>
      <c r="Q656" s="78">
        <f t="shared" si="94"/>
        <v>654</v>
      </c>
      <c r="R656" s="78"/>
      <c r="T656" s="3" t="str">
        <f t="shared" si="92"/>
        <v/>
      </c>
    </row>
    <row r="657" spans="1:20" ht="24.75" customHeight="1">
      <c r="A657" s="69">
        <f t="shared" si="93"/>
        <v>655</v>
      </c>
      <c r="B657" s="16" t="str">
        <f t="shared" si="95"/>
        <v>357</v>
      </c>
      <c r="C657" s="69">
        <f t="shared" si="90"/>
        <v>357</v>
      </c>
      <c r="D657" s="10"/>
      <c r="E657" s="17"/>
      <c r="F657" s="18"/>
      <c r="G657" s="14"/>
      <c r="H657" s="91"/>
      <c r="I657" s="89"/>
      <c r="J657" s="93"/>
      <c r="K657" s="15" t="str">
        <f t="shared" si="87"/>
        <v/>
      </c>
      <c r="L657" s="76">
        <f t="shared" si="89"/>
        <v>0</v>
      </c>
      <c r="M657" s="77"/>
      <c r="N657" s="78" t="str">
        <f t="shared" si="88"/>
        <v/>
      </c>
      <c r="O657" s="82"/>
      <c r="P657" s="83">
        <f t="shared" si="91"/>
        <v>0</v>
      </c>
      <c r="Q657" s="78">
        <f t="shared" si="94"/>
        <v>655</v>
      </c>
      <c r="R657" s="78"/>
      <c r="T657" s="3" t="str">
        <f t="shared" si="92"/>
        <v/>
      </c>
    </row>
    <row r="658" spans="1:20" ht="24.75" customHeight="1">
      <c r="A658" s="69">
        <f t="shared" si="93"/>
        <v>656</v>
      </c>
      <c r="B658" s="16" t="str">
        <f t="shared" si="95"/>
        <v>358</v>
      </c>
      <c r="C658" s="69">
        <f t="shared" si="90"/>
        <v>358</v>
      </c>
      <c r="D658" s="10"/>
      <c r="E658" s="17"/>
      <c r="F658" s="18"/>
      <c r="G658" s="14"/>
      <c r="H658" s="91"/>
      <c r="I658" s="89"/>
      <c r="J658" s="93"/>
      <c r="K658" s="15" t="str">
        <f t="shared" si="87"/>
        <v/>
      </c>
      <c r="L658" s="76">
        <f t="shared" si="89"/>
        <v>0</v>
      </c>
      <c r="M658" s="77"/>
      <c r="N658" s="78" t="str">
        <f t="shared" si="88"/>
        <v/>
      </c>
      <c r="O658" s="82"/>
      <c r="P658" s="83">
        <f t="shared" si="91"/>
        <v>0</v>
      </c>
      <c r="Q658" s="78">
        <f t="shared" si="94"/>
        <v>656</v>
      </c>
      <c r="R658" s="78"/>
      <c r="T658" s="3" t="str">
        <f t="shared" si="92"/>
        <v/>
      </c>
    </row>
    <row r="659" spans="1:20" ht="24.75" customHeight="1">
      <c r="A659" s="69">
        <f t="shared" si="93"/>
        <v>657</v>
      </c>
      <c r="B659" s="16" t="str">
        <f t="shared" si="95"/>
        <v>359</v>
      </c>
      <c r="C659" s="69">
        <f t="shared" si="90"/>
        <v>359</v>
      </c>
      <c r="D659" s="10"/>
      <c r="E659" s="17"/>
      <c r="F659" s="18"/>
      <c r="G659" s="14"/>
      <c r="H659" s="91"/>
      <c r="I659" s="89"/>
      <c r="J659" s="93"/>
      <c r="K659" s="15" t="str">
        <f t="shared" si="87"/>
        <v/>
      </c>
      <c r="L659" s="76">
        <f t="shared" si="89"/>
        <v>0</v>
      </c>
      <c r="M659" s="77"/>
      <c r="N659" s="78" t="str">
        <f t="shared" si="88"/>
        <v/>
      </c>
      <c r="O659" s="82"/>
      <c r="P659" s="83">
        <f t="shared" si="91"/>
        <v>0</v>
      </c>
      <c r="Q659" s="78">
        <f t="shared" si="94"/>
        <v>657</v>
      </c>
      <c r="R659" s="78"/>
      <c r="T659" s="3" t="str">
        <f t="shared" si="92"/>
        <v/>
      </c>
    </row>
    <row r="660" spans="1:20" ht="24.75" customHeight="1">
      <c r="A660" s="69">
        <f t="shared" si="93"/>
        <v>658</v>
      </c>
      <c r="B660" s="16" t="str">
        <f t="shared" si="95"/>
        <v>360</v>
      </c>
      <c r="C660" s="69">
        <f t="shared" si="90"/>
        <v>360</v>
      </c>
      <c r="D660" s="10"/>
      <c r="E660" s="17"/>
      <c r="F660" s="18"/>
      <c r="G660" s="14"/>
      <c r="H660" s="91"/>
      <c r="I660" s="89"/>
      <c r="J660" s="93"/>
      <c r="K660" s="15" t="str">
        <f t="shared" si="87"/>
        <v/>
      </c>
      <c r="L660" s="76">
        <f t="shared" si="89"/>
        <v>0</v>
      </c>
      <c r="M660" s="77"/>
      <c r="N660" s="78" t="str">
        <f t="shared" si="88"/>
        <v/>
      </c>
      <c r="O660" s="82"/>
      <c r="P660" s="83">
        <f t="shared" si="91"/>
        <v>0</v>
      </c>
      <c r="Q660" s="78">
        <f t="shared" si="94"/>
        <v>658</v>
      </c>
      <c r="R660" s="78"/>
      <c r="T660" s="3" t="str">
        <f t="shared" si="92"/>
        <v/>
      </c>
    </row>
    <row r="661" spans="1:20" ht="24.75" customHeight="1">
      <c r="A661" s="69">
        <f t="shared" si="93"/>
        <v>659</v>
      </c>
      <c r="B661" s="16" t="str">
        <f t="shared" si="95"/>
        <v>361</v>
      </c>
      <c r="C661" s="69">
        <f t="shared" si="90"/>
        <v>361</v>
      </c>
      <c r="D661" s="10"/>
      <c r="E661" s="17"/>
      <c r="F661" s="18"/>
      <c r="G661" s="14"/>
      <c r="H661" s="91"/>
      <c r="I661" s="89"/>
      <c r="J661" s="93"/>
      <c r="K661" s="15" t="str">
        <f t="shared" si="87"/>
        <v/>
      </c>
      <c r="L661" s="76">
        <f t="shared" si="89"/>
        <v>0</v>
      </c>
      <c r="M661" s="77"/>
      <c r="N661" s="78" t="str">
        <f t="shared" si="88"/>
        <v/>
      </c>
      <c r="O661" s="82"/>
      <c r="P661" s="83">
        <f t="shared" si="91"/>
        <v>0</v>
      </c>
      <c r="Q661" s="78">
        <f t="shared" si="94"/>
        <v>659</v>
      </c>
      <c r="R661" s="78"/>
      <c r="S661"/>
      <c r="T661" s="3" t="str">
        <f t="shared" si="92"/>
        <v/>
      </c>
    </row>
    <row r="662" spans="1:20" ht="24.75" customHeight="1">
      <c r="A662" s="69">
        <f t="shared" si="93"/>
        <v>660</v>
      </c>
      <c r="B662" s="16" t="str">
        <f t="shared" si="95"/>
        <v>362</v>
      </c>
      <c r="C662" s="69">
        <f t="shared" si="90"/>
        <v>362</v>
      </c>
      <c r="D662" s="10"/>
      <c r="E662" s="17"/>
      <c r="F662" s="18"/>
      <c r="G662" s="14"/>
      <c r="H662" s="91"/>
      <c r="I662" s="89"/>
      <c r="J662" s="93"/>
      <c r="K662" s="15" t="str">
        <f t="shared" si="87"/>
        <v/>
      </c>
      <c r="L662" s="76">
        <f t="shared" si="89"/>
        <v>0</v>
      </c>
      <c r="M662" s="77"/>
      <c r="N662" s="78" t="str">
        <f t="shared" si="88"/>
        <v/>
      </c>
      <c r="O662" s="82"/>
      <c r="P662" s="83">
        <f t="shared" si="91"/>
        <v>0</v>
      </c>
      <c r="Q662" s="78">
        <f t="shared" si="94"/>
        <v>660</v>
      </c>
      <c r="R662" s="78"/>
      <c r="T662" s="3" t="str">
        <f t="shared" si="92"/>
        <v/>
      </c>
    </row>
    <row r="663" spans="1:20" ht="24.75" customHeight="1">
      <c r="A663" s="69">
        <f t="shared" si="93"/>
        <v>661</v>
      </c>
      <c r="B663" s="16" t="str">
        <f t="shared" si="95"/>
        <v>363</v>
      </c>
      <c r="C663" s="69">
        <f t="shared" si="90"/>
        <v>363</v>
      </c>
      <c r="D663" s="10"/>
      <c r="E663" s="17"/>
      <c r="F663" s="18"/>
      <c r="G663" s="14"/>
      <c r="H663" s="91"/>
      <c r="I663" s="89"/>
      <c r="J663" s="93"/>
      <c r="K663" s="15" t="str">
        <f t="shared" si="87"/>
        <v/>
      </c>
      <c r="L663" s="76">
        <f t="shared" si="89"/>
        <v>0</v>
      </c>
      <c r="M663" s="77"/>
      <c r="N663" s="78" t="str">
        <f t="shared" si="88"/>
        <v/>
      </c>
      <c r="O663" s="82"/>
      <c r="P663" s="83">
        <f t="shared" si="91"/>
        <v>0</v>
      </c>
      <c r="Q663" s="78">
        <f t="shared" si="94"/>
        <v>661</v>
      </c>
      <c r="R663" s="78"/>
      <c r="T663" s="3" t="str">
        <f t="shared" si="92"/>
        <v/>
      </c>
    </row>
    <row r="664" spans="1:20" ht="24.75" customHeight="1">
      <c r="A664" s="69">
        <f t="shared" si="93"/>
        <v>662</v>
      </c>
      <c r="B664" s="16" t="str">
        <f t="shared" si="95"/>
        <v>364</v>
      </c>
      <c r="C664" s="69">
        <f t="shared" si="90"/>
        <v>364</v>
      </c>
      <c r="D664" s="10"/>
      <c r="E664" s="17"/>
      <c r="F664" s="18"/>
      <c r="G664" s="14"/>
      <c r="H664" s="91"/>
      <c r="I664" s="89"/>
      <c r="J664" s="93"/>
      <c r="K664" s="15" t="str">
        <f t="shared" si="87"/>
        <v/>
      </c>
      <c r="L664" s="76">
        <f t="shared" si="89"/>
        <v>0</v>
      </c>
      <c r="M664" s="77"/>
      <c r="N664" s="78" t="str">
        <f t="shared" si="88"/>
        <v/>
      </c>
      <c r="O664" s="82"/>
      <c r="P664" s="83">
        <f t="shared" si="91"/>
        <v>0</v>
      </c>
      <c r="Q664" s="78">
        <f t="shared" si="94"/>
        <v>662</v>
      </c>
      <c r="R664" s="78"/>
      <c r="T664" s="3" t="str">
        <f t="shared" si="92"/>
        <v/>
      </c>
    </row>
    <row r="665" spans="1:20" ht="24.75" customHeight="1">
      <c r="A665" s="69">
        <f t="shared" si="93"/>
        <v>663</v>
      </c>
      <c r="B665" s="16" t="str">
        <f t="shared" si="95"/>
        <v>365</v>
      </c>
      <c r="C665" s="69">
        <f t="shared" si="90"/>
        <v>365</v>
      </c>
      <c r="D665" s="10"/>
      <c r="E665" s="17"/>
      <c r="F665" s="18"/>
      <c r="G665" s="14"/>
      <c r="H665" s="91"/>
      <c r="I665" s="89"/>
      <c r="J665" s="93"/>
      <c r="K665" s="15" t="str">
        <f t="shared" si="87"/>
        <v/>
      </c>
      <c r="L665" s="76">
        <f t="shared" si="89"/>
        <v>0</v>
      </c>
      <c r="M665" s="77"/>
      <c r="N665" s="78" t="str">
        <f t="shared" si="88"/>
        <v/>
      </c>
      <c r="O665" s="82"/>
      <c r="P665" s="83">
        <f t="shared" si="91"/>
        <v>0</v>
      </c>
      <c r="Q665" s="78">
        <f t="shared" si="94"/>
        <v>663</v>
      </c>
      <c r="R665" s="78"/>
      <c r="T665" s="3" t="str">
        <f t="shared" si="92"/>
        <v/>
      </c>
    </row>
    <row r="666" spans="1:20" ht="24.75" customHeight="1">
      <c r="A666" s="69">
        <f t="shared" si="93"/>
        <v>664</v>
      </c>
      <c r="B666" s="16" t="str">
        <f t="shared" si="95"/>
        <v>366</v>
      </c>
      <c r="C666" s="69">
        <f t="shared" si="90"/>
        <v>366</v>
      </c>
      <c r="D666" s="10"/>
      <c r="E666" s="17"/>
      <c r="F666" s="18"/>
      <c r="G666" s="14"/>
      <c r="H666" s="91"/>
      <c r="I666" s="89"/>
      <c r="J666" s="93"/>
      <c r="K666" s="15" t="str">
        <f t="shared" si="87"/>
        <v/>
      </c>
      <c r="L666" s="76">
        <f t="shared" si="89"/>
        <v>0</v>
      </c>
      <c r="M666" s="77"/>
      <c r="N666" s="78" t="str">
        <f t="shared" si="88"/>
        <v/>
      </c>
      <c r="O666" s="82"/>
      <c r="P666" s="83">
        <f t="shared" si="91"/>
        <v>0</v>
      </c>
      <c r="Q666" s="78">
        <f t="shared" si="94"/>
        <v>664</v>
      </c>
      <c r="R666" s="78"/>
      <c r="T666" s="3" t="str">
        <f t="shared" si="92"/>
        <v/>
      </c>
    </row>
    <row r="667" spans="1:20" ht="24.75" customHeight="1">
      <c r="A667" s="69">
        <f t="shared" si="93"/>
        <v>665</v>
      </c>
      <c r="B667" s="16" t="str">
        <f t="shared" si="95"/>
        <v>367</v>
      </c>
      <c r="C667" s="69">
        <f t="shared" si="90"/>
        <v>367</v>
      </c>
      <c r="D667" s="10"/>
      <c r="E667" s="17"/>
      <c r="F667" s="18"/>
      <c r="G667" s="14"/>
      <c r="H667" s="91"/>
      <c r="I667" s="89"/>
      <c r="J667" s="93"/>
      <c r="K667" s="15" t="str">
        <f t="shared" si="87"/>
        <v/>
      </c>
      <c r="L667" s="76">
        <f t="shared" si="89"/>
        <v>0</v>
      </c>
      <c r="M667" s="77"/>
      <c r="N667" s="78" t="str">
        <f t="shared" si="88"/>
        <v/>
      </c>
      <c r="O667" s="82"/>
      <c r="P667" s="83">
        <f t="shared" si="91"/>
        <v>0</v>
      </c>
      <c r="Q667" s="78">
        <f t="shared" si="94"/>
        <v>665</v>
      </c>
      <c r="R667" s="78"/>
      <c r="T667" s="3" t="str">
        <f t="shared" si="92"/>
        <v/>
      </c>
    </row>
    <row r="668" spans="1:20" ht="24.75" customHeight="1">
      <c r="A668" s="69">
        <f t="shared" si="93"/>
        <v>666</v>
      </c>
      <c r="B668" s="16" t="str">
        <f t="shared" si="95"/>
        <v>368</v>
      </c>
      <c r="C668" s="69">
        <f t="shared" si="90"/>
        <v>368</v>
      </c>
      <c r="D668" s="10"/>
      <c r="E668" s="17"/>
      <c r="F668" s="18"/>
      <c r="G668" s="14"/>
      <c r="H668" s="91"/>
      <c r="I668" s="89"/>
      <c r="J668" s="93"/>
      <c r="K668" s="15" t="str">
        <f t="shared" si="87"/>
        <v/>
      </c>
      <c r="L668" s="76">
        <f t="shared" si="89"/>
        <v>0</v>
      </c>
      <c r="M668" s="77"/>
      <c r="N668" s="78" t="str">
        <f t="shared" si="88"/>
        <v/>
      </c>
      <c r="O668" s="82"/>
      <c r="P668" s="83">
        <f t="shared" si="91"/>
        <v>0</v>
      </c>
      <c r="Q668" s="78">
        <f t="shared" si="94"/>
        <v>666</v>
      </c>
      <c r="R668" s="78"/>
      <c r="T668" s="3" t="str">
        <f t="shared" si="92"/>
        <v/>
      </c>
    </row>
    <row r="669" spans="1:20" ht="24.75" customHeight="1">
      <c r="A669" s="69">
        <f t="shared" si="93"/>
        <v>667</v>
      </c>
      <c r="B669" s="16" t="str">
        <f t="shared" si="95"/>
        <v>369</v>
      </c>
      <c r="C669" s="69">
        <f t="shared" si="90"/>
        <v>369</v>
      </c>
      <c r="D669" s="10"/>
      <c r="E669" s="17"/>
      <c r="F669" s="18"/>
      <c r="G669" s="14"/>
      <c r="H669" s="91"/>
      <c r="I669" s="89"/>
      <c r="J669" s="93"/>
      <c r="K669" s="15" t="str">
        <f t="shared" si="87"/>
        <v/>
      </c>
      <c r="L669" s="76">
        <f t="shared" si="89"/>
        <v>0</v>
      </c>
      <c r="M669" s="77"/>
      <c r="N669" s="78" t="str">
        <f t="shared" si="88"/>
        <v/>
      </c>
      <c r="O669" s="82"/>
      <c r="P669" s="83">
        <f t="shared" si="91"/>
        <v>0</v>
      </c>
      <c r="Q669" s="78">
        <f t="shared" si="94"/>
        <v>667</v>
      </c>
      <c r="R669" s="78"/>
      <c r="T669" s="3" t="str">
        <f t="shared" si="92"/>
        <v/>
      </c>
    </row>
    <row r="670" spans="1:20" ht="24.75" customHeight="1">
      <c r="A670" s="69">
        <f t="shared" si="93"/>
        <v>668</v>
      </c>
      <c r="B670" s="16" t="str">
        <f t="shared" si="95"/>
        <v>370</v>
      </c>
      <c r="C670" s="69">
        <f t="shared" si="90"/>
        <v>370</v>
      </c>
      <c r="D670" s="10"/>
      <c r="E670" s="17"/>
      <c r="F670" s="18"/>
      <c r="G670" s="14"/>
      <c r="H670" s="91"/>
      <c r="I670" s="89"/>
      <c r="J670" s="93"/>
      <c r="K670" s="15" t="str">
        <f t="shared" si="87"/>
        <v/>
      </c>
      <c r="L670" s="76">
        <f t="shared" si="89"/>
        <v>0</v>
      </c>
      <c r="M670" s="77"/>
      <c r="N670" s="78" t="str">
        <f t="shared" si="88"/>
        <v/>
      </c>
      <c r="O670" s="82"/>
      <c r="P670" s="83">
        <f t="shared" si="91"/>
        <v>0</v>
      </c>
      <c r="Q670" s="78">
        <f t="shared" si="94"/>
        <v>668</v>
      </c>
      <c r="R670" s="78"/>
      <c r="T670" s="3" t="str">
        <f t="shared" si="92"/>
        <v/>
      </c>
    </row>
    <row r="671" spans="1:20" ht="24.75" customHeight="1">
      <c r="A671" s="69">
        <f t="shared" si="93"/>
        <v>669</v>
      </c>
      <c r="B671" s="16" t="str">
        <f t="shared" si="95"/>
        <v>371</v>
      </c>
      <c r="C671" s="69">
        <f t="shared" si="90"/>
        <v>371</v>
      </c>
      <c r="D671" s="10"/>
      <c r="E671" s="17"/>
      <c r="F671" s="18"/>
      <c r="G671" s="14"/>
      <c r="H671" s="91"/>
      <c r="I671" s="89"/>
      <c r="J671" s="93"/>
      <c r="K671" s="15" t="str">
        <f t="shared" si="87"/>
        <v/>
      </c>
      <c r="L671" s="76">
        <f t="shared" si="89"/>
        <v>0</v>
      </c>
      <c r="M671" s="77"/>
      <c r="N671" s="78" t="str">
        <f t="shared" si="88"/>
        <v/>
      </c>
      <c r="O671" s="82"/>
      <c r="P671" s="83">
        <f t="shared" si="91"/>
        <v>0</v>
      </c>
      <c r="Q671" s="78">
        <f t="shared" si="94"/>
        <v>669</v>
      </c>
      <c r="R671" s="78"/>
      <c r="T671" s="3" t="str">
        <f t="shared" si="92"/>
        <v/>
      </c>
    </row>
    <row r="672" spans="1:20" ht="24.75" customHeight="1">
      <c r="A672" s="69">
        <f t="shared" si="93"/>
        <v>670</v>
      </c>
      <c r="B672" s="16" t="str">
        <f t="shared" si="95"/>
        <v>372</v>
      </c>
      <c r="C672" s="69">
        <f t="shared" si="90"/>
        <v>372</v>
      </c>
      <c r="D672" s="10"/>
      <c r="E672" s="17"/>
      <c r="F672" s="18"/>
      <c r="G672" s="14"/>
      <c r="H672" s="91"/>
      <c r="I672" s="89"/>
      <c r="J672" s="93"/>
      <c r="K672" s="15" t="str">
        <f t="shared" si="87"/>
        <v/>
      </c>
      <c r="L672" s="76">
        <f t="shared" si="89"/>
        <v>0</v>
      </c>
      <c r="M672" s="77"/>
      <c r="N672" s="78" t="str">
        <f t="shared" si="88"/>
        <v/>
      </c>
      <c r="O672" s="82"/>
      <c r="P672" s="83">
        <f t="shared" si="91"/>
        <v>0</v>
      </c>
      <c r="Q672" s="78">
        <f t="shared" si="94"/>
        <v>670</v>
      </c>
      <c r="R672" s="78"/>
      <c r="T672" s="3" t="str">
        <f t="shared" si="92"/>
        <v/>
      </c>
    </row>
    <row r="673" spans="1:20" ht="24.75" customHeight="1">
      <c r="A673" s="69">
        <f t="shared" si="93"/>
        <v>671</v>
      </c>
      <c r="B673" s="16" t="str">
        <f t="shared" si="95"/>
        <v>373</v>
      </c>
      <c r="C673" s="69">
        <f t="shared" si="90"/>
        <v>373</v>
      </c>
      <c r="D673" s="10"/>
      <c r="E673" s="17"/>
      <c r="F673" s="18"/>
      <c r="G673" s="14"/>
      <c r="H673" s="91"/>
      <c r="I673" s="89"/>
      <c r="J673" s="93"/>
      <c r="K673" s="15" t="str">
        <f t="shared" si="87"/>
        <v/>
      </c>
      <c r="L673" s="76">
        <f t="shared" si="89"/>
        <v>0</v>
      </c>
      <c r="M673" s="77"/>
      <c r="N673" s="78" t="str">
        <f t="shared" si="88"/>
        <v/>
      </c>
      <c r="O673" s="82"/>
      <c r="P673" s="83">
        <f t="shared" si="91"/>
        <v>0</v>
      </c>
      <c r="Q673" s="78">
        <f t="shared" si="94"/>
        <v>671</v>
      </c>
      <c r="R673" s="78"/>
      <c r="T673" s="3" t="str">
        <f t="shared" si="92"/>
        <v/>
      </c>
    </row>
    <row r="674" spans="1:20" ht="24.75" customHeight="1">
      <c r="A674" s="69">
        <f t="shared" si="93"/>
        <v>672</v>
      </c>
      <c r="B674" s="16" t="str">
        <f t="shared" si="95"/>
        <v>374</v>
      </c>
      <c r="C674" s="69">
        <f t="shared" si="90"/>
        <v>374</v>
      </c>
      <c r="D674" s="10"/>
      <c r="E674" s="17"/>
      <c r="F674" s="18"/>
      <c r="G674" s="14"/>
      <c r="H674" s="91"/>
      <c r="I674" s="89"/>
      <c r="J674" s="93"/>
      <c r="K674" s="15" t="str">
        <f t="shared" si="87"/>
        <v/>
      </c>
      <c r="L674" s="76">
        <f t="shared" si="89"/>
        <v>0</v>
      </c>
      <c r="M674" s="77"/>
      <c r="N674" s="78" t="str">
        <f t="shared" si="88"/>
        <v/>
      </c>
      <c r="O674" s="82"/>
      <c r="P674" s="83">
        <f t="shared" si="91"/>
        <v>0</v>
      </c>
      <c r="Q674" s="78">
        <f t="shared" si="94"/>
        <v>672</v>
      </c>
      <c r="R674" s="78"/>
      <c r="T674" s="3" t="str">
        <f t="shared" si="92"/>
        <v/>
      </c>
    </row>
    <row r="675" spans="1:20" ht="24.75" customHeight="1">
      <c r="A675" s="69">
        <f t="shared" si="93"/>
        <v>673</v>
      </c>
      <c r="B675" s="16" t="str">
        <f t="shared" si="95"/>
        <v>375</v>
      </c>
      <c r="C675" s="69">
        <f t="shared" si="90"/>
        <v>375</v>
      </c>
      <c r="D675" s="10"/>
      <c r="E675" s="17"/>
      <c r="F675" s="18"/>
      <c r="G675" s="14"/>
      <c r="H675" s="91"/>
      <c r="I675" s="89"/>
      <c r="J675" s="93"/>
      <c r="K675" s="15" t="str">
        <f t="shared" si="87"/>
        <v/>
      </c>
      <c r="L675" s="76">
        <f t="shared" si="89"/>
        <v>0</v>
      </c>
      <c r="M675" s="77"/>
      <c r="N675" s="78" t="str">
        <f t="shared" si="88"/>
        <v/>
      </c>
      <c r="O675" s="82"/>
      <c r="P675" s="83">
        <f t="shared" si="91"/>
        <v>0</v>
      </c>
      <c r="Q675" s="78">
        <f t="shared" si="94"/>
        <v>673</v>
      </c>
      <c r="R675" s="78"/>
      <c r="T675" s="3" t="str">
        <f t="shared" si="92"/>
        <v/>
      </c>
    </row>
    <row r="676" spans="1:20" ht="24.75" customHeight="1">
      <c r="A676" s="69">
        <f t="shared" si="93"/>
        <v>674</v>
      </c>
      <c r="B676" s="16" t="str">
        <f t="shared" si="95"/>
        <v>376</v>
      </c>
      <c r="C676" s="69">
        <f t="shared" si="90"/>
        <v>376</v>
      </c>
      <c r="D676" s="10"/>
      <c r="E676" s="17"/>
      <c r="F676" s="18"/>
      <c r="G676" s="14"/>
      <c r="H676" s="91"/>
      <c r="I676" s="89"/>
      <c r="J676" s="93"/>
      <c r="K676" s="15" t="str">
        <f t="shared" si="87"/>
        <v/>
      </c>
      <c r="L676" s="76">
        <f t="shared" si="89"/>
        <v>0</v>
      </c>
      <c r="M676" s="77"/>
      <c r="N676" s="78" t="str">
        <f t="shared" si="88"/>
        <v/>
      </c>
      <c r="O676" s="82"/>
      <c r="P676" s="83">
        <f t="shared" si="91"/>
        <v>0</v>
      </c>
      <c r="Q676" s="78">
        <f t="shared" si="94"/>
        <v>674</v>
      </c>
      <c r="R676" s="78"/>
      <c r="T676" s="3" t="str">
        <f t="shared" si="92"/>
        <v/>
      </c>
    </row>
    <row r="677" spans="1:20" ht="24.75" customHeight="1">
      <c r="A677" s="69">
        <f t="shared" si="93"/>
        <v>675</v>
      </c>
      <c r="B677" s="16" t="str">
        <f t="shared" si="95"/>
        <v>377</v>
      </c>
      <c r="C677" s="69">
        <f t="shared" si="90"/>
        <v>377</v>
      </c>
      <c r="D677" s="10"/>
      <c r="E677" s="17"/>
      <c r="F677" s="18"/>
      <c r="G677" s="14"/>
      <c r="H677" s="91"/>
      <c r="I677" s="89"/>
      <c r="J677" s="93"/>
      <c r="K677" s="15" t="str">
        <f t="shared" si="87"/>
        <v/>
      </c>
      <c r="L677" s="76">
        <f t="shared" si="89"/>
        <v>0</v>
      </c>
      <c r="M677" s="77"/>
      <c r="N677" s="78" t="str">
        <f t="shared" si="88"/>
        <v/>
      </c>
      <c r="O677" s="82"/>
      <c r="P677" s="83">
        <f t="shared" si="91"/>
        <v>0</v>
      </c>
      <c r="Q677" s="78">
        <f t="shared" si="94"/>
        <v>675</v>
      </c>
      <c r="R677" s="78"/>
      <c r="T677" s="3" t="str">
        <f t="shared" si="92"/>
        <v/>
      </c>
    </row>
    <row r="678" spans="1:20" ht="24.75" customHeight="1">
      <c r="A678" s="69">
        <f t="shared" si="93"/>
        <v>676</v>
      </c>
      <c r="B678" s="16" t="str">
        <f t="shared" si="95"/>
        <v>378</v>
      </c>
      <c r="C678" s="69">
        <f t="shared" si="90"/>
        <v>378</v>
      </c>
      <c r="D678" s="10"/>
      <c r="E678" s="17"/>
      <c r="F678" s="18"/>
      <c r="G678" s="14"/>
      <c r="H678" s="91"/>
      <c r="I678" s="89"/>
      <c r="J678" s="93"/>
      <c r="K678" s="15" t="str">
        <f t="shared" si="87"/>
        <v/>
      </c>
      <c r="L678" s="76">
        <f t="shared" si="89"/>
        <v>0</v>
      </c>
      <c r="M678" s="77"/>
      <c r="N678" s="78" t="str">
        <f t="shared" si="88"/>
        <v/>
      </c>
      <c r="O678" s="82"/>
      <c r="P678" s="83">
        <f t="shared" si="91"/>
        <v>0</v>
      </c>
      <c r="Q678" s="78">
        <f t="shared" si="94"/>
        <v>676</v>
      </c>
      <c r="R678" s="78"/>
      <c r="T678" s="3" t="str">
        <f t="shared" si="92"/>
        <v/>
      </c>
    </row>
    <row r="679" spans="1:20" ht="24.75" customHeight="1">
      <c r="A679" s="69">
        <f t="shared" si="93"/>
        <v>677</v>
      </c>
      <c r="B679" s="16" t="str">
        <f t="shared" si="95"/>
        <v>379</v>
      </c>
      <c r="C679" s="69">
        <f t="shared" si="90"/>
        <v>379</v>
      </c>
      <c r="D679" s="10"/>
      <c r="E679" s="17"/>
      <c r="F679" s="18"/>
      <c r="G679" s="14"/>
      <c r="H679" s="91"/>
      <c r="I679" s="89"/>
      <c r="J679" s="93"/>
      <c r="K679" s="15" t="str">
        <f t="shared" si="87"/>
        <v/>
      </c>
      <c r="L679" s="76">
        <f t="shared" si="89"/>
        <v>0</v>
      </c>
      <c r="M679" s="77"/>
      <c r="N679" s="78" t="str">
        <f t="shared" si="88"/>
        <v/>
      </c>
      <c r="O679" s="82"/>
      <c r="P679" s="83">
        <f t="shared" si="91"/>
        <v>0</v>
      </c>
      <c r="Q679" s="78">
        <f t="shared" si="94"/>
        <v>677</v>
      </c>
      <c r="R679" s="78"/>
      <c r="T679" s="3" t="str">
        <f t="shared" si="92"/>
        <v/>
      </c>
    </row>
    <row r="680" spans="1:20" ht="24.75" customHeight="1">
      <c r="A680" s="69">
        <f t="shared" si="93"/>
        <v>678</v>
      </c>
      <c r="B680" s="16" t="str">
        <f t="shared" si="95"/>
        <v>380</v>
      </c>
      <c r="C680" s="69">
        <f t="shared" si="90"/>
        <v>380</v>
      </c>
      <c r="D680" s="10"/>
      <c r="E680" s="17"/>
      <c r="F680" s="18"/>
      <c r="G680" s="14"/>
      <c r="H680" s="91"/>
      <c r="I680" s="89"/>
      <c r="J680" s="93"/>
      <c r="K680" s="15" t="str">
        <f t="shared" si="87"/>
        <v/>
      </c>
      <c r="L680" s="76">
        <f t="shared" si="89"/>
        <v>0</v>
      </c>
      <c r="M680" s="77"/>
      <c r="N680" s="78" t="str">
        <f t="shared" si="88"/>
        <v/>
      </c>
      <c r="O680" s="82"/>
      <c r="P680" s="83">
        <f t="shared" si="91"/>
        <v>0</v>
      </c>
      <c r="Q680" s="78">
        <f t="shared" si="94"/>
        <v>678</v>
      </c>
      <c r="R680" s="78"/>
      <c r="T680" s="3" t="str">
        <f t="shared" si="92"/>
        <v/>
      </c>
    </row>
    <row r="681" spans="1:20" ht="24.75" customHeight="1">
      <c r="A681" s="69">
        <f t="shared" si="93"/>
        <v>679</v>
      </c>
      <c r="B681" s="16" t="str">
        <f t="shared" si="95"/>
        <v>381</v>
      </c>
      <c r="C681" s="69">
        <f t="shared" si="90"/>
        <v>381</v>
      </c>
      <c r="D681" s="10"/>
      <c r="E681" s="17"/>
      <c r="F681" s="18"/>
      <c r="G681" s="14"/>
      <c r="H681" s="91"/>
      <c r="I681" s="89"/>
      <c r="J681" s="93"/>
      <c r="K681" s="15" t="str">
        <f t="shared" si="87"/>
        <v/>
      </c>
      <c r="L681" s="76">
        <f t="shared" si="89"/>
        <v>0</v>
      </c>
      <c r="M681" s="77"/>
      <c r="N681" s="78" t="str">
        <f t="shared" si="88"/>
        <v/>
      </c>
      <c r="O681" s="82"/>
      <c r="P681" s="83">
        <f t="shared" si="91"/>
        <v>0</v>
      </c>
      <c r="Q681" s="78">
        <f t="shared" si="94"/>
        <v>679</v>
      </c>
      <c r="R681" s="78"/>
      <c r="T681" s="3" t="str">
        <f t="shared" si="92"/>
        <v/>
      </c>
    </row>
    <row r="682" spans="1:20" ht="24.75" customHeight="1">
      <c r="A682" s="69">
        <f t="shared" si="93"/>
        <v>680</v>
      </c>
      <c r="B682" s="16" t="str">
        <f t="shared" si="95"/>
        <v>382</v>
      </c>
      <c r="C682" s="69">
        <f t="shared" si="90"/>
        <v>382</v>
      </c>
      <c r="D682" s="10"/>
      <c r="E682" s="17"/>
      <c r="F682" s="18"/>
      <c r="G682" s="14"/>
      <c r="H682" s="91"/>
      <c r="I682" s="89"/>
      <c r="J682" s="93"/>
      <c r="K682" s="15" t="str">
        <f t="shared" si="87"/>
        <v/>
      </c>
      <c r="L682" s="76">
        <f t="shared" si="89"/>
        <v>0</v>
      </c>
      <c r="M682" s="77"/>
      <c r="N682" s="78" t="str">
        <f t="shared" si="88"/>
        <v/>
      </c>
      <c r="O682" s="82"/>
      <c r="P682" s="83">
        <f t="shared" si="91"/>
        <v>0</v>
      </c>
      <c r="Q682" s="78">
        <f t="shared" si="94"/>
        <v>680</v>
      </c>
      <c r="R682" s="78"/>
      <c r="T682" s="3" t="str">
        <f t="shared" si="92"/>
        <v/>
      </c>
    </row>
    <row r="683" spans="1:20" ht="24.75" customHeight="1">
      <c r="A683" s="69">
        <f t="shared" si="93"/>
        <v>681</v>
      </c>
      <c r="B683" s="16" t="str">
        <f t="shared" si="95"/>
        <v>383</v>
      </c>
      <c r="C683" s="69">
        <f t="shared" si="90"/>
        <v>383</v>
      </c>
      <c r="D683" s="10"/>
      <c r="E683" s="17"/>
      <c r="F683" s="18"/>
      <c r="G683" s="14"/>
      <c r="H683" s="91"/>
      <c r="I683" s="89"/>
      <c r="J683" s="93"/>
      <c r="K683" s="15" t="str">
        <f t="shared" si="87"/>
        <v/>
      </c>
      <c r="L683" s="76">
        <f t="shared" si="89"/>
        <v>0</v>
      </c>
      <c r="M683" s="77"/>
      <c r="N683" s="78" t="str">
        <f t="shared" si="88"/>
        <v/>
      </c>
      <c r="O683" s="82"/>
      <c r="P683" s="83">
        <f t="shared" si="91"/>
        <v>0</v>
      </c>
      <c r="Q683" s="78">
        <f t="shared" si="94"/>
        <v>681</v>
      </c>
      <c r="R683" s="78"/>
      <c r="T683" s="3" t="str">
        <f t="shared" si="92"/>
        <v/>
      </c>
    </row>
    <row r="684" spans="1:20" ht="24.75" customHeight="1">
      <c r="A684" s="69">
        <f t="shared" si="93"/>
        <v>682</v>
      </c>
      <c r="B684" s="16" t="str">
        <f t="shared" si="95"/>
        <v>384</v>
      </c>
      <c r="C684" s="69">
        <f t="shared" si="90"/>
        <v>384</v>
      </c>
      <c r="D684" s="10"/>
      <c r="E684" s="17"/>
      <c r="F684" s="18"/>
      <c r="G684" s="14"/>
      <c r="H684" s="91"/>
      <c r="I684" s="89"/>
      <c r="J684" s="93"/>
      <c r="K684" s="15" t="str">
        <f t="shared" si="87"/>
        <v/>
      </c>
      <c r="L684" s="76">
        <f t="shared" si="89"/>
        <v>0</v>
      </c>
      <c r="M684" s="77"/>
      <c r="N684" s="78" t="str">
        <f t="shared" si="88"/>
        <v/>
      </c>
      <c r="O684" s="82"/>
      <c r="P684" s="83">
        <f t="shared" si="91"/>
        <v>0</v>
      </c>
      <c r="Q684" s="78">
        <f t="shared" si="94"/>
        <v>682</v>
      </c>
      <c r="R684" s="78"/>
      <c r="T684" s="3" t="str">
        <f t="shared" si="92"/>
        <v/>
      </c>
    </row>
    <row r="685" spans="1:20" ht="24.75" customHeight="1">
      <c r="A685" s="69">
        <f t="shared" si="93"/>
        <v>683</v>
      </c>
      <c r="B685" s="16" t="str">
        <f t="shared" si="95"/>
        <v>385</v>
      </c>
      <c r="C685" s="69">
        <f t="shared" si="90"/>
        <v>385</v>
      </c>
      <c r="D685" s="10"/>
      <c r="E685" s="17"/>
      <c r="F685" s="18"/>
      <c r="G685" s="14"/>
      <c r="H685" s="91"/>
      <c r="I685" s="89"/>
      <c r="J685" s="93"/>
      <c r="K685" s="15" t="str">
        <f t="shared" si="87"/>
        <v/>
      </c>
      <c r="L685" s="76">
        <f t="shared" si="89"/>
        <v>0</v>
      </c>
      <c r="M685" s="77"/>
      <c r="N685" s="78" t="str">
        <f t="shared" si="88"/>
        <v/>
      </c>
      <c r="O685" s="82"/>
      <c r="P685" s="83">
        <f t="shared" si="91"/>
        <v>0</v>
      </c>
      <c r="Q685" s="78">
        <f t="shared" si="94"/>
        <v>683</v>
      </c>
      <c r="R685" s="78"/>
      <c r="T685" s="3" t="str">
        <f t="shared" si="92"/>
        <v/>
      </c>
    </row>
    <row r="686" spans="1:20" ht="24.75" customHeight="1">
      <c r="A686" s="69">
        <f t="shared" si="93"/>
        <v>684</v>
      </c>
      <c r="B686" s="16" t="str">
        <f t="shared" si="95"/>
        <v>386</v>
      </c>
      <c r="C686" s="69">
        <f t="shared" si="90"/>
        <v>386</v>
      </c>
      <c r="D686" s="10"/>
      <c r="E686" s="17"/>
      <c r="F686" s="18"/>
      <c r="G686" s="14"/>
      <c r="H686" s="91"/>
      <c r="I686" s="89"/>
      <c r="J686" s="93"/>
      <c r="K686" s="15" t="str">
        <f t="shared" si="87"/>
        <v/>
      </c>
      <c r="L686" s="76">
        <f t="shared" si="89"/>
        <v>0</v>
      </c>
      <c r="M686" s="77"/>
      <c r="N686" s="78" t="str">
        <f t="shared" si="88"/>
        <v/>
      </c>
      <c r="O686" s="82"/>
      <c r="P686" s="83">
        <f t="shared" si="91"/>
        <v>0</v>
      </c>
      <c r="Q686" s="78">
        <f t="shared" si="94"/>
        <v>684</v>
      </c>
      <c r="R686" s="78"/>
      <c r="T686" s="3" t="str">
        <f t="shared" si="92"/>
        <v/>
      </c>
    </row>
    <row r="687" spans="1:20" ht="24.75" customHeight="1">
      <c r="A687" s="69">
        <f t="shared" si="93"/>
        <v>685</v>
      </c>
      <c r="B687" s="16" t="str">
        <f t="shared" si="95"/>
        <v>387</v>
      </c>
      <c r="C687" s="69">
        <f t="shared" si="90"/>
        <v>387</v>
      </c>
      <c r="D687" s="10"/>
      <c r="E687" s="17"/>
      <c r="F687" s="18"/>
      <c r="G687" s="14"/>
      <c r="H687" s="91"/>
      <c r="I687" s="89"/>
      <c r="J687" s="93"/>
      <c r="K687" s="15" t="str">
        <f t="shared" si="87"/>
        <v/>
      </c>
      <c r="L687" s="76">
        <f t="shared" si="89"/>
        <v>0</v>
      </c>
      <c r="M687" s="77"/>
      <c r="N687" s="78" t="str">
        <f t="shared" si="88"/>
        <v/>
      </c>
      <c r="O687" s="82"/>
      <c r="P687" s="83">
        <f t="shared" si="91"/>
        <v>0</v>
      </c>
      <c r="Q687" s="78">
        <f t="shared" si="94"/>
        <v>685</v>
      </c>
      <c r="R687" s="78"/>
      <c r="T687" s="3" t="str">
        <f t="shared" si="92"/>
        <v/>
      </c>
    </row>
    <row r="688" spans="1:20" ht="24.75" customHeight="1">
      <c r="A688" s="69">
        <f t="shared" si="93"/>
        <v>686</v>
      </c>
      <c r="B688" s="16" t="str">
        <f t="shared" si="95"/>
        <v>388</v>
      </c>
      <c r="C688" s="69">
        <f t="shared" si="90"/>
        <v>388</v>
      </c>
      <c r="D688" s="10"/>
      <c r="E688" s="17"/>
      <c r="F688" s="18"/>
      <c r="G688" s="14"/>
      <c r="H688" s="91"/>
      <c r="I688" s="89"/>
      <c r="J688" s="93"/>
      <c r="K688" s="15" t="str">
        <f t="shared" ref="K688:K751" si="96">I688&amp;J688</f>
        <v/>
      </c>
      <c r="L688" s="76">
        <f t="shared" si="89"/>
        <v>0</v>
      </c>
      <c r="M688" s="77"/>
      <c r="N688" s="78" t="str">
        <f t="shared" si="88"/>
        <v/>
      </c>
      <c r="O688" s="82"/>
      <c r="P688" s="83">
        <f t="shared" si="91"/>
        <v>0</v>
      </c>
      <c r="Q688" s="78">
        <f t="shared" si="94"/>
        <v>686</v>
      </c>
      <c r="R688" s="78"/>
      <c r="T688" s="3" t="str">
        <f t="shared" si="92"/>
        <v/>
      </c>
    </row>
    <row r="689" spans="1:20" ht="24.75" customHeight="1">
      <c r="A689" s="69">
        <f t="shared" si="93"/>
        <v>687</v>
      </c>
      <c r="B689" s="16" t="str">
        <f t="shared" si="95"/>
        <v>389</v>
      </c>
      <c r="C689" s="69">
        <f t="shared" si="90"/>
        <v>389</v>
      </c>
      <c r="D689" s="10"/>
      <c r="E689" s="17"/>
      <c r="F689" s="18"/>
      <c r="G689" s="14"/>
      <c r="H689" s="91"/>
      <c r="I689" s="89"/>
      <c r="J689" s="93"/>
      <c r="K689" s="15" t="str">
        <f t="shared" si="96"/>
        <v/>
      </c>
      <c r="L689" s="76">
        <f t="shared" si="89"/>
        <v>0</v>
      </c>
      <c r="M689" s="77"/>
      <c r="N689" s="78" t="str">
        <f t="shared" si="88"/>
        <v/>
      </c>
      <c r="O689" s="82"/>
      <c r="P689" s="83">
        <f t="shared" si="91"/>
        <v>0</v>
      </c>
      <c r="Q689" s="78">
        <f t="shared" si="94"/>
        <v>687</v>
      </c>
      <c r="R689" s="78"/>
      <c r="T689" s="3" t="str">
        <f t="shared" si="92"/>
        <v/>
      </c>
    </row>
    <row r="690" spans="1:20" ht="24.75" customHeight="1">
      <c r="A690" s="69">
        <f t="shared" si="93"/>
        <v>688</v>
      </c>
      <c r="B690" s="16" t="str">
        <f t="shared" si="95"/>
        <v>390</v>
      </c>
      <c r="C690" s="69">
        <f t="shared" si="90"/>
        <v>390</v>
      </c>
      <c r="D690" s="10"/>
      <c r="E690" s="17"/>
      <c r="F690" s="18"/>
      <c r="G690" s="14"/>
      <c r="H690" s="91"/>
      <c r="I690" s="89"/>
      <c r="J690" s="93"/>
      <c r="K690" s="15" t="str">
        <f t="shared" si="96"/>
        <v/>
      </c>
      <c r="L690" s="76">
        <f t="shared" si="89"/>
        <v>0</v>
      </c>
      <c r="M690" s="77"/>
      <c r="N690" s="78" t="str">
        <f t="shared" si="88"/>
        <v/>
      </c>
      <c r="O690" s="82"/>
      <c r="P690" s="83">
        <f t="shared" si="91"/>
        <v>0</v>
      </c>
      <c r="Q690" s="78">
        <f t="shared" si="94"/>
        <v>688</v>
      </c>
      <c r="R690" s="78"/>
      <c r="T690" s="3" t="str">
        <f t="shared" si="92"/>
        <v/>
      </c>
    </row>
    <row r="691" spans="1:20" ht="24.75" customHeight="1">
      <c r="A691" s="69">
        <f t="shared" si="93"/>
        <v>689</v>
      </c>
      <c r="B691" s="16" t="str">
        <f t="shared" si="95"/>
        <v>391</v>
      </c>
      <c r="C691" s="69">
        <f t="shared" si="90"/>
        <v>391</v>
      </c>
      <c r="D691" s="10"/>
      <c r="E691" s="17"/>
      <c r="F691" s="18"/>
      <c r="G691" s="14"/>
      <c r="H691" s="91"/>
      <c r="I691" s="89"/>
      <c r="J691" s="93"/>
      <c r="K691" s="15" t="str">
        <f t="shared" si="96"/>
        <v/>
      </c>
      <c r="L691" s="76">
        <f t="shared" si="89"/>
        <v>0</v>
      </c>
      <c r="M691" s="77"/>
      <c r="N691" s="78" t="str">
        <f t="shared" si="88"/>
        <v/>
      </c>
      <c r="O691" s="82"/>
      <c r="P691" s="83">
        <f t="shared" si="91"/>
        <v>0</v>
      </c>
      <c r="Q691" s="78">
        <f t="shared" si="94"/>
        <v>689</v>
      </c>
      <c r="R691" s="78"/>
      <c r="T691" s="3" t="str">
        <f t="shared" si="92"/>
        <v/>
      </c>
    </row>
    <row r="692" spans="1:20" ht="24.75" customHeight="1">
      <c r="A692" s="69">
        <f t="shared" si="93"/>
        <v>690</v>
      </c>
      <c r="B692" s="16" t="str">
        <f t="shared" si="95"/>
        <v>392</v>
      </c>
      <c r="C692" s="69">
        <f t="shared" si="90"/>
        <v>392</v>
      </c>
      <c r="D692" s="10"/>
      <c r="E692" s="17"/>
      <c r="F692" s="18"/>
      <c r="G692" s="14"/>
      <c r="H692" s="91"/>
      <c r="I692" s="89"/>
      <c r="J692" s="93"/>
      <c r="K692" s="15" t="str">
        <f t="shared" si="96"/>
        <v/>
      </c>
      <c r="L692" s="76">
        <f t="shared" si="89"/>
        <v>0</v>
      </c>
      <c r="M692" s="77"/>
      <c r="N692" s="78" t="str">
        <f t="shared" si="88"/>
        <v/>
      </c>
      <c r="O692" s="82"/>
      <c r="P692" s="83">
        <f t="shared" si="91"/>
        <v>0</v>
      </c>
      <c r="Q692" s="78">
        <f t="shared" si="94"/>
        <v>690</v>
      </c>
      <c r="R692" s="78"/>
      <c r="T692" s="3" t="str">
        <f t="shared" si="92"/>
        <v/>
      </c>
    </row>
    <row r="693" spans="1:20" ht="24.75" customHeight="1">
      <c r="A693" s="69">
        <f t="shared" si="93"/>
        <v>691</v>
      </c>
      <c r="B693" s="16" t="str">
        <f t="shared" si="95"/>
        <v>393</v>
      </c>
      <c r="C693" s="69">
        <f t="shared" si="90"/>
        <v>393</v>
      </c>
      <c r="D693" s="10"/>
      <c r="E693" s="17"/>
      <c r="F693" s="18"/>
      <c r="G693" s="14"/>
      <c r="H693" s="91"/>
      <c r="I693" s="89"/>
      <c r="J693" s="93"/>
      <c r="K693" s="15" t="str">
        <f t="shared" si="96"/>
        <v/>
      </c>
      <c r="L693" s="76">
        <f t="shared" si="89"/>
        <v>0</v>
      </c>
      <c r="M693" s="77"/>
      <c r="N693" s="78" t="str">
        <f t="shared" si="88"/>
        <v/>
      </c>
      <c r="O693" s="82"/>
      <c r="P693" s="83">
        <f t="shared" si="91"/>
        <v>0</v>
      </c>
      <c r="Q693" s="78">
        <f t="shared" si="94"/>
        <v>691</v>
      </c>
      <c r="R693" s="78"/>
      <c r="T693" s="3" t="str">
        <f t="shared" si="92"/>
        <v/>
      </c>
    </row>
    <row r="694" spans="1:20" ht="24.75" customHeight="1">
      <c r="A694" s="69">
        <f t="shared" si="93"/>
        <v>692</v>
      </c>
      <c r="B694" s="16" t="str">
        <f t="shared" si="95"/>
        <v>394</v>
      </c>
      <c r="C694" s="69">
        <f t="shared" si="90"/>
        <v>394</v>
      </c>
      <c r="D694" s="10"/>
      <c r="E694" s="17"/>
      <c r="F694" s="18"/>
      <c r="G694" s="14"/>
      <c r="H694" s="91"/>
      <c r="I694" s="89"/>
      <c r="J694" s="93"/>
      <c r="K694" s="15" t="str">
        <f t="shared" si="96"/>
        <v/>
      </c>
      <c r="L694" s="76">
        <f t="shared" si="89"/>
        <v>0</v>
      </c>
      <c r="M694" s="77"/>
      <c r="N694" s="78" t="str">
        <f t="shared" si="88"/>
        <v/>
      </c>
      <c r="O694" s="82"/>
      <c r="P694" s="83">
        <f t="shared" si="91"/>
        <v>0</v>
      </c>
      <c r="Q694" s="78">
        <f t="shared" si="94"/>
        <v>692</v>
      </c>
      <c r="R694" s="78"/>
      <c r="T694" s="3" t="str">
        <f t="shared" si="92"/>
        <v/>
      </c>
    </row>
    <row r="695" spans="1:20" ht="24.75" customHeight="1">
      <c r="A695" s="69">
        <f t="shared" si="93"/>
        <v>693</v>
      </c>
      <c r="B695" s="16" t="str">
        <f t="shared" si="95"/>
        <v>395</v>
      </c>
      <c r="C695" s="69">
        <f t="shared" si="90"/>
        <v>395</v>
      </c>
      <c r="D695" s="10"/>
      <c r="E695" s="17"/>
      <c r="F695" s="18"/>
      <c r="G695" s="14"/>
      <c r="H695" s="91"/>
      <c r="I695" s="89"/>
      <c r="J695" s="93"/>
      <c r="K695" s="15" t="str">
        <f t="shared" si="96"/>
        <v/>
      </c>
      <c r="L695" s="76">
        <f t="shared" si="89"/>
        <v>0</v>
      </c>
      <c r="M695" s="77"/>
      <c r="N695" s="78" t="str">
        <f t="shared" si="88"/>
        <v/>
      </c>
      <c r="O695" s="82"/>
      <c r="P695" s="83">
        <f t="shared" si="91"/>
        <v>0</v>
      </c>
      <c r="Q695" s="78">
        <f t="shared" si="94"/>
        <v>693</v>
      </c>
      <c r="R695" s="78"/>
      <c r="T695" s="3" t="str">
        <f t="shared" si="92"/>
        <v/>
      </c>
    </row>
    <row r="696" spans="1:20" ht="24.75" customHeight="1">
      <c r="A696" s="69">
        <f t="shared" si="93"/>
        <v>694</v>
      </c>
      <c r="B696" s="16" t="str">
        <f t="shared" si="95"/>
        <v>396</v>
      </c>
      <c r="C696" s="69">
        <f t="shared" si="90"/>
        <v>396</v>
      </c>
      <c r="D696" s="10"/>
      <c r="E696" s="17"/>
      <c r="F696" s="18"/>
      <c r="G696" s="14"/>
      <c r="H696" s="91"/>
      <c r="I696" s="89"/>
      <c r="J696" s="93"/>
      <c r="K696" s="15" t="str">
        <f t="shared" si="96"/>
        <v/>
      </c>
      <c r="L696" s="76">
        <f t="shared" si="89"/>
        <v>0</v>
      </c>
      <c r="M696" s="77"/>
      <c r="N696" s="78" t="str">
        <f t="shared" si="88"/>
        <v/>
      </c>
      <c r="O696" s="82"/>
      <c r="P696" s="83">
        <f t="shared" si="91"/>
        <v>0</v>
      </c>
      <c r="Q696" s="78">
        <f t="shared" si="94"/>
        <v>694</v>
      </c>
      <c r="R696" s="78"/>
      <c r="T696" s="3" t="str">
        <f t="shared" si="92"/>
        <v/>
      </c>
    </row>
    <row r="697" spans="1:20" ht="24.75" customHeight="1">
      <c r="A697" s="69">
        <f t="shared" si="93"/>
        <v>695</v>
      </c>
      <c r="B697" s="16" t="str">
        <f t="shared" si="95"/>
        <v>397</v>
      </c>
      <c r="C697" s="69">
        <f t="shared" si="90"/>
        <v>397</v>
      </c>
      <c r="D697" s="10"/>
      <c r="E697" s="17"/>
      <c r="F697" s="18"/>
      <c r="G697" s="14"/>
      <c r="H697" s="91"/>
      <c r="I697" s="89"/>
      <c r="J697" s="93"/>
      <c r="K697" s="15" t="str">
        <f t="shared" si="96"/>
        <v/>
      </c>
      <c r="L697" s="76">
        <f t="shared" si="89"/>
        <v>0</v>
      </c>
      <c r="M697" s="77"/>
      <c r="N697" s="78" t="str">
        <f t="shared" ref="N697:N760" si="97">IF(M697&lt;&gt;0,"Học Ghép","")</f>
        <v/>
      </c>
      <c r="O697" s="82"/>
      <c r="P697" s="83">
        <f t="shared" si="91"/>
        <v>0</v>
      </c>
      <c r="Q697" s="78">
        <f t="shared" si="94"/>
        <v>695</v>
      </c>
      <c r="R697" s="78"/>
      <c r="T697" s="3" t="str">
        <f t="shared" si="92"/>
        <v/>
      </c>
    </row>
    <row r="698" spans="1:20" ht="24.75" customHeight="1">
      <c r="A698" s="69">
        <f t="shared" si="93"/>
        <v>696</v>
      </c>
      <c r="B698" s="16" t="str">
        <f t="shared" si="95"/>
        <v>398</v>
      </c>
      <c r="C698" s="69">
        <f t="shared" si="90"/>
        <v>398</v>
      </c>
      <c r="D698" s="10"/>
      <c r="E698" s="17"/>
      <c r="F698" s="18"/>
      <c r="G698" s="14"/>
      <c r="H698" s="91"/>
      <c r="I698" s="89"/>
      <c r="J698" s="93"/>
      <c r="K698" s="15" t="str">
        <f t="shared" si="96"/>
        <v/>
      </c>
      <c r="L698" s="76">
        <f t="shared" si="89"/>
        <v>0</v>
      </c>
      <c r="M698" s="77"/>
      <c r="N698" s="78" t="str">
        <f t="shared" si="97"/>
        <v/>
      </c>
      <c r="O698" s="82"/>
      <c r="P698" s="83">
        <f t="shared" si="91"/>
        <v>0</v>
      </c>
      <c r="Q698" s="78">
        <f t="shared" si="94"/>
        <v>696</v>
      </c>
      <c r="R698" s="78"/>
      <c r="T698" s="3" t="str">
        <f t="shared" si="92"/>
        <v/>
      </c>
    </row>
    <row r="699" spans="1:20" ht="24.75" customHeight="1">
      <c r="A699" s="69">
        <f t="shared" si="93"/>
        <v>697</v>
      </c>
      <c r="B699" s="16" t="str">
        <f t="shared" si="95"/>
        <v>399</v>
      </c>
      <c r="C699" s="69">
        <f t="shared" si="90"/>
        <v>399</v>
      </c>
      <c r="D699" s="10"/>
      <c r="E699" s="17"/>
      <c r="F699" s="18"/>
      <c r="G699" s="14"/>
      <c r="H699" s="91"/>
      <c r="I699" s="89"/>
      <c r="J699" s="93"/>
      <c r="K699" s="15" t="str">
        <f t="shared" si="96"/>
        <v/>
      </c>
      <c r="L699" s="76">
        <f t="shared" si="89"/>
        <v>0</v>
      </c>
      <c r="M699" s="77"/>
      <c r="N699" s="78" t="str">
        <f t="shared" si="97"/>
        <v/>
      </c>
      <c r="O699" s="82"/>
      <c r="P699" s="83">
        <f t="shared" si="91"/>
        <v>0</v>
      </c>
      <c r="Q699" s="78">
        <f t="shared" si="94"/>
        <v>697</v>
      </c>
      <c r="R699" s="78"/>
      <c r="T699" s="3" t="str">
        <f t="shared" si="92"/>
        <v/>
      </c>
    </row>
    <row r="700" spans="1:20" ht="24.75" customHeight="1">
      <c r="A700" s="69">
        <f t="shared" si="93"/>
        <v>698</v>
      </c>
      <c r="B700" s="16" t="str">
        <f t="shared" si="95"/>
        <v>400</v>
      </c>
      <c r="C700" s="69">
        <f t="shared" si="90"/>
        <v>400</v>
      </c>
      <c r="D700" s="10"/>
      <c r="E700" s="17"/>
      <c r="F700" s="18"/>
      <c r="G700" s="14"/>
      <c r="H700" s="91"/>
      <c r="I700" s="89"/>
      <c r="J700" s="93"/>
      <c r="K700" s="15" t="str">
        <f t="shared" si="96"/>
        <v/>
      </c>
      <c r="L700" s="76">
        <f t="shared" si="89"/>
        <v>0</v>
      </c>
      <c r="M700" s="77"/>
      <c r="N700" s="78" t="str">
        <f t="shared" si="97"/>
        <v/>
      </c>
      <c r="O700" s="82"/>
      <c r="P700" s="83">
        <f t="shared" si="91"/>
        <v>0</v>
      </c>
      <c r="Q700" s="78">
        <f t="shared" si="94"/>
        <v>698</v>
      </c>
      <c r="R700" s="78"/>
      <c r="T700" s="3" t="str">
        <f t="shared" si="92"/>
        <v/>
      </c>
    </row>
    <row r="701" spans="1:20" ht="24.75" customHeight="1">
      <c r="A701" s="69">
        <f t="shared" si="93"/>
        <v>699</v>
      </c>
      <c r="B701" s="16" t="str">
        <f t="shared" si="95"/>
        <v>401</v>
      </c>
      <c r="C701" s="69">
        <f t="shared" si="90"/>
        <v>401</v>
      </c>
      <c r="D701" s="10"/>
      <c r="E701" s="17"/>
      <c r="F701" s="18"/>
      <c r="G701" s="14"/>
      <c r="H701" s="91"/>
      <c r="I701" s="89"/>
      <c r="J701" s="93"/>
      <c r="K701" s="15" t="str">
        <f t="shared" si="96"/>
        <v/>
      </c>
      <c r="L701" s="76">
        <f t="shared" si="89"/>
        <v>0</v>
      </c>
      <c r="M701" s="77"/>
      <c r="N701" s="78" t="str">
        <f t="shared" si="97"/>
        <v/>
      </c>
      <c r="O701" s="82"/>
      <c r="P701" s="83">
        <f t="shared" si="91"/>
        <v>0</v>
      </c>
      <c r="Q701" s="78">
        <f t="shared" si="94"/>
        <v>699</v>
      </c>
      <c r="R701" s="78"/>
      <c r="T701" s="3" t="str">
        <f t="shared" si="92"/>
        <v/>
      </c>
    </row>
    <row r="702" spans="1:20" ht="24.75" customHeight="1">
      <c r="A702" s="69">
        <f t="shared" si="93"/>
        <v>700</v>
      </c>
      <c r="B702" s="16" t="str">
        <f t="shared" si="95"/>
        <v>402</v>
      </c>
      <c r="C702" s="69">
        <f t="shared" si="90"/>
        <v>402</v>
      </c>
      <c r="D702" s="10"/>
      <c r="E702" s="17"/>
      <c r="F702" s="18"/>
      <c r="G702" s="14"/>
      <c r="H702" s="91"/>
      <c r="I702" s="89"/>
      <c r="J702" s="93"/>
      <c r="K702" s="15" t="str">
        <f t="shared" si="96"/>
        <v/>
      </c>
      <c r="L702" s="76">
        <f t="shared" si="89"/>
        <v>0</v>
      </c>
      <c r="M702" s="77"/>
      <c r="N702" s="78" t="str">
        <f t="shared" si="97"/>
        <v/>
      </c>
      <c r="O702" s="82"/>
      <c r="P702" s="83">
        <f t="shared" si="91"/>
        <v>0</v>
      </c>
      <c r="Q702" s="78">
        <f t="shared" si="94"/>
        <v>700</v>
      </c>
      <c r="R702" s="78"/>
      <c r="T702" s="3" t="str">
        <f t="shared" si="92"/>
        <v/>
      </c>
    </row>
    <row r="703" spans="1:20" ht="24.75" customHeight="1">
      <c r="A703" s="69">
        <f t="shared" si="93"/>
        <v>701</v>
      </c>
      <c r="B703" s="16" t="str">
        <f t="shared" si="95"/>
        <v>403</v>
      </c>
      <c r="C703" s="69">
        <f t="shared" si="90"/>
        <v>403</v>
      </c>
      <c r="D703" s="10"/>
      <c r="E703" s="17"/>
      <c r="F703" s="18"/>
      <c r="G703" s="14"/>
      <c r="H703" s="91"/>
      <c r="I703" s="89"/>
      <c r="J703" s="93"/>
      <c r="K703" s="15" t="str">
        <f t="shared" si="96"/>
        <v/>
      </c>
      <c r="L703" s="76">
        <f t="shared" si="89"/>
        <v>0</v>
      </c>
      <c r="M703" s="77"/>
      <c r="N703" s="78" t="str">
        <f t="shared" si="97"/>
        <v/>
      </c>
      <c r="O703" s="82"/>
      <c r="P703" s="83">
        <f t="shared" si="91"/>
        <v>0</v>
      </c>
      <c r="Q703" s="78">
        <f t="shared" si="94"/>
        <v>701</v>
      </c>
      <c r="R703" s="78"/>
      <c r="T703" s="3" t="str">
        <f t="shared" si="92"/>
        <v/>
      </c>
    </row>
    <row r="704" spans="1:20" ht="24.75" customHeight="1">
      <c r="A704" s="69">
        <f t="shared" si="93"/>
        <v>702</v>
      </c>
      <c r="B704" s="16" t="str">
        <f t="shared" si="95"/>
        <v>404</v>
      </c>
      <c r="C704" s="69">
        <f t="shared" si="90"/>
        <v>404</v>
      </c>
      <c r="D704" s="10"/>
      <c r="E704" s="17"/>
      <c r="F704" s="18"/>
      <c r="G704" s="14"/>
      <c r="H704" s="91"/>
      <c r="I704" s="89"/>
      <c r="J704" s="93"/>
      <c r="K704" s="15" t="str">
        <f t="shared" si="96"/>
        <v/>
      </c>
      <c r="L704" s="76">
        <f t="shared" si="89"/>
        <v>0</v>
      </c>
      <c r="M704" s="77"/>
      <c r="N704" s="78" t="str">
        <f t="shared" si="97"/>
        <v/>
      </c>
      <c r="O704" s="82"/>
      <c r="P704" s="83">
        <f t="shared" si="91"/>
        <v>0</v>
      </c>
      <c r="Q704" s="78">
        <f t="shared" si="94"/>
        <v>702</v>
      </c>
      <c r="R704" s="78"/>
      <c r="T704" s="3" t="str">
        <f t="shared" si="92"/>
        <v/>
      </c>
    </row>
    <row r="705" spans="1:20" ht="24.75" customHeight="1">
      <c r="A705" s="69">
        <f t="shared" si="93"/>
        <v>703</v>
      </c>
      <c r="B705" s="16" t="str">
        <f t="shared" si="95"/>
        <v>405</v>
      </c>
      <c r="C705" s="69">
        <f t="shared" si="90"/>
        <v>405</v>
      </c>
      <c r="D705" s="10"/>
      <c r="E705" s="17"/>
      <c r="F705" s="18"/>
      <c r="G705" s="14"/>
      <c r="H705" s="91"/>
      <c r="I705" s="89"/>
      <c r="J705" s="93"/>
      <c r="K705" s="15" t="str">
        <f t="shared" si="96"/>
        <v/>
      </c>
      <c r="L705" s="76">
        <f t="shared" si="89"/>
        <v>0</v>
      </c>
      <c r="M705" s="77"/>
      <c r="N705" s="78" t="str">
        <f t="shared" si="97"/>
        <v/>
      </c>
      <c r="O705" s="82"/>
      <c r="P705" s="83">
        <f t="shared" si="91"/>
        <v>0</v>
      </c>
      <c r="Q705" s="78">
        <f t="shared" si="94"/>
        <v>703</v>
      </c>
      <c r="R705" s="78"/>
      <c r="T705" s="3" t="str">
        <f t="shared" si="92"/>
        <v/>
      </c>
    </row>
    <row r="706" spans="1:20" ht="24.75" customHeight="1">
      <c r="A706" s="69">
        <f t="shared" si="93"/>
        <v>704</v>
      </c>
      <c r="B706" s="16" t="str">
        <f t="shared" si="95"/>
        <v>406</v>
      </c>
      <c r="C706" s="69">
        <f t="shared" si="90"/>
        <v>406</v>
      </c>
      <c r="D706" s="10"/>
      <c r="E706" s="17"/>
      <c r="F706" s="18"/>
      <c r="G706" s="14"/>
      <c r="H706" s="91"/>
      <c r="I706" s="89"/>
      <c r="J706" s="93"/>
      <c r="K706" s="15" t="str">
        <f t="shared" si="96"/>
        <v/>
      </c>
      <c r="L706" s="76">
        <f t="shared" si="89"/>
        <v>0</v>
      </c>
      <c r="M706" s="77"/>
      <c r="N706" s="78" t="str">
        <f t="shared" si="97"/>
        <v/>
      </c>
      <c r="O706" s="82"/>
      <c r="P706" s="83">
        <f t="shared" si="91"/>
        <v>0</v>
      </c>
      <c r="Q706" s="78">
        <f t="shared" si="94"/>
        <v>704</v>
      </c>
      <c r="R706" s="78"/>
      <c r="T706" s="3" t="str">
        <f t="shared" si="92"/>
        <v/>
      </c>
    </row>
    <row r="707" spans="1:20" ht="24.75" customHeight="1">
      <c r="A707" s="69">
        <f t="shared" si="93"/>
        <v>705</v>
      </c>
      <c r="B707" s="16" t="str">
        <f t="shared" si="95"/>
        <v>407</v>
      </c>
      <c r="C707" s="69">
        <f t="shared" si="90"/>
        <v>407</v>
      </c>
      <c r="D707" s="10"/>
      <c r="E707" s="17"/>
      <c r="F707" s="18"/>
      <c r="G707" s="14"/>
      <c r="H707" s="91"/>
      <c r="I707" s="89"/>
      <c r="J707" s="93"/>
      <c r="K707" s="15" t="str">
        <f t="shared" si="96"/>
        <v/>
      </c>
      <c r="L707" s="76">
        <f t="shared" ref="L707:L770" si="98">COUNTIF($D$3:$D$1049,D707)</f>
        <v>0</v>
      </c>
      <c r="M707" s="77"/>
      <c r="N707" s="78" t="str">
        <f t="shared" si="97"/>
        <v/>
      </c>
      <c r="O707" s="82"/>
      <c r="P707" s="83">
        <f t="shared" si="91"/>
        <v>0</v>
      </c>
      <c r="Q707" s="78">
        <f t="shared" si="94"/>
        <v>705</v>
      </c>
      <c r="R707" s="78"/>
      <c r="T707" s="3" t="str">
        <f t="shared" si="92"/>
        <v/>
      </c>
    </row>
    <row r="708" spans="1:20" ht="24.75" customHeight="1">
      <c r="A708" s="69">
        <f t="shared" si="93"/>
        <v>706</v>
      </c>
      <c r="B708" s="16" t="str">
        <f t="shared" si="95"/>
        <v>408</v>
      </c>
      <c r="C708" s="69">
        <f t="shared" ref="C708:C771" si="99">IF(H708&lt;&gt;H707,1,C707+1)</f>
        <v>408</v>
      </c>
      <c r="D708" s="10"/>
      <c r="E708" s="17"/>
      <c r="F708" s="18"/>
      <c r="G708" s="14"/>
      <c r="H708" s="91"/>
      <c r="I708" s="89"/>
      <c r="J708" s="93"/>
      <c r="K708" s="15" t="str">
        <f t="shared" si="96"/>
        <v/>
      </c>
      <c r="L708" s="76">
        <f t="shared" si="98"/>
        <v>0</v>
      </c>
      <c r="M708" s="77"/>
      <c r="N708" s="78" t="str">
        <f t="shared" si="97"/>
        <v/>
      </c>
      <c r="O708" s="82"/>
      <c r="P708" s="83">
        <f t="shared" ref="P708:P771" si="100">IF(M708&lt;&gt;0,M708,O708)</f>
        <v>0</v>
      </c>
      <c r="Q708" s="78">
        <f t="shared" si="94"/>
        <v>706</v>
      </c>
      <c r="R708" s="78"/>
      <c r="T708" s="3" t="str">
        <f t="shared" ref="T708:T771" si="101">LEFT(D708,2)</f>
        <v/>
      </c>
    </row>
    <row r="709" spans="1:20" ht="24.75" customHeight="1">
      <c r="A709" s="69">
        <f t="shared" ref="A709:A772" si="102">A708+1</f>
        <v>707</v>
      </c>
      <c r="B709" s="16" t="str">
        <f t="shared" si="95"/>
        <v>409</v>
      </c>
      <c r="C709" s="69">
        <f t="shared" si="99"/>
        <v>409</v>
      </c>
      <c r="D709" s="10"/>
      <c r="E709" s="17"/>
      <c r="F709" s="18"/>
      <c r="G709" s="14"/>
      <c r="H709" s="91"/>
      <c r="I709" s="89"/>
      <c r="J709" s="93"/>
      <c r="K709" s="15" t="str">
        <f t="shared" si="96"/>
        <v/>
      </c>
      <c r="L709" s="76">
        <f t="shared" si="98"/>
        <v>0</v>
      </c>
      <c r="M709" s="77"/>
      <c r="N709" s="78" t="str">
        <f t="shared" si="97"/>
        <v/>
      </c>
      <c r="O709" s="82"/>
      <c r="P709" s="83">
        <f t="shared" si="100"/>
        <v>0</v>
      </c>
      <c r="Q709" s="78">
        <f t="shared" ref="Q709:Q772" si="103">Q708+1</f>
        <v>707</v>
      </c>
      <c r="R709" s="78"/>
      <c r="T709" s="3" t="str">
        <f t="shared" si="101"/>
        <v/>
      </c>
    </row>
    <row r="710" spans="1:20" ht="24.75" customHeight="1">
      <c r="A710" s="69">
        <f t="shared" si="102"/>
        <v>708</v>
      </c>
      <c r="B710" s="16" t="str">
        <f t="shared" si="95"/>
        <v>410</v>
      </c>
      <c r="C710" s="69">
        <f t="shared" si="99"/>
        <v>410</v>
      </c>
      <c r="D710" s="10"/>
      <c r="E710" s="17"/>
      <c r="F710" s="18"/>
      <c r="G710" s="14"/>
      <c r="H710" s="91"/>
      <c r="I710" s="89"/>
      <c r="J710" s="93"/>
      <c r="K710" s="15" t="str">
        <f t="shared" si="96"/>
        <v/>
      </c>
      <c r="L710" s="76">
        <f t="shared" si="98"/>
        <v>0</v>
      </c>
      <c r="M710" s="77"/>
      <c r="N710" s="78" t="str">
        <f t="shared" si="97"/>
        <v/>
      </c>
      <c r="O710" s="82"/>
      <c r="P710" s="83">
        <f t="shared" si="100"/>
        <v>0</v>
      </c>
      <c r="Q710" s="78">
        <f t="shared" si="103"/>
        <v>708</v>
      </c>
      <c r="R710" s="78"/>
      <c r="T710" s="3" t="str">
        <f t="shared" si="101"/>
        <v/>
      </c>
    </row>
    <row r="711" spans="1:20" ht="24.75" customHeight="1">
      <c r="A711" s="69">
        <f t="shared" si="102"/>
        <v>709</v>
      </c>
      <c r="B711" s="16" t="str">
        <f t="shared" si="95"/>
        <v>411</v>
      </c>
      <c r="C711" s="69">
        <f t="shared" si="99"/>
        <v>411</v>
      </c>
      <c r="D711" s="10"/>
      <c r="E711" s="17"/>
      <c r="F711" s="18"/>
      <c r="G711" s="14"/>
      <c r="H711" s="91"/>
      <c r="I711" s="89"/>
      <c r="J711" s="93"/>
      <c r="K711" s="15" t="str">
        <f t="shared" si="96"/>
        <v/>
      </c>
      <c r="L711" s="76">
        <f t="shared" si="98"/>
        <v>0</v>
      </c>
      <c r="M711" s="77"/>
      <c r="N711" s="78" t="str">
        <f t="shared" si="97"/>
        <v/>
      </c>
      <c r="O711" s="82"/>
      <c r="P711" s="83">
        <f t="shared" si="100"/>
        <v>0</v>
      </c>
      <c r="Q711" s="78">
        <f t="shared" si="103"/>
        <v>709</v>
      </c>
      <c r="R711" s="78"/>
      <c r="T711" s="3" t="str">
        <f t="shared" si="101"/>
        <v/>
      </c>
    </row>
    <row r="712" spans="1:20" ht="24.75" customHeight="1">
      <c r="A712" s="69">
        <f t="shared" si="102"/>
        <v>710</v>
      </c>
      <c r="B712" s="16" t="str">
        <f t="shared" si="95"/>
        <v>412</v>
      </c>
      <c r="C712" s="69">
        <f t="shared" si="99"/>
        <v>412</v>
      </c>
      <c r="D712" s="10"/>
      <c r="E712" s="17"/>
      <c r="F712" s="18"/>
      <c r="G712" s="14"/>
      <c r="H712" s="91"/>
      <c r="I712" s="89"/>
      <c r="J712" s="93"/>
      <c r="K712" s="15" t="str">
        <f t="shared" si="96"/>
        <v/>
      </c>
      <c r="L712" s="76">
        <f t="shared" si="98"/>
        <v>0</v>
      </c>
      <c r="M712" s="77"/>
      <c r="N712" s="78" t="str">
        <f t="shared" si="97"/>
        <v/>
      </c>
      <c r="O712" s="82"/>
      <c r="P712" s="83">
        <f t="shared" si="100"/>
        <v>0</v>
      </c>
      <c r="Q712" s="78">
        <f t="shared" si="103"/>
        <v>710</v>
      </c>
      <c r="R712" s="78"/>
      <c r="T712" s="3" t="str">
        <f t="shared" si="101"/>
        <v/>
      </c>
    </row>
    <row r="713" spans="1:20" ht="24.75" customHeight="1">
      <c r="A713" s="69">
        <f t="shared" si="102"/>
        <v>711</v>
      </c>
      <c r="B713" s="16" t="str">
        <f t="shared" si="95"/>
        <v>413</v>
      </c>
      <c r="C713" s="69">
        <f t="shared" si="99"/>
        <v>413</v>
      </c>
      <c r="D713" s="10"/>
      <c r="E713" s="17"/>
      <c r="F713" s="18"/>
      <c r="G713" s="14"/>
      <c r="H713" s="91"/>
      <c r="I713" s="89"/>
      <c r="J713" s="93"/>
      <c r="K713" s="15" t="str">
        <f t="shared" si="96"/>
        <v/>
      </c>
      <c r="L713" s="76">
        <f t="shared" si="98"/>
        <v>0</v>
      </c>
      <c r="M713" s="77"/>
      <c r="N713" s="78" t="str">
        <f t="shared" si="97"/>
        <v/>
      </c>
      <c r="O713" s="82"/>
      <c r="P713" s="83">
        <f t="shared" si="100"/>
        <v>0</v>
      </c>
      <c r="Q713" s="78">
        <f t="shared" si="103"/>
        <v>711</v>
      </c>
      <c r="R713" s="78"/>
      <c r="T713" s="3" t="str">
        <f t="shared" si="101"/>
        <v/>
      </c>
    </row>
    <row r="714" spans="1:20" ht="24.75" customHeight="1">
      <c r="A714" s="69">
        <f t="shared" si="102"/>
        <v>712</v>
      </c>
      <c r="B714" s="16" t="str">
        <f t="shared" ref="B714:B777" si="104">J714&amp;TEXT(C714,"00")</f>
        <v>414</v>
      </c>
      <c r="C714" s="69">
        <f t="shared" si="99"/>
        <v>414</v>
      </c>
      <c r="D714" s="10"/>
      <c r="E714" s="17"/>
      <c r="F714" s="18"/>
      <c r="G714" s="14"/>
      <c r="H714" s="91"/>
      <c r="I714" s="89"/>
      <c r="J714" s="93"/>
      <c r="K714" s="15" t="str">
        <f t="shared" si="96"/>
        <v/>
      </c>
      <c r="L714" s="76">
        <f t="shared" si="98"/>
        <v>0</v>
      </c>
      <c r="M714" s="77"/>
      <c r="N714" s="78" t="str">
        <f t="shared" si="97"/>
        <v/>
      </c>
      <c r="O714" s="82"/>
      <c r="P714" s="83">
        <f t="shared" si="100"/>
        <v>0</v>
      </c>
      <c r="Q714" s="78">
        <f t="shared" si="103"/>
        <v>712</v>
      </c>
      <c r="R714" s="78"/>
      <c r="T714" s="3" t="str">
        <f t="shared" si="101"/>
        <v/>
      </c>
    </row>
    <row r="715" spans="1:20" ht="24.75" customHeight="1">
      <c r="A715" s="69">
        <f t="shared" si="102"/>
        <v>713</v>
      </c>
      <c r="B715" s="16" t="str">
        <f t="shared" si="104"/>
        <v>415</v>
      </c>
      <c r="C715" s="69">
        <f t="shared" si="99"/>
        <v>415</v>
      </c>
      <c r="D715" s="10"/>
      <c r="E715" s="17"/>
      <c r="F715" s="18"/>
      <c r="G715" s="14"/>
      <c r="H715" s="91"/>
      <c r="I715" s="89"/>
      <c r="J715" s="93"/>
      <c r="K715" s="15" t="str">
        <f t="shared" si="96"/>
        <v/>
      </c>
      <c r="L715" s="76">
        <f t="shared" si="98"/>
        <v>0</v>
      </c>
      <c r="M715" s="77"/>
      <c r="N715" s="78" t="str">
        <f t="shared" si="97"/>
        <v/>
      </c>
      <c r="O715" s="82"/>
      <c r="P715" s="83">
        <f t="shared" si="100"/>
        <v>0</v>
      </c>
      <c r="Q715" s="78">
        <f t="shared" si="103"/>
        <v>713</v>
      </c>
      <c r="R715" s="78"/>
      <c r="T715" s="3" t="str">
        <f t="shared" si="101"/>
        <v/>
      </c>
    </row>
    <row r="716" spans="1:20" ht="24.75" customHeight="1">
      <c r="A716" s="69">
        <f t="shared" si="102"/>
        <v>714</v>
      </c>
      <c r="B716" s="16" t="str">
        <f t="shared" si="104"/>
        <v>416</v>
      </c>
      <c r="C716" s="69">
        <f t="shared" si="99"/>
        <v>416</v>
      </c>
      <c r="D716" s="10"/>
      <c r="E716" s="17"/>
      <c r="F716" s="18"/>
      <c r="G716" s="14"/>
      <c r="H716" s="91"/>
      <c r="I716" s="89"/>
      <c r="J716" s="93"/>
      <c r="K716" s="15" t="str">
        <f t="shared" si="96"/>
        <v/>
      </c>
      <c r="L716" s="76">
        <f t="shared" si="98"/>
        <v>0</v>
      </c>
      <c r="M716" s="77"/>
      <c r="N716" s="78" t="str">
        <f t="shared" si="97"/>
        <v/>
      </c>
      <c r="O716" s="82"/>
      <c r="P716" s="83">
        <f t="shared" si="100"/>
        <v>0</v>
      </c>
      <c r="Q716" s="78">
        <f t="shared" si="103"/>
        <v>714</v>
      </c>
      <c r="R716" s="78"/>
      <c r="T716" s="3" t="str">
        <f t="shared" si="101"/>
        <v/>
      </c>
    </row>
    <row r="717" spans="1:20" ht="24.75" customHeight="1">
      <c r="A717" s="69">
        <f t="shared" si="102"/>
        <v>715</v>
      </c>
      <c r="B717" s="16" t="str">
        <f t="shared" si="104"/>
        <v>417</v>
      </c>
      <c r="C717" s="69">
        <f t="shared" si="99"/>
        <v>417</v>
      </c>
      <c r="D717" s="10"/>
      <c r="E717" s="17"/>
      <c r="F717" s="18"/>
      <c r="G717" s="14"/>
      <c r="H717" s="91"/>
      <c r="I717" s="89"/>
      <c r="J717" s="93"/>
      <c r="K717" s="15" t="str">
        <f t="shared" si="96"/>
        <v/>
      </c>
      <c r="L717" s="76">
        <f t="shared" si="98"/>
        <v>0</v>
      </c>
      <c r="M717" s="77"/>
      <c r="N717" s="78" t="str">
        <f t="shared" si="97"/>
        <v/>
      </c>
      <c r="O717" s="82"/>
      <c r="P717" s="83">
        <f t="shared" si="100"/>
        <v>0</v>
      </c>
      <c r="Q717" s="78">
        <f t="shared" si="103"/>
        <v>715</v>
      </c>
      <c r="R717" s="78"/>
      <c r="T717" s="3" t="str">
        <f t="shared" si="101"/>
        <v/>
      </c>
    </row>
    <row r="718" spans="1:20" ht="24.75" customHeight="1">
      <c r="A718" s="69">
        <f t="shared" si="102"/>
        <v>716</v>
      </c>
      <c r="B718" s="16" t="str">
        <f t="shared" si="104"/>
        <v>418</v>
      </c>
      <c r="C718" s="69">
        <f t="shared" si="99"/>
        <v>418</v>
      </c>
      <c r="D718" s="10"/>
      <c r="E718" s="17"/>
      <c r="F718" s="18"/>
      <c r="G718" s="14"/>
      <c r="H718" s="91"/>
      <c r="I718" s="89"/>
      <c r="J718" s="93"/>
      <c r="K718" s="15" t="str">
        <f t="shared" si="96"/>
        <v/>
      </c>
      <c r="L718" s="76">
        <f t="shared" si="98"/>
        <v>0</v>
      </c>
      <c r="M718" s="77"/>
      <c r="N718" s="78" t="str">
        <f t="shared" si="97"/>
        <v/>
      </c>
      <c r="O718" s="82"/>
      <c r="P718" s="83">
        <f t="shared" si="100"/>
        <v>0</v>
      </c>
      <c r="Q718" s="78">
        <f t="shared" si="103"/>
        <v>716</v>
      </c>
      <c r="R718" s="78"/>
      <c r="T718" s="3" t="str">
        <f t="shared" si="101"/>
        <v/>
      </c>
    </row>
    <row r="719" spans="1:20" ht="24.75" customHeight="1">
      <c r="A719" s="69">
        <f t="shared" si="102"/>
        <v>717</v>
      </c>
      <c r="B719" s="16" t="str">
        <f t="shared" si="104"/>
        <v>419</v>
      </c>
      <c r="C719" s="69">
        <f t="shared" si="99"/>
        <v>419</v>
      </c>
      <c r="D719" s="10"/>
      <c r="E719" s="17"/>
      <c r="F719" s="18"/>
      <c r="G719" s="14"/>
      <c r="H719" s="91"/>
      <c r="I719" s="89"/>
      <c r="J719" s="93"/>
      <c r="K719" s="15" t="str">
        <f t="shared" si="96"/>
        <v/>
      </c>
      <c r="L719" s="76">
        <f t="shared" si="98"/>
        <v>0</v>
      </c>
      <c r="M719" s="77"/>
      <c r="N719" s="78" t="str">
        <f t="shared" si="97"/>
        <v/>
      </c>
      <c r="O719" s="82"/>
      <c r="P719" s="83">
        <f t="shared" si="100"/>
        <v>0</v>
      </c>
      <c r="Q719" s="78">
        <f t="shared" si="103"/>
        <v>717</v>
      </c>
      <c r="R719" s="78"/>
      <c r="T719" s="3" t="str">
        <f t="shared" si="101"/>
        <v/>
      </c>
    </row>
    <row r="720" spans="1:20" ht="24.75" customHeight="1">
      <c r="A720" s="69">
        <f t="shared" si="102"/>
        <v>718</v>
      </c>
      <c r="B720" s="16" t="str">
        <f t="shared" si="104"/>
        <v>420</v>
      </c>
      <c r="C720" s="69">
        <f t="shared" si="99"/>
        <v>420</v>
      </c>
      <c r="D720" s="10"/>
      <c r="E720" s="17"/>
      <c r="F720" s="18"/>
      <c r="G720" s="14"/>
      <c r="H720" s="91"/>
      <c r="I720" s="89"/>
      <c r="J720" s="93"/>
      <c r="K720" s="15" t="str">
        <f t="shared" si="96"/>
        <v/>
      </c>
      <c r="L720" s="76">
        <f t="shared" si="98"/>
        <v>0</v>
      </c>
      <c r="M720" s="77"/>
      <c r="N720" s="78" t="str">
        <f t="shared" si="97"/>
        <v/>
      </c>
      <c r="O720" s="82"/>
      <c r="P720" s="83">
        <f t="shared" si="100"/>
        <v>0</v>
      </c>
      <c r="Q720" s="78">
        <f t="shared" si="103"/>
        <v>718</v>
      </c>
      <c r="R720" s="78"/>
      <c r="T720" s="3" t="str">
        <f t="shared" si="101"/>
        <v/>
      </c>
    </row>
    <row r="721" spans="1:20" ht="24.75" customHeight="1">
      <c r="A721" s="69">
        <f t="shared" si="102"/>
        <v>719</v>
      </c>
      <c r="B721" s="16" t="str">
        <f t="shared" si="104"/>
        <v>421</v>
      </c>
      <c r="C721" s="69">
        <f t="shared" si="99"/>
        <v>421</v>
      </c>
      <c r="D721" s="10"/>
      <c r="E721" s="17"/>
      <c r="F721" s="18"/>
      <c r="G721" s="14"/>
      <c r="H721" s="91"/>
      <c r="I721" s="89"/>
      <c r="J721" s="93"/>
      <c r="K721" s="15" t="str">
        <f t="shared" si="96"/>
        <v/>
      </c>
      <c r="L721" s="76">
        <f t="shared" si="98"/>
        <v>0</v>
      </c>
      <c r="M721" s="77"/>
      <c r="N721" s="78" t="str">
        <f t="shared" si="97"/>
        <v/>
      </c>
      <c r="O721" s="82"/>
      <c r="P721" s="83">
        <f t="shared" si="100"/>
        <v>0</v>
      </c>
      <c r="Q721" s="78">
        <f t="shared" si="103"/>
        <v>719</v>
      </c>
      <c r="R721" s="78"/>
      <c r="T721" s="3" t="str">
        <f t="shared" si="101"/>
        <v/>
      </c>
    </row>
    <row r="722" spans="1:20" ht="24.75" customHeight="1">
      <c r="A722" s="69">
        <f t="shared" si="102"/>
        <v>720</v>
      </c>
      <c r="B722" s="16" t="str">
        <f t="shared" si="104"/>
        <v>422</v>
      </c>
      <c r="C722" s="69">
        <f t="shared" si="99"/>
        <v>422</v>
      </c>
      <c r="D722" s="10"/>
      <c r="E722" s="17"/>
      <c r="F722" s="18"/>
      <c r="G722" s="14"/>
      <c r="H722" s="91"/>
      <c r="I722" s="89"/>
      <c r="J722" s="93"/>
      <c r="K722" s="15" t="str">
        <f t="shared" si="96"/>
        <v/>
      </c>
      <c r="L722" s="76">
        <f t="shared" si="98"/>
        <v>0</v>
      </c>
      <c r="M722" s="77"/>
      <c r="N722" s="78" t="str">
        <f t="shared" si="97"/>
        <v/>
      </c>
      <c r="O722" s="82"/>
      <c r="P722" s="83">
        <f t="shared" si="100"/>
        <v>0</v>
      </c>
      <c r="Q722" s="78">
        <f t="shared" si="103"/>
        <v>720</v>
      </c>
      <c r="R722" s="78"/>
      <c r="T722" s="3" t="str">
        <f t="shared" si="101"/>
        <v/>
      </c>
    </row>
    <row r="723" spans="1:20" ht="24.75" customHeight="1">
      <c r="A723" s="69">
        <f t="shared" si="102"/>
        <v>721</v>
      </c>
      <c r="B723" s="16" t="str">
        <f t="shared" si="104"/>
        <v>423</v>
      </c>
      <c r="C723" s="69">
        <f t="shared" si="99"/>
        <v>423</v>
      </c>
      <c r="D723" s="10"/>
      <c r="E723" s="17"/>
      <c r="F723" s="18"/>
      <c r="G723" s="14"/>
      <c r="H723" s="91"/>
      <c r="I723" s="89"/>
      <c r="J723" s="93"/>
      <c r="K723" s="15" t="str">
        <f t="shared" si="96"/>
        <v/>
      </c>
      <c r="L723" s="76">
        <f t="shared" si="98"/>
        <v>0</v>
      </c>
      <c r="M723" s="77"/>
      <c r="N723" s="78" t="str">
        <f t="shared" si="97"/>
        <v/>
      </c>
      <c r="O723" s="82"/>
      <c r="P723" s="83">
        <f t="shared" si="100"/>
        <v>0</v>
      </c>
      <c r="Q723" s="78">
        <f t="shared" si="103"/>
        <v>721</v>
      </c>
      <c r="R723" s="78"/>
      <c r="T723" s="3" t="str">
        <f t="shared" si="101"/>
        <v/>
      </c>
    </row>
    <row r="724" spans="1:20" ht="24.75" customHeight="1">
      <c r="A724" s="69">
        <f t="shared" si="102"/>
        <v>722</v>
      </c>
      <c r="B724" s="16" t="str">
        <f t="shared" si="104"/>
        <v>424</v>
      </c>
      <c r="C724" s="69">
        <f t="shared" si="99"/>
        <v>424</v>
      </c>
      <c r="D724" s="10"/>
      <c r="E724" s="17"/>
      <c r="F724" s="18"/>
      <c r="G724" s="14"/>
      <c r="H724" s="91"/>
      <c r="I724" s="89"/>
      <c r="J724" s="93"/>
      <c r="K724" s="15" t="str">
        <f t="shared" si="96"/>
        <v/>
      </c>
      <c r="L724" s="76">
        <f t="shared" si="98"/>
        <v>0</v>
      </c>
      <c r="M724" s="77"/>
      <c r="N724" s="78" t="str">
        <f t="shared" si="97"/>
        <v/>
      </c>
      <c r="O724" s="82"/>
      <c r="P724" s="83">
        <f t="shared" si="100"/>
        <v>0</v>
      </c>
      <c r="Q724" s="78">
        <f t="shared" si="103"/>
        <v>722</v>
      </c>
      <c r="R724" s="78"/>
      <c r="T724" s="3" t="str">
        <f t="shared" si="101"/>
        <v/>
      </c>
    </row>
    <row r="725" spans="1:20" ht="24.75" customHeight="1">
      <c r="A725" s="69">
        <f t="shared" si="102"/>
        <v>723</v>
      </c>
      <c r="B725" s="16" t="str">
        <f t="shared" si="104"/>
        <v>425</v>
      </c>
      <c r="C725" s="69">
        <f t="shared" si="99"/>
        <v>425</v>
      </c>
      <c r="D725" s="10"/>
      <c r="E725" s="17"/>
      <c r="F725" s="18"/>
      <c r="G725" s="14"/>
      <c r="H725" s="91"/>
      <c r="I725" s="89"/>
      <c r="J725" s="93"/>
      <c r="K725" s="15" t="str">
        <f t="shared" si="96"/>
        <v/>
      </c>
      <c r="L725" s="76">
        <f t="shared" si="98"/>
        <v>0</v>
      </c>
      <c r="M725" s="77"/>
      <c r="N725" s="78" t="str">
        <f t="shared" si="97"/>
        <v/>
      </c>
      <c r="O725" s="82"/>
      <c r="P725" s="83">
        <f t="shared" si="100"/>
        <v>0</v>
      </c>
      <c r="Q725" s="78">
        <f t="shared" si="103"/>
        <v>723</v>
      </c>
      <c r="R725" s="78"/>
      <c r="T725" s="3" t="str">
        <f t="shared" si="101"/>
        <v/>
      </c>
    </row>
    <row r="726" spans="1:20" ht="24.75" customHeight="1">
      <c r="A726" s="69">
        <f t="shared" si="102"/>
        <v>724</v>
      </c>
      <c r="B726" s="16" t="str">
        <f t="shared" si="104"/>
        <v>426</v>
      </c>
      <c r="C726" s="69">
        <f t="shared" si="99"/>
        <v>426</v>
      </c>
      <c r="D726" s="10"/>
      <c r="E726" s="17"/>
      <c r="F726" s="18"/>
      <c r="G726" s="14"/>
      <c r="H726" s="91"/>
      <c r="I726" s="89"/>
      <c r="J726" s="93"/>
      <c r="K726" s="15" t="str">
        <f t="shared" si="96"/>
        <v/>
      </c>
      <c r="L726" s="76">
        <f t="shared" si="98"/>
        <v>0</v>
      </c>
      <c r="M726" s="77"/>
      <c r="N726" s="78" t="str">
        <f t="shared" si="97"/>
        <v/>
      </c>
      <c r="O726" s="82"/>
      <c r="P726" s="83">
        <f t="shared" si="100"/>
        <v>0</v>
      </c>
      <c r="Q726" s="78">
        <f t="shared" si="103"/>
        <v>724</v>
      </c>
      <c r="R726" s="78"/>
      <c r="T726" s="3" t="str">
        <f t="shared" si="101"/>
        <v/>
      </c>
    </row>
    <row r="727" spans="1:20" ht="24.75" customHeight="1">
      <c r="A727" s="69">
        <f t="shared" si="102"/>
        <v>725</v>
      </c>
      <c r="B727" s="16" t="str">
        <f t="shared" si="104"/>
        <v>427</v>
      </c>
      <c r="C727" s="69">
        <f t="shared" si="99"/>
        <v>427</v>
      </c>
      <c r="D727" s="10"/>
      <c r="E727" s="17"/>
      <c r="F727" s="18"/>
      <c r="G727" s="14"/>
      <c r="H727" s="91"/>
      <c r="I727" s="89"/>
      <c r="J727" s="93"/>
      <c r="K727" s="15" t="str">
        <f t="shared" si="96"/>
        <v/>
      </c>
      <c r="L727" s="76">
        <f t="shared" si="98"/>
        <v>0</v>
      </c>
      <c r="M727" s="77"/>
      <c r="N727" s="78" t="str">
        <f t="shared" si="97"/>
        <v/>
      </c>
      <c r="O727" s="82"/>
      <c r="P727" s="83">
        <f t="shared" si="100"/>
        <v>0</v>
      </c>
      <c r="Q727" s="78">
        <f t="shared" si="103"/>
        <v>725</v>
      </c>
      <c r="R727" s="78"/>
      <c r="T727" s="3" t="str">
        <f t="shared" si="101"/>
        <v/>
      </c>
    </row>
    <row r="728" spans="1:20" ht="24.75" customHeight="1">
      <c r="A728" s="69">
        <f t="shared" si="102"/>
        <v>726</v>
      </c>
      <c r="B728" s="16" t="str">
        <f t="shared" si="104"/>
        <v>428</v>
      </c>
      <c r="C728" s="69">
        <f t="shared" si="99"/>
        <v>428</v>
      </c>
      <c r="D728" s="10"/>
      <c r="E728" s="17"/>
      <c r="F728" s="18"/>
      <c r="G728" s="14"/>
      <c r="H728" s="91"/>
      <c r="I728" s="89"/>
      <c r="J728" s="93"/>
      <c r="K728" s="15" t="str">
        <f t="shared" si="96"/>
        <v/>
      </c>
      <c r="L728" s="76">
        <f t="shared" si="98"/>
        <v>0</v>
      </c>
      <c r="M728" s="77"/>
      <c r="N728" s="78" t="str">
        <f t="shared" si="97"/>
        <v/>
      </c>
      <c r="O728" s="82"/>
      <c r="P728" s="83">
        <f t="shared" si="100"/>
        <v>0</v>
      </c>
      <c r="Q728" s="78">
        <f t="shared" si="103"/>
        <v>726</v>
      </c>
      <c r="R728" s="78"/>
      <c r="T728" s="3" t="str">
        <f t="shared" si="101"/>
        <v/>
      </c>
    </row>
    <row r="729" spans="1:20" ht="24.75" customHeight="1">
      <c r="A729" s="69">
        <f t="shared" si="102"/>
        <v>727</v>
      </c>
      <c r="B729" s="16" t="str">
        <f t="shared" si="104"/>
        <v>429</v>
      </c>
      <c r="C729" s="69">
        <f t="shared" si="99"/>
        <v>429</v>
      </c>
      <c r="D729" s="10"/>
      <c r="E729" s="17"/>
      <c r="F729" s="18"/>
      <c r="G729" s="14"/>
      <c r="H729" s="91"/>
      <c r="I729" s="89"/>
      <c r="J729" s="93"/>
      <c r="K729" s="15" t="str">
        <f t="shared" si="96"/>
        <v/>
      </c>
      <c r="L729" s="76">
        <f t="shared" si="98"/>
        <v>0</v>
      </c>
      <c r="M729" s="77"/>
      <c r="N729" s="78" t="str">
        <f t="shared" si="97"/>
        <v/>
      </c>
      <c r="O729" s="82"/>
      <c r="P729" s="83">
        <f t="shared" si="100"/>
        <v>0</v>
      </c>
      <c r="Q729" s="78">
        <f t="shared" si="103"/>
        <v>727</v>
      </c>
      <c r="R729" s="78"/>
      <c r="T729" s="3" t="str">
        <f t="shared" si="101"/>
        <v/>
      </c>
    </row>
    <row r="730" spans="1:20" ht="24.75" customHeight="1">
      <c r="A730" s="69">
        <f t="shared" si="102"/>
        <v>728</v>
      </c>
      <c r="B730" s="16" t="str">
        <f t="shared" si="104"/>
        <v>430</v>
      </c>
      <c r="C730" s="69">
        <f t="shared" si="99"/>
        <v>430</v>
      </c>
      <c r="D730" s="10"/>
      <c r="E730" s="17"/>
      <c r="F730" s="18"/>
      <c r="G730" s="14"/>
      <c r="H730" s="91"/>
      <c r="I730" s="89"/>
      <c r="J730" s="93"/>
      <c r="K730" s="15" t="str">
        <f t="shared" si="96"/>
        <v/>
      </c>
      <c r="L730" s="76">
        <f t="shared" si="98"/>
        <v>0</v>
      </c>
      <c r="M730" s="77"/>
      <c r="N730" s="78" t="str">
        <f t="shared" si="97"/>
        <v/>
      </c>
      <c r="O730" s="82"/>
      <c r="P730" s="83">
        <f t="shared" si="100"/>
        <v>0</v>
      </c>
      <c r="Q730" s="78">
        <f t="shared" si="103"/>
        <v>728</v>
      </c>
      <c r="R730" s="78"/>
      <c r="T730" s="3" t="str">
        <f t="shared" si="101"/>
        <v/>
      </c>
    </row>
    <row r="731" spans="1:20" ht="24.75" customHeight="1">
      <c r="A731" s="69">
        <f t="shared" si="102"/>
        <v>729</v>
      </c>
      <c r="B731" s="16" t="str">
        <f t="shared" si="104"/>
        <v>431</v>
      </c>
      <c r="C731" s="69">
        <f t="shared" si="99"/>
        <v>431</v>
      </c>
      <c r="D731" s="10"/>
      <c r="E731" s="17"/>
      <c r="F731" s="18"/>
      <c r="G731" s="14"/>
      <c r="H731" s="91"/>
      <c r="I731" s="89"/>
      <c r="J731" s="93"/>
      <c r="K731" s="15" t="str">
        <f t="shared" si="96"/>
        <v/>
      </c>
      <c r="L731" s="76">
        <f t="shared" si="98"/>
        <v>0</v>
      </c>
      <c r="M731" s="77"/>
      <c r="N731" s="78" t="str">
        <f t="shared" si="97"/>
        <v/>
      </c>
      <c r="O731" s="82"/>
      <c r="P731" s="83">
        <f t="shared" si="100"/>
        <v>0</v>
      </c>
      <c r="Q731" s="78">
        <f t="shared" si="103"/>
        <v>729</v>
      </c>
      <c r="R731" s="78"/>
      <c r="T731" s="3" t="str">
        <f t="shared" si="101"/>
        <v/>
      </c>
    </row>
    <row r="732" spans="1:20" ht="24.75" customHeight="1">
      <c r="A732" s="69">
        <f t="shared" si="102"/>
        <v>730</v>
      </c>
      <c r="B732" s="16" t="str">
        <f t="shared" si="104"/>
        <v>432</v>
      </c>
      <c r="C732" s="69">
        <f t="shared" si="99"/>
        <v>432</v>
      </c>
      <c r="D732" s="10"/>
      <c r="E732" s="17"/>
      <c r="F732" s="18"/>
      <c r="G732" s="14"/>
      <c r="H732" s="91"/>
      <c r="I732" s="89"/>
      <c r="J732" s="93"/>
      <c r="K732" s="15" t="str">
        <f t="shared" si="96"/>
        <v/>
      </c>
      <c r="L732" s="76">
        <f t="shared" si="98"/>
        <v>0</v>
      </c>
      <c r="M732" s="77"/>
      <c r="N732" s="78" t="str">
        <f t="shared" si="97"/>
        <v/>
      </c>
      <c r="O732" s="82"/>
      <c r="P732" s="83">
        <f t="shared" si="100"/>
        <v>0</v>
      </c>
      <c r="Q732" s="78">
        <f t="shared" si="103"/>
        <v>730</v>
      </c>
      <c r="R732" s="78"/>
      <c r="T732" s="3" t="str">
        <f t="shared" si="101"/>
        <v/>
      </c>
    </row>
    <row r="733" spans="1:20" ht="24.75" customHeight="1">
      <c r="A733" s="69">
        <f t="shared" si="102"/>
        <v>731</v>
      </c>
      <c r="B733" s="16" t="str">
        <f t="shared" si="104"/>
        <v>433</v>
      </c>
      <c r="C733" s="69">
        <f t="shared" si="99"/>
        <v>433</v>
      </c>
      <c r="D733" s="10"/>
      <c r="E733" s="17"/>
      <c r="F733" s="18"/>
      <c r="G733" s="14"/>
      <c r="H733" s="91"/>
      <c r="I733" s="89"/>
      <c r="J733" s="93"/>
      <c r="K733" s="15" t="str">
        <f t="shared" si="96"/>
        <v/>
      </c>
      <c r="L733" s="76">
        <f t="shared" si="98"/>
        <v>0</v>
      </c>
      <c r="M733" s="77"/>
      <c r="N733" s="78" t="str">
        <f t="shared" si="97"/>
        <v/>
      </c>
      <c r="O733" s="82"/>
      <c r="P733" s="83">
        <f t="shared" si="100"/>
        <v>0</v>
      </c>
      <c r="Q733" s="78">
        <f t="shared" si="103"/>
        <v>731</v>
      </c>
      <c r="R733" s="78"/>
      <c r="T733" s="3" t="str">
        <f t="shared" si="101"/>
        <v/>
      </c>
    </row>
    <row r="734" spans="1:20" ht="24.75" customHeight="1">
      <c r="A734" s="69">
        <f t="shared" si="102"/>
        <v>732</v>
      </c>
      <c r="B734" s="16" t="str">
        <f t="shared" si="104"/>
        <v>434</v>
      </c>
      <c r="C734" s="69">
        <f t="shared" si="99"/>
        <v>434</v>
      </c>
      <c r="D734" s="10"/>
      <c r="E734" s="17"/>
      <c r="F734" s="18"/>
      <c r="G734" s="14"/>
      <c r="H734" s="91"/>
      <c r="I734" s="89"/>
      <c r="J734" s="93"/>
      <c r="K734" s="15" t="str">
        <f t="shared" si="96"/>
        <v/>
      </c>
      <c r="L734" s="76">
        <f t="shared" si="98"/>
        <v>0</v>
      </c>
      <c r="M734" s="77"/>
      <c r="N734" s="78" t="str">
        <f t="shared" si="97"/>
        <v/>
      </c>
      <c r="O734" s="82"/>
      <c r="P734" s="83">
        <f t="shared" si="100"/>
        <v>0</v>
      </c>
      <c r="Q734" s="78">
        <f t="shared" si="103"/>
        <v>732</v>
      </c>
      <c r="R734" s="78"/>
      <c r="T734" s="3" t="str">
        <f t="shared" si="101"/>
        <v/>
      </c>
    </row>
    <row r="735" spans="1:20" ht="24.75" customHeight="1">
      <c r="A735" s="69">
        <f t="shared" si="102"/>
        <v>733</v>
      </c>
      <c r="B735" s="16" t="str">
        <f t="shared" si="104"/>
        <v>435</v>
      </c>
      <c r="C735" s="69">
        <f t="shared" si="99"/>
        <v>435</v>
      </c>
      <c r="D735" s="10"/>
      <c r="E735" s="17"/>
      <c r="F735" s="18"/>
      <c r="G735" s="14"/>
      <c r="H735" s="91"/>
      <c r="I735" s="89"/>
      <c r="J735" s="93"/>
      <c r="K735" s="15" t="str">
        <f t="shared" si="96"/>
        <v/>
      </c>
      <c r="L735" s="76">
        <f t="shared" si="98"/>
        <v>0</v>
      </c>
      <c r="M735" s="77"/>
      <c r="N735" s="78" t="str">
        <f t="shared" si="97"/>
        <v/>
      </c>
      <c r="O735" s="82"/>
      <c r="P735" s="83">
        <f t="shared" si="100"/>
        <v>0</v>
      </c>
      <c r="Q735" s="78">
        <f t="shared" si="103"/>
        <v>733</v>
      </c>
      <c r="R735" s="78"/>
      <c r="T735" s="3" t="str">
        <f t="shared" si="101"/>
        <v/>
      </c>
    </row>
    <row r="736" spans="1:20" ht="24.75" customHeight="1">
      <c r="A736" s="69">
        <f t="shared" si="102"/>
        <v>734</v>
      </c>
      <c r="B736" s="16" t="str">
        <f t="shared" si="104"/>
        <v>436</v>
      </c>
      <c r="C736" s="69">
        <f t="shared" si="99"/>
        <v>436</v>
      </c>
      <c r="D736" s="10"/>
      <c r="E736" s="17"/>
      <c r="F736" s="18"/>
      <c r="G736" s="14"/>
      <c r="H736" s="91"/>
      <c r="I736" s="89"/>
      <c r="J736" s="93"/>
      <c r="K736" s="15" t="str">
        <f t="shared" si="96"/>
        <v/>
      </c>
      <c r="L736" s="76">
        <f t="shared" si="98"/>
        <v>0</v>
      </c>
      <c r="M736" s="77"/>
      <c r="N736" s="78" t="str">
        <f t="shared" si="97"/>
        <v/>
      </c>
      <c r="O736" s="82"/>
      <c r="P736" s="83">
        <f t="shared" si="100"/>
        <v>0</v>
      </c>
      <c r="Q736" s="78">
        <f t="shared" si="103"/>
        <v>734</v>
      </c>
      <c r="R736" s="78"/>
      <c r="T736" s="3" t="str">
        <f t="shared" si="101"/>
        <v/>
      </c>
    </row>
    <row r="737" spans="1:20" ht="24.75" customHeight="1">
      <c r="A737" s="69">
        <f t="shared" si="102"/>
        <v>735</v>
      </c>
      <c r="B737" s="16" t="str">
        <f t="shared" si="104"/>
        <v>437</v>
      </c>
      <c r="C737" s="69">
        <f t="shared" si="99"/>
        <v>437</v>
      </c>
      <c r="D737" s="10"/>
      <c r="E737" s="17"/>
      <c r="F737" s="18"/>
      <c r="G737" s="14"/>
      <c r="H737" s="91"/>
      <c r="I737" s="89"/>
      <c r="J737" s="93"/>
      <c r="K737" s="15" t="str">
        <f t="shared" si="96"/>
        <v/>
      </c>
      <c r="L737" s="76">
        <f t="shared" si="98"/>
        <v>0</v>
      </c>
      <c r="M737" s="77"/>
      <c r="N737" s="78" t="str">
        <f t="shared" si="97"/>
        <v/>
      </c>
      <c r="O737" s="82"/>
      <c r="P737" s="83">
        <f t="shared" si="100"/>
        <v>0</v>
      </c>
      <c r="Q737" s="78">
        <f t="shared" si="103"/>
        <v>735</v>
      </c>
      <c r="R737" s="78"/>
      <c r="T737" s="3" t="str">
        <f t="shared" si="101"/>
        <v/>
      </c>
    </row>
    <row r="738" spans="1:20" ht="24.75" customHeight="1">
      <c r="A738" s="69">
        <f t="shared" si="102"/>
        <v>736</v>
      </c>
      <c r="B738" s="16" t="str">
        <f t="shared" si="104"/>
        <v>438</v>
      </c>
      <c r="C738" s="69">
        <f t="shared" si="99"/>
        <v>438</v>
      </c>
      <c r="D738" s="10"/>
      <c r="E738" s="17"/>
      <c r="F738" s="18"/>
      <c r="G738" s="14"/>
      <c r="H738" s="91"/>
      <c r="I738" s="89"/>
      <c r="J738" s="93"/>
      <c r="K738" s="15" t="str">
        <f t="shared" si="96"/>
        <v/>
      </c>
      <c r="L738" s="76">
        <f t="shared" si="98"/>
        <v>0</v>
      </c>
      <c r="M738" s="77"/>
      <c r="N738" s="78" t="str">
        <f t="shared" si="97"/>
        <v/>
      </c>
      <c r="O738" s="82"/>
      <c r="P738" s="83">
        <f t="shared" si="100"/>
        <v>0</v>
      </c>
      <c r="Q738" s="78">
        <f t="shared" si="103"/>
        <v>736</v>
      </c>
      <c r="R738" s="78"/>
      <c r="T738" s="3" t="str">
        <f t="shared" si="101"/>
        <v/>
      </c>
    </row>
    <row r="739" spans="1:20" ht="24.75" customHeight="1">
      <c r="A739" s="69">
        <f t="shared" si="102"/>
        <v>737</v>
      </c>
      <c r="B739" s="16" t="str">
        <f t="shared" si="104"/>
        <v>439</v>
      </c>
      <c r="C739" s="69">
        <f t="shared" si="99"/>
        <v>439</v>
      </c>
      <c r="D739" s="10"/>
      <c r="E739" s="17"/>
      <c r="F739" s="18"/>
      <c r="G739" s="14"/>
      <c r="H739" s="91"/>
      <c r="I739" s="89"/>
      <c r="J739" s="93"/>
      <c r="K739" s="15" t="str">
        <f t="shared" si="96"/>
        <v/>
      </c>
      <c r="L739" s="76">
        <f t="shared" si="98"/>
        <v>0</v>
      </c>
      <c r="M739" s="77"/>
      <c r="N739" s="78" t="str">
        <f t="shared" si="97"/>
        <v/>
      </c>
      <c r="O739" s="82"/>
      <c r="P739" s="83">
        <f t="shared" si="100"/>
        <v>0</v>
      </c>
      <c r="Q739" s="78">
        <f t="shared" si="103"/>
        <v>737</v>
      </c>
      <c r="R739" s="78"/>
      <c r="T739" s="3" t="str">
        <f t="shared" si="101"/>
        <v/>
      </c>
    </row>
    <row r="740" spans="1:20" ht="24.75" customHeight="1">
      <c r="A740" s="69">
        <f t="shared" si="102"/>
        <v>738</v>
      </c>
      <c r="B740" s="16" t="str">
        <f t="shared" si="104"/>
        <v>440</v>
      </c>
      <c r="C740" s="69">
        <f t="shared" si="99"/>
        <v>440</v>
      </c>
      <c r="D740" s="10"/>
      <c r="E740" s="17"/>
      <c r="F740" s="18"/>
      <c r="G740" s="14"/>
      <c r="H740" s="91"/>
      <c r="I740" s="89"/>
      <c r="J740" s="93"/>
      <c r="K740" s="15" t="str">
        <f t="shared" si="96"/>
        <v/>
      </c>
      <c r="L740" s="76">
        <f t="shared" si="98"/>
        <v>0</v>
      </c>
      <c r="M740" s="77"/>
      <c r="N740" s="78" t="str">
        <f t="shared" si="97"/>
        <v/>
      </c>
      <c r="O740" s="82"/>
      <c r="P740" s="83">
        <f t="shared" si="100"/>
        <v>0</v>
      </c>
      <c r="Q740" s="78">
        <f t="shared" si="103"/>
        <v>738</v>
      </c>
      <c r="R740" s="78"/>
      <c r="T740" s="3" t="str">
        <f t="shared" si="101"/>
        <v/>
      </c>
    </row>
    <row r="741" spans="1:20" ht="24.75" customHeight="1">
      <c r="A741" s="69">
        <f t="shared" si="102"/>
        <v>739</v>
      </c>
      <c r="B741" s="16" t="str">
        <f t="shared" si="104"/>
        <v>441</v>
      </c>
      <c r="C741" s="69">
        <f t="shared" si="99"/>
        <v>441</v>
      </c>
      <c r="D741" s="10"/>
      <c r="E741" s="17"/>
      <c r="F741" s="18"/>
      <c r="G741" s="14"/>
      <c r="H741" s="91"/>
      <c r="I741" s="89"/>
      <c r="J741" s="93"/>
      <c r="K741" s="15" t="str">
        <f t="shared" si="96"/>
        <v/>
      </c>
      <c r="L741" s="76">
        <f t="shared" si="98"/>
        <v>0</v>
      </c>
      <c r="M741" s="77"/>
      <c r="N741" s="78" t="str">
        <f t="shared" si="97"/>
        <v/>
      </c>
      <c r="O741" s="82"/>
      <c r="P741" s="83">
        <f t="shared" si="100"/>
        <v>0</v>
      </c>
      <c r="Q741" s="78">
        <f t="shared" si="103"/>
        <v>739</v>
      </c>
      <c r="R741" s="78"/>
      <c r="T741" s="3" t="str">
        <f t="shared" si="101"/>
        <v/>
      </c>
    </row>
    <row r="742" spans="1:20" ht="24.75" customHeight="1">
      <c r="A742" s="69">
        <f t="shared" si="102"/>
        <v>740</v>
      </c>
      <c r="B742" s="16" t="str">
        <f t="shared" si="104"/>
        <v>442</v>
      </c>
      <c r="C742" s="69">
        <f t="shared" si="99"/>
        <v>442</v>
      </c>
      <c r="D742" s="10"/>
      <c r="E742" s="17"/>
      <c r="F742" s="18"/>
      <c r="G742" s="14"/>
      <c r="H742" s="91"/>
      <c r="I742" s="89"/>
      <c r="J742" s="93"/>
      <c r="K742" s="15" t="str">
        <f t="shared" si="96"/>
        <v/>
      </c>
      <c r="L742" s="76">
        <f t="shared" si="98"/>
        <v>0</v>
      </c>
      <c r="M742" s="77"/>
      <c r="N742" s="78" t="str">
        <f t="shared" si="97"/>
        <v/>
      </c>
      <c r="O742" s="82"/>
      <c r="P742" s="83">
        <f t="shared" si="100"/>
        <v>0</v>
      </c>
      <c r="Q742" s="78">
        <f t="shared" si="103"/>
        <v>740</v>
      </c>
      <c r="R742" s="78"/>
      <c r="T742" s="3" t="str">
        <f t="shared" si="101"/>
        <v/>
      </c>
    </row>
    <row r="743" spans="1:20" ht="24.75" customHeight="1">
      <c r="A743" s="69">
        <f t="shared" si="102"/>
        <v>741</v>
      </c>
      <c r="B743" s="16" t="str">
        <f t="shared" si="104"/>
        <v>443</v>
      </c>
      <c r="C743" s="69">
        <f t="shared" si="99"/>
        <v>443</v>
      </c>
      <c r="D743" s="10"/>
      <c r="E743" s="17"/>
      <c r="F743" s="18"/>
      <c r="G743" s="14"/>
      <c r="H743" s="91"/>
      <c r="I743" s="89"/>
      <c r="J743" s="93"/>
      <c r="K743" s="15" t="str">
        <f t="shared" si="96"/>
        <v/>
      </c>
      <c r="L743" s="76">
        <f t="shared" si="98"/>
        <v>0</v>
      </c>
      <c r="M743" s="77"/>
      <c r="N743" s="78" t="str">
        <f t="shared" si="97"/>
        <v/>
      </c>
      <c r="O743" s="82"/>
      <c r="P743" s="83">
        <f t="shared" si="100"/>
        <v>0</v>
      </c>
      <c r="Q743" s="78">
        <f t="shared" si="103"/>
        <v>741</v>
      </c>
      <c r="R743" s="78"/>
      <c r="T743" s="3" t="str">
        <f t="shared" si="101"/>
        <v/>
      </c>
    </row>
    <row r="744" spans="1:20" ht="24.75" customHeight="1">
      <c r="A744" s="69">
        <f t="shared" si="102"/>
        <v>742</v>
      </c>
      <c r="B744" s="16" t="str">
        <f t="shared" si="104"/>
        <v>444</v>
      </c>
      <c r="C744" s="69">
        <f t="shared" si="99"/>
        <v>444</v>
      </c>
      <c r="D744" s="10"/>
      <c r="E744" s="17"/>
      <c r="F744" s="18"/>
      <c r="G744" s="14"/>
      <c r="H744" s="91"/>
      <c r="I744" s="89"/>
      <c r="J744" s="93"/>
      <c r="K744" s="15" t="str">
        <f t="shared" si="96"/>
        <v/>
      </c>
      <c r="L744" s="76">
        <f t="shared" si="98"/>
        <v>0</v>
      </c>
      <c r="M744" s="77"/>
      <c r="N744" s="78" t="str">
        <f t="shared" si="97"/>
        <v/>
      </c>
      <c r="O744" s="82"/>
      <c r="P744" s="83">
        <f t="shared" si="100"/>
        <v>0</v>
      </c>
      <c r="Q744" s="78">
        <f t="shared" si="103"/>
        <v>742</v>
      </c>
      <c r="R744" s="78"/>
      <c r="T744" s="3" t="str">
        <f t="shared" si="101"/>
        <v/>
      </c>
    </row>
    <row r="745" spans="1:20" ht="24.75" customHeight="1">
      <c r="A745" s="69">
        <f t="shared" si="102"/>
        <v>743</v>
      </c>
      <c r="B745" s="16" t="str">
        <f t="shared" si="104"/>
        <v>445</v>
      </c>
      <c r="C745" s="69">
        <f t="shared" si="99"/>
        <v>445</v>
      </c>
      <c r="D745" s="10"/>
      <c r="E745" s="17"/>
      <c r="F745" s="18"/>
      <c r="G745" s="14"/>
      <c r="H745" s="91"/>
      <c r="I745" s="89"/>
      <c r="J745" s="93"/>
      <c r="K745" s="15" t="str">
        <f t="shared" si="96"/>
        <v/>
      </c>
      <c r="L745" s="76">
        <f t="shared" si="98"/>
        <v>0</v>
      </c>
      <c r="M745" s="77"/>
      <c r="N745" s="78" t="str">
        <f t="shared" si="97"/>
        <v/>
      </c>
      <c r="O745" s="82"/>
      <c r="P745" s="83">
        <f t="shared" si="100"/>
        <v>0</v>
      </c>
      <c r="Q745" s="78">
        <f t="shared" si="103"/>
        <v>743</v>
      </c>
      <c r="R745" s="78"/>
      <c r="T745" s="3" t="str">
        <f t="shared" si="101"/>
        <v/>
      </c>
    </row>
    <row r="746" spans="1:20" ht="24.75" customHeight="1">
      <c r="A746" s="69">
        <f t="shared" si="102"/>
        <v>744</v>
      </c>
      <c r="B746" s="16" t="str">
        <f t="shared" si="104"/>
        <v>446</v>
      </c>
      <c r="C746" s="69">
        <f t="shared" si="99"/>
        <v>446</v>
      </c>
      <c r="D746" s="10"/>
      <c r="E746" s="17"/>
      <c r="F746" s="18"/>
      <c r="G746" s="14"/>
      <c r="H746" s="91"/>
      <c r="I746" s="89"/>
      <c r="J746" s="93"/>
      <c r="K746" s="15" t="str">
        <f t="shared" si="96"/>
        <v/>
      </c>
      <c r="L746" s="76">
        <f t="shared" si="98"/>
        <v>0</v>
      </c>
      <c r="M746" s="77"/>
      <c r="N746" s="78" t="str">
        <f t="shared" si="97"/>
        <v/>
      </c>
      <c r="O746" s="82"/>
      <c r="P746" s="83">
        <f t="shared" si="100"/>
        <v>0</v>
      </c>
      <c r="Q746" s="78">
        <f t="shared" si="103"/>
        <v>744</v>
      </c>
      <c r="R746" s="78"/>
      <c r="T746" s="3" t="str">
        <f t="shared" si="101"/>
        <v/>
      </c>
    </row>
    <row r="747" spans="1:20" ht="24.75" customHeight="1">
      <c r="A747" s="69">
        <f t="shared" si="102"/>
        <v>745</v>
      </c>
      <c r="B747" s="16" t="str">
        <f t="shared" si="104"/>
        <v>447</v>
      </c>
      <c r="C747" s="69">
        <f t="shared" si="99"/>
        <v>447</v>
      </c>
      <c r="D747" s="10"/>
      <c r="E747" s="17"/>
      <c r="F747" s="18"/>
      <c r="G747" s="14"/>
      <c r="H747" s="91"/>
      <c r="I747" s="89"/>
      <c r="J747" s="93"/>
      <c r="K747" s="15" t="str">
        <f t="shared" si="96"/>
        <v/>
      </c>
      <c r="L747" s="76">
        <f t="shared" si="98"/>
        <v>0</v>
      </c>
      <c r="M747" s="77"/>
      <c r="N747" s="78" t="str">
        <f t="shared" si="97"/>
        <v/>
      </c>
      <c r="O747" s="82"/>
      <c r="P747" s="83">
        <f t="shared" si="100"/>
        <v>0</v>
      </c>
      <c r="Q747" s="78">
        <f t="shared" si="103"/>
        <v>745</v>
      </c>
      <c r="R747" s="78"/>
      <c r="T747" s="3" t="str">
        <f t="shared" si="101"/>
        <v/>
      </c>
    </row>
    <row r="748" spans="1:20" ht="24.75" customHeight="1">
      <c r="A748" s="69">
        <f t="shared" si="102"/>
        <v>746</v>
      </c>
      <c r="B748" s="16" t="str">
        <f t="shared" si="104"/>
        <v>448</v>
      </c>
      <c r="C748" s="69">
        <f t="shared" si="99"/>
        <v>448</v>
      </c>
      <c r="D748" s="10"/>
      <c r="E748" s="17"/>
      <c r="F748" s="18"/>
      <c r="G748" s="14"/>
      <c r="H748" s="91"/>
      <c r="I748" s="89"/>
      <c r="J748" s="93"/>
      <c r="K748" s="15" t="str">
        <f t="shared" si="96"/>
        <v/>
      </c>
      <c r="L748" s="76">
        <f t="shared" si="98"/>
        <v>0</v>
      </c>
      <c r="M748" s="77"/>
      <c r="N748" s="78" t="str">
        <f t="shared" si="97"/>
        <v/>
      </c>
      <c r="O748" s="82"/>
      <c r="P748" s="83">
        <f t="shared" si="100"/>
        <v>0</v>
      </c>
      <c r="Q748" s="78">
        <f t="shared" si="103"/>
        <v>746</v>
      </c>
      <c r="R748" s="78"/>
      <c r="T748" s="3" t="str">
        <f t="shared" si="101"/>
        <v/>
      </c>
    </row>
    <row r="749" spans="1:20" ht="24.75" customHeight="1">
      <c r="A749" s="69">
        <f t="shared" si="102"/>
        <v>747</v>
      </c>
      <c r="B749" s="16" t="str">
        <f t="shared" si="104"/>
        <v>449</v>
      </c>
      <c r="C749" s="69">
        <f t="shared" si="99"/>
        <v>449</v>
      </c>
      <c r="D749" s="10"/>
      <c r="E749" s="17"/>
      <c r="F749" s="18"/>
      <c r="G749" s="14"/>
      <c r="H749" s="91"/>
      <c r="I749" s="89"/>
      <c r="J749" s="93"/>
      <c r="K749" s="15" t="str">
        <f t="shared" si="96"/>
        <v/>
      </c>
      <c r="L749" s="76">
        <f t="shared" si="98"/>
        <v>0</v>
      </c>
      <c r="M749" s="77"/>
      <c r="N749" s="78" t="str">
        <f t="shared" si="97"/>
        <v/>
      </c>
      <c r="O749" s="82"/>
      <c r="P749" s="83">
        <f t="shared" si="100"/>
        <v>0</v>
      </c>
      <c r="Q749" s="78">
        <f t="shared" si="103"/>
        <v>747</v>
      </c>
      <c r="R749" s="78"/>
      <c r="T749" s="3" t="str">
        <f t="shared" si="101"/>
        <v/>
      </c>
    </row>
    <row r="750" spans="1:20" ht="24.75" customHeight="1">
      <c r="A750" s="69">
        <f t="shared" si="102"/>
        <v>748</v>
      </c>
      <c r="B750" s="16" t="str">
        <f t="shared" si="104"/>
        <v>450</v>
      </c>
      <c r="C750" s="69">
        <f t="shared" si="99"/>
        <v>450</v>
      </c>
      <c r="D750" s="10"/>
      <c r="E750" s="17"/>
      <c r="F750" s="18"/>
      <c r="G750" s="14"/>
      <c r="H750" s="91"/>
      <c r="I750" s="89"/>
      <c r="J750" s="93"/>
      <c r="K750" s="15" t="str">
        <f t="shared" si="96"/>
        <v/>
      </c>
      <c r="L750" s="76">
        <f t="shared" si="98"/>
        <v>0</v>
      </c>
      <c r="M750" s="77"/>
      <c r="N750" s="78" t="str">
        <f t="shared" si="97"/>
        <v/>
      </c>
      <c r="O750" s="82"/>
      <c r="P750" s="83">
        <f t="shared" si="100"/>
        <v>0</v>
      </c>
      <c r="Q750" s="78">
        <f t="shared" si="103"/>
        <v>748</v>
      </c>
      <c r="R750" s="78"/>
      <c r="T750" s="3" t="str">
        <f t="shared" si="101"/>
        <v/>
      </c>
    </row>
    <row r="751" spans="1:20" ht="24.75" customHeight="1">
      <c r="A751" s="69">
        <f t="shared" si="102"/>
        <v>749</v>
      </c>
      <c r="B751" s="16" t="str">
        <f t="shared" si="104"/>
        <v>451</v>
      </c>
      <c r="C751" s="69">
        <f t="shared" si="99"/>
        <v>451</v>
      </c>
      <c r="D751" s="10"/>
      <c r="E751" s="17"/>
      <c r="F751" s="18"/>
      <c r="G751" s="14"/>
      <c r="H751" s="91"/>
      <c r="I751" s="89"/>
      <c r="J751" s="93"/>
      <c r="K751" s="15" t="str">
        <f t="shared" si="96"/>
        <v/>
      </c>
      <c r="L751" s="76">
        <f t="shared" si="98"/>
        <v>0</v>
      </c>
      <c r="M751" s="77"/>
      <c r="N751" s="78" t="str">
        <f t="shared" si="97"/>
        <v/>
      </c>
      <c r="O751" s="82"/>
      <c r="P751" s="83">
        <f t="shared" si="100"/>
        <v>0</v>
      </c>
      <c r="Q751" s="78">
        <f t="shared" si="103"/>
        <v>749</v>
      </c>
      <c r="R751" s="78"/>
      <c r="T751" s="3" t="str">
        <f t="shared" si="101"/>
        <v/>
      </c>
    </row>
    <row r="752" spans="1:20" ht="24.75" customHeight="1">
      <c r="A752" s="69">
        <f t="shared" si="102"/>
        <v>750</v>
      </c>
      <c r="B752" s="16" t="str">
        <f t="shared" si="104"/>
        <v>452</v>
      </c>
      <c r="C752" s="69">
        <f t="shared" si="99"/>
        <v>452</v>
      </c>
      <c r="D752" s="10"/>
      <c r="E752" s="17"/>
      <c r="F752" s="18"/>
      <c r="G752" s="14"/>
      <c r="H752" s="91"/>
      <c r="I752" s="89"/>
      <c r="J752" s="93"/>
      <c r="K752" s="15" t="str">
        <f t="shared" ref="K752:K795" si="105">I752&amp;J752</f>
        <v/>
      </c>
      <c r="L752" s="76">
        <f t="shared" si="98"/>
        <v>0</v>
      </c>
      <c r="M752" s="77"/>
      <c r="N752" s="78" t="str">
        <f t="shared" si="97"/>
        <v/>
      </c>
      <c r="O752" s="82"/>
      <c r="P752" s="83">
        <f t="shared" si="100"/>
        <v>0</v>
      </c>
      <c r="Q752" s="78">
        <f t="shared" si="103"/>
        <v>750</v>
      </c>
      <c r="R752" s="78"/>
      <c r="T752" s="3" t="str">
        <f t="shared" si="101"/>
        <v/>
      </c>
    </row>
    <row r="753" spans="1:20" ht="24.75" customHeight="1">
      <c r="A753" s="69">
        <f t="shared" si="102"/>
        <v>751</v>
      </c>
      <c r="B753" s="16" t="str">
        <f t="shared" si="104"/>
        <v>453</v>
      </c>
      <c r="C753" s="69">
        <f t="shared" si="99"/>
        <v>453</v>
      </c>
      <c r="D753" s="10"/>
      <c r="E753" s="17"/>
      <c r="F753" s="18"/>
      <c r="G753" s="14"/>
      <c r="H753" s="91"/>
      <c r="I753" s="89"/>
      <c r="J753" s="93"/>
      <c r="K753" s="15" t="str">
        <f t="shared" si="105"/>
        <v/>
      </c>
      <c r="L753" s="76">
        <f t="shared" si="98"/>
        <v>0</v>
      </c>
      <c r="M753" s="77"/>
      <c r="N753" s="78" t="str">
        <f t="shared" si="97"/>
        <v/>
      </c>
      <c r="O753" s="82"/>
      <c r="P753" s="83">
        <f t="shared" si="100"/>
        <v>0</v>
      </c>
      <c r="Q753" s="78">
        <f t="shared" si="103"/>
        <v>751</v>
      </c>
      <c r="R753" s="78"/>
      <c r="T753" s="3" t="str">
        <f t="shared" si="101"/>
        <v/>
      </c>
    </row>
    <row r="754" spans="1:20" ht="24.75" customHeight="1">
      <c r="A754" s="69">
        <f t="shared" si="102"/>
        <v>752</v>
      </c>
      <c r="B754" s="16" t="str">
        <f t="shared" si="104"/>
        <v>454</v>
      </c>
      <c r="C754" s="69">
        <f t="shared" si="99"/>
        <v>454</v>
      </c>
      <c r="D754" s="10"/>
      <c r="E754" s="17"/>
      <c r="F754" s="18"/>
      <c r="G754" s="14"/>
      <c r="H754" s="91"/>
      <c r="I754" s="89"/>
      <c r="J754" s="93"/>
      <c r="K754" s="15" t="str">
        <f t="shared" si="105"/>
        <v/>
      </c>
      <c r="L754" s="76">
        <f t="shared" si="98"/>
        <v>0</v>
      </c>
      <c r="M754" s="77"/>
      <c r="N754" s="78" t="str">
        <f t="shared" si="97"/>
        <v/>
      </c>
      <c r="O754" s="82"/>
      <c r="P754" s="83">
        <f t="shared" si="100"/>
        <v>0</v>
      </c>
      <c r="Q754" s="78">
        <f t="shared" si="103"/>
        <v>752</v>
      </c>
      <c r="R754" s="78"/>
      <c r="T754" s="3" t="str">
        <f t="shared" si="101"/>
        <v/>
      </c>
    </row>
    <row r="755" spans="1:20" ht="24.75" customHeight="1">
      <c r="A755" s="69">
        <f t="shared" si="102"/>
        <v>753</v>
      </c>
      <c r="B755" s="16" t="str">
        <f t="shared" si="104"/>
        <v>455</v>
      </c>
      <c r="C755" s="69">
        <f t="shared" si="99"/>
        <v>455</v>
      </c>
      <c r="D755" s="10"/>
      <c r="E755" s="17"/>
      <c r="F755" s="18"/>
      <c r="G755" s="14"/>
      <c r="H755" s="91"/>
      <c r="I755" s="89"/>
      <c r="J755" s="93"/>
      <c r="K755" s="15" t="str">
        <f t="shared" si="105"/>
        <v/>
      </c>
      <c r="L755" s="76">
        <f t="shared" si="98"/>
        <v>0</v>
      </c>
      <c r="M755" s="77"/>
      <c r="N755" s="78" t="str">
        <f t="shared" si="97"/>
        <v/>
      </c>
      <c r="O755" s="82"/>
      <c r="P755" s="83">
        <f t="shared" si="100"/>
        <v>0</v>
      </c>
      <c r="Q755" s="78">
        <f t="shared" si="103"/>
        <v>753</v>
      </c>
      <c r="R755" s="78"/>
      <c r="T755" s="3" t="str">
        <f t="shared" si="101"/>
        <v/>
      </c>
    </row>
    <row r="756" spans="1:20" ht="24.75" customHeight="1">
      <c r="A756" s="69">
        <f t="shared" si="102"/>
        <v>754</v>
      </c>
      <c r="B756" s="16" t="str">
        <f t="shared" si="104"/>
        <v>456</v>
      </c>
      <c r="C756" s="69">
        <f t="shared" si="99"/>
        <v>456</v>
      </c>
      <c r="D756" s="10"/>
      <c r="E756" s="17"/>
      <c r="F756" s="18"/>
      <c r="G756" s="14"/>
      <c r="H756" s="91"/>
      <c r="I756" s="89"/>
      <c r="J756" s="93"/>
      <c r="K756" s="15" t="str">
        <f t="shared" si="105"/>
        <v/>
      </c>
      <c r="L756" s="76">
        <f t="shared" si="98"/>
        <v>0</v>
      </c>
      <c r="M756" s="77"/>
      <c r="N756" s="78" t="str">
        <f t="shared" si="97"/>
        <v/>
      </c>
      <c r="O756" s="82"/>
      <c r="P756" s="83">
        <f t="shared" si="100"/>
        <v>0</v>
      </c>
      <c r="Q756" s="78">
        <f t="shared" si="103"/>
        <v>754</v>
      </c>
      <c r="R756" s="78"/>
      <c r="T756" s="3" t="str">
        <f t="shared" si="101"/>
        <v/>
      </c>
    </row>
    <row r="757" spans="1:20" ht="24.75" customHeight="1">
      <c r="A757" s="69">
        <f t="shared" si="102"/>
        <v>755</v>
      </c>
      <c r="B757" s="16" t="str">
        <f t="shared" si="104"/>
        <v>457</v>
      </c>
      <c r="C757" s="69">
        <f t="shared" si="99"/>
        <v>457</v>
      </c>
      <c r="D757" s="10"/>
      <c r="E757" s="17"/>
      <c r="F757" s="18"/>
      <c r="G757" s="14"/>
      <c r="H757" s="91"/>
      <c r="I757" s="89"/>
      <c r="J757" s="93"/>
      <c r="K757" s="15" t="str">
        <f t="shared" si="105"/>
        <v/>
      </c>
      <c r="L757" s="76">
        <f t="shared" si="98"/>
        <v>0</v>
      </c>
      <c r="M757" s="77"/>
      <c r="N757" s="78" t="str">
        <f t="shared" si="97"/>
        <v/>
      </c>
      <c r="O757" s="82"/>
      <c r="P757" s="83">
        <f t="shared" si="100"/>
        <v>0</v>
      </c>
      <c r="Q757" s="78">
        <f t="shared" si="103"/>
        <v>755</v>
      </c>
      <c r="R757" s="78"/>
      <c r="T757" s="3" t="str">
        <f t="shared" si="101"/>
        <v/>
      </c>
    </row>
    <row r="758" spans="1:20" ht="24.75" customHeight="1">
      <c r="A758" s="69">
        <f t="shared" si="102"/>
        <v>756</v>
      </c>
      <c r="B758" s="16" t="str">
        <f t="shared" si="104"/>
        <v>458</v>
      </c>
      <c r="C758" s="69">
        <f t="shared" si="99"/>
        <v>458</v>
      </c>
      <c r="D758" s="10"/>
      <c r="E758" s="17"/>
      <c r="F758" s="18"/>
      <c r="G758" s="14"/>
      <c r="H758" s="91"/>
      <c r="I758" s="89"/>
      <c r="J758" s="93"/>
      <c r="K758" s="15" t="str">
        <f t="shared" si="105"/>
        <v/>
      </c>
      <c r="L758" s="76">
        <f t="shared" si="98"/>
        <v>0</v>
      </c>
      <c r="M758" s="77"/>
      <c r="N758" s="78" t="str">
        <f t="shared" si="97"/>
        <v/>
      </c>
      <c r="O758" s="82"/>
      <c r="P758" s="83">
        <f t="shared" si="100"/>
        <v>0</v>
      </c>
      <c r="Q758" s="78">
        <f t="shared" si="103"/>
        <v>756</v>
      </c>
      <c r="R758" s="78"/>
      <c r="T758" s="3" t="str">
        <f t="shared" si="101"/>
        <v/>
      </c>
    </row>
    <row r="759" spans="1:20" ht="24.75" customHeight="1">
      <c r="A759" s="69">
        <f t="shared" si="102"/>
        <v>757</v>
      </c>
      <c r="B759" s="16" t="str">
        <f t="shared" si="104"/>
        <v>459</v>
      </c>
      <c r="C759" s="69">
        <f t="shared" si="99"/>
        <v>459</v>
      </c>
      <c r="D759" s="10"/>
      <c r="E759" s="17"/>
      <c r="F759" s="18"/>
      <c r="G759" s="14"/>
      <c r="H759" s="91"/>
      <c r="I759" s="89"/>
      <c r="J759" s="93"/>
      <c r="K759" s="15" t="str">
        <f t="shared" si="105"/>
        <v/>
      </c>
      <c r="L759" s="76">
        <f t="shared" si="98"/>
        <v>0</v>
      </c>
      <c r="M759" s="77"/>
      <c r="N759" s="78" t="str">
        <f t="shared" si="97"/>
        <v/>
      </c>
      <c r="O759" s="82"/>
      <c r="P759" s="83">
        <f t="shared" si="100"/>
        <v>0</v>
      </c>
      <c r="Q759" s="78">
        <f t="shared" si="103"/>
        <v>757</v>
      </c>
      <c r="R759" s="78"/>
      <c r="T759" s="3" t="str">
        <f t="shared" si="101"/>
        <v/>
      </c>
    </row>
    <row r="760" spans="1:20" ht="24.75" customHeight="1">
      <c r="A760" s="69">
        <f t="shared" si="102"/>
        <v>758</v>
      </c>
      <c r="B760" s="16" t="str">
        <f t="shared" si="104"/>
        <v>460</v>
      </c>
      <c r="C760" s="69">
        <f t="shared" si="99"/>
        <v>460</v>
      </c>
      <c r="D760" s="10"/>
      <c r="E760" s="17"/>
      <c r="F760" s="18"/>
      <c r="G760" s="14"/>
      <c r="H760" s="91"/>
      <c r="I760" s="89"/>
      <c r="J760" s="93"/>
      <c r="K760" s="15" t="str">
        <f t="shared" si="105"/>
        <v/>
      </c>
      <c r="L760" s="76">
        <f t="shared" si="98"/>
        <v>0</v>
      </c>
      <c r="M760" s="77"/>
      <c r="N760" s="78" t="str">
        <f t="shared" si="97"/>
        <v/>
      </c>
      <c r="O760" s="82"/>
      <c r="P760" s="83">
        <f t="shared" si="100"/>
        <v>0</v>
      </c>
      <c r="Q760" s="78">
        <f t="shared" si="103"/>
        <v>758</v>
      </c>
      <c r="R760" s="78"/>
      <c r="T760" s="3" t="str">
        <f t="shared" si="101"/>
        <v/>
      </c>
    </row>
    <row r="761" spans="1:20" ht="24.75" customHeight="1">
      <c r="A761" s="69">
        <f t="shared" si="102"/>
        <v>759</v>
      </c>
      <c r="B761" s="16" t="str">
        <f t="shared" si="104"/>
        <v>461</v>
      </c>
      <c r="C761" s="69">
        <f t="shared" si="99"/>
        <v>461</v>
      </c>
      <c r="D761" s="10"/>
      <c r="E761" s="17"/>
      <c r="F761" s="18"/>
      <c r="G761" s="14"/>
      <c r="H761" s="91"/>
      <c r="I761" s="89"/>
      <c r="J761" s="93"/>
      <c r="K761" s="15" t="str">
        <f t="shared" si="105"/>
        <v/>
      </c>
      <c r="L761" s="76">
        <f t="shared" si="98"/>
        <v>0</v>
      </c>
      <c r="M761" s="77"/>
      <c r="N761" s="78" t="str">
        <f t="shared" ref="N761:N824" si="106">IF(M761&lt;&gt;0,"Học Ghép","")</f>
        <v/>
      </c>
      <c r="O761" s="82"/>
      <c r="P761" s="83">
        <f t="shared" si="100"/>
        <v>0</v>
      </c>
      <c r="Q761" s="78">
        <f t="shared" si="103"/>
        <v>759</v>
      </c>
      <c r="R761" s="78"/>
      <c r="T761" s="3" t="str">
        <f t="shared" si="101"/>
        <v/>
      </c>
    </row>
    <row r="762" spans="1:20" ht="24.75" customHeight="1">
      <c r="A762" s="69">
        <f t="shared" si="102"/>
        <v>760</v>
      </c>
      <c r="B762" s="16" t="str">
        <f t="shared" si="104"/>
        <v>462</v>
      </c>
      <c r="C762" s="69">
        <f t="shared" si="99"/>
        <v>462</v>
      </c>
      <c r="D762" s="10"/>
      <c r="E762" s="17"/>
      <c r="F762" s="18"/>
      <c r="G762" s="14"/>
      <c r="H762" s="91"/>
      <c r="I762" s="89"/>
      <c r="J762" s="93"/>
      <c r="K762" s="15" t="str">
        <f t="shared" si="105"/>
        <v/>
      </c>
      <c r="L762" s="76">
        <f t="shared" si="98"/>
        <v>0</v>
      </c>
      <c r="M762" s="77"/>
      <c r="N762" s="78" t="str">
        <f t="shared" si="106"/>
        <v/>
      </c>
      <c r="O762" s="82"/>
      <c r="P762" s="83">
        <f t="shared" si="100"/>
        <v>0</v>
      </c>
      <c r="Q762" s="78">
        <f t="shared" si="103"/>
        <v>760</v>
      </c>
      <c r="R762" s="78"/>
      <c r="T762" s="3" t="str">
        <f t="shared" si="101"/>
        <v/>
      </c>
    </row>
    <row r="763" spans="1:20" ht="24.75" customHeight="1">
      <c r="A763" s="69">
        <f t="shared" si="102"/>
        <v>761</v>
      </c>
      <c r="B763" s="16" t="str">
        <f t="shared" si="104"/>
        <v>463</v>
      </c>
      <c r="C763" s="69">
        <f t="shared" si="99"/>
        <v>463</v>
      </c>
      <c r="D763" s="10"/>
      <c r="E763" s="17"/>
      <c r="F763" s="18"/>
      <c r="G763" s="14"/>
      <c r="H763" s="91"/>
      <c r="I763" s="89"/>
      <c r="J763" s="93"/>
      <c r="K763" s="15" t="str">
        <f t="shared" si="105"/>
        <v/>
      </c>
      <c r="L763" s="76">
        <f t="shared" si="98"/>
        <v>0</v>
      </c>
      <c r="M763" s="77"/>
      <c r="N763" s="78" t="str">
        <f t="shared" si="106"/>
        <v/>
      </c>
      <c r="O763" s="82"/>
      <c r="P763" s="83">
        <f t="shared" si="100"/>
        <v>0</v>
      </c>
      <c r="Q763" s="78">
        <f t="shared" si="103"/>
        <v>761</v>
      </c>
      <c r="R763" s="78"/>
      <c r="T763" s="3" t="str">
        <f t="shared" si="101"/>
        <v/>
      </c>
    </row>
    <row r="764" spans="1:20" ht="24.75" customHeight="1">
      <c r="A764" s="69">
        <f t="shared" si="102"/>
        <v>762</v>
      </c>
      <c r="B764" s="16" t="str">
        <f t="shared" si="104"/>
        <v>464</v>
      </c>
      <c r="C764" s="69">
        <f t="shared" si="99"/>
        <v>464</v>
      </c>
      <c r="D764" s="10"/>
      <c r="E764" s="17"/>
      <c r="F764" s="18"/>
      <c r="G764" s="14"/>
      <c r="H764" s="91"/>
      <c r="I764" s="89"/>
      <c r="J764" s="93"/>
      <c r="K764" s="15" t="str">
        <f t="shared" si="105"/>
        <v/>
      </c>
      <c r="L764" s="76">
        <f t="shared" si="98"/>
        <v>0</v>
      </c>
      <c r="M764" s="77"/>
      <c r="N764" s="78" t="str">
        <f t="shared" si="106"/>
        <v/>
      </c>
      <c r="O764" s="82"/>
      <c r="P764" s="83">
        <f t="shared" si="100"/>
        <v>0</v>
      </c>
      <c r="Q764" s="78">
        <f t="shared" si="103"/>
        <v>762</v>
      </c>
      <c r="R764" s="78"/>
      <c r="T764" s="3" t="str">
        <f t="shared" si="101"/>
        <v/>
      </c>
    </row>
    <row r="765" spans="1:20" ht="24.75" customHeight="1">
      <c r="A765" s="69">
        <f t="shared" si="102"/>
        <v>763</v>
      </c>
      <c r="B765" s="16" t="str">
        <f t="shared" si="104"/>
        <v>465</v>
      </c>
      <c r="C765" s="69">
        <f t="shared" si="99"/>
        <v>465</v>
      </c>
      <c r="D765" s="10"/>
      <c r="E765" s="17"/>
      <c r="F765" s="18"/>
      <c r="G765" s="14"/>
      <c r="H765" s="91"/>
      <c r="I765" s="89"/>
      <c r="J765" s="93"/>
      <c r="K765" s="15" t="str">
        <f t="shared" si="105"/>
        <v/>
      </c>
      <c r="L765" s="76">
        <f t="shared" si="98"/>
        <v>0</v>
      </c>
      <c r="M765" s="77"/>
      <c r="N765" s="78" t="str">
        <f t="shared" si="106"/>
        <v/>
      </c>
      <c r="O765" s="82"/>
      <c r="P765" s="83">
        <f t="shared" si="100"/>
        <v>0</v>
      </c>
      <c r="Q765" s="78">
        <f t="shared" si="103"/>
        <v>763</v>
      </c>
      <c r="R765" s="78"/>
      <c r="T765" s="3" t="str">
        <f t="shared" si="101"/>
        <v/>
      </c>
    </row>
    <row r="766" spans="1:20" ht="24.75" customHeight="1">
      <c r="A766" s="69">
        <f t="shared" si="102"/>
        <v>764</v>
      </c>
      <c r="B766" s="16" t="str">
        <f t="shared" si="104"/>
        <v>466</v>
      </c>
      <c r="C766" s="69">
        <f t="shared" si="99"/>
        <v>466</v>
      </c>
      <c r="D766" s="10"/>
      <c r="E766" s="17"/>
      <c r="F766" s="18"/>
      <c r="G766" s="14"/>
      <c r="H766" s="91"/>
      <c r="I766" s="89"/>
      <c r="J766" s="93"/>
      <c r="K766" s="15" t="str">
        <f t="shared" si="105"/>
        <v/>
      </c>
      <c r="L766" s="76">
        <f t="shared" si="98"/>
        <v>0</v>
      </c>
      <c r="M766" s="77"/>
      <c r="N766" s="78" t="str">
        <f t="shared" si="106"/>
        <v/>
      </c>
      <c r="O766" s="82"/>
      <c r="P766" s="83">
        <f t="shared" si="100"/>
        <v>0</v>
      </c>
      <c r="Q766" s="78">
        <f t="shared" si="103"/>
        <v>764</v>
      </c>
      <c r="R766" s="78"/>
      <c r="T766" s="3" t="str">
        <f t="shared" si="101"/>
        <v/>
      </c>
    </row>
    <row r="767" spans="1:20" ht="24.75" customHeight="1">
      <c r="A767" s="69">
        <f t="shared" si="102"/>
        <v>765</v>
      </c>
      <c r="B767" s="16" t="str">
        <f t="shared" si="104"/>
        <v>467</v>
      </c>
      <c r="C767" s="69">
        <f t="shared" si="99"/>
        <v>467</v>
      </c>
      <c r="D767" s="10"/>
      <c r="E767" s="17"/>
      <c r="F767" s="18"/>
      <c r="G767" s="14"/>
      <c r="H767" s="91"/>
      <c r="I767" s="89"/>
      <c r="J767" s="93"/>
      <c r="K767" s="15" t="str">
        <f t="shared" si="105"/>
        <v/>
      </c>
      <c r="L767" s="76">
        <f t="shared" si="98"/>
        <v>0</v>
      </c>
      <c r="M767" s="77"/>
      <c r="N767" s="78" t="str">
        <f t="shared" si="106"/>
        <v/>
      </c>
      <c r="O767" s="82"/>
      <c r="P767" s="83">
        <f t="shared" si="100"/>
        <v>0</v>
      </c>
      <c r="Q767" s="78">
        <f t="shared" si="103"/>
        <v>765</v>
      </c>
      <c r="R767" s="78"/>
      <c r="T767" s="3" t="str">
        <f t="shared" si="101"/>
        <v/>
      </c>
    </row>
    <row r="768" spans="1:20" ht="24.75" customHeight="1">
      <c r="A768" s="69">
        <f t="shared" si="102"/>
        <v>766</v>
      </c>
      <c r="B768" s="16" t="str">
        <f t="shared" si="104"/>
        <v>468</v>
      </c>
      <c r="C768" s="69">
        <f t="shared" si="99"/>
        <v>468</v>
      </c>
      <c r="D768" s="10"/>
      <c r="E768" s="17"/>
      <c r="F768" s="18"/>
      <c r="G768" s="14"/>
      <c r="H768" s="91"/>
      <c r="I768" s="89"/>
      <c r="J768" s="93"/>
      <c r="K768" s="15" t="str">
        <f t="shared" si="105"/>
        <v/>
      </c>
      <c r="L768" s="76">
        <f t="shared" si="98"/>
        <v>0</v>
      </c>
      <c r="M768" s="77"/>
      <c r="N768" s="78" t="str">
        <f t="shared" si="106"/>
        <v/>
      </c>
      <c r="O768" s="82"/>
      <c r="P768" s="83">
        <f t="shared" si="100"/>
        <v>0</v>
      </c>
      <c r="Q768" s="78">
        <f t="shared" si="103"/>
        <v>766</v>
      </c>
      <c r="R768" s="78"/>
      <c r="T768" s="3" t="str">
        <f t="shared" si="101"/>
        <v/>
      </c>
    </row>
    <row r="769" spans="1:20" ht="24.75" customHeight="1">
      <c r="A769" s="69">
        <f t="shared" si="102"/>
        <v>767</v>
      </c>
      <c r="B769" s="16" t="str">
        <f t="shared" si="104"/>
        <v>469</v>
      </c>
      <c r="C769" s="69">
        <f t="shared" si="99"/>
        <v>469</v>
      </c>
      <c r="D769" s="10"/>
      <c r="E769" s="17"/>
      <c r="F769" s="18"/>
      <c r="G769" s="14"/>
      <c r="H769" s="91"/>
      <c r="I769" s="89"/>
      <c r="J769" s="93"/>
      <c r="K769" s="15" t="str">
        <f t="shared" si="105"/>
        <v/>
      </c>
      <c r="L769" s="76">
        <f t="shared" si="98"/>
        <v>0</v>
      </c>
      <c r="M769" s="77"/>
      <c r="N769" s="78" t="str">
        <f t="shared" si="106"/>
        <v/>
      </c>
      <c r="O769" s="82"/>
      <c r="P769" s="83">
        <f t="shared" si="100"/>
        <v>0</v>
      </c>
      <c r="Q769" s="78">
        <f t="shared" si="103"/>
        <v>767</v>
      </c>
      <c r="R769" s="78"/>
      <c r="T769" s="3" t="str">
        <f t="shared" si="101"/>
        <v/>
      </c>
    </row>
    <row r="770" spans="1:20" ht="24.75" customHeight="1">
      <c r="A770" s="69">
        <f t="shared" si="102"/>
        <v>768</v>
      </c>
      <c r="B770" s="16" t="str">
        <f t="shared" si="104"/>
        <v>470</v>
      </c>
      <c r="C770" s="69">
        <f t="shared" si="99"/>
        <v>470</v>
      </c>
      <c r="D770" s="10"/>
      <c r="E770" s="17"/>
      <c r="F770" s="18"/>
      <c r="G770" s="14"/>
      <c r="H770" s="91"/>
      <c r="I770" s="89"/>
      <c r="J770" s="93"/>
      <c r="K770" s="15" t="str">
        <f t="shared" si="105"/>
        <v/>
      </c>
      <c r="L770" s="76">
        <f t="shared" si="98"/>
        <v>0</v>
      </c>
      <c r="M770" s="77"/>
      <c r="N770" s="78" t="str">
        <f t="shared" si="106"/>
        <v/>
      </c>
      <c r="O770" s="82"/>
      <c r="P770" s="83">
        <f t="shared" si="100"/>
        <v>0</v>
      </c>
      <c r="Q770" s="78">
        <f t="shared" si="103"/>
        <v>768</v>
      </c>
      <c r="R770" s="78"/>
      <c r="T770" s="3" t="str">
        <f t="shared" si="101"/>
        <v/>
      </c>
    </row>
    <row r="771" spans="1:20" ht="24.75" customHeight="1">
      <c r="A771" s="69">
        <f t="shared" si="102"/>
        <v>769</v>
      </c>
      <c r="B771" s="16" t="str">
        <f t="shared" si="104"/>
        <v>471</v>
      </c>
      <c r="C771" s="69">
        <f t="shared" si="99"/>
        <v>471</v>
      </c>
      <c r="D771" s="10"/>
      <c r="E771" s="17"/>
      <c r="F771" s="18"/>
      <c r="G771" s="14"/>
      <c r="H771" s="91"/>
      <c r="I771" s="89"/>
      <c r="J771" s="93"/>
      <c r="K771" s="15" t="str">
        <f t="shared" si="105"/>
        <v/>
      </c>
      <c r="L771" s="76">
        <f t="shared" ref="L771:L834" si="107">COUNTIF($D$3:$D$1049,D771)</f>
        <v>0</v>
      </c>
      <c r="M771" s="77"/>
      <c r="N771" s="78" t="str">
        <f t="shared" si="106"/>
        <v/>
      </c>
      <c r="O771" s="82"/>
      <c r="P771" s="83">
        <f t="shared" si="100"/>
        <v>0</v>
      </c>
      <c r="Q771" s="78">
        <f t="shared" si="103"/>
        <v>769</v>
      </c>
      <c r="R771" s="78"/>
      <c r="T771" s="3" t="str">
        <f t="shared" si="101"/>
        <v/>
      </c>
    </row>
    <row r="772" spans="1:20" ht="24.75" customHeight="1">
      <c r="A772" s="69">
        <f t="shared" si="102"/>
        <v>770</v>
      </c>
      <c r="B772" s="16" t="str">
        <f t="shared" si="104"/>
        <v>472</v>
      </c>
      <c r="C772" s="69">
        <f t="shared" ref="C772:C835" si="108">IF(H772&lt;&gt;H771,1,C771+1)</f>
        <v>472</v>
      </c>
      <c r="D772" s="10"/>
      <c r="E772" s="17"/>
      <c r="F772" s="18"/>
      <c r="G772" s="14"/>
      <c r="H772" s="91"/>
      <c r="I772" s="89"/>
      <c r="J772" s="93"/>
      <c r="K772" s="15" t="str">
        <f t="shared" si="105"/>
        <v/>
      </c>
      <c r="L772" s="76">
        <f t="shared" si="107"/>
        <v>0</v>
      </c>
      <c r="M772" s="77"/>
      <c r="N772" s="78" t="str">
        <f t="shared" si="106"/>
        <v/>
      </c>
      <c r="O772" s="82"/>
      <c r="P772" s="83">
        <f t="shared" ref="P772:P835" si="109">IF(M772&lt;&gt;0,M772,O772)</f>
        <v>0</v>
      </c>
      <c r="Q772" s="78">
        <f t="shared" si="103"/>
        <v>770</v>
      </c>
      <c r="R772" s="78"/>
      <c r="T772" s="3" t="str">
        <f t="shared" ref="T772:T835" si="110">LEFT(D772,2)</f>
        <v/>
      </c>
    </row>
    <row r="773" spans="1:20" ht="24.75" customHeight="1">
      <c r="A773" s="69">
        <f t="shared" ref="A773:A836" si="111">A772+1</f>
        <v>771</v>
      </c>
      <c r="B773" s="16" t="str">
        <f t="shared" si="104"/>
        <v>473</v>
      </c>
      <c r="C773" s="69">
        <f t="shared" si="108"/>
        <v>473</v>
      </c>
      <c r="D773" s="10"/>
      <c r="E773" s="17"/>
      <c r="F773" s="18"/>
      <c r="G773" s="14"/>
      <c r="H773" s="91"/>
      <c r="I773" s="89"/>
      <c r="J773" s="93"/>
      <c r="K773" s="15" t="str">
        <f t="shared" si="105"/>
        <v/>
      </c>
      <c r="L773" s="76">
        <f t="shared" si="107"/>
        <v>0</v>
      </c>
      <c r="M773" s="77"/>
      <c r="N773" s="78" t="str">
        <f t="shared" si="106"/>
        <v/>
      </c>
      <c r="O773" s="82"/>
      <c r="P773" s="83">
        <f t="shared" si="109"/>
        <v>0</v>
      </c>
      <c r="Q773" s="78">
        <f t="shared" ref="Q773:Q836" si="112">Q772+1</f>
        <v>771</v>
      </c>
      <c r="R773" s="78"/>
      <c r="T773" s="3" t="str">
        <f t="shared" si="110"/>
        <v/>
      </c>
    </row>
    <row r="774" spans="1:20" ht="24.75" customHeight="1">
      <c r="A774" s="69">
        <f t="shared" si="111"/>
        <v>772</v>
      </c>
      <c r="B774" s="16" t="str">
        <f t="shared" si="104"/>
        <v>474</v>
      </c>
      <c r="C774" s="69">
        <f t="shared" si="108"/>
        <v>474</v>
      </c>
      <c r="D774" s="10"/>
      <c r="E774" s="17"/>
      <c r="F774" s="18"/>
      <c r="G774" s="14"/>
      <c r="H774" s="91"/>
      <c r="I774" s="89"/>
      <c r="J774" s="93"/>
      <c r="K774" s="15" t="str">
        <f t="shared" si="105"/>
        <v/>
      </c>
      <c r="L774" s="76">
        <f t="shared" si="107"/>
        <v>0</v>
      </c>
      <c r="M774" s="77"/>
      <c r="N774" s="78" t="str">
        <f t="shared" si="106"/>
        <v/>
      </c>
      <c r="O774" s="82"/>
      <c r="P774" s="83">
        <f t="shared" si="109"/>
        <v>0</v>
      </c>
      <c r="Q774" s="78">
        <f t="shared" si="112"/>
        <v>772</v>
      </c>
      <c r="R774" s="78"/>
      <c r="T774" s="3" t="str">
        <f t="shared" si="110"/>
        <v/>
      </c>
    </row>
    <row r="775" spans="1:20" ht="24.75" customHeight="1">
      <c r="A775" s="69">
        <f t="shared" si="111"/>
        <v>773</v>
      </c>
      <c r="B775" s="16" t="str">
        <f t="shared" si="104"/>
        <v>475</v>
      </c>
      <c r="C775" s="69">
        <f t="shared" si="108"/>
        <v>475</v>
      </c>
      <c r="D775" s="10"/>
      <c r="E775" s="17"/>
      <c r="F775" s="18"/>
      <c r="G775" s="14"/>
      <c r="H775" s="91"/>
      <c r="I775" s="89"/>
      <c r="J775" s="93"/>
      <c r="K775" s="15" t="str">
        <f t="shared" si="105"/>
        <v/>
      </c>
      <c r="L775" s="76">
        <f t="shared" si="107"/>
        <v>0</v>
      </c>
      <c r="M775" s="77"/>
      <c r="N775" s="78" t="str">
        <f t="shared" si="106"/>
        <v/>
      </c>
      <c r="O775" s="82"/>
      <c r="P775" s="83">
        <f t="shared" si="109"/>
        <v>0</v>
      </c>
      <c r="Q775" s="78">
        <f t="shared" si="112"/>
        <v>773</v>
      </c>
      <c r="R775" s="78"/>
      <c r="T775" s="3" t="str">
        <f t="shared" si="110"/>
        <v/>
      </c>
    </row>
    <row r="776" spans="1:20" ht="24.75" customHeight="1">
      <c r="A776" s="69">
        <f t="shared" si="111"/>
        <v>774</v>
      </c>
      <c r="B776" s="16" t="str">
        <f t="shared" si="104"/>
        <v>476</v>
      </c>
      <c r="C776" s="69">
        <f t="shared" si="108"/>
        <v>476</v>
      </c>
      <c r="D776" s="10"/>
      <c r="E776" s="17"/>
      <c r="F776" s="18"/>
      <c r="G776" s="14"/>
      <c r="H776" s="91"/>
      <c r="I776" s="89"/>
      <c r="J776" s="93"/>
      <c r="K776" s="15" t="str">
        <f t="shared" si="105"/>
        <v/>
      </c>
      <c r="L776" s="76">
        <f t="shared" si="107"/>
        <v>0</v>
      </c>
      <c r="M776" s="77"/>
      <c r="N776" s="78" t="str">
        <f t="shared" si="106"/>
        <v/>
      </c>
      <c r="O776" s="82"/>
      <c r="P776" s="83">
        <f t="shared" si="109"/>
        <v>0</v>
      </c>
      <c r="Q776" s="78">
        <f t="shared" si="112"/>
        <v>774</v>
      </c>
      <c r="R776" s="78"/>
      <c r="T776" s="3" t="str">
        <f t="shared" si="110"/>
        <v/>
      </c>
    </row>
    <row r="777" spans="1:20" ht="24.75" customHeight="1">
      <c r="A777" s="69">
        <f t="shared" si="111"/>
        <v>775</v>
      </c>
      <c r="B777" s="16" t="str">
        <f t="shared" si="104"/>
        <v>477</v>
      </c>
      <c r="C777" s="69">
        <f t="shared" si="108"/>
        <v>477</v>
      </c>
      <c r="D777" s="10"/>
      <c r="E777" s="17"/>
      <c r="F777" s="18"/>
      <c r="G777" s="14"/>
      <c r="H777" s="91"/>
      <c r="I777" s="89"/>
      <c r="J777" s="93"/>
      <c r="K777" s="15" t="str">
        <f t="shared" si="105"/>
        <v/>
      </c>
      <c r="L777" s="76">
        <f t="shared" si="107"/>
        <v>0</v>
      </c>
      <c r="M777" s="77"/>
      <c r="N777" s="78" t="str">
        <f t="shared" si="106"/>
        <v/>
      </c>
      <c r="O777" s="82"/>
      <c r="P777" s="83">
        <f t="shared" si="109"/>
        <v>0</v>
      </c>
      <c r="Q777" s="78">
        <f t="shared" si="112"/>
        <v>775</v>
      </c>
      <c r="R777" s="78"/>
      <c r="T777" s="3" t="str">
        <f t="shared" si="110"/>
        <v/>
      </c>
    </row>
    <row r="778" spans="1:20" ht="24.75" customHeight="1">
      <c r="A778" s="69">
        <f t="shared" si="111"/>
        <v>776</v>
      </c>
      <c r="B778" s="16" t="str">
        <f t="shared" ref="B778:B841" si="113">J778&amp;TEXT(C778,"00")</f>
        <v>478</v>
      </c>
      <c r="C778" s="69">
        <f t="shared" si="108"/>
        <v>478</v>
      </c>
      <c r="D778" s="10"/>
      <c r="E778" s="17"/>
      <c r="F778" s="18"/>
      <c r="G778" s="14"/>
      <c r="H778" s="91"/>
      <c r="I778" s="89"/>
      <c r="J778" s="93"/>
      <c r="K778" s="15" t="str">
        <f t="shared" si="105"/>
        <v/>
      </c>
      <c r="L778" s="76">
        <f t="shared" si="107"/>
        <v>0</v>
      </c>
      <c r="M778" s="77"/>
      <c r="N778" s="78" t="str">
        <f t="shared" si="106"/>
        <v/>
      </c>
      <c r="O778" s="82"/>
      <c r="P778" s="83">
        <f t="shared" si="109"/>
        <v>0</v>
      </c>
      <c r="Q778" s="78">
        <f t="shared" si="112"/>
        <v>776</v>
      </c>
      <c r="R778" s="78"/>
      <c r="T778" s="3" t="str">
        <f t="shared" si="110"/>
        <v/>
      </c>
    </row>
    <row r="779" spans="1:20" ht="24.75" customHeight="1">
      <c r="A779" s="69">
        <f t="shared" si="111"/>
        <v>777</v>
      </c>
      <c r="B779" s="16" t="str">
        <f t="shared" si="113"/>
        <v>479</v>
      </c>
      <c r="C779" s="69">
        <f t="shared" si="108"/>
        <v>479</v>
      </c>
      <c r="D779" s="10"/>
      <c r="E779" s="17"/>
      <c r="F779" s="18"/>
      <c r="G779" s="14"/>
      <c r="H779" s="91"/>
      <c r="I779" s="89"/>
      <c r="J779" s="93"/>
      <c r="K779" s="15" t="str">
        <f t="shared" si="105"/>
        <v/>
      </c>
      <c r="L779" s="76">
        <f t="shared" si="107"/>
        <v>0</v>
      </c>
      <c r="M779" s="77"/>
      <c r="N779" s="78" t="str">
        <f t="shared" si="106"/>
        <v/>
      </c>
      <c r="O779" s="82"/>
      <c r="P779" s="83">
        <f t="shared" si="109"/>
        <v>0</v>
      </c>
      <c r="Q779" s="78">
        <f t="shared" si="112"/>
        <v>777</v>
      </c>
      <c r="R779" s="78"/>
      <c r="T779" s="3" t="str">
        <f t="shared" si="110"/>
        <v/>
      </c>
    </row>
    <row r="780" spans="1:20" ht="24.75" customHeight="1">
      <c r="A780" s="69">
        <f t="shared" si="111"/>
        <v>778</v>
      </c>
      <c r="B780" s="16" t="str">
        <f t="shared" si="113"/>
        <v>480</v>
      </c>
      <c r="C780" s="69">
        <f t="shared" si="108"/>
        <v>480</v>
      </c>
      <c r="D780" s="10"/>
      <c r="E780" s="17"/>
      <c r="F780" s="18"/>
      <c r="G780" s="14"/>
      <c r="H780" s="91"/>
      <c r="I780" s="89"/>
      <c r="J780" s="93"/>
      <c r="K780" s="15" t="str">
        <f t="shared" si="105"/>
        <v/>
      </c>
      <c r="L780" s="76">
        <f t="shared" si="107"/>
        <v>0</v>
      </c>
      <c r="M780" s="77"/>
      <c r="N780" s="78" t="str">
        <f t="shared" si="106"/>
        <v/>
      </c>
      <c r="O780" s="82"/>
      <c r="P780" s="83">
        <f t="shared" si="109"/>
        <v>0</v>
      </c>
      <c r="Q780" s="78">
        <f t="shared" si="112"/>
        <v>778</v>
      </c>
      <c r="R780" s="78"/>
      <c r="T780" s="3" t="str">
        <f t="shared" si="110"/>
        <v/>
      </c>
    </row>
    <row r="781" spans="1:20" ht="24.75" customHeight="1">
      <c r="A781" s="69">
        <f t="shared" si="111"/>
        <v>779</v>
      </c>
      <c r="B781" s="16" t="str">
        <f t="shared" si="113"/>
        <v>481</v>
      </c>
      <c r="C781" s="69">
        <f t="shared" si="108"/>
        <v>481</v>
      </c>
      <c r="D781" s="10"/>
      <c r="E781" s="17"/>
      <c r="F781" s="18"/>
      <c r="G781" s="14"/>
      <c r="H781" s="91"/>
      <c r="I781" s="89"/>
      <c r="J781" s="93"/>
      <c r="K781" s="15" t="str">
        <f t="shared" si="105"/>
        <v/>
      </c>
      <c r="L781" s="76">
        <f t="shared" si="107"/>
        <v>0</v>
      </c>
      <c r="M781" s="77"/>
      <c r="N781" s="78" t="str">
        <f t="shared" si="106"/>
        <v/>
      </c>
      <c r="O781" s="82"/>
      <c r="P781" s="83">
        <f t="shared" si="109"/>
        <v>0</v>
      </c>
      <c r="Q781" s="78">
        <f t="shared" si="112"/>
        <v>779</v>
      </c>
      <c r="R781" s="78"/>
      <c r="T781" s="3" t="str">
        <f t="shared" si="110"/>
        <v/>
      </c>
    </row>
    <row r="782" spans="1:20" ht="24.75" customHeight="1">
      <c r="A782" s="69">
        <f t="shared" si="111"/>
        <v>780</v>
      </c>
      <c r="B782" s="16" t="str">
        <f t="shared" si="113"/>
        <v>482</v>
      </c>
      <c r="C782" s="69">
        <f t="shared" si="108"/>
        <v>482</v>
      </c>
      <c r="D782" s="10"/>
      <c r="E782" s="17"/>
      <c r="F782" s="18"/>
      <c r="G782" s="14"/>
      <c r="H782" s="91"/>
      <c r="I782" s="89"/>
      <c r="J782" s="93"/>
      <c r="K782" s="15" t="str">
        <f t="shared" si="105"/>
        <v/>
      </c>
      <c r="L782" s="76">
        <f t="shared" si="107"/>
        <v>0</v>
      </c>
      <c r="M782" s="77"/>
      <c r="N782" s="78" t="str">
        <f t="shared" si="106"/>
        <v/>
      </c>
      <c r="O782" s="82"/>
      <c r="P782" s="83">
        <f t="shared" si="109"/>
        <v>0</v>
      </c>
      <c r="Q782" s="78">
        <f t="shared" si="112"/>
        <v>780</v>
      </c>
      <c r="R782" s="78"/>
      <c r="T782" s="3" t="str">
        <f t="shared" si="110"/>
        <v/>
      </c>
    </row>
    <row r="783" spans="1:20" ht="24.75" customHeight="1">
      <c r="A783" s="69">
        <f t="shared" si="111"/>
        <v>781</v>
      </c>
      <c r="B783" s="16" t="str">
        <f t="shared" si="113"/>
        <v>483</v>
      </c>
      <c r="C783" s="69">
        <f t="shared" si="108"/>
        <v>483</v>
      </c>
      <c r="D783" s="10"/>
      <c r="E783" s="17"/>
      <c r="F783" s="18"/>
      <c r="G783" s="14"/>
      <c r="H783" s="91"/>
      <c r="I783" s="89"/>
      <c r="J783" s="93"/>
      <c r="K783" s="15" t="str">
        <f t="shared" si="105"/>
        <v/>
      </c>
      <c r="L783" s="76">
        <f t="shared" si="107"/>
        <v>0</v>
      </c>
      <c r="M783" s="77"/>
      <c r="N783" s="78" t="str">
        <f t="shared" si="106"/>
        <v/>
      </c>
      <c r="O783" s="82"/>
      <c r="P783" s="83">
        <f t="shared" si="109"/>
        <v>0</v>
      </c>
      <c r="Q783" s="78">
        <f t="shared" si="112"/>
        <v>781</v>
      </c>
      <c r="R783" s="78"/>
      <c r="T783" s="3" t="str">
        <f t="shared" si="110"/>
        <v/>
      </c>
    </row>
    <row r="784" spans="1:20" ht="24.75" customHeight="1">
      <c r="A784" s="69">
        <f t="shared" si="111"/>
        <v>782</v>
      </c>
      <c r="B784" s="16" t="str">
        <f t="shared" si="113"/>
        <v>484</v>
      </c>
      <c r="C784" s="69">
        <f t="shared" si="108"/>
        <v>484</v>
      </c>
      <c r="D784" s="10"/>
      <c r="E784" s="17"/>
      <c r="F784" s="18"/>
      <c r="G784" s="14"/>
      <c r="H784" s="91"/>
      <c r="I784" s="89"/>
      <c r="J784" s="93"/>
      <c r="K784" s="15" t="str">
        <f t="shared" si="105"/>
        <v/>
      </c>
      <c r="L784" s="76">
        <f t="shared" si="107"/>
        <v>0</v>
      </c>
      <c r="M784" s="77"/>
      <c r="N784" s="78" t="str">
        <f t="shared" si="106"/>
        <v/>
      </c>
      <c r="O784" s="82"/>
      <c r="P784" s="83">
        <f t="shared" si="109"/>
        <v>0</v>
      </c>
      <c r="Q784" s="78">
        <f t="shared" si="112"/>
        <v>782</v>
      </c>
      <c r="R784" s="78"/>
      <c r="T784" s="3" t="str">
        <f t="shared" si="110"/>
        <v/>
      </c>
    </row>
    <row r="785" spans="1:20" ht="24.75" customHeight="1">
      <c r="A785" s="69">
        <f t="shared" si="111"/>
        <v>783</v>
      </c>
      <c r="B785" s="16" t="str">
        <f t="shared" si="113"/>
        <v>485</v>
      </c>
      <c r="C785" s="69">
        <f t="shared" si="108"/>
        <v>485</v>
      </c>
      <c r="D785" s="10"/>
      <c r="E785" s="17"/>
      <c r="F785" s="18"/>
      <c r="G785" s="14"/>
      <c r="H785" s="91"/>
      <c r="I785" s="89"/>
      <c r="J785" s="93"/>
      <c r="K785" s="15" t="str">
        <f t="shared" si="105"/>
        <v/>
      </c>
      <c r="L785" s="76">
        <f t="shared" si="107"/>
        <v>0</v>
      </c>
      <c r="M785" s="77"/>
      <c r="N785" s="78" t="str">
        <f t="shared" si="106"/>
        <v/>
      </c>
      <c r="O785" s="82"/>
      <c r="P785" s="83">
        <f t="shared" si="109"/>
        <v>0</v>
      </c>
      <c r="Q785" s="78">
        <f t="shared" si="112"/>
        <v>783</v>
      </c>
      <c r="R785" s="78"/>
      <c r="T785" s="3" t="str">
        <f t="shared" si="110"/>
        <v/>
      </c>
    </row>
    <row r="786" spans="1:20" ht="24.75" customHeight="1">
      <c r="A786" s="69">
        <f t="shared" si="111"/>
        <v>784</v>
      </c>
      <c r="B786" s="16" t="str">
        <f t="shared" si="113"/>
        <v>486</v>
      </c>
      <c r="C786" s="69">
        <f t="shared" si="108"/>
        <v>486</v>
      </c>
      <c r="D786" s="10"/>
      <c r="E786" s="17"/>
      <c r="F786" s="18"/>
      <c r="G786" s="14"/>
      <c r="H786" s="91"/>
      <c r="I786" s="89"/>
      <c r="J786" s="93"/>
      <c r="K786" s="15" t="str">
        <f t="shared" si="105"/>
        <v/>
      </c>
      <c r="L786" s="76">
        <f t="shared" si="107"/>
        <v>0</v>
      </c>
      <c r="M786" s="77"/>
      <c r="N786" s="78" t="str">
        <f t="shared" si="106"/>
        <v/>
      </c>
      <c r="O786" s="82"/>
      <c r="P786" s="83">
        <f t="shared" si="109"/>
        <v>0</v>
      </c>
      <c r="Q786" s="78">
        <f t="shared" si="112"/>
        <v>784</v>
      </c>
      <c r="R786" s="78"/>
      <c r="T786" s="3" t="str">
        <f t="shared" si="110"/>
        <v/>
      </c>
    </row>
    <row r="787" spans="1:20" ht="24.75" customHeight="1">
      <c r="A787" s="69">
        <f t="shared" si="111"/>
        <v>785</v>
      </c>
      <c r="B787" s="16" t="str">
        <f t="shared" si="113"/>
        <v>487</v>
      </c>
      <c r="C787" s="69">
        <f t="shared" si="108"/>
        <v>487</v>
      </c>
      <c r="D787" s="10"/>
      <c r="E787" s="17"/>
      <c r="F787" s="18"/>
      <c r="G787" s="14"/>
      <c r="H787" s="91"/>
      <c r="I787" s="89"/>
      <c r="J787" s="93"/>
      <c r="K787" s="15" t="str">
        <f t="shared" si="105"/>
        <v/>
      </c>
      <c r="L787" s="76">
        <f t="shared" si="107"/>
        <v>0</v>
      </c>
      <c r="M787" s="77"/>
      <c r="N787" s="78" t="str">
        <f t="shared" si="106"/>
        <v/>
      </c>
      <c r="O787" s="82"/>
      <c r="P787" s="83">
        <f t="shared" si="109"/>
        <v>0</v>
      </c>
      <c r="Q787" s="78">
        <f t="shared" si="112"/>
        <v>785</v>
      </c>
      <c r="R787" s="78"/>
      <c r="T787" s="3" t="str">
        <f t="shared" si="110"/>
        <v/>
      </c>
    </row>
    <row r="788" spans="1:20" ht="24.75" customHeight="1">
      <c r="A788" s="69">
        <f t="shared" si="111"/>
        <v>786</v>
      </c>
      <c r="B788" s="16" t="str">
        <f t="shared" si="113"/>
        <v>488</v>
      </c>
      <c r="C788" s="69">
        <f t="shared" si="108"/>
        <v>488</v>
      </c>
      <c r="D788" s="10"/>
      <c r="E788" s="17"/>
      <c r="F788" s="18"/>
      <c r="G788" s="14"/>
      <c r="H788" s="91"/>
      <c r="I788" s="89"/>
      <c r="J788" s="93"/>
      <c r="K788" s="15" t="str">
        <f t="shared" si="105"/>
        <v/>
      </c>
      <c r="L788" s="76">
        <f t="shared" si="107"/>
        <v>0</v>
      </c>
      <c r="M788" s="77"/>
      <c r="N788" s="78" t="str">
        <f t="shared" si="106"/>
        <v/>
      </c>
      <c r="O788" s="82"/>
      <c r="P788" s="83">
        <f t="shared" si="109"/>
        <v>0</v>
      </c>
      <c r="Q788" s="78">
        <f t="shared" si="112"/>
        <v>786</v>
      </c>
      <c r="R788" s="78"/>
      <c r="T788" s="3" t="str">
        <f t="shared" si="110"/>
        <v/>
      </c>
    </row>
    <row r="789" spans="1:20" ht="24.75" customHeight="1">
      <c r="A789" s="69">
        <f t="shared" si="111"/>
        <v>787</v>
      </c>
      <c r="B789" s="16" t="str">
        <f t="shared" si="113"/>
        <v>489</v>
      </c>
      <c r="C789" s="69">
        <f t="shared" si="108"/>
        <v>489</v>
      </c>
      <c r="D789" s="10"/>
      <c r="E789" s="17"/>
      <c r="F789" s="18"/>
      <c r="G789" s="14"/>
      <c r="H789" s="91"/>
      <c r="I789" s="89"/>
      <c r="J789" s="93"/>
      <c r="K789" s="15" t="str">
        <f t="shared" si="105"/>
        <v/>
      </c>
      <c r="L789" s="76">
        <f t="shared" si="107"/>
        <v>0</v>
      </c>
      <c r="M789" s="77"/>
      <c r="N789" s="78" t="str">
        <f t="shared" si="106"/>
        <v/>
      </c>
      <c r="O789" s="82"/>
      <c r="P789" s="83">
        <f t="shared" si="109"/>
        <v>0</v>
      </c>
      <c r="Q789" s="78">
        <f t="shared" si="112"/>
        <v>787</v>
      </c>
      <c r="R789" s="78"/>
      <c r="T789" s="3" t="str">
        <f t="shared" si="110"/>
        <v/>
      </c>
    </row>
    <row r="790" spans="1:20" ht="24.75" customHeight="1">
      <c r="A790" s="69">
        <f t="shared" si="111"/>
        <v>788</v>
      </c>
      <c r="B790" s="16" t="str">
        <f t="shared" si="113"/>
        <v>490</v>
      </c>
      <c r="C790" s="69">
        <f t="shared" si="108"/>
        <v>490</v>
      </c>
      <c r="D790" s="10"/>
      <c r="E790" s="17"/>
      <c r="F790" s="18"/>
      <c r="G790" s="14"/>
      <c r="H790" s="91"/>
      <c r="I790" s="89"/>
      <c r="J790" s="93"/>
      <c r="K790" s="15" t="str">
        <f t="shared" si="105"/>
        <v/>
      </c>
      <c r="L790" s="76">
        <f t="shared" si="107"/>
        <v>0</v>
      </c>
      <c r="M790" s="77"/>
      <c r="N790" s="78" t="str">
        <f t="shared" si="106"/>
        <v/>
      </c>
      <c r="O790" s="82"/>
      <c r="P790" s="83">
        <f t="shared" si="109"/>
        <v>0</v>
      </c>
      <c r="Q790" s="78">
        <f t="shared" si="112"/>
        <v>788</v>
      </c>
      <c r="R790" s="78"/>
      <c r="T790" s="3" t="str">
        <f t="shared" si="110"/>
        <v/>
      </c>
    </row>
    <row r="791" spans="1:20" ht="24.75" customHeight="1">
      <c r="A791" s="69">
        <f t="shared" si="111"/>
        <v>789</v>
      </c>
      <c r="B791" s="16" t="str">
        <f t="shared" si="113"/>
        <v>491</v>
      </c>
      <c r="C791" s="69">
        <f t="shared" si="108"/>
        <v>491</v>
      </c>
      <c r="D791" s="10"/>
      <c r="E791" s="17"/>
      <c r="F791" s="18"/>
      <c r="G791" s="14"/>
      <c r="H791" s="91"/>
      <c r="I791" s="89"/>
      <c r="J791" s="93"/>
      <c r="K791" s="15" t="str">
        <f t="shared" si="105"/>
        <v/>
      </c>
      <c r="L791" s="76">
        <f t="shared" si="107"/>
        <v>0</v>
      </c>
      <c r="M791" s="77"/>
      <c r="N791" s="78" t="str">
        <f t="shared" si="106"/>
        <v/>
      </c>
      <c r="O791" s="82"/>
      <c r="P791" s="83">
        <f t="shared" si="109"/>
        <v>0</v>
      </c>
      <c r="Q791" s="78">
        <f t="shared" si="112"/>
        <v>789</v>
      </c>
      <c r="R791" s="78"/>
      <c r="T791" s="3" t="str">
        <f t="shared" si="110"/>
        <v/>
      </c>
    </row>
    <row r="792" spans="1:20" ht="24.75" customHeight="1">
      <c r="A792" s="69">
        <f t="shared" si="111"/>
        <v>790</v>
      </c>
      <c r="B792" s="16" t="str">
        <f t="shared" si="113"/>
        <v>492</v>
      </c>
      <c r="C792" s="69">
        <f t="shared" si="108"/>
        <v>492</v>
      </c>
      <c r="D792" s="10"/>
      <c r="E792" s="17"/>
      <c r="F792" s="18"/>
      <c r="G792" s="14"/>
      <c r="H792" s="91"/>
      <c r="I792" s="89"/>
      <c r="J792" s="93"/>
      <c r="K792" s="15" t="str">
        <f t="shared" si="105"/>
        <v/>
      </c>
      <c r="L792" s="76">
        <f t="shared" si="107"/>
        <v>0</v>
      </c>
      <c r="M792" s="77"/>
      <c r="N792" s="78" t="str">
        <f t="shared" si="106"/>
        <v/>
      </c>
      <c r="O792" s="82"/>
      <c r="P792" s="83">
        <f t="shared" si="109"/>
        <v>0</v>
      </c>
      <c r="Q792" s="78">
        <f t="shared" si="112"/>
        <v>790</v>
      </c>
      <c r="R792" s="78"/>
      <c r="T792" s="3" t="str">
        <f t="shared" si="110"/>
        <v/>
      </c>
    </row>
    <row r="793" spans="1:20" ht="24.75" customHeight="1">
      <c r="A793" s="69">
        <f t="shared" si="111"/>
        <v>791</v>
      </c>
      <c r="B793" s="16" t="str">
        <f t="shared" si="113"/>
        <v>493</v>
      </c>
      <c r="C793" s="69">
        <f t="shared" si="108"/>
        <v>493</v>
      </c>
      <c r="D793" s="10"/>
      <c r="E793" s="17"/>
      <c r="F793" s="18"/>
      <c r="G793" s="14"/>
      <c r="H793" s="91"/>
      <c r="I793" s="89"/>
      <c r="J793" s="93"/>
      <c r="K793" s="15" t="str">
        <f t="shared" si="105"/>
        <v/>
      </c>
      <c r="L793" s="76">
        <f t="shared" si="107"/>
        <v>0</v>
      </c>
      <c r="M793" s="77"/>
      <c r="N793" s="78" t="str">
        <f t="shared" si="106"/>
        <v/>
      </c>
      <c r="O793" s="82"/>
      <c r="P793" s="83">
        <f t="shared" si="109"/>
        <v>0</v>
      </c>
      <c r="Q793" s="78">
        <f t="shared" si="112"/>
        <v>791</v>
      </c>
      <c r="R793" s="78"/>
      <c r="T793" s="3" t="str">
        <f t="shared" si="110"/>
        <v/>
      </c>
    </row>
    <row r="794" spans="1:20" ht="24.75" customHeight="1">
      <c r="A794" s="69">
        <f t="shared" si="111"/>
        <v>792</v>
      </c>
      <c r="B794" s="16" t="str">
        <f t="shared" si="113"/>
        <v>494</v>
      </c>
      <c r="C794" s="69">
        <f t="shared" si="108"/>
        <v>494</v>
      </c>
      <c r="D794" s="10"/>
      <c r="E794" s="17"/>
      <c r="F794" s="18"/>
      <c r="G794" s="14"/>
      <c r="H794" s="91"/>
      <c r="I794" s="89"/>
      <c r="J794" s="93"/>
      <c r="K794" s="15" t="str">
        <f t="shared" si="105"/>
        <v/>
      </c>
      <c r="L794" s="76">
        <f t="shared" si="107"/>
        <v>0</v>
      </c>
      <c r="M794" s="77"/>
      <c r="N794" s="78" t="str">
        <f t="shared" si="106"/>
        <v/>
      </c>
      <c r="O794" s="82"/>
      <c r="P794" s="83">
        <f t="shared" si="109"/>
        <v>0</v>
      </c>
      <c r="Q794" s="78">
        <f t="shared" si="112"/>
        <v>792</v>
      </c>
      <c r="R794" s="78"/>
      <c r="T794" s="3" t="str">
        <f t="shared" si="110"/>
        <v/>
      </c>
    </row>
    <row r="795" spans="1:20" ht="24.75" customHeight="1">
      <c r="A795" s="69">
        <f t="shared" si="111"/>
        <v>793</v>
      </c>
      <c r="B795" s="16" t="str">
        <f t="shared" si="113"/>
        <v>495</v>
      </c>
      <c r="C795" s="69">
        <f t="shared" si="108"/>
        <v>495</v>
      </c>
      <c r="D795" s="10"/>
      <c r="E795" s="17"/>
      <c r="F795" s="18"/>
      <c r="G795" s="14"/>
      <c r="H795" s="91"/>
      <c r="I795" s="89"/>
      <c r="J795" s="93"/>
      <c r="K795" s="15" t="str">
        <f t="shared" si="105"/>
        <v/>
      </c>
      <c r="L795" s="76">
        <f t="shared" si="107"/>
        <v>0</v>
      </c>
      <c r="M795" s="77"/>
      <c r="N795" s="78" t="str">
        <f t="shared" si="106"/>
        <v/>
      </c>
      <c r="O795" s="82"/>
      <c r="P795" s="83">
        <f t="shared" si="109"/>
        <v>0</v>
      </c>
      <c r="Q795" s="78">
        <f t="shared" si="112"/>
        <v>793</v>
      </c>
      <c r="R795" s="78"/>
      <c r="T795" s="3" t="str">
        <f t="shared" si="110"/>
        <v/>
      </c>
    </row>
    <row r="796" spans="1:20" ht="24.75" customHeight="1">
      <c r="A796" s="69">
        <f t="shared" si="111"/>
        <v>794</v>
      </c>
      <c r="B796" s="16" t="str">
        <f t="shared" si="113"/>
        <v>496</v>
      </c>
      <c r="C796" s="69">
        <f t="shared" si="108"/>
        <v>496</v>
      </c>
      <c r="D796" s="10"/>
      <c r="E796" s="17"/>
      <c r="F796" s="18"/>
      <c r="G796" s="14"/>
      <c r="H796" s="91"/>
      <c r="I796" s="89"/>
      <c r="J796" s="93"/>
      <c r="K796" s="15" t="str">
        <f t="shared" ref="K796:K855" si="114">I796&amp;J796</f>
        <v/>
      </c>
      <c r="L796" s="76">
        <f t="shared" si="107"/>
        <v>0</v>
      </c>
      <c r="M796" s="77"/>
      <c r="N796" s="78" t="str">
        <f t="shared" si="106"/>
        <v/>
      </c>
      <c r="O796" s="82"/>
      <c r="P796" s="83">
        <f t="shared" si="109"/>
        <v>0</v>
      </c>
      <c r="Q796" s="78">
        <f t="shared" si="112"/>
        <v>794</v>
      </c>
      <c r="R796" s="78"/>
      <c r="T796" s="3" t="str">
        <f t="shared" si="110"/>
        <v/>
      </c>
    </row>
    <row r="797" spans="1:20" ht="24.75" customHeight="1">
      <c r="A797" s="69">
        <f t="shared" si="111"/>
        <v>795</v>
      </c>
      <c r="B797" s="16" t="str">
        <f t="shared" si="113"/>
        <v>497</v>
      </c>
      <c r="C797" s="69">
        <f t="shared" si="108"/>
        <v>497</v>
      </c>
      <c r="D797" s="10"/>
      <c r="E797" s="17"/>
      <c r="F797" s="18"/>
      <c r="G797" s="14"/>
      <c r="H797" s="91"/>
      <c r="I797" s="89"/>
      <c r="J797" s="93"/>
      <c r="K797" s="15" t="str">
        <f t="shared" si="114"/>
        <v/>
      </c>
      <c r="L797" s="76">
        <f t="shared" si="107"/>
        <v>0</v>
      </c>
      <c r="M797" s="77"/>
      <c r="N797" s="78" t="str">
        <f t="shared" si="106"/>
        <v/>
      </c>
      <c r="O797" s="82"/>
      <c r="P797" s="83">
        <f t="shared" si="109"/>
        <v>0</v>
      </c>
      <c r="Q797" s="78">
        <f t="shared" si="112"/>
        <v>795</v>
      </c>
      <c r="R797" s="78"/>
      <c r="T797" s="3" t="str">
        <f t="shared" si="110"/>
        <v/>
      </c>
    </row>
    <row r="798" spans="1:20" ht="24.75" customHeight="1">
      <c r="A798" s="69">
        <f t="shared" si="111"/>
        <v>796</v>
      </c>
      <c r="B798" s="16" t="str">
        <f t="shared" si="113"/>
        <v>498</v>
      </c>
      <c r="C798" s="69">
        <f t="shared" si="108"/>
        <v>498</v>
      </c>
      <c r="D798" s="10"/>
      <c r="E798" s="17"/>
      <c r="F798" s="18"/>
      <c r="G798" s="14"/>
      <c r="H798" s="91"/>
      <c r="I798" s="89"/>
      <c r="J798" s="93"/>
      <c r="K798" s="15" t="str">
        <f t="shared" si="114"/>
        <v/>
      </c>
      <c r="L798" s="76">
        <f t="shared" si="107"/>
        <v>0</v>
      </c>
      <c r="M798" s="77"/>
      <c r="N798" s="78" t="str">
        <f t="shared" si="106"/>
        <v/>
      </c>
      <c r="O798" s="82"/>
      <c r="P798" s="83">
        <f t="shared" si="109"/>
        <v>0</v>
      </c>
      <c r="Q798" s="78">
        <f t="shared" si="112"/>
        <v>796</v>
      </c>
      <c r="R798" s="78"/>
      <c r="T798" s="3" t="str">
        <f t="shared" si="110"/>
        <v/>
      </c>
    </row>
    <row r="799" spans="1:20" ht="24.75" customHeight="1">
      <c r="A799" s="69">
        <f t="shared" si="111"/>
        <v>797</v>
      </c>
      <c r="B799" s="16" t="str">
        <f t="shared" si="113"/>
        <v>499</v>
      </c>
      <c r="C799" s="69">
        <f t="shared" si="108"/>
        <v>499</v>
      </c>
      <c r="D799" s="10"/>
      <c r="E799" s="17"/>
      <c r="F799" s="18"/>
      <c r="G799" s="14"/>
      <c r="H799" s="91"/>
      <c r="I799" s="89"/>
      <c r="J799" s="93"/>
      <c r="K799" s="15" t="str">
        <f t="shared" si="114"/>
        <v/>
      </c>
      <c r="L799" s="76">
        <f t="shared" si="107"/>
        <v>0</v>
      </c>
      <c r="M799" s="77"/>
      <c r="N799" s="78" t="str">
        <f t="shared" si="106"/>
        <v/>
      </c>
      <c r="O799" s="82"/>
      <c r="P799" s="83">
        <f t="shared" si="109"/>
        <v>0</v>
      </c>
      <c r="Q799" s="78">
        <f t="shared" si="112"/>
        <v>797</v>
      </c>
      <c r="R799" s="78"/>
      <c r="T799" s="3" t="str">
        <f t="shared" si="110"/>
        <v/>
      </c>
    </row>
    <row r="800" spans="1:20" ht="24.75" customHeight="1">
      <c r="A800" s="69">
        <f t="shared" si="111"/>
        <v>798</v>
      </c>
      <c r="B800" s="16" t="str">
        <f t="shared" si="113"/>
        <v>500</v>
      </c>
      <c r="C800" s="69">
        <f t="shared" si="108"/>
        <v>500</v>
      </c>
      <c r="D800" s="10"/>
      <c r="E800" s="17"/>
      <c r="F800" s="18"/>
      <c r="G800" s="14"/>
      <c r="H800" s="91"/>
      <c r="I800" s="89"/>
      <c r="J800" s="93"/>
      <c r="K800" s="15" t="str">
        <f t="shared" si="114"/>
        <v/>
      </c>
      <c r="L800" s="76">
        <f t="shared" si="107"/>
        <v>0</v>
      </c>
      <c r="M800" s="77"/>
      <c r="N800" s="78" t="str">
        <f t="shared" si="106"/>
        <v/>
      </c>
      <c r="O800" s="82"/>
      <c r="P800" s="83">
        <f t="shared" si="109"/>
        <v>0</v>
      </c>
      <c r="Q800" s="78">
        <f t="shared" si="112"/>
        <v>798</v>
      </c>
      <c r="R800" s="78"/>
      <c r="T800" s="3" t="str">
        <f t="shared" si="110"/>
        <v/>
      </c>
    </row>
    <row r="801" spans="1:20" ht="24.75" customHeight="1">
      <c r="A801" s="69">
        <f t="shared" si="111"/>
        <v>799</v>
      </c>
      <c r="B801" s="16" t="str">
        <f t="shared" si="113"/>
        <v>501</v>
      </c>
      <c r="C801" s="69">
        <f t="shared" si="108"/>
        <v>501</v>
      </c>
      <c r="D801" s="10"/>
      <c r="E801" s="17"/>
      <c r="F801" s="18"/>
      <c r="G801" s="14"/>
      <c r="H801" s="91"/>
      <c r="I801" s="89"/>
      <c r="J801" s="93"/>
      <c r="K801" s="15" t="str">
        <f t="shared" si="114"/>
        <v/>
      </c>
      <c r="L801" s="76">
        <f t="shared" si="107"/>
        <v>0</v>
      </c>
      <c r="M801" s="77"/>
      <c r="N801" s="78" t="str">
        <f t="shared" si="106"/>
        <v/>
      </c>
      <c r="O801" s="82"/>
      <c r="P801" s="83">
        <f t="shared" si="109"/>
        <v>0</v>
      </c>
      <c r="Q801" s="78">
        <f t="shared" si="112"/>
        <v>799</v>
      </c>
      <c r="R801" s="78"/>
      <c r="T801" s="3" t="str">
        <f t="shared" si="110"/>
        <v/>
      </c>
    </row>
    <row r="802" spans="1:20" ht="24.75" customHeight="1">
      <c r="A802" s="69">
        <f t="shared" si="111"/>
        <v>800</v>
      </c>
      <c r="B802" s="16" t="str">
        <f t="shared" si="113"/>
        <v>502</v>
      </c>
      <c r="C802" s="69">
        <f t="shared" si="108"/>
        <v>502</v>
      </c>
      <c r="D802" s="10"/>
      <c r="E802" s="17"/>
      <c r="F802" s="18"/>
      <c r="G802" s="14"/>
      <c r="H802" s="91"/>
      <c r="I802" s="89"/>
      <c r="J802" s="93"/>
      <c r="K802" s="15" t="str">
        <f t="shared" si="114"/>
        <v/>
      </c>
      <c r="L802" s="76">
        <f t="shared" si="107"/>
        <v>0</v>
      </c>
      <c r="M802" s="77"/>
      <c r="N802" s="78" t="str">
        <f t="shared" si="106"/>
        <v/>
      </c>
      <c r="O802" s="82"/>
      <c r="P802" s="83">
        <f t="shared" si="109"/>
        <v>0</v>
      </c>
      <c r="Q802" s="78">
        <f t="shared" si="112"/>
        <v>800</v>
      </c>
      <c r="R802" s="78"/>
      <c r="T802" s="3" t="str">
        <f t="shared" si="110"/>
        <v/>
      </c>
    </row>
    <row r="803" spans="1:20" ht="24.75" customHeight="1">
      <c r="A803" s="69">
        <f t="shared" si="111"/>
        <v>801</v>
      </c>
      <c r="B803" s="16" t="str">
        <f t="shared" si="113"/>
        <v>503</v>
      </c>
      <c r="C803" s="69">
        <f t="shared" si="108"/>
        <v>503</v>
      </c>
      <c r="D803" s="10"/>
      <c r="E803" s="17"/>
      <c r="F803" s="18"/>
      <c r="G803" s="14"/>
      <c r="H803" s="91"/>
      <c r="I803" s="89"/>
      <c r="J803" s="93"/>
      <c r="K803" s="15" t="str">
        <f t="shared" si="114"/>
        <v/>
      </c>
      <c r="L803" s="76">
        <f t="shared" si="107"/>
        <v>0</v>
      </c>
      <c r="M803" s="77"/>
      <c r="N803" s="78" t="str">
        <f t="shared" si="106"/>
        <v/>
      </c>
      <c r="O803" s="82"/>
      <c r="P803" s="83">
        <f t="shared" si="109"/>
        <v>0</v>
      </c>
      <c r="Q803" s="78">
        <f t="shared" si="112"/>
        <v>801</v>
      </c>
      <c r="R803" s="78"/>
      <c r="T803" s="3" t="str">
        <f t="shared" si="110"/>
        <v/>
      </c>
    </row>
    <row r="804" spans="1:20" ht="24.75" customHeight="1">
      <c r="A804" s="69">
        <f t="shared" si="111"/>
        <v>802</v>
      </c>
      <c r="B804" s="16" t="str">
        <f t="shared" si="113"/>
        <v>504</v>
      </c>
      <c r="C804" s="69">
        <f t="shared" si="108"/>
        <v>504</v>
      </c>
      <c r="D804" s="10"/>
      <c r="E804" s="17"/>
      <c r="F804" s="18"/>
      <c r="G804" s="14"/>
      <c r="H804" s="91"/>
      <c r="I804" s="89"/>
      <c r="J804" s="93"/>
      <c r="K804" s="15" t="str">
        <f t="shared" si="114"/>
        <v/>
      </c>
      <c r="L804" s="76">
        <f t="shared" si="107"/>
        <v>0</v>
      </c>
      <c r="M804" s="77"/>
      <c r="N804" s="78" t="str">
        <f t="shared" si="106"/>
        <v/>
      </c>
      <c r="O804" s="82"/>
      <c r="P804" s="83">
        <f t="shared" si="109"/>
        <v>0</v>
      </c>
      <c r="Q804" s="78">
        <f t="shared" si="112"/>
        <v>802</v>
      </c>
      <c r="R804" s="78"/>
      <c r="T804" s="3" t="str">
        <f t="shared" si="110"/>
        <v/>
      </c>
    </row>
    <row r="805" spans="1:20" ht="24.75" customHeight="1">
      <c r="A805" s="69">
        <f t="shared" si="111"/>
        <v>803</v>
      </c>
      <c r="B805" s="16" t="str">
        <f t="shared" si="113"/>
        <v>505</v>
      </c>
      <c r="C805" s="69">
        <f t="shared" si="108"/>
        <v>505</v>
      </c>
      <c r="D805" s="10"/>
      <c r="E805" s="17"/>
      <c r="F805" s="18"/>
      <c r="G805" s="14"/>
      <c r="H805" s="91"/>
      <c r="I805" s="89"/>
      <c r="J805" s="93"/>
      <c r="K805" s="15" t="str">
        <f t="shared" si="114"/>
        <v/>
      </c>
      <c r="L805" s="76">
        <f t="shared" si="107"/>
        <v>0</v>
      </c>
      <c r="M805" s="77"/>
      <c r="N805" s="78" t="str">
        <f t="shared" si="106"/>
        <v/>
      </c>
      <c r="O805" s="82"/>
      <c r="P805" s="83">
        <f t="shared" si="109"/>
        <v>0</v>
      </c>
      <c r="Q805" s="78">
        <f t="shared" si="112"/>
        <v>803</v>
      </c>
      <c r="R805" s="78"/>
      <c r="T805" s="3" t="str">
        <f t="shared" si="110"/>
        <v/>
      </c>
    </row>
    <row r="806" spans="1:20" ht="24.75" customHeight="1">
      <c r="A806" s="69">
        <f t="shared" si="111"/>
        <v>804</v>
      </c>
      <c r="B806" s="16" t="str">
        <f t="shared" si="113"/>
        <v>506</v>
      </c>
      <c r="C806" s="69">
        <f t="shared" si="108"/>
        <v>506</v>
      </c>
      <c r="D806" s="10"/>
      <c r="E806" s="17"/>
      <c r="F806" s="18"/>
      <c r="G806" s="14"/>
      <c r="H806" s="91"/>
      <c r="I806" s="89"/>
      <c r="J806" s="93"/>
      <c r="K806" s="15" t="str">
        <f t="shared" si="114"/>
        <v/>
      </c>
      <c r="L806" s="76">
        <f t="shared" si="107"/>
        <v>0</v>
      </c>
      <c r="M806" s="77"/>
      <c r="N806" s="78" t="str">
        <f t="shared" si="106"/>
        <v/>
      </c>
      <c r="O806" s="82"/>
      <c r="P806" s="83">
        <f t="shared" si="109"/>
        <v>0</v>
      </c>
      <c r="Q806" s="78">
        <f t="shared" si="112"/>
        <v>804</v>
      </c>
      <c r="R806" s="78"/>
      <c r="T806" s="3" t="str">
        <f t="shared" si="110"/>
        <v/>
      </c>
    </row>
    <row r="807" spans="1:20" ht="24.75" customHeight="1">
      <c r="A807" s="69">
        <f t="shared" si="111"/>
        <v>805</v>
      </c>
      <c r="B807" s="16" t="str">
        <f t="shared" si="113"/>
        <v>507</v>
      </c>
      <c r="C807" s="69">
        <f t="shared" si="108"/>
        <v>507</v>
      </c>
      <c r="D807" s="10"/>
      <c r="E807" s="17"/>
      <c r="F807" s="18"/>
      <c r="G807" s="14"/>
      <c r="H807" s="91"/>
      <c r="I807" s="89"/>
      <c r="J807" s="93"/>
      <c r="K807" s="15" t="str">
        <f t="shared" si="114"/>
        <v/>
      </c>
      <c r="L807" s="76">
        <f t="shared" si="107"/>
        <v>0</v>
      </c>
      <c r="M807" s="77"/>
      <c r="N807" s="78" t="str">
        <f t="shared" si="106"/>
        <v/>
      </c>
      <c r="O807" s="82"/>
      <c r="P807" s="83">
        <f t="shared" si="109"/>
        <v>0</v>
      </c>
      <c r="Q807" s="78">
        <f t="shared" si="112"/>
        <v>805</v>
      </c>
      <c r="R807" s="78"/>
      <c r="T807" s="3" t="str">
        <f t="shared" si="110"/>
        <v/>
      </c>
    </row>
    <row r="808" spans="1:20" ht="24.75" customHeight="1">
      <c r="A808" s="69">
        <f t="shared" si="111"/>
        <v>806</v>
      </c>
      <c r="B808" s="16" t="str">
        <f t="shared" si="113"/>
        <v>508</v>
      </c>
      <c r="C808" s="69">
        <f t="shared" si="108"/>
        <v>508</v>
      </c>
      <c r="D808" s="10"/>
      <c r="E808" s="17"/>
      <c r="F808" s="18"/>
      <c r="G808" s="14"/>
      <c r="H808" s="91"/>
      <c r="I808" s="89"/>
      <c r="J808" s="93"/>
      <c r="K808" s="15" t="str">
        <f t="shared" si="114"/>
        <v/>
      </c>
      <c r="L808" s="76">
        <f t="shared" si="107"/>
        <v>0</v>
      </c>
      <c r="M808" s="77"/>
      <c r="N808" s="78" t="str">
        <f t="shared" si="106"/>
        <v/>
      </c>
      <c r="O808" s="82"/>
      <c r="P808" s="83">
        <f t="shared" si="109"/>
        <v>0</v>
      </c>
      <c r="Q808" s="78">
        <f t="shared" si="112"/>
        <v>806</v>
      </c>
      <c r="R808" s="78"/>
      <c r="T808" s="3" t="str">
        <f t="shared" si="110"/>
        <v/>
      </c>
    </row>
    <row r="809" spans="1:20" ht="24.75" customHeight="1">
      <c r="A809" s="69">
        <f t="shared" si="111"/>
        <v>807</v>
      </c>
      <c r="B809" s="16" t="str">
        <f t="shared" si="113"/>
        <v>509</v>
      </c>
      <c r="C809" s="69">
        <f t="shared" si="108"/>
        <v>509</v>
      </c>
      <c r="D809" s="10"/>
      <c r="E809" s="17"/>
      <c r="F809" s="18"/>
      <c r="G809" s="14"/>
      <c r="H809" s="91"/>
      <c r="I809" s="89"/>
      <c r="J809" s="93"/>
      <c r="K809" s="15" t="str">
        <f t="shared" si="114"/>
        <v/>
      </c>
      <c r="L809" s="76">
        <f t="shared" si="107"/>
        <v>0</v>
      </c>
      <c r="M809" s="77"/>
      <c r="N809" s="78" t="str">
        <f t="shared" si="106"/>
        <v/>
      </c>
      <c r="O809" s="82"/>
      <c r="P809" s="83">
        <f t="shared" si="109"/>
        <v>0</v>
      </c>
      <c r="Q809" s="78">
        <f t="shared" si="112"/>
        <v>807</v>
      </c>
      <c r="R809" s="78"/>
      <c r="T809" s="3" t="str">
        <f t="shared" si="110"/>
        <v/>
      </c>
    </row>
    <row r="810" spans="1:20" ht="24.75" customHeight="1">
      <c r="A810" s="69">
        <f t="shared" si="111"/>
        <v>808</v>
      </c>
      <c r="B810" s="16" t="str">
        <f t="shared" si="113"/>
        <v>510</v>
      </c>
      <c r="C810" s="69">
        <f t="shared" si="108"/>
        <v>510</v>
      </c>
      <c r="D810" s="10"/>
      <c r="E810" s="17"/>
      <c r="F810" s="18"/>
      <c r="G810" s="14"/>
      <c r="H810" s="91"/>
      <c r="I810" s="89"/>
      <c r="J810" s="93"/>
      <c r="K810" s="15" t="str">
        <f t="shared" si="114"/>
        <v/>
      </c>
      <c r="L810" s="76">
        <f t="shared" si="107"/>
        <v>0</v>
      </c>
      <c r="M810" s="77"/>
      <c r="N810" s="78" t="str">
        <f t="shared" si="106"/>
        <v/>
      </c>
      <c r="O810" s="82"/>
      <c r="P810" s="83">
        <f t="shared" si="109"/>
        <v>0</v>
      </c>
      <c r="Q810" s="78">
        <f t="shared" si="112"/>
        <v>808</v>
      </c>
      <c r="R810" s="78"/>
      <c r="T810" s="3" t="str">
        <f t="shared" si="110"/>
        <v/>
      </c>
    </row>
    <row r="811" spans="1:20" ht="24.75" customHeight="1">
      <c r="A811" s="69">
        <f t="shared" si="111"/>
        <v>809</v>
      </c>
      <c r="B811" s="16" t="str">
        <f t="shared" si="113"/>
        <v>511</v>
      </c>
      <c r="C811" s="69">
        <f t="shared" si="108"/>
        <v>511</v>
      </c>
      <c r="D811" s="10"/>
      <c r="E811" s="17"/>
      <c r="F811" s="18"/>
      <c r="G811" s="14"/>
      <c r="H811" s="91"/>
      <c r="I811" s="89"/>
      <c r="J811" s="93"/>
      <c r="K811" s="15" t="str">
        <f t="shared" si="114"/>
        <v/>
      </c>
      <c r="L811" s="76">
        <f t="shared" si="107"/>
        <v>0</v>
      </c>
      <c r="M811" s="77"/>
      <c r="N811" s="78" t="str">
        <f t="shared" si="106"/>
        <v/>
      </c>
      <c r="O811" s="82"/>
      <c r="P811" s="83">
        <f t="shared" si="109"/>
        <v>0</v>
      </c>
      <c r="Q811" s="78">
        <f t="shared" si="112"/>
        <v>809</v>
      </c>
      <c r="R811" s="78"/>
      <c r="T811" s="3" t="str">
        <f t="shared" si="110"/>
        <v/>
      </c>
    </row>
    <row r="812" spans="1:20" ht="24.75" customHeight="1">
      <c r="A812" s="69">
        <f t="shared" si="111"/>
        <v>810</v>
      </c>
      <c r="B812" s="16" t="str">
        <f t="shared" si="113"/>
        <v>512</v>
      </c>
      <c r="C812" s="69">
        <f t="shared" si="108"/>
        <v>512</v>
      </c>
      <c r="D812" s="10"/>
      <c r="E812" s="17"/>
      <c r="F812" s="18"/>
      <c r="G812" s="14"/>
      <c r="H812" s="91"/>
      <c r="I812" s="89"/>
      <c r="J812" s="93"/>
      <c r="K812" s="15" t="str">
        <f t="shared" si="114"/>
        <v/>
      </c>
      <c r="L812" s="76">
        <f t="shared" si="107"/>
        <v>0</v>
      </c>
      <c r="M812" s="77"/>
      <c r="N812" s="78" t="str">
        <f t="shared" si="106"/>
        <v/>
      </c>
      <c r="O812" s="82"/>
      <c r="P812" s="83">
        <f t="shared" si="109"/>
        <v>0</v>
      </c>
      <c r="Q812" s="78">
        <f t="shared" si="112"/>
        <v>810</v>
      </c>
      <c r="R812" s="78"/>
      <c r="T812" s="3" t="str">
        <f t="shared" si="110"/>
        <v/>
      </c>
    </row>
    <row r="813" spans="1:20" ht="24.75" customHeight="1">
      <c r="A813" s="69">
        <f t="shared" si="111"/>
        <v>811</v>
      </c>
      <c r="B813" s="16" t="str">
        <f t="shared" si="113"/>
        <v>513</v>
      </c>
      <c r="C813" s="69">
        <f t="shared" si="108"/>
        <v>513</v>
      </c>
      <c r="D813" s="10"/>
      <c r="E813" s="17"/>
      <c r="F813" s="18"/>
      <c r="G813" s="14"/>
      <c r="H813" s="91"/>
      <c r="I813" s="89"/>
      <c r="J813" s="93"/>
      <c r="K813" s="15" t="str">
        <f t="shared" si="114"/>
        <v/>
      </c>
      <c r="L813" s="76">
        <f t="shared" si="107"/>
        <v>0</v>
      </c>
      <c r="M813" s="77"/>
      <c r="N813" s="78" t="str">
        <f t="shared" si="106"/>
        <v/>
      </c>
      <c r="O813" s="82"/>
      <c r="P813" s="83">
        <f t="shared" si="109"/>
        <v>0</v>
      </c>
      <c r="Q813" s="78">
        <f t="shared" si="112"/>
        <v>811</v>
      </c>
      <c r="R813" s="78"/>
      <c r="T813" s="3" t="str">
        <f t="shared" si="110"/>
        <v/>
      </c>
    </row>
    <row r="814" spans="1:20" ht="24.75" customHeight="1">
      <c r="A814" s="69">
        <f t="shared" si="111"/>
        <v>812</v>
      </c>
      <c r="B814" s="16" t="str">
        <f t="shared" si="113"/>
        <v>514</v>
      </c>
      <c r="C814" s="69">
        <f t="shared" si="108"/>
        <v>514</v>
      </c>
      <c r="D814" s="10"/>
      <c r="E814" s="17"/>
      <c r="F814" s="18"/>
      <c r="G814" s="14"/>
      <c r="H814" s="91"/>
      <c r="I814" s="89"/>
      <c r="J814" s="93"/>
      <c r="K814" s="15" t="str">
        <f t="shared" si="114"/>
        <v/>
      </c>
      <c r="L814" s="76">
        <f t="shared" si="107"/>
        <v>0</v>
      </c>
      <c r="M814" s="77"/>
      <c r="N814" s="78" t="str">
        <f t="shared" si="106"/>
        <v/>
      </c>
      <c r="O814" s="82"/>
      <c r="P814" s="83">
        <f t="shared" si="109"/>
        <v>0</v>
      </c>
      <c r="Q814" s="78">
        <f t="shared" si="112"/>
        <v>812</v>
      </c>
      <c r="R814" s="78"/>
      <c r="T814" s="3" t="str">
        <f t="shared" si="110"/>
        <v/>
      </c>
    </row>
    <row r="815" spans="1:20" ht="24.75" customHeight="1">
      <c r="A815" s="69">
        <f t="shared" si="111"/>
        <v>813</v>
      </c>
      <c r="B815" s="16" t="str">
        <f t="shared" si="113"/>
        <v>515</v>
      </c>
      <c r="C815" s="69">
        <f t="shared" si="108"/>
        <v>515</v>
      </c>
      <c r="D815" s="10"/>
      <c r="E815" s="17"/>
      <c r="F815" s="18"/>
      <c r="G815" s="14"/>
      <c r="H815" s="91"/>
      <c r="I815" s="89"/>
      <c r="J815" s="93"/>
      <c r="K815" s="15" t="str">
        <f t="shared" si="114"/>
        <v/>
      </c>
      <c r="L815" s="76">
        <f t="shared" si="107"/>
        <v>0</v>
      </c>
      <c r="M815" s="77"/>
      <c r="N815" s="78" t="str">
        <f t="shared" si="106"/>
        <v/>
      </c>
      <c r="O815" s="82"/>
      <c r="P815" s="83">
        <f t="shared" si="109"/>
        <v>0</v>
      </c>
      <c r="Q815" s="78">
        <f t="shared" si="112"/>
        <v>813</v>
      </c>
      <c r="R815" s="78"/>
      <c r="T815" s="3" t="str">
        <f t="shared" si="110"/>
        <v/>
      </c>
    </row>
    <row r="816" spans="1:20" ht="24.75" customHeight="1">
      <c r="A816" s="69">
        <f t="shared" si="111"/>
        <v>814</v>
      </c>
      <c r="B816" s="16" t="str">
        <f t="shared" si="113"/>
        <v>516</v>
      </c>
      <c r="C816" s="69">
        <f t="shared" si="108"/>
        <v>516</v>
      </c>
      <c r="D816" s="10"/>
      <c r="E816" s="17"/>
      <c r="F816" s="18"/>
      <c r="G816" s="14"/>
      <c r="H816" s="91"/>
      <c r="I816" s="89"/>
      <c r="J816" s="93"/>
      <c r="K816" s="15" t="str">
        <f t="shared" si="114"/>
        <v/>
      </c>
      <c r="L816" s="76">
        <f t="shared" si="107"/>
        <v>0</v>
      </c>
      <c r="M816" s="77"/>
      <c r="N816" s="78" t="str">
        <f t="shared" si="106"/>
        <v/>
      </c>
      <c r="O816" s="82"/>
      <c r="P816" s="83">
        <f t="shared" si="109"/>
        <v>0</v>
      </c>
      <c r="Q816" s="78">
        <f t="shared" si="112"/>
        <v>814</v>
      </c>
      <c r="R816" s="78"/>
      <c r="T816" s="3" t="str">
        <f t="shared" si="110"/>
        <v/>
      </c>
    </row>
    <row r="817" spans="1:20" ht="24.75" customHeight="1">
      <c r="A817" s="69">
        <f t="shared" si="111"/>
        <v>815</v>
      </c>
      <c r="B817" s="16" t="str">
        <f t="shared" si="113"/>
        <v>517</v>
      </c>
      <c r="C817" s="69">
        <f t="shared" si="108"/>
        <v>517</v>
      </c>
      <c r="D817" s="10"/>
      <c r="E817" s="17"/>
      <c r="F817" s="18"/>
      <c r="G817" s="14"/>
      <c r="H817" s="91"/>
      <c r="I817" s="89"/>
      <c r="J817" s="93"/>
      <c r="K817" s="15" t="str">
        <f t="shared" si="114"/>
        <v/>
      </c>
      <c r="L817" s="76">
        <f t="shared" si="107"/>
        <v>0</v>
      </c>
      <c r="M817" s="77"/>
      <c r="N817" s="78" t="str">
        <f t="shared" si="106"/>
        <v/>
      </c>
      <c r="O817" s="82"/>
      <c r="P817" s="83">
        <f t="shared" si="109"/>
        <v>0</v>
      </c>
      <c r="Q817" s="78">
        <f t="shared" si="112"/>
        <v>815</v>
      </c>
      <c r="R817" s="78"/>
      <c r="T817" s="3" t="str">
        <f t="shared" si="110"/>
        <v/>
      </c>
    </row>
    <row r="818" spans="1:20" ht="24.75" customHeight="1">
      <c r="A818" s="69">
        <f t="shared" si="111"/>
        <v>816</v>
      </c>
      <c r="B818" s="16" t="str">
        <f t="shared" si="113"/>
        <v>518</v>
      </c>
      <c r="C818" s="69">
        <f t="shared" si="108"/>
        <v>518</v>
      </c>
      <c r="D818" s="10"/>
      <c r="E818" s="17"/>
      <c r="F818" s="18"/>
      <c r="G818" s="14"/>
      <c r="H818" s="91"/>
      <c r="I818" s="89"/>
      <c r="J818" s="93"/>
      <c r="K818" s="15" t="str">
        <f t="shared" si="114"/>
        <v/>
      </c>
      <c r="L818" s="76">
        <f t="shared" si="107"/>
        <v>0</v>
      </c>
      <c r="M818" s="77"/>
      <c r="N818" s="78" t="str">
        <f t="shared" si="106"/>
        <v/>
      </c>
      <c r="O818" s="82"/>
      <c r="P818" s="83">
        <f t="shared" si="109"/>
        <v>0</v>
      </c>
      <c r="Q818" s="78">
        <f t="shared" si="112"/>
        <v>816</v>
      </c>
      <c r="R818" s="78"/>
      <c r="T818" s="3" t="str">
        <f t="shared" si="110"/>
        <v/>
      </c>
    </row>
    <row r="819" spans="1:20" ht="24.75" customHeight="1">
      <c r="A819" s="69">
        <f t="shared" si="111"/>
        <v>817</v>
      </c>
      <c r="B819" s="16" t="str">
        <f t="shared" si="113"/>
        <v>519</v>
      </c>
      <c r="C819" s="69">
        <f t="shared" si="108"/>
        <v>519</v>
      </c>
      <c r="D819" s="10"/>
      <c r="E819" s="17"/>
      <c r="F819" s="18"/>
      <c r="G819" s="14"/>
      <c r="H819" s="91"/>
      <c r="I819" s="89"/>
      <c r="J819" s="93"/>
      <c r="K819" s="15" t="str">
        <f t="shared" si="114"/>
        <v/>
      </c>
      <c r="L819" s="76">
        <f t="shared" si="107"/>
        <v>0</v>
      </c>
      <c r="M819" s="77"/>
      <c r="N819" s="78" t="str">
        <f t="shared" si="106"/>
        <v/>
      </c>
      <c r="O819" s="82"/>
      <c r="P819" s="83">
        <f t="shared" si="109"/>
        <v>0</v>
      </c>
      <c r="Q819" s="78">
        <f t="shared" si="112"/>
        <v>817</v>
      </c>
      <c r="R819" s="78"/>
      <c r="T819" s="3" t="str">
        <f t="shared" si="110"/>
        <v/>
      </c>
    </row>
    <row r="820" spans="1:20" ht="24.75" customHeight="1">
      <c r="A820" s="69">
        <f t="shared" si="111"/>
        <v>818</v>
      </c>
      <c r="B820" s="16" t="str">
        <f t="shared" si="113"/>
        <v>520</v>
      </c>
      <c r="C820" s="69">
        <f t="shared" si="108"/>
        <v>520</v>
      </c>
      <c r="D820" s="10"/>
      <c r="E820" s="17"/>
      <c r="F820" s="18"/>
      <c r="G820" s="14"/>
      <c r="H820" s="91"/>
      <c r="I820" s="89"/>
      <c r="J820" s="93"/>
      <c r="K820" s="15" t="str">
        <f t="shared" si="114"/>
        <v/>
      </c>
      <c r="L820" s="76">
        <f t="shared" si="107"/>
        <v>0</v>
      </c>
      <c r="M820" s="77"/>
      <c r="N820" s="78" t="str">
        <f t="shared" si="106"/>
        <v/>
      </c>
      <c r="O820" s="82"/>
      <c r="P820" s="83">
        <f t="shared" si="109"/>
        <v>0</v>
      </c>
      <c r="Q820" s="78">
        <f t="shared" si="112"/>
        <v>818</v>
      </c>
      <c r="R820" s="78"/>
      <c r="T820" s="3" t="str">
        <f t="shared" si="110"/>
        <v/>
      </c>
    </row>
    <row r="821" spans="1:20" ht="24.75" customHeight="1">
      <c r="A821" s="69">
        <f t="shared" si="111"/>
        <v>819</v>
      </c>
      <c r="B821" s="16" t="str">
        <f t="shared" si="113"/>
        <v>521</v>
      </c>
      <c r="C821" s="69">
        <f t="shared" si="108"/>
        <v>521</v>
      </c>
      <c r="D821" s="10"/>
      <c r="E821" s="17"/>
      <c r="F821" s="18"/>
      <c r="G821" s="14"/>
      <c r="H821" s="91"/>
      <c r="I821" s="89"/>
      <c r="J821" s="93"/>
      <c r="K821" s="15" t="str">
        <f t="shared" si="114"/>
        <v/>
      </c>
      <c r="L821" s="76">
        <f t="shared" si="107"/>
        <v>0</v>
      </c>
      <c r="M821" s="77"/>
      <c r="N821" s="78" t="str">
        <f t="shared" si="106"/>
        <v/>
      </c>
      <c r="O821" s="82"/>
      <c r="P821" s="83">
        <f t="shared" si="109"/>
        <v>0</v>
      </c>
      <c r="Q821" s="78">
        <f t="shared" si="112"/>
        <v>819</v>
      </c>
      <c r="R821" s="78"/>
      <c r="T821" s="3" t="str">
        <f t="shared" si="110"/>
        <v/>
      </c>
    </row>
    <row r="822" spans="1:20" ht="24.75" customHeight="1">
      <c r="A822" s="69">
        <f t="shared" si="111"/>
        <v>820</v>
      </c>
      <c r="B822" s="16" t="str">
        <f t="shared" si="113"/>
        <v>522</v>
      </c>
      <c r="C822" s="69">
        <f t="shared" si="108"/>
        <v>522</v>
      </c>
      <c r="D822" s="10"/>
      <c r="E822" s="17"/>
      <c r="F822" s="18"/>
      <c r="G822" s="14"/>
      <c r="H822" s="91"/>
      <c r="I822" s="89"/>
      <c r="J822" s="93"/>
      <c r="K822" s="15" t="str">
        <f t="shared" si="114"/>
        <v/>
      </c>
      <c r="L822" s="76">
        <f t="shared" si="107"/>
        <v>0</v>
      </c>
      <c r="M822" s="77"/>
      <c r="N822" s="78" t="str">
        <f t="shared" si="106"/>
        <v/>
      </c>
      <c r="O822" s="82"/>
      <c r="P822" s="83">
        <f t="shared" si="109"/>
        <v>0</v>
      </c>
      <c r="Q822" s="78">
        <f t="shared" si="112"/>
        <v>820</v>
      </c>
      <c r="R822" s="78"/>
      <c r="T822" s="3" t="str">
        <f t="shared" si="110"/>
        <v/>
      </c>
    </row>
    <row r="823" spans="1:20" ht="24.75" customHeight="1">
      <c r="A823" s="69">
        <f t="shared" si="111"/>
        <v>821</v>
      </c>
      <c r="B823" s="16" t="str">
        <f t="shared" si="113"/>
        <v>523</v>
      </c>
      <c r="C823" s="69">
        <f t="shared" si="108"/>
        <v>523</v>
      </c>
      <c r="D823" s="10"/>
      <c r="E823" s="17"/>
      <c r="F823" s="18"/>
      <c r="G823" s="14"/>
      <c r="H823" s="91"/>
      <c r="I823" s="89"/>
      <c r="J823" s="93"/>
      <c r="K823" s="15" t="str">
        <f t="shared" si="114"/>
        <v/>
      </c>
      <c r="L823" s="76">
        <f t="shared" si="107"/>
        <v>0</v>
      </c>
      <c r="M823" s="77"/>
      <c r="N823" s="78" t="str">
        <f t="shared" si="106"/>
        <v/>
      </c>
      <c r="O823" s="82"/>
      <c r="P823" s="83">
        <f t="shared" si="109"/>
        <v>0</v>
      </c>
      <c r="Q823" s="78">
        <f t="shared" si="112"/>
        <v>821</v>
      </c>
      <c r="R823" s="78"/>
      <c r="T823" s="3" t="str">
        <f t="shared" si="110"/>
        <v/>
      </c>
    </row>
    <row r="824" spans="1:20" ht="24.75" customHeight="1">
      <c r="A824" s="69">
        <f t="shared" si="111"/>
        <v>822</v>
      </c>
      <c r="B824" s="16" t="str">
        <f t="shared" si="113"/>
        <v>524</v>
      </c>
      <c r="C824" s="69">
        <f t="shared" si="108"/>
        <v>524</v>
      </c>
      <c r="D824" s="10"/>
      <c r="E824" s="17"/>
      <c r="F824" s="18"/>
      <c r="G824" s="14"/>
      <c r="H824" s="91"/>
      <c r="I824" s="89"/>
      <c r="J824" s="93"/>
      <c r="K824" s="15" t="str">
        <f t="shared" si="114"/>
        <v/>
      </c>
      <c r="L824" s="76">
        <f t="shared" si="107"/>
        <v>0</v>
      </c>
      <c r="M824" s="77"/>
      <c r="N824" s="78" t="str">
        <f t="shared" si="106"/>
        <v/>
      </c>
      <c r="O824" s="82"/>
      <c r="P824" s="83">
        <f t="shared" si="109"/>
        <v>0</v>
      </c>
      <c r="Q824" s="78">
        <f t="shared" si="112"/>
        <v>822</v>
      </c>
      <c r="R824" s="78"/>
      <c r="T824" s="3" t="str">
        <f t="shared" si="110"/>
        <v/>
      </c>
    </row>
    <row r="825" spans="1:20" ht="24.75" customHeight="1">
      <c r="A825" s="69">
        <f t="shared" si="111"/>
        <v>823</v>
      </c>
      <c r="B825" s="16" t="str">
        <f t="shared" si="113"/>
        <v>525</v>
      </c>
      <c r="C825" s="69">
        <f t="shared" si="108"/>
        <v>525</v>
      </c>
      <c r="D825" s="10"/>
      <c r="E825" s="17"/>
      <c r="F825" s="18"/>
      <c r="G825" s="14"/>
      <c r="H825" s="91"/>
      <c r="I825" s="89"/>
      <c r="J825" s="93"/>
      <c r="K825" s="15" t="str">
        <f t="shared" si="114"/>
        <v/>
      </c>
      <c r="L825" s="76">
        <f t="shared" si="107"/>
        <v>0</v>
      </c>
      <c r="M825" s="77"/>
      <c r="N825" s="78" t="str">
        <f t="shared" ref="N825:N888" si="115">IF(M825&lt;&gt;0,"Học Ghép","")</f>
        <v/>
      </c>
      <c r="O825" s="82"/>
      <c r="P825" s="83">
        <f t="shared" si="109"/>
        <v>0</v>
      </c>
      <c r="Q825" s="78">
        <f t="shared" si="112"/>
        <v>823</v>
      </c>
      <c r="R825" s="78"/>
      <c r="T825" s="3" t="str">
        <f t="shared" si="110"/>
        <v/>
      </c>
    </row>
    <row r="826" spans="1:20" ht="24.75" customHeight="1">
      <c r="A826" s="69">
        <f t="shared" si="111"/>
        <v>824</v>
      </c>
      <c r="B826" s="16" t="str">
        <f t="shared" si="113"/>
        <v>526</v>
      </c>
      <c r="C826" s="69">
        <f t="shared" si="108"/>
        <v>526</v>
      </c>
      <c r="D826" s="10"/>
      <c r="E826" s="17"/>
      <c r="F826" s="18"/>
      <c r="G826" s="14"/>
      <c r="H826" s="91"/>
      <c r="I826" s="89"/>
      <c r="J826" s="93"/>
      <c r="K826" s="15" t="str">
        <f t="shared" si="114"/>
        <v/>
      </c>
      <c r="L826" s="76">
        <f t="shared" si="107"/>
        <v>0</v>
      </c>
      <c r="M826" s="77"/>
      <c r="N826" s="78" t="str">
        <f t="shared" si="115"/>
        <v/>
      </c>
      <c r="O826" s="82"/>
      <c r="P826" s="83">
        <f t="shared" si="109"/>
        <v>0</v>
      </c>
      <c r="Q826" s="78">
        <f t="shared" si="112"/>
        <v>824</v>
      </c>
      <c r="R826" s="78"/>
      <c r="T826" s="3" t="str">
        <f t="shared" si="110"/>
        <v/>
      </c>
    </row>
    <row r="827" spans="1:20" ht="24.75" customHeight="1">
      <c r="A827" s="69">
        <f t="shared" si="111"/>
        <v>825</v>
      </c>
      <c r="B827" s="16" t="str">
        <f t="shared" si="113"/>
        <v>527</v>
      </c>
      <c r="C827" s="69">
        <f t="shared" si="108"/>
        <v>527</v>
      </c>
      <c r="D827" s="10"/>
      <c r="E827" s="17"/>
      <c r="F827" s="18"/>
      <c r="G827" s="14"/>
      <c r="H827" s="91"/>
      <c r="I827" s="89"/>
      <c r="J827" s="93"/>
      <c r="K827" s="15" t="str">
        <f t="shared" si="114"/>
        <v/>
      </c>
      <c r="L827" s="76">
        <f t="shared" si="107"/>
        <v>0</v>
      </c>
      <c r="M827" s="77"/>
      <c r="N827" s="78" t="str">
        <f t="shared" si="115"/>
        <v/>
      </c>
      <c r="O827" s="82"/>
      <c r="P827" s="83">
        <f t="shared" si="109"/>
        <v>0</v>
      </c>
      <c r="Q827" s="78">
        <f t="shared" si="112"/>
        <v>825</v>
      </c>
      <c r="R827" s="78"/>
      <c r="T827" s="3" t="str">
        <f t="shared" si="110"/>
        <v/>
      </c>
    </row>
    <row r="828" spans="1:20" ht="24.75" customHeight="1">
      <c r="A828" s="69">
        <f t="shared" si="111"/>
        <v>826</v>
      </c>
      <c r="B828" s="16" t="str">
        <f t="shared" si="113"/>
        <v>528</v>
      </c>
      <c r="C828" s="69">
        <f t="shared" si="108"/>
        <v>528</v>
      </c>
      <c r="D828" s="10"/>
      <c r="E828" s="17"/>
      <c r="F828" s="18"/>
      <c r="G828" s="14"/>
      <c r="H828" s="91"/>
      <c r="I828" s="89"/>
      <c r="J828" s="93"/>
      <c r="K828" s="15" t="str">
        <f t="shared" si="114"/>
        <v/>
      </c>
      <c r="L828" s="76">
        <f t="shared" si="107"/>
        <v>0</v>
      </c>
      <c r="M828" s="77"/>
      <c r="N828" s="78" t="str">
        <f t="shared" si="115"/>
        <v/>
      </c>
      <c r="O828" s="82"/>
      <c r="P828" s="83">
        <f t="shared" si="109"/>
        <v>0</v>
      </c>
      <c r="Q828" s="78">
        <f t="shared" si="112"/>
        <v>826</v>
      </c>
      <c r="R828" s="78"/>
      <c r="T828" s="3" t="str">
        <f t="shared" si="110"/>
        <v/>
      </c>
    </row>
    <row r="829" spans="1:20" ht="24.75" customHeight="1">
      <c r="A829" s="69">
        <f t="shared" si="111"/>
        <v>827</v>
      </c>
      <c r="B829" s="16" t="str">
        <f t="shared" si="113"/>
        <v>529</v>
      </c>
      <c r="C829" s="69">
        <f t="shared" si="108"/>
        <v>529</v>
      </c>
      <c r="D829" s="10"/>
      <c r="E829" s="17"/>
      <c r="F829" s="18"/>
      <c r="G829" s="14"/>
      <c r="H829" s="91"/>
      <c r="I829" s="89"/>
      <c r="J829" s="93"/>
      <c r="K829" s="15" t="str">
        <f t="shared" si="114"/>
        <v/>
      </c>
      <c r="L829" s="76">
        <f t="shared" si="107"/>
        <v>0</v>
      </c>
      <c r="M829" s="77"/>
      <c r="N829" s="78" t="str">
        <f t="shared" si="115"/>
        <v/>
      </c>
      <c r="O829" s="82"/>
      <c r="P829" s="83">
        <f t="shared" si="109"/>
        <v>0</v>
      </c>
      <c r="Q829" s="78">
        <f t="shared" si="112"/>
        <v>827</v>
      </c>
      <c r="R829" s="78"/>
      <c r="T829" s="3" t="str">
        <f t="shared" si="110"/>
        <v/>
      </c>
    </row>
    <row r="830" spans="1:20" ht="24.75" customHeight="1">
      <c r="A830" s="69">
        <f t="shared" si="111"/>
        <v>828</v>
      </c>
      <c r="B830" s="16" t="str">
        <f t="shared" si="113"/>
        <v>530</v>
      </c>
      <c r="C830" s="69">
        <f t="shared" si="108"/>
        <v>530</v>
      </c>
      <c r="D830" s="10"/>
      <c r="E830" s="17"/>
      <c r="F830" s="18"/>
      <c r="G830" s="14"/>
      <c r="H830" s="91"/>
      <c r="I830" s="89"/>
      <c r="J830" s="93"/>
      <c r="K830" s="15" t="str">
        <f t="shared" si="114"/>
        <v/>
      </c>
      <c r="L830" s="76">
        <f t="shared" si="107"/>
        <v>0</v>
      </c>
      <c r="M830" s="77"/>
      <c r="N830" s="78" t="str">
        <f t="shared" si="115"/>
        <v/>
      </c>
      <c r="O830" s="82"/>
      <c r="P830" s="83">
        <f t="shared" si="109"/>
        <v>0</v>
      </c>
      <c r="Q830" s="78">
        <f t="shared" si="112"/>
        <v>828</v>
      </c>
      <c r="R830" s="78"/>
      <c r="T830" s="3" t="str">
        <f t="shared" si="110"/>
        <v/>
      </c>
    </row>
    <row r="831" spans="1:20" ht="24.75" customHeight="1">
      <c r="A831" s="69">
        <f t="shared" si="111"/>
        <v>829</v>
      </c>
      <c r="B831" s="16" t="str">
        <f t="shared" si="113"/>
        <v>531</v>
      </c>
      <c r="C831" s="69">
        <f t="shared" si="108"/>
        <v>531</v>
      </c>
      <c r="D831" s="10"/>
      <c r="E831" s="17"/>
      <c r="F831" s="18"/>
      <c r="G831" s="14"/>
      <c r="H831" s="91"/>
      <c r="I831" s="89"/>
      <c r="J831" s="93"/>
      <c r="K831" s="15" t="str">
        <f t="shared" si="114"/>
        <v/>
      </c>
      <c r="L831" s="76">
        <f t="shared" si="107"/>
        <v>0</v>
      </c>
      <c r="M831" s="77"/>
      <c r="N831" s="78" t="str">
        <f t="shared" si="115"/>
        <v/>
      </c>
      <c r="O831" s="82"/>
      <c r="P831" s="83">
        <f t="shared" si="109"/>
        <v>0</v>
      </c>
      <c r="Q831" s="78">
        <f t="shared" si="112"/>
        <v>829</v>
      </c>
      <c r="R831" s="78"/>
      <c r="T831" s="3" t="str">
        <f t="shared" si="110"/>
        <v/>
      </c>
    </row>
    <row r="832" spans="1:20" ht="24.75" customHeight="1">
      <c r="A832" s="69">
        <f t="shared" si="111"/>
        <v>830</v>
      </c>
      <c r="B832" s="16" t="str">
        <f t="shared" si="113"/>
        <v>532</v>
      </c>
      <c r="C832" s="69">
        <f t="shared" si="108"/>
        <v>532</v>
      </c>
      <c r="D832" s="10"/>
      <c r="E832" s="17"/>
      <c r="F832" s="18"/>
      <c r="G832" s="14"/>
      <c r="H832" s="91"/>
      <c r="I832" s="89"/>
      <c r="J832" s="93"/>
      <c r="K832" s="15" t="str">
        <f t="shared" si="114"/>
        <v/>
      </c>
      <c r="L832" s="76">
        <f t="shared" si="107"/>
        <v>0</v>
      </c>
      <c r="M832" s="77"/>
      <c r="N832" s="78" t="str">
        <f t="shared" si="115"/>
        <v/>
      </c>
      <c r="O832" s="82"/>
      <c r="P832" s="83">
        <f t="shared" si="109"/>
        <v>0</v>
      </c>
      <c r="Q832" s="78">
        <f t="shared" si="112"/>
        <v>830</v>
      </c>
      <c r="R832" s="78"/>
      <c r="T832" s="3" t="str">
        <f t="shared" si="110"/>
        <v/>
      </c>
    </row>
    <row r="833" spans="1:20" ht="24.75" customHeight="1">
      <c r="A833" s="69">
        <f t="shared" si="111"/>
        <v>831</v>
      </c>
      <c r="B833" s="16" t="str">
        <f t="shared" si="113"/>
        <v>533</v>
      </c>
      <c r="C833" s="69">
        <f t="shared" si="108"/>
        <v>533</v>
      </c>
      <c r="D833" s="10"/>
      <c r="E833" s="17"/>
      <c r="F833" s="18"/>
      <c r="G833" s="14"/>
      <c r="H833" s="91"/>
      <c r="I833" s="89"/>
      <c r="J833" s="93"/>
      <c r="K833" s="15" t="str">
        <f t="shared" si="114"/>
        <v/>
      </c>
      <c r="L833" s="76">
        <f t="shared" si="107"/>
        <v>0</v>
      </c>
      <c r="M833" s="77"/>
      <c r="N833" s="78" t="str">
        <f t="shared" si="115"/>
        <v/>
      </c>
      <c r="O833" s="82"/>
      <c r="P833" s="83">
        <f t="shared" si="109"/>
        <v>0</v>
      </c>
      <c r="Q833" s="78">
        <f t="shared" si="112"/>
        <v>831</v>
      </c>
      <c r="R833" s="78"/>
      <c r="T833" s="3" t="str">
        <f t="shared" si="110"/>
        <v/>
      </c>
    </row>
    <row r="834" spans="1:20" ht="24.75" customHeight="1">
      <c r="A834" s="69">
        <f t="shared" si="111"/>
        <v>832</v>
      </c>
      <c r="B834" s="16" t="str">
        <f t="shared" si="113"/>
        <v>534</v>
      </c>
      <c r="C834" s="69">
        <f t="shared" si="108"/>
        <v>534</v>
      </c>
      <c r="D834" s="10"/>
      <c r="E834" s="17"/>
      <c r="F834" s="18"/>
      <c r="G834" s="14"/>
      <c r="H834" s="91"/>
      <c r="I834" s="89"/>
      <c r="J834" s="93"/>
      <c r="K834" s="15" t="str">
        <f t="shared" si="114"/>
        <v/>
      </c>
      <c r="L834" s="76">
        <f t="shared" si="107"/>
        <v>0</v>
      </c>
      <c r="M834" s="77"/>
      <c r="N834" s="78" t="str">
        <f t="shared" si="115"/>
        <v/>
      </c>
      <c r="O834" s="82"/>
      <c r="P834" s="83">
        <f t="shared" si="109"/>
        <v>0</v>
      </c>
      <c r="Q834" s="78">
        <f t="shared" si="112"/>
        <v>832</v>
      </c>
      <c r="R834" s="78"/>
      <c r="T834" s="3" t="str">
        <f t="shared" si="110"/>
        <v/>
      </c>
    </row>
    <row r="835" spans="1:20" ht="24.75" customHeight="1">
      <c r="A835" s="69">
        <f t="shared" si="111"/>
        <v>833</v>
      </c>
      <c r="B835" s="16" t="str">
        <f t="shared" si="113"/>
        <v>535</v>
      </c>
      <c r="C835" s="69">
        <f t="shared" si="108"/>
        <v>535</v>
      </c>
      <c r="D835" s="10"/>
      <c r="E835" s="17"/>
      <c r="F835" s="18"/>
      <c r="G835" s="14"/>
      <c r="H835" s="91"/>
      <c r="I835" s="89"/>
      <c r="J835" s="93"/>
      <c r="K835" s="15" t="str">
        <f t="shared" si="114"/>
        <v/>
      </c>
      <c r="L835" s="76">
        <f t="shared" ref="L835:L898" si="116">COUNTIF($D$3:$D$1049,D835)</f>
        <v>0</v>
      </c>
      <c r="M835" s="77"/>
      <c r="N835" s="78" t="str">
        <f t="shared" si="115"/>
        <v/>
      </c>
      <c r="O835" s="82"/>
      <c r="P835" s="83">
        <f t="shared" si="109"/>
        <v>0</v>
      </c>
      <c r="Q835" s="78">
        <f t="shared" si="112"/>
        <v>833</v>
      </c>
      <c r="R835" s="78"/>
      <c r="T835" s="3" t="str">
        <f t="shared" si="110"/>
        <v/>
      </c>
    </row>
    <row r="836" spans="1:20" ht="24.75" customHeight="1">
      <c r="A836" s="69">
        <f t="shared" si="111"/>
        <v>834</v>
      </c>
      <c r="B836" s="16" t="str">
        <f t="shared" si="113"/>
        <v>536</v>
      </c>
      <c r="C836" s="69">
        <f t="shared" ref="C836:C899" si="117">IF(H836&lt;&gt;H835,1,C835+1)</f>
        <v>536</v>
      </c>
      <c r="D836" s="10"/>
      <c r="E836" s="17"/>
      <c r="F836" s="18"/>
      <c r="G836" s="14"/>
      <c r="H836" s="91"/>
      <c r="I836" s="89"/>
      <c r="J836" s="93"/>
      <c r="K836" s="15" t="str">
        <f>I836&amp;J836</f>
        <v/>
      </c>
      <c r="L836" s="76">
        <f t="shared" si="116"/>
        <v>0</v>
      </c>
      <c r="M836" s="77"/>
      <c r="N836" s="78" t="str">
        <f t="shared" si="115"/>
        <v/>
      </c>
      <c r="O836" s="82"/>
      <c r="P836" s="83">
        <f t="shared" ref="P836:P899" si="118">IF(M836&lt;&gt;0,M836,O836)</f>
        <v>0</v>
      </c>
      <c r="Q836" s="78">
        <f t="shared" si="112"/>
        <v>834</v>
      </c>
      <c r="R836" s="78"/>
      <c r="T836" s="3" t="str">
        <f t="shared" ref="T836:T899" si="119">LEFT(D836,2)</f>
        <v/>
      </c>
    </row>
    <row r="837" spans="1:20" ht="24.75" customHeight="1">
      <c r="A837" s="69">
        <f t="shared" ref="A837:A900" si="120">A836+1</f>
        <v>835</v>
      </c>
      <c r="B837" s="16" t="str">
        <f t="shared" si="113"/>
        <v>537</v>
      </c>
      <c r="C837" s="69">
        <f t="shared" si="117"/>
        <v>537</v>
      </c>
      <c r="D837" s="10"/>
      <c r="E837" s="17"/>
      <c r="F837" s="18"/>
      <c r="G837" s="14"/>
      <c r="H837" s="91"/>
      <c r="I837" s="89"/>
      <c r="J837" s="93"/>
      <c r="K837" s="15" t="str">
        <f>I837&amp;J837</f>
        <v/>
      </c>
      <c r="L837" s="76">
        <f t="shared" si="116"/>
        <v>0</v>
      </c>
      <c r="M837" s="77"/>
      <c r="N837" s="78" t="str">
        <f t="shared" si="115"/>
        <v/>
      </c>
      <c r="O837" s="82"/>
      <c r="P837" s="83">
        <f t="shared" si="118"/>
        <v>0</v>
      </c>
      <c r="Q837" s="78">
        <f t="shared" ref="Q837:Q900" si="121">Q836+1</f>
        <v>835</v>
      </c>
      <c r="R837" s="78"/>
      <c r="T837" s="3" t="str">
        <f t="shared" si="119"/>
        <v/>
      </c>
    </row>
    <row r="838" spans="1:20" ht="24.75" customHeight="1">
      <c r="A838" s="69">
        <f t="shared" si="120"/>
        <v>836</v>
      </c>
      <c r="B838" s="16" t="str">
        <f t="shared" si="113"/>
        <v>538</v>
      </c>
      <c r="C838" s="69">
        <f t="shared" si="117"/>
        <v>538</v>
      </c>
      <c r="D838" s="10"/>
      <c r="E838" s="17"/>
      <c r="F838" s="18"/>
      <c r="G838" s="14"/>
      <c r="H838" s="91"/>
      <c r="I838" s="89"/>
      <c r="J838" s="93"/>
      <c r="K838" s="15" t="str">
        <f>I838&amp;J838</f>
        <v/>
      </c>
      <c r="L838" s="76">
        <f t="shared" si="116"/>
        <v>0</v>
      </c>
      <c r="M838" s="77"/>
      <c r="N838" s="78" t="str">
        <f t="shared" si="115"/>
        <v/>
      </c>
      <c r="O838" s="82"/>
      <c r="P838" s="83">
        <f t="shared" si="118"/>
        <v>0</v>
      </c>
      <c r="Q838" s="78">
        <f t="shared" si="121"/>
        <v>836</v>
      </c>
      <c r="R838" s="78"/>
      <c r="T838" s="3" t="str">
        <f t="shared" si="119"/>
        <v/>
      </c>
    </row>
    <row r="839" spans="1:20" ht="24.75" customHeight="1">
      <c r="A839" s="69">
        <f t="shared" si="120"/>
        <v>837</v>
      </c>
      <c r="B839" s="16" t="str">
        <f t="shared" si="113"/>
        <v>539</v>
      </c>
      <c r="C839" s="69">
        <f t="shared" si="117"/>
        <v>539</v>
      </c>
      <c r="D839" s="10"/>
      <c r="E839" s="17"/>
      <c r="F839" s="18"/>
      <c r="G839" s="14"/>
      <c r="H839" s="91"/>
      <c r="I839" s="89"/>
      <c r="J839" s="93"/>
      <c r="K839" s="15" t="str">
        <f>I839&amp;J839</f>
        <v/>
      </c>
      <c r="L839" s="76">
        <f t="shared" si="116"/>
        <v>0</v>
      </c>
      <c r="M839" s="77"/>
      <c r="N839" s="78" t="str">
        <f t="shared" si="115"/>
        <v/>
      </c>
      <c r="O839" s="82"/>
      <c r="P839" s="83">
        <f t="shared" si="118"/>
        <v>0</v>
      </c>
      <c r="Q839" s="78">
        <f t="shared" si="121"/>
        <v>837</v>
      </c>
      <c r="R839" s="78"/>
      <c r="T839" s="3" t="str">
        <f t="shared" si="119"/>
        <v/>
      </c>
    </row>
    <row r="840" spans="1:20" ht="24.75" customHeight="1">
      <c r="A840" s="69">
        <f t="shared" si="120"/>
        <v>838</v>
      </c>
      <c r="B840" s="16" t="str">
        <f t="shared" si="113"/>
        <v>540</v>
      </c>
      <c r="C840" s="69">
        <f t="shared" si="117"/>
        <v>540</v>
      </c>
      <c r="D840" s="10"/>
      <c r="E840" s="17"/>
      <c r="F840" s="18"/>
      <c r="G840" s="14"/>
      <c r="H840" s="91"/>
      <c r="I840" s="89"/>
      <c r="J840" s="93"/>
      <c r="K840" s="15" t="str">
        <f>I840&amp;J840</f>
        <v/>
      </c>
      <c r="L840" s="76">
        <f t="shared" si="116"/>
        <v>0</v>
      </c>
      <c r="M840" s="77"/>
      <c r="N840" s="78" t="str">
        <f t="shared" si="115"/>
        <v/>
      </c>
      <c r="O840" s="82"/>
      <c r="P840" s="83">
        <f t="shared" si="118"/>
        <v>0</v>
      </c>
      <c r="Q840" s="78">
        <f t="shared" si="121"/>
        <v>838</v>
      </c>
      <c r="R840" s="78"/>
      <c r="T840" s="3" t="str">
        <f t="shared" si="119"/>
        <v/>
      </c>
    </row>
    <row r="841" spans="1:20" ht="24.75" customHeight="1">
      <c r="A841" s="69">
        <f t="shared" si="120"/>
        <v>839</v>
      </c>
      <c r="B841" s="16" t="str">
        <f t="shared" si="113"/>
        <v>541</v>
      </c>
      <c r="C841" s="69">
        <f t="shared" si="117"/>
        <v>541</v>
      </c>
      <c r="D841" s="10"/>
      <c r="E841" s="17"/>
      <c r="F841" s="18"/>
      <c r="G841" s="14"/>
      <c r="H841" s="91"/>
      <c r="I841" s="89"/>
      <c r="J841" s="93"/>
      <c r="K841" s="15" t="str">
        <f t="shared" si="114"/>
        <v/>
      </c>
      <c r="L841" s="76">
        <f t="shared" si="116"/>
        <v>0</v>
      </c>
      <c r="M841" s="77"/>
      <c r="N841" s="78" t="str">
        <f t="shared" si="115"/>
        <v/>
      </c>
      <c r="O841" s="82"/>
      <c r="P841" s="83">
        <f t="shared" si="118"/>
        <v>0</v>
      </c>
      <c r="Q841" s="78">
        <f t="shared" si="121"/>
        <v>839</v>
      </c>
      <c r="R841" s="78"/>
      <c r="T841" s="3" t="str">
        <f t="shared" si="119"/>
        <v/>
      </c>
    </row>
    <row r="842" spans="1:20" ht="24.75" customHeight="1">
      <c r="A842" s="69">
        <f t="shared" si="120"/>
        <v>840</v>
      </c>
      <c r="B842" s="16" t="str">
        <f t="shared" ref="B842:B905" si="122">J842&amp;TEXT(C842,"00")</f>
        <v>542</v>
      </c>
      <c r="C842" s="69">
        <f t="shared" si="117"/>
        <v>542</v>
      </c>
      <c r="D842" s="10"/>
      <c r="E842" s="17"/>
      <c r="F842" s="18"/>
      <c r="G842" s="14"/>
      <c r="H842" s="91"/>
      <c r="I842" s="89"/>
      <c r="J842" s="93"/>
      <c r="K842" s="15" t="str">
        <f t="shared" si="114"/>
        <v/>
      </c>
      <c r="L842" s="76">
        <f t="shared" si="116"/>
        <v>0</v>
      </c>
      <c r="M842" s="77"/>
      <c r="N842" s="78" t="str">
        <f t="shared" si="115"/>
        <v/>
      </c>
      <c r="O842" s="82"/>
      <c r="P842" s="83">
        <f t="shared" si="118"/>
        <v>0</v>
      </c>
      <c r="Q842" s="78">
        <f t="shared" si="121"/>
        <v>840</v>
      </c>
      <c r="R842" s="78"/>
      <c r="T842" s="3" t="str">
        <f t="shared" si="119"/>
        <v/>
      </c>
    </row>
    <row r="843" spans="1:20" ht="24.75" customHeight="1">
      <c r="A843" s="69">
        <f t="shared" si="120"/>
        <v>841</v>
      </c>
      <c r="B843" s="16" t="str">
        <f t="shared" si="122"/>
        <v>543</v>
      </c>
      <c r="C843" s="69">
        <f t="shared" si="117"/>
        <v>543</v>
      </c>
      <c r="D843" s="10"/>
      <c r="E843" s="17"/>
      <c r="F843" s="18"/>
      <c r="G843" s="14"/>
      <c r="H843" s="91"/>
      <c r="I843" s="89"/>
      <c r="J843" s="93"/>
      <c r="K843" s="15" t="str">
        <f t="shared" si="114"/>
        <v/>
      </c>
      <c r="L843" s="76">
        <f t="shared" si="116"/>
        <v>0</v>
      </c>
      <c r="M843" s="77"/>
      <c r="N843" s="78" t="str">
        <f t="shared" si="115"/>
        <v/>
      </c>
      <c r="O843" s="82"/>
      <c r="P843" s="83">
        <f t="shared" si="118"/>
        <v>0</v>
      </c>
      <c r="Q843" s="78">
        <f t="shared" si="121"/>
        <v>841</v>
      </c>
      <c r="R843" s="78"/>
      <c r="T843" s="3" t="str">
        <f t="shared" si="119"/>
        <v/>
      </c>
    </row>
    <row r="844" spans="1:20" ht="24.75" customHeight="1">
      <c r="A844" s="69">
        <f t="shared" si="120"/>
        <v>842</v>
      </c>
      <c r="B844" s="16" t="str">
        <f t="shared" si="122"/>
        <v>544</v>
      </c>
      <c r="C844" s="69">
        <f t="shared" si="117"/>
        <v>544</v>
      </c>
      <c r="D844" s="10"/>
      <c r="E844" s="17"/>
      <c r="F844" s="18"/>
      <c r="G844" s="14"/>
      <c r="H844" s="91"/>
      <c r="I844" s="89"/>
      <c r="J844" s="93"/>
      <c r="K844" s="15" t="str">
        <f t="shared" si="114"/>
        <v/>
      </c>
      <c r="L844" s="76">
        <f t="shared" si="116"/>
        <v>0</v>
      </c>
      <c r="M844" s="77"/>
      <c r="N844" s="78" t="str">
        <f t="shared" si="115"/>
        <v/>
      </c>
      <c r="O844" s="82"/>
      <c r="P844" s="83">
        <f t="shared" si="118"/>
        <v>0</v>
      </c>
      <c r="Q844" s="78">
        <f t="shared" si="121"/>
        <v>842</v>
      </c>
      <c r="R844" s="78"/>
      <c r="T844" s="3" t="str">
        <f t="shared" si="119"/>
        <v/>
      </c>
    </row>
    <row r="845" spans="1:20" ht="24.75" customHeight="1">
      <c r="A845" s="69">
        <f t="shared" si="120"/>
        <v>843</v>
      </c>
      <c r="B845" s="16" t="str">
        <f t="shared" si="122"/>
        <v>545</v>
      </c>
      <c r="C845" s="69">
        <f t="shared" si="117"/>
        <v>545</v>
      </c>
      <c r="D845" s="10"/>
      <c r="E845" s="17"/>
      <c r="F845" s="18"/>
      <c r="G845" s="14"/>
      <c r="H845" s="91"/>
      <c r="I845" s="89"/>
      <c r="J845" s="93"/>
      <c r="K845" s="15" t="str">
        <f t="shared" si="114"/>
        <v/>
      </c>
      <c r="L845" s="76">
        <f t="shared" si="116"/>
        <v>0</v>
      </c>
      <c r="M845" s="77"/>
      <c r="N845" s="78" t="str">
        <f t="shared" si="115"/>
        <v/>
      </c>
      <c r="O845" s="82"/>
      <c r="P845" s="83">
        <f t="shared" si="118"/>
        <v>0</v>
      </c>
      <c r="Q845" s="78">
        <f t="shared" si="121"/>
        <v>843</v>
      </c>
      <c r="R845" s="78"/>
      <c r="T845" s="3" t="str">
        <f t="shared" si="119"/>
        <v/>
      </c>
    </row>
    <row r="846" spans="1:20" ht="24.75" customHeight="1">
      <c r="A846" s="69">
        <f t="shared" si="120"/>
        <v>844</v>
      </c>
      <c r="B846" s="16" t="str">
        <f t="shared" si="122"/>
        <v>546</v>
      </c>
      <c r="C846" s="69">
        <f t="shared" si="117"/>
        <v>546</v>
      </c>
      <c r="D846" s="10"/>
      <c r="E846" s="17"/>
      <c r="F846" s="18"/>
      <c r="G846" s="14"/>
      <c r="H846" s="91"/>
      <c r="I846" s="89"/>
      <c r="J846" s="93"/>
      <c r="K846" s="15" t="str">
        <f t="shared" si="114"/>
        <v/>
      </c>
      <c r="L846" s="76">
        <f t="shared" si="116"/>
        <v>0</v>
      </c>
      <c r="M846" s="77"/>
      <c r="N846" s="78" t="str">
        <f t="shared" si="115"/>
        <v/>
      </c>
      <c r="O846" s="82"/>
      <c r="P846" s="83">
        <f t="shared" si="118"/>
        <v>0</v>
      </c>
      <c r="Q846" s="78">
        <f t="shared" si="121"/>
        <v>844</v>
      </c>
      <c r="R846" s="78"/>
      <c r="T846" s="3" t="str">
        <f t="shared" si="119"/>
        <v/>
      </c>
    </row>
    <row r="847" spans="1:20" ht="24.75" customHeight="1">
      <c r="A847" s="69">
        <f t="shared" si="120"/>
        <v>845</v>
      </c>
      <c r="B847" s="16" t="str">
        <f t="shared" si="122"/>
        <v>547</v>
      </c>
      <c r="C847" s="69">
        <f t="shared" si="117"/>
        <v>547</v>
      </c>
      <c r="D847" s="10"/>
      <c r="E847" s="17"/>
      <c r="F847" s="18"/>
      <c r="G847" s="14"/>
      <c r="H847" s="91"/>
      <c r="I847" s="89"/>
      <c r="J847" s="93"/>
      <c r="K847" s="15" t="str">
        <f t="shared" si="114"/>
        <v/>
      </c>
      <c r="L847" s="76">
        <f t="shared" si="116"/>
        <v>0</v>
      </c>
      <c r="M847" s="77"/>
      <c r="N847" s="78" t="str">
        <f t="shared" si="115"/>
        <v/>
      </c>
      <c r="O847" s="82"/>
      <c r="P847" s="83">
        <f t="shared" si="118"/>
        <v>0</v>
      </c>
      <c r="Q847" s="78">
        <f t="shared" si="121"/>
        <v>845</v>
      </c>
      <c r="R847" s="78"/>
      <c r="T847" s="3" t="str">
        <f t="shared" si="119"/>
        <v/>
      </c>
    </row>
    <row r="848" spans="1:20" ht="24.75" customHeight="1">
      <c r="A848" s="69">
        <f t="shared" si="120"/>
        <v>846</v>
      </c>
      <c r="B848" s="16" t="str">
        <f t="shared" si="122"/>
        <v>548</v>
      </c>
      <c r="C848" s="69">
        <f t="shared" si="117"/>
        <v>548</v>
      </c>
      <c r="D848" s="10"/>
      <c r="E848" s="17"/>
      <c r="F848" s="18"/>
      <c r="G848" s="14"/>
      <c r="H848" s="91"/>
      <c r="I848" s="89"/>
      <c r="J848" s="93"/>
      <c r="K848" s="15" t="str">
        <f t="shared" si="114"/>
        <v/>
      </c>
      <c r="L848" s="76">
        <f t="shared" si="116"/>
        <v>0</v>
      </c>
      <c r="M848" s="77"/>
      <c r="N848" s="78" t="str">
        <f t="shared" si="115"/>
        <v/>
      </c>
      <c r="O848" s="82"/>
      <c r="P848" s="83">
        <f t="shared" si="118"/>
        <v>0</v>
      </c>
      <c r="Q848" s="78">
        <f t="shared" si="121"/>
        <v>846</v>
      </c>
      <c r="R848" s="78"/>
      <c r="T848" s="3" t="str">
        <f t="shared" si="119"/>
        <v/>
      </c>
    </row>
    <row r="849" spans="1:20" ht="24.75" customHeight="1">
      <c r="A849" s="69">
        <f t="shared" si="120"/>
        <v>847</v>
      </c>
      <c r="B849" s="16" t="str">
        <f t="shared" si="122"/>
        <v>549</v>
      </c>
      <c r="C849" s="69">
        <f t="shared" si="117"/>
        <v>549</v>
      </c>
      <c r="D849" s="10"/>
      <c r="E849" s="17"/>
      <c r="F849" s="18"/>
      <c r="G849" s="14"/>
      <c r="H849" s="91"/>
      <c r="I849" s="89"/>
      <c r="J849" s="93"/>
      <c r="K849" s="15" t="str">
        <f t="shared" si="114"/>
        <v/>
      </c>
      <c r="L849" s="76">
        <f t="shared" si="116"/>
        <v>0</v>
      </c>
      <c r="M849" s="77"/>
      <c r="N849" s="78" t="str">
        <f t="shared" si="115"/>
        <v/>
      </c>
      <c r="O849" s="82"/>
      <c r="P849" s="83">
        <f t="shared" si="118"/>
        <v>0</v>
      </c>
      <c r="Q849" s="78">
        <f t="shared" si="121"/>
        <v>847</v>
      </c>
      <c r="R849" s="78"/>
      <c r="T849" s="3" t="str">
        <f t="shared" si="119"/>
        <v/>
      </c>
    </row>
    <row r="850" spans="1:20" ht="24.75" customHeight="1">
      <c r="A850" s="69">
        <f t="shared" si="120"/>
        <v>848</v>
      </c>
      <c r="B850" s="16" t="str">
        <f t="shared" si="122"/>
        <v>550</v>
      </c>
      <c r="C850" s="69">
        <f t="shared" si="117"/>
        <v>550</v>
      </c>
      <c r="D850" s="10"/>
      <c r="E850" s="17"/>
      <c r="F850" s="18"/>
      <c r="G850" s="14"/>
      <c r="H850" s="91"/>
      <c r="I850" s="89"/>
      <c r="J850" s="93"/>
      <c r="K850" s="15" t="str">
        <f t="shared" si="114"/>
        <v/>
      </c>
      <c r="L850" s="76">
        <f t="shared" si="116"/>
        <v>0</v>
      </c>
      <c r="M850" s="77"/>
      <c r="N850" s="78" t="str">
        <f t="shared" si="115"/>
        <v/>
      </c>
      <c r="O850" s="82"/>
      <c r="P850" s="83">
        <f t="shared" si="118"/>
        <v>0</v>
      </c>
      <c r="Q850" s="78">
        <f t="shared" si="121"/>
        <v>848</v>
      </c>
      <c r="R850" s="78"/>
      <c r="T850" s="3" t="str">
        <f t="shared" si="119"/>
        <v/>
      </c>
    </row>
    <row r="851" spans="1:20" ht="24.75" customHeight="1">
      <c r="A851" s="69">
        <f t="shared" si="120"/>
        <v>849</v>
      </c>
      <c r="B851" s="16" t="str">
        <f t="shared" si="122"/>
        <v>551</v>
      </c>
      <c r="C851" s="69">
        <f t="shared" si="117"/>
        <v>551</v>
      </c>
      <c r="D851" s="10"/>
      <c r="E851" s="17"/>
      <c r="F851" s="18"/>
      <c r="G851" s="14"/>
      <c r="H851" s="91"/>
      <c r="I851" s="89"/>
      <c r="J851" s="93"/>
      <c r="K851" s="15" t="str">
        <f t="shared" si="114"/>
        <v/>
      </c>
      <c r="L851" s="76">
        <f t="shared" si="116"/>
        <v>0</v>
      </c>
      <c r="M851" s="77"/>
      <c r="N851" s="78" t="str">
        <f t="shared" si="115"/>
        <v/>
      </c>
      <c r="O851" s="82"/>
      <c r="P851" s="83">
        <f t="shared" si="118"/>
        <v>0</v>
      </c>
      <c r="Q851" s="78">
        <f t="shared" si="121"/>
        <v>849</v>
      </c>
      <c r="R851" s="78"/>
      <c r="T851" s="3" t="str">
        <f t="shared" si="119"/>
        <v/>
      </c>
    </row>
    <row r="852" spans="1:20" ht="24.75" customHeight="1">
      <c r="A852" s="69">
        <f t="shared" si="120"/>
        <v>850</v>
      </c>
      <c r="B852" s="16" t="str">
        <f t="shared" si="122"/>
        <v>552</v>
      </c>
      <c r="C852" s="69">
        <f t="shared" si="117"/>
        <v>552</v>
      </c>
      <c r="D852" s="10"/>
      <c r="E852" s="17"/>
      <c r="F852" s="18"/>
      <c r="G852" s="14"/>
      <c r="H852" s="91"/>
      <c r="I852" s="89"/>
      <c r="J852" s="93"/>
      <c r="K852" s="15" t="str">
        <f t="shared" si="114"/>
        <v/>
      </c>
      <c r="L852" s="76">
        <f t="shared" si="116"/>
        <v>0</v>
      </c>
      <c r="M852" s="77"/>
      <c r="N852" s="78" t="str">
        <f t="shared" si="115"/>
        <v/>
      </c>
      <c r="O852" s="82"/>
      <c r="P852" s="83">
        <f t="shared" si="118"/>
        <v>0</v>
      </c>
      <c r="Q852" s="78">
        <f t="shared" si="121"/>
        <v>850</v>
      </c>
      <c r="R852" s="78"/>
      <c r="T852" s="3" t="str">
        <f t="shared" si="119"/>
        <v/>
      </c>
    </row>
    <row r="853" spans="1:20" ht="24.75" customHeight="1">
      <c r="A853" s="69">
        <f t="shared" si="120"/>
        <v>851</v>
      </c>
      <c r="B853" s="16" t="str">
        <f t="shared" si="122"/>
        <v>553</v>
      </c>
      <c r="C853" s="69">
        <f t="shared" si="117"/>
        <v>553</v>
      </c>
      <c r="D853" s="10"/>
      <c r="E853" s="17"/>
      <c r="F853" s="18"/>
      <c r="G853" s="14"/>
      <c r="H853" s="91"/>
      <c r="I853" s="89"/>
      <c r="J853" s="93"/>
      <c r="K853" s="15" t="str">
        <f t="shared" si="114"/>
        <v/>
      </c>
      <c r="L853" s="76">
        <f t="shared" si="116"/>
        <v>0</v>
      </c>
      <c r="M853" s="77"/>
      <c r="N853" s="78" t="str">
        <f t="shared" si="115"/>
        <v/>
      </c>
      <c r="O853" s="82"/>
      <c r="P853" s="83">
        <f t="shared" si="118"/>
        <v>0</v>
      </c>
      <c r="Q853" s="78">
        <f t="shared" si="121"/>
        <v>851</v>
      </c>
      <c r="R853" s="78"/>
      <c r="T853" s="3" t="str">
        <f t="shared" si="119"/>
        <v/>
      </c>
    </row>
    <row r="854" spans="1:20" ht="24.75" customHeight="1">
      <c r="A854" s="69">
        <f t="shared" si="120"/>
        <v>852</v>
      </c>
      <c r="B854" s="16" t="str">
        <f t="shared" si="122"/>
        <v>554</v>
      </c>
      <c r="C854" s="69">
        <f t="shared" si="117"/>
        <v>554</v>
      </c>
      <c r="D854" s="10"/>
      <c r="E854" s="17"/>
      <c r="F854" s="18"/>
      <c r="G854" s="14"/>
      <c r="H854" s="91"/>
      <c r="I854" s="89"/>
      <c r="J854" s="93"/>
      <c r="K854" s="15" t="str">
        <f t="shared" si="114"/>
        <v/>
      </c>
      <c r="L854" s="76">
        <f t="shared" si="116"/>
        <v>0</v>
      </c>
      <c r="M854" s="77"/>
      <c r="N854" s="78" t="str">
        <f t="shared" si="115"/>
        <v/>
      </c>
      <c r="O854" s="82"/>
      <c r="P854" s="83">
        <f t="shared" si="118"/>
        <v>0</v>
      </c>
      <c r="Q854" s="78">
        <f t="shared" si="121"/>
        <v>852</v>
      </c>
      <c r="R854" s="78"/>
      <c r="T854" s="3" t="str">
        <f t="shared" si="119"/>
        <v/>
      </c>
    </row>
    <row r="855" spans="1:20" ht="24.75" customHeight="1">
      <c r="A855" s="69">
        <f t="shared" si="120"/>
        <v>853</v>
      </c>
      <c r="B855" s="16" t="str">
        <f t="shared" si="122"/>
        <v>555</v>
      </c>
      <c r="C855" s="69">
        <f t="shared" si="117"/>
        <v>555</v>
      </c>
      <c r="D855" s="10"/>
      <c r="E855" s="17"/>
      <c r="F855" s="18"/>
      <c r="G855" s="14"/>
      <c r="H855" s="91"/>
      <c r="I855" s="89"/>
      <c r="J855" s="93"/>
      <c r="K855" s="15" t="str">
        <f t="shared" si="114"/>
        <v/>
      </c>
      <c r="L855" s="76">
        <f t="shared" si="116"/>
        <v>0</v>
      </c>
      <c r="M855" s="77"/>
      <c r="N855" s="78" t="str">
        <f t="shared" si="115"/>
        <v/>
      </c>
      <c r="O855" s="82"/>
      <c r="P855" s="83">
        <f t="shared" si="118"/>
        <v>0</v>
      </c>
      <c r="Q855" s="78">
        <f t="shared" si="121"/>
        <v>853</v>
      </c>
      <c r="R855" s="78"/>
      <c r="T855" s="3" t="str">
        <f t="shared" si="119"/>
        <v/>
      </c>
    </row>
    <row r="856" spans="1:20" ht="24.75" customHeight="1">
      <c r="A856" s="69">
        <f t="shared" si="120"/>
        <v>854</v>
      </c>
      <c r="B856" s="16" t="str">
        <f t="shared" si="122"/>
        <v>556</v>
      </c>
      <c r="C856" s="69">
        <f t="shared" si="117"/>
        <v>556</v>
      </c>
      <c r="D856" s="10"/>
      <c r="E856" s="17"/>
      <c r="F856" s="18"/>
      <c r="G856" s="14"/>
      <c r="H856" s="91"/>
      <c r="I856" s="89"/>
      <c r="J856" s="93"/>
      <c r="K856" s="15" t="str">
        <f t="shared" ref="K856:K919" si="123">I856&amp;J856</f>
        <v/>
      </c>
      <c r="L856" s="76">
        <f t="shared" si="116"/>
        <v>0</v>
      </c>
      <c r="M856" s="77"/>
      <c r="N856" s="78" t="str">
        <f t="shared" si="115"/>
        <v/>
      </c>
      <c r="O856" s="82"/>
      <c r="P856" s="83">
        <f t="shared" si="118"/>
        <v>0</v>
      </c>
      <c r="Q856" s="78">
        <f t="shared" si="121"/>
        <v>854</v>
      </c>
      <c r="R856" s="78"/>
      <c r="T856" s="3" t="str">
        <f t="shared" si="119"/>
        <v/>
      </c>
    </row>
    <row r="857" spans="1:20" ht="24.75" customHeight="1">
      <c r="A857" s="69">
        <f t="shared" si="120"/>
        <v>855</v>
      </c>
      <c r="B857" s="16" t="str">
        <f t="shared" si="122"/>
        <v>557</v>
      </c>
      <c r="C857" s="69">
        <f t="shared" si="117"/>
        <v>557</v>
      </c>
      <c r="D857" s="10"/>
      <c r="E857" s="17"/>
      <c r="F857" s="18"/>
      <c r="G857" s="14"/>
      <c r="H857" s="91"/>
      <c r="I857" s="89"/>
      <c r="J857" s="93"/>
      <c r="K857" s="15" t="str">
        <f t="shared" si="123"/>
        <v/>
      </c>
      <c r="L857" s="76">
        <f t="shared" si="116"/>
        <v>0</v>
      </c>
      <c r="M857" s="77"/>
      <c r="N857" s="78" t="str">
        <f t="shared" si="115"/>
        <v/>
      </c>
      <c r="O857" s="82"/>
      <c r="P857" s="83">
        <f t="shared" si="118"/>
        <v>0</v>
      </c>
      <c r="Q857" s="78">
        <f t="shared" si="121"/>
        <v>855</v>
      </c>
      <c r="R857" s="78"/>
      <c r="T857" s="3" t="str">
        <f t="shared" si="119"/>
        <v/>
      </c>
    </row>
    <row r="858" spans="1:20" ht="24.75" customHeight="1">
      <c r="A858" s="69">
        <f t="shared" si="120"/>
        <v>856</v>
      </c>
      <c r="B858" s="16" t="str">
        <f t="shared" si="122"/>
        <v>558</v>
      </c>
      <c r="C858" s="69">
        <f t="shared" si="117"/>
        <v>558</v>
      </c>
      <c r="D858" s="10"/>
      <c r="E858" s="17"/>
      <c r="F858" s="18"/>
      <c r="G858" s="14"/>
      <c r="H858" s="91"/>
      <c r="I858" s="89"/>
      <c r="J858" s="93"/>
      <c r="K858" s="15" t="str">
        <f t="shared" si="123"/>
        <v/>
      </c>
      <c r="L858" s="76">
        <f t="shared" si="116"/>
        <v>0</v>
      </c>
      <c r="M858" s="77"/>
      <c r="N858" s="78" t="str">
        <f t="shared" si="115"/>
        <v/>
      </c>
      <c r="O858" s="82"/>
      <c r="P858" s="83">
        <f t="shared" si="118"/>
        <v>0</v>
      </c>
      <c r="Q858" s="78">
        <f t="shared" si="121"/>
        <v>856</v>
      </c>
      <c r="R858" s="78"/>
      <c r="T858" s="3" t="str">
        <f t="shared" si="119"/>
        <v/>
      </c>
    </row>
    <row r="859" spans="1:20" ht="24.75" customHeight="1">
      <c r="A859" s="69">
        <f t="shared" si="120"/>
        <v>857</v>
      </c>
      <c r="B859" s="16" t="str">
        <f t="shared" si="122"/>
        <v>559</v>
      </c>
      <c r="C859" s="69">
        <f t="shared" si="117"/>
        <v>559</v>
      </c>
      <c r="D859" s="10"/>
      <c r="E859" s="17"/>
      <c r="F859" s="18"/>
      <c r="G859" s="14"/>
      <c r="H859" s="91"/>
      <c r="I859" s="89"/>
      <c r="J859" s="93"/>
      <c r="K859" s="15" t="str">
        <f t="shared" si="123"/>
        <v/>
      </c>
      <c r="L859" s="76">
        <f t="shared" si="116"/>
        <v>0</v>
      </c>
      <c r="M859" s="77"/>
      <c r="N859" s="78" t="str">
        <f t="shared" si="115"/>
        <v/>
      </c>
      <c r="O859" s="82"/>
      <c r="P859" s="83">
        <f t="shared" si="118"/>
        <v>0</v>
      </c>
      <c r="Q859" s="78">
        <f t="shared" si="121"/>
        <v>857</v>
      </c>
      <c r="R859" s="78"/>
      <c r="T859" s="3" t="str">
        <f t="shared" si="119"/>
        <v/>
      </c>
    </row>
    <row r="860" spans="1:20" ht="24.75" customHeight="1">
      <c r="A860" s="69">
        <f t="shared" si="120"/>
        <v>858</v>
      </c>
      <c r="B860" s="16" t="str">
        <f t="shared" si="122"/>
        <v>560</v>
      </c>
      <c r="C860" s="69">
        <f t="shared" si="117"/>
        <v>560</v>
      </c>
      <c r="D860" s="10"/>
      <c r="E860" s="17"/>
      <c r="F860" s="18"/>
      <c r="G860" s="14"/>
      <c r="H860" s="91"/>
      <c r="I860" s="89"/>
      <c r="J860" s="93"/>
      <c r="K860" s="15" t="str">
        <f t="shared" si="123"/>
        <v/>
      </c>
      <c r="L860" s="76">
        <f t="shared" si="116"/>
        <v>0</v>
      </c>
      <c r="M860" s="77"/>
      <c r="N860" s="78" t="str">
        <f t="shared" si="115"/>
        <v/>
      </c>
      <c r="O860" s="82"/>
      <c r="P860" s="83">
        <f t="shared" si="118"/>
        <v>0</v>
      </c>
      <c r="Q860" s="78">
        <f t="shared" si="121"/>
        <v>858</v>
      </c>
      <c r="R860" s="78"/>
      <c r="T860" s="3" t="str">
        <f t="shared" si="119"/>
        <v/>
      </c>
    </row>
    <row r="861" spans="1:20" ht="24.75" customHeight="1">
      <c r="A861" s="69">
        <f t="shared" si="120"/>
        <v>859</v>
      </c>
      <c r="B861" s="16" t="str">
        <f t="shared" si="122"/>
        <v>561</v>
      </c>
      <c r="C861" s="69">
        <f t="shared" si="117"/>
        <v>561</v>
      </c>
      <c r="D861" s="10"/>
      <c r="E861" s="17"/>
      <c r="F861" s="18"/>
      <c r="G861" s="14"/>
      <c r="H861" s="91"/>
      <c r="I861" s="89"/>
      <c r="J861" s="93"/>
      <c r="K861" s="15" t="str">
        <f t="shared" si="123"/>
        <v/>
      </c>
      <c r="L861" s="76">
        <f t="shared" si="116"/>
        <v>0</v>
      </c>
      <c r="M861" s="77"/>
      <c r="N861" s="78" t="str">
        <f t="shared" si="115"/>
        <v/>
      </c>
      <c r="O861" s="82"/>
      <c r="P861" s="83">
        <f t="shared" si="118"/>
        <v>0</v>
      </c>
      <c r="Q861" s="78">
        <f t="shared" si="121"/>
        <v>859</v>
      </c>
      <c r="R861" s="78"/>
      <c r="T861" s="3" t="str">
        <f t="shared" si="119"/>
        <v/>
      </c>
    </row>
    <row r="862" spans="1:20" ht="24.75" customHeight="1">
      <c r="A862" s="69">
        <f t="shared" si="120"/>
        <v>860</v>
      </c>
      <c r="B862" s="16" t="str">
        <f t="shared" si="122"/>
        <v>562</v>
      </c>
      <c r="C862" s="69">
        <f t="shared" si="117"/>
        <v>562</v>
      </c>
      <c r="D862" s="10"/>
      <c r="E862" s="17"/>
      <c r="F862" s="18"/>
      <c r="G862" s="14"/>
      <c r="H862" s="91"/>
      <c r="I862" s="89"/>
      <c r="J862" s="93"/>
      <c r="K862" s="15" t="str">
        <f t="shared" si="123"/>
        <v/>
      </c>
      <c r="L862" s="76">
        <f t="shared" si="116"/>
        <v>0</v>
      </c>
      <c r="M862" s="77"/>
      <c r="N862" s="78" t="str">
        <f t="shared" si="115"/>
        <v/>
      </c>
      <c r="O862" s="82"/>
      <c r="P862" s="83">
        <f t="shared" si="118"/>
        <v>0</v>
      </c>
      <c r="Q862" s="78">
        <f t="shared" si="121"/>
        <v>860</v>
      </c>
      <c r="R862" s="78"/>
      <c r="T862" s="3" t="str">
        <f t="shared" si="119"/>
        <v/>
      </c>
    </row>
    <row r="863" spans="1:20" ht="24.75" customHeight="1">
      <c r="A863" s="69">
        <f t="shared" si="120"/>
        <v>861</v>
      </c>
      <c r="B863" s="16" t="str">
        <f t="shared" si="122"/>
        <v>563</v>
      </c>
      <c r="C863" s="69">
        <f t="shared" si="117"/>
        <v>563</v>
      </c>
      <c r="D863" s="10"/>
      <c r="E863" s="17"/>
      <c r="F863" s="18"/>
      <c r="G863" s="14"/>
      <c r="H863" s="91"/>
      <c r="I863" s="89"/>
      <c r="J863" s="93"/>
      <c r="K863" s="15" t="str">
        <f t="shared" si="123"/>
        <v/>
      </c>
      <c r="L863" s="76">
        <f t="shared" si="116"/>
        <v>0</v>
      </c>
      <c r="M863" s="77"/>
      <c r="N863" s="78" t="str">
        <f t="shared" si="115"/>
        <v/>
      </c>
      <c r="O863" s="82"/>
      <c r="P863" s="83">
        <f t="shared" si="118"/>
        <v>0</v>
      </c>
      <c r="Q863" s="78">
        <f t="shared" si="121"/>
        <v>861</v>
      </c>
      <c r="R863" s="78"/>
      <c r="T863" s="3" t="str">
        <f t="shared" si="119"/>
        <v/>
      </c>
    </row>
    <row r="864" spans="1:20" ht="24.75" customHeight="1">
      <c r="A864" s="69">
        <f t="shared" si="120"/>
        <v>862</v>
      </c>
      <c r="B864" s="16" t="str">
        <f t="shared" si="122"/>
        <v>564</v>
      </c>
      <c r="C864" s="69">
        <f t="shared" si="117"/>
        <v>564</v>
      </c>
      <c r="D864" s="10"/>
      <c r="E864" s="17"/>
      <c r="F864" s="18"/>
      <c r="G864" s="14"/>
      <c r="H864" s="91"/>
      <c r="I864" s="89"/>
      <c r="J864" s="93"/>
      <c r="K864" s="15" t="str">
        <f t="shared" si="123"/>
        <v/>
      </c>
      <c r="L864" s="76">
        <f t="shared" si="116"/>
        <v>0</v>
      </c>
      <c r="M864" s="77"/>
      <c r="N864" s="78" t="str">
        <f t="shared" si="115"/>
        <v/>
      </c>
      <c r="O864" s="82"/>
      <c r="P864" s="83">
        <f t="shared" si="118"/>
        <v>0</v>
      </c>
      <c r="Q864" s="78">
        <f t="shared" si="121"/>
        <v>862</v>
      </c>
      <c r="R864" s="78"/>
      <c r="T864" s="3" t="str">
        <f t="shared" si="119"/>
        <v/>
      </c>
    </row>
    <row r="865" spans="1:20" ht="24.75" customHeight="1">
      <c r="A865" s="69">
        <f t="shared" si="120"/>
        <v>863</v>
      </c>
      <c r="B865" s="16" t="str">
        <f t="shared" si="122"/>
        <v>565</v>
      </c>
      <c r="C865" s="69">
        <f t="shared" si="117"/>
        <v>565</v>
      </c>
      <c r="D865" s="10"/>
      <c r="E865" s="17"/>
      <c r="F865" s="18"/>
      <c r="G865" s="14"/>
      <c r="H865" s="91"/>
      <c r="I865" s="89"/>
      <c r="J865" s="93"/>
      <c r="K865" s="15" t="str">
        <f t="shared" si="123"/>
        <v/>
      </c>
      <c r="L865" s="76">
        <f t="shared" si="116"/>
        <v>0</v>
      </c>
      <c r="M865" s="77"/>
      <c r="N865" s="78" t="str">
        <f t="shared" si="115"/>
        <v/>
      </c>
      <c r="O865" s="82"/>
      <c r="P865" s="83">
        <f t="shared" si="118"/>
        <v>0</v>
      </c>
      <c r="Q865" s="78">
        <f t="shared" si="121"/>
        <v>863</v>
      </c>
      <c r="R865" s="78"/>
      <c r="S865"/>
      <c r="T865" s="3" t="str">
        <f t="shared" si="119"/>
        <v/>
      </c>
    </row>
    <row r="866" spans="1:20" ht="24.75" customHeight="1">
      <c r="A866" s="69">
        <f t="shared" si="120"/>
        <v>864</v>
      </c>
      <c r="B866" s="16" t="str">
        <f t="shared" si="122"/>
        <v>566</v>
      </c>
      <c r="C866" s="69">
        <f t="shared" si="117"/>
        <v>566</v>
      </c>
      <c r="D866" s="10"/>
      <c r="E866" s="17"/>
      <c r="F866" s="18"/>
      <c r="G866" s="14"/>
      <c r="H866" s="91"/>
      <c r="I866" s="89"/>
      <c r="J866" s="93"/>
      <c r="K866" s="15" t="str">
        <f t="shared" si="123"/>
        <v/>
      </c>
      <c r="L866" s="76">
        <f t="shared" si="116"/>
        <v>0</v>
      </c>
      <c r="M866" s="77"/>
      <c r="N866" s="78" t="str">
        <f t="shared" si="115"/>
        <v/>
      </c>
      <c r="O866" s="82"/>
      <c r="P866" s="83">
        <f t="shared" si="118"/>
        <v>0</v>
      </c>
      <c r="Q866" s="78">
        <f t="shared" si="121"/>
        <v>864</v>
      </c>
      <c r="R866" s="78"/>
      <c r="T866" s="3" t="str">
        <f t="shared" si="119"/>
        <v/>
      </c>
    </row>
    <row r="867" spans="1:20" ht="24.75" customHeight="1">
      <c r="A867" s="69">
        <f t="shared" si="120"/>
        <v>865</v>
      </c>
      <c r="B867" s="16" t="str">
        <f t="shared" si="122"/>
        <v>567</v>
      </c>
      <c r="C867" s="69">
        <f t="shared" si="117"/>
        <v>567</v>
      </c>
      <c r="D867" s="10"/>
      <c r="E867" s="17"/>
      <c r="F867" s="18"/>
      <c r="G867" s="14"/>
      <c r="H867" s="91"/>
      <c r="I867" s="89"/>
      <c r="J867" s="93"/>
      <c r="K867" s="15" t="str">
        <f t="shared" si="123"/>
        <v/>
      </c>
      <c r="L867" s="76">
        <f t="shared" si="116"/>
        <v>0</v>
      </c>
      <c r="M867" s="77"/>
      <c r="N867" s="78" t="str">
        <f t="shared" si="115"/>
        <v/>
      </c>
      <c r="O867" s="82"/>
      <c r="P867" s="83">
        <f t="shared" si="118"/>
        <v>0</v>
      </c>
      <c r="Q867" s="78">
        <f t="shared" si="121"/>
        <v>865</v>
      </c>
      <c r="R867" s="78"/>
      <c r="T867" s="3" t="str">
        <f t="shared" si="119"/>
        <v/>
      </c>
    </row>
    <row r="868" spans="1:20" ht="24.75" customHeight="1">
      <c r="A868" s="69">
        <f t="shared" si="120"/>
        <v>866</v>
      </c>
      <c r="B868" s="16" t="str">
        <f t="shared" si="122"/>
        <v>568</v>
      </c>
      <c r="C868" s="69">
        <f t="shared" si="117"/>
        <v>568</v>
      </c>
      <c r="D868" s="10"/>
      <c r="E868" s="17"/>
      <c r="F868" s="18"/>
      <c r="G868" s="14"/>
      <c r="H868" s="91"/>
      <c r="I868" s="89"/>
      <c r="J868" s="93"/>
      <c r="K868" s="15" t="str">
        <f t="shared" si="123"/>
        <v/>
      </c>
      <c r="L868" s="76">
        <f t="shared" si="116"/>
        <v>0</v>
      </c>
      <c r="M868" s="77"/>
      <c r="N868" s="78" t="str">
        <f t="shared" si="115"/>
        <v/>
      </c>
      <c r="O868" s="82"/>
      <c r="P868" s="83">
        <f t="shared" si="118"/>
        <v>0</v>
      </c>
      <c r="Q868" s="78">
        <f t="shared" si="121"/>
        <v>866</v>
      </c>
      <c r="R868" s="78"/>
      <c r="T868" s="3" t="str">
        <f t="shared" si="119"/>
        <v/>
      </c>
    </row>
    <row r="869" spans="1:20" ht="24.75" customHeight="1">
      <c r="A869" s="69">
        <f t="shared" si="120"/>
        <v>867</v>
      </c>
      <c r="B869" s="16" t="str">
        <f t="shared" si="122"/>
        <v>569</v>
      </c>
      <c r="C869" s="69">
        <f t="shared" si="117"/>
        <v>569</v>
      </c>
      <c r="D869" s="10"/>
      <c r="E869" s="17"/>
      <c r="F869" s="18"/>
      <c r="G869" s="14"/>
      <c r="H869" s="91"/>
      <c r="I869" s="89"/>
      <c r="J869" s="93"/>
      <c r="K869" s="15" t="str">
        <f t="shared" si="123"/>
        <v/>
      </c>
      <c r="L869" s="76">
        <f t="shared" si="116"/>
        <v>0</v>
      </c>
      <c r="M869" s="77"/>
      <c r="N869" s="78" t="str">
        <f t="shared" si="115"/>
        <v/>
      </c>
      <c r="O869" s="82"/>
      <c r="P869" s="83">
        <f t="shared" si="118"/>
        <v>0</v>
      </c>
      <c r="Q869" s="78">
        <f t="shared" si="121"/>
        <v>867</v>
      </c>
      <c r="R869" s="78"/>
      <c r="T869" s="3" t="str">
        <f t="shared" si="119"/>
        <v/>
      </c>
    </row>
    <row r="870" spans="1:20" ht="24.75" customHeight="1">
      <c r="A870" s="69">
        <f t="shared" si="120"/>
        <v>868</v>
      </c>
      <c r="B870" s="16" t="str">
        <f t="shared" si="122"/>
        <v>570</v>
      </c>
      <c r="C870" s="69">
        <f t="shared" si="117"/>
        <v>570</v>
      </c>
      <c r="D870" s="10"/>
      <c r="E870" s="17"/>
      <c r="F870" s="18"/>
      <c r="G870" s="14"/>
      <c r="H870" s="91"/>
      <c r="I870" s="89"/>
      <c r="J870" s="93"/>
      <c r="K870" s="15" t="str">
        <f t="shared" si="123"/>
        <v/>
      </c>
      <c r="L870" s="76">
        <f t="shared" si="116"/>
        <v>0</v>
      </c>
      <c r="M870" s="77"/>
      <c r="N870" s="78" t="str">
        <f t="shared" si="115"/>
        <v/>
      </c>
      <c r="O870" s="82"/>
      <c r="P870" s="83">
        <f t="shared" si="118"/>
        <v>0</v>
      </c>
      <c r="Q870" s="78">
        <f t="shared" si="121"/>
        <v>868</v>
      </c>
      <c r="R870" s="78"/>
      <c r="T870" s="3" t="str">
        <f t="shared" si="119"/>
        <v/>
      </c>
    </row>
    <row r="871" spans="1:20" ht="24.75" customHeight="1">
      <c r="A871" s="69">
        <f t="shared" si="120"/>
        <v>869</v>
      </c>
      <c r="B871" s="16" t="str">
        <f t="shared" si="122"/>
        <v>571</v>
      </c>
      <c r="C871" s="69">
        <f t="shared" si="117"/>
        <v>571</v>
      </c>
      <c r="D871" s="10"/>
      <c r="E871" s="17"/>
      <c r="F871" s="18"/>
      <c r="G871" s="14"/>
      <c r="H871" s="91"/>
      <c r="I871" s="89"/>
      <c r="J871" s="93"/>
      <c r="K871" s="15" t="str">
        <f t="shared" si="123"/>
        <v/>
      </c>
      <c r="L871" s="76">
        <f t="shared" si="116"/>
        <v>0</v>
      </c>
      <c r="M871" s="77"/>
      <c r="N871" s="78" t="str">
        <f t="shared" si="115"/>
        <v/>
      </c>
      <c r="O871" s="82"/>
      <c r="P871" s="83">
        <f t="shared" si="118"/>
        <v>0</v>
      </c>
      <c r="Q871" s="78">
        <f t="shared" si="121"/>
        <v>869</v>
      </c>
      <c r="R871" s="78"/>
      <c r="T871" s="3" t="str">
        <f t="shared" si="119"/>
        <v/>
      </c>
    </row>
    <row r="872" spans="1:20" ht="24.75" customHeight="1">
      <c r="A872" s="69">
        <f t="shared" si="120"/>
        <v>870</v>
      </c>
      <c r="B872" s="16" t="str">
        <f t="shared" si="122"/>
        <v>572</v>
      </c>
      <c r="C872" s="69">
        <f t="shared" si="117"/>
        <v>572</v>
      </c>
      <c r="D872" s="10"/>
      <c r="E872" s="17"/>
      <c r="F872" s="18"/>
      <c r="G872" s="14"/>
      <c r="H872" s="91"/>
      <c r="I872" s="89"/>
      <c r="J872" s="93"/>
      <c r="K872" s="15" t="str">
        <f t="shared" si="123"/>
        <v/>
      </c>
      <c r="L872" s="76">
        <f t="shared" si="116"/>
        <v>0</v>
      </c>
      <c r="M872" s="77"/>
      <c r="N872" s="78" t="str">
        <f t="shared" si="115"/>
        <v/>
      </c>
      <c r="O872" s="82"/>
      <c r="P872" s="83">
        <f t="shared" si="118"/>
        <v>0</v>
      </c>
      <c r="Q872" s="78">
        <f t="shared" si="121"/>
        <v>870</v>
      </c>
      <c r="R872" s="78"/>
      <c r="T872" s="3" t="str">
        <f t="shared" si="119"/>
        <v/>
      </c>
    </row>
    <row r="873" spans="1:20" ht="24.75" customHeight="1">
      <c r="A873" s="69">
        <f t="shared" si="120"/>
        <v>871</v>
      </c>
      <c r="B873" s="16" t="str">
        <f t="shared" si="122"/>
        <v>573</v>
      </c>
      <c r="C873" s="69">
        <f t="shared" si="117"/>
        <v>573</v>
      </c>
      <c r="D873" s="10"/>
      <c r="E873" s="17"/>
      <c r="F873" s="18"/>
      <c r="G873" s="14"/>
      <c r="H873" s="91"/>
      <c r="I873" s="89"/>
      <c r="J873" s="93"/>
      <c r="K873" s="15" t="str">
        <f t="shared" si="123"/>
        <v/>
      </c>
      <c r="L873" s="76">
        <f t="shared" si="116"/>
        <v>0</v>
      </c>
      <c r="M873" s="77"/>
      <c r="N873" s="78" t="str">
        <f t="shared" si="115"/>
        <v/>
      </c>
      <c r="O873" s="82"/>
      <c r="P873" s="83">
        <f t="shared" si="118"/>
        <v>0</v>
      </c>
      <c r="Q873" s="78">
        <f t="shared" si="121"/>
        <v>871</v>
      </c>
      <c r="R873" s="78"/>
      <c r="T873" s="3" t="str">
        <f t="shared" si="119"/>
        <v/>
      </c>
    </row>
    <row r="874" spans="1:20" ht="24.75" customHeight="1">
      <c r="A874" s="69">
        <f t="shared" si="120"/>
        <v>872</v>
      </c>
      <c r="B874" s="16" t="str">
        <f t="shared" si="122"/>
        <v>574</v>
      </c>
      <c r="C874" s="69">
        <f t="shared" si="117"/>
        <v>574</v>
      </c>
      <c r="D874" s="10"/>
      <c r="E874" s="17"/>
      <c r="F874" s="18"/>
      <c r="G874" s="14"/>
      <c r="H874" s="91"/>
      <c r="I874" s="89"/>
      <c r="J874" s="93"/>
      <c r="K874" s="15" t="str">
        <f t="shared" si="123"/>
        <v/>
      </c>
      <c r="L874" s="76">
        <f t="shared" si="116"/>
        <v>0</v>
      </c>
      <c r="M874" s="77"/>
      <c r="N874" s="78" t="str">
        <f t="shared" si="115"/>
        <v/>
      </c>
      <c r="O874" s="82"/>
      <c r="P874" s="83">
        <f t="shared" si="118"/>
        <v>0</v>
      </c>
      <c r="Q874" s="78">
        <f t="shared" si="121"/>
        <v>872</v>
      </c>
      <c r="R874" s="78"/>
      <c r="T874" s="3" t="str">
        <f t="shared" si="119"/>
        <v/>
      </c>
    </row>
    <row r="875" spans="1:20" ht="24.75" customHeight="1">
      <c r="A875" s="69">
        <f t="shared" si="120"/>
        <v>873</v>
      </c>
      <c r="B875" s="16" t="str">
        <f t="shared" si="122"/>
        <v>575</v>
      </c>
      <c r="C875" s="69">
        <f t="shared" si="117"/>
        <v>575</v>
      </c>
      <c r="D875" s="10"/>
      <c r="E875" s="17"/>
      <c r="F875" s="18"/>
      <c r="G875" s="14"/>
      <c r="H875" s="91"/>
      <c r="I875" s="89"/>
      <c r="J875" s="93"/>
      <c r="K875" s="15" t="str">
        <f t="shared" si="123"/>
        <v/>
      </c>
      <c r="L875" s="76">
        <f t="shared" si="116"/>
        <v>0</v>
      </c>
      <c r="M875" s="77"/>
      <c r="N875" s="78" t="str">
        <f t="shared" si="115"/>
        <v/>
      </c>
      <c r="O875" s="82"/>
      <c r="P875" s="83">
        <f t="shared" si="118"/>
        <v>0</v>
      </c>
      <c r="Q875" s="78">
        <f t="shared" si="121"/>
        <v>873</v>
      </c>
      <c r="R875" s="78"/>
      <c r="T875" s="3" t="str">
        <f t="shared" si="119"/>
        <v/>
      </c>
    </row>
    <row r="876" spans="1:20" ht="24.75" customHeight="1">
      <c r="A876" s="69">
        <f t="shared" si="120"/>
        <v>874</v>
      </c>
      <c r="B876" s="16" t="str">
        <f t="shared" si="122"/>
        <v>576</v>
      </c>
      <c r="C876" s="69">
        <f t="shared" si="117"/>
        <v>576</v>
      </c>
      <c r="D876" s="10"/>
      <c r="E876" s="17"/>
      <c r="F876" s="18"/>
      <c r="G876" s="14"/>
      <c r="H876" s="91"/>
      <c r="I876" s="89"/>
      <c r="J876" s="93"/>
      <c r="K876" s="15" t="str">
        <f t="shared" si="123"/>
        <v/>
      </c>
      <c r="L876" s="76">
        <f t="shared" si="116"/>
        <v>0</v>
      </c>
      <c r="M876" s="77"/>
      <c r="N876" s="78" t="str">
        <f t="shared" si="115"/>
        <v/>
      </c>
      <c r="O876" s="82"/>
      <c r="P876" s="83">
        <f t="shared" si="118"/>
        <v>0</v>
      </c>
      <c r="Q876" s="78">
        <f t="shared" si="121"/>
        <v>874</v>
      </c>
      <c r="R876" s="78"/>
      <c r="T876" s="3" t="str">
        <f t="shared" si="119"/>
        <v/>
      </c>
    </row>
    <row r="877" spans="1:20" ht="24.75" customHeight="1">
      <c r="A877" s="69">
        <f t="shared" si="120"/>
        <v>875</v>
      </c>
      <c r="B877" s="16" t="str">
        <f t="shared" si="122"/>
        <v>577</v>
      </c>
      <c r="C877" s="69">
        <f t="shared" si="117"/>
        <v>577</v>
      </c>
      <c r="D877" s="10"/>
      <c r="E877" s="17"/>
      <c r="F877" s="18"/>
      <c r="G877" s="14"/>
      <c r="H877" s="91"/>
      <c r="I877" s="89"/>
      <c r="J877" s="93"/>
      <c r="K877" s="15" t="str">
        <f t="shared" si="123"/>
        <v/>
      </c>
      <c r="L877" s="76">
        <f t="shared" si="116"/>
        <v>0</v>
      </c>
      <c r="M877" s="77"/>
      <c r="N877" s="78" t="str">
        <f t="shared" si="115"/>
        <v/>
      </c>
      <c r="O877" s="82"/>
      <c r="P877" s="83">
        <f t="shared" si="118"/>
        <v>0</v>
      </c>
      <c r="Q877" s="78">
        <f t="shared" si="121"/>
        <v>875</v>
      </c>
      <c r="R877" s="78"/>
      <c r="T877" s="3" t="str">
        <f t="shared" si="119"/>
        <v/>
      </c>
    </row>
    <row r="878" spans="1:20" ht="24.75" customHeight="1">
      <c r="A878" s="69">
        <f t="shared" si="120"/>
        <v>876</v>
      </c>
      <c r="B878" s="16" t="str">
        <f t="shared" si="122"/>
        <v>578</v>
      </c>
      <c r="C878" s="69">
        <f t="shared" si="117"/>
        <v>578</v>
      </c>
      <c r="D878" s="10"/>
      <c r="E878" s="17"/>
      <c r="F878" s="18"/>
      <c r="G878" s="14"/>
      <c r="H878" s="91"/>
      <c r="I878" s="89"/>
      <c r="J878" s="93"/>
      <c r="K878" s="15" t="str">
        <f t="shared" si="123"/>
        <v/>
      </c>
      <c r="L878" s="76">
        <f t="shared" si="116"/>
        <v>0</v>
      </c>
      <c r="M878" s="77"/>
      <c r="N878" s="78" t="str">
        <f t="shared" si="115"/>
        <v/>
      </c>
      <c r="O878" s="82"/>
      <c r="P878" s="83">
        <f t="shared" si="118"/>
        <v>0</v>
      </c>
      <c r="Q878" s="78">
        <f t="shared" si="121"/>
        <v>876</v>
      </c>
      <c r="R878" s="78"/>
      <c r="T878" s="3" t="str">
        <f t="shared" si="119"/>
        <v/>
      </c>
    </row>
    <row r="879" spans="1:20" ht="24.75" customHeight="1">
      <c r="A879" s="69">
        <f t="shared" si="120"/>
        <v>877</v>
      </c>
      <c r="B879" s="16" t="str">
        <f t="shared" si="122"/>
        <v>579</v>
      </c>
      <c r="C879" s="69">
        <f t="shared" si="117"/>
        <v>579</v>
      </c>
      <c r="D879" s="10"/>
      <c r="E879" s="17"/>
      <c r="F879" s="18"/>
      <c r="G879" s="14"/>
      <c r="H879" s="91"/>
      <c r="I879" s="89"/>
      <c r="J879" s="93"/>
      <c r="K879" s="15" t="str">
        <f t="shared" si="123"/>
        <v/>
      </c>
      <c r="L879" s="76">
        <f t="shared" si="116"/>
        <v>0</v>
      </c>
      <c r="M879" s="77"/>
      <c r="N879" s="78" t="str">
        <f t="shared" si="115"/>
        <v/>
      </c>
      <c r="O879" s="82"/>
      <c r="P879" s="83">
        <f t="shared" si="118"/>
        <v>0</v>
      </c>
      <c r="Q879" s="78">
        <f t="shared" si="121"/>
        <v>877</v>
      </c>
      <c r="R879" s="78"/>
      <c r="T879" s="3" t="str">
        <f t="shared" si="119"/>
        <v/>
      </c>
    </row>
    <row r="880" spans="1:20" ht="24.75" customHeight="1">
      <c r="A880" s="69">
        <f t="shared" si="120"/>
        <v>878</v>
      </c>
      <c r="B880" s="16" t="str">
        <f t="shared" si="122"/>
        <v>580</v>
      </c>
      <c r="C880" s="69">
        <f t="shared" si="117"/>
        <v>580</v>
      </c>
      <c r="D880" s="10"/>
      <c r="E880" s="17"/>
      <c r="F880" s="18"/>
      <c r="G880" s="14"/>
      <c r="H880" s="91"/>
      <c r="I880" s="89"/>
      <c r="J880" s="93"/>
      <c r="K880" s="15" t="str">
        <f t="shared" si="123"/>
        <v/>
      </c>
      <c r="L880" s="76">
        <f t="shared" si="116"/>
        <v>0</v>
      </c>
      <c r="M880" s="77"/>
      <c r="N880" s="78" t="str">
        <f t="shared" si="115"/>
        <v/>
      </c>
      <c r="O880" s="82"/>
      <c r="P880" s="83">
        <f t="shared" si="118"/>
        <v>0</v>
      </c>
      <c r="Q880" s="78">
        <f t="shared" si="121"/>
        <v>878</v>
      </c>
      <c r="R880" s="78"/>
      <c r="T880" s="3" t="str">
        <f t="shared" si="119"/>
        <v/>
      </c>
    </row>
    <row r="881" spans="1:20" ht="24.75" customHeight="1">
      <c r="A881" s="69">
        <f t="shared" si="120"/>
        <v>879</v>
      </c>
      <c r="B881" s="16" t="str">
        <f t="shared" si="122"/>
        <v>581</v>
      </c>
      <c r="C881" s="69">
        <f t="shared" si="117"/>
        <v>581</v>
      </c>
      <c r="D881" s="10"/>
      <c r="E881" s="17"/>
      <c r="F881" s="18"/>
      <c r="G881" s="14"/>
      <c r="H881" s="91"/>
      <c r="I881" s="89"/>
      <c r="J881" s="93"/>
      <c r="K881" s="15" t="str">
        <f t="shared" si="123"/>
        <v/>
      </c>
      <c r="L881" s="76">
        <f t="shared" si="116"/>
        <v>0</v>
      </c>
      <c r="M881" s="77"/>
      <c r="N881" s="78" t="str">
        <f t="shared" si="115"/>
        <v/>
      </c>
      <c r="O881" s="82"/>
      <c r="P881" s="83">
        <f t="shared" si="118"/>
        <v>0</v>
      </c>
      <c r="Q881" s="78">
        <f t="shared" si="121"/>
        <v>879</v>
      </c>
      <c r="R881" s="78"/>
      <c r="T881" s="3" t="str">
        <f t="shared" si="119"/>
        <v/>
      </c>
    </row>
    <row r="882" spans="1:20" ht="24.75" customHeight="1">
      <c r="A882" s="69">
        <f t="shared" si="120"/>
        <v>880</v>
      </c>
      <c r="B882" s="16" t="str">
        <f t="shared" si="122"/>
        <v>582</v>
      </c>
      <c r="C882" s="69">
        <f t="shared" si="117"/>
        <v>582</v>
      </c>
      <c r="D882" s="10"/>
      <c r="E882" s="17"/>
      <c r="F882" s="18"/>
      <c r="G882" s="14"/>
      <c r="H882" s="91"/>
      <c r="I882" s="89"/>
      <c r="J882" s="93"/>
      <c r="K882" s="15" t="str">
        <f t="shared" si="123"/>
        <v/>
      </c>
      <c r="L882" s="76">
        <f t="shared" si="116"/>
        <v>0</v>
      </c>
      <c r="M882" s="77"/>
      <c r="N882" s="78" t="str">
        <f t="shared" si="115"/>
        <v/>
      </c>
      <c r="O882" s="82"/>
      <c r="P882" s="83">
        <f t="shared" si="118"/>
        <v>0</v>
      </c>
      <c r="Q882" s="78">
        <f t="shared" si="121"/>
        <v>880</v>
      </c>
      <c r="R882" s="78"/>
      <c r="T882" s="3" t="str">
        <f t="shared" si="119"/>
        <v/>
      </c>
    </row>
    <row r="883" spans="1:20" ht="24.75" customHeight="1">
      <c r="A883" s="69">
        <f t="shared" si="120"/>
        <v>881</v>
      </c>
      <c r="B883" s="16" t="str">
        <f t="shared" si="122"/>
        <v>583</v>
      </c>
      <c r="C883" s="69">
        <f t="shared" si="117"/>
        <v>583</v>
      </c>
      <c r="D883" s="10"/>
      <c r="E883" s="17"/>
      <c r="F883" s="18"/>
      <c r="G883" s="14"/>
      <c r="H883" s="91"/>
      <c r="I883" s="89"/>
      <c r="J883" s="93"/>
      <c r="K883" s="15" t="str">
        <f t="shared" si="123"/>
        <v/>
      </c>
      <c r="L883" s="76">
        <f t="shared" si="116"/>
        <v>0</v>
      </c>
      <c r="M883" s="77"/>
      <c r="N883" s="78" t="str">
        <f t="shared" si="115"/>
        <v/>
      </c>
      <c r="O883" s="82"/>
      <c r="P883" s="83">
        <f t="shared" si="118"/>
        <v>0</v>
      </c>
      <c r="Q883" s="78">
        <f t="shared" si="121"/>
        <v>881</v>
      </c>
      <c r="R883" s="78"/>
      <c r="T883" s="3" t="str">
        <f t="shared" si="119"/>
        <v/>
      </c>
    </row>
    <row r="884" spans="1:20" ht="24.75" customHeight="1">
      <c r="A884" s="69">
        <f t="shared" si="120"/>
        <v>882</v>
      </c>
      <c r="B884" s="16" t="str">
        <f t="shared" si="122"/>
        <v>584</v>
      </c>
      <c r="C884" s="69">
        <f t="shared" si="117"/>
        <v>584</v>
      </c>
      <c r="D884" s="10"/>
      <c r="E884" s="17"/>
      <c r="F884" s="18"/>
      <c r="G884" s="14"/>
      <c r="H884" s="91"/>
      <c r="I884" s="89"/>
      <c r="J884" s="93"/>
      <c r="K884" s="15" t="str">
        <f t="shared" si="123"/>
        <v/>
      </c>
      <c r="L884" s="76">
        <f t="shared" si="116"/>
        <v>0</v>
      </c>
      <c r="M884" s="77"/>
      <c r="N884" s="78" t="str">
        <f t="shared" si="115"/>
        <v/>
      </c>
      <c r="O884" s="82"/>
      <c r="P884" s="83">
        <f t="shared" si="118"/>
        <v>0</v>
      </c>
      <c r="Q884" s="78">
        <f t="shared" si="121"/>
        <v>882</v>
      </c>
      <c r="R884" s="78"/>
      <c r="T884" s="3" t="str">
        <f t="shared" si="119"/>
        <v/>
      </c>
    </row>
    <row r="885" spans="1:20" ht="24.75" customHeight="1">
      <c r="A885" s="69">
        <f t="shared" si="120"/>
        <v>883</v>
      </c>
      <c r="B885" s="16" t="str">
        <f t="shared" si="122"/>
        <v>585</v>
      </c>
      <c r="C885" s="69">
        <f t="shared" si="117"/>
        <v>585</v>
      </c>
      <c r="D885" s="10"/>
      <c r="E885" s="17"/>
      <c r="F885" s="18"/>
      <c r="G885" s="14"/>
      <c r="H885" s="91"/>
      <c r="I885" s="89"/>
      <c r="J885" s="93"/>
      <c r="K885" s="15" t="str">
        <f t="shared" si="123"/>
        <v/>
      </c>
      <c r="L885" s="76">
        <f t="shared" si="116"/>
        <v>0</v>
      </c>
      <c r="M885" s="77"/>
      <c r="N885" s="78" t="str">
        <f t="shared" si="115"/>
        <v/>
      </c>
      <c r="O885" s="82"/>
      <c r="P885" s="83">
        <f t="shared" si="118"/>
        <v>0</v>
      </c>
      <c r="Q885" s="78">
        <f t="shared" si="121"/>
        <v>883</v>
      </c>
      <c r="R885" s="78"/>
      <c r="T885" s="3" t="str">
        <f t="shared" si="119"/>
        <v/>
      </c>
    </row>
    <row r="886" spans="1:20" ht="24.75" customHeight="1">
      <c r="A886" s="69">
        <f t="shared" si="120"/>
        <v>884</v>
      </c>
      <c r="B886" s="16" t="str">
        <f t="shared" si="122"/>
        <v>586</v>
      </c>
      <c r="C886" s="69">
        <f t="shared" si="117"/>
        <v>586</v>
      </c>
      <c r="D886" s="10"/>
      <c r="E886" s="17"/>
      <c r="F886" s="18"/>
      <c r="G886" s="14"/>
      <c r="H886" s="91"/>
      <c r="I886" s="89"/>
      <c r="J886" s="93"/>
      <c r="K886" s="15" t="str">
        <f t="shared" si="123"/>
        <v/>
      </c>
      <c r="L886" s="76">
        <f t="shared" si="116"/>
        <v>0</v>
      </c>
      <c r="M886" s="77"/>
      <c r="N886" s="78" t="str">
        <f t="shared" si="115"/>
        <v/>
      </c>
      <c r="O886" s="82"/>
      <c r="P886" s="83">
        <f t="shared" si="118"/>
        <v>0</v>
      </c>
      <c r="Q886" s="78">
        <f t="shared" si="121"/>
        <v>884</v>
      </c>
      <c r="R886" s="78"/>
      <c r="T886" s="3" t="str">
        <f t="shared" si="119"/>
        <v/>
      </c>
    </row>
    <row r="887" spans="1:20" ht="24.75" customHeight="1">
      <c r="A887" s="69">
        <f t="shared" si="120"/>
        <v>885</v>
      </c>
      <c r="B887" s="16" t="str">
        <f t="shared" si="122"/>
        <v>587</v>
      </c>
      <c r="C887" s="69">
        <f t="shared" si="117"/>
        <v>587</v>
      </c>
      <c r="D887" s="10"/>
      <c r="E887" s="17"/>
      <c r="F887" s="18"/>
      <c r="G887" s="14"/>
      <c r="H887" s="91"/>
      <c r="I887" s="89"/>
      <c r="J887" s="93"/>
      <c r="K887" s="15" t="str">
        <f t="shared" si="123"/>
        <v/>
      </c>
      <c r="L887" s="76">
        <f t="shared" si="116"/>
        <v>0</v>
      </c>
      <c r="M887" s="77"/>
      <c r="N887" s="78" t="str">
        <f t="shared" si="115"/>
        <v/>
      </c>
      <c r="O887" s="82"/>
      <c r="P887" s="83">
        <f t="shared" si="118"/>
        <v>0</v>
      </c>
      <c r="Q887" s="78">
        <f t="shared" si="121"/>
        <v>885</v>
      </c>
      <c r="R887" s="78"/>
      <c r="T887" s="3" t="str">
        <f t="shared" si="119"/>
        <v/>
      </c>
    </row>
    <row r="888" spans="1:20" ht="24.75" customHeight="1">
      <c r="A888" s="69">
        <f t="shared" si="120"/>
        <v>886</v>
      </c>
      <c r="B888" s="16" t="str">
        <f t="shared" si="122"/>
        <v>588</v>
      </c>
      <c r="C888" s="69">
        <f t="shared" si="117"/>
        <v>588</v>
      </c>
      <c r="D888" s="10"/>
      <c r="E888" s="17"/>
      <c r="F888" s="18"/>
      <c r="G888" s="14"/>
      <c r="H888" s="91"/>
      <c r="I888" s="89"/>
      <c r="J888" s="93"/>
      <c r="K888" s="15" t="str">
        <f t="shared" si="123"/>
        <v/>
      </c>
      <c r="L888" s="76">
        <f t="shared" si="116"/>
        <v>0</v>
      </c>
      <c r="M888" s="77"/>
      <c r="N888" s="78" t="str">
        <f t="shared" si="115"/>
        <v/>
      </c>
      <c r="O888" s="82"/>
      <c r="P888" s="83">
        <f t="shared" si="118"/>
        <v>0</v>
      </c>
      <c r="Q888" s="78">
        <f t="shared" si="121"/>
        <v>886</v>
      </c>
      <c r="R888" s="78"/>
      <c r="T888" s="3" t="str">
        <f t="shared" si="119"/>
        <v/>
      </c>
    </row>
    <row r="889" spans="1:20" ht="24.75" customHeight="1">
      <c r="A889" s="69">
        <f t="shared" si="120"/>
        <v>887</v>
      </c>
      <c r="B889" s="16" t="str">
        <f t="shared" si="122"/>
        <v>589</v>
      </c>
      <c r="C889" s="69">
        <f t="shared" si="117"/>
        <v>589</v>
      </c>
      <c r="D889" s="10"/>
      <c r="E889" s="17"/>
      <c r="F889" s="18"/>
      <c r="G889" s="14"/>
      <c r="H889" s="91"/>
      <c r="I889" s="89"/>
      <c r="J889" s="93"/>
      <c r="K889" s="15" t="str">
        <f t="shared" si="123"/>
        <v/>
      </c>
      <c r="L889" s="76">
        <f t="shared" si="116"/>
        <v>0</v>
      </c>
      <c r="M889" s="77"/>
      <c r="N889" s="78" t="str">
        <f t="shared" ref="N889:N952" si="124">IF(M889&lt;&gt;0,"Học Ghép","")</f>
        <v/>
      </c>
      <c r="O889" s="82"/>
      <c r="P889" s="83">
        <f t="shared" si="118"/>
        <v>0</v>
      </c>
      <c r="Q889" s="78">
        <f t="shared" si="121"/>
        <v>887</v>
      </c>
      <c r="R889" s="78"/>
      <c r="T889" s="3" t="str">
        <f t="shared" si="119"/>
        <v/>
      </c>
    </row>
    <row r="890" spans="1:20" ht="24.75" customHeight="1">
      <c r="A890" s="69">
        <f t="shared" si="120"/>
        <v>888</v>
      </c>
      <c r="B890" s="16" t="str">
        <f t="shared" si="122"/>
        <v>590</v>
      </c>
      <c r="C890" s="69">
        <f t="shared" si="117"/>
        <v>590</v>
      </c>
      <c r="D890" s="10"/>
      <c r="E890" s="17"/>
      <c r="F890" s="18"/>
      <c r="G890" s="14"/>
      <c r="H890" s="91"/>
      <c r="I890" s="89"/>
      <c r="J890" s="93"/>
      <c r="K890" s="15" t="str">
        <f t="shared" si="123"/>
        <v/>
      </c>
      <c r="L890" s="76">
        <f t="shared" si="116"/>
        <v>0</v>
      </c>
      <c r="M890" s="77"/>
      <c r="N890" s="78" t="str">
        <f t="shared" si="124"/>
        <v/>
      </c>
      <c r="O890" s="82"/>
      <c r="P890" s="83">
        <f t="shared" si="118"/>
        <v>0</v>
      </c>
      <c r="Q890" s="78">
        <f t="shared" si="121"/>
        <v>888</v>
      </c>
      <c r="R890" s="78"/>
      <c r="T890" s="3" t="str">
        <f t="shared" si="119"/>
        <v/>
      </c>
    </row>
    <row r="891" spans="1:20" ht="24.75" customHeight="1">
      <c r="A891" s="69">
        <f t="shared" si="120"/>
        <v>889</v>
      </c>
      <c r="B891" s="16" t="str">
        <f t="shared" si="122"/>
        <v>591</v>
      </c>
      <c r="C891" s="69">
        <f t="shared" si="117"/>
        <v>591</v>
      </c>
      <c r="D891" s="10"/>
      <c r="E891" s="17"/>
      <c r="F891" s="18"/>
      <c r="G891" s="14"/>
      <c r="H891" s="91"/>
      <c r="I891" s="89"/>
      <c r="J891" s="93"/>
      <c r="K891" s="15" t="str">
        <f t="shared" si="123"/>
        <v/>
      </c>
      <c r="L891" s="76">
        <f t="shared" si="116"/>
        <v>0</v>
      </c>
      <c r="M891" s="77"/>
      <c r="N891" s="78" t="str">
        <f t="shared" si="124"/>
        <v/>
      </c>
      <c r="O891" s="82"/>
      <c r="P891" s="83">
        <f t="shared" si="118"/>
        <v>0</v>
      </c>
      <c r="Q891" s="78">
        <f t="shared" si="121"/>
        <v>889</v>
      </c>
      <c r="R891" s="78"/>
      <c r="T891" s="3" t="str">
        <f t="shared" si="119"/>
        <v/>
      </c>
    </row>
    <row r="892" spans="1:20" ht="24.75" customHeight="1">
      <c r="A892" s="69">
        <f t="shared" si="120"/>
        <v>890</v>
      </c>
      <c r="B892" s="16" t="str">
        <f t="shared" si="122"/>
        <v>592</v>
      </c>
      <c r="C892" s="69">
        <f t="shared" si="117"/>
        <v>592</v>
      </c>
      <c r="D892" s="10"/>
      <c r="E892" s="17"/>
      <c r="F892" s="18"/>
      <c r="G892" s="14"/>
      <c r="H892" s="91"/>
      <c r="I892" s="89"/>
      <c r="J892" s="93"/>
      <c r="K892" s="15" t="str">
        <f t="shared" si="123"/>
        <v/>
      </c>
      <c r="L892" s="76">
        <f t="shared" si="116"/>
        <v>0</v>
      </c>
      <c r="M892" s="77"/>
      <c r="N892" s="78" t="str">
        <f t="shared" si="124"/>
        <v/>
      </c>
      <c r="O892" s="82"/>
      <c r="P892" s="83">
        <f t="shared" si="118"/>
        <v>0</v>
      </c>
      <c r="Q892" s="78">
        <f t="shared" si="121"/>
        <v>890</v>
      </c>
      <c r="R892" s="78"/>
      <c r="T892" s="3" t="str">
        <f t="shared" si="119"/>
        <v/>
      </c>
    </row>
    <row r="893" spans="1:20" ht="24.75" customHeight="1">
      <c r="A893" s="69">
        <f t="shared" si="120"/>
        <v>891</v>
      </c>
      <c r="B893" s="16" t="str">
        <f t="shared" si="122"/>
        <v>593</v>
      </c>
      <c r="C893" s="69">
        <f t="shared" si="117"/>
        <v>593</v>
      </c>
      <c r="D893" s="10"/>
      <c r="E893" s="17"/>
      <c r="F893" s="18"/>
      <c r="G893" s="14"/>
      <c r="H893" s="91"/>
      <c r="I893" s="89"/>
      <c r="J893" s="93"/>
      <c r="K893" s="15" t="str">
        <f t="shared" si="123"/>
        <v/>
      </c>
      <c r="L893" s="76">
        <f t="shared" si="116"/>
        <v>0</v>
      </c>
      <c r="M893" s="77"/>
      <c r="N893" s="78" t="str">
        <f t="shared" si="124"/>
        <v/>
      </c>
      <c r="O893" s="82"/>
      <c r="P893" s="83">
        <f t="shared" si="118"/>
        <v>0</v>
      </c>
      <c r="Q893" s="78">
        <f t="shared" si="121"/>
        <v>891</v>
      </c>
      <c r="R893" s="78"/>
      <c r="T893" s="3" t="str">
        <f t="shared" si="119"/>
        <v/>
      </c>
    </row>
    <row r="894" spans="1:20" ht="24.75" customHeight="1">
      <c r="A894" s="69">
        <f t="shared" si="120"/>
        <v>892</v>
      </c>
      <c r="B894" s="16" t="str">
        <f t="shared" si="122"/>
        <v>594</v>
      </c>
      <c r="C894" s="69">
        <f t="shared" si="117"/>
        <v>594</v>
      </c>
      <c r="D894" s="10"/>
      <c r="E894" s="17"/>
      <c r="F894" s="18"/>
      <c r="G894" s="14"/>
      <c r="H894" s="91"/>
      <c r="I894" s="89"/>
      <c r="J894" s="93"/>
      <c r="K894" s="15" t="str">
        <f t="shared" si="123"/>
        <v/>
      </c>
      <c r="L894" s="76">
        <f t="shared" si="116"/>
        <v>0</v>
      </c>
      <c r="M894" s="77"/>
      <c r="N894" s="78" t="str">
        <f t="shared" si="124"/>
        <v/>
      </c>
      <c r="O894" s="82"/>
      <c r="P894" s="83">
        <f t="shared" si="118"/>
        <v>0</v>
      </c>
      <c r="Q894" s="78">
        <f t="shared" si="121"/>
        <v>892</v>
      </c>
      <c r="R894" s="78"/>
      <c r="T894" s="3" t="str">
        <f t="shared" si="119"/>
        <v/>
      </c>
    </row>
    <row r="895" spans="1:20" ht="24.75" customHeight="1">
      <c r="A895" s="69">
        <f t="shared" si="120"/>
        <v>893</v>
      </c>
      <c r="B895" s="16" t="str">
        <f t="shared" si="122"/>
        <v>595</v>
      </c>
      <c r="C895" s="69">
        <f t="shared" si="117"/>
        <v>595</v>
      </c>
      <c r="D895" s="10"/>
      <c r="E895" s="17"/>
      <c r="F895" s="18"/>
      <c r="G895" s="14"/>
      <c r="H895" s="91"/>
      <c r="I895" s="89"/>
      <c r="J895" s="93"/>
      <c r="K895" s="15" t="str">
        <f t="shared" si="123"/>
        <v/>
      </c>
      <c r="L895" s="76">
        <f t="shared" si="116"/>
        <v>0</v>
      </c>
      <c r="M895" s="77"/>
      <c r="N895" s="78" t="str">
        <f t="shared" si="124"/>
        <v/>
      </c>
      <c r="O895" s="82"/>
      <c r="P895" s="83">
        <f t="shared" si="118"/>
        <v>0</v>
      </c>
      <c r="Q895" s="78">
        <f t="shared" si="121"/>
        <v>893</v>
      </c>
      <c r="R895" s="78"/>
      <c r="T895" s="3" t="str">
        <f t="shared" si="119"/>
        <v/>
      </c>
    </row>
    <row r="896" spans="1:20" ht="24.75" customHeight="1">
      <c r="A896" s="69">
        <f t="shared" si="120"/>
        <v>894</v>
      </c>
      <c r="B896" s="16" t="str">
        <f t="shared" si="122"/>
        <v>596</v>
      </c>
      <c r="C896" s="69">
        <f t="shared" si="117"/>
        <v>596</v>
      </c>
      <c r="D896" s="10"/>
      <c r="E896" s="17"/>
      <c r="F896" s="18"/>
      <c r="G896" s="14"/>
      <c r="H896" s="91"/>
      <c r="I896" s="89"/>
      <c r="J896" s="93"/>
      <c r="K896" s="15" t="str">
        <f t="shared" si="123"/>
        <v/>
      </c>
      <c r="L896" s="76">
        <f t="shared" si="116"/>
        <v>0</v>
      </c>
      <c r="M896" s="77"/>
      <c r="N896" s="78" t="str">
        <f t="shared" si="124"/>
        <v/>
      </c>
      <c r="O896" s="82"/>
      <c r="P896" s="83">
        <f t="shared" si="118"/>
        <v>0</v>
      </c>
      <c r="Q896" s="78">
        <f t="shared" si="121"/>
        <v>894</v>
      </c>
      <c r="R896" s="78"/>
      <c r="T896" s="3" t="str">
        <f t="shared" si="119"/>
        <v/>
      </c>
    </row>
    <row r="897" spans="1:20" ht="24.75" customHeight="1">
      <c r="A897" s="69">
        <f t="shared" si="120"/>
        <v>895</v>
      </c>
      <c r="B897" s="16" t="str">
        <f t="shared" si="122"/>
        <v>597</v>
      </c>
      <c r="C897" s="69">
        <f t="shared" si="117"/>
        <v>597</v>
      </c>
      <c r="D897" s="10"/>
      <c r="E897" s="17"/>
      <c r="F897" s="18"/>
      <c r="G897" s="14"/>
      <c r="H897" s="91"/>
      <c r="I897" s="89"/>
      <c r="J897" s="93"/>
      <c r="K897" s="15" t="str">
        <f t="shared" si="123"/>
        <v/>
      </c>
      <c r="L897" s="76">
        <f t="shared" si="116"/>
        <v>0</v>
      </c>
      <c r="M897" s="77"/>
      <c r="N897" s="78" t="str">
        <f t="shared" si="124"/>
        <v/>
      </c>
      <c r="O897" s="82"/>
      <c r="P897" s="83">
        <f t="shared" si="118"/>
        <v>0</v>
      </c>
      <c r="Q897" s="78">
        <f t="shared" si="121"/>
        <v>895</v>
      </c>
      <c r="R897" s="78"/>
      <c r="T897" s="3" t="str">
        <f t="shared" si="119"/>
        <v/>
      </c>
    </row>
    <row r="898" spans="1:20" ht="24.75" customHeight="1">
      <c r="A898" s="69">
        <f t="shared" si="120"/>
        <v>896</v>
      </c>
      <c r="B898" s="16" t="str">
        <f t="shared" si="122"/>
        <v>598</v>
      </c>
      <c r="C898" s="69">
        <f t="shared" si="117"/>
        <v>598</v>
      </c>
      <c r="D898" s="10"/>
      <c r="E898" s="17"/>
      <c r="F898" s="18"/>
      <c r="G898" s="14"/>
      <c r="H898" s="91"/>
      <c r="I898" s="89"/>
      <c r="J898" s="93"/>
      <c r="K898" s="15" t="str">
        <f t="shared" si="123"/>
        <v/>
      </c>
      <c r="L898" s="76">
        <f t="shared" si="116"/>
        <v>0</v>
      </c>
      <c r="M898" s="77"/>
      <c r="N898" s="78" t="str">
        <f t="shared" si="124"/>
        <v/>
      </c>
      <c r="O898" s="82"/>
      <c r="P898" s="83">
        <f t="shared" si="118"/>
        <v>0</v>
      </c>
      <c r="Q898" s="78">
        <f t="shared" si="121"/>
        <v>896</v>
      </c>
      <c r="R898" s="78"/>
      <c r="T898" s="3" t="str">
        <f t="shared" si="119"/>
        <v/>
      </c>
    </row>
    <row r="899" spans="1:20" ht="24.75" customHeight="1">
      <c r="A899" s="69">
        <f t="shared" si="120"/>
        <v>897</v>
      </c>
      <c r="B899" s="16" t="str">
        <f t="shared" si="122"/>
        <v>599</v>
      </c>
      <c r="C899" s="69">
        <f t="shared" si="117"/>
        <v>599</v>
      </c>
      <c r="D899" s="10"/>
      <c r="E899" s="17"/>
      <c r="F899" s="18"/>
      <c r="G899" s="14"/>
      <c r="H899" s="91"/>
      <c r="I899" s="89"/>
      <c r="J899" s="93"/>
      <c r="K899" s="15" t="str">
        <f t="shared" si="123"/>
        <v/>
      </c>
      <c r="L899" s="76">
        <f t="shared" ref="L899:L962" si="125">COUNTIF($D$3:$D$1049,D899)</f>
        <v>0</v>
      </c>
      <c r="M899" s="77"/>
      <c r="N899" s="78" t="str">
        <f t="shared" si="124"/>
        <v/>
      </c>
      <c r="O899" s="82"/>
      <c r="P899" s="83">
        <f t="shared" si="118"/>
        <v>0</v>
      </c>
      <c r="Q899" s="78">
        <f t="shared" si="121"/>
        <v>897</v>
      </c>
      <c r="R899" s="78"/>
      <c r="T899" s="3" t="str">
        <f t="shared" si="119"/>
        <v/>
      </c>
    </row>
    <row r="900" spans="1:20" ht="24.75" customHeight="1">
      <c r="A900" s="69">
        <f t="shared" si="120"/>
        <v>898</v>
      </c>
      <c r="B900" s="16" t="str">
        <f t="shared" si="122"/>
        <v>600</v>
      </c>
      <c r="C900" s="69">
        <f t="shared" ref="C900:C963" si="126">IF(H900&lt;&gt;H899,1,C899+1)</f>
        <v>600</v>
      </c>
      <c r="D900" s="10"/>
      <c r="E900" s="17"/>
      <c r="F900" s="18"/>
      <c r="G900" s="14"/>
      <c r="H900" s="91"/>
      <c r="I900" s="89"/>
      <c r="J900" s="93"/>
      <c r="K900" s="15" t="str">
        <f t="shared" si="123"/>
        <v/>
      </c>
      <c r="L900" s="76">
        <f t="shared" si="125"/>
        <v>0</v>
      </c>
      <c r="M900" s="77"/>
      <c r="N900" s="78" t="str">
        <f t="shared" si="124"/>
        <v/>
      </c>
      <c r="O900" s="82"/>
      <c r="P900" s="83">
        <f t="shared" ref="P900:P963" si="127">IF(M900&lt;&gt;0,M900,O900)</f>
        <v>0</v>
      </c>
      <c r="Q900" s="78">
        <f t="shared" si="121"/>
        <v>898</v>
      </c>
      <c r="R900" s="78"/>
      <c r="T900" s="3" t="str">
        <f t="shared" ref="T900:T963" si="128">LEFT(D900,2)</f>
        <v/>
      </c>
    </row>
    <row r="901" spans="1:20" ht="24.75" customHeight="1">
      <c r="A901" s="69">
        <f t="shared" ref="A901:A964" si="129">A900+1</f>
        <v>899</v>
      </c>
      <c r="B901" s="16" t="str">
        <f t="shared" si="122"/>
        <v>601</v>
      </c>
      <c r="C901" s="69">
        <f t="shared" si="126"/>
        <v>601</v>
      </c>
      <c r="D901" s="10"/>
      <c r="E901" s="17"/>
      <c r="F901" s="18"/>
      <c r="G901" s="14"/>
      <c r="H901" s="91"/>
      <c r="I901" s="89"/>
      <c r="J901" s="93"/>
      <c r="K901" s="15" t="str">
        <f t="shared" si="123"/>
        <v/>
      </c>
      <c r="L901" s="76">
        <f t="shared" si="125"/>
        <v>0</v>
      </c>
      <c r="M901" s="77"/>
      <c r="N901" s="78" t="str">
        <f t="shared" si="124"/>
        <v/>
      </c>
      <c r="O901" s="82"/>
      <c r="P901" s="83">
        <f t="shared" si="127"/>
        <v>0</v>
      </c>
      <c r="Q901" s="78">
        <f t="shared" ref="Q901:Q964" si="130">Q900+1</f>
        <v>899</v>
      </c>
      <c r="R901" s="78"/>
      <c r="T901" s="3" t="str">
        <f t="shared" si="128"/>
        <v/>
      </c>
    </row>
    <row r="902" spans="1:20" ht="24.75" customHeight="1">
      <c r="A902" s="69">
        <f t="shared" si="129"/>
        <v>900</v>
      </c>
      <c r="B902" s="16" t="str">
        <f t="shared" si="122"/>
        <v>602</v>
      </c>
      <c r="C902" s="69">
        <f t="shared" si="126"/>
        <v>602</v>
      </c>
      <c r="D902" s="10"/>
      <c r="E902" s="17"/>
      <c r="F902" s="18"/>
      <c r="G902" s="14"/>
      <c r="H902" s="91"/>
      <c r="I902" s="89"/>
      <c r="J902" s="93"/>
      <c r="K902" s="15" t="str">
        <f t="shared" si="123"/>
        <v/>
      </c>
      <c r="L902" s="76">
        <f t="shared" si="125"/>
        <v>0</v>
      </c>
      <c r="M902" s="77"/>
      <c r="N902" s="78" t="str">
        <f t="shared" si="124"/>
        <v/>
      </c>
      <c r="O902" s="82"/>
      <c r="P902" s="83">
        <f t="shared" si="127"/>
        <v>0</v>
      </c>
      <c r="Q902" s="78">
        <f t="shared" si="130"/>
        <v>900</v>
      </c>
      <c r="R902" s="78"/>
      <c r="T902" s="3" t="str">
        <f t="shared" si="128"/>
        <v/>
      </c>
    </row>
    <row r="903" spans="1:20" ht="24.75" customHeight="1">
      <c r="A903" s="69">
        <f t="shared" si="129"/>
        <v>901</v>
      </c>
      <c r="B903" s="16" t="str">
        <f t="shared" si="122"/>
        <v>603</v>
      </c>
      <c r="C903" s="69">
        <f t="shared" si="126"/>
        <v>603</v>
      </c>
      <c r="D903" s="10"/>
      <c r="E903" s="17"/>
      <c r="F903" s="18"/>
      <c r="G903" s="14"/>
      <c r="H903" s="91"/>
      <c r="I903" s="89"/>
      <c r="J903" s="93"/>
      <c r="K903" s="15" t="str">
        <f t="shared" si="123"/>
        <v/>
      </c>
      <c r="L903" s="76">
        <f t="shared" si="125"/>
        <v>0</v>
      </c>
      <c r="M903" s="77"/>
      <c r="N903" s="78" t="str">
        <f t="shared" si="124"/>
        <v/>
      </c>
      <c r="O903" s="82"/>
      <c r="P903" s="83">
        <f t="shared" si="127"/>
        <v>0</v>
      </c>
      <c r="Q903" s="78">
        <f t="shared" si="130"/>
        <v>901</v>
      </c>
      <c r="R903" s="78"/>
      <c r="T903" s="3" t="str">
        <f t="shared" si="128"/>
        <v/>
      </c>
    </row>
    <row r="904" spans="1:20" ht="24.75" customHeight="1">
      <c r="A904" s="69">
        <f t="shared" si="129"/>
        <v>902</v>
      </c>
      <c r="B904" s="16" t="str">
        <f t="shared" si="122"/>
        <v>604</v>
      </c>
      <c r="C904" s="69">
        <f t="shared" si="126"/>
        <v>604</v>
      </c>
      <c r="D904" s="10"/>
      <c r="E904" s="17"/>
      <c r="F904" s="18"/>
      <c r="G904" s="14"/>
      <c r="H904" s="91"/>
      <c r="I904" s="89"/>
      <c r="J904" s="93"/>
      <c r="K904" s="15" t="str">
        <f t="shared" si="123"/>
        <v/>
      </c>
      <c r="L904" s="76">
        <f t="shared" si="125"/>
        <v>0</v>
      </c>
      <c r="M904" s="77"/>
      <c r="N904" s="78" t="str">
        <f t="shared" si="124"/>
        <v/>
      </c>
      <c r="O904" s="82"/>
      <c r="P904" s="83">
        <f t="shared" si="127"/>
        <v>0</v>
      </c>
      <c r="Q904" s="78">
        <f t="shared" si="130"/>
        <v>902</v>
      </c>
      <c r="R904" s="78"/>
      <c r="T904" s="3" t="str">
        <f t="shared" si="128"/>
        <v/>
      </c>
    </row>
    <row r="905" spans="1:20" ht="24.75" customHeight="1">
      <c r="A905" s="69">
        <f t="shared" si="129"/>
        <v>903</v>
      </c>
      <c r="B905" s="16" t="str">
        <f t="shared" si="122"/>
        <v>605</v>
      </c>
      <c r="C905" s="69">
        <f t="shared" si="126"/>
        <v>605</v>
      </c>
      <c r="D905" s="10"/>
      <c r="E905" s="17"/>
      <c r="F905" s="18"/>
      <c r="G905" s="14"/>
      <c r="H905" s="91"/>
      <c r="I905" s="89"/>
      <c r="J905" s="93"/>
      <c r="K905" s="15" t="str">
        <f t="shared" si="123"/>
        <v/>
      </c>
      <c r="L905" s="76">
        <f t="shared" si="125"/>
        <v>0</v>
      </c>
      <c r="M905" s="77"/>
      <c r="N905" s="78" t="str">
        <f t="shared" si="124"/>
        <v/>
      </c>
      <c r="O905" s="82"/>
      <c r="P905" s="83">
        <f t="shared" si="127"/>
        <v>0</v>
      </c>
      <c r="Q905" s="78">
        <f t="shared" si="130"/>
        <v>903</v>
      </c>
      <c r="R905" s="78"/>
      <c r="T905" s="3" t="str">
        <f t="shared" si="128"/>
        <v/>
      </c>
    </row>
    <row r="906" spans="1:20" ht="24.75" customHeight="1">
      <c r="A906" s="69">
        <f t="shared" si="129"/>
        <v>904</v>
      </c>
      <c r="B906" s="16" t="str">
        <f t="shared" ref="B906:B969" si="131">J906&amp;TEXT(C906,"00")</f>
        <v>606</v>
      </c>
      <c r="C906" s="69">
        <f t="shared" si="126"/>
        <v>606</v>
      </c>
      <c r="D906" s="10"/>
      <c r="E906" s="17"/>
      <c r="F906" s="18"/>
      <c r="G906" s="14"/>
      <c r="H906" s="91"/>
      <c r="I906" s="89"/>
      <c r="J906" s="93"/>
      <c r="K906" s="15" t="str">
        <f t="shared" si="123"/>
        <v/>
      </c>
      <c r="L906" s="76">
        <f t="shared" si="125"/>
        <v>0</v>
      </c>
      <c r="M906" s="77"/>
      <c r="N906" s="78" t="str">
        <f t="shared" si="124"/>
        <v/>
      </c>
      <c r="O906" s="82"/>
      <c r="P906" s="83">
        <f t="shared" si="127"/>
        <v>0</v>
      </c>
      <c r="Q906" s="78">
        <f t="shared" si="130"/>
        <v>904</v>
      </c>
      <c r="R906" s="78"/>
      <c r="T906" s="3" t="str">
        <f t="shared" si="128"/>
        <v/>
      </c>
    </row>
    <row r="907" spans="1:20" ht="24.75" customHeight="1">
      <c r="A907" s="69">
        <f t="shared" si="129"/>
        <v>905</v>
      </c>
      <c r="B907" s="16" t="str">
        <f t="shared" si="131"/>
        <v>607</v>
      </c>
      <c r="C907" s="69">
        <f t="shared" si="126"/>
        <v>607</v>
      </c>
      <c r="D907" s="10"/>
      <c r="E907" s="17"/>
      <c r="F907" s="18"/>
      <c r="G907" s="14"/>
      <c r="H907" s="91"/>
      <c r="I907" s="89"/>
      <c r="J907" s="93"/>
      <c r="K907" s="15" t="str">
        <f t="shared" si="123"/>
        <v/>
      </c>
      <c r="L907" s="76">
        <f t="shared" si="125"/>
        <v>0</v>
      </c>
      <c r="M907" s="77"/>
      <c r="N907" s="78" t="str">
        <f t="shared" si="124"/>
        <v/>
      </c>
      <c r="O907" s="82"/>
      <c r="P907" s="83">
        <f t="shared" si="127"/>
        <v>0</v>
      </c>
      <c r="Q907" s="78">
        <f t="shared" si="130"/>
        <v>905</v>
      </c>
      <c r="R907" s="78"/>
      <c r="T907" s="3" t="str">
        <f t="shared" si="128"/>
        <v/>
      </c>
    </row>
    <row r="908" spans="1:20" ht="24.75" customHeight="1">
      <c r="A908" s="69">
        <f t="shared" si="129"/>
        <v>906</v>
      </c>
      <c r="B908" s="16" t="str">
        <f t="shared" si="131"/>
        <v>608</v>
      </c>
      <c r="C908" s="69">
        <f t="shared" si="126"/>
        <v>608</v>
      </c>
      <c r="D908" s="10"/>
      <c r="E908" s="17"/>
      <c r="F908" s="18"/>
      <c r="G908" s="14"/>
      <c r="H908" s="91"/>
      <c r="I908" s="89"/>
      <c r="J908" s="93"/>
      <c r="K908" s="15" t="str">
        <f t="shared" si="123"/>
        <v/>
      </c>
      <c r="L908" s="76">
        <f t="shared" si="125"/>
        <v>0</v>
      </c>
      <c r="M908" s="77"/>
      <c r="N908" s="78" t="str">
        <f t="shared" si="124"/>
        <v/>
      </c>
      <c r="O908" s="82"/>
      <c r="P908" s="83">
        <f t="shared" si="127"/>
        <v>0</v>
      </c>
      <c r="Q908" s="78">
        <f t="shared" si="130"/>
        <v>906</v>
      </c>
      <c r="R908" s="78"/>
      <c r="T908" s="3" t="str">
        <f t="shared" si="128"/>
        <v/>
      </c>
    </row>
    <row r="909" spans="1:20" ht="24.75" customHeight="1">
      <c r="A909" s="69">
        <f t="shared" si="129"/>
        <v>907</v>
      </c>
      <c r="B909" s="16" t="str">
        <f t="shared" si="131"/>
        <v>609</v>
      </c>
      <c r="C909" s="69">
        <f t="shared" si="126"/>
        <v>609</v>
      </c>
      <c r="D909" s="10"/>
      <c r="E909" s="17"/>
      <c r="F909" s="18"/>
      <c r="G909" s="14"/>
      <c r="H909" s="91"/>
      <c r="I909" s="89"/>
      <c r="J909" s="93"/>
      <c r="K909" s="15" t="str">
        <f t="shared" si="123"/>
        <v/>
      </c>
      <c r="L909" s="76">
        <f t="shared" si="125"/>
        <v>0</v>
      </c>
      <c r="M909" s="77"/>
      <c r="N909" s="78" t="str">
        <f t="shared" si="124"/>
        <v/>
      </c>
      <c r="O909" s="82"/>
      <c r="P909" s="83">
        <f t="shared" si="127"/>
        <v>0</v>
      </c>
      <c r="Q909" s="78">
        <f t="shared" si="130"/>
        <v>907</v>
      </c>
      <c r="R909" s="78"/>
      <c r="T909" s="3" t="str">
        <f t="shared" si="128"/>
        <v/>
      </c>
    </row>
    <row r="910" spans="1:20" ht="24.75" customHeight="1">
      <c r="A910" s="69">
        <f t="shared" si="129"/>
        <v>908</v>
      </c>
      <c r="B910" s="16" t="str">
        <f t="shared" si="131"/>
        <v>610</v>
      </c>
      <c r="C910" s="69">
        <f t="shared" si="126"/>
        <v>610</v>
      </c>
      <c r="D910" s="10"/>
      <c r="E910" s="17"/>
      <c r="F910" s="18"/>
      <c r="G910" s="14"/>
      <c r="H910" s="91"/>
      <c r="I910" s="89"/>
      <c r="J910" s="93"/>
      <c r="K910" s="15" t="str">
        <f t="shared" si="123"/>
        <v/>
      </c>
      <c r="L910" s="76">
        <f t="shared" si="125"/>
        <v>0</v>
      </c>
      <c r="M910" s="77"/>
      <c r="N910" s="78" t="str">
        <f t="shared" si="124"/>
        <v/>
      </c>
      <c r="O910" s="82"/>
      <c r="P910" s="83">
        <f t="shared" si="127"/>
        <v>0</v>
      </c>
      <c r="Q910" s="78">
        <f t="shared" si="130"/>
        <v>908</v>
      </c>
      <c r="R910" s="78"/>
      <c r="T910" s="3" t="str">
        <f t="shared" si="128"/>
        <v/>
      </c>
    </row>
    <row r="911" spans="1:20" ht="24.75" customHeight="1">
      <c r="A911" s="69">
        <f t="shared" si="129"/>
        <v>909</v>
      </c>
      <c r="B911" s="16" t="str">
        <f t="shared" si="131"/>
        <v>611</v>
      </c>
      <c r="C911" s="69">
        <f t="shared" si="126"/>
        <v>611</v>
      </c>
      <c r="D911" s="10"/>
      <c r="E911" s="17"/>
      <c r="F911" s="18"/>
      <c r="G911" s="14"/>
      <c r="H911" s="91"/>
      <c r="I911" s="89"/>
      <c r="J911" s="93"/>
      <c r="K911" s="15" t="str">
        <f t="shared" si="123"/>
        <v/>
      </c>
      <c r="L911" s="76">
        <f t="shared" si="125"/>
        <v>0</v>
      </c>
      <c r="M911" s="77"/>
      <c r="N911" s="78" t="str">
        <f t="shared" si="124"/>
        <v/>
      </c>
      <c r="O911" s="82"/>
      <c r="P911" s="83">
        <f t="shared" si="127"/>
        <v>0</v>
      </c>
      <c r="Q911" s="78">
        <f t="shared" si="130"/>
        <v>909</v>
      </c>
      <c r="R911" s="78"/>
      <c r="T911" s="3" t="str">
        <f t="shared" si="128"/>
        <v/>
      </c>
    </row>
    <row r="912" spans="1:20" ht="24.75" customHeight="1">
      <c r="A912" s="69">
        <f t="shared" si="129"/>
        <v>910</v>
      </c>
      <c r="B912" s="16" t="str">
        <f t="shared" si="131"/>
        <v>612</v>
      </c>
      <c r="C912" s="69">
        <f t="shared" si="126"/>
        <v>612</v>
      </c>
      <c r="D912" s="10"/>
      <c r="E912" s="17"/>
      <c r="F912" s="18"/>
      <c r="G912" s="14"/>
      <c r="H912" s="91"/>
      <c r="I912" s="89"/>
      <c r="J912" s="93"/>
      <c r="K912" s="15" t="str">
        <f t="shared" si="123"/>
        <v/>
      </c>
      <c r="L912" s="76">
        <f t="shared" si="125"/>
        <v>0</v>
      </c>
      <c r="M912" s="77"/>
      <c r="N912" s="78" t="str">
        <f t="shared" si="124"/>
        <v/>
      </c>
      <c r="O912" s="82"/>
      <c r="P912" s="83">
        <f t="shared" si="127"/>
        <v>0</v>
      </c>
      <c r="Q912" s="78">
        <f t="shared" si="130"/>
        <v>910</v>
      </c>
      <c r="R912" s="78"/>
      <c r="T912" s="3" t="str">
        <f t="shared" si="128"/>
        <v/>
      </c>
    </row>
    <row r="913" spans="1:20" ht="24.75" customHeight="1">
      <c r="A913" s="69">
        <f t="shared" si="129"/>
        <v>911</v>
      </c>
      <c r="B913" s="16" t="str">
        <f t="shared" si="131"/>
        <v>613</v>
      </c>
      <c r="C913" s="69">
        <f t="shared" si="126"/>
        <v>613</v>
      </c>
      <c r="D913" s="10"/>
      <c r="E913" s="17"/>
      <c r="F913" s="18"/>
      <c r="G913" s="14"/>
      <c r="H913" s="91"/>
      <c r="I913" s="89"/>
      <c r="J913" s="93"/>
      <c r="K913" s="15" t="str">
        <f t="shared" si="123"/>
        <v/>
      </c>
      <c r="L913" s="76">
        <f t="shared" si="125"/>
        <v>0</v>
      </c>
      <c r="M913" s="77"/>
      <c r="N913" s="78" t="str">
        <f t="shared" si="124"/>
        <v/>
      </c>
      <c r="O913" s="82"/>
      <c r="P913" s="83">
        <f t="shared" si="127"/>
        <v>0</v>
      </c>
      <c r="Q913" s="78">
        <f t="shared" si="130"/>
        <v>911</v>
      </c>
      <c r="R913" s="78"/>
      <c r="T913" s="3" t="str">
        <f t="shared" si="128"/>
        <v/>
      </c>
    </row>
    <row r="914" spans="1:20" ht="24.75" customHeight="1">
      <c r="A914" s="69">
        <f t="shared" si="129"/>
        <v>912</v>
      </c>
      <c r="B914" s="16" t="str">
        <f t="shared" si="131"/>
        <v>614</v>
      </c>
      <c r="C914" s="69">
        <f t="shared" si="126"/>
        <v>614</v>
      </c>
      <c r="D914" s="10"/>
      <c r="E914" s="17"/>
      <c r="F914" s="18"/>
      <c r="G914" s="14"/>
      <c r="H914" s="91"/>
      <c r="I914" s="89"/>
      <c r="J914" s="93"/>
      <c r="K914" s="15" t="str">
        <f t="shared" si="123"/>
        <v/>
      </c>
      <c r="L914" s="76">
        <f t="shared" si="125"/>
        <v>0</v>
      </c>
      <c r="M914" s="77"/>
      <c r="N914" s="78" t="str">
        <f t="shared" si="124"/>
        <v/>
      </c>
      <c r="O914" s="82"/>
      <c r="P914" s="83">
        <f t="shared" si="127"/>
        <v>0</v>
      </c>
      <c r="Q914" s="78">
        <f t="shared" si="130"/>
        <v>912</v>
      </c>
      <c r="R914" s="78"/>
      <c r="T914" s="3" t="str">
        <f t="shared" si="128"/>
        <v/>
      </c>
    </row>
    <row r="915" spans="1:20" ht="24.75" customHeight="1">
      <c r="A915" s="69">
        <f t="shared" si="129"/>
        <v>913</v>
      </c>
      <c r="B915" s="16" t="str">
        <f t="shared" si="131"/>
        <v>615</v>
      </c>
      <c r="C915" s="69">
        <f t="shared" si="126"/>
        <v>615</v>
      </c>
      <c r="D915" s="10"/>
      <c r="E915" s="17"/>
      <c r="F915" s="18"/>
      <c r="G915" s="14"/>
      <c r="H915" s="91"/>
      <c r="I915" s="89"/>
      <c r="J915" s="93"/>
      <c r="K915" s="15" t="str">
        <f t="shared" si="123"/>
        <v/>
      </c>
      <c r="L915" s="76">
        <f t="shared" si="125"/>
        <v>0</v>
      </c>
      <c r="M915" s="77"/>
      <c r="N915" s="78" t="str">
        <f t="shared" si="124"/>
        <v/>
      </c>
      <c r="O915" s="82"/>
      <c r="P915" s="83">
        <f t="shared" si="127"/>
        <v>0</v>
      </c>
      <c r="Q915" s="78">
        <f t="shared" si="130"/>
        <v>913</v>
      </c>
      <c r="R915" s="78"/>
      <c r="T915" s="3" t="str">
        <f t="shared" si="128"/>
        <v/>
      </c>
    </row>
    <row r="916" spans="1:20" ht="24.75" customHeight="1">
      <c r="A916" s="69">
        <f t="shared" si="129"/>
        <v>914</v>
      </c>
      <c r="B916" s="16" t="str">
        <f t="shared" si="131"/>
        <v>616</v>
      </c>
      <c r="C916" s="69">
        <f t="shared" si="126"/>
        <v>616</v>
      </c>
      <c r="D916" s="10"/>
      <c r="E916" s="17"/>
      <c r="F916" s="18"/>
      <c r="G916" s="14"/>
      <c r="H916" s="91"/>
      <c r="I916" s="89"/>
      <c r="J916" s="93"/>
      <c r="K916" s="15" t="str">
        <f t="shared" si="123"/>
        <v/>
      </c>
      <c r="L916" s="76">
        <f t="shared" si="125"/>
        <v>0</v>
      </c>
      <c r="M916" s="77"/>
      <c r="N916" s="78" t="str">
        <f t="shared" si="124"/>
        <v/>
      </c>
      <c r="O916" s="82"/>
      <c r="P916" s="83">
        <f t="shared" si="127"/>
        <v>0</v>
      </c>
      <c r="Q916" s="78">
        <f t="shared" si="130"/>
        <v>914</v>
      </c>
      <c r="R916" s="78"/>
      <c r="T916" s="3" t="str">
        <f t="shared" si="128"/>
        <v/>
      </c>
    </row>
    <row r="917" spans="1:20" ht="24.75" customHeight="1">
      <c r="A917" s="69">
        <f t="shared" si="129"/>
        <v>915</v>
      </c>
      <c r="B917" s="16" t="str">
        <f t="shared" si="131"/>
        <v>617</v>
      </c>
      <c r="C917" s="69">
        <f t="shared" si="126"/>
        <v>617</v>
      </c>
      <c r="D917" s="10"/>
      <c r="E917" s="17"/>
      <c r="F917" s="18"/>
      <c r="G917" s="14"/>
      <c r="H917" s="91"/>
      <c r="I917" s="89"/>
      <c r="J917" s="93"/>
      <c r="K917" s="15" t="str">
        <f t="shared" si="123"/>
        <v/>
      </c>
      <c r="L917" s="76">
        <f t="shared" si="125"/>
        <v>0</v>
      </c>
      <c r="M917" s="77"/>
      <c r="N917" s="78" t="str">
        <f t="shared" si="124"/>
        <v/>
      </c>
      <c r="O917" s="82"/>
      <c r="P917" s="83">
        <f t="shared" si="127"/>
        <v>0</v>
      </c>
      <c r="Q917" s="78">
        <f t="shared" si="130"/>
        <v>915</v>
      </c>
      <c r="R917" s="78"/>
      <c r="T917" s="3" t="str">
        <f t="shared" si="128"/>
        <v/>
      </c>
    </row>
    <row r="918" spans="1:20" ht="24.75" customHeight="1">
      <c r="A918" s="69">
        <f t="shared" si="129"/>
        <v>916</v>
      </c>
      <c r="B918" s="16" t="str">
        <f t="shared" si="131"/>
        <v>618</v>
      </c>
      <c r="C918" s="69">
        <f t="shared" si="126"/>
        <v>618</v>
      </c>
      <c r="D918" s="10"/>
      <c r="E918" s="17"/>
      <c r="F918" s="18"/>
      <c r="G918" s="14"/>
      <c r="H918" s="91"/>
      <c r="I918" s="89"/>
      <c r="J918" s="93"/>
      <c r="K918" s="15" t="str">
        <f t="shared" si="123"/>
        <v/>
      </c>
      <c r="L918" s="76">
        <f t="shared" si="125"/>
        <v>0</v>
      </c>
      <c r="M918" s="77"/>
      <c r="N918" s="78" t="str">
        <f t="shared" si="124"/>
        <v/>
      </c>
      <c r="O918" s="82"/>
      <c r="P918" s="83">
        <f t="shared" si="127"/>
        <v>0</v>
      </c>
      <c r="Q918" s="78">
        <f t="shared" si="130"/>
        <v>916</v>
      </c>
      <c r="R918" s="78"/>
      <c r="T918" s="3" t="str">
        <f t="shared" si="128"/>
        <v/>
      </c>
    </row>
    <row r="919" spans="1:20" ht="24.75" customHeight="1">
      <c r="A919" s="69">
        <f t="shared" si="129"/>
        <v>917</v>
      </c>
      <c r="B919" s="16" t="str">
        <f t="shared" si="131"/>
        <v>619</v>
      </c>
      <c r="C919" s="69">
        <f t="shared" si="126"/>
        <v>619</v>
      </c>
      <c r="D919" s="10"/>
      <c r="E919" s="17"/>
      <c r="F919" s="18"/>
      <c r="G919" s="14"/>
      <c r="H919" s="91"/>
      <c r="I919" s="89"/>
      <c r="J919" s="93"/>
      <c r="K919" s="15" t="str">
        <f t="shared" si="123"/>
        <v/>
      </c>
      <c r="L919" s="76">
        <f t="shared" si="125"/>
        <v>0</v>
      </c>
      <c r="M919" s="77"/>
      <c r="N919" s="78" t="str">
        <f t="shared" si="124"/>
        <v/>
      </c>
      <c r="O919" s="82"/>
      <c r="P919" s="83">
        <f t="shared" si="127"/>
        <v>0</v>
      </c>
      <c r="Q919" s="78">
        <f t="shared" si="130"/>
        <v>917</v>
      </c>
      <c r="R919" s="78"/>
      <c r="T919" s="3" t="str">
        <f t="shared" si="128"/>
        <v/>
      </c>
    </row>
    <row r="920" spans="1:20" ht="24.75" customHeight="1">
      <c r="A920" s="69">
        <f t="shared" si="129"/>
        <v>918</v>
      </c>
      <c r="B920" s="16" t="str">
        <f t="shared" si="131"/>
        <v>620</v>
      </c>
      <c r="C920" s="69">
        <f t="shared" si="126"/>
        <v>620</v>
      </c>
      <c r="D920" s="10"/>
      <c r="E920" s="17"/>
      <c r="F920" s="18"/>
      <c r="G920" s="14"/>
      <c r="H920" s="91"/>
      <c r="I920" s="89"/>
      <c r="J920" s="93"/>
      <c r="K920" s="15" t="str">
        <f t="shared" ref="K920:K985" si="132">I920&amp;J920</f>
        <v/>
      </c>
      <c r="L920" s="76">
        <f t="shared" si="125"/>
        <v>0</v>
      </c>
      <c r="M920" s="77"/>
      <c r="N920" s="78" t="str">
        <f t="shared" si="124"/>
        <v/>
      </c>
      <c r="O920" s="82"/>
      <c r="P920" s="83">
        <f t="shared" si="127"/>
        <v>0</v>
      </c>
      <c r="Q920" s="78">
        <f t="shared" si="130"/>
        <v>918</v>
      </c>
      <c r="R920" s="78"/>
      <c r="T920" s="3" t="str">
        <f t="shared" si="128"/>
        <v/>
      </c>
    </row>
    <row r="921" spans="1:20" ht="24.75" customHeight="1">
      <c r="A921" s="69">
        <f t="shared" si="129"/>
        <v>919</v>
      </c>
      <c r="B921" s="16" t="str">
        <f t="shared" si="131"/>
        <v>621</v>
      </c>
      <c r="C921" s="69">
        <f t="shared" si="126"/>
        <v>621</v>
      </c>
      <c r="D921" s="10"/>
      <c r="E921" s="17"/>
      <c r="F921" s="18"/>
      <c r="G921" s="14"/>
      <c r="H921" s="91"/>
      <c r="I921" s="89"/>
      <c r="J921" s="93"/>
      <c r="K921" s="15" t="str">
        <f t="shared" si="132"/>
        <v/>
      </c>
      <c r="L921" s="76">
        <f t="shared" si="125"/>
        <v>0</v>
      </c>
      <c r="M921" s="77"/>
      <c r="N921" s="78" t="str">
        <f t="shared" si="124"/>
        <v/>
      </c>
      <c r="O921" s="82"/>
      <c r="P921" s="83">
        <f t="shared" si="127"/>
        <v>0</v>
      </c>
      <c r="Q921" s="78">
        <f t="shared" si="130"/>
        <v>919</v>
      </c>
      <c r="R921" s="78"/>
      <c r="T921" s="3" t="str">
        <f t="shared" si="128"/>
        <v/>
      </c>
    </row>
    <row r="922" spans="1:20" ht="24.75" customHeight="1">
      <c r="A922" s="69">
        <f t="shared" si="129"/>
        <v>920</v>
      </c>
      <c r="B922" s="16" t="str">
        <f t="shared" si="131"/>
        <v>622</v>
      </c>
      <c r="C922" s="69">
        <f t="shared" si="126"/>
        <v>622</v>
      </c>
      <c r="D922" s="10"/>
      <c r="E922" s="17"/>
      <c r="F922" s="18"/>
      <c r="G922" s="14"/>
      <c r="H922" s="91"/>
      <c r="I922" s="89"/>
      <c r="J922" s="93"/>
      <c r="K922" s="15" t="str">
        <f t="shared" si="132"/>
        <v/>
      </c>
      <c r="L922" s="76">
        <f t="shared" si="125"/>
        <v>0</v>
      </c>
      <c r="M922" s="77"/>
      <c r="N922" s="78" t="str">
        <f t="shared" si="124"/>
        <v/>
      </c>
      <c r="O922" s="82"/>
      <c r="P922" s="83">
        <f t="shared" si="127"/>
        <v>0</v>
      </c>
      <c r="Q922" s="78">
        <f t="shared" si="130"/>
        <v>920</v>
      </c>
      <c r="R922" s="78"/>
      <c r="T922" s="3" t="str">
        <f t="shared" si="128"/>
        <v/>
      </c>
    </row>
    <row r="923" spans="1:20" ht="24.75" customHeight="1">
      <c r="A923" s="69">
        <f t="shared" si="129"/>
        <v>921</v>
      </c>
      <c r="B923" s="16" t="str">
        <f t="shared" si="131"/>
        <v>623</v>
      </c>
      <c r="C923" s="69">
        <f t="shared" si="126"/>
        <v>623</v>
      </c>
      <c r="D923" s="10"/>
      <c r="E923" s="17"/>
      <c r="F923" s="18"/>
      <c r="G923" s="14"/>
      <c r="H923" s="91"/>
      <c r="I923" s="89"/>
      <c r="J923" s="93"/>
      <c r="K923" s="15" t="str">
        <f>I923&amp;J923</f>
        <v/>
      </c>
      <c r="L923" s="76">
        <f t="shared" si="125"/>
        <v>0</v>
      </c>
      <c r="M923" s="77"/>
      <c r="N923" s="78" t="str">
        <f t="shared" si="124"/>
        <v/>
      </c>
      <c r="O923" s="82"/>
      <c r="P923" s="83">
        <f t="shared" si="127"/>
        <v>0</v>
      </c>
      <c r="Q923" s="78">
        <f t="shared" si="130"/>
        <v>921</v>
      </c>
      <c r="R923" s="78"/>
      <c r="T923" s="3" t="str">
        <f t="shared" si="128"/>
        <v/>
      </c>
    </row>
    <row r="924" spans="1:20" ht="24.75" customHeight="1">
      <c r="A924" s="69">
        <f t="shared" si="129"/>
        <v>922</v>
      </c>
      <c r="B924" s="16" t="str">
        <f t="shared" si="131"/>
        <v>624</v>
      </c>
      <c r="C924" s="69">
        <f t="shared" si="126"/>
        <v>624</v>
      </c>
      <c r="D924" s="10"/>
      <c r="E924" s="17"/>
      <c r="F924" s="18"/>
      <c r="G924" s="14"/>
      <c r="H924" s="91"/>
      <c r="I924" s="89"/>
      <c r="J924" s="93"/>
      <c r="K924" s="15" t="str">
        <f t="shared" si="132"/>
        <v/>
      </c>
      <c r="L924" s="76">
        <f t="shared" si="125"/>
        <v>0</v>
      </c>
      <c r="M924" s="77"/>
      <c r="N924" s="78" t="str">
        <f t="shared" si="124"/>
        <v/>
      </c>
      <c r="O924" s="82"/>
      <c r="P924" s="83">
        <f t="shared" si="127"/>
        <v>0</v>
      </c>
      <c r="Q924" s="78">
        <f t="shared" si="130"/>
        <v>922</v>
      </c>
      <c r="R924" s="78"/>
      <c r="T924" s="3" t="str">
        <f t="shared" si="128"/>
        <v/>
      </c>
    </row>
    <row r="925" spans="1:20" ht="24.75" customHeight="1">
      <c r="A925" s="69">
        <f t="shared" si="129"/>
        <v>923</v>
      </c>
      <c r="B925" s="16" t="str">
        <f t="shared" si="131"/>
        <v>625</v>
      </c>
      <c r="C925" s="69">
        <f t="shared" si="126"/>
        <v>625</v>
      </c>
      <c r="D925" s="10"/>
      <c r="E925" s="17"/>
      <c r="F925" s="18"/>
      <c r="G925" s="14"/>
      <c r="H925" s="91"/>
      <c r="I925" s="89"/>
      <c r="J925" s="93"/>
      <c r="K925" s="15" t="str">
        <f t="shared" si="132"/>
        <v/>
      </c>
      <c r="L925" s="76">
        <f t="shared" si="125"/>
        <v>0</v>
      </c>
      <c r="M925" s="77"/>
      <c r="N925" s="78" t="str">
        <f t="shared" si="124"/>
        <v/>
      </c>
      <c r="O925" s="82"/>
      <c r="P925" s="83">
        <f t="shared" si="127"/>
        <v>0</v>
      </c>
      <c r="Q925" s="78">
        <f t="shared" si="130"/>
        <v>923</v>
      </c>
      <c r="R925" s="78"/>
      <c r="T925" s="3" t="str">
        <f t="shared" si="128"/>
        <v/>
      </c>
    </row>
    <row r="926" spans="1:20" ht="24.75" customHeight="1">
      <c r="A926" s="69">
        <f t="shared" si="129"/>
        <v>924</v>
      </c>
      <c r="B926" s="16" t="str">
        <f t="shared" si="131"/>
        <v>626</v>
      </c>
      <c r="C926" s="69">
        <f t="shared" si="126"/>
        <v>626</v>
      </c>
      <c r="D926" s="10"/>
      <c r="E926" s="17"/>
      <c r="F926" s="18"/>
      <c r="G926" s="14"/>
      <c r="H926" s="91"/>
      <c r="I926" s="89"/>
      <c r="J926" s="93"/>
      <c r="K926" s="15" t="str">
        <f t="shared" si="132"/>
        <v/>
      </c>
      <c r="L926" s="76">
        <f t="shared" si="125"/>
        <v>0</v>
      </c>
      <c r="M926" s="77"/>
      <c r="N926" s="78" t="str">
        <f t="shared" si="124"/>
        <v/>
      </c>
      <c r="O926" s="82"/>
      <c r="P926" s="83">
        <f t="shared" si="127"/>
        <v>0</v>
      </c>
      <c r="Q926" s="78">
        <f t="shared" si="130"/>
        <v>924</v>
      </c>
      <c r="R926" s="78"/>
      <c r="T926" s="3" t="str">
        <f t="shared" si="128"/>
        <v/>
      </c>
    </row>
    <row r="927" spans="1:20" ht="24.75" customHeight="1">
      <c r="A927" s="69">
        <f t="shared" si="129"/>
        <v>925</v>
      </c>
      <c r="B927" s="16" t="str">
        <f t="shared" si="131"/>
        <v>627</v>
      </c>
      <c r="C927" s="69">
        <f t="shared" si="126"/>
        <v>627</v>
      </c>
      <c r="D927" s="10"/>
      <c r="E927" s="17"/>
      <c r="F927" s="18"/>
      <c r="G927" s="14"/>
      <c r="H927" s="91"/>
      <c r="I927" s="89"/>
      <c r="J927" s="93"/>
      <c r="K927" s="15" t="str">
        <f t="shared" si="132"/>
        <v/>
      </c>
      <c r="L927" s="76">
        <f t="shared" si="125"/>
        <v>0</v>
      </c>
      <c r="M927" s="77"/>
      <c r="N927" s="78" t="str">
        <f t="shared" si="124"/>
        <v/>
      </c>
      <c r="O927" s="82"/>
      <c r="P927" s="83">
        <f t="shared" si="127"/>
        <v>0</v>
      </c>
      <c r="Q927" s="78">
        <f t="shared" si="130"/>
        <v>925</v>
      </c>
      <c r="R927" s="78"/>
      <c r="T927" s="3" t="str">
        <f t="shared" si="128"/>
        <v/>
      </c>
    </row>
    <row r="928" spans="1:20" ht="24.75" customHeight="1">
      <c r="A928" s="69">
        <f t="shared" si="129"/>
        <v>926</v>
      </c>
      <c r="B928" s="16" t="str">
        <f t="shared" si="131"/>
        <v>628</v>
      </c>
      <c r="C928" s="69">
        <f t="shared" si="126"/>
        <v>628</v>
      </c>
      <c r="D928" s="10"/>
      <c r="E928" s="17"/>
      <c r="F928" s="18"/>
      <c r="G928" s="14"/>
      <c r="H928" s="91"/>
      <c r="I928" s="89"/>
      <c r="J928" s="93"/>
      <c r="K928" s="15" t="str">
        <f t="shared" si="132"/>
        <v/>
      </c>
      <c r="L928" s="76">
        <f t="shared" si="125"/>
        <v>0</v>
      </c>
      <c r="M928" s="77"/>
      <c r="N928" s="78" t="str">
        <f t="shared" si="124"/>
        <v/>
      </c>
      <c r="O928" s="82"/>
      <c r="P928" s="83">
        <f t="shared" si="127"/>
        <v>0</v>
      </c>
      <c r="Q928" s="78">
        <f t="shared" si="130"/>
        <v>926</v>
      </c>
      <c r="R928" s="78"/>
      <c r="T928" s="3" t="str">
        <f t="shared" si="128"/>
        <v/>
      </c>
    </row>
    <row r="929" spans="1:20" ht="24.75" customHeight="1">
      <c r="A929" s="69">
        <f t="shared" si="129"/>
        <v>927</v>
      </c>
      <c r="B929" s="16" t="str">
        <f t="shared" si="131"/>
        <v>629</v>
      </c>
      <c r="C929" s="69">
        <f t="shared" si="126"/>
        <v>629</v>
      </c>
      <c r="D929" s="10"/>
      <c r="E929" s="17"/>
      <c r="F929" s="18"/>
      <c r="G929" s="14"/>
      <c r="H929" s="91"/>
      <c r="I929" s="89"/>
      <c r="J929" s="93"/>
      <c r="K929" s="15" t="str">
        <f t="shared" si="132"/>
        <v/>
      </c>
      <c r="L929" s="76">
        <f t="shared" si="125"/>
        <v>0</v>
      </c>
      <c r="M929" s="77"/>
      <c r="N929" s="78" t="str">
        <f t="shared" si="124"/>
        <v/>
      </c>
      <c r="O929" s="82"/>
      <c r="P929" s="83">
        <f t="shared" si="127"/>
        <v>0</v>
      </c>
      <c r="Q929" s="78">
        <f t="shared" si="130"/>
        <v>927</v>
      </c>
      <c r="R929" s="78"/>
      <c r="T929" s="3" t="str">
        <f t="shared" si="128"/>
        <v/>
      </c>
    </row>
    <row r="930" spans="1:20" ht="24.75" customHeight="1">
      <c r="A930" s="69">
        <f t="shared" si="129"/>
        <v>928</v>
      </c>
      <c r="B930" s="16" t="str">
        <f t="shared" si="131"/>
        <v>630</v>
      </c>
      <c r="C930" s="69">
        <f t="shared" si="126"/>
        <v>630</v>
      </c>
      <c r="D930" s="10"/>
      <c r="E930" s="17"/>
      <c r="F930" s="18"/>
      <c r="G930" s="14"/>
      <c r="H930" s="91"/>
      <c r="I930" s="89"/>
      <c r="J930" s="93"/>
      <c r="K930" s="15" t="str">
        <f t="shared" si="132"/>
        <v/>
      </c>
      <c r="L930" s="76">
        <f t="shared" si="125"/>
        <v>0</v>
      </c>
      <c r="M930" s="77"/>
      <c r="N930" s="78" t="str">
        <f t="shared" si="124"/>
        <v/>
      </c>
      <c r="O930" s="82"/>
      <c r="P930" s="83">
        <f t="shared" si="127"/>
        <v>0</v>
      </c>
      <c r="Q930" s="78">
        <f t="shared" si="130"/>
        <v>928</v>
      </c>
      <c r="R930" s="78"/>
      <c r="T930" s="3" t="str">
        <f t="shared" si="128"/>
        <v/>
      </c>
    </row>
    <row r="931" spans="1:20" ht="24.75" customHeight="1">
      <c r="A931" s="69">
        <f t="shared" si="129"/>
        <v>929</v>
      </c>
      <c r="B931" s="16" t="str">
        <f t="shared" si="131"/>
        <v>631</v>
      </c>
      <c r="C931" s="69">
        <f t="shared" si="126"/>
        <v>631</v>
      </c>
      <c r="D931" s="10"/>
      <c r="E931" s="17"/>
      <c r="F931" s="18"/>
      <c r="G931" s="14"/>
      <c r="H931" s="91"/>
      <c r="I931" s="89"/>
      <c r="J931" s="93"/>
      <c r="K931" s="15" t="str">
        <f t="shared" si="132"/>
        <v/>
      </c>
      <c r="L931" s="76">
        <f t="shared" si="125"/>
        <v>0</v>
      </c>
      <c r="M931" s="77"/>
      <c r="N931" s="78" t="str">
        <f t="shared" si="124"/>
        <v/>
      </c>
      <c r="O931" s="82"/>
      <c r="P931" s="83">
        <f t="shared" si="127"/>
        <v>0</v>
      </c>
      <c r="Q931" s="78">
        <f t="shared" si="130"/>
        <v>929</v>
      </c>
      <c r="R931" s="78"/>
      <c r="T931" s="3" t="str">
        <f t="shared" si="128"/>
        <v/>
      </c>
    </row>
    <row r="932" spans="1:20" ht="24.75" customHeight="1">
      <c r="A932" s="69">
        <f t="shared" si="129"/>
        <v>930</v>
      </c>
      <c r="B932" s="16" t="str">
        <f t="shared" si="131"/>
        <v>632</v>
      </c>
      <c r="C932" s="69">
        <f t="shared" si="126"/>
        <v>632</v>
      </c>
      <c r="D932" s="10"/>
      <c r="E932" s="17"/>
      <c r="F932" s="18"/>
      <c r="G932" s="14"/>
      <c r="H932" s="91"/>
      <c r="I932" s="89"/>
      <c r="J932" s="93"/>
      <c r="K932" s="15" t="str">
        <f t="shared" si="132"/>
        <v/>
      </c>
      <c r="L932" s="76">
        <f t="shared" si="125"/>
        <v>0</v>
      </c>
      <c r="M932" s="77"/>
      <c r="N932" s="78" t="str">
        <f t="shared" si="124"/>
        <v/>
      </c>
      <c r="O932" s="82"/>
      <c r="P932" s="83">
        <f t="shared" si="127"/>
        <v>0</v>
      </c>
      <c r="Q932" s="78">
        <f t="shared" si="130"/>
        <v>930</v>
      </c>
      <c r="R932" s="78"/>
      <c r="T932" s="3" t="str">
        <f t="shared" si="128"/>
        <v/>
      </c>
    </row>
    <row r="933" spans="1:20" ht="24.75" customHeight="1">
      <c r="A933" s="69">
        <f t="shared" si="129"/>
        <v>931</v>
      </c>
      <c r="B933" s="16" t="str">
        <f t="shared" si="131"/>
        <v>633</v>
      </c>
      <c r="C933" s="69">
        <f t="shared" si="126"/>
        <v>633</v>
      </c>
      <c r="D933" s="10"/>
      <c r="E933" s="17"/>
      <c r="F933" s="18"/>
      <c r="G933" s="14"/>
      <c r="H933" s="91"/>
      <c r="I933" s="89"/>
      <c r="J933" s="93"/>
      <c r="K933" s="15" t="str">
        <f t="shared" si="132"/>
        <v/>
      </c>
      <c r="L933" s="76">
        <f t="shared" si="125"/>
        <v>0</v>
      </c>
      <c r="M933" s="77"/>
      <c r="N933" s="78" t="str">
        <f t="shared" si="124"/>
        <v/>
      </c>
      <c r="O933" s="82"/>
      <c r="P933" s="83">
        <f t="shared" si="127"/>
        <v>0</v>
      </c>
      <c r="Q933" s="78">
        <f t="shared" si="130"/>
        <v>931</v>
      </c>
      <c r="R933" s="78"/>
      <c r="T933" s="3" t="str">
        <f t="shared" si="128"/>
        <v/>
      </c>
    </row>
    <row r="934" spans="1:20" ht="24.75" customHeight="1">
      <c r="A934" s="69">
        <f t="shared" si="129"/>
        <v>932</v>
      </c>
      <c r="B934" s="16" t="str">
        <f t="shared" si="131"/>
        <v>634</v>
      </c>
      <c r="C934" s="69">
        <f t="shared" si="126"/>
        <v>634</v>
      </c>
      <c r="D934" s="10"/>
      <c r="E934" s="17"/>
      <c r="F934" s="18"/>
      <c r="G934" s="14"/>
      <c r="H934" s="91"/>
      <c r="I934" s="89"/>
      <c r="J934" s="93"/>
      <c r="K934" s="15" t="str">
        <f t="shared" si="132"/>
        <v/>
      </c>
      <c r="L934" s="76">
        <f t="shared" si="125"/>
        <v>0</v>
      </c>
      <c r="M934" s="77"/>
      <c r="N934" s="78" t="str">
        <f t="shared" si="124"/>
        <v/>
      </c>
      <c r="O934" s="82"/>
      <c r="P934" s="83">
        <f t="shared" si="127"/>
        <v>0</v>
      </c>
      <c r="Q934" s="78">
        <f t="shared" si="130"/>
        <v>932</v>
      </c>
      <c r="R934" s="78"/>
      <c r="T934" s="3" t="str">
        <f t="shared" si="128"/>
        <v/>
      </c>
    </row>
    <row r="935" spans="1:20" ht="24.75" customHeight="1">
      <c r="A935" s="69">
        <f t="shared" si="129"/>
        <v>933</v>
      </c>
      <c r="B935" s="16" t="str">
        <f t="shared" si="131"/>
        <v>635</v>
      </c>
      <c r="C935" s="69">
        <f t="shared" si="126"/>
        <v>635</v>
      </c>
      <c r="D935" s="10"/>
      <c r="E935" s="17"/>
      <c r="F935" s="18"/>
      <c r="G935" s="14"/>
      <c r="H935" s="91"/>
      <c r="I935" s="89"/>
      <c r="J935" s="93"/>
      <c r="K935" s="15" t="str">
        <f t="shared" si="132"/>
        <v/>
      </c>
      <c r="L935" s="76">
        <f t="shared" si="125"/>
        <v>0</v>
      </c>
      <c r="M935" s="77"/>
      <c r="N935" s="78" t="str">
        <f t="shared" si="124"/>
        <v/>
      </c>
      <c r="O935" s="82"/>
      <c r="P935" s="83">
        <f t="shared" si="127"/>
        <v>0</v>
      </c>
      <c r="Q935" s="78">
        <f t="shared" si="130"/>
        <v>933</v>
      </c>
      <c r="R935" s="78"/>
      <c r="T935" s="3" t="str">
        <f t="shared" si="128"/>
        <v/>
      </c>
    </row>
    <row r="936" spans="1:20" ht="24.75" customHeight="1">
      <c r="A936" s="69">
        <f t="shared" si="129"/>
        <v>934</v>
      </c>
      <c r="B936" s="16" t="str">
        <f t="shared" si="131"/>
        <v>636</v>
      </c>
      <c r="C936" s="69">
        <f t="shared" si="126"/>
        <v>636</v>
      </c>
      <c r="D936" s="10"/>
      <c r="E936" s="17"/>
      <c r="F936" s="18"/>
      <c r="G936" s="14"/>
      <c r="H936" s="91"/>
      <c r="I936" s="89"/>
      <c r="J936" s="93"/>
      <c r="K936" s="15" t="str">
        <f t="shared" si="132"/>
        <v/>
      </c>
      <c r="L936" s="76">
        <f t="shared" si="125"/>
        <v>0</v>
      </c>
      <c r="M936" s="77"/>
      <c r="N936" s="78" t="str">
        <f t="shared" si="124"/>
        <v/>
      </c>
      <c r="O936" s="82"/>
      <c r="P936" s="83">
        <f t="shared" si="127"/>
        <v>0</v>
      </c>
      <c r="Q936" s="78">
        <f t="shared" si="130"/>
        <v>934</v>
      </c>
      <c r="R936" s="78"/>
      <c r="T936" s="3" t="str">
        <f t="shared" si="128"/>
        <v/>
      </c>
    </row>
    <row r="937" spans="1:20" ht="24.75" customHeight="1">
      <c r="A937" s="69">
        <f t="shared" si="129"/>
        <v>935</v>
      </c>
      <c r="B937" s="16" t="str">
        <f t="shared" si="131"/>
        <v>637</v>
      </c>
      <c r="C937" s="69">
        <f t="shared" si="126"/>
        <v>637</v>
      </c>
      <c r="D937" s="10"/>
      <c r="E937" s="17"/>
      <c r="F937" s="18"/>
      <c r="G937" s="14"/>
      <c r="H937" s="91"/>
      <c r="I937" s="89"/>
      <c r="J937" s="93"/>
      <c r="K937" s="15" t="str">
        <f t="shared" si="132"/>
        <v/>
      </c>
      <c r="L937" s="76">
        <f t="shared" si="125"/>
        <v>0</v>
      </c>
      <c r="M937" s="77"/>
      <c r="N937" s="78" t="str">
        <f t="shared" si="124"/>
        <v/>
      </c>
      <c r="O937" s="82"/>
      <c r="P937" s="83">
        <f t="shared" si="127"/>
        <v>0</v>
      </c>
      <c r="Q937" s="78">
        <f t="shared" si="130"/>
        <v>935</v>
      </c>
      <c r="R937" s="78"/>
      <c r="T937" s="3" t="str">
        <f t="shared" si="128"/>
        <v/>
      </c>
    </row>
    <row r="938" spans="1:20" ht="24.75" customHeight="1">
      <c r="A938" s="69">
        <f t="shared" si="129"/>
        <v>936</v>
      </c>
      <c r="B938" s="16" t="str">
        <f t="shared" si="131"/>
        <v>638</v>
      </c>
      <c r="C938" s="69">
        <f t="shared" si="126"/>
        <v>638</v>
      </c>
      <c r="D938" s="10"/>
      <c r="E938" s="17"/>
      <c r="F938" s="18"/>
      <c r="G938" s="14"/>
      <c r="H938" s="91"/>
      <c r="I938" s="89"/>
      <c r="J938" s="93"/>
      <c r="K938" s="15" t="str">
        <f t="shared" si="132"/>
        <v/>
      </c>
      <c r="L938" s="76">
        <f t="shared" si="125"/>
        <v>0</v>
      </c>
      <c r="M938" s="77"/>
      <c r="N938" s="78" t="str">
        <f t="shared" si="124"/>
        <v/>
      </c>
      <c r="O938" s="82"/>
      <c r="P938" s="83">
        <f t="shared" si="127"/>
        <v>0</v>
      </c>
      <c r="Q938" s="78">
        <f t="shared" si="130"/>
        <v>936</v>
      </c>
      <c r="R938" s="78"/>
      <c r="T938" s="3" t="str">
        <f t="shared" si="128"/>
        <v/>
      </c>
    </row>
    <row r="939" spans="1:20" ht="24.75" customHeight="1">
      <c r="A939" s="69">
        <f t="shared" si="129"/>
        <v>937</v>
      </c>
      <c r="B939" s="16" t="str">
        <f t="shared" si="131"/>
        <v>639</v>
      </c>
      <c r="C939" s="69">
        <f t="shared" si="126"/>
        <v>639</v>
      </c>
      <c r="D939" s="10"/>
      <c r="E939" s="17"/>
      <c r="F939" s="18"/>
      <c r="G939" s="14"/>
      <c r="H939" s="91"/>
      <c r="I939" s="89"/>
      <c r="J939" s="93"/>
      <c r="K939" s="15" t="str">
        <f t="shared" si="132"/>
        <v/>
      </c>
      <c r="L939" s="76">
        <f t="shared" si="125"/>
        <v>0</v>
      </c>
      <c r="M939" s="77"/>
      <c r="N939" s="78" t="str">
        <f t="shared" si="124"/>
        <v/>
      </c>
      <c r="O939" s="82"/>
      <c r="P939" s="83">
        <f t="shared" si="127"/>
        <v>0</v>
      </c>
      <c r="Q939" s="78">
        <f t="shared" si="130"/>
        <v>937</v>
      </c>
      <c r="R939" s="78"/>
      <c r="T939" s="3" t="str">
        <f t="shared" si="128"/>
        <v/>
      </c>
    </row>
    <row r="940" spans="1:20" ht="24.75" customHeight="1">
      <c r="A940" s="69">
        <f t="shared" si="129"/>
        <v>938</v>
      </c>
      <c r="B940" s="16" t="str">
        <f t="shared" si="131"/>
        <v>640</v>
      </c>
      <c r="C940" s="69">
        <f t="shared" si="126"/>
        <v>640</v>
      </c>
      <c r="D940" s="10"/>
      <c r="E940" s="17"/>
      <c r="F940" s="18"/>
      <c r="G940" s="14"/>
      <c r="H940" s="91"/>
      <c r="I940" s="89"/>
      <c r="J940" s="93"/>
      <c r="K940" s="15" t="str">
        <f t="shared" si="132"/>
        <v/>
      </c>
      <c r="L940" s="76">
        <f t="shared" si="125"/>
        <v>0</v>
      </c>
      <c r="M940" s="77"/>
      <c r="N940" s="78" t="str">
        <f t="shared" si="124"/>
        <v/>
      </c>
      <c r="O940" s="82"/>
      <c r="P940" s="83">
        <f t="shared" si="127"/>
        <v>0</v>
      </c>
      <c r="Q940" s="78">
        <f t="shared" si="130"/>
        <v>938</v>
      </c>
      <c r="R940" s="78"/>
      <c r="T940" s="3" t="str">
        <f t="shared" si="128"/>
        <v/>
      </c>
    </row>
    <row r="941" spans="1:20" ht="24.75" customHeight="1">
      <c r="A941" s="69">
        <f t="shared" si="129"/>
        <v>939</v>
      </c>
      <c r="B941" s="16" t="str">
        <f t="shared" si="131"/>
        <v>641</v>
      </c>
      <c r="C941" s="69">
        <f t="shared" si="126"/>
        <v>641</v>
      </c>
      <c r="D941" s="10"/>
      <c r="E941" s="17"/>
      <c r="F941" s="18"/>
      <c r="G941" s="14"/>
      <c r="H941" s="91"/>
      <c r="I941" s="92"/>
      <c r="J941" s="93"/>
      <c r="K941" s="15" t="str">
        <f t="shared" si="132"/>
        <v/>
      </c>
      <c r="L941" s="76">
        <f t="shared" si="125"/>
        <v>0</v>
      </c>
      <c r="M941" s="77"/>
      <c r="N941" s="78" t="str">
        <f t="shared" si="124"/>
        <v/>
      </c>
      <c r="O941" s="82"/>
      <c r="P941" s="83">
        <f t="shared" si="127"/>
        <v>0</v>
      </c>
      <c r="Q941" s="78">
        <f t="shared" si="130"/>
        <v>939</v>
      </c>
      <c r="R941" s="78"/>
      <c r="T941" s="3" t="str">
        <f t="shared" si="128"/>
        <v/>
      </c>
    </row>
    <row r="942" spans="1:20" ht="24.75" customHeight="1">
      <c r="A942" s="69">
        <f t="shared" si="129"/>
        <v>940</v>
      </c>
      <c r="B942" s="16" t="str">
        <f t="shared" si="131"/>
        <v>642</v>
      </c>
      <c r="C942" s="69">
        <f t="shared" si="126"/>
        <v>642</v>
      </c>
      <c r="D942" s="10"/>
      <c r="E942" s="17"/>
      <c r="F942" s="18"/>
      <c r="G942" s="14"/>
      <c r="H942" s="91"/>
      <c r="I942" s="92"/>
      <c r="J942" s="93"/>
      <c r="K942" s="15" t="str">
        <f t="shared" si="132"/>
        <v/>
      </c>
      <c r="L942" s="76">
        <f t="shared" si="125"/>
        <v>0</v>
      </c>
      <c r="M942" s="77"/>
      <c r="N942" s="78" t="str">
        <f t="shared" si="124"/>
        <v/>
      </c>
      <c r="O942" s="82"/>
      <c r="P942" s="83">
        <f t="shared" si="127"/>
        <v>0</v>
      </c>
      <c r="Q942" s="78">
        <f t="shared" si="130"/>
        <v>940</v>
      </c>
      <c r="R942" s="78"/>
      <c r="T942" s="3" t="str">
        <f t="shared" si="128"/>
        <v/>
      </c>
    </row>
    <row r="943" spans="1:20" ht="24.75" customHeight="1">
      <c r="A943" s="69">
        <f t="shared" si="129"/>
        <v>941</v>
      </c>
      <c r="B943" s="16" t="str">
        <f t="shared" si="131"/>
        <v>643</v>
      </c>
      <c r="C943" s="69">
        <f t="shared" si="126"/>
        <v>643</v>
      </c>
      <c r="D943" s="10"/>
      <c r="E943" s="17"/>
      <c r="F943" s="18"/>
      <c r="G943" s="14"/>
      <c r="H943" s="91"/>
      <c r="I943" s="92"/>
      <c r="J943" s="93"/>
      <c r="K943" s="15" t="str">
        <f t="shared" si="132"/>
        <v/>
      </c>
      <c r="L943" s="76">
        <f t="shared" si="125"/>
        <v>0</v>
      </c>
      <c r="M943" s="77"/>
      <c r="N943" s="78" t="str">
        <f t="shared" si="124"/>
        <v/>
      </c>
      <c r="O943" s="82"/>
      <c r="P943" s="83">
        <f t="shared" si="127"/>
        <v>0</v>
      </c>
      <c r="Q943" s="78">
        <f t="shared" si="130"/>
        <v>941</v>
      </c>
      <c r="R943" s="78"/>
      <c r="T943" s="3" t="str">
        <f t="shared" si="128"/>
        <v/>
      </c>
    </row>
    <row r="944" spans="1:20" ht="24.75" customHeight="1">
      <c r="A944" s="69">
        <f t="shared" si="129"/>
        <v>942</v>
      </c>
      <c r="B944" s="16" t="str">
        <f t="shared" si="131"/>
        <v>644</v>
      </c>
      <c r="C944" s="69">
        <f t="shared" si="126"/>
        <v>644</v>
      </c>
      <c r="D944" s="10"/>
      <c r="E944" s="17"/>
      <c r="F944" s="18"/>
      <c r="G944" s="14"/>
      <c r="H944" s="91"/>
      <c r="I944" s="92"/>
      <c r="J944" s="93"/>
      <c r="K944" s="15" t="str">
        <f t="shared" si="132"/>
        <v/>
      </c>
      <c r="L944" s="76">
        <f t="shared" si="125"/>
        <v>0</v>
      </c>
      <c r="M944" s="77"/>
      <c r="N944" s="78" t="str">
        <f t="shared" si="124"/>
        <v/>
      </c>
      <c r="O944" s="82"/>
      <c r="P944" s="83">
        <f t="shared" si="127"/>
        <v>0</v>
      </c>
      <c r="Q944" s="78">
        <f t="shared" si="130"/>
        <v>942</v>
      </c>
      <c r="R944" s="78"/>
      <c r="T944" s="3" t="str">
        <f t="shared" si="128"/>
        <v/>
      </c>
    </row>
    <row r="945" spans="1:20" ht="24.75" customHeight="1">
      <c r="A945" s="69">
        <f t="shared" si="129"/>
        <v>943</v>
      </c>
      <c r="B945" s="16" t="str">
        <f t="shared" si="131"/>
        <v>645</v>
      </c>
      <c r="C945" s="69">
        <f t="shared" si="126"/>
        <v>645</v>
      </c>
      <c r="D945" s="10"/>
      <c r="E945" s="17"/>
      <c r="F945" s="18"/>
      <c r="G945" s="14"/>
      <c r="H945" s="91"/>
      <c r="I945" s="92"/>
      <c r="J945" s="93"/>
      <c r="K945" s="15" t="str">
        <f t="shared" si="132"/>
        <v/>
      </c>
      <c r="L945" s="76">
        <f t="shared" si="125"/>
        <v>0</v>
      </c>
      <c r="M945" s="77"/>
      <c r="N945" s="78" t="str">
        <f t="shared" si="124"/>
        <v/>
      </c>
      <c r="O945" s="82"/>
      <c r="P945" s="83">
        <f t="shared" si="127"/>
        <v>0</v>
      </c>
      <c r="Q945" s="78">
        <f t="shared" si="130"/>
        <v>943</v>
      </c>
      <c r="R945" s="78"/>
      <c r="T945" s="3" t="str">
        <f t="shared" si="128"/>
        <v/>
      </c>
    </row>
    <row r="946" spans="1:20" ht="24.75" customHeight="1">
      <c r="A946" s="69">
        <f t="shared" si="129"/>
        <v>944</v>
      </c>
      <c r="B946" s="16" t="str">
        <f t="shared" si="131"/>
        <v>646</v>
      </c>
      <c r="C946" s="69">
        <f t="shared" si="126"/>
        <v>646</v>
      </c>
      <c r="D946" s="10"/>
      <c r="E946" s="17"/>
      <c r="F946" s="18"/>
      <c r="G946" s="14"/>
      <c r="H946" s="91"/>
      <c r="I946" s="92"/>
      <c r="J946" s="93"/>
      <c r="K946" s="15" t="str">
        <f t="shared" si="132"/>
        <v/>
      </c>
      <c r="L946" s="76">
        <f t="shared" si="125"/>
        <v>0</v>
      </c>
      <c r="M946" s="77"/>
      <c r="N946" s="78" t="str">
        <f t="shared" si="124"/>
        <v/>
      </c>
      <c r="O946" s="82"/>
      <c r="P946" s="83">
        <f t="shared" si="127"/>
        <v>0</v>
      </c>
      <c r="Q946" s="78">
        <f t="shared" si="130"/>
        <v>944</v>
      </c>
      <c r="R946" s="78"/>
      <c r="T946" s="3" t="str">
        <f t="shared" si="128"/>
        <v/>
      </c>
    </row>
    <row r="947" spans="1:20" ht="24.75" customHeight="1">
      <c r="A947" s="69">
        <f t="shared" si="129"/>
        <v>945</v>
      </c>
      <c r="B947" s="16" t="str">
        <f t="shared" si="131"/>
        <v>647</v>
      </c>
      <c r="C947" s="69">
        <f t="shared" si="126"/>
        <v>647</v>
      </c>
      <c r="D947" s="10"/>
      <c r="E947" s="17"/>
      <c r="F947" s="18"/>
      <c r="G947" s="14"/>
      <c r="H947" s="91"/>
      <c r="I947" s="92"/>
      <c r="J947" s="93"/>
      <c r="K947" s="15" t="str">
        <f t="shared" si="132"/>
        <v/>
      </c>
      <c r="L947" s="76">
        <f t="shared" si="125"/>
        <v>0</v>
      </c>
      <c r="M947" s="77"/>
      <c r="N947" s="78" t="str">
        <f t="shared" si="124"/>
        <v/>
      </c>
      <c r="O947" s="82"/>
      <c r="P947" s="83">
        <f t="shared" si="127"/>
        <v>0</v>
      </c>
      <c r="Q947" s="78">
        <f t="shared" si="130"/>
        <v>945</v>
      </c>
      <c r="R947" s="78"/>
      <c r="T947" s="3" t="str">
        <f t="shared" si="128"/>
        <v/>
      </c>
    </row>
    <row r="948" spans="1:20" ht="24.75" customHeight="1">
      <c r="A948" s="69">
        <f t="shared" si="129"/>
        <v>946</v>
      </c>
      <c r="B948" s="16" t="str">
        <f t="shared" si="131"/>
        <v>648</v>
      </c>
      <c r="C948" s="69">
        <f t="shared" si="126"/>
        <v>648</v>
      </c>
      <c r="D948" s="10"/>
      <c r="E948" s="17"/>
      <c r="F948" s="18"/>
      <c r="G948" s="14"/>
      <c r="H948" s="91"/>
      <c r="I948" s="92"/>
      <c r="J948" s="93"/>
      <c r="K948" s="15" t="str">
        <f t="shared" si="132"/>
        <v/>
      </c>
      <c r="L948" s="76">
        <f t="shared" si="125"/>
        <v>0</v>
      </c>
      <c r="M948" s="77"/>
      <c r="N948" s="78" t="str">
        <f t="shared" si="124"/>
        <v/>
      </c>
      <c r="O948" s="82"/>
      <c r="P948" s="83">
        <f t="shared" si="127"/>
        <v>0</v>
      </c>
      <c r="Q948" s="78">
        <f t="shared" si="130"/>
        <v>946</v>
      </c>
      <c r="R948" s="78"/>
      <c r="T948" s="3" t="str">
        <f t="shared" si="128"/>
        <v/>
      </c>
    </row>
    <row r="949" spans="1:20" ht="24.75" customHeight="1">
      <c r="A949" s="69">
        <f t="shared" si="129"/>
        <v>947</v>
      </c>
      <c r="B949" s="16" t="str">
        <f t="shared" si="131"/>
        <v>649</v>
      </c>
      <c r="C949" s="69">
        <f t="shared" si="126"/>
        <v>649</v>
      </c>
      <c r="D949" s="10"/>
      <c r="E949" s="17"/>
      <c r="F949" s="18"/>
      <c r="G949" s="14"/>
      <c r="H949" s="91"/>
      <c r="I949" s="92"/>
      <c r="J949" s="93"/>
      <c r="K949" s="15" t="str">
        <f t="shared" si="132"/>
        <v/>
      </c>
      <c r="L949" s="76">
        <f t="shared" si="125"/>
        <v>0</v>
      </c>
      <c r="M949" s="77"/>
      <c r="N949" s="78" t="str">
        <f t="shared" si="124"/>
        <v/>
      </c>
      <c r="O949" s="82"/>
      <c r="P949" s="83">
        <f t="shared" si="127"/>
        <v>0</v>
      </c>
      <c r="Q949" s="78">
        <f t="shared" si="130"/>
        <v>947</v>
      </c>
      <c r="R949" s="78"/>
      <c r="T949" s="3" t="str">
        <f t="shared" si="128"/>
        <v/>
      </c>
    </row>
    <row r="950" spans="1:20" ht="24.75" customHeight="1">
      <c r="A950" s="69">
        <f t="shared" si="129"/>
        <v>948</v>
      </c>
      <c r="B950" s="16" t="str">
        <f t="shared" si="131"/>
        <v>650</v>
      </c>
      <c r="C950" s="69">
        <f t="shared" si="126"/>
        <v>650</v>
      </c>
      <c r="D950" s="10"/>
      <c r="E950" s="17"/>
      <c r="F950" s="18"/>
      <c r="G950" s="14"/>
      <c r="H950" s="91"/>
      <c r="I950" s="92"/>
      <c r="J950" s="93"/>
      <c r="K950" s="15" t="str">
        <f t="shared" si="132"/>
        <v/>
      </c>
      <c r="L950" s="76">
        <f t="shared" si="125"/>
        <v>0</v>
      </c>
      <c r="M950" s="77"/>
      <c r="N950" s="78" t="str">
        <f t="shared" si="124"/>
        <v/>
      </c>
      <c r="O950" s="82"/>
      <c r="P950" s="83">
        <f t="shared" si="127"/>
        <v>0</v>
      </c>
      <c r="Q950" s="78">
        <f t="shared" si="130"/>
        <v>948</v>
      </c>
      <c r="R950" s="78"/>
      <c r="T950" s="3" t="str">
        <f t="shared" si="128"/>
        <v/>
      </c>
    </row>
    <row r="951" spans="1:20" ht="24.75" customHeight="1">
      <c r="A951" s="69">
        <f t="shared" si="129"/>
        <v>949</v>
      </c>
      <c r="B951" s="16" t="str">
        <f t="shared" si="131"/>
        <v>651</v>
      </c>
      <c r="C951" s="69">
        <f t="shared" si="126"/>
        <v>651</v>
      </c>
      <c r="D951" s="10"/>
      <c r="E951" s="17"/>
      <c r="F951" s="18"/>
      <c r="G951" s="14"/>
      <c r="H951" s="91"/>
      <c r="I951" s="92"/>
      <c r="J951" s="93"/>
      <c r="K951" s="15" t="str">
        <f t="shared" si="132"/>
        <v/>
      </c>
      <c r="L951" s="76">
        <f t="shared" si="125"/>
        <v>0</v>
      </c>
      <c r="M951" s="77"/>
      <c r="N951" s="78" t="str">
        <f t="shared" si="124"/>
        <v/>
      </c>
      <c r="O951" s="82"/>
      <c r="P951" s="83">
        <f t="shared" si="127"/>
        <v>0</v>
      </c>
      <c r="Q951" s="78">
        <f t="shared" si="130"/>
        <v>949</v>
      </c>
      <c r="R951" s="78"/>
      <c r="T951" s="3" t="str">
        <f t="shared" si="128"/>
        <v/>
      </c>
    </row>
    <row r="952" spans="1:20" ht="24.75" customHeight="1">
      <c r="A952" s="69">
        <f t="shared" si="129"/>
        <v>950</v>
      </c>
      <c r="B952" s="16" t="str">
        <f t="shared" si="131"/>
        <v>652</v>
      </c>
      <c r="C952" s="69">
        <f t="shared" si="126"/>
        <v>652</v>
      </c>
      <c r="D952" s="10"/>
      <c r="E952" s="17"/>
      <c r="F952" s="18"/>
      <c r="G952" s="14"/>
      <c r="H952" s="91"/>
      <c r="I952" s="92"/>
      <c r="J952" s="93"/>
      <c r="K952" s="15" t="str">
        <f t="shared" si="132"/>
        <v/>
      </c>
      <c r="L952" s="76">
        <f t="shared" si="125"/>
        <v>0</v>
      </c>
      <c r="M952" s="77"/>
      <c r="N952" s="78" t="str">
        <f t="shared" si="124"/>
        <v/>
      </c>
      <c r="O952" s="82"/>
      <c r="P952" s="83">
        <f t="shared" si="127"/>
        <v>0</v>
      </c>
      <c r="Q952" s="78">
        <f t="shared" si="130"/>
        <v>950</v>
      </c>
      <c r="R952" s="78"/>
      <c r="T952" s="3" t="str">
        <f t="shared" si="128"/>
        <v/>
      </c>
    </row>
    <row r="953" spans="1:20" ht="24.75" customHeight="1">
      <c r="A953" s="69">
        <f t="shared" si="129"/>
        <v>951</v>
      </c>
      <c r="B953" s="16" t="str">
        <f t="shared" si="131"/>
        <v>653</v>
      </c>
      <c r="C953" s="69">
        <f t="shared" si="126"/>
        <v>653</v>
      </c>
      <c r="D953" s="10"/>
      <c r="E953" s="17"/>
      <c r="F953" s="18"/>
      <c r="G953" s="14"/>
      <c r="H953" s="91"/>
      <c r="I953" s="92"/>
      <c r="J953" s="93"/>
      <c r="K953" s="15" t="str">
        <f t="shared" si="132"/>
        <v/>
      </c>
      <c r="L953" s="76">
        <f t="shared" si="125"/>
        <v>0</v>
      </c>
      <c r="M953" s="77"/>
      <c r="N953" s="78" t="str">
        <f t="shared" ref="N953:N1016" si="133">IF(M953&lt;&gt;0,"Học Ghép","")</f>
        <v/>
      </c>
      <c r="O953" s="82"/>
      <c r="P953" s="83">
        <f t="shared" si="127"/>
        <v>0</v>
      </c>
      <c r="Q953" s="78">
        <f t="shared" si="130"/>
        <v>951</v>
      </c>
      <c r="R953" s="78"/>
      <c r="T953" s="3" t="str">
        <f t="shared" si="128"/>
        <v/>
      </c>
    </row>
    <row r="954" spans="1:20" ht="24.75" customHeight="1">
      <c r="A954" s="69">
        <f t="shared" si="129"/>
        <v>952</v>
      </c>
      <c r="B954" s="16" t="str">
        <f t="shared" si="131"/>
        <v>654</v>
      </c>
      <c r="C954" s="69">
        <f t="shared" si="126"/>
        <v>654</v>
      </c>
      <c r="D954" s="10"/>
      <c r="E954" s="17"/>
      <c r="F954" s="18"/>
      <c r="G954" s="14"/>
      <c r="H954" s="91"/>
      <c r="I954" s="92"/>
      <c r="J954" s="93"/>
      <c r="K954" s="15" t="str">
        <f t="shared" si="132"/>
        <v/>
      </c>
      <c r="L954" s="76">
        <f t="shared" si="125"/>
        <v>0</v>
      </c>
      <c r="M954" s="77"/>
      <c r="N954" s="78" t="str">
        <f t="shared" si="133"/>
        <v/>
      </c>
      <c r="O954" s="82"/>
      <c r="P954" s="83">
        <f t="shared" si="127"/>
        <v>0</v>
      </c>
      <c r="Q954" s="78">
        <f t="shared" si="130"/>
        <v>952</v>
      </c>
      <c r="R954" s="78"/>
      <c r="T954" s="3" t="str">
        <f t="shared" si="128"/>
        <v/>
      </c>
    </row>
    <row r="955" spans="1:20" ht="24.75" customHeight="1">
      <c r="A955" s="69">
        <f t="shared" si="129"/>
        <v>953</v>
      </c>
      <c r="B955" s="16" t="str">
        <f t="shared" si="131"/>
        <v>655</v>
      </c>
      <c r="C955" s="69">
        <f t="shared" si="126"/>
        <v>655</v>
      </c>
      <c r="D955" s="10"/>
      <c r="E955" s="17"/>
      <c r="F955" s="18"/>
      <c r="G955" s="14"/>
      <c r="H955" s="91"/>
      <c r="I955" s="92"/>
      <c r="J955" s="93"/>
      <c r="K955" s="15" t="str">
        <f t="shared" si="132"/>
        <v/>
      </c>
      <c r="L955" s="76">
        <f t="shared" si="125"/>
        <v>0</v>
      </c>
      <c r="M955" s="77"/>
      <c r="N955" s="78" t="str">
        <f t="shared" si="133"/>
        <v/>
      </c>
      <c r="O955" s="82"/>
      <c r="P955" s="83">
        <f t="shared" si="127"/>
        <v>0</v>
      </c>
      <c r="Q955" s="78">
        <f t="shared" si="130"/>
        <v>953</v>
      </c>
      <c r="R955" s="78"/>
      <c r="T955" s="3" t="str">
        <f t="shared" si="128"/>
        <v/>
      </c>
    </row>
    <row r="956" spans="1:20" ht="24.75" customHeight="1">
      <c r="A956" s="69">
        <f t="shared" si="129"/>
        <v>954</v>
      </c>
      <c r="B956" s="16" t="str">
        <f t="shared" si="131"/>
        <v>656</v>
      </c>
      <c r="C956" s="69">
        <f t="shared" si="126"/>
        <v>656</v>
      </c>
      <c r="D956" s="10"/>
      <c r="E956" s="17"/>
      <c r="F956" s="18"/>
      <c r="G956" s="14"/>
      <c r="H956" s="91"/>
      <c r="I956" s="92"/>
      <c r="J956" s="93"/>
      <c r="K956" s="15" t="str">
        <f t="shared" si="132"/>
        <v/>
      </c>
      <c r="L956" s="76">
        <f t="shared" si="125"/>
        <v>0</v>
      </c>
      <c r="M956" s="77"/>
      <c r="N956" s="78" t="str">
        <f t="shared" si="133"/>
        <v/>
      </c>
      <c r="O956" s="82"/>
      <c r="P956" s="83">
        <f t="shared" si="127"/>
        <v>0</v>
      </c>
      <c r="Q956" s="78">
        <f t="shared" si="130"/>
        <v>954</v>
      </c>
      <c r="R956" s="78"/>
      <c r="T956" s="3" t="str">
        <f t="shared" si="128"/>
        <v/>
      </c>
    </row>
    <row r="957" spans="1:20" ht="24.75" customHeight="1">
      <c r="A957" s="69">
        <f t="shared" si="129"/>
        <v>955</v>
      </c>
      <c r="B957" s="16" t="str">
        <f t="shared" si="131"/>
        <v>657</v>
      </c>
      <c r="C957" s="69">
        <f t="shared" si="126"/>
        <v>657</v>
      </c>
      <c r="D957" s="10"/>
      <c r="E957" s="17"/>
      <c r="F957" s="18"/>
      <c r="G957" s="14"/>
      <c r="H957" s="91"/>
      <c r="I957" s="92"/>
      <c r="J957" s="93"/>
      <c r="K957" s="15" t="str">
        <f t="shared" si="132"/>
        <v/>
      </c>
      <c r="L957" s="76">
        <f t="shared" si="125"/>
        <v>0</v>
      </c>
      <c r="M957" s="77"/>
      <c r="N957" s="78" t="str">
        <f t="shared" si="133"/>
        <v/>
      </c>
      <c r="O957" s="82"/>
      <c r="P957" s="83">
        <f t="shared" si="127"/>
        <v>0</v>
      </c>
      <c r="Q957" s="78">
        <f t="shared" si="130"/>
        <v>955</v>
      </c>
      <c r="R957" s="78"/>
      <c r="T957" s="3" t="str">
        <f t="shared" si="128"/>
        <v/>
      </c>
    </row>
    <row r="958" spans="1:20" ht="24.75" customHeight="1">
      <c r="A958" s="69">
        <f t="shared" si="129"/>
        <v>956</v>
      </c>
      <c r="B958" s="16" t="str">
        <f t="shared" si="131"/>
        <v>658</v>
      </c>
      <c r="C958" s="69">
        <f t="shared" si="126"/>
        <v>658</v>
      </c>
      <c r="D958" s="10"/>
      <c r="E958" s="17"/>
      <c r="F958" s="18"/>
      <c r="G958" s="14"/>
      <c r="H958" s="91"/>
      <c r="I958" s="92"/>
      <c r="J958" s="93"/>
      <c r="K958" s="15" t="str">
        <f t="shared" si="132"/>
        <v/>
      </c>
      <c r="L958" s="76">
        <f t="shared" si="125"/>
        <v>0</v>
      </c>
      <c r="M958" s="77"/>
      <c r="N958" s="78" t="str">
        <f t="shared" si="133"/>
        <v/>
      </c>
      <c r="O958" s="82"/>
      <c r="P958" s="83">
        <f t="shared" si="127"/>
        <v>0</v>
      </c>
      <c r="Q958" s="78">
        <f t="shared" si="130"/>
        <v>956</v>
      </c>
      <c r="R958" s="78"/>
      <c r="T958" s="3" t="str">
        <f t="shared" si="128"/>
        <v/>
      </c>
    </row>
    <row r="959" spans="1:20" ht="24.75" customHeight="1">
      <c r="A959" s="69">
        <f t="shared" si="129"/>
        <v>957</v>
      </c>
      <c r="B959" s="16" t="str">
        <f t="shared" si="131"/>
        <v>659</v>
      </c>
      <c r="C959" s="69">
        <f t="shared" si="126"/>
        <v>659</v>
      </c>
      <c r="D959" s="10"/>
      <c r="E959" s="17"/>
      <c r="F959" s="18"/>
      <c r="G959" s="14"/>
      <c r="H959" s="91"/>
      <c r="I959" s="92"/>
      <c r="J959" s="93"/>
      <c r="K959" s="15" t="str">
        <f t="shared" si="132"/>
        <v/>
      </c>
      <c r="L959" s="76">
        <f t="shared" si="125"/>
        <v>0</v>
      </c>
      <c r="M959" s="77"/>
      <c r="N959" s="78" t="str">
        <f t="shared" si="133"/>
        <v/>
      </c>
      <c r="O959" s="82"/>
      <c r="P959" s="83">
        <f t="shared" si="127"/>
        <v>0</v>
      </c>
      <c r="Q959" s="78">
        <f t="shared" si="130"/>
        <v>957</v>
      </c>
      <c r="R959" s="78"/>
      <c r="T959" s="3" t="str">
        <f t="shared" si="128"/>
        <v/>
      </c>
    </row>
    <row r="960" spans="1:20" ht="24.75" customHeight="1">
      <c r="A960" s="69">
        <f t="shared" si="129"/>
        <v>958</v>
      </c>
      <c r="B960" s="16" t="str">
        <f t="shared" si="131"/>
        <v>660</v>
      </c>
      <c r="C960" s="69">
        <f t="shared" si="126"/>
        <v>660</v>
      </c>
      <c r="D960" s="10"/>
      <c r="E960" s="17"/>
      <c r="F960" s="18"/>
      <c r="G960" s="14"/>
      <c r="H960" s="91"/>
      <c r="I960" s="92"/>
      <c r="J960" s="93"/>
      <c r="K960" s="15" t="str">
        <f t="shared" si="132"/>
        <v/>
      </c>
      <c r="L960" s="76">
        <f t="shared" si="125"/>
        <v>0</v>
      </c>
      <c r="M960" s="77"/>
      <c r="N960" s="78" t="str">
        <f t="shared" si="133"/>
        <v/>
      </c>
      <c r="O960" s="82"/>
      <c r="P960" s="83">
        <f t="shared" si="127"/>
        <v>0</v>
      </c>
      <c r="Q960" s="78">
        <f t="shared" si="130"/>
        <v>958</v>
      </c>
      <c r="R960" s="78"/>
      <c r="T960" s="3" t="str">
        <f t="shared" si="128"/>
        <v/>
      </c>
    </row>
    <row r="961" spans="1:20" ht="24.75" customHeight="1">
      <c r="A961" s="69">
        <f t="shared" si="129"/>
        <v>959</v>
      </c>
      <c r="B961" s="16" t="str">
        <f t="shared" si="131"/>
        <v>661</v>
      </c>
      <c r="C961" s="69">
        <f t="shared" si="126"/>
        <v>661</v>
      </c>
      <c r="D961" s="10"/>
      <c r="E961" s="17"/>
      <c r="F961" s="18"/>
      <c r="G961" s="14"/>
      <c r="H961" s="91"/>
      <c r="I961" s="92"/>
      <c r="J961" s="93"/>
      <c r="K961" s="15" t="str">
        <f t="shared" si="132"/>
        <v/>
      </c>
      <c r="L961" s="76">
        <f t="shared" si="125"/>
        <v>0</v>
      </c>
      <c r="M961" s="77"/>
      <c r="N961" s="78" t="str">
        <f t="shared" si="133"/>
        <v/>
      </c>
      <c r="O961" s="82"/>
      <c r="P961" s="83">
        <f t="shared" si="127"/>
        <v>0</v>
      </c>
      <c r="Q961" s="78">
        <f t="shared" si="130"/>
        <v>959</v>
      </c>
      <c r="R961" s="78"/>
      <c r="T961" s="3" t="str">
        <f t="shared" si="128"/>
        <v/>
      </c>
    </row>
    <row r="962" spans="1:20" ht="24.75" customHeight="1">
      <c r="A962" s="69">
        <f t="shared" si="129"/>
        <v>960</v>
      </c>
      <c r="B962" s="16" t="str">
        <f t="shared" si="131"/>
        <v>662</v>
      </c>
      <c r="C962" s="69">
        <f t="shared" si="126"/>
        <v>662</v>
      </c>
      <c r="D962" s="10"/>
      <c r="E962" s="17"/>
      <c r="F962" s="18"/>
      <c r="G962" s="14"/>
      <c r="H962" s="91"/>
      <c r="I962" s="92"/>
      <c r="J962" s="93"/>
      <c r="K962" s="15" t="str">
        <f>I962&amp;J962</f>
        <v/>
      </c>
      <c r="L962" s="76">
        <f t="shared" si="125"/>
        <v>0</v>
      </c>
      <c r="M962" s="77"/>
      <c r="N962" s="78" t="str">
        <f t="shared" si="133"/>
        <v/>
      </c>
      <c r="O962" s="82"/>
      <c r="P962" s="83">
        <f t="shared" si="127"/>
        <v>0</v>
      </c>
      <c r="Q962" s="78">
        <f t="shared" si="130"/>
        <v>960</v>
      </c>
      <c r="R962" s="78"/>
      <c r="T962" s="3" t="str">
        <f t="shared" si="128"/>
        <v/>
      </c>
    </row>
    <row r="963" spans="1:20" ht="24.75" customHeight="1">
      <c r="A963" s="69">
        <f t="shared" si="129"/>
        <v>961</v>
      </c>
      <c r="B963" s="16" t="str">
        <f t="shared" si="131"/>
        <v>663</v>
      </c>
      <c r="C963" s="69">
        <f t="shared" si="126"/>
        <v>663</v>
      </c>
      <c r="D963" s="10"/>
      <c r="E963" s="17"/>
      <c r="F963" s="18"/>
      <c r="G963" s="14"/>
      <c r="H963" s="91"/>
      <c r="I963" s="92"/>
      <c r="J963" s="93"/>
      <c r="K963" s="15" t="str">
        <f t="shared" si="132"/>
        <v/>
      </c>
      <c r="L963" s="76">
        <f t="shared" ref="L963:L1026" si="134">COUNTIF($D$3:$D$1049,D963)</f>
        <v>0</v>
      </c>
      <c r="M963" s="77"/>
      <c r="N963" s="78" t="str">
        <f t="shared" si="133"/>
        <v/>
      </c>
      <c r="O963" s="82"/>
      <c r="P963" s="83">
        <f t="shared" si="127"/>
        <v>0</v>
      </c>
      <c r="Q963" s="78">
        <f t="shared" si="130"/>
        <v>961</v>
      </c>
      <c r="R963" s="78"/>
      <c r="T963" s="3" t="str">
        <f t="shared" si="128"/>
        <v/>
      </c>
    </row>
    <row r="964" spans="1:20" ht="24.75" customHeight="1">
      <c r="A964" s="69">
        <f t="shared" si="129"/>
        <v>962</v>
      </c>
      <c r="B964" s="16" t="str">
        <f t="shared" si="131"/>
        <v>664</v>
      </c>
      <c r="C964" s="69">
        <f t="shared" ref="C964:C1027" si="135">IF(H964&lt;&gt;H963,1,C963+1)</f>
        <v>664</v>
      </c>
      <c r="D964" s="10"/>
      <c r="E964" s="17"/>
      <c r="F964" s="18"/>
      <c r="G964" s="14"/>
      <c r="H964" s="91"/>
      <c r="I964" s="92"/>
      <c r="J964" s="93"/>
      <c r="K964" s="15" t="str">
        <f t="shared" si="132"/>
        <v/>
      </c>
      <c r="L964" s="76">
        <f t="shared" si="134"/>
        <v>0</v>
      </c>
      <c r="M964" s="77"/>
      <c r="N964" s="78" t="str">
        <f t="shared" si="133"/>
        <v/>
      </c>
      <c r="O964" s="82"/>
      <c r="P964" s="83">
        <f t="shared" ref="P964:P1027" si="136">IF(M964&lt;&gt;0,M964,O964)</f>
        <v>0</v>
      </c>
      <c r="Q964" s="78">
        <f t="shared" si="130"/>
        <v>962</v>
      </c>
      <c r="R964" s="78"/>
      <c r="T964" s="3" t="str">
        <f t="shared" ref="T964:T1027" si="137">LEFT(D964,2)</f>
        <v/>
      </c>
    </row>
    <row r="965" spans="1:20" ht="24.75" customHeight="1">
      <c r="A965" s="69">
        <f t="shared" ref="A965:A1028" si="138">A964+1</f>
        <v>963</v>
      </c>
      <c r="B965" s="16" t="str">
        <f t="shared" si="131"/>
        <v>665</v>
      </c>
      <c r="C965" s="69">
        <f t="shared" si="135"/>
        <v>665</v>
      </c>
      <c r="D965" s="10"/>
      <c r="E965" s="17"/>
      <c r="F965" s="18"/>
      <c r="G965" s="14"/>
      <c r="H965" s="91"/>
      <c r="I965" s="92"/>
      <c r="J965" s="93"/>
      <c r="K965" s="15" t="str">
        <f t="shared" si="132"/>
        <v/>
      </c>
      <c r="L965" s="76">
        <f t="shared" si="134"/>
        <v>0</v>
      </c>
      <c r="M965" s="77"/>
      <c r="N965" s="78" t="str">
        <f t="shared" si="133"/>
        <v/>
      </c>
      <c r="O965" s="82"/>
      <c r="P965" s="83">
        <f t="shared" si="136"/>
        <v>0</v>
      </c>
      <c r="Q965" s="78">
        <f t="shared" ref="Q965:Q1028" si="139">Q964+1</f>
        <v>963</v>
      </c>
      <c r="R965" s="78"/>
      <c r="T965" s="3" t="str">
        <f t="shared" si="137"/>
        <v/>
      </c>
    </row>
    <row r="966" spans="1:20" ht="24.75" customHeight="1">
      <c r="A966" s="69">
        <f t="shared" si="138"/>
        <v>964</v>
      </c>
      <c r="B966" s="16" t="str">
        <f t="shared" si="131"/>
        <v>666</v>
      </c>
      <c r="C966" s="69">
        <f t="shared" si="135"/>
        <v>666</v>
      </c>
      <c r="D966" s="10"/>
      <c r="E966" s="17"/>
      <c r="F966" s="18"/>
      <c r="G966" s="14"/>
      <c r="H966" s="91"/>
      <c r="I966" s="92"/>
      <c r="J966" s="93"/>
      <c r="K966" s="15" t="str">
        <f t="shared" si="132"/>
        <v/>
      </c>
      <c r="L966" s="76">
        <f t="shared" si="134"/>
        <v>0</v>
      </c>
      <c r="M966" s="77"/>
      <c r="N966" s="78" t="str">
        <f t="shared" si="133"/>
        <v/>
      </c>
      <c r="O966" s="82"/>
      <c r="P966" s="83">
        <f t="shared" si="136"/>
        <v>0</v>
      </c>
      <c r="Q966" s="78">
        <f t="shared" si="139"/>
        <v>964</v>
      </c>
      <c r="R966" s="78"/>
      <c r="T966" s="3" t="str">
        <f t="shared" si="137"/>
        <v/>
      </c>
    </row>
    <row r="967" spans="1:20" ht="24.75" customHeight="1">
      <c r="A967" s="69">
        <f t="shared" si="138"/>
        <v>965</v>
      </c>
      <c r="B967" s="16" t="str">
        <f t="shared" si="131"/>
        <v>667</v>
      </c>
      <c r="C967" s="69">
        <f t="shared" si="135"/>
        <v>667</v>
      </c>
      <c r="D967" s="10"/>
      <c r="E967" s="17"/>
      <c r="F967" s="18"/>
      <c r="G967" s="14"/>
      <c r="H967" s="91"/>
      <c r="I967" s="92"/>
      <c r="J967" s="93"/>
      <c r="K967" s="15" t="str">
        <f t="shared" si="132"/>
        <v/>
      </c>
      <c r="L967" s="76">
        <f t="shared" si="134"/>
        <v>0</v>
      </c>
      <c r="M967" s="77"/>
      <c r="N967" s="78" t="str">
        <f t="shared" si="133"/>
        <v/>
      </c>
      <c r="O967" s="82"/>
      <c r="P967" s="83">
        <f t="shared" si="136"/>
        <v>0</v>
      </c>
      <c r="Q967" s="78">
        <f t="shared" si="139"/>
        <v>965</v>
      </c>
      <c r="R967" s="78"/>
      <c r="T967" s="3" t="str">
        <f t="shared" si="137"/>
        <v/>
      </c>
    </row>
    <row r="968" spans="1:20" ht="24.75" customHeight="1">
      <c r="A968" s="69">
        <f t="shared" si="138"/>
        <v>966</v>
      </c>
      <c r="B968" s="16" t="str">
        <f t="shared" si="131"/>
        <v>668</v>
      </c>
      <c r="C968" s="69">
        <f t="shared" si="135"/>
        <v>668</v>
      </c>
      <c r="D968" s="10"/>
      <c r="E968" s="17"/>
      <c r="F968" s="18"/>
      <c r="G968" s="14"/>
      <c r="H968" s="91"/>
      <c r="I968" s="92"/>
      <c r="J968" s="93"/>
      <c r="K968" s="15" t="str">
        <f t="shared" si="132"/>
        <v/>
      </c>
      <c r="L968" s="76">
        <f t="shared" si="134"/>
        <v>0</v>
      </c>
      <c r="M968" s="77"/>
      <c r="N968" s="78" t="str">
        <f t="shared" si="133"/>
        <v/>
      </c>
      <c r="O968" s="82"/>
      <c r="P968" s="83">
        <f t="shared" si="136"/>
        <v>0</v>
      </c>
      <c r="Q968" s="78">
        <f t="shared" si="139"/>
        <v>966</v>
      </c>
      <c r="R968" s="78"/>
      <c r="T968" s="3" t="str">
        <f t="shared" si="137"/>
        <v/>
      </c>
    </row>
    <row r="969" spans="1:20" ht="24.75" customHeight="1">
      <c r="A969" s="69">
        <f t="shared" si="138"/>
        <v>967</v>
      </c>
      <c r="B969" s="16" t="str">
        <f t="shared" si="131"/>
        <v>669</v>
      </c>
      <c r="C969" s="69">
        <f t="shared" si="135"/>
        <v>669</v>
      </c>
      <c r="D969" s="10"/>
      <c r="E969" s="17"/>
      <c r="F969" s="18"/>
      <c r="G969" s="14"/>
      <c r="H969" s="91"/>
      <c r="I969" s="92"/>
      <c r="J969" s="93"/>
      <c r="K969" s="15" t="str">
        <f t="shared" si="132"/>
        <v/>
      </c>
      <c r="L969" s="76">
        <f t="shared" si="134"/>
        <v>0</v>
      </c>
      <c r="M969" s="77"/>
      <c r="N969" s="78" t="str">
        <f t="shared" si="133"/>
        <v/>
      </c>
      <c r="O969" s="82"/>
      <c r="P969" s="83">
        <f t="shared" si="136"/>
        <v>0</v>
      </c>
      <c r="Q969" s="78">
        <f t="shared" si="139"/>
        <v>967</v>
      </c>
      <c r="R969" s="78"/>
      <c r="T969" s="3" t="str">
        <f t="shared" si="137"/>
        <v/>
      </c>
    </row>
    <row r="970" spans="1:20" ht="24.75" customHeight="1">
      <c r="A970" s="69">
        <f t="shared" si="138"/>
        <v>968</v>
      </c>
      <c r="B970" s="16" t="str">
        <f t="shared" ref="B970:B1033" si="140">J970&amp;TEXT(C970,"00")</f>
        <v>670</v>
      </c>
      <c r="C970" s="69">
        <f t="shared" si="135"/>
        <v>670</v>
      </c>
      <c r="D970" s="10"/>
      <c r="E970" s="17"/>
      <c r="F970" s="18"/>
      <c r="G970" s="14"/>
      <c r="H970" s="91"/>
      <c r="I970" s="92"/>
      <c r="J970" s="93"/>
      <c r="K970" s="15" t="str">
        <f t="shared" si="132"/>
        <v/>
      </c>
      <c r="L970" s="76">
        <f t="shared" si="134"/>
        <v>0</v>
      </c>
      <c r="M970" s="77"/>
      <c r="N970" s="78" t="str">
        <f t="shared" si="133"/>
        <v/>
      </c>
      <c r="O970" s="82"/>
      <c r="P970" s="83">
        <f t="shared" si="136"/>
        <v>0</v>
      </c>
      <c r="Q970" s="78">
        <f t="shared" si="139"/>
        <v>968</v>
      </c>
      <c r="R970" s="78"/>
      <c r="T970" s="3" t="str">
        <f t="shared" si="137"/>
        <v/>
      </c>
    </row>
    <row r="971" spans="1:20" ht="24.75" customHeight="1">
      <c r="A971" s="69">
        <f t="shared" si="138"/>
        <v>969</v>
      </c>
      <c r="B971" s="16" t="str">
        <f t="shared" si="140"/>
        <v>671</v>
      </c>
      <c r="C971" s="69">
        <f t="shared" si="135"/>
        <v>671</v>
      </c>
      <c r="D971" s="10"/>
      <c r="E971" s="17"/>
      <c r="F971" s="18"/>
      <c r="G971" s="14"/>
      <c r="H971" s="91"/>
      <c r="I971" s="92"/>
      <c r="J971" s="93"/>
      <c r="K971" s="15" t="str">
        <f t="shared" si="132"/>
        <v/>
      </c>
      <c r="L971" s="76">
        <f t="shared" si="134"/>
        <v>0</v>
      </c>
      <c r="M971" s="77"/>
      <c r="N971" s="78" t="str">
        <f t="shared" si="133"/>
        <v/>
      </c>
      <c r="O971" s="82"/>
      <c r="P971" s="83">
        <f t="shared" si="136"/>
        <v>0</v>
      </c>
      <c r="Q971" s="78">
        <f t="shared" si="139"/>
        <v>969</v>
      </c>
      <c r="R971" s="78"/>
      <c r="T971" s="3" t="str">
        <f t="shared" si="137"/>
        <v/>
      </c>
    </row>
    <row r="972" spans="1:20" ht="24.75" customHeight="1">
      <c r="A972" s="69">
        <f t="shared" si="138"/>
        <v>970</v>
      </c>
      <c r="B972" s="16" t="str">
        <f t="shared" si="140"/>
        <v>672</v>
      </c>
      <c r="C972" s="69">
        <f t="shared" si="135"/>
        <v>672</v>
      </c>
      <c r="D972" s="10"/>
      <c r="E972" s="17"/>
      <c r="F972" s="18"/>
      <c r="G972" s="14"/>
      <c r="H972" s="91"/>
      <c r="I972" s="92"/>
      <c r="J972" s="93"/>
      <c r="K972" s="15" t="str">
        <f t="shared" si="132"/>
        <v/>
      </c>
      <c r="L972" s="76">
        <f t="shared" si="134"/>
        <v>0</v>
      </c>
      <c r="M972" s="77"/>
      <c r="N972" s="78" t="str">
        <f t="shared" si="133"/>
        <v/>
      </c>
      <c r="O972" s="82"/>
      <c r="P972" s="83">
        <f t="shared" si="136"/>
        <v>0</v>
      </c>
      <c r="Q972" s="78">
        <f t="shared" si="139"/>
        <v>970</v>
      </c>
      <c r="R972" s="78"/>
      <c r="T972" s="3" t="str">
        <f t="shared" si="137"/>
        <v/>
      </c>
    </row>
    <row r="973" spans="1:20" ht="24.75" customHeight="1">
      <c r="A973" s="69">
        <f t="shared" si="138"/>
        <v>971</v>
      </c>
      <c r="B973" s="16" t="str">
        <f t="shared" si="140"/>
        <v>673</v>
      </c>
      <c r="C973" s="69">
        <f t="shared" si="135"/>
        <v>673</v>
      </c>
      <c r="D973" s="10"/>
      <c r="E973" s="17"/>
      <c r="F973" s="18"/>
      <c r="G973" s="14"/>
      <c r="H973" s="91"/>
      <c r="I973" s="92"/>
      <c r="J973" s="93"/>
      <c r="K973" s="15" t="str">
        <f t="shared" si="132"/>
        <v/>
      </c>
      <c r="L973" s="76">
        <f t="shared" si="134"/>
        <v>0</v>
      </c>
      <c r="M973" s="77"/>
      <c r="N973" s="78" t="str">
        <f t="shared" si="133"/>
        <v/>
      </c>
      <c r="O973" s="82"/>
      <c r="P973" s="83">
        <f t="shared" si="136"/>
        <v>0</v>
      </c>
      <c r="Q973" s="78">
        <f t="shared" si="139"/>
        <v>971</v>
      </c>
      <c r="R973" s="78"/>
      <c r="T973" s="3" t="str">
        <f t="shared" si="137"/>
        <v/>
      </c>
    </row>
    <row r="974" spans="1:20" ht="24.75" customHeight="1">
      <c r="A974" s="69">
        <f t="shared" si="138"/>
        <v>972</v>
      </c>
      <c r="B974" s="16" t="str">
        <f t="shared" si="140"/>
        <v>674</v>
      </c>
      <c r="C974" s="69">
        <f t="shared" si="135"/>
        <v>674</v>
      </c>
      <c r="D974" s="10"/>
      <c r="E974" s="17"/>
      <c r="F974" s="18"/>
      <c r="G974" s="14"/>
      <c r="H974" s="91"/>
      <c r="I974" s="92"/>
      <c r="J974" s="93"/>
      <c r="K974" s="15" t="str">
        <f t="shared" si="132"/>
        <v/>
      </c>
      <c r="L974" s="76">
        <f t="shared" si="134"/>
        <v>0</v>
      </c>
      <c r="M974" s="77"/>
      <c r="N974" s="78" t="str">
        <f t="shared" si="133"/>
        <v/>
      </c>
      <c r="O974" s="82"/>
      <c r="P974" s="83">
        <f t="shared" si="136"/>
        <v>0</v>
      </c>
      <c r="Q974" s="78">
        <f t="shared" si="139"/>
        <v>972</v>
      </c>
      <c r="R974" s="78"/>
      <c r="T974" s="3" t="str">
        <f t="shared" si="137"/>
        <v/>
      </c>
    </row>
    <row r="975" spans="1:20" ht="24.75" customHeight="1">
      <c r="A975" s="69">
        <f t="shared" si="138"/>
        <v>973</v>
      </c>
      <c r="B975" s="16" t="str">
        <f t="shared" si="140"/>
        <v>675</v>
      </c>
      <c r="C975" s="69">
        <f t="shared" si="135"/>
        <v>675</v>
      </c>
      <c r="D975" s="10"/>
      <c r="E975" s="17"/>
      <c r="F975" s="18"/>
      <c r="G975" s="14"/>
      <c r="H975" s="91"/>
      <c r="I975" s="92"/>
      <c r="J975" s="93"/>
      <c r="K975" s="15" t="str">
        <f t="shared" si="132"/>
        <v/>
      </c>
      <c r="L975" s="76">
        <f t="shared" si="134"/>
        <v>0</v>
      </c>
      <c r="M975" s="77"/>
      <c r="N975" s="78" t="str">
        <f t="shared" si="133"/>
        <v/>
      </c>
      <c r="O975" s="82"/>
      <c r="P975" s="83">
        <f t="shared" si="136"/>
        <v>0</v>
      </c>
      <c r="Q975" s="78">
        <f t="shared" si="139"/>
        <v>973</v>
      </c>
      <c r="R975" s="78"/>
      <c r="T975" s="3" t="str">
        <f t="shared" si="137"/>
        <v/>
      </c>
    </row>
    <row r="976" spans="1:20" ht="24.75" customHeight="1">
      <c r="A976" s="69">
        <f t="shared" si="138"/>
        <v>974</v>
      </c>
      <c r="B976" s="16" t="str">
        <f t="shared" si="140"/>
        <v>676</v>
      </c>
      <c r="C976" s="69">
        <f t="shared" si="135"/>
        <v>676</v>
      </c>
      <c r="D976" s="10"/>
      <c r="E976" s="17"/>
      <c r="F976" s="18"/>
      <c r="G976" s="14"/>
      <c r="H976" s="91"/>
      <c r="I976" s="92"/>
      <c r="J976" s="93"/>
      <c r="K976" s="15" t="str">
        <f t="shared" si="132"/>
        <v/>
      </c>
      <c r="L976" s="76">
        <f t="shared" si="134"/>
        <v>0</v>
      </c>
      <c r="M976" s="77"/>
      <c r="N976" s="78" t="str">
        <f t="shared" si="133"/>
        <v/>
      </c>
      <c r="O976" s="82"/>
      <c r="P976" s="83">
        <f t="shared" si="136"/>
        <v>0</v>
      </c>
      <c r="Q976" s="78">
        <f t="shared" si="139"/>
        <v>974</v>
      </c>
      <c r="R976" s="78"/>
      <c r="T976" s="3" t="str">
        <f t="shared" si="137"/>
        <v/>
      </c>
    </row>
    <row r="977" spans="1:20" ht="24.75" customHeight="1">
      <c r="A977" s="69">
        <f t="shared" si="138"/>
        <v>975</v>
      </c>
      <c r="B977" s="16" t="str">
        <f t="shared" si="140"/>
        <v>677</v>
      </c>
      <c r="C977" s="69">
        <f t="shared" si="135"/>
        <v>677</v>
      </c>
      <c r="D977" s="10"/>
      <c r="E977" s="17"/>
      <c r="F977" s="18"/>
      <c r="G977" s="14"/>
      <c r="H977" s="91"/>
      <c r="I977" s="92"/>
      <c r="J977" s="93"/>
      <c r="K977" s="15" t="str">
        <f t="shared" si="132"/>
        <v/>
      </c>
      <c r="L977" s="76">
        <f t="shared" si="134"/>
        <v>0</v>
      </c>
      <c r="M977" s="77"/>
      <c r="N977" s="78" t="str">
        <f t="shared" si="133"/>
        <v/>
      </c>
      <c r="O977" s="82"/>
      <c r="P977" s="83">
        <f t="shared" si="136"/>
        <v>0</v>
      </c>
      <c r="Q977" s="78">
        <f t="shared" si="139"/>
        <v>975</v>
      </c>
      <c r="R977" s="78"/>
      <c r="T977" s="3" t="str">
        <f t="shared" si="137"/>
        <v/>
      </c>
    </row>
    <row r="978" spans="1:20" ht="24.75" customHeight="1">
      <c r="A978" s="69">
        <f t="shared" si="138"/>
        <v>976</v>
      </c>
      <c r="B978" s="16" t="str">
        <f t="shared" si="140"/>
        <v>678</v>
      </c>
      <c r="C978" s="69">
        <f t="shared" si="135"/>
        <v>678</v>
      </c>
      <c r="D978" s="10"/>
      <c r="E978" s="17"/>
      <c r="F978" s="18"/>
      <c r="G978" s="14"/>
      <c r="H978" s="91"/>
      <c r="I978" s="92"/>
      <c r="J978" s="93"/>
      <c r="K978" s="15" t="str">
        <f t="shared" si="132"/>
        <v/>
      </c>
      <c r="L978" s="76">
        <f t="shared" si="134"/>
        <v>0</v>
      </c>
      <c r="M978" s="77"/>
      <c r="N978" s="78" t="str">
        <f t="shared" si="133"/>
        <v/>
      </c>
      <c r="O978" s="82"/>
      <c r="P978" s="83">
        <f t="shared" si="136"/>
        <v>0</v>
      </c>
      <c r="Q978" s="78">
        <f t="shared" si="139"/>
        <v>976</v>
      </c>
      <c r="R978" s="78"/>
      <c r="T978" s="3" t="str">
        <f t="shared" si="137"/>
        <v/>
      </c>
    </row>
    <row r="979" spans="1:20" ht="24.75" customHeight="1">
      <c r="A979" s="69">
        <f t="shared" si="138"/>
        <v>977</v>
      </c>
      <c r="B979" s="16" t="str">
        <f t="shared" si="140"/>
        <v>679</v>
      </c>
      <c r="C979" s="69">
        <f t="shared" si="135"/>
        <v>679</v>
      </c>
      <c r="D979" s="10"/>
      <c r="E979" s="17"/>
      <c r="F979" s="18"/>
      <c r="G979" s="14"/>
      <c r="H979" s="91"/>
      <c r="I979" s="92"/>
      <c r="J979" s="93"/>
      <c r="K979" s="15" t="str">
        <f t="shared" si="132"/>
        <v/>
      </c>
      <c r="L979" s="76">
        <f t="shared" si="134"/>
        <v>0</v>
      </c>
      <c r="M979" s="77"/>
      <c r="N979" s="78" t="str">
        <f t="shared" si="133"/>
        <v/>
      </c>
      <c r="O979" s="82"/>
      <c r="P979" s="83">
        <f t="shared" si="136"/>
        <v>0</v>
      </c>
      <c r="Q979" s="78">
        <f t="shared" si="139"/>
        <v>977</v>
      </c>
      <c r="R979" s="78"/>
      <c r="T979" s="3" t="str">
        <f t="shared" si="137"/>
        <v/>
      </c>
    </row>
    <row r="980" spans="1:20" ht="24.75" customHeight="1">
      <c r="A980" s="69">
        <f t="shared" si="138"/>
        <v>978</v>
      </c>
      <c r="B980" s="16" t="str">
        <f t="shared" si="140"/>
        <v>680</v>
      </c>
      <c r="C980" s="69">
        <f t="shared" si="135"/>
        <v>680</v>
      </c>
      <c r="D980" s="10"/>
      <c r="E980" s="17"/>
      <c r="F980" s="18"/>
      <c r="G980" s="14"/>
      <c r="H980" s="91"/>
      <c r="I980" s="92"/>
      <c r="J980" s="93"/>
      <c r="K980" s="15" t="str">
        <f t="shared" si="132"/>
        <v/>
      </c>
      <c r="L980" s="76">
        <f t="shared" si="134"/>
        <v>0</v>
      </c>
      <c r="M980" s="77"/>
      <c r="N980" s="78" t="str">
        <f t="shared" si="133"/>
        <v/>
      </c>
      <c r="O980" s="82"/>
      <c r="P980" s="83">
        <f t="shared" si="136"/>
        <v>0</v>
      </c>
      <c r="Q980" s="78">
        <f t="shared" si="139"/>
        <v>978</v>
      </c>
      <c r="R980" s="78"/>
      <c r="T980" s="3" t="str">
        <f t="shared" si="137"/>
        <v/>
      </c>
    </row>
    <row r="981" spans="1:20" ht="24.75" customHeight="1">
      <c r="A981" s="69">
        <f t="shared" si="138"/>
        <v>979</v>
      </c>
      <c r="B981" s="16" t="str">
        <f t="shared" si="140"/>
        <v>681</v>
      </c>
      <c r="C981" s="69">
        <f t="shared" si="135"/>
        <v>681</v>
      </c>
      <c r="D981" s="10"/>
      <c r="E981" s="17"/>
      <c r="F981" s="18"/>
      <c r="G981" s="14"/>
      <c r="H981" s="91"/>
      <c r="I981" s="92"/>
      <c r="J981" s="93"/>
      <c r="K981" s="15" t="str">
        <f t="shared" si="132"/>
        <v/>
      </c>
      <c r="L981" s="76">
        <f t="shared" si="134"/>
        <v>0</v>
      </c>
      <c r="M981" s="77"/>
      <c r="N981" s="78" t="str">
        <f t="shared" si="133"/>
        <v/>
      </c>
      <c r="O981" s="82"/>
      <c r="P981" s="83">
        <f t="shared" si="136"/>
        <v>0</v>
      </c>
      <c r="Q981" s="78">
        <f t="shared" si="139"/>
        <v>979</v>
      </c>
      <c r="R981" s="78"/>
      <c r="T981" s="3" t="str">
        <f t="shared" si="137"/>
        <v/>
      </c>
    </row>
    <row r="982" spans="1:20" ht="24.75" customHeight="1">
      <c r="A982" s="69">
        <f t="shared" si="138"/>
        <v>980</v>
      </c>
      <c r="B982" s="16" t="str">
        <f t="shared" si="140"/>
        <v>682</v>
      </c>
      <c r="C982" s="69">
        <f t="shared" si="135"/>
        <v>682</v>
      </c>
      <c r="D982" s="10"/>
      <c r="E982" s="17"/>
      <c r="F982" s="18"/>
      <c r="G982" s="14"/>
      <c r="H982" s="91"/>
      <c r="I982" s="92"/>
      <c r="J982" s="93"/>
      <c r="K982" s="15" t="str">
        <f t="shared" si="132"/>
        <v/>
      </c>
      <c r="L982" s="76">
        <f t="shared" si="134"/>
        <v>0</v>
      </c>
      <c r="M982" s="77"/>
      <c r="N982" s="78" t="str">
        <f t="shared" si="133"/>
        <v/>
      </c>
      <c r="O982" s="82"/>
      <c r="P982" s="83">
        <f t="shared" si="136"/>
        <v>0</v>
      </c>
      <c r="Q982" s="78">
        <f t="shared" si="139"/>
        <v>980</v>
      </c>
      <c r="R982" s="78"/>
      <c r="T982" s="3" t="str">
        <f t="shared" si="137"/>
        <v/>
      </c>
    </row>
    <row r="983" spans="1:20" ht="24.75" customHeight="1">
      <c r="A983" s="69">
        <f t="shared" si="138"/>
        <v>981</v>
      </c>
      <c r="B983" s="16" t="str">
        <f t="shared" si="140"/>
        <v>683</v>
      </c>
      <c r="C983" s="69">
        <f t="shared" si="135"/>
        <v>683</v>
      </c>
      <c r="D983" s="10"/>
      <c r="E983" s="17"/>
      <c r="F983" s="18"/>
      <c r="G983" s="14"/>
      <c r="H983" s="91"/>
      <c r="I983" s="92"/>
      <c r="J983" s="93"/>
      <c r="K983" s="15" t="str">
        <f t="shared" si="132"/>
        <v/>
      </c>
      <c r="L983" s="76">
        <f t="shared" si="134"/>
        <v>0</v>
      </c>
      <c r="M983" s="77"/>
      <c r="N983" s="78" t="str">
        <f t="shared" si="133"/>
        <v/>
      </c>
      <c r="O983" s="82"/>
      <c r="P983" s="83">
        <f t="shared" si="136"/>
        <v>0</v>
      </c>
      <c r="Q983" s="78">
        <f t="shared" si="139"/>
        <v>981</v>
      </c>
      <c r="R983" s="78"/>
      <c r="T983" s="3" t="str">
        <f t="shared" si="137"/>
        <v/>
      </c>
    </row>
    <row r="984" spans="1:20" ht="24.75" customHeight="1">
      <c r="A984" s="69">
        <f t="shared" si="138"/>
        <v>982</v>
      </c>
      <c r="B984" s="16" t="str">
        <f t="shared" si="140"/>
        <v>684</v>
      </c>
      <c r="C984" s="69">
        <f t="shared" si="135"/>
        <v>684</v>
      </c>
      <c r="D984" s="10"/>
      <c r="E984" s="17"/>
      <c r="F984" s="18"/>
      <c r="G984" s="14"/>
      <c r="H984" s="91"/>
      <c r="I984" s="92"/>
      <c r="J984" s="93"/>
      <c r="K984" s="15" t="str">
        <f t="shared" si="132"/>
        <v/>
      </c>
      <c r="L984" s="76">
        <f t="shared" si="134"/>
        <v>0</v>
      </c>
      <c r="M984" s="77"/>
      <c r="N984" s="78" t="str">
        <f t="shared" si="133"/>
        <v/>
      </c>
      <c r="O984" s="82"/>
      <c r="P984" s="83">
        <f t="shared" si="136"/>
        <v>0</v>
      </c>
      <c r="Q984" s="78">
        <f t="shared" si="139"/>
        <v>982</v>
      </c>
      <c r="R984" s="78"/>
      <c r="T984" s="3" t="str">
        <f t="shared" si="137"/>
        <v/>
      </c>
    </row>
    <row r="985" spans="1:20" ht="24.75" customHeight="1">
      <c r="A985" s="69">
        <f t="shared" si="138"/>
        <v>983</v>
      </c>
      <c r="B985" s="16" t="str">
        <f t="shared" si="140"/>
        <v>685</v>
      </c>
      <c r="C985" s="69">
        <f t="shared" si="135"/>
        <v>685</v>
      </c>
      <c r="D985" s="10"/>
      <c r="E985" s="17"/>
      <c r="F985" s="18"/>
      <c r="G985" s="14"/>
      <c r="H985" s="91"/>
      <c r="I985" s="92"/>
      <c r="J985" s="93"/>
      <c r="K985" s="15" t="str">
        <f t="shared" si="132"/>
        <v/>
      </c>
      <c r="L985" s="76">
        <f t="shared" si="134"/>
        <v>0</v>
      </c>
      <c r="M985" s="77"/>
      <c r="N985" s="78" t="str">
        <f t="shared" si="133"/>
        <v/>
      </c>
      <c r="O985" s="82"/>
      <c r="P985" s="83">
        <f t="shared" si="136"/>
        <v>0</v>
      </c>
      <c r="Q985" s="78">
        <f t="shared" si="139"/>
        <v>983</v>
      </c>
      <c r="R985" s="78"/>
      <c r="T985" s="3" t="str">
        <f t="shared" si="137"/>
        <v/>
      </c>
    </row>
    <row r="986" spans="1:20" ht="24.75" customHeight="1">
      <c r="A986" s="69">
        <f t="shared" si="138"/>
        <v>984</v>
      </c>
      <c r="B986" s="16" t="str">
        <f t="shared" si="140"/>
        <v>686</v>
      </c>
      <c r="C986" s="69">
        <f t="shared" si="135"/>
        <v>686</v>
      </c>
      <c r="D986" s="10"/>
      <c r="E986" s="17"/>
      <c r="F986" s="18"/>
      <c r="G986" s="14"/>
      <c r="H986" s="91"/>
      <c r="I986" s="92"/>
      <c r="J986" s="93"/>
      <c r="K986" s="15" t="str">
        <f t="shared" ref="K986:K1047" si="141">I986&amp;J986</f>
        <v/>
      </c>
      <c r="L986" s="76">
        <f t="shared" si="134"/>
        <v>0</v>
      </c>
      <c r="M986" s="77"/>
      <c r="N986" s="78" t="str">
        <f t="shared" si="133"/>
        <v/>
      </c>
      <c r="O986" s="82"/>
      <c r="P986" s="83">
        <f t="shared" si="136"/>
        <v>0</v>
      </c>
      <c r="Q986" s="78">
        <f t="shared" si="139"/>
        <v>984</v>
      </c>
      <c r="R986" s="78"/>
      <c r="T986" s="3" t="str">
        <f t="shared" si="137"/>
        <v/>
      </c>
    </row>
    <row r="987" spans="1:20" ht="24.75" customHeight="1">
      <c r="A987" s="69">
        <f t="shared" si="138"/>
        <v>985</v>
      </c>
      <c r="B987" s="16" t="str">
        <f t="shared" si="140"/>
        <v>687</v>
      </c>
      <c r="C987" s="69">
        <f t="shared" si="135"/>
        <v>687</v>
      </c>
      <c r="D987" s="10"/>
      <c r="E987" s="17"/>
      <c r="F987" s="18"/>
      <c r="G987" s="14"/>
      <c r="H987" s="91"/>
      <c r="I987" s="92"/>
      <c r="J987" s="93"/>
      <c r="K987" s="15" t="str">
        <f t="shared" si="141"/>
        <v/>
      </c>
      <c r="L987" s="76">
        <f t="shared" si="134"/>
        <v>0</v>
      </c>
      <c r="M987" s="77"/>
      <c r="N987" s="78" t="str">
        <f t="shared" si="133"/>
        <v/>
      </c>
      <c r="O987" s="82"/>
      <c r="P987" s="83">
        <f t="shared" si="136"/>
        <v>0</v>
      </c>
      <c r="Q987" s="78">
        <f t="shared" si="139"/>
        <v>985</v>
      </c>
      <c r="R987" s="78"/>
      <c r="T987" s="3" t="str">
        <f t="shared" si="137"/>
        <v/>
      </c>
    </row>
    <row r="988" spans="1:20" ht="24.75" customHeight="1">
      <c r="A988" s="69">
        <f t="shared" si="138"/>
        <v>986</v>
      </c>
      <c r="B988" s="16" t="str">
        <f t="shared" si="140"/>
        <v>688</v>
      </c>
      <c r="C988" s="69">
        <f t="shared" si="135"/>
        <v>688</v>
      </c>
      <c r="D988" s="10"/>
      <c r="E988" s="17"/>
      <c r="F988" s="18"/>
      <c r="G988" s="14"/>
      <c r="H988" s="91"/>
      <c r="I988" s="92"/>
      <c r="J988" s="93"/>
      <c r="K988" s="15" t="str">
        <f t="shared" si="141"/>
        <v/>
      </c>
      <c r="L988" s="76">
        <f t="shared" si="134"/>
        <v>0</v>
      </c>
      <c r="M988" s="77"/>
      <c r="N988" s="78" t="str">
        <f t="shared" si="133"/>
        <v/>
      </c>
      <c r="O988" s="82"/>
      <c r="P988" s="83">
        <f t="shared" si="136"/>
        <v>0</v>
      </c>
      <c r="Q988" s="78">
        <f t="shared" si="139"/>
        <v>986</v>
      </c>
      <c r="R988" s="78"/>
      <c r="T988" s="3" t="str">
        <f t="shared" si="137"/>
        <v/>
      </c>
    </row>
    <row r="989" spans="1:20" ht="24.75" customHeight="1">
      <c r="A989" s="69">
        <f t="shared" si="138"/>
        <v>987</v>
      </c>
      <c r="B989" s="16" t="str">
        <f t="shared" si="140"/>
        <v>689</v>
      </c>
      <c r="C989" s="69">
        <f t="shared" si="135"/>
        <v>689</v>
      </c>
      <c r="D989" s="10"/>
      <c r="E989" s="17"/>
      <c r="F989" s="18"/>
      <c r="G989" s="14"/>
      <c r="H989" s="91"/>
      <c r="I989" s="92"/>
      <c r="J989" s="93"/>
      <c r="K989" s="15" t="str">
        <f t="shared" si="141"/>
        <v/>
      </c>
      <c r="L989" s="76">
        <f t="shared" si="134"/>
        <v>0</v>
      </c>
      <c r="M989" s="77"/>
      <c r="N989" s="78" t="str">
        <f t="shared" si="133"/>
        <v/>
      </c>
      <c r="O989" s="82"/>
      <c r="P989" s="83">
        <f t="shared" si="136"/>
        <v>0</v>
      </c>
      <c r="Q989" s="78">
        <f t="shared" si="139"/>
        <v>987</v>
      </c>
      <c r="R989" s="78"/>
      <c r="T989" s="3" t="str">
        <f t="shared" si="137"/>
        <v/>
      </c>
    </row>
    <row r="990" spans="1:20" ht="24.75" customHeight="1">
      <c r="A990" s="69">
        <f t="shared" si="138"/>
        <v>988</v>
      </c>
      <c r="B990" s="16" t="str">
        <f t="shared" si="140"/>
        <v>690</v>
      </c>
      <c r="C990" s="69">
        <f t="shared" si="135"/>
        <v>690</v>
      </c>
      <c r="D990" s="10"/>
      <c r="E990" s="17"/>
      <c r="F990" s="18"/>
      <c r="G990" s="14"/>
      <c r="H990" s="91"/>
      <c r="I990" s="92"/>
      <c r="J990" s="93"/>
      <c r="K990" s="15" t="str">
        <f t="shared" si="141"/>
        <v/>
      </c>
      <c r="L990" s="76">
        <f t="shared" si="134"/>
        <v>0</v>
      </c>
      <c r="M990" s="77"/>
      <c r="N990" s="78" t="str">
        <f t="shared" si="133"/>
        <v/>
      </c>
      <c r="O990" s="82"/>
      <c r="P990" s="83">
        <f t="shared" si="136"/>
        <v>0</v>
      </c>
      <c r="Q990" s="78">
        <f t="shared" si="139"/>
        <v>988</v>
      </c>
      <c r="R990" s="78"/>
      <c r="T990" s="3" t="str">
        <f t="shared" si="137"/>
        <v/>
      </c>
    </row>
    <row r="991" spans="1:20" ht="24.75" customHeight="1">
      <c r="A991" s="69">
        <f t="shared" si="138"/>
        <v>989</v>
      </c>
      <c r="B991" s="16" t="str">
        <f t="shared" si="140"/>
        <v>691</v>
      </c>
      <c r="C991" s="69">
        <f t="shared" si="135"/>
        <v>691</v>
      </c>
      <c r="D991" s="10"/>
      <c r="E991" s="17"/>
      <c r="F991" s="18"/>
      <c r="G991" s="14"/>
      <c r="H991" s="91"/>
      <c r="I991" s="92"/>
      <c r="J991" s="93"/>
      <c r="K991" s="15" t="str">
        <f t="shared" si="141"/>
        <v/>
      </c>
      <c r="L991" s="76">
        <f t="shared" si="134"/>
        <v>0</v>
      </c>
      <c r="M991" s="77"/>
      <c r="N991" s="78" t="str">
        <f t="shared" si="133"/>
        <v/>
      </c>
      <c r="O991" s="82"/>
      <c r="P991" s="83">
        <f t="shared" si="136"/>
        <v>0</v>
      </c>
      <c r="Q991" s="78">
        <f t="shared" si="139"/>
        <v>989</v>
      </c>
      <c r="R991" s="78"/>
      <c r="T991" s="3" t="str">
        <f t="shared" si="137"/>
        <v/>
      </c>
    </row>
    <row r="992" spans="1:20" ht="24.75" customHeight="1">
      <c r="A992" s="69">
        <f t="shared" si="138"/>
        <v>990</v>
      </c>
      <c r="B992" s="16" t="str">
        <f t="shared" si="140"/>
        <v>692</v>
      </c>
      <c r="C992" s="69">
        <f t="shared" si="135"/>
        <v>692</v>
      </c>
      <c r="D992" s="10"/>
      <c r="E992" s="17"/>
      <c r="F992" s="18"/>
      <c r="G992" s="14"/>
      <c r="H992" s="91"/>
      <c r="I992" s="92"/>
      <c r="J992" s="93"/>
      <c r="K992" s="15" t="str">
        <f t="shared" si="141"/>
        <v/>
      </c>
      <c r="L992" s="76">
        <f t="shared" si="134"/>
        <v>0</v>
      </c>
      <c r="M992" s="77"/>
      <c r="N992" s="78" t="str">
        <f t="shared" si="133"/>
        <v/>
      </c>
      <c r="O992" s="82"/>
      <c r="P992" s="83">
        <f t="shared" si="136"/>
        <v>0</v>
      </c>
      <c r="Q992" s="78">
        <f t="shared" si="139"/>
        <v>990</v>
      </c>
      <c r="R992" s="78"/>
      <c r="T992" s="3" t="str">
        <f t="shared" si="137"/>
        <v/>
      </c>
    </row>
    <row r="993" spans="1:20" ht="24.75" customHeight="1">
      <c r="A993" s="69">
        <f t="shared" si="138"/>
        <v>991</v>
      </c>
      <c r="B993" s="16" t="str">
        <f t="shared" si="140"/>
        <v>693</v>
      </c>
      <c r="C993" s="69">
        <f t="shared" si="135"/>
        <v>693</v>
      </c>
      <c r="D993" s="10"/>
      <c r="E993" s="17"/>
      <c r="F993" s="18"/>
      <c r="G993" s="14"/>
      <c r="H993" s="91"/>
      <c r="I993" s="92"/>
      <c r="J993" s="93"/>
      <c r="K993" s="15" t="str">
        <f t="shared" si="141"/>
        <v/>
      </c>
      <c r="L993" s="76">
        <f t="shared" si="134"/>
        <v>0</v>
      </c>
      <c r="M993" s="77"/>
      <c r="N993" s="78" t="str">
        <f t="shared" si="133"/>
        <v/>
      </c>
      <c r="O993" s="82"/>
      <c r="P993" s="83">
        <f t="shared" si="136"/>
        <v>0</v>
      </c>
      <c r="Q993" s="78">
        <f t="shared" si="139"/>
        <v>991</v>
      </c>
      <c r="R993" s="78"/>
      <c r="T993" s="3" t="str">
        <f t="shared" si="137"/>
        <v/>
      </c>
    </row>
    <row r="994" spans="1:20" ht="24.75" customHeight="1">
      <c r="A994" s="69">
        <f t="shared" si="138"/>
        <v>992</v>
      </c>
      <c r="B994" s="16" t="str">
        <f t="shared" si="140"/>
        <v>694</v>
      </c>
      <c r="C994" s="69">
        <f t="shared" si="135"/>
        <v>694</v>
      </c>
      <c r="D994" s="10"/>
      <c r="E994" s="17"/>
      <c r="F994" s="18"/>
      <c r="G994" s="14"/>
      <c r="H994" s="91"/>
      <c r="I994" s="92"/>
      <c r="J994" s="93"/>
      <c r="K994" s="15" t="str">
        <f t="shared" si="141"/>
        <v/>
      </c>
      <c r="L994" s="76">
        <f t="shared" si="134"/>
        <v>0</v>
      </c>
      <c r="M994" s="77"/>
      <c r="N994" s="78" t="str">
        <f t="shared" si="133"/>
        <v/>
      </c>
      <c r="O994" s="82"/>
      <c r="P994" s="83">
        <f t="shared" si="136"/>
        <v>0</v>
      </c>
      <c r="Q994" s="78">
        <f t="shared" si="139"/>
        <v>992</v>
      </c>
      <c r="R994" s="78"/>
      <c r="T994" s="3" t="str">
        <f t="shared" si="137"/>
        <v/>
      </c>
    </row>
    <row r="995" spans="1:20" ht="24.75" customHeight="1">
      <c r="A995" s="69">
        <f t="shared" si="138"/>
        <v>993</v>
      </c>
      <c r="B995" s="16" t="str">
        <f t="shared" si="140"/>
        <v>695</v>
      </c>
      <c r="C995" s="69">
        <f t="shared" si="135"/>
        <v>695</v>
      </c>
      <c r="D995" s="10"/>
      <c r="E995" s="17"/>
      <c r="F995" s="18"/>
      <c r="G995" s="14"/>
      <c r="H995" s="91"/>
      <c r="I995" s="92"/>
      <c r="J995" s="93"/>
      <c r="K995" s="15" t="str">
        <f t="shared" si="141"/>
        <v/>
      </c>
      <c r="L995" s="76">
        <f t="shared" si="134"/>
        <v>0</v>
      </c>
      <c r="M995" s="77"/>
      <c r="N995" s="78" t="str">
        <f t="shared" si="133"/>
        <v/>
      </c>
      <c r="O995" s="82"/>
      <c r="P995" s="83">
        <f t="shared" si="136"/>
        <v>0</v>
      </c>
      <c r="Q995" s="78">
        <f t="shared" si="139"/>
        <v>993</v>
      </c>
      <c r="R995" s="78"/>
      <c r="T995" s="3" t="str">
        <f t="shared" si="137"/>
        <v/>
      </c>
    </row>
    <row r="996" spans="1:20" ht="24.75" customHeight="1">
      <c r="A996" s="69">
        <f t="shared" si="138"/>
        <v>994</v>
      </c>
      <c r="B996" s="16" t="str">
        <f t="shared" si="140"/>
        <v>696</v>
      </c>
      <c r="C996" s="69">
        <f t="shared" si="135"/>
        <v>696</v>
      </c>
      <c r="D996" s="10"/>
      <c r="E996" s="17"/>
      <c r="F996" s="18"/>
      <c r="G996" s="14"/>
      <c r="H996" s="91"/>
      <c r="I996" s="92"/>
      <c r="J996" s="93"/>
      <c r="K996" s="15" t="str">
        <f t="shared" si="141"/>
        <v/>
      </c>
      <c r="L996" s="76">
        <f t="shared" si="134"/>
        <v>0</v>
      </c>
      <c r="M996" s="77"/>
      <c r="N996" s="78" t="str">
        <f t="shared" si="133"/>
        <v/>
      </c>
      <c r="O996" s="82"/>
      <c r="P996" s="83">
        <f t="shared" si="136"/>
        <v>0</v>
      </c>
      <c r="Q996" s="78">
        <f t="shared" si="139"/>
        <v>994</v>
      </c>
      <c r="R996" s="78"/>
      <c r="T996" s="3" t="str">
        <f t="shared" si="137"/>
        <v/>
      </c>
    </row>
    <row r="997" spans="1:20" ht="24.75" customHeight="1">
      <c r="A997" s="69">
        <f t="shared" si="138"/>
        <v>995</v>
      </c>
      <c r="B997" s="16" t="str">
        <f t="shared" si="140"/>
        <v>697</v>
      </c>
      <c r="C997" s="69">
        <f t="shared" si="135"/>
        <v>697</v>
      </c>
      <c r="D997" s="10"/>
      <c r="E997" s="17"/>
      <c r="F997" s="18"/>
      <c r="G997" s="14"/>
      <c r="H997" s="91"/>
      <c r="I997" s="92"/>
      <c r="J997" s="93"/>
      <c r="K997" s="15" t="str">
        <f t="shared" si="141"/>
        <v/>
      </c>
      <c r="L997" s="76">
        <f t="shared" si="134"/>
        <v>0</v>
      </c>
      <c r="M997" s="77"/>
      <c r="N997" s="78" t="str">
        <f t="shared" si="133"/>
        <v/>
      </c>
      <c r="O997" s="82"/>
      <c r="P997" s="83">
        <f t="shared" si="136"/>
        <v>0</v>
      </c>
      <c r="Q997" s="78">
        <f t="shared" si="139"/>
        <v>995</v>
      </c>
      <c r="R997" s="78"/>
      <c r="T997" s="3" t="str">
        <f t="shared" si="137"/>
        <v/>
      </c>
    </row>
    <row r="998" spans="1:20" ht="24.75" customHeight="1">
      <c r="A998" s="69">
        <f t="shared" si="138"/>
        <v>996</v>
      </c>
      <c r="B998" s="16" t="str">
        <f t="shared" si="140"/>
        <v>698</v>
      </c>
      <c r="C998" s="69">
        <f t="shared" si="135"/>
        <v>698</v>
      </c>
      <c r="D998" s="10"/>
      <c r="E998" s="17"/>
      <c r="F998" s="18"/>
      <c r="G998" s="14"/>
      <c r="H998" s="91"/>
      <c r="I998" s="92"/>
      <c r="J998" s="93"/>
      <c r="K998" s="15" t="str">
        <f t="shared" si="141"/>
        <v/>
      </c>
      <c r="L998" s="76">
        <f t="shared" si="134"/>
        <v>0</v>
      </c>
      <c r="M998" s="77"/>
      <c r="N998" s="78" t="str">
        <f t="shared" si="133"/>
        <v/>
      </c>
      <c r="O998" s="82"/>
      <c r="P998" s="83">
        <f t="shared" si="136"/>
        <v>0</v>
      </c>
      <c r="Q998" s="78">
        <f t="shared" si="139"/>
        <v>996</v>
      </c>
      <c r="R998" s="78"/>
      <c r="T998" s="3" t="str">
        <f t="shared" si="137"/>
        <v/>
      </c>
    </row>
    <row r="999" spans="1:20" ht="24.75" customHeight="1">
      <c r="A999" s="69">
        <f t="shared" si="138"/>
        <v>997</v>
      </c>
      <c r="B999" s="16" t="str">
        <f t="shared" si="140"/>
        <v>699</v>
      </c>
      <c r="C999" s="69">
        <f t="shared" si="135"/>
        <v>699</v>
      </c>
      <c r="D999" s="10"/>
      <c r="E999" s="17"/>
      <c r="F999" s="18"/>
      <c r="G999" s="14"/>
      <c r="H999" s="91"/>
      <c r="I999" s="92"/>
      <c r="J999" s="93"/>
      <c r="K999" s="15" t="str">
        <f t="shared" si="141"/>
        <v/>
      </c>
      <c r="L999" s="76">
        <f t="shared" si="134"/>
        <v>0</v>
      </c>
      <c r="M999" s="77"/>
      <c r="N999" s="78" t="str">
        <f t="shared" si="133"/>
        <v/>
      </c>
      <c r="O999" s="82"/>
      <c r="P999" s="83">
        <f t="shared" si="136"/>
        <v>0</v>
      </c>
      <c r="Q999" s="78">
        <f t="shared" si="139"/>
        <v>997</v>
      </c>
      <c r="R999" s="78"/>
      <c r="T999" s="3" t="str">
        <f t="shared" si="137"/>
        <v/>
      </c>
    </row>
    <row r="1000" spans="1:20" ht="24.75" customHeight="1">
      <c r="A1000" s="69">
        <f t="shared" si="138"/>
        <v>998</v>
      </c>
      <c r="B1000" s="16" t="str">
        <f t="shared" si="140"/>
        <v>700</v>
      </c>
      <c r="C1000" s="69">
        <f t="shared" si="135"/>
        <v>700</v>
      </c>
      <c r="D1000" s="10"/>
      <c r="E1000" s="17"/>
      <c r="F1000" s="18"/>
      <c r="G1000" s="14"/>
      <c r="H1000" s="91"/>
      <c r="I1000" s="92"/>
      <c r="J1000" s="93"/>
      <c r="K1000" s="15" t="str">
        <f t="shared" si="141"/>
        <v/>
      </c>
      <c r="L1000" s="76">
        <f t="shared" si="134"/>
        <v>0</v>
      </c>
      <c r="M1000" s="77"/>
      <c r="N1000" s="78" t="str">
        <f t="shared" si="133"/>
        <v/>
      </c>
      <c r="O1000" s="82"/>
      <c r="P1000" s="83">
        <f t="shared" si="136"/>
        <v>0</v>
      </c>
      <c r="Q1000" s="78">
        <f t="shared" si="139"/>
        <v>998</v>
      </c>
      <c r="R1000" s="78"/>
      <c r="T1000" s="3" t="str">
        <f t="shared" si="137"/>
        <v/>
      </c>
    </row>
    <row r="1001" spans="1:20" ht="24.75" customHeight="1">
      <c r="A1001" s="69">
        <f t="shared" si="138"/>
        <v>999</v>
      </c>
      <c r="B1001" s="16" t="str">
        <f t="shared" si="140"/>
        <v>701</v>
      </c>
      <c r="C1001" s="69">
        <f t="shared" si="135"/>
        <v>701</v>
      </c>
      <c r="D1001" s="10"/>
      <c r="E1001" s="17"/>
      <c r="F1001" s="18"/>
      <c r="G1001" s="14"/>
      <c r="H1001" s="91"/>
      <c r="I1001" s="92"/>
      <c r="J1001" s="93"/>
      <c r="K1001" s="15" t="str">
        <f t="shared" si="141"/>
        <v/>
      </c>
      <c r="L1001" s="76">
        <f t="shared" si="134"/>
        <v>0</v>
      </c>
      <c r="M1001" s="77"/>
      <c r="N1001" s="78" t="str">
        <f t="shared" si="133"/>
        <v/>
      </c>
      <c r="O1001" s="82"/>
      <c r="P1001" s="83">
        <f t="shared" si="136"/>
        <v>0</v>
      </c>
      <c r="Q1001" s="78">
        <f t="shared" si="139"/>
        <v>999</v>
      </c>
      <c r="R1001" s="78"/>
      <c r="T1001" s="3" t="str">
        <f t="shared" si="137"/>
        <v/>
      </c>
    </row>
    <row r="1002" spans="1:20" ht="24.75" customHeight="1">
      <c r="A1002" s="69">
        <f t="shared" si="138"/>
        <v>1000</v>
      </c>
      <c r="B1002" s="16" t="str">
        <f t="shared" si="140"/>
        <v>702</v>
      </c>
      <c r="C1002" s="69">
        <f t="shared" si="135"/>
        <v>702</v>
      </c>
      <c r="D1002" s="10"/>
      <c r="E1002" s="17"/>
      <c r="F1002" s="18"/>
      <c r="G1002" s="14"/>
      <c r="H1002" s="91"/>
      <c r="I1002" s="92"/>
      <c r="J1002" s="93"/>
      <c r="K1002" s="15" t="str">
        <f t="shared" si="141"/>
        <v/>
      </c>
      <c r="L1002" s="76">
        <f t="shared" si="134"/>
        <v>0</v>
      </c>
      <c r="M1002" s="77"/>
      <c r="N1002" s="78" t="str">
        <f t="shared" si="133"/>
        <v/>
      </c>
      <c r="O1002" s="82"/>
      <c r="P1002" s="83">
        <f t="shared" si="136"/>
        <v>0</v>
      </c>
      <c r="Q1002" s="78">
        <f t="shared" si="139"/>
        <v>1000</v>
      </c>
      <c r="R1002" s="78"/>
      <c r="T1002" s="3" t="str">
        <f t="shared" si="137"/>
        <v/>
      </c>
    </row>
    <row r="1003" spans="1:20" ht="24.75" customHeight="1">
      <c r="A1003" s="69">
        <f t="shared" si="138"/>
        <v>1001</v>
      </c>
      <c r="B1003" s="16" t="str">
        <f t="shared" si="140"/>
        <v>703</v>
      </c>
      <c r="C1003" s="69">
        <f t="shared" si="135"/>
        <v>703</v>
      </c>
      <c r="D1003" s="10"/>
      <c r="E1003" s="17"/>
      <c r="F1003" s="18"/>
      <c r="G1003" s="14"/>
      <c r="H1003" s="91"/>
      <c r="I1003" s="92"/>
      <c r="J1003" s="93"/>
      <c r="K1003" s="15" t="str">
        <f t="shared" si="141"/>
        <v/>
      </c>
      <c r="L1003" s="76">
        <f t="shared" si="134"/>
        <v>0</v>
      </c>
      <c r="M1003" s="77"/>
      <c r="N1003" s="78" t="str">
        <f t="shared" si="133"/>
        <v/>
      </c>
      <c r="O1003" s="82"/>
      <c r="P1003" s="83">
        <f t="shared" si="136"/>
        <v>0</v>
      </c>
      <c r="Q1003" s="78">
        <f t="shared" si="139"/>
        <v>1001</v>
      </c>
      <c r="R1003" s="78"/>
      <c r="T1003" s="3" t="str">
        <f t="shared" si="137"/>
        <v/>
      </c>
    </row>
    <row r="1004" spans="1:20" ht="24.75" customHeight="1">
      <c r="A1004" s="69">
        <f t="shared" si="138"/>
        <v>1002</v>
      </c>
      <c r="B1004" s="16" t="str">
        <f t="shared" si="140"/>
        <v>704</v>
      </c>
      <c r="C1004" s="69">
        <f t="shared" si="135"/>
        <v>704</v>
      </c>
      <c r="D1004" s="10"/>
      <c r="E1004" s="17"/>
      <c r="F1004" s="18"/>
      <c r="G1004" s="14"/>
      <c r="H1004" s="91"/>
      <c r="I1004" s="92"/>
      <c r="J1004" s="93"/>
      <c r="K1004" s="15" t="str">
        <f>I1004&amp;J1004</f>
        <v/>
      </c>
      <c r="L1004" s="76">
        <f t="shared" si="134"/>
        <v>0</v>
      </c>
      <c r="M1004" s="77"/>
      <c r="N1004" s="78" t="str">
        <f t="shared" si="133"/>
        <v/>
      </c>
      <c r="O1004" s="82"/>
      <c r="P1004" s="83">
        <f t="shared" si="136"/>
        <v>0</v>
      </c>
      <c r="Q1004" s="78">
        <f t="shared" si="139"/>
        <v>1002</v>
      </c>
      <c r="R1004" s="78"/>
      <c r="T1004" s="3" t="str">
        <f t="shared" si="137"/>
        <v/>
      </c>
    </row>
    <row r="1005" spans="1:20" ht="24.75" customHeight="1">
      <c r="A1005" s="69">
        <f t="shared" si="138"/>
        <v>1003</v>
      </c>
      <c r="B1005" s="16" t="str">
        <f t="shared" si="140"/>
        <v>705</v>
      </c>
      <c r="C1005" s="69">
        <f t="shared" si="135"/>
        <v>705</v>
      </c>
      <c r="D1005" s="10"/>
      <c r="E1005" s="17"/>
      <c r="F1005" s="18"/>
      <c r="G1005" s="14"/>
      <c r="H1005" s="91"/>
      <c r="I1005" s="92"/>
      <c r="J1005" s="93"/>
      <c r="K1005" s="15" t="str">
        <f>I1005&amp;J1005</f>
        <v/>
      </c>
      <c r="L1005" s="76">
        <f t="shared" si="134"/>
        <v>0</v>
      </c>
      <c r="M1005" s="77"/>
      <c r="N1005" s="78" t="str">
        <f t="shared" si="133"/>
        <v/>
      </c>
      <c r="O1005" s="82"/>
      <c r="P1005" s="83">
        <f t="shared" si="136"/>
        <v>0</v>
      </c>
      <c r="Q1005" s="78">
        <f t="shared" si="139"/>
        <v>1003</v>
      </c>
      <c r="R1005" s="78"/>
      <c r="T1005" s="3" t="str">
        <f t="shared" si="137"/>
        <v/>
      </c>
    </row>
    <row r="1006" spans="1:20" ht="24.75" customHeight="1">
      <c r="A1006" s="69">
        <f t="shared" si="138"/>
        <v>1004</v>
      </c>
      <c r="B1006" s="16" t="str">
        <f t="shared" si="140"/>
        <v>706</v>
      </c>
      <c r="C1006" s="69">
        <f t="shared" si="135"/>
        <v>706</v>
      </c>
      <c r="D1006" s="10"/>
      <c r="E1006" s="17"/>
      <c r="F1006" s="18"/>
      <c r="G1006" s="14"/>
      <c r="H1006" s="91"/>
      <c r="I1006" s="92"/>
      <c r="J1006" s="93"/>
      <c r="K1006" s="15" t="str">
        <f>I1006&amp;J1006</f>
        <v/>
      </c>
      <c r="L1006" s="76">
        <f t="shared" si="134"/>
        <v>0</v>
      </c>
      <c r="M1006" s="77"/>
      <c r="N1006" s="78" t="str">
        <f t="shared" si="133"/>
        <v/>
      </c>
      <c r="O1006" s="82"/>
      <c r="P1006" s="83">
        <f t="shared" si="136"/>
        <v>0</v>
      </c>
      <c r="Q1006" s="78">
        <f t="shared" si="139"/>
        <v>1004</v>
      </c>
      <c r="R1006" s="78"/>
      <c r="T1006" s="3" t="str">
        <f t="shared" si="137"/>
        <v/>
      </c>
    </row>
    <row r="1007" spans="1:20" ht="24.75" customHeight="1">
      <c r="A1007" s="69">
        <f t="shared" si="138"/>
        <v>1005</v>
      </c>
      <c r="B1007" s="16" t="str">
        <f t="shared" si="140"/>
        <v>707</v>
      </c>
      <c r="C1007" s="69">
        <f t="shared" si="135"/>
        <v>707</v>
      </c>
      <c r="D1007" s="10"/>
      <c r="E1007" s="17"/>
      <c r="F1007" s="18"/>
      <c r="G1007" s="14"/>
      <c r="H1007" s="91"/>
      <c r="I1007" s="92"/>
      <c r="J1007" s="93"/>
      <c r="K1007" s="15" t="str">
        <f>I1007&amp;J1007</f>
        <v/>
      </c>
      <c r="L1007" s="76">
        <f t="shared" si="134"/>
        <v>0</v>
      </c>
      <c r="M1007" s="77"/>
      <c r="N1007" s="78" t="str">
        <f t="shared" si="133"/>
        <v/>
      </c>
      <c r="O1007" s="82"/>
      <c r="P1007" s="83">
        <f t="shared" si="136"/>
        <v>0</v>
      </c>
      <c r="Q1007" s="78">
        <f t="shared" si="139"/>
        <v>1005</v>
      </c>
      <c r="R1007" s="78"/>
      <c r="T1007" s="3" t="str">
        <f t="shared" si="137"/>
        <v/>
      </c>
    </row>
    <row r="1008" spans="1:20" ht="24.75" customHeight="1">
      <c r="A1008" s="69">
        <f t="shared" si="138"/>
        <v>1006</v>
      </c>
      <c r="B1008" s="16" t="str">
        <f t="shared" si="140"/>
        <v>708</v>
      </c>
      <c r="C1008" s="69">
        <f t="shared" si="135"/>
        <v>708</v>
      </c>
      <c r="D1008" s="10"/>
      <c r="E1008" s="17"/>
      <c r="F1008" s="18"/>
      <c r="G1008" s="14"/>
      <c r="H1008" s="91"/>
      <c r="I1008" s="92"/>
      <c r="J1008" s="93"/>
      <c r="K1008" s="15" t="str">
        <f t="shared" si="141"/>
        <v/>
      </c>
      <c r="L1008" s="76">
        <f t="shared" si="134"/>
        <v>0</v>
      </c>
      <c r="M1008" s="77"/>
      <c r="N1008" s="78" t="str">
        <f t="shared" si="133"/>
        <v/>
      </c>
      <c r="O1008" s="82"/>
      <c r="P1008" s="83">
        <f t="shared" si="136"/>
        <v>0</v>
      </c>
      <c r="Q1008" s="78">
        <f t="shared" si="139"/>
        <v>1006</v>
      </c>
      <c r="R1008" s="78"/>
      <c r="T1008" s="3" t="str">
        <f t="shared" si="137"/>
        <v/>
      </c>
    </row>
    <row r="1009" spans="1:20" ht="24.75" customHeight="1">
      <c r="A1009" s="69">
        <f t="shared" si="138"/>
        <v>1007</v>
      </c>
      <c r="B1009" s="16" t="str">
        <f t="shared" si="140"/>
        <v>709</v>
      </c>
      <c r="C1009" s="69">
        <f t="shared" si="135"/>
        <v>709</v>
      </c>
      <c r="D1009" s="10"/>
      <c r="E1009" s="17"/>
      <c r="F1009" s="18"/>
      <c r="G1009" s="14"/>
      <c r="H1009" s="91"/>
      <c r="I1009" s="92"/>
      <c r="J1009" s="93"/>
      <c r="K1009" s="15" t="str">
        <f t="shared" si="141"/>
        <v/>
      </c>
      <c r="L1009" s="76">
        <f t="shared" si="134"/>
        <v>0</v>
      </c>
      <c r="M1009" s="77"/>
      <c r="N1009" s="78" t="str">
        <f t="shared" si="133"/>
        <v/>
      </c>
      <c r="O1009" s="82"/>
      <c r="P1009" s="83">
        <f t="shared" si="136"/>
        <v>0</v>
      </c>
      <c r="Q1009" s="78">
        <f t="shared" si="139"/>
        <v>1007</v>
      </c>
      <c r="R1009" s="78"/>
      <c r="T1009" s="3" t="str">
        <f t="shared" si="137"/>
        <v/>
      </c>
    </row>
    <row r="1010" spans="1:20" ht="24.75" customHeight="1">
      <c r="A1010" s="69">
        <f t="shared" si="138"/>
        <v>1008</v>
      </c>
      <c r="B1010" s="16" t="str">
        <f t="shared" si="140"/>
        <v>710</v>
      </c>
      <c r="C1010" s="69">
        <f t="shared" si="135"/>
        <v>710</v>
      </c>
      <c r="D1010" s="10"/>
      <c r="E1010" s="17"/>
      <c r="F1010" s="18"/>
      <c r="G1010" s="14"/>
      <c r="H1010" s="91"/>
      <c r="I1010" s="92"/>
      <c r="J1010" s="93"/>
      <c r="K1010" s="15" t="str">
        <f t="shared" si="141"/>
        <v/>
      </c>
      <c r="L1010" s="76">
        <f t="shared" si="134"/>
        <v>0</v>
      </c>
      <c r="M1010" s="77"/>
      <c r="N1010" s="78" t="str">
        <f t="shared" si="133"/>
        <v/>
      </c>
      <c r="O1010" s="82"/>
      <c r="P1010" s="83">
        <f t="shared" si="136"/>
        <v>0</v>
      </c>
      <c r="Q1010" s="78">
        <f t="shared" si="139"/>
        <v>1008</v>
      </c>
      <c r="R1010" s="78"/>
      <c r="T1010" s="3" t="str">
        <f t="shared" si="137"/>
        <v/>
      </c>
    </row>
    <row r="1011" spans="1:20" ht="24.75" customHeight="1">
      <c r="A1011" s="69">
        <f t="shared" si="138"/>
        <v>1009</v>
      </c>
      <c r="B1011" s="16" t="str">
        <f t="shared" si="140"/>
        <v>711</v>
      </c>
      <c r="C1011" s="69">
        <f t="shared" si="135"/>
        <v>711</v>
      </c>
      <c r="D1011" s="10"/>
      <c r="E1011" s="17"/>
      <c r="F1011" s="18"/>
      <c r="G1011" s="14"/>
      <c r="H1011" s="91"/>
      <c r="I1011" s="92"/>
      <c r="J1011" s="93"/>
      <c r="K1011" s="15" t="str">
        <f t="shared" si="141"/>
        <v/>
      </c>
      <c r="L1011" s="76">
        <f t="shared" si="134"/>
        <v>0</v>
      </c>
      <c r="M1011" s="77"/>
      <c r="N1011" s="78" t="str">
        <f t="shared" si="133"/>
        <v/>
      </c>
      <c r="O1011" s="82"/>
      <c r="P1011" s="83">
        <f t="shared" si="136"/>
        <v>0</v>
      </c>
      <c r="Q1011" s="78">
        <f t="shared" si="139"/>
        <v>1009</v>
      </c>
      <c r="R1011" s="78"/>
      <c r="T1011" s="3" t="str">
        <f t="shared" si="137"/>
        <v/>
      </c>
    </row>
    <row r="1012" spans="1:20" ht="24.75" customHeight="1">
      <c r="A1012" s="69">
        <f t="shared" si="138"/>
        <v>1010</v>
      </c>
      <c r="B1012" s="16" t="str">
        <f t="shared" si="140"/>
        <v>712</v>
      </c>
      <c r="C1012" s="69">
        <f t="shared" si="135"/>
        <v>712</v>
      </c>
      <c r="D1012" s="10"/>
      <c r="E1012" s="17"/>
      <c r="F1012" s="18"/>
      <c r="G1012" s="14"/>
      <c r="H1012" s="91"/>
      <c r="I1012" s="92"/>
      <c r="J1012" s="93"/>
      <c r="K1012" s="15" t="str">
        <f t="shared" si="141"/>
        <v/>
      </c>
      <c r="L1012" s="76">
        <f t="shared" si="134"/>
        <v>0</v>
      </c>
      <c r="M1012" s="77"/>
      <c r="N1012" s="78" t="str">
        <f t="shared" si="133"/>
        <v/>
      </c>
      <c r="O1012" s="82"/>
      <c r="P1012" s="83">
        <f t="shared" si="136"/>
        <v>0</v>
      </c>
      <c r="Q1012" s="78">
        <f t="shared" si="139"/>
        <v>1010</v>
      </c>
      <c r="R1012" s="78"/>
      <c r="T1012" s="3" t="str">
        <f t="shared" si="137"/>
        <v/>
      </c>
    </row>
    <row r="1013" spans="1:20" ht="24.75" customHeight="1">
      <c r="A1013" s="69">
        <f t="shared" si="138"/>
        <v>1011</v>
      </c>
      <c r="B1013" s="16" t="str">
        <f t="shared" si="140"/>
        <v>713</v>
      </c>
      <c r="C1013" s="69">
        <f t="shared" si="135"/>
        <v>713</v>
      </c>
      <c r="D1013" s="10"/>
      <c r="E1013" s="17"/>
      <c r="F1013" s="18"/>
      <c r="G1013" s="14"/>
      <c r="H1013" s="91"/>
      <c r="I1013" s="92"/>
      <c r="J1013" s="93"/>
      <c r="K1013" s="15" t="str">
        <f t="shared" si="141"/>
        <v/>
      </c>
      <c r="L1013" s="76">
        <f t="shared" si="134"/>
        <v>0</v>
      </c>
      <c r="M1013" s="77"/>
      <c r="N1013" s="78" t="str">
        <f t="shared" si="133"/>
        <v/>
      </c>
      <c r="O1013" s="82"/>
      <c r="P1013" s="83">
        <f t="shared" si="136"/>
        <v>0</v>
      </c>
      <c r="Q1013" s="78">
        <f t="shared" si="139"/>
        <v>1011</v>
      </c>
      <c r="R1013" s="78"/>
      <c r="T1013" s="3" t="str">
        <f t="shared" si="137"/>
        <v/>
      </c>
    </row>
    <row r="1014" spans="1:20" ht="24.75" customHeight="1">
      <c r="A1014" s="69">
        <f t="shared" si="138"/>
        <v>1012</v>
      </c>
      <c r="B1014" s="16" t="str">
        <f t="shared" si="140"/>
        <v>714</v>
      </c>
      <c r="C1014" s="69">
        <f t="shared" si="135"/>
        <v>714</v>
      </c>
      <c r="D1014" s="10"/>
      <c r="E1014" s="17"/>
      <c r="F1014" s="18"/>
      <c r="G1014" s="14"/>
      <c r="H1014" s="91"/>
      <c r="I1014" s="92"/>
      <c r="J1014" s="93"/>
      <c r="K1014" s="15" t="str">
        <f t="shared" si="141"/>
        <v/>
      </c>
      <c r="L1014" s="76">
        <f t="shared" si="134"/>
        <v>0</v>
      </c>
      <c r="M1014" s="77"/>
      <c r="N1014" s="78" t="str">
        <f t="shared" si="133"/>
        <v/>
      </c>
      <c r="O1014" s="82"/>
      <c r="P1014" s="83">
        <f t="shared" si="136"/>
        <v>0</v>
      </c>
      <c r="Q1014" s="78">
        <f t="shared" si="139"/>
        <v>1012</v>
      </c>
      <c r="R1014" s="78"/>
      <c r="T1014" s="3" t="str">
        <f t="shared" si="137"/>
        <v/>
      </c>
    </row>
    <row r="1015" spans="1:20" ht="24.75" customHeight="1">
      <c r="A1015" s="69">
        <f t="shared" si="138"/>
        <v>1013</v>
      </c>
      <c r="B1015" s="16" t="str">
        <f t="shared" si="140"/>
        <v>715</v>
      </c>
      <c r="C1015" s="69">
        <f t="shared" si="135"/>
        <v>715</v>
      </c>
      <c r="D1015" s="10"/>
      <c r="E1015" s="17"/>
      <c r="F1015" s="18"/>
      <c r="G1015" s="14"/>
      <c r="H1015" s="91"/>
      <c r="I1015" s="92"/>
      <c r="J1015" s="93"/>
      <c r="K1015" s="15" t="str">
        <f t="shared" si="141"/>
        <v/>
      </c>
      <c r="L1015" s="76">
        <f t="shared" si="134"/>
        <v>0</v>
      </c>
      <c r="M1015" s="77"/>
      <c r="N1015" s="78" t="str">
        <f t="shared" si="133"/>
        <v/>
      </c>
      <c r="O1015" s="82"/>
      <c r="P1015" s="83">
        <f t="shared" si="136"/>
        <v>0</v>
      </c>
      <c r="Q1015" s="78">
        <f t="shared" si="139"/>
        <v>1013</v>
      </c>
      <c r="R1015" s="78"/>
      <c r="T1015" s="3" t="str">
        <f t="shared" si="137"/>
        <v/>
      </c>
    </row>
    <row r="1016" spans="1:20" ht="24.75" customHeight="1">
      <c r="A1016" s="69">
        <f t="shared" si="138"/>
        <v>1014</v>
      </c>
      <c r="B1016" s="16" t="str">
        <f t="shared" si="140"/>
        <v>716</v>
      </c>
      <c r="C1016" s="69">
        <f t="shared" si="135"/>
        <v>716</v>
      </c>
      <c r="D1016" s="10"/>
      <c r="E1016" s="17"/>
      <c r="F1016" s="18"/>
      <c r="G1016" s="14"/>
      <c r="H1016" s="91"/>
      <c r="I1016" s="92"/>
      <c r="J1016" s="93"/>
      <c r="K1016" s="15" t="str">
        <f t="shared" si="141"/>
        <v/>
      </c>
      <c r="L1016" s="76">
        <f t="shared" si="134"/>
        <v>0</v>
      </c>
      <c r="M1016" s="77"/>
      <c r="N1016" s="78" t="str">
        <f t="shared" si="133"/>
        <v/>
      </c>
      <c r="O1016" s="82"/>
      <c r="P1016" s="83">
        <f t="shared" si="136"/>
        <v>0</v>
      </c>
      <c r="Q1016" s="78">
        <f t="shared" si="139"/>
        <v>1014</v>
      </c>
      <c r="R1016" s="78"/>
      <c r="T1016" s="3" t="str">
        <f t="shared" si="137"/>
        <v/>
      </c>
    </row>
    <row r="1017" spans="1:20" ht="24.75" customHeight="1">
      <c r="A1017" s="69">
        <f t="shared" si="138"/>
        <v>1015</v>
      </c>
      <c r="B1017" s="16" t="str">
        <f t="shared" si="140"/>
        <v>717</v>
      </c>
      <c r="C1017" s="69">
        <f t="shared" si="135"/>
        <v>717</v>
      </c>
      <c r="D1017" s="10"/>
      <c r="E1017" s="17"/>
      <c r="F1017" s="18"/>
      <c r="G1017" s="14"/>
      <c r="H1017" s="91"/>
      <c r="I1017" s="92"/>
      <c r="J1017" s="93"/>
      <c r="K1017" s="15" t="str">
        <f t="shared" si="141"/>
        <v/>
      </c>
      <c r="L1017" s="76">
        <f t="shared" si="134"/>
        <v>0</v>
      </c>
      <c r="M1017" s="77"/>
      <c r="N1017" s="78" t="str">
        <f t="shared" ref="N1017:N1048" si="142">IF(M1017&lt;&gt;0,"Học Ghép","")</f>
        <v/>
      </c>
      <c r="O1017" s="82"/>
      <c r="P1017" s="83">
        <f t="shared" si="136"/>
        <v>0</v>
      </c>
      <c r="Q1017" s="78">
        <f t="shared" si="139"/>
        <v>1015</v>
      </c>
      <c r="R1017" s="78"/>
      <c r="T1017" s="3" t="str">
        <f t="shared" si="137"/>
        <v/>
      </c>
    </row>
    <row r="1018" spans="1:20" ht="24.75" customHeight="1">
      <c r="A1018" s="69">
        <f t="shared" si="138"/>
        <v>1016</v>
      </c>
      <c r="B1018" s="16" t="str">
        <f t="shared" si="140"/>
        <v>718</v>
      </c>
      <c r="C1018" s="69">
        <f t="shared" si="135"/>
        <v>718</v>
      </c>
      <c r="D1018" s="10"/>
      <c r="E1018" s="17"/>
      <c r="F1018" s="18"/>
      <c r="G1018" s="14"/>
      <c r="H1018" s="91"/>
      <c r="I1018" s="92"/>
      <c r="J1018" s="93"/>
      <c r="K1018" s="15" t="str">
        <f t="shared" si="141"/>
        <v/>
      </c>
      <c r="L1018" s="76">
        <f t="shared" si="134"/>
        <v>0</v>
      </c>
      <c r="M1018" s="77"/>
      <c r="N1018" s="78" t="str">
        <f t="shared" si="142"/>
        <v/>
      </c>
      <c r="O1018" s="82"/>
      <c r="P1018" s="83">
        <f t="shared" si="136"/>
        <v>0</v>
      </c>
      <c r="Q1018" s="78">
        <f t="shared" si="139"/>
        <v>1016</v>
      </c>
      <c r="R1018" s="78"/>
      <c r="T1018" s="3" t="str">
        <f t="shared" si="137"/>
        <v/>
      </c>
    </row>
    <row r="1019" spans="1:20" ht="24.75" customHeight="1">
      <c r="A1019" s="69">
        <f t="shared" si="138"/>
        <v>1017</v>
      </c>
      <c r="B1019" s="16" t="str">
        <f t="shared" si="140"/>
        <v>719</v>
      </c>
      <c r="C1019" s="69">
        <f t="shared" si="135"/>
        <v>719</v>
      </c>
      <c r="D1019" s="10"/>
      <c r="E1019" s="17"/>
      <c r="F1019" s="18"/>
      <c r="G1019" s="14"/>
      <c r="H1019" s="91"/>
      <c r="I1019" s="92"/>
      <c r="J1019" s="93"/>
      <c r="K1019" s="15" t="str">
        <f t="shared" si="141"/>
        <v/>
      </c>
      <c r="L1019" s="76">
        <f t="shared" si="134"/>
        <v>0</v>
      </c>
      <c r="M1019" s="77"/>
      <c r="N1019" s="78" t="str">
        <f t="shared" si="142"/>
        <v/>
      </c>
      <c r="O1019" s="82"/>
      <c r="P1019" s="83">
        <f t="shared" si="136"/>
        <v>0</v>
      </c>
      <c r="Q1019" s="78">
        <f t="shared" si="139"/>
        <v>1017</v>
      </c>
      <c r="R1019" s="78"/>
      <c r="T1019" s="3" t="str">
        <f t="shared" si="137"/>
        <v/>
      </c>
    </row>
    <row r="1020" spans="1:20" ht="24.75" customHeight="1">
      <c r="A1020" s="69">
        <f t="shared" si="138"/>
        <v>1018</v>
      </c>
      <c r="B1020" s="16" t="str">
        <f t="shared" si="140"/>
        <v>720</v>
      </c>
      <c r="C1020" s="69">
        <f t="shared" si="135"/>
        <v>720</v>
      </c>
      <c r="D1020" s="10"/>
      <c r="E1020" s="17"/>
      <c r="F1020" s="18"/>
      <c r="G1020" s="14"/>
      <c r="H1020" s="91"/>
      <c r="I1020" s="92"/>
      <c r="J1020" s="93"/>
      <c r="K1020" s="15" t="str">
        <f t="shared" si="141"/>
        <v/>
      </c>
      <c r="L1020" s="76">
        <f t="shared" si="134"/>
        <v>0</v>
      </c>
      <c r="M1020" s="77"/>
      <c r="N1020" s="78" t="str">
        <f t="shared" si="142"/>
        <v/>
      </c>
      <c r="O1020" s="82"/>
      <c r="P1020" s="83">
        <f t="shared" si="136"/>
        <v>0</v>
      </c>
      <c r="Q1020" s="78">
        <f t="shared" si="139"/>
        <v>1018</v>
      </c>
      <c r="R1020" s="78"/>
      <c r="T1020" s="3" t="str">
        <f t="shared" si="137"/>
        <v/>
      </c>
    </row>
    <row r="1021" spans="1:20" ht="24.75" customHeight="1">
      <c r="A1021" s="69">
        <f t="shared" si="138"/>
        <v>1019</v>
      </c>
      <c r="B1021" s="16" t="str">
        <f t="shared" si="140"/>
        <v>721</v>
      </c>
      <c r="C1021" s="69">
        <f t="shared" si="135"/>
        <v>721</v>
      </c>
      <c r="D1021" s="10"/>
      <c r="E1021" s="17"/>
      <c r="F1021" s="18"/>
      <c r="G1021" s="14"/>
      <c r="H1021" s="91"/>
      <c r="I1021" s="92"/>
      <c r="J1021" s="93"/>
      <c r="K1021" s="15" t="str">
        <f t="shared" si="141"/>
        <v/>
      </c>
      <c r="L1021" s="76">
        <f t="shared" si="134"/>
        <v>0</v>
      </c>
      <c r="M1021" s="77"/>
      <c r="N1021" s="78" t="str">
        <f t="shared" si="142"/>
        <v/>
      </c>
      <c r="O1021" s="82"/>
      <c r="P1021" s="83">
        <f t="shared" si="136"/>
        <v>0</v>
      </c>
      <c r="Q1021" s="78">
        <f t="shared" si="139"/>
        <v>1019</v>
      </c>
      <c r="R1021" s="78"/>
      <c r="T1021" s="3" t="str">
        <f t="shared" si="137"/>
        <v/>
      </c>
    </row>
    <row r="1022" spans="1:20" ht="24.75" customHeight="1">
      <c r="A1022" s="69">
        <f t="shared" si="138"/>
        <v>1020</v>
      </c>
      <c r="B1022" s="16" t="str">
        <f t="shared" si="140"/>
        <v>722</v>
      </c>
      <c r="C1022" s="69">
        <f t="shared" si="135"/>
        <v>722</v>
      </c>
      <c r="D1022" s="10"/>
      <c r="E1022" s="17"/>
      <c r="F1022" s="18"/>
      <c r="G1022" s="14"/>
      <c r="H1022" s="91"/>
      <c r="I1022" s="92"/>
      <c r="J1022" s="93"/>
      <c r="K1022" s="15" t="str">
        <f t="shared" si="141"/>
        <v/>
      </c>
      <c r="L1022" s="76">
        <f t="shared" si="134"/>
        <v>0</v>
      </c>
      <c r="M1022" s="77"/>
      <c r="N1022" s="78" t="str">
        <f t="shared" si="142"/>
        <v/>
      </c>
      <c r="O1022" s="82"/>
      <c r="P1022" s="83">
        <f t="shared" si="136"/>
        <v>0</v>
      </c>
      <c r="Q1022" s="78">
        <f t="shared" si="139"/>
        <v>1020</v>
      </c>
      <c r="R1022" s="78"/>
      <c r="T1022" s="3" t="str">
        <f t="shared" si="137"/>
        <v/>
      </c>
    </row>
    <row r="1023" spans="1:20" ht="24.75" customHeight="1">
      <c r="A1023" s="69">
        <f t="shared" si="138"/>
        <v>1021</v>
      </c>
      <c r="B1023" s="16" t="str">
        <f t="shared" si="140"/>
        <v>723</v>
      </c>
      <c r="C1023" s="69">
        <f t="shared" si="135"/>
        <v>723</v>
      </c>
      <c r="D1023" s="10"/>
      <c r="E1023" s="17"/>
      <c r="F1023" s="18"/>
      <c r="G1023" s="14"/>
      <c r="H1023" s="91"/>
      <c r="I1023" s="92"/>
      <c r="J1023" s="93"/>
      <c r="K1023" s="15" t="str">
        <f t="shared" si="141"/>
        <v/>
      </c>
      <c r="L1023" s="76">
        <f t="shared" si="134"/>
        <v>0</v>
      </c>
      <c r="M1023" s="77"/>
      <c r="N1023" s="78" t="str">
        <f t="shared" si="142"/>
        <v/>
      </c>
      <c r="O1023" s="82"/>
      <c r="P1023" s="83">
        <f t="shared" si="136"/>
        <v>0</v>
      </c>
      <c r="Q1023" s="78">
        <f t="shared" si="139"/>
        <v>1021</v>
      </c>
      <c r="R1023" s="78"/>
      <c r="T1023" s="3" t="str">
        <f t="shared" si="137"/>
        <v/>
      </c>
    </row>
    <row r="1024" spans="1:20" ht="24.75" customHeight="1">
      <c r="A1024" s="69">
        <f t="shared" si="138"/>
        <v>1022</v>
      </c>
      <c r="B1024" s="16" t="str">
        <f t="shared" si="140"/>
        <v>724</v>
      </c>
      <c r="C1024" s="69">
        <f t="shared" si="135"/>
        <v>724</v>
      </c>
      <c r="D1024" s="10"/>
      <c r="E1024" s="17"/>
      <c r="F1024" s="18"/>
      <c r="G1024" s="14"/>
      <c r="H1024" s="91"/>
      <c r="I1024" s="92"/>
      <c r="J1024" s="93"/>
      <c r="K1024" s="15" t="str">
        <f t="shared" si="141"/>
        <v/>
      </c>
      <c r="L1024" s="76">
        <f t="shared" si="134"/>
        <v>0</v>
      </c>
      <c r="M1024" s="77"/>
      <c r="N1024" s="78" t="str">
        <f t="shared" si="142"/>
        <v/>
      </c>
      <c r="O1024" s="82"/>
      <c r="P1024" s="83">
        <f t="shared" si="136"/>
        <v>0</v>
      </c>
      <c r="Q1024" s="78">
        <f t="shared" si="139"/>
        <v>1022</v>
      </c>
      <c r="R1024" s="78"/>
      <c r="T1024" s="3" t="str">
        <f t="shared" si="137"/>
        <v/>
      </c>
    </row>
    <row r="1025" spans="1:20" ht="24.75" customHeight="1">
      <c r="A1025" s="69">
        <f t="shared" si="138"/>
        <v>1023</v>
      </c>
      <c r="B1025" s="16" t="str">
        <f t="shared" si="140"/>
        <v>725</v>
      </c>
      <c r="C1025" s="69">
        <f t="shared" si="135"/>
        <v>725</v>
      </c>
      <c r="D1025" s="10"/>
      <c r="E1025" s="17"/>
      <c r="F1025" s="18"/>
      <c r="G1025" s="14"/>
      <c r="H1025" s="91"/>
      <c r="I1025" s="92"/>
      <c r="J1025" s="93"/>
      <c r="K1025" s="15" t="str">
        <f t="shared" si="141"/>
        <v/>
      </c>
      <c r="L1025" s="76">
        <f t="shared" si="134"/>
        <v>0</v>
      </c>
      <c r="M1025" s="77"/>
      <c r="N1025" s="78" t="str">
        <f t="shared" si="142"/>
        <v/>
      </c>
      <c r="O1025" s="82"/>
      <c r="P1025" s="83">
        <f t="shared" si="136"/>
        <v>0</v>
      </c>
      <c r="Q1025" s="78">
        <f t="shared" si="139"/>
        <v>1023</v>
      </c>
      <c r="R1025" s="78"/>
      <c r="T1025" s="3" t="str">
        <f t="shared" si="137"/>
        <v/>
      </c>
    </row>
    <row r="1026" spans="1:20" ht="24.75" customHeight="1">
      <c r="A1026" s="69">
        <f t="shared" si="138"/>
        <v>1024</v>
      </c>
      <c r="B1026" s="16" t="str">
        <f t="shared" si="140"/>
        <v>726</v>
      </c>
      <c r="C1026" s="69">
        <f t="shared" si="135"/>
        <v>726</v>
      </c>
      <c r="D1026" s="10"/>
      <c r="E1026" s="17"/>
      <c r="F1026" s="18"/>
      <c r="G1026" s="14"/>
      <c r="H1026" s="91"/>
      <c r="I1026" s="92"/>
      <c r="J1026" s="93"/>
      <c r="K1026" s="15" t="str">
        <f t="shared" si="141"/>
        <v/>
      </c>
      <c r="L1026" s="76">
        <f t="shared" si="134"/>
        <v>0</v>
      </c>
      <c r="M1026" s="77"/>
      <c r="N1026" s="78" t="str">
        <f t="shared" si="142"/>
        <v/>
      </c>
      <c r="O1026" s="82"/>
      <c r="P1026" s="83">
        <f t="shared" si="136"/>
        <v>0</v>
      </c>
      <c r="Q1026" s="78">
        <f t="shared" si="139"/>
        <v>1024</v>
      </c>
      <c r="R1026" s="78"/>
      <c r="T1026" s="3" t="str">
        <f t="shared" si="137"/>
        <v/>
      </c>
    </row>
    <row r="1027" spans="1:20" ht="24.75" customHeight="1">
      <c r="A1027" s="69">
        <f t="shared" si="138"/>
        <v>1025</v>
      </c>
      <c r="B1027" s="16" t="str">
        <f t="shared" si="140"/>
        <v>727</v>
      </c>
      <c r="C1027" s="69">
        <f t="shared" si="135"/>
        <v>727</v>
      </c>
      <c r="D1027" s="10"/>
      <c r="E1027" s="17"/>
      <c r="F1027" s="18"/>
      <c r="G1027" s="14"/>
      <c r="H1027" s="91"/>
      <c r="I1027" s="92"/>
      <c r="J1027" s="93"/>
      <c r="K1027" s="15" t="str">
        <f t="shared" si="141"/>
        <v/>
      </c>
      <c r="L1027" s="76">
        <f t="shared" ref="L1027:L1090" si="143">COUNTIF($D$3:$D$1049,D1027)</f>
        <v>0</v>
      </c>
      <c r="M1027" s="77"/>
      <c r="N1027" s="78" t="str">
        <f t="shared" si="142"/>
        <v/>
      </c>
      <c r="O1027" s="82"/>
      <c r="P1027" s="83">
        <f t="shared" si="136"/>
        <v>0</v>
      </c>
      <c r="Q1027" s="78">
        <f t="shared" si="139"/>
        <v>1025</v>
      </c>
      <c r="R1027" s="78"/>
      <c r="T1027" s="3" t="str">
        <f t="shared" si="137"/>
        <v/>
      </c>
    </row>
    <row r="1028" spans="1:20" ht="24.75" customHeight="1">
      <c r="A1028" s="69">
        <f t="shared" si="138"/>
        <v>1026</v>
      </c>
      <c r="B1028" s="16" t="str">
        <f t="shared" si="140"/>
        <v>728</v>
      </c>
      <c r="C1028" s="69">
        <f t="shared" ref="C1028:C1091" si="144">IF(H1028&lt;&gt;H1027,1,C1027+1)</f>
        <v>728</v>
      </c>
      <c r="D1028" s="10"/>
      <c r="E1028" s="17"/>
      <c r="F1028" s="18"/>
      <c r="G1028" s="14"/>
      <c r="H1028" s="91"/>
      <c r="I1028" s="92"/>
      <c r="J1028" s="93"/>
      <c r="K1028" s="15" t="str">
        <f t="shared" si="141"/>
        <v/>
      </c>
      <c r="L1028" s="76">
        <f t="shared" si="143"/>
        <v>0</v>
      </c>
      <c r="M1028" s="77"/>
      <c r="N1028" s="78" t="str">
        <f t="shared" si="142"/>
        <v/>
      </c>
      <c r="O1028" s="82"/>
      <c r="P1028" s="83">
        <f t="shared" ref="P1028:P1091" si="145">IF(M1028&lt;&gt;0,M1028,O1028)</f>
        <v>0</v>
      </c>
      <c r="Q1028" s="78">
        <f t="shared" si="139"/>
        <v>1026</v>
      </c>
      <c r="R1028" s="78"/>
      <c r="T1028" s="3" t="str">
        <f t="shared" ref="T1028:T1091" si="146">LEFT(D1028,2)</f>
        <v/>
      </c>
    </row>
    <row r="1029" spans="1:20" ht="24.75" customHeight="1">
      <c r="A1029" s="69">
        <f t="shared" ref="A1029:A1092" si="147">A1028+1</f>
        <v>1027</v>
      </c>
      <c r="B1029" s="16" t="str">
        <f t="shared" si="140"/>
        <v>729</v>
      </c>
      <c r="C1029" s="69">
        <f t="shared" si="144"/>
        <v>729</v>
      </c>
      <c r="D1029" s="10"/>
      <c r="E1029" s="17"/>
      <c r="F1029" s="18"/>
      <c r="G1029" s="14"/>
      <c r="H1029" s="91"/>
      <c r="I1029" s="92"/>
      <c r="J1029" s="93"/>
      <c r="K1029" s="15" t="str">
        <f t="shared" si="141"/>
        <v/>
      </c>
      <c r="L1029" s="76">
        <f t="shared" si="143"/>
        <v>0</v>
      </c>
      <c r="M1029" s="77"/>
      <c r="N1029" s="78" t="str">
        <f t="shared" si="142"/>
        <v/>
      </c>
      <c r="O1029" s="82"/>
      <c r="P1029" s="83">
        <f t="shared" si="145"/>
        <v>0</v>
      </c>
      <c r="Q1029" s="78">
        <f t="shared" ref="Q1029:Q1092" si="148">Q1028+1</f>
        <v>1027</v>
      </c>
      <c r="R1029" s="78"/>
      <c r="T1029" s="3" t="str">
        <f t="shared" si="146"/>
        <v/>
      </c>
    </row>
    <row r="1030" spans="1:20" ht="24.75" customHeight="1">
      <c r="A1030" s="69">
        <f t="shared" si="147"/>
        <v>1028</v>
      </c>
      <c r="B1030" s="16" t="str">
        <f t="shared" si="140"/>
        <v>730</v>
      </c>
      <c r="C1030" s="69">
        <f t="shared" si="144"/>
        <v>730</v>
      </c>
      <c r="D1030" s="10"/>
      <c r="E1030" s="17"/>
      <c r="F1030" s="18"/>
      <c r="G1030" s="14"/>
      <c r="H1030" s="91"/>
      <c r="I1030" s="92"/>
      <c r="J1030" s="93"/>
      <c r="K1030" s="15" t="str">
        <f t="shared" si="141"/>
        <v/>
      </c>
      <c r="L1030" s="76">
        <f t="shared" si="143"/>
        <v>0</v>
      </c>
      <c r="M1030" s="77"/>
      <c r="N1030" s="78" t="str">
        <f t="shared" si="142"/>
        <v/>
      </c>
      <c r="O1030" s="82"/>
      <c r="P1030" s="83">
        <f t="shared" si="145"/>
        <v>0</v>
      </c>
      <c r="Q1030" s="78">
        <f t="shared" si="148"/>
        <v>1028</v>
      </c>
      <c r="R1030" s="78"/>
      <c r="T1030" s="3" t="str">
        <f t="shared" si="146"/>
        <v/>
      </c>
    </row>
    <row r="1031" spans="1:20" ht="24.75" customHeight="1">
      <c r="A1031" s="69">
        <f t="shared" si="147"/>
        <v>1029</v>
      </c>
      <c r="B1031" s="16" t="str">
        <f t="shared" si="140"/>
        <v>731</v>
      </c>
      <c r="C1031" s="69">
        <f t="shared" si="144"/>
        <v>731</v>
      </c>
      <c r="D1031" s="10"/>
      <c r="E1031" s="17"/>
      <c r="F1031" s="18"/>
      <c r="G1031" s="14"/>
      <c r="H1031" s="91"/>
      <c r="I1031" s="92"/>
      <c r="J1031" s="93"/>
      <c r="K1031" s="15" t="str">
        <f t="shared" si="141"/>
        <v/>
      </c>
      <c r="L1031" s="76">
        <f t="shared" si="143"/>
        <v>0</v>
      </c>
      <c r="M1031" s="77"/>
      <c r="N1031" s="78" t="str">
        <f t="shared" si="142"/>
        <v/>
      </c>
      <c r="O1031" s="82"/>
      <c r="P1031" s="83">
        <f t="shared" si="145"/>
        <v>0</v>
      </c>
      <c r="Q1031" s="78">
        <f t="shared" si="148"/>
        <v>1029</v>
      </c>
      <c r="R1031" s="78"/>
      <c r="T1031" s="3" t="str">
        <f t="shared" si="146"/>
        <v/>
      </c>
    </row>
    <row r="1032" spans="1:20" ht="24.75" customHeight="1">
      <c r="A1032" s="69">
        <f t="shared" si="147"/>
        <v>1030</v>
      </c>
      <c r="B1032" s="16" t="str">
        <f t="shared" si="140"/>
        <v>732</v>
      </c>
      <c r="C1032" s="69">
        <f t="shared" si="144"/>
        <v>732</v>
      </c>
      <c r="D1032" s="10"/>
      <c r="E1032" s="17"/>
      <c r="F1032" s="18"/>
      <c r="G1032" s="14"/>
      <c r="H1032" s="91"/>
      <c r="I1032" s="92"/>
      <c r="J1032" s="93"/>
      <c r="K1032" s="15" t="str">
        <f t="shared" si="141"/>
        <v/>
      </c>
      <c r="L1032" s="76">
        <f t="shared" si="143"/>
        <v>0</v>
      </c>
      <c r="M1032" s="77"/>
      <c r="N1032" s="78" t="str">
        <f t="shared" si="142"/>
        <v/>
      </c>
      <c r="O1032" s="82"/>
      <c r="P1032" s="83">
        <f t="shared" si="145"/>
        <v>0</v>
      </c>
      <c r="Q1032" s="78">
        <f t="shared" si="148"/>
        <v>1030</v>
      </c>
      <c r="R1032" s="78"/>
      <c r="T1032" s="3" t="str">
        <f t="shared" si="146"/>
        <v/>
      </c>
    </row>
    <row r="1033" spans="1:20" ht="24.75" customHeight="1">
      <c r="A1033" s="69">
        <f t="shared" si="147"/>
        <v>1031</v>
      </c>
      <c r="B1033" s="16" t="str">
        <f t="shared" si="140"/>
        <v>733</v>
      </c>
      <c r="C1033" s="69">
        <f t="shared" si="144"/>
        <v>733</v>
      </c>
      <c r="D1033" s="10"/>
      <c r="E1033" s="17"/>
      <c r="F1033" s="18"/>
      <c r="G1033" s="14"/>
      <c r="H1033" s="91"/>
      <c r="I1033" s="92"/>
      <c r="J1033" s="93"/>
      <c r="K1033" s="15" t="str">
        <f t="shared" si="141"/>
        <v/>
      </c>
      <c r="L1033" s="76">
        <f t="shared" si="143"/>
        <v>0</v>
      </c>
      <c r="M1033" s="77"/>
      <c r="N1033" s="78" t="str">
        <f t="shared" si="142"/>
        <v/>
      </c>
      <c r="O1033" s="82"/>
      <c r="P1033" s="83">
        <f t="shared" si="145"/>
        <v>0</v>
      </c>
      <c r="Q1033" s="78">
        <f t="shared" si="148"/>
        <v>1031</v>
      </c>
      <c r="R1033" s="78"/>
      <c r="T1033" s="3" t="str">
        <f t="shared" si="146"/>
        <v/>
      </c>
    </row>
    <row r="1034" spans="1:20" ht="24.75" customHeight="1">
      <c r="A1034" s="69">
        <f t="shared" si="147"/>
        <v>1032</v>
      </c>
      <c r="B1034" s="16" t="str">
        <f t="shared" ref="B1034:B1097" si="149">J1034&amp;TEXT(C1034,"00")</f>
        <v>734</v>
      </c>
      <c r="C1034" s="69">
        <f t="shared" si="144"/>
        <v>734</v>
      </c>
      <c r="D1034" s="10"/>
      <c r="E1034" s="17"/>
      <c r="F1034" s="18"/>
      <c r="G1034" s="14"/>
      <c r="H1034" s="91"/>
      <c r="I1034" s="92"/>
      <c r="J1034" s="93"/>
      <c r="K1034" s="15" t="str">
        <f t="shared" si="141"/>
        <v/>
      </c>
      <c r="L1034" s="76">
        <f t="shared" si="143"/>
        <v>0</v>
      </c>
      <c r="M1034" s="77"/>
      <c r="N1034" s="78" t="str">
        <f t="shared" si="142"/>
        <v/>
      </c>
      <c r="O1034" s="82"/>
      <c r="P1034" s="83">
        <f t="shared" si="145"/>
        <v>0</v>
      </c>
      <c r="Q1034" s="78">
        <f t="shared" si="148"/>
        <v>1032</v>
      </c>
      <c r="R1034" s="78"/>
      <c r="T1034" s="3" t="str">
        <f t="shared" si="146"/>
        <v/>
      </c>
    </row>
    <row r="1035" spans="1:20" ht="24.75" customHeight="1">
      <c r="A1035" s="69">
        <f t="shared" si="147"/>
        <v>1033</v>
      </c>
      <c r="B1035" s="16" t="str">
        <f t="shared" si="149"/>
        <v>735</v>
      </c>
      <c r="C1035" s="69">
        <f t="shared" si="144"/>
        <v>735</v>
      </c>
      <c r="D1035" s="10"/>
      <c r="E1035" s="17"/>
      <c r="F1035" s="18"/>
      <c r="G1035" s="14"/>
      <c r="H1035" s="91"/>
      <c r="I1035" s="92"/>
      <c r="J1035" s="93"/>
      <c r="K1035" s="15" t="str">
        <f t="shared" si="141"/>
        <v/>
      </c>
      <c r="L1035" s="76">
        <f t="shared" si="143"/>
        <v>0</v>
      </c>
      <c r="M1035" s="77"/>
      <c r="N1035" s="78" t="str">
        <f t="shared" si="142"/>
        <v/>
      </c>
      <c r="O1035" s="82"/>
      <c r="P1035" s="83">
        <f t="shared" si="145"/>
        <v>0</v>
      </c>
      <c r="Q1035" s="78">
        <f t="shared" si="148"/>
        <v>1033</v>
      </c>
      <c r="R1035" s="78"/>
      <c r="T1035" s="3" t="str">
        <f t="shared" si="146"/>
        <v/>
      </c>
    </row>
    <row r="1036" spans="1:20" ht="24.75" customHeight="1">
      <c r="A1036" s="69">
        <f t="shared" si="147"/>
        <v>1034</v>
      </c>
      <c r="B1036" s="16" t="str">
        <f t="shared" si="149"/>
        <v>736</v>
      </c>
      <c r="C1036" s="69">
        <f t="shared" si="144"/>
        <v>736</v>
      </c>
      <c r="D1036" s="10"/>
      <c r="E1036" s="17"/>
      <c r="F1036" s="18"/>
      <c r="G1036" s="14"/>
      <c r="H1036" s="91"/>
      <c r="I1036" s="92"/>
      <c r="J1036" s="93"/>
      <c r="K1036" s="15" t="str">
        <f t="shared" si="141"/>
        <v/>
      </c>
      <c r="L1036" s="76">
        <f t="shared" si="143"/>
        <v>0</v>
      </c>
      <c r="M1036" s="77"/>
      <c r="N1036" s="78" t="str">
        <f t="shared" si="142"/>
        <v/>
      </c>
      <c r="O1036" s="82"/>
      <c r="P1036" s="83">
        <f t="shared" si="145"/>
        <v>0</v>
      </c>
      <c r="Q1036" s="78">
        <f t="shared" si="148"/>
        <v>1034</v>
      </c>
      <c r="R1036" s="78"/>
      <c r="T1036" s="3" t="str">
        <f t="shared" si="146"/>
        <v/>
      </c>
    </row>
    <row r="1037" spans="1:20" ht="24.75" customHeight="1">
      <c r="A1037" s="69">
        <f t="shared" si="147"/>
        <v>1035</v>
      </c>
      <c r="B1037" s="16" t="str">
        <f t="shared" si="149"/>
        <v>737</v>
      </c>
      <c r="C1037" s="69">
        <f t="shared" si="144"/>
        <v>737</v>
      </c>
      <c r="D1037" s="10"/>
      <c r="E1037" s="17"/>
      <c r="F1037" s="18"/>
      <c r="G1037" s="14"/>
      <c r="H1037" s="91"/>
      <c r="I1037" s="92"/>
      <c r="J1037" s="93"/>
      <c r="K1037" s="15" t="str">
        <f t="shared" si="141"/>
        <v/>
      </c>
      <c r="L1037" s="76">
        <f t="shared" si="143"/>
        <v>0</v>
      </c>
      <c r="M1037" s="77"/>
      <c r="N1037" s="78" t="str">
        <f t="shared" si="142"/>
        <v/>
      </c>
      <c r="O1037" s="82"/>
      <c r="P1037" s="83">
        <f t="shared" si="145"/>
        <v>0</v>
      </c>
      <c r="Q1037" s="78">
        <f t="shared" si="148"/>
        <v>1035</v>
      </c>
      <c r="R1037" s="78"/>
      <c r="T1037" s="3" t="str">
        <f t="shared" si="146"/>
        <v/>
      </c>
    </row>
    <row r="1038" spans="1:20" ht="24.75" customHeight="1">
      <c r="A1038" s="69">
        <f t="shared" si="147"/>
        <v>1036</v>
      </c>
      <c r="B1038" s="16" t="str">
        <f t="shared" si="149"/>
        <v>738</v>
      </c>
      <c r="C1038" s="69">
        <f t="shared" si="144"/>
        <v>738</v>
      </c>
      <c r="D1038" s="10"/>
      <c r="E1038" s="17"/>
      <c r="F1038" s="18"/>
      <c r="G1038" s="14"/>
      <c r="H1038" s="91"/>
      <c r="I1038" s="92"/>
      <c r="J1038" s="93"/>
      <c r="K1038" s="15" t="str">
        <f t="shared" si="141"/>
        <v/>
      </c>
      <c r="L1038" s="76">
        <f t="shared" si="143"/>
        <v>0</v>
      </c>
      <c r="M1038" s="77"/>
      <c r="N1038" s="78" t="str">
        <f t="shared" si="142"/>
        <v/>
      </c>
      <c r="O1038" s="82"/>
      <c r="P1038" s="83">
        <f t="shared" si="145"/>
        <v>0</v>
      </c>
      <c r="Q1038" s="78">
        <f t="shared" si="148"/>
        <v>1036</v>
      </c>
      <c r="R1038" s="78"/>
      <c r="T1038" s="3" t="str">
        <f t="shared" si="146"/>
        <v/>
      </c>
    </row>
    <row r="1039" spans="1:20" ht="24.75" customHeight="1">
      <c r="A1039" s="69">
        <f t="shared" si="147"/>
        <v>1037</v>
      </c>
      <c r="B1039" s="16" t="str">
        <f t="shared" si="149"/>
        <v>739</v>
      </c>
      <c r="C1039" s="69">
        <f t="shared" si="144"/>
        <v>739</v>
      </c>
      <c r="D1039" s="10"/>
      <c r="E1039" s="17"/>
      <c r="F1039" s="18"/>
      <c r="G1039" s="14"/>
      <c r="H1039" s="91"/>
      <c r="I1039" s="92"/>
      <c r="J1039" s="93"/>
      <c r="K1039" s="15" t="str">
        <f t="shared" si="141"/>
        <v/>
      </c>
      <c r="L1039" s="76">
        <f t="shared" si="143"/>
        <v>0</v>
      </c>
      <c r="M1039" s="77"/>
      <c r="N1039" s="78" t="str">
        <f t="shared" si="142"/>
        <v/>
      </c>
      <c r="O1039" s="82"/>
      <c r="P1039" s="83">
        <f t="shared" si="145"/>
        <v>0</v>
      </c>
      <c r="Q1039" s="78">
        <f t="shared" si="148"/>
        <v>1037</v>
      </c>
      <c r="R1039" s="78"/>
      <c r="T1039" s="3" t="str">
        <f t="shared" si="146"/>
        <v/>
      </c>
    </row>
    <row r="1040" spans="1:20" ht="24.75" customHeight="1">
      <c r="A1040" s="69">
        <f t="shared" si="147"/>
        <v>1038</v>
      </c>
      <c r="B1040" s="16" t="str">
        <f t="shared" si="149"/>
        <v>740</v>
      </c>
      <c r="C1040" s="69">
        <f t="shared" si="144"/>
        <v>740</v>
      </c>
      <c r="D1040" s="10"/>
      <c r="E1040" s="17"/>
      <c r="F1040" s="18"/>
      <c r="G1040" s="14"/>
      <c r="H1040" s="91"/>
      <c r="I1040" s="92"/>
      <c r="J1040" s="93"/>
      <c r="K1040" s="15" t="str">
        <f t="shared" si="141"/>
        <v/>
      </c>
      <c r="L1040" s="76">
        <f t="shared" si="143"/>
        <v>0</v>
      </c>
      <c r="M1040" s="77"/>
      <c r="N1040" s="78" t="str">
        <f t="shared" si="142"/>
        <v/>
      </c>
      <c r="O1040" s="82"/>
      <c r="P1040" s="83">
        <f t="shared" si="145"/>
        <v>0</v>
      </c>
      <c r="Q1040" s="78">
        <f t="shared" si="148"/>
        <v>1038</v>
      </c>
      <c r="R1040" s="78"/>
      <c r="T1040" s="3" t="str">
        <f t="shared" si="146"/>
        <v/>
      </c>
    </row>
    <row r="1041" spans="1:20" ht="24.75" customHeight="1">
      <c r="A1041" s="69">
        <f t="shared" si="147"/>
        <v>1039</v>
      </c>
      <c r="B1041" s="16" t="str">
        <f t="shared" si="149"/>
        <v>741</v>
      </c>
      <c r="C1041" s="69">
        <f t="shared" si="144"/>
        <v>741</v>
      </c>
      <c r="D1041" s="10"/>
      <c r="E1041" s="17"/>
      <c r="F1041" s="18"/>
      <c r="G1041" s="14"/>
      <c r="H1041" s="91"/>
      <c r="I1041" s="92"/>
      <c r="J1041" s="93"/>
      <c r="K1041" s="15" t="str">
        <f t="shared" si="141"/>
        <v/>
      </c>
      <c r="L1041" s="76">
        <f t="shared" si="143"/>
        <v>0</v>
      </c>
      <c r="M1041" s="77"/>
      <c r="N1041" s="78" t="str">
        <f t="shared" si="142"/>
        <v/>
      </c>
      <c r="O1041" s="82"/>
      <c r="P1041" s="83">
        <f t="shared" si="145"/>
        <v>0</v>
      </c>
      <c r="Q1041" s="78">
        <f t="shared" si="148"/>
        <v>1039</v>
      </c>
      <c r="R1041" s="78"/>
      <c r="T1041" s="3" t="str">
        <f t="shared" si="146"/>
        <v/>
      </c>
    </row>
    <row r="1042" spans="1:20" ht="24.75" customHeight="1">
      <c r="A1042" s="69">
        <f t="shared" si="147"/>
        <v>1040</v>
      </c>
      <c r="B1042" s="16" t="str">
        <f t="shared" si="149"/>
        <v>742</v>
      </c>
      <c r="C1042" s="69">
        <f t="shared" si="144"/>
        <v>742</v>
      </c>
      <c r="D1042" s="10"/>
      <c r="E1042" s="17"/>
      <c r="F1042" s="18"/>
      <c r="G1042" s="14"/>
      <c r="H1042" s="91"/>
      <c r="I1042" s="92"/>
      <c r="J1042" s="93"/>
      <c r="K1042" s="15" t="str">
        <f t="shared" si="141"/>
        <v/>
      </c>
      <c r="L1042" s="76">
        <f t="shared" si="143"/>
        <v>0</v>
      </c>
      <c r="M1042" s="77"/>
      <c r="N1042" s="78" t="str">
        <f t="shared" si="142"/>
        <v/>
      </c>
      <c r="O1042" s="82"/>
      <c r="P1042" s="83">
        <f t="shared" si="145"/>
        <v>0</v>
      </c>
      <c r="Q1042" s="78">
        <f t="shared" si="148"/>
        <v>1040</v>
      </c>
      <c r="R1042" s="78"/>
      <c r="T1042" s="3" t="str">
        <f t="shared" si="146"/>
        <v/>
      </c>
    </row>
    <row r="1043" spans="1:20" ht="24.75" customHeight="1">
      <c r="A1043" s="69">
        <f t="shared" si="147"/>
        <v>1041</v>
      </c>
      <c r="B1043" s="16" t="str">
        <f t="shared" si="149"/>
        <v>743</v>
      </c>
      <c r="C1043" s="69">
        <f t="shared" si="144"/>
        <v>743</v>
      </c>
      <c r="D1043" s="10"/>
      <c r="E1043" s="17"/>
      <c r="F1043" s="18"/>
      <c r="G1043" s="14"/>
      <c r="H1043" s="91"/>
      <c r="I1043" s="92"/>
      <c r="J1043" s="93"/>
      <c r="K1043" s="15" t="str">
        <f t="shared" si="141"/>
        <v/>
      </c>
      <c r="L1043" s="76">
        <f t="shared" si="143"/>
        <v>0</v>
      </c>
      <c r="M1043" s="77"/>
      <c r="N1043" s="78" t="str">
        <f t="shared" si="142"/>
        <v/>
      </c>
      <c r="O1043" s="82"/>
      <c r="P1043" s="83">
        <f t="shared" si="145"/>
        <v>0</v>
      </c>
      <c r="Q1043" s="78">
        <f t="shared" si="148"/>
        <v>1041</v>
      </c>
      <c r="R1043" s="78"/>
      <c r="T1043" s="3" t="str">
        <f t="shared" si="146"/>
        <v/>
      </c>
    </row>
    <row r="1044" spans="1:20" ht="24.75" customHeight="1">
      <c r="A1044" s="69">
        <f t="shared" si="147"/>
        <v>1042</v>
      </c>
      <c r="B1044" s="16" t="str">
        <f t="shared" si="149"/>
        <v>744</v>
      </c>
      <c r="C1044" s="69">
        <f t="shared" si="144"/>
        <v>744</v>
      </c>
      <c r="D1044" s="10"/>
      <c r="E1044" s="17"/>
      <c r="F1044" s="18"/>
      <c r="G1044" s="14"/>
      <c r="H1044" s="91"/>
      <c r="I1044" s="92"/>
      <c r="J1044" s="93"/>
      <c r="K1044" s="15" t="str">
        <f t="shared" si="141"/>
        <v/>
      </c>
      <c r="L1044" s="76">
        <f t="shared" si="143"/>
        <v>0</v>
      </c>
      <c r="M1044" s="77"/>
      <c r="N1044" s="78" t="str">
        <f t="shared" si="142"/>
        <v/>
      </c>
      <c r="O1044" s="82"/>
      <c r="P1044" s="83">
        <f t="shared" si="145"/>
        <v>0</v>
      </c>
      <c r="Q1044" s="78">
        <f t="shared" si="148"/>
        <v>1042</v>
      </c>
      <c r="R1044" s="78"/>
      <c r="T1044" s="3" t="str">
        <f t="shared" si="146"/>
        <v/>
      </c>
    </row>
    <row r="1045" spans="1:20" ht="24.75" customHeight="1">
      <c r="A1045" s="69">
        <f t="shared" si="147"/>
        <v>1043</v>
      </c>
      <c r="B1045" s="16" t="str">
        <f t="shared" si="149"/>
        <v>745</v>
      </c>
      <c r="C1045" s="69">
        <f t="shared" si="144"/>
        <v>745</v>
      </c>
      <c r="D1045" s="10"/>
      <c r="E1045" s="17"/>
      <c r="F1045" s="18"/>
      <c r="G1045" s="14"/>
      <c r="H1045" s="91"/>
      <c r="I1045" s="92"/>
      <c r="J1045" s="93"/>
      <c r="K1045" s="15" t="str">
        <f t="shared" si="141"/>
        <v/>
      </c>
      <c r="L1045" s="76">
        <f t="shared" si="143"/>
        <v>0</v>
      </c>
      <c r="M1045" s="77"/>
      <c r="N1045" s="78" t="str">
        <f t="shared" si="142"/>
        <v/>
      </c>
      <c r="O1045" s="82"/>
      <c r="P1045" s="83">
        <f t="shared" si="145"/>
        <v>0</v>
      </c>
      <c r="Q1045" s="78">
        <f t="shared" si="148"/>
        <v>1043</v>
      </c>
      <c r="R1045" s="78"/>
      <c r="T1045" s="3" t="str">
        <f t="shared" si="146"/>
        <v/>
      </c>
    </row>
    <row r="1046" spans="1:20" ht="24.75" customHeight="1">
      <c r="A1046" s="69">
        <f t="shared" si="147"/>
        <v>1044</v>
      </c>
      <c r="B1046" s="16" t="str">
        <f t="shared" si="149"/>
        <v>746</v>
      </c>
      <c r="C1046" s="69">
        <f t="shared" si="144"/>
        <v>746</v>
      </c>
      <c r="D1046" s="10"/>
      <c r="E1046" s="17"/>
      <c r="F1046" s="18"/>
      <c r="G1046" s="14"/>
      <c r="H1046" s="91"/>
      <c r="I1046" s="92"/>
      <c r="J1046" s="93"/>
      <c r="K1046" s="15" t="str">
        <f t="shared" si="141"/>
        <v/>
      </c>
      <c r="L1046" s="76">
        <f t="shared" si="143"/>
        <v>0</v>
      </c>
      <c r="M1046" s="77"/>
      <c r="N1046" s="78" t="str">
        <f t="shared" si="142"/>
        <v/>
      </c>
      <c r="O1046" s="82"/>
      <c r="P1046" s="83">
        <f t="shared" si="145"/>
        <v>0</v>
      </c>
      <c r="Q1046" s="78">
        <f t="shared" si="148"/>
        <v>1044</v>
      </c>
      <c r="R1046" s="78"/>
      <c r="T1046" s="3" t="str">
        <f t="shared" si="146"/>
        <v/>
      </c>
    </row>
    <row r="1047" spans="1:20" ht="24.75" customHeight="1">
      <c r="A1047" s="69">
        <f t="shared" si="147"/>
        <v>1045</v>
      </c>
      <c r="B1047" s="16" t="str">
        <f t="shared" si="149"/>
        <v>747</v>
      </c>
      <c r="C1047" s="69">
        <f t="shared" si="144"/>
        <v>747</v>
      </c>
      <c r="D1047" s="10"/>
      <c r="E1047" s="17"/>
      <c r="F1047" s="18"/>
      <c r="G1047" s="14"/>
      <c r="H1047" s="91"/>
      <c r="I1047" s="92"/>
      <c r="J1047" s="93"/>
      <c r="K1047" s="15" t="str">
        <f t="shared" si="141"/>
        <v/>
      </c>
      <c r="L1047" s="76">
        <f t="shared" si="143"/>
        <v>0</v>
      </c>
      <c r="M1047" s="77"/>
      <c r="N1047" s="78" t="str">
        <f t="shared" si="142"/>
        <v/>
      </c>
      <c r="O1047" s="82"/>
      <c r="P1047" s="83">
        <f t="shared" si="145"/>
        <v>0</v>
      </c>
      <c r="Q1047" s="78">
        <f t="shared" si="148"/>
        <v>1045</v>
      </c>
      <c r="R1047" s="78"/>
      <c r="T1047" s="3" t="str">
        <f t="shared" si="146"/>
        <v/>
      </c>
    </row>
    <row r="1048" spans="1:20" s="66" customFormat="1" ht="24.75" customHeight="1">
      <c r="A1048" s="69">
        <f t="shared" si="147"/>
        <v>1046</v>
      </c>
      <c r="B1048" s="16" t="str">
        <f t="shared" si="149"/>
        <v>748</v>
      </c>
      <c r="C1048" s="69">
        <f t="shared" si="144"/>
        <v>748</v>
      </c>
      <c r="D1048" s="11"/>
      <c r="E1048" s="12"/>
      <c r="F1048" s="13"/>
      <c r="G1048" s="14"/>
      <c r="H1048" s="91"/>
      <c r="I1048" s="92"/>
      <c r="J1048" s="93"/>
      <c r="K1048" s="94" t="str">
        <f>I1048&amp;J1048</f>
        <v/>
      </c>
      <c r="L1048" s="95">
        <f t="shared" si="143"/>
        <v>0</v>
      </c>
      <c r="M1048" s="96"/>
      <c r="N1048" s="79" t="str">
        <f t="shared" si="142"/>
        <v/>
      </c>
      <c r="O1048" s="82"/>
      <c r="P1048" s="83">
        <f t="shared" si="145"/>
        <v>0</v>
      </c>
      <c r="Q1048" s="78">
        <f t="shared" si="148"/>
        <v>1046</v>
      </c>
      <c r="R1048" s="79"/>
      <c r="T1048" s="3" t="str">
        <f t="shared" si="146"/>
        <v/>
      </c>
    </row>
    <row r="1049" spans="1:20" ht="24.75" customHeight="1">
      <c r="A1049" s="69">
        <f t="shared" si="147"/>
        <v>1047</v>
      </c>
      <c r="B1049" s="16" t="str">
        <f t="shared" si="149"/>
        <v>749</v>
      </c>
      <c r="C1049" s="69">
        <f t="shared" si="144"/>
        <v>749</v>
      </c>
      <c r="D1049" s="11"/>
      <c r="E1049" s="12"/>
      <c r="F1049" s="13"/>
      <c r="G1049" s="14"/>
      <c r="H1049" s="91"/>
      <c r="I1049" s="92"/>
      <c r="J1049" s="93"/>
      <c r="K1049" s="94" t="str">
        <f t="shared" ref="K1049:K1112" si="150">I1049&amp;J1049</f>
        <v/>
      </c>
      <c r="L1049" s="95">
        <f t="shared" si="143"/>
        <v>0</v>
      </c>
      <c r="M1049" s="96"/>
      <c r="N1049" s="79" t="str">
        <f t="shared" ref="N1049:N1112" si="151">IF(M1049&lt;&gt;0,"Học Ghép","")</f>
        <v/>
      </c>
      <c r="O1049" s="82"/>
      <c r="P1049" s="83">
        <f t="shared" si="145"/>
        <v>0</v>
      </c>
      <c r="Q1049" s="78">
        <f t="shared" si="148"/>
        <v>1047</v>
      </c>
      <c r="R1049" s="79"/>
      <c r="T1049" s="3" t="str">
        <f t="shared" si="146"/>
        <v/>
      </c>
    </row>
    <row r="1050" spans="1:20" ht="24.75" customHeight="1">
      <c r="A1050" s="69">
        <f t="shared" si="147"/>
        <v>1048</v>
      </c>
      <c r="B1050" s="16" t="str">
        <f t="shared" si="149"/>
        <v>750</v>
      </c>
      <c r="C1050" s="69">
        <f t="shared" si="144"/>
        <v>750</v>
      </c>
      <c r="D1050" s="11"/>
      <c r="E1050" s="12"/>
      <c r="F1050" s="13"/>
      <c r="G1050" s="14"/>
      <c r="H1050" s="91"/>
      <c r="I1050" s="92"/>
      <c r="J1050" s="93"/>
      <c r="K1050" s="94" t="str">
        <f t="shared" si="150"/>
        <v/>
      </c>
      <c r="L1050" s="95">
        <f t="shared" si="143"/>
        <v>0</v>
      </c>
      <c r="M1050" s="96"/>
      <c r="N1050" s="79" t="str">
        <f t="shared" si="151"/>
        <v/>
      </c>
      <c r="O1050" s="82"/>
      <c r="P1050" s="83">
        <f t="shared" si="145"/>
        <v>0</v>
      </c>
      <c r="Q1050" s="78">
        <f t="shared" si="148"/>
        <v>1048</v>
      </c>
      <c r="R1050" s="79"/>
      <c r="T1050" s="3" t="str">
        <f t="shared" si="146"/>
        <v/>
      </c>
    </row>
    <row r="1051" spans="1:20" ht="24.75" customHeight="1">
      <c r="A1051" s="69">
        <f t="shared" si="147"/>
        <v>1049</v>
      </c>
      <c r="B1051" s="16" t="str">
        <f t="shared" si="149"/>
        <v>751</v>
      </c>
      <c r="C1051" s="69">
        <f t="shared" si="144"/>
        <v>751</v>
      </c>
      <c r="D1051" s="11"/>
      <c r="E1051" s="12"/>
      <c r="F1051" s="13"/>
      <c r="G1051" s="14"/>
      <c r="H1051" s="91"/>
      <c r="I1051" s="92"/>
      <c r="J1051" s="93"/>
      <c r="K1051" s="94" t="str">
        <f t="shared" si="150"/>
        <v/>
      </c>
      <c r="L1051" s="95">
        <f t="shared" si="143"/>
        <v>0</v>
      </c>
      <c r="M1051" s="96"/>
      <c r="N1051" s="79" t="str">
        <f t="shared" si="151"/>
        <v/>
      </c>
      <c r="O1051" s="82"/>
      <c r="P1051" s="83">
        <f t="shared" si="145"/>
        <v>0</v>
      </c>
      <c r="Q1051" s="78">
        <f t="shared" si="148"/>
        <v>1049</v>
      </c>
      <c r="R1051" s="79"/>
      <c r="T1051" s="3" t="str">
        <f t="shared" si="146"/>
        <v/>
      </c>
    </row>
    <row r="1052" spans="1:20" ht="24.75" customHeight="1">
      <c r="A1052" s="69">
        <f t="shared" si="147"/>
        <v>1050</v>
      </c>
      <c r="B1052" s="16" t="str">
        <f t="shared" si="149"/>
        <v>752</v>
      </c>
      <c r="C1052" s="69">
        <f t="shared" si="144"/>
        <v>752</v>
      </c>
      <c r="D1052" s="11"/>
      <c r="E1052" s="12"/>
      <c r="F1052" s="13"/>
      <c r="G1052" s="14"/>
      <c r="H1052" s="91"/>
      <c r="I1052" s="92"/>
      <c r="J1052" s="93"/>
      <c r="K1052" s="94" t="str">
        <f t="shared" si="150"/>
        <v/>
      </c>
      <c r="L1052" s="95">
        <f t="shared" si="143"/>
        <v>0</v>
      </c>
      <c r="M1052" s="96"/>
      <c r="N1052" s="79" t="str">
        <f t="shared" si="151"/>
        <v/>
      </c>
      <c r="O1052" s="82"/>
      <c r="P1052" s="83">
        <f t="shared" si="145"/>
        <v>0</v>
      </c>
      <c r="Q1052" s="78">
        <f t="shared" si="148"/>
        <v>1050</v>
      </c>
      <c r="R1052" s="79"/>
      <c r="T1052" s="3" t="str">
        <f t="shared" si="146"/>
        <v/>
      </c>
    </row>
    <row r="1053" spans="1:20" ht="24.75" customHeight="1">
      <c r="A1053" s="69">
        <f t="shared" si="147"/>
        <v>1051</v>
      </c>
      <c r="B1053" s="16" t="str">
        <f t="shared" si="149"/>
        <v>753</v>
      </c>
      <c r="C1053" s="69">
        <f t="shared" si="144"/>
        <v>753</v>
      </c>
      <c r="D1053" s="11"/>
      <c r="E1053" s="12"/>
      <c r="F1053" s="13"/>
      <c r="G1053" s="14"/>
      <c r="H1053" s="91"/>
      <c r="I1053" s="92"/>
      <c r="J1053" s="93"/>
      <c r="K1053" s="94" t="str">
        <f t="shared" si="150"/>
        <v/>
      </c>
      <c r="L1053" s="95">
        <f t="shared" si="143"/>
        <v>0</v>
      </c>
      <c r="M1053" s="96"/>
      <c r="N1053" s="79" t="str">
        <f t="shared" si="151"/>
        <v/>
      </c>
      <c r="O1053" s="82"/>
      <c r="P1053" s="83">
        <f t="shared" si="145"/>
        <v>0</v>
      </c>
      <c r="Q1053" s="78">
        <f t="shared" si="148"/>
        <v>1051</v>
      </c>
      <c r="R1053" s="79"/>
      <c r="T1053" s="3" t="str">
        <f t="shared" si="146"/>
        <v/>
      </c>
    </row>
    <row r="1054" spans="1:20" ht="24.75" customHeight="1">
      <c r="A1054" s="69">
        <f t="shared" si="147"/>
        <v>1052</v>
      </c>
      <c r="B1054" s="16" t="str">
        <f t="shared" si="149"/>
        <v>754</v>
      </c>
      <c r="C1054" s="69">
        <f t="shared" si="144"/>
        <v>754</v>
      </c>
      <c r="D1054" s="11"/>
      <c r="E1054" s="12"/>
      <c r="F1054" s="13"/>
      <c r="G1054" s="14"/>
      <c r="H1054" s="91"/>
      <c r="I1054" s="92"/>
      <c r="J1054" s="93"/>
      <c r="K1054" s="94" t="str">
        <f t="shared" si="150"/>
        <v/>
      </c>
      <c r="L1054" s="95">
        <f t="shared" si="143"/>
        <v>0</v>
      </c>
      <c r="M1054" s="96"/>
      <c r="N1054" s="79" t="str">
        <f t="shared" si="151"/>
        <v/>
      </c>
      <c r="O1054" s="82"/>
      <c r="P1054" s="83">
        <f t="shared" si="145"/>
        <v>0</v>
      </c>
      <c r="Q1054" s="78">
        <f t="shared" si="148"/>
        <v>1052</v>
      </c>
      <c r="R1054" s="79"/>
      <c r="T1054" s="3" t="str">
        <f t="shared" si="146"/>
        <v/>
      </c>
    </row>
    <row r="1055" spans="1:20" ht="24.75" customHeight="1">
      <c r="A1055" s="69">
        <f t="shared" si="147"/>
        <v>1053</v>
      </c>
      <c r="B1055" s="16" t="str">
        <f t="shared" si="149"/>
        <v>755</v>
      </c>
      <c r="C1055" s="69">
        <f t="shared" si="144"/>
        <v>755</v>
      </c>
      <c r="D1055" s="11"/>
      <c r="E1055" s="12"/>
      <c r="F1055" s="13"/>
      <c r="G1055" s="14"/>
      <c r="H1055" s="91"/>
      <c r="I1055" s="92"/>
      <c r="J1055" s="93"/>
      <c r="K1055" s="94" t="str">
        <f t="shared" si="150"/>
        <v/>
      </c>
      <c r="L1055" s="95">
        <f t="shared" si="143"/>
        <v>0</v>
      </c>
      <c r="M1055" s="96"/>
      <c r="N1055" s="79" t="str">
        <f t="shared" si="151"/>
        <v/>
      </c>
      <c r="O1055" s="82"/>
      <c r="P1055" s="83">
        <f t="shared" si="145"/>
        <v>0</v>
      </c>
      <c r="Q1055" s="78">
        <f t="shared" si="148"/>
        <v>1053</v>
      </c>
      <c r="R1055" s="79"/>
      <c r="T1055" s="3" t="str">
        <f t="shared" si="146"/>
        <v/>
      </c>
    </row>
    <row r="1056" spans="1:20" ht="24.75" customHeight="1">
      <c r="A1056" s="69">
        <f t="shared" si="147"/>
        <v>1054</v>
      </c>
      <c r="B1056" s="16" t="str">
        <f t="shared" si="149"/>
        <v>756</v>
      </c>
      <c r="C1056" s="69">
        <f t="shared" si="144"/>
        <v>756</v>
      </c>
      <c r="D1056" s="11"/>
      <c r="E1056" s="12"/>
      <c r="F1056" s="13"/>
      <c r="G1056" s="14"/>
      <c r="H1056" s="91"/>
      <c r="I1056" s="92"/>
      <c r="J1056" s="93"/>
      <c r="K1056" s="94" t="str">
        <f t="shared" si="150"/>
        <v/>
      </c>
      <c r="L1056" s="95">
        <f t="shared" si="143"/>
        <v>0</v>
      </c>
      <c r="M1056" s="96"/>
      <c r="N1056" s="79" t="str">
        <f t="shared" si="151"/>
        <v/>
      </c>
      <c r="O1056" s="82"/>
      <c r="P1056" s="83">
        <f t="shared" si="145"/>
        <v>0</v>
      </c>
      <c r="Q1056" s="78">
        <f t="shared" si="148"/>
        <v>1054</v>
      </c>
      <c r="R1056" s="79"/>
      <c r="T1056" s="3" t="str">
        <f t="shared" si="146"/>
        <v/>
      </c>
    </row>
    <row r="1057" spans="1:20" ht="24.75" customHeight="1">
      <c r="A1057" s="69">
        <f t="shared" si="147"/>
        <v>1055</v>
      </c>
      <c r="B1057" s="16" t="str">
        <f t="shared" si="149"/>
        <v>757</v>
      </c>
      <c r="C1057" s="69">
        <f t="shared" si="144"/>
        <v>757</v>
      </c>
      <c r="D1057" s="11"/>
      <c r="E1057" s="12"/>
      <c r="F1057" s="13"/>
      <c r="G1057" s="14"/>
      <c r="H1057" s="91"/>
      <c r="I1057" s="92"/>
      <c r="J1057" s="93"/>
      <c r="K1057" s="94" t="str">
        <f t="shared" si="150"/>
        <v/>
      </c>
      <c r="L1057" s="95">
        <f t="shared" si="143"/>
        <v>0</v>
      </c>
      <c r="M1057" s="96"/>
      <c r="N1057" s="79" t="str">
        <f t="shared" si="151"/>
        <v/>
      </c>
      <c r="O1057" s="82"/>
      <c r="P1057" s="83">
        <f t="shared" si="145"/>
        <v>0</v>
      </c>
      <c r="Q1057" s="78">
        <f t="shared" si="148"/>
        <v>1055</v>
      </c>
      <c r="R1057" s="79"/>
      <c r="T1057" s="3" t="str">
        <f t="shared" si="146"/>
        <v/>
      </c>
    </row>
    <row r="1058" spans="1:20" ht="24.75" customHeight="1">
      <c r="A1058" s="69">
        <f t="shared" si="147"/>
        <v>1056</v>
      </c>
      <c r="B1058" s="16" t="str">
        <f t="shared" si="149"/>
        <v>758</v>
      </c>
      <c r="C1058" s="69">
        <f t="shared" si="144"/>
        <v>758</v>
      </c>
      <c r="D1058" s="11"/>
      <c r="E1058" s="12"/>
      <c r="F1058" s="13"/>
      <c r="G1058" s="14"/>
      <c r="H1058" s="91"/>
      <c r="I1058" s="92"/>
      <c r="J1058" s="93"/>
      <c r="K1058" s="94" t="str">
        <f t="shared" si="150"/>
        <v/>
      </c>
      <c r="L1058" s="95">
        <f t="shared" si="143"/>
        <v>0</v>
      </c>
      <c r="M1058" s="96"/>
      <c r="N1058" s="79" t="str">
        <f t="shared" si="151"/>
        <v/>
      </c>
      <c r="O1058" s="82"/>
      <c r="P1058" s="83">
        <f t="shared" si="145"/>
        <v>0</v>
      </c>
      <c r="Q1058" s="78">
        <f t="shared" si="148"/>
        <v>1056</v>
      </c>
      <c r="R1058" s="79"/>
      <c r="T1058" s="3" t="str">
        <f t="shared" si="146"/>
        <v/>
      </c>
    </row>
    <row r="1059" spans="1:20" ht="24.75" customHeight="1">
      <c r="A1059" s="69">
        <f t="shared" si="147"/>
        <v>1057</v>
      </c>
      <c r="B1059" s="16" t="str">
        <f t="shared" si="149"/>
        <v>759</v>
      </c>
      <c r="C1059" s="69">
        <f t="shared" si="144"/>
        <v>759</v>
      </c>
      <c r="D1059" s="11"/>
      <c r="E1059" s="12"/>
      <c r="F1059" s="13"/>
      <c r="G1059" s="14"/>
      <c r="H1059" s="91"/>
      <c r="I1059" s="92"/>
      <c r="J1059" s="93"/>
      <c r="K1059" s="94" t="str">
        <f t="shared" si="150"/>
        <v/>
      </c>
      <c r="L1059" s="95">
        <f t="shared" si="143"/>
        <v>0</v>
      </c>
      <c r="M1059" s="96"/>
      <c r="N1059" s="79" t="str">
        <f t="shared" si="151"/>
        <v/>
      </c>
      <c r="O1059" s="82"/>
      <c r="P1059" s="83">
        <f t="shared" si="145"/>
        <v>0</v>
      </c>
      <c r="Q1059" s="78">
        <f t="shared" si="148"/>
        <v>1057</v>
      </c>
      <c r="R1059" s="79"/>
      <c r="T1059" s="3" t="str">
        <f t="shared" si="146"/>
        <v/>
      </c>
    </row>
    <row r="1060" spans="1:20" ht="24.75" customHeight="1">
      <c r="A1060" s="69">
        <f t="shared" si="147"/>
        <v>1058</v>
      </c>
      <c r="B1060" s="16" t="str">
        <f t="shared" si="149"/>
        <v>760</v>
      </c>
      <c r="C1060" s="69">
        <f t="shared" si="144"/>
        <v>760</v>
      </c>
      <c r="D1060" s="11"/>
      <c r="E1060" s="12"/>
      <c r="F1060" s="13"/>
      <c r="G1060" s="14"/>
      <c r="H1060" s="91"/>
      <c r="I1060" s="92"/>
      <c r="J1060" s="93"/>
      <c r="K1060" s="94" t="str">
        <f t="shared" si="150"/>
        <v/>
      </c>
      <c r="L1060" s="95">
        <f t="shared" si="143"/>
        <v>0</v>
      </c>
      <c r="M1060" s="96"/>
      <c r="N1060" s="79" t="str">
        <f t="shared" si="151"/>
        <v/>
      </c>
      <c r="O1060" s="82"/>
      <c r="P1060" s="83">
        <f t="shared" si="145"/>
        <v>0</v>
      </c>
      <c r="Q1060" s="78">
        <f t="shared" si="148"/>
        <v>1058</v>
      </c>
      <c r="R1060" s="79"/>
      <c r="T1060" s="3" t="str">
        <f t="shared" si="146"/>
        <v/>
      </c>
    </row>
    <row r="1061" spans="1:20" ht="24.75" customHeight="1">
      <c r="A1061" s="69">
        <f t="shared" si="147"/>
        <v>1059</v>
      </c>
      <c r="B1061" s="16" t="str">
        <f t="shared" si="149"/>
        <v>761</v>
      </c>
      <c r="C1061" s="69">
        <f t="shared" si="144"/>
        <v>761</v>
      </c>
      <c r="D1061" s="11"/>
      <c r="E1061" s="12"/>
      <c r="F1061" s="13"/>
      <c r="G1061" s="14"/>
      <c r="H1061" s="91"/>
      <c r="I1061" s="92"/>
      <c r="J1061" s="93"/>
      <c r="K1061" s="94" t="str">
        <f t="shared" si="150"/>
        <v/>
      </c>
      <c r="L1061" s="95">
        <f t="shared" si="143"/>
        <v>0</v>
      </c>
      <c r="M1061" s="96"/>
      <c r="N1061" s="79" t="str">
        <f t="shared" si="151"/>
        <v/>
      </c>
      <c r="O1061" s="82"/>
      <c r="P1061" s="83">
        <f t="shared" si="145"/>
        <v>0</v>
      </c>
      <c r="Q1061" s="78">
        <f t="shared" si="148"/>
        <v>1059</v>
      </c>
      <c r="R1061" s="79"/>
      <c r="T1061" s="3" t="str">
        <f t="shared" si="146"/>
        <v/>
      </c>
    </row>
    <row r="1062" spans="1:20" ht="24.75" customHeight="1">
      <c r="A1062" s="69">
        <f t="shared" si="147"/>
        <v>1060</v>
      </c>
      <c r="B1062" s="16" t="str">
        <f t="shared" si="149"/>
        <v>762</v>
      </c>
      <c r="C1062" s="69">
        <f t="shared" si="144"/>
        <v>762</v>
      </c>
      <c r="D1062" s="11"/>
      <c r="E1062" s="12"/>
      <c r="F1062" s="13"/>
      <c r="G1062" s="14"/>
      <c r="H1062" s="91"/>
      <c r="I1062" s="92"/>
      <c r="J1062" s="93"/>
      <c r="K1062" s="94" t="str">
        <f t="shared" si="150"/>
        <v/>
      </c>
      <c r="L1062" s="95">
        <f t="shared" si="143"/>
        <v>0</v>
      </c>
      <c r="M1062" s="96"/>
      <c r="N1062" s="79" t="str">
        <f t="shared" si="151"/>
        <v/>
      </c>
      <c r="O1062" s="82"/>
      <c r="P1062" s="83">
        <f t="shared" si="145"/>
        <v>0</v>
      </c>
      <c r="Q1062" s="78">
        <f t="shared" si="148"/>
        <v>1060</v>
      </c>
      <c r="R1062" s="79"/>
      <c r="T1062" s="3" t="str">
        <f t="shared" si="146"/>
        <v/>
      </c>
    </row>
    <row r="1063" spans="1:20" ht="24.75" customHeight="1">
      <c r="A1063" s="69">
        <f t="shared" si="147"/>
        <v>1061</v>
      </c>
      <c r="B1063" s="16" t="str">
        <f t="shared" si="149"/>
        <v>763</v>
      </c>
      <c r="C1063" s="69">
        <f t="shared" si="144"/>
        <v>763</v>
      </c>
      <c r="D1063" s="11"/>
      <c r="E1063" s="12"/>
      <c r="F1063" s="13"/>
      <c r="G1063" s="14"/>
      <c r="H1063" s="91"/>
      <c r="I1063" s="92"/>
      <c r="J1063" s="93"/>
      <c r="K1063" s="94" t="str">
        <f t="shared" si="150"/>
        <v/>
      </c>
      <c r="L1063" s="95">
        <f t="shared" si="143"/>
        <v>0</v>
      </c>
      <c r="M1063" s="96"/>
      <c r="N1063" s="79" t="str">
        <f t="shared" si="151"/>
        <v/>
      </c>
      <c r="O1063" s="82"/>
      <c r="P1063" s="83">
        <f t="shared" si="145"/>
        <v>0</v>
      </c>
      <c r="Q1063" s="78">
        <f t="shared" si="148"/>
        <v>1061</v>
      </c>
      <c r="R1063" s="79"/>
      <c r="T1063" s="3" t="str">
        <f t="shared" si="146"/>
        <v/>
      </c>
    </row>
    <row r="1064" spans="1:20" ht="24.75" customHeight="1">
      <c r="A1064" s="69">
        <f t="shared" si="147"/>
        <v>1062</v>
      </c>
      <c r="B1064" s="16" t="str">
        <f t="shared" si="149"/>
        <v>764</v>
      </c>
      <c r="C1064" s="69">
        <f t="shared" si="144"/>
        <v>764</v>
      </c>
      <c r="D1064" s="11"/>
      <c r="E1064" s="12"/>
      <c r="F1064" s="13"/>
      <c r="G1064" s="14"/>
      <c r="H1064" s="91"/>
      <c r="I1064" s="92"/>
      <c r="J1064" s="93"/>
      <c r="K1064" s="94" t="str">
        <f t="shared" si="150"/>
        <v/>
      </c>
      <c r="L1064" s="95">
        <f t="shared" si="143"/>
        <v>0</v>
      </c>
      <c r="M1064" s="96"/>
      <c r="N1064" s="79" t="str">
        <f t="shared" si="151"/>
        <v/>
      </c>
      <c r="O1064" s="82"/>
      <c r="P1064" s="83">
        <f t="shared" si="145"/>
        <v>0</v>
      </c>
      <c r="Q1064" s="78">
        <f t="shared" si="148"/>
        <v>1062</v>
      </c>
      <c r="R1064" s="79"/>
      <c r="T1064" s="3" t="str">
        <f t="shared" si="146"/>
        <v/>
      </c>
    </row>
    <row r="1065" spans="1:20" ht="24.75" customHeight="1">
      <c r="A1065" s="69">
        <f t="shared" si="147"/>
        <v>1063</v>
      </c>
      <c r="B1065" s="16" t="str">
        <f t="shared" si="149"/>
        <v>765</v>
      </c>
      <c r="C1065" s="69">
        <f t="shared" si="144"/>
        <v>765</v>
      </c>
      <c r="D1065" s="11"/>
      <c r="E1065" s="12"/>
      <c r="F1065" s="13"/>
      <c r="G1065" s="14"/>
      <c r="H1065" s="91"/>
      <c r="I1065" s="92"/>
      <c r="J1065" s="93"/>
      <c r="K1065" s="94" t="str">
        <f t="shared" si="150"/>
        <v/>
      </c>
      <c r="L1065" s="95">
        <f t="shared" si="143"/>
        <v>0</v>
      </c>
      <c r="M1065" s="96"/>
      <c r="N1065" s="79" t="str">
        <f t="shared" si="151"/>
        <v/>
      </c>
      <c r="O1065" s="82"/>
      <c r="P1065" s="83">
        <f t="shared" si="145"/>
        <v>0</v>
      </c>
      <c r="Q1065" s="78">
        <f t="shared" si="148"/>
        <v>1063</v>
      </c>
      <c r="R1065" s="79"/>
      <c r="T1065" s="3" t="str">
        <f t="shared" si="146"/>
        <v/>
      </c>
    </row>
    <row r="1066" spans="1:20" ht="24.75" customHeight="1">
      <c r="A1066" s="69">
        <f t="shared" si="147"/>
        <v>1064</v>
      </c>
      <c r="B1066" s="16" t="str">
        <f t="shared" si="149"/>
        <v>766</v>
      </c>
      <c r="C1066" s="69">
        <f t="shared" si="144"/>
        <v>766</v>
      </c>
      <c r="D1066" s="11"/>
      <c r="E1066" s="12"/>
      <c r="F1066" s="13"/>
      <c r="G1066" s="14"/>
      <c r="H1066" s="91"/>
      <c r="I1066" s="92"/>
      <c r="J1066" s="93"/>
      <c r="K1066" s="94" t="str">
        <f t="shared" si="150"/>
        <v/>
      </c>
      <c r="L1066" s="95">
        <f t="shared" si="143"/>
        <v>0</v>
      </c>
      <c r="M1066" s="96"/>
      <c r="N1066" s="79" t="str">
        <f t="shared" si="151"/>
        <v/>
      </c>
      <c r="O1066" s="82"/>
      <c r="P1066" s="83">
        <f t="shared" si="145"/>
        <v>0</v>
      </c>
      <c r="Q1066" s="78">
        <f t="shared" si="148"/>
        <v>1064</v>
      </c>
      <c r="R1066" s="79"/>
      <c r="T1066" s="3" t="str">
        <f t="shared" si="146"/>
        <v/>
      </c>
    </row>
    <row r="1067" spans="1:20" ht="24.75" customHeight="1">
      <c r="A1067" s="69">
        <f t="shared" si="147"/>
        <v>1065</v>
      </c>
      <c r="B1067" s="16" t="str">
        <f t="shared" si="149"/>
        <v>767</v>
      </c>
      <c r="C1067" s="69">
        <f t="shared" si="144"/>
        <v>767</v>
      </c>
      <c r="D1067" s="11"/>
      <c r="E1067" s="12"/>
      <c r="F1067" s="13"/>
      <c r="G1067" s="14"/>
      <c r="H1067" s="91"/>
      <c r="I1067" s="92"/>
      <c r="J1067" s="93"/>
      <c r="K1067" s="94" t="str">
        <f t="shared" si="150"/>
        <v/>
      </c>
      <c r="L1067" s="95">
        <f t="shared" si="143"/>
        <v>0</v>
      </c>
      <c r="M1067" s="96"/>
      <c r="N1067" s="79" t="str">
        <f t="shared" si="151"/>
        <v/>
      </c>
      <c r="O1067" s="82"/>
      <c r="P1067" s="83">
        <f t="shared" si="145"/>
        <v>0</v>
      </c>
      <c r="Q1067" s="78">
        <f t="shared" si="148"/>
        <v>1065</v>
      </c>
      <c r="R1067" s="79"/>
      <c r="T1067" s="3" t="str">
        <f t="shared" si="146"/>
        <v/>
      </c>
    </row>
    <row r="1068" spans="1:20" ht="24.75" customHeight="1">
      <c r="A1068" s="69">
        <f t="shared" si="147"/>
        <v>1066</v>
      </c>
      <c r="B1068" s="16" t="str">
        <f t="shared" si="149"/>
        <v>768</v>
      </c>
      <c r="C1068" s="69">
        <f t="shared" si="144"/>
        <v>768</v>
      </c>
      <c r="D1068" s="11"/>
      <c r="E1068" s="12"/>
      <c r="F1068" s="13"/>
      <c r="G1068" s="14"/>
      <c r="H1068" s="91"/>
      <c r="I1068" s="92"/>
      <c r="J1068" s="93"/>
      <c r="K1068" s="94" t="str">
        <f t="shared" si="150"/>
        <v/>
      </c>
      <c r="L1068" s="95">
        <f t="shared" si="143"/>
        <v>0</v>
      </c>
      <c r="M1068" s="96"/>
      <c r="N1068" s="79" t="str">
        <f t="shared" si="151"/>
        <v/>
      </c>
      <c r="O1068" s="82"/>
      <c r="P1068" s="83">
        <f t="shared" si="145"/>
        <v>0</v>
      </c>
      <c r="Q1068" s="78">
        <f t="shared" si="148"/>
        <v>1066</v>
      </c>
      <c r="R1068" s="79"/>
      <c r="T1068" s="3" t="str">
        <f t="shared" si="146"/>
        <v/>
      </c>
    </row>
    <row r="1069" spans="1:20" ht="24.75" customHeight="1">
      <c r="A1069" s="69">
        <f t="shared" si="147"/>
        <v>1067</v>
      </c>
      <c r="B1069" s="16" t="str">
        <f t="shared" si="149"/>
        <v>769</v>
      </c>
      <c r="C1069" s="69">
        <f t="shared" si="144"/>
        <v>769</v>
      </c>
      <c r="D1069" s="11"/>
      <c r="E1069" s="12"/>
      <c r="F1069" s="13"/>
      <c r="G1069" s="14"/>
      <c r="H1069" s="91"/>
      <c r="I1069" s="92"/>
      <c r="J1069" s="93"/>
      <c r="K1069" s="94" t="str">
        <f t="shared" si="150"/>
        <v/>
      </c>
      <c r="L1069" s="95">
        <f t="shared" si="143"/>
        <v>0</v>
      </c>
      <c r="M1069" s="96"/>
      <c r="N1069" s="79" t="str">
        <f t="shared" si="151"/>
        <v/>
      </c>
      <c r="O1069" s="82"/>
      <c r="P1069" s="83">
        <f t="shared" si="145"/>
        <v>0</v>
      </c>
      <c r="Q1069" s="78">
        <f t="shared" si="148"/>
        <v>1067</v>
      </c>
      <c r="R1069" s="79"/>
      <c r="T1069" s="3" t="str">
        <f t="shared" si="146"/>
        <v/>
      </c>
    </row>
    <row r="1070" spans="1:20" ht="24.75" customHeight="1">
      <c r="A1070" s="69">
        <f t="shared" si="147"/>
        <v>1068</v>
      </c>
      <c r="B1070" s="16" t="str">
        <f t="shared" si="149"/>
        <v>770</v>
      </c>
      <c r="C1070" s="69">
        <f t="shared" si="144"/>
        <v>770</v>
      </c>
      <c r="D1070" s="11"/>
      <c r="E1070" s="12"/>
      <c r="F1070" s="13"/>
      <c r="G1070" s="14"/>
      <c r="H1070" s="91"/>
      <c r="I1070" s="92"/>
      <c r="J1070" s="93"/>
      <c r="K1070" s="94" t="str">
        <f t="shared" si="150"/>
        <v/>
      </c>
      <c r="L1070" s="95">
        <f t="shared" si="143"/>
        <v>0</v>
      </c>
      <c r="M1070" s="96"/>
      <c r="N1070" s="79" t="str">
        <f t="shared" si="151"/>
        <v/>
      </c>
      <c r="O1070" s="82"/>
      <c r="P1070" s="83">
        <f t="shared" si="145"/>
        <v>0</v>
      </c>
      <c r="Q1070" s="78">
        <f t="shared" si="148"/>
        <v>1068</v>
      </c>
      <c r="R1070" s="79"/>
      <c r="T1070" s="3" t="str">
        <f t="shared" si="146"/>
        <v/>
      </c>
    </row>
    <row r="1071" spans="1:20" ht="24.75" customHeight="1">
      <c r="A1071" s="69">
        <f t="shared" si="147"/>
        <v>1069</v>
      </c>
      <c r="B1071" s="16" t="str">
        <f t="shared" si="149"/>
        <v>771</v>
      </c>
      <c r="C1071" s="69">
        <f t="shared" si="144"/>
        <v>771</v>
      </c>
      <c r="D1071" s="11"/>
      <c r="E1071" s="12"/>
      <c r="F1071" s="13"/>
      <c r="G1071" s="14"/>
      <c r="H1071" s="91"/>
      <c r="I1071" s="92"/>
      <c r="J1071" s="93"/>
      <c r="K1071" s="94" t="str">
        <f t="shared" si="150"/>
        <v/>
      </c>
      <c r="L1071" s="95">
        <f t="shared" si="143"/>
        <v>0</v>
      </c>
      <c r="M1071" s="96"/>
      <c r="N1071" s="79" t="str">
        <f t="shared" si="151"/>
        <v/>
      </c>
      <c r="O1071" s="82"/>
      <c r="P1071" s="83">
        <f t="shared" si="145"/>
        <v>0</v>
      </c>
      <c r="Q1071" s="78">
        <f t="shared" si="148"/>
        <v>1069</v>
      </c>
      <c r="R1071" s="79"/>
      <c r="T1071" s="3" t="str">
        <f t="shared" si="146"/>
        <v/>
      </c>
    </row>
    <row r="1072" spans="1:20" ht="24.75" customHeight="1">
      <c r="A1072" s="69">
        <f t="shared" si="147"/>
        <v>1070</v>
      </c>
      <c r="B1072" s="16" t="str">
        <f t="shared" si="149"/>
        <v>772</v>
      </c>
      <c r="C1072" s="69">
        <f t="shared" si="144"/>
        <v>772</v>
      </c>
      <c r="D1072" s="11"/>
      <c r="E1072" s="12"/>
      <c r="F1072" s="13"/>
      <c r="G1072" s="14"/>
      <c r="H1072" s="91"/>
      <c r="I1072" s="92"/>
      <c r="J1072" s="93"/>
      <c r="K1072" s="94" t="str">
        <f t="shared" si="150"/>
        <v/>
      </c>
      <c r="L1072" s="95">
        <f t="shared" si="143"/>
        <v>0</v>
      </c>
      <c r="M1072" s="96"/>
      <c r="N1072" s="79" t="str">
        <f t="shared" si="151"/>
        <v/>
      </c>
      <c r="O1072" s="82"/>
      <c r="P1072" s="83">
        <f t="shared" si="145"/>
        <v>0</v>
      </c>
      <c r="Q1072" s="78">
        <f t="shared" si="148"/>
        <v>1070</v>
      </c>
      <c r="R1072" s="79"/>
      <c r="T1072" s="3" t="str">
        <f t="shared" si="146"/>
        <v/>
      </c>
    </row>
    <row r="1073" spans="1:20" ht="24.75" customHeight="1">
      <c r="A1073" s="69">
        <f t="shared" si="147"/>
        <v>1071</v>
      </c>
      <c r="B1073" s="16" t="str">
        <f t="shared" si="149"/>
        <v>773</v>
      </c>
      <c r="C1073" s="69">
        <f t="shared" si="144"/>
        <v>773</v>
      </c>
      <c r="D1073" s="11"/>
      <c r="E1073" s="12"/>
      <c r="F1073" s="13"/>
      <c r="G1073" s="14"/>
      <c r="H1073" s="91"/>
      <c r="I1073" s="92"/>
      <c r="J1073" s="93"/>
      <c r="K1073" s="94" t="str">
        <f t="shared" si="150"/>
        <v/>
      </c>
      <c r="L1073" s="95">
        <f t="shared" si="143"/>
        <v>0</v>
      </c>
      <c r="M1073" s="96"/>
      <c r="N1073" s="79" t="str">
        <f t="shared" si="151"/>
        <v/>
      </c>
      <c r="O1073" s="82"/>
      <c r="P1073" s="83">
        <f t="shared" si="145"/>
        <v>0</v>
      </c>
      <c r="Q1073" s="78">
        <f t="shared" si="148"/>
        <v>1071</v>
      </c>
      <c r="R1073" s="79"/>
      <c r="T1073" s="3" t="str">
        <f t="shared" si="146"/>
        <v/>
      </c>
    </row>
    <row r="1074" spans="1:20" ht="24.75" customHeight="1">
      <c r="A1074" s="69">
        <f t="shared" si="147"/>
        <v>1072</v>
      </c>
      <c r="B1074" s="16" t="str">
        <f t="shared" si="149"/>
        <v>774</v>
      </c>
      <c r="C1074" s="69">
        <f t="shared" si="144"/>
        <v>774</v>
      </c>
      <c r="D1074" s="11"/>
      <c r="E1074" s="12"/>
      <c r="F1074" s="13"/>
      <c r="G1074" s="14"/>
      <c r="H1074" s="91"/>
      <c r="I1074" s="92"/>
      <c r="J1074" s="93"/>
      <c r="K1074" s="94" t="str">
        <f t="shared" si="150"/>
        <v/>
      </c>
      <c r="L1074" s="95">
        <f t="shared" si="143"/>
        <v>0</v>
      </c>
      <c r="M1074" s="96"/>
      <c r="N1074" s="79" t="str">
        <f t="shared" si="151"/>
        <v/>
      </c>
      <c r="O1074" s="82"/>
      <c r="P1074" s="83">
        <f t="shared" si="145"/>
        <v>0</v>
      </c>
      <c r="Q1074" s="78">
        <f t="shared" si="148"/>
        <v>1072</v>
      </c>
      <c r="R1074" s="79"/>
      <c r="T1074" s="3" t="str">
        <f t="shared" si="146"/>
        <v/>
      </c>
    </row>
    <row r="1075" spans="1:20" ht="24.75" customHeight="1">
      <c r="A1075" s="69">
        <f t="shared" si="147"/>
        <v>1073</v>
      </c>
      <c r="B1075" s="16" t="str">
        <f t="shared" si="149"/>
        <v>775</v>
      </c>
      <c r="C1075" s="69">
        <f t="shared" si="144"/>
        <v>775</v>
      </c>
      <c r="D1075" s="11"/>
      <c r="E1075" s="12"/>
      <c r="F1075" s="13"/>
      <c r="G1075" s="14"/>
      <c r="H1075" s="91"/>
      <c r="I1075" s="92"/>
      <c r="J1075" s="93"/>
      <c r="K1075" s="94" t="str">
        <f t="shared" si="150"/>
        <v/>
      </c>
      <c r="L1075" s="95">
        <f t="shared" si="143"/>
        <v>0</v>
      </c>
      <c r="M1075" s="96"/>
      <c r="N1075" s="79" t="str">
        <f t="shared" si="151"/>
        <v/>
      </c>
      <c r="O1075" s="82"/>
      <c r="P1075" s="83">
        <f t="shared" si="145"/>
        <v>0</v>
      </c>
      <c r="Q1075" s="78">
        <f t="shared" si="148"/>
        <v>1073</v>
      </c>
      <c r="R1075" s="79"/>
      <c r="T1075" s="3" t="str">
        <f t="shared" si="146"/>
        <v/>
      </c>
    </row>
    <row r="1076" spans="1:20" ht="24.75" customHeight="1">
      <c r="A1076" s="69">
        <f t="shared" si="147"/>
        <v>1074</v>
      </c>
      <c r="B1076" s="16" t="str">
        <f t="shared" si="149"/>
        <v>776</v>
      </c>
      <c r="C1076" s="69">
        <f t="shared" si="144"/>
        <v>776</v>
      </c>
      <c r="D1076" s="11"/>
      <c r="E1076" s="12"/>
      <c r="F1076" s="13"/>
      <c r="G1076" s="14"/>
      <c r="H1076" s="91"/>
      <c r="I1076" s="92"/>
      <c r="J1076" s="93"/>
      <c r="K1076" s="94" t="str">
        <f t="shared" si="150"/>
        <v/>
      </c>
      <c r="L1076" s="95">
        <f t="shared" si="143"/>
        <v>0</v>
      </c>
      <c r="M1076" s="96"/>
      <c r="N1076" s="79" t="str">
        <f t="shared" si="151"/>
        <v/>
      </c>
      <c r="O1076" s="82"/>
      <c r="P1076" s="83">
        <f t="shared" si="145"/>
        <v>0</v>
      </c>
      <c r="Q1076" s="78">
        <f t="shared" si="148"/>
        <v>1074</v>
      </c>
      <c r="R1076" s="79"/>
      <c r="T1076" s="3" t="str">
        <f t="shared" si="146"/>
        <v/>
      </c>
    </row>
    <row r="1077" spans="1:20" ht="24.75" customHeight="1">
      <c r="A1077" s="69">
        <f t="shared" si="147"/>
        <v>1075</v>
      </c>
      <c r="B1077" s="16" t="str">
        <f t="shared" si="149"/>
        <v>777</v>
      </c>
      <c r="C1077" s="69">
        <f t="shared" si="144"/>
        <v>777</v>
      </c>
      <c r="D1077" s="11"/>
      <c r="E1077" s="12"/>
      <c r="F1077" s="13"/>
      <c r="G1077" s="14"/>
      <c r="H1077" s="91"/>
      <c r="I1077" s="92"/>
      <c r="J1077" s="93"/>
      <c r="K1077" s="94" t="str">
        <f t="shared" si="150"/>
        <v/>
      </c>
      <c r="L1077" s="95">
        <f t="shared" si="143"/>
        <v>0</v>
      </c>
      <c r="M1077" s="96"/>
      <c r="N1077" s="79" t="str">
        <f t="shared" si="151"/>
        <v/>
      </c>
      <c r="O1077" s="82"/>
      <c r="P1077" s="83">
        <f t="shared" si="145"/>
        <v>0</v>
      </c>
      <c r="Q1077" s="78">
        <f t="shared" si="148"/>
        <v>1075</v>
      </c>
      <c r="R1077" s="79"/>
      <c r="T1077" s="3" t="str">
        <f t="shared" si="146"/>
        <v/>
      </c>
    </row>
    <row r="1078" spans="1:20" ht="24.75" customHeight="1">
      <c r="A1078" s="69">
        <f t="shared" si="147"/>
        <v>1076</v>
      </c>
      <c r="B1078" s="16" t="str">
        <f t="shared" si="149"/>
        <v>778</v>
      </c>
      <c r="C1078" s="69">
        <f t="shared" si="144"/>
        <v>778</v>
      </c>
      <c r="D1078" s="11"/>
      <c r="E1078" s="12"/>
      <c r="F1078" s="13"/>
      <c r="G1078" s="14"/>
      <c r="H1078" s="91"/>
      <c r="I1078" s="92"/>
      <c r="J1078" s="93"/>
      <c r="K1078" s="94" t="str">
        <f t="shared" si="150"/>
        <v/>
      </c>
      <c r="L1078" s="95">
        <f t="shared" si="143"/>
        <v>0</v>
      </c>
      <c r="M1078" s="96"/>
      <c r="N1078" s="79" t="str">
        <f t="shared" si="151"/>
        <v/>
      </c>
      <c r="O1078" s="82"/>
      <c r="P1078" s="83">
        <f t="shared" si="145"/>
        <v>0</v>
      </c>
      <c r="Q1078" s="78">
        <f t="shared" si="148"/>
        <v>1076</v>
      </c>
      <c r="R1078" s="79"/>
      <c r="T1078" s="3" t="str">
        <f t="shared" si="146"/>
        <v/>
      </c>
    </row>
    <row r="1079" spans="1:20" ht="24.75" customHeight="1">
      <c r="A1079" s="69">
        <f t="shared" si="147"/>
        <v>1077</v>
      </c>
      <c r="B1079" s="16" t="str">
        <f t="shared" si="149"/>
        <v>779</v>
      </c>
      <c r="C1079" s="69">
        <f t="shared" si="144"/>
        <v>779</v>
      </c>
      <c r="D1079" s="11"/>
      <c r="E1079" s="12"/>
      <c r="F1079" s="13"/>
      <c r="G1079" s="14"/>
      <c r="H1079" s="91"/>
      <c r="I1079" s="92"/>
      <c r="J1079" s="93"/>
      <c r="K1079" s="94" t="str">
        <f t="shared" si="150"/>
        <v/>
      </c>
      <c r="L1079" s="95">
        <f t="shared" si="143"/>
        <v>0</v>
      </c>
      <c r="M1079" s="96"/>
      <c r="N1079" s="79" t="str">
        <f t="shared" si="151"/>
        <v/>
      </c>
      <c r="O1079" s="82"/>
      <c r="P1079" s="83">
        <f t="shared" si="145"/>
        <v>0</v>
      </c>
      <c r="Q1079" s="78">
        <f t="shared" si="148"/>
        <v>1077</v>
      </c>
      <c r="R1079" s="79"/>
      <c r="T1079" s="3" t="str">
        <f t="shared" si="146"/>
        <v/>
      </c>
    </row>
    <row r="1080" spans="1:20" ht="24.75" customHeight="1">
      <c r="A1080" s="69">
        <f t="shared" si="147"/>
        <v>1078</v>
      </c>
      <c r="B1080" s="16" t="str">
        <f t="shared" si="149"/>
        <v>780</v>
      </c>
      <c r="C1080" s="69">
        <f t="shared" si="144"/>
        <v>780</v>
      </c>
      <c r="D1080" s="11"/>
      <c r="E1080" s="12"/>
      <c r="F1080" s="13"/>
      <c r="G1080" s="14"/>
      <c r="H1080" s="91"/>
      <c r="I1080" s="92"/>
      <c r="J1080" s="93"/>
      <c r="K1080" s="94" t="str">
        <f t="shared" si="150"/>
        <v/>
      </c>
      <c r="L1080" s="95">
        <f t="shared" si="143"/>
        <v>0</v>
      </c>
      <c r="M1080" s="96"/>
      <c r="N1080" s="79" t="str">
        <f t="shared" si="151"/>
        <v/>
      </c>
      <c r="O1080" s="82"/>
      <c r="P1080" s="83">
        <f t="shared" si="145"/>
        <v>0</v>
      </c>
      <c r="Q1080" s="78">
        <f t="shared" si="148"/>
        <v>1078</v>
      </c>
      <c r="R1080" s="79"/>
      <c r="T1080" s="3" t="str">
        <f t="shared" si="146"/>
        <v/>
      </c>
    </row>
    <row r="1081" spans="1:20" ht="24.75" customHeight="1">
      <c r="A1081" s="69">
        <f t="shared" si="147"/>
        <v>1079</v>
      </c>
      <c r="B1081" s="16" t="str">
        <f t="shared" si="149"/>
        <v>781</v>
      </c>
      <c r="C1081" s="69">
        <f t="shared" si="144"/>
        <v>781</v>
      </c>
      <c r="D1081" s="11"/>
      <c r="E1081" s="12"/>
      <c r="F1081" s="13"/>
      <c r="G1081" s="14"/>
      <c r="H1081" s="91"/>
      <c r="I1081" s="92"/>
      <c r="J1081" s="93"/>
      <c r="K1081" s="94" t="str">
        <f t="shared" si="150"/>
        <v/>
      </c>
      <c r="L1081" s="95">
        <f t="shared" si="143"/>
        <v>0</v>
      </c>
      <c r="M1081" s="96"/>
      <c r="N1081" s="79" t="str">
        <f t="shared" si="151"/>
        <v/>
      </c>
      <c r="O1081" s="82"/>
      <c r="P1081" s="83">
        <f t="shared" si="145"/>
        <v>0</v>
      </c>
      <c r="Q1081" s="78">
        <f t="shared" si="148"/>
        <v>1079</v>
      </c>
      <c r="R1081" s="79"/>
      <c r="T1081" s="3" t="str">
        <f t="shared" si="146"/>
        <v/>
      </c>
    </row>
    <row r="1082" spans="1:20" ht="24.75" customHeight="1">
      <c r="A1082" s="69">
        <f t="shared" si="147"/>
        <v>1080</v>
      </c>
      <c r="B1082" s="16" t="str">
        <f t="shared" si="149"/>
        <v>782</v>
      </c>
      <c r="C1082" s="69">
        <f t="shared" si="144"/>
        <v>782</v>
      </c>
      <c r="D1082" s="11"/>
      <c r="E1082" s="12"/>
      <c r="F1082" s="13"/>
      <c r="G1082" s="14"/>
      <c r="H1082" s="91"/>
      <c r="I1082" s="92"/>
      <c r="J1082" s="93"/>
      <c r="K1082" s="94" t="str">
        <f t="shared" si="150"/>
        <v/>
      </c>
      <c r="L1082" s="95">
        <f t="shared" si="143"/>
        <v>0</v>
      </c>
      <c r="M1082" s="96"/>
      <c r="N1082" s="79" t="str">
        <f t="shared" si="151"/>
        <v/>
      </c>
      <c r="O1082" s="82"/>
      <c r="P1082" s="83">
        <f t="shared" si="145"/>
        <v>0</v>
      </c>
      <c r="Q1082" s="78">
        <f t="shared" si="148"/>
        <v>1080</v>
      </c>
      <c r="R1082" s="79"/>
      <c r="T1082" s="3" t="str">
        <f t="shared" si="146"/>
        <v/>
      </c>
    </row>
    <row r="1083" spans="1:20" ht="24.75" customHeight="1">
      <c r="A1083" s="69">
        <f t="shared" si="147"/>
        <v>1081</v>
      </c>
      <c r="B1083" s="16" t="str">
        <f t="shared" si="149"/>
        <v>783</v>
      </c>
      <c r="C1083" s="69">
        <f t="shared" si="144"/>
        <v>783</v>
      </c>
      <c r="D1083" s="11"/>
      <c r="E1083" s="12"/>
      <c r="F1083" s="13"/>
      <c r="G1083" s="14"/>
      <c r="H1083" s="91"/>
      <c r="I1083" s="92"/>
      <c r="J1083" s="93"/>
      <c r="K1083" s="94" t="str">
        <f t="shared" si="150"/>
        <v/>
      </c>
      <c r="L1083" s="95">
        <f t="shared" si="143"/>
        <v>0</v>
      </c>
      <c r="M1083" s="96"/>
      <c r="N1083" s="79" t="str">
        <f t="shared" si="151"/>
        <v/>
      </c>
      <c r="O1083" s="82"/>
      <c r="P1083" s="83">
        <f t="shared" si="145"/>
        <v>0</v>
      </c>
      <c r="Q1083" s="78">
        <f t="shared" si="148"/>
        <v>1081</v>
      </c>
      <c r="R1083" s="79"/>
      <c r="T1083" s="3" t="str">
        <f t="shared" si="146"/>
        <v/>
      </c>
    </row>
    <row r="1084" spans="1:20" ht="24.75" customHeight="1">
      <c r="A1084" s="69">
        <f t="shared" si="147"/>
        <v>1082</v>
      </c>
      <c r="B1084" s="16" t="str">
        <f t="shared" si="149"/>
        <v>784</v>
      </c>
      <c r="C1084" s="69">
        <f t="shared" si="144"/>
        <v>784</v>
      </c>
      <c r="D1084" s="11"/>
      <c r="E1084" s="12"/>
      <c r="F1084" s="13"/>
      <c r="G1084" s="14"/>
      <c r="H1084" s="91"/>
      <c r="I1084" s="92"/>
      <c r="J1084" s="93"/>
      <c r="K1084" s="94" t="str">
        <f t="shared" si="150"/>
        <v/>
      </c>
      <c r="L1084" s="95">
        <f t="shared" si="143"/>
        <v>0</v>
      </c>
      <c r="M1084" s="96"/>
      <c r="N1084" s="79" t="str">
        <f t="shared" si="151"/>
        <v/>
      </c>
      <c r="O1084" s="82"/>
      <c r="P1084" s="83">
        <f t="shared" si="145"/>
        <v>0</v>
      </c>
      <c r="Q1084" s="78">
        <f t="shared" si="148"/>
        <v>1082</v>
      </c>
      <c r="R1084" s="79"/>
      <c r="T1084" s="3" t="str">
        <f t="shared" si="146"/>
        <v/>
      </c>
    </row>
    <row r="1085" spans="1:20" ht="24.75" customHeight="1">
      <c r="A1085" s="69">
        <f t="shared" si="147"/>
        <v>1083</v>
      </c>
      <c r="B1085" s="16" t="str">
        <f t="shared" si="149"/>
        <v>785</v>
      </c>
      <c r="C1085" s="69">
        <f t="shared" si="144"/>
        <v>785</v>
      </c>
      <c r="D1085" s="11"/>
      <c r="E1085" s="12"/>
      <c r="F1085" s="13"/>
      <c r="G1085" s="14"/>
      <c r="H1085" s="91"/>
      <c r="I1085" s="92"/>
      <c r="J1085" s="93"/>
      <c r="K1085" s="94" t="str">
        <f t="shared" si="150"/>
        <v/>
      </c>
      <c r="L1085" s="95">
        <f t="shared" si="143"/>
        <v>0</v>
      </c>
      <c r="M1085" s="96"/>
      <c r="N1085" s="79" t="str">
        <f t="shared" si="151"/>
        <v/>
      </c>
      <c r="O1085" s="82"/>
      <c r="P1085" s="83">
        <f t="shared" si="145"/>
        <v>0</v>
      </c>
      <c r="Q1085" s="78">
        <f t="shared" si="148"/>
        <v>1083</v>
      </c>
      <c r="R1085" s="79"/>
      <c r="T1085" s="3" t="str">
        <f t="shared" si="146"/>
        <v/>
      </c>
    </row>
    <row r="1086" spans="1:20" ht="24.75" customHeight="1">
      <c r="A1086" s="69">
        <f t="shared" si="147"/>
        <v>1084</v>
      </c>
      <c r="B1086" s="16" t="str">
        <f t="shared" si="149"/>
        <v>786</v>
      </c>
      <c r="C1086" s="69">
        <f t="shared" si="144"/>
        <v>786</v>
      </c>
      <c r="D1086" s="11"/>
      <c r="E1086" s="12"/>
      <c r="F1086" s="13"/>
      <c r="G1086" s="14"/>
      <c r="H1086" s="91"/>
      <c r="I1086" s="92"/>
      <c r="J1086" s="93"/>
      <c r="K1086" s="94" t="str">
        <f t="shared" si="150"/>
        <v/>
      </c>
      <c r="L1086" s="95">
        <f t="shared" si="143"/>
        <v>0</v>
      </c>
      <c r="M1086" s="96"/>
      <c r="N1086" s="79" t="str">
        <f t="shared" si="151"/>
        <v/>
      </c>
      <c r="O1086" s="82"/>
      <c r="P1086" s="83">
        <f t="shared" si="145"/>
        <v>0</v>
      </c>
      <c r="Q1086" s="78">
        <f t="shared" si="148"/>
        <v>1084</v>
      </c>
      <c r="R1086" s="79"/>
      <c r="T1086" s="3" t="str">
        <f t="shared" si="146"/>
        <v/>
      </c>
    </row>
    <row r="1087" spans="1:20" ht="24.75" customHeight="1">
      <c r="A1087" s="69">
        <f t="shared" si="147"/>
        <v>1085</v>
      </c>
      <c r="B1087" s="16" t="str">
        <f t="shared" si="149"/>
        <v>787</v>
      </c>
      <c r="C1087" s="69">
        <f t="shared" si="144"/>
        <v>787</v>
      </c>
      <c r="D1087" s="11"/>
      <c r="E1087" s="12"/>
      <c r="F1087" s="13"/>
      <c r="G1087" s="14"/>
      <c r="H1087" s="91"/>
      <c r="I1087" s="92"/>
      <c r="J1087" s="93"/>
      <c r="K1087" s="94" t="str">
        <f t="shared" si="150"/>
        <v/>
      </c>
      <c r="L1087" s="95">
        <f t="shared" si="143"/>
        <v>0</v>
      </c>
      <c r="M1087" s="96"/>
      <c r="N1087" s="79" t="str">
        <f t="shared" si="151"/>
        <v/>
      </c>
      <c r="O1087" s="82"/>
      <c r="P1087" s="83">
        <f t="shared" si="145"/>
        <v>0</v>
      </c>
      <c r="Q1087" s="78">
        <f t="shared" si="148"/>
        <v>1085</v>
      </c>
      <c r="R1087" s="79"/>
      <c r="T1087" s="3" t="str">
        <f t="shared" si="146"/>
        <v/>
      </c>
    </row>
    <row r="1088" spans="1:20" ht="24.75" customHeight="1">
      <c r="A1088" s="69">
        <f t="shared" si="147"/>
        <v>1086</v>
      </c>
      <c r="B1088" s="16" t="str">
        <f t="shared" si="149"/>
        <v>788</v>
      </c>
      <c r="C1088" s="69">
        <f t="shared" si="144"/>
        <v>788</v>
      </c>
      <c r="D1088" s="11"/>
      <c r="E1088" s="12"/>
      <c r="F1088" s="13"/>
      <c r="G1088" s="14"/>
      <c r="H1088" s="91"/>
      <c r="I1088" s="92"/>
      <c r="J1088" s="93"/>
      <c r="K1088" s="94" t="str">
        <f t="shared" si="150"/>
        <v/>
      </c>
      <c r="L1088" s="95">
        <f t="shared" si="143"/>
        <v>0</v>
      </c>
      <c r="M1088" s="96"/>
      <c r="N1088" s="79" t="str">
        <f t="shared" si="151"/>
        <v/>
      </c>
      <c r="O1088" s="82"/>
      <c r="P1088" s="83">
        <f t="shared" si="145"/>
        <v>0</v>
      </c>
      <c r="Q1088" s="78">
        <f t="shared" si="148"/>
        <v>1086</v>
      </c>
      <c r="R1088" s="79"/>
      <c r="T1088" s="3" t="str">
        <f t="shared" si="146"/>
        <v/>
      </c>
    </row>
    <row r="1089" spans="1:20" ht="24.75" customHeight="1">
      <c r="A1089" s="69">
        <f t="shared" si="147"/>
        <v>1087</v>
      </c>
      <c r="B1089" s="16" t="str">
        <f t="shared" si="149"/>
        <v>789</v>
      </c>
      <c r="C1089" s="69">
        <f t="shared" si="144"/>
        <v>789</v>
      </c>
      <c r="D1089" s="11"/>
      <c r="E1089" s="12"/>
      <c r="F1089" s="13"/>
      <c r="G1089" s="14"/>
      <c r="H1089" s="91"/>
      <c r="I1089" s="92"/>
      <c r="J1089" s="93"/>
      <c r="K1089" s="94" t="str">
        <f t="shared" si="150"/>
        <v/>
      </c>
      <c r="L1089" s="95">
        <f t="shared" si="143"/>
        <v>0</v>
      </c>
      <c r="M1089" s="96"/>
      <c r="N1089" s="79" t="str">
        <f t="shared" si="151"/>
        <v/>
      </c>
      <c r="O1089" s="82"/>
      <c r="P1089" s="83">
        <f t="shared" si="145"/>
        <v>0</v>
      </c>
      <c r="Q1089" s="78">
        <f t="shared" si="148"/>
        <v>1087</v>
      </c>
      <c r="R1089" s="79"/>
      <c r="T1089" s="3" t="str">
        <f t="shared" si="146"/>
        <v/>
      </c>
    </row>
    <row r="1090" spans="1:20" ht="24.75" customHeight="1">
      <c r="A1090" s="69">
        <f t="shared" si="147"/>
        <v>1088</v>
      </c>
      <c r="B1090" s="16" t="str">
        <f t="shared" si="149"/>
        <v>790</v>
      </c>
      <c r="C1090" s="69">
        <f t="shared" si="144"/>
        <v>790</v>
      </c>
      <c r="D1090" s="11"/>
      <c r="E1090" s="12"/>
      <c r="F1090" s="13"/>
      <c r="G1090" s="14"/>
      <c r="H1090" s="91"/>
      <c r="I1090" s="92"/>
      <c r="J1090" s="93"/>
      <c r="K1090" s="94" t="str">
        <f t="shared" si="150"/>
        <v/>
      </c>
      <c r="L1090" s="95">
        <f t="shared" si="143"/>
        <v>0</v>
      </c>
      <c r="M1090" s="96"/>
      <c r="N1090" s="79" t="str">
        <f t="shared" si="151"/>
        <v/>
      </c>
      <c r="O1090" s="82"/>
      <c r="P1090" s="83">
        <f t="shared" si="145"/>
        <v>0</v>
      </c>
      <c r="Q1090" s="78">
        <f t="shared" si="148"/>
        <v>1088</v>
      </c>
      <c r="R1090" s="79"/>
      <c r="T1090" s="3" t="str">
        <f t="shared" si="146"/>
        <v/>
      </c>
    </row>
    <row r="1091" spans="1:20" ht="24.75" customHeight="1">
      <c r="A1091" s="69">
        <f t="shared" si="147"/>
        <v>1089</v>
      </c>
      <c r="B1091" s="16" t="str">
        <f t="shared" si="149"/>
        <v>791</v>
      </c>
      <c r="C1091" s="69">
        <f t="shared" si="144"/>
        <v>791</v>
      </c>
      <c r="D1091" s="11"/>
      <c r="E1091" s="12"/>
      <c r="F1091" s="13"/>
      <c r="G1091" s="14"/>
      <c r="H1091" s="91"/>
      <c r="I1091" s="92"/>
      <c r="J1091" s="93"/>
      <c r="K1091" s="94" t="str">
        <f t="shared" si="150"/>
        <v/>
      </c>
      <c r="L1091" s="95">
        <f t="shared" ref="L1091:L1154" si="152">COUNTIF($D$3:$D$1049,D1091)</f>
        <v>0</v>
      </c>
      <c r="M1091" s="96"/>
      <c r="N1091" s="79" t="str">
        <f t="shared" si="151"/>
        <v/>
      </c>
      <c r="O1091" s="82"/>
      <c r="P1091" s="83">
        <f t="shared" si="145"/>
        <v>0</v>
      </c>
      <c r="Q1091" s="78">
        <f t="shared" si="148"/>
        <v>1089</v>
      </c>
      <c r="R1091" s="79"/>
      <c r="T1091" s="3" t="str">
        <f t="shared" si="146"/>
        <v/>
      </c>
    </row>
    <row r="1092" spans="1:20" ht="24.75" customHeight="1">
      <c r="A1092" s="69">
        <f t="shared" si="147"/>
        <v>1090</v>
      </c>
      <c r="B1092" s="16" t="str">
        <f t="shared" si="149"/>
        <v>792</v>
      </c>
      <c r="C1092" s="69">
        <f t="shared" ref="C1092:C1155" si="153">IF(H1092&lt;&gt;H1091,1,C1091+1)</f>
        <v>792</v>
      </c>
      <c r="D1092" s="11"/>
      <c r="E1092" s="12"/>
      <c r="F1092" s="13"/>
      <c r="G1092" s="14"/>
      <c r="H1092" s="91"/>
      <c r="I1092" s="92"/>
      <c r="J1092" s="93"/>
      <c r="K1092" s="94" t="str">
        <f t="shared" si="150"/>
        <v/>
      </c>
      <c r="L1092" s="95">
        <f t="shared" si="152"/>
        <v>0</v>
      </c>
      <c r="M1092" s="96"/>
      <c r="N1092" s="79" t="str">
        <f t="shared" si="151"/>
        <v/>
      </c>
      <c r="O1092" s="82"/>
      <c r="P1092" s="83">
        <f t="shared" ref="P1092:P1155" si="154">IF(M1092&lt;&gt;0,M1092,O1092)</f>
        <v>0</v>
      </c>
      <c r="Q1092" s="78">
        <f t="shared" si="148"/>
        <v>1090</v>
      </c>
      <c r="R1092" s="79"/>
      <c r="T1092" s="3" t="str">
        <f t="shared" ref="T1092:T1155" si="155">LEFT(D1092,2)</f>
        <v/>
      </c>
    </row>
    <row r="1093" spans="1:20" ht="24.75" customHeight="1">
      <c r="A1093" s="69">
        <f t="shared" ref="A1093:A1156" si="156">A1092+1</f>
        <v>1091</v>
      </c>
      <c r="B1093" s="16" t="str">
        <f t="shared" si="149"/>
        <v>793</v>
      </c>
      <c r="C1093" s="69">
        <f t="shared" si="153"/>
        <v>793</v>
      </c>
      <c r="D1093" s="11"/>
      <c r="E1093" s="12"/>
      <c r="F1093" s="13"/>
      <c r="G1093" s="14"/>
      <c r="H1093" s="91"/>
      <c r="I1093" s="92"/>
      <c r="J1093" s="93"/>
      <c r="K1093" s="94" t="str">
        <f t="shared" si="150"/>
        <v/>
      </c>
      <c r="L1093" s="95">
        <f t="shared" si="152"/>
        <v>0</v>
      </c>
      <c r="M1093" s="96"/>
      <c r="N1093" s="79" t="str">
        <f t="shared" si="151"/>
        <v/>
      </c>
      <c r="O1093" s="82"/>
      <c r="P1093" s="83">
        <f t="shared" si="154"/>
        <v>0</v>
      </c>
      <c r="Q1093" s="78">
        <f t="shared" ref="Q1093:Q1156" si="157">Q1092+1</f>
        <v>1091</v>
      </c>
      <c r="R1093" s="79"/>
      <c r="T1093" s="3" t="str">
        <f t="shared" si="155"/>
        <v/>
      </c>
    </row>
    <row r="1094" spans="1:20" ht="24.75" customHeight="1">
      <c r="A1094" s="69">
        <f t="shared" si="156"/>
        <v>1092</v>
      </c>
      <c r="B1094" s="16" t="str">
        <f t="shared" si="149"/>
        <v>794</v>
      </c>
      <c r="C1094" s="69">
        <f t="shared" si="153"/>
        <v>794</v>
      </c>
      <c r="D1094" s="11"/>
      <c r="E1094" s="12"/>
      <c r="F1094" s="13"/>
      <c r="G1094" s="14"/>
      <c r="H1094" s="91"/>
      <c r="I1094" s="92"/>
      <c r="J1094" s="93"/>
      <c r="K1094" s="94" t="str">
        <f t="shared" si="150"/>
        <v/>
      </c>
      <c r="L1094" s="95">
        <f t="shared" si="152"/>
        <v>0</v>
      </c>
      <c r="M1094" s="96"/>
      <c r="N1094" s="79" t="str">
        <f t="shared" si="151"/>
        <v/>
      </c>
      <c r="O1094" s="82"/>
      <c r="P1094" s="83">
        <f t="shared" si="154"/>
        <v>0</v>
      </c>
      <c r="Q1094" s="78">
        <f t="shared" si="157"/>
        <v>1092</v>
      </c>
      <c r="R1094" s="79"/>
      <c r="T1094" s="3" t="str">
        <f t="shared" si="155"/>
        <v/>
      </c>
    </row>
    <row r="1095" spans="1:20" ht="24.75" customHeight="1">
      <c r="A1095" s="69">
        <f t="shared" si="156"/>
        <v>1093</v>
      </c>
      <c r="B1095" s="16" t="str">
        <f t="shared" si="149"/>
        <v>795</v>
      </c>
      <c r="C1095" s="69">
        <f t="shared" si="153"/>
        <v>795</v>
      </c>
      <c r="D1095" s="11"/>
      <c r="E1095" s="12"/>
      <c r="F1095" s="13"/>
      <c r="G1095" s="14"/>
      <c r="H1095" s="91"/>
      <c r="I1095" s="92"/>
      <c r="J1095" s="93"/>
      <c r="K1095" s="94" t="str">
        <f t="shared" si="150"/>
        <v/>
      </c>
      <c r="L1095" s="95">
        <f t="shared" si="152"/>
        <v>0</v>
      </c>
      <c r="M1095" s="96"/>
      <c r="N1095" s="79" t="str">
        <f t="shared" si="151"/>
        <v/>
      </c>
      <c r="O1095" s="82"/>
      <c r="P1095" s="83">
        <f t="shared" si="154"/>
        <v>0</v>
      </c>
      <c r="Q1095" s="78">
        <f t="shared" si="157"/>
        <v>1093</v>
      </c>
      <c r="R1095" s="79"/>
      <c r="T1095" s="3" t="str">
        <f t="shared" si="155"/>
        <v/>
      </c>
    </row>
    <row r="1096" spans="1:20" ht="24.75" customHeight="1">
      <c r="A1096" s="69">
        <f t="shared" si="156"/>
        <v>1094</v>
      </c>
      <c r="B1096" s="16" t="str">
        <f t="shared" si="149"/>
        <v>796</v>
      </c>
      <c r="C1096" s="69">
        <f t="shared" si="153"/>
        <v>796</v>
      </c>
      <c r="D1096" s="11"/>
      <c r="E1096" s="12"/>
      <c r="F1096" s="13"/>
      <c r="G1096" s="14"/>
      <c r="H1096" s="91"/>
      <c r="I1096" s="92"/>
      <c r="J1096" s="93"/>
      <c r="K1096" s="94" t="str">
        <f t="shared" si="150"/>
        <v/>
      </c>
      <c r="L1096" s="95">
        <f t="shared" si="152"/>
        <v>0</v>
      </c>
      <c r="M1096" s="96"/>
      <c r="N1096" s="79" t="str">
        <f t="shared" si="151"/>
        <v/>
      </c>
      <c r="O1096" s="82"/>
      <c r="P1096" s="83">
        <f t="shared" si="154"/>
        <v>0</v>
      </c>
      <c r="Q1096" s="78">
        <f t="shared" si="157"/>
        <v>1094</v>
      </c>
      <c r="R1096" s="79"/>
      <c r="T1096" s="3" t="str">
        <f t="shared" si="155"/>
        <v/>
      </c>
    </row>
    <row r="1097" spans="1:20" ht="24.75" customHeight="1">
      <c r="A1097" s="69">
        <f t="shared" si="156"/>
        <v>1095</v>
      </c>
      <c r="B1097" s="16" t="str">
        <f t="shared" si="149"/>
        <v>797</v>
      </c>
      <c r="C1097" s="69">
        <f t="shared" si="153"/>
        <v>797</v>
      </c>
      <c r="D1097" s="11"/>
      <c r="E1097" s="12"/>
      <c r="F1097" s="13"/>
      <c r="G1097" s="14"/>
      <c r="H1097" s="91"/>
      <c r="I1097" s="92"/>
      <c r="J1097" s="93"/>
      <c r="K1097" s="94" t="str">
        <f t="shared" si="150"/>
        <v/>
      </c>
      <c r="L1097" s="95">
        <f t="shared" si="152"/>
        <v>0</v>
      </c>
      <c r="M1097" s="96"/>
      <c r="N1097" s="79" t="str">
        <f t="shared" si="151"/>
        <v/>
      </c>
      <c r="O1097" s="82"/>
      <c r="P1097" s="83">
        <f t="shared" si="154"/>
        <v>0</v>
      </c>
      <c r="Q1097" s="78">
        <f t="shared" si="157"/>
        <v>1095</v>
      </c>
      <c r="R1097" s="79"/>
      <c r="T1097" s="3" t="str">
        <f t="shared" si="155"/>
        <v/>
      </c>
    </row>
    <row r="1098" spans="1:20" ht="24.75" customHeight="1">
      <c r="A1098" s="69">
        <f t="shared" si="156"/>
        <v>1096</v>
      </c>
      <c r="B1098" s="16" t="str">
        <f t="shared" ref="B1098:B1161" si="158">J1098&amp;TEXT(C1098,"00")</f>
        <v>798</v>
      </c>
      <c r="C1098" s="69">
        <f t="shared" si="153"/>
        <v>798</v>
      </c>
      <c r="D1098" s="11"/>
      <c r="E1098" s="12"/>
      <c r="F1098" s="13"/>
      <c r="G1098" s="14"/>
      <c r="H1098" s="91"/>
      <c r="I1098" s="92"/>
      <c r="J1098" s="93"/>
      <c r="K1098" s="94" t="str">
        <f t="shared" si="150"/>
        <v/>
      </c>
      <c r="L1098" s="95">
        <f t="shared" si="152"/>
        <v>0</v>
      </c>
      <c r="M1098" s="96"/>
      <c r="N1098" s="79" t="str">
        <f t="shared" si="151"/>
        <v/>
      </c>
      <c r="O1098" s="82"/>
      <c r="P1098" s="83">
        <f t="shared" si="154"/>
        <v>0</v>
      </c>
      <c r="Q1098" s="78">
        <f t="shared" si="157"/>
        <v>1096</v>
      </c>
      <c r="R1098" s="79"/>
      <c r="T1098" s="3" t="str">
        <f t="shared" si="155"/>
        <v/>
      </c>
    </row>
    <row r="1099" spans="1:20" ht="24.75" customHeight="1">
      <c r="A1099" s="69">
        <f t="shared" si="156"/>
        <v>1097</v>
      </c>
      <c r="B1099" s="16" t="str">
        <f t="shared" si="158"/>
        <v>799</v>
      </c>
      <c r="C1099" s="69">
        <f t="shared" si="153"/>
        <v>799</v>
      </c>
      <c r="D1099" s="11"/>
      <c r="E1099" s="12"/>
      <c r="F1099" s="13"/>
      <c r="G1099" s="14"/>
      <c r="H1099" s="91"/>
      <c r="I1099" s="92"/>
      <c r="J1099" s="93"/>
      <c r="K1099" s="94" t="str">
        <f t="shared" si="150"/>
        <v/>
      </c>
      <c r="L1099" s="95">
        <f t="shared" si="152"/>
        <v>0</v>
      </c>
      <c r="M1099" s="96"/>
      <c r="N1099" s="79" t="str">
        <f t="shared" si="151"/>
        <v/>
      </c>
      <c r="O1099" s="82"/>
      <c r="P1099" s="83">
        <f t="shared" si="154"/>
        <v>0</v>
      </c>
      <c r="Q1099" s="78">
        <f t="shared" si="157"/>
        <v>1097</v>
      </c>
      <c r="R1099" s="79"/>
      <c r="T1099" s="3" t="str">
        <f t="shared" si="155"/>
        <v/>
      </c>
    </row>
    <row r="1100" spans="1:20" ht="24.75" customHeight="1">
      <c r="A1100" s="69">
        <f t="shared" si="156"/>
        <v>1098</v>
      </c>
      <c r="B1100" s="16" t="str">
        <f t="shared" si="158"/>
        <v>800</v>
      </c>
      <c r="C1100" s="69">
        <f t="shared" si="153"/>
        <v>800</v>
      </c>
      <c r="D1100" s="11"/>
      <c r="E1100" s="12"/>
      <c r="F1100" s="13"/>
      <c r="G1100" s="14"/>
      <c r="H1100" s="91"/>
      <c r="I1100" s="92"/>
      <c r="J1100" s="93"/>
      <c r="K1100" s="94" t="str">
        <f t="shared" si="150"/>
        <v/>
      </c>
      <c r="L1100" s="95">
        <f t="shared" si="152"/>
        <v>0</v>
      </c>
      <c r="M1100" s="96"/>
      <c r="N1100" s="79" t="str">
        <f t="shared" si="151"/>
        <v/>
      </c>
      <c r="O1100" s="82"/>
      <c r="P1100" s="83">
        <f t="shared" si="154"/>
        <v>0</v>
      </c>
      <c r="Q1100" s="78">
        <f t="shared" si="157"/>
        <v>1098</v>
      </c>
      <c r="R1100" s="79"/>
      <c r="T1100" s="3" t="str">
        <f t="shared" si="155"/>
        <v/>
      </c>
    </row>
    <row r="1101" spans="1:20" ht="24.75" customHeight="1">
      <c r="A1101" s="69">
        <f t="shared" si="156"/>
        <v>1099</v>
      </c>
      <c r="B1101" s="16" t="str">
        <f t="shared" si="158"/>
        <v>801</v>
      </c>
      <c r="C1101" s="69">
        <f t="shared" si="153"/>
        <v>801</v>
      </c>
      <c r="D1101" s="11"/>
      <c r="E1101" s="12"/>
      <c r="F1101" s="13"/>
      <c r="G1101" s="14"/>
      <c r="H1101" s="91"/>
      <c r="I1101" s="92"/>
      <c r="J1101" s="93"/>
      <c r="K1101" s="94" t="str">
        <f t="shared" si="150"/>
        <v/>
      </c>
      <c r="L1101" s="95">
        <f t="shared" si="152"/>
        <v>0</v>
      </c>
      <c r="M1101" s="96"/>
      <c r="N1101" s="79" t="str">
        <f t="shared" si="151"/>
        <v/>
      </c>
      <c r="O1101" s="82"/>
      <c r="P1101" s="83">
        <f t="shared" si="154"/>
        <v>0</v>
      </c>
      <c r="Q1101" s="78">
        <f t="shared" si="157"/>
        <v>1099</v>
      </c>
      <c r="R1101" s="79"/>
      <c r="T1101" s="3" t="str">
        <f t="shared" si="155"/>
        <v/>
      </c>
    </row>
    <row r="1102" spans="1:20" ht="24.75" customHeight="1">
      <c r="A1102" s="69">
        <f t="shared" si="156"/>
        <v>1100</v>
      </c>
      <c r="B1102" s="16" t="str">
        <f t="shared" si="158"/>
        <v>802</v>
      </c>
      <c r="C1102" s="69">
        <f t="shared" si="153"/>
        <v>802</v>
      </c>
      <c r="D1102" s="11"/>
      <c r="E1102" s="12"/>
      <c r="F1102" s="13"/>
      <c r="G1102" s="14"/>
      <c r="H1102" s="91"/>
      <c r="I1102" s="92"/>
      <c r="J1102" s="93"/>
      <c r="K1102" s="94" t="str">
        <f t="shared" si="150"/>
        <v/>
      </c>
      <c r="L1102" s="95">
        <f t="shared" si="152"/>
        <v>0</v>
      </c>
      <c r="M1102" s="96"/>
      <c r="N1102" s="79" t="str">
        <f t="shared" si="151"/>
        <v/>
      </c>
      <c r="O1102" s="82"/>
      <c r="P1102" s="83">
        <f t="shared" si="154"/>
        <v>0</v>
      </c>
      <c r="Q1102" s="78">
        <f t="shared" si="157"/>
        <v>1100</v>
      </c>
      <c r="R1102" s="79"/>
      <c r="T1102" s="3" t="str">
        <f t="shared" si="155"/>
        <v/>
      </c>
    </row>
    <row r="1103" spans="1:20" ht="24.75" customHeight="1">
      <c r="A1103" s="69">
        <f t="shared" si="156"/>
        <v>1101</v>
      </c>
      <c r="B1103" s="16" t="str">
        <f t="shared" si="158"/>
        <v>803</v>
      </c>
      <c r="C1103" s="69">
        <f t="shared" si="153"/>
        <v>803</v>
      </c>
      <c r="D1103" s="11"/>
      <c r="E1103" s="12"/>
      <c r="F1103" s="13"/>
      <c r="G1103" s="14"/>
      <c r="H1103" s="91"/>
      <c r="I1103" s="92"/>
      <c r="J1103" s="93"/>
      <c r="K1103" s="94" t="str">
        <f t="shared" si="150"/>
        <v/>
      </c>
      <c r="L1103" s="95">
        <f t="shared" si="152"/>
        <v>0</v>
      </c>
      <c r="M1103" s="96"/>
      <c r="N1103" s="79" t="str">
        <f t="shared" si="151"/>
        <v/>
      </c>
      <c r="O1103" s="82"/>
      <c r="P1103" s="83">
        <f t="shared" si="154"/>
        <v>0</v>
      </c>
      <c r="Q1103" s="78">
        <f t="shared" si="157"/>
        <v>1101</v>
      </c>
      <c r="R1103" s="79"/>
      <c r="T1103" s="3" t="str">
        <f t="shared" si="155"/>
        <v/>
      </c>
    </row>
    <row r="1104" spans="1:20" ht="24.75" customHeight="1">
      <c r="A1104" s="69">
        <f t="shared" si="156"/>
        <v>1102</v>
      </c>
      <c r="B1104" s="16" t="str">
        <f t="shared" si="158"/>
        <v>804</v>
      </c>
      <c r="C1104" s="69">
        <f t="shared" si="153"/>
        <v>804</v>
      </c>
      <c r="D1104" s="11"/>
      <c r="E1104" s="12"/>
      <c r="F1104" s="13"/>
      <c r="G1104" s="14"/>
      <c r="H1104" s="91"/>
      <c r="I1104" s="92"/>
      <c r="J1104" s="93"/>
      <c r="K1104" s="94" t="str">
        <f t="shared" si="150"/>
        <v/>
      </c>
      <c r="L1104" s="95">
        <f t="shared" si="152"/>
        <v>0</v>
      </c>
      <c r="M1104" s="96"/>
      <c r="N1104" s="79" t="str">
        <f t="shared" si="151"/>
        <v/>
      </c>
      <c r="O1104" s="82"/>
      <c r="P1104" s="83">
        <f t="shared" si="154"/>
        <v>0</v>
      </c>
      <c r="Q1104" s="78">
        <f t="shared" si="157"/>
        <v>1102</v>
      </c>
      <c r="R1104" s="79"/>
      <c r="T1104" s="3" t="str">
        <f t="shared" si="155"/>
        <v/>
      </c>
    </row>
    <row r="1105" spans="1:20" ht="24.75" customHeight="1">
      <c r="A1105" s="69">
        <f t="shared" si="156"/>
        <v>1103</v>
      </c>
      <c r="B1105" s="16" t="str">
        <f t="shared" si="158"/>
        <v>805</v>
      </c>
      <c r="C1105" s="69">
        <f t="shared" si="153"/>
        <v>805</v>
      </c>
      <c r="D1105" s="11"/>
      <c r="E1105" s="12"/>
      <c r="F1105" s="13"/>
      <c r="G1105" s="14"/>
      <c r="H1105" s="91"/>
      <c r="I1105" s="92"/>
      <c r="J1105" s="93"/>
      <c r="K1105" s="94" t="str">
        <f t="shared" si="150"/>
        <v/>
      </c>
      <c r="L1105" s="95">
        <f t="shared" si="152"/>
        <v>0</v>
      </c>
      <c r="M1105" s="96"/>
      <c r="N1105" s="79" t="str">
        <f t="shared" si="151"/>
        <v/>
      </c>
      <c r="O1105" s="82"/>
      <c r="P1105" s="83">
        <f t="shared" si="154"/>
        <v>0</v>
      </c>
      <c r="Q1105" s="78">
        <f t="shared" si="157"/>
        <v>1103</v>
      </c>
      <c r="R1105" s="79"/>
      <c r="T1105" s="3" t="str">
        <f t="shared" si="155"/>
        <v/>
      </c>
    </row>
    <row r="1106" spans="1:20" ht="24.75" customHeight="1">
      <c r="A1106" s="69">
        <f t="shared" si="156"/>
        <v>1104</v>
      </c>
      <c r="B1106" s="16" t="str">
        <f t="shared" si="158"/>
        <v>806</v>
      </c>
      <c r="C1106" s="69">
        <f t="shared" si="153"/>
        <v>806</v>
      </c>
      <c r="D1106" s="11"/>
      <c r="E1106" s="12"/>
      <c r="F1106" s="13"/>
      <c r="G1106" s="14"/>
      <c r="H1106" s="91"/>
      <c r="I1106" s="92"/>
      <c r="J1106" s="93"/>
      <c r="K1106" s="94" t="str">
        <f t="shared" si="150"/>
        <v/>
      </c>
      <c r="L1106" s="95">
        <f t="shared" si="152"/>
        <v>0</v>
      </c>
      <c r="M1106" s="96"/>
      <c r="N1106" s="79" t="str">
        <f t="shared" si="151"/>
        <v/>
      </c>
      <c r="O1106" s="82"/>
      <c r="P1106" s="83">
        <f t="shared" si="154"/>
        <v>0</v>
      </c>
      <c r="Q1106" s="78">
        <f t="shared" si="157"/>
        <v>1104</v>
      </c>
      <c r="R1106" s="79"/>
      <c r="T1106" s="3" t="str">
        <f t="shared" si="155"/>
        <v/>
      </c>
    </row>
    <row r="1107" spans="1:20" ht="24.75" customHeight="1">
      <c r="A1107" s="69">
        <f t="shared" si="156"/>
        <v>1105</v>
      </c>
      <c r="B1107" s="16" t="str">
        <f t="shared" si="158"/>
        <v>807</v>
      </c>
      <c r="C1107" s="69">
        <f t="shared" si="153"/>
        <v>807</v>
      </c>
      <c r="D1107" s="11"/>
      <c r="E1107" s="12"/>
      <c r="F1107" s="13"/>
      <c r="G1107" s="14"/>
      <c r="H1107" s="91"/>
      <c r="I1107" s="92"/>
      <c r="J1107" s="93"/>
      <c r="K1107" s="94" t="str">
        <f t="shared" si="150"/>
        <v/>
      </c>
      <c r="L1107" s="95">
        <f t="shared" si="152"/>
        <v>0</v>
      </c>
      <c r="M1107" s="96"/>
      <c r="N1107" s="79" t="str">
        <f t="shared" si="151"/>
        <v/>
      </c>
      <c r="O1107" s="82"/>
      <c r="P1107" s="83">
        <f t="shared" si="154"/>
        <v>0</v>
      </c>
      <c r="Q1107" s="78">
        <f t="shared" si="157"/>
        <v>1105</v>
      </c>
      <c r="R1107" s="79"/>
      <c r="T1107" s="3" t="str">
        <f t="shared" si="155"/>
        <v/>
      </c>
    </row>
    <row r="1108" spans="1:20" ht="24.75" customHeight="1">
      <c r="A1108" s="69">
        <f t="shared" si="156"/>
        <v>1106</v>
      </c>
      <c r="B1108" s="16" t="str">
        <f t="shared" si="158"/>
        <v>808</v>
      </c>
      <c r="C1108" s="69">
        <f t="shared" si="153"/>
        <v>808</v>
      </c>
      <c r="D1108" s="11"/>
      <c r="E1108" s="12"/>
      <c r="F1108" s="13"/>
      <c r="G1108" s="14"/>
      <c r="H1108" s="91"/>
      <c r="I1108" s="92"/>
      <c r="J1108" s="93"/>
      <c r="K1108" s="94" t="str">
        <f t="shared" si="150"/>
        <v/>
      </c>
      <c r="L1108" s="95">
        <f t="shared" si="152"/>
        <v>0</v>
      </c>
      <c r="M1108" s="96"/>
      <c r="N1108" s="79" t="str">
        <f t="shared" si="151"/>
        <v/>
      </c>
      <c r="O1108" s="82"/>
      <c r="P1108" s="83">
        <f t="shared" si="154"/>
        <v>0</v>
      </c>
      <c r="Q1108" s="78">
        <f t="shared" si="157"/>
        <v>1106</v>
      </c>
      <c r="R1108" s="79"/>
      <c r="T1108" s="3" t="str">
        <f t="shared" si="155"/>
        <v/>
      </c>
    </row>
    <row r="1109" spans="1:20" ht="24.75" customHeight="1">
      <c r="A1109" s="69">
        <f t="shared" si="156"/>
        <v>1107</v>
      </c>
      <c r="B1109" s="16" t="str">
        <f t="shared" si="158"/>
        <v>809</v>
      </c>
      <c r="C1109" s="69">
        <f t="shared" si="153"/>
        <v>809</v>
      </c>
      <c r="D1109" s="11"/>
      <c r="E1109" s="12"/>
      <c r="F1109" s="13"/>
      <c r="G1109" s="14"/>
      <c r="H1109" s="91"/>
      <c r="I1109" s="92"/>
      <c r="J1109" s="93"/>
      <c r="K1109" s="94" t="str">
        <f t="shared" si="150"/>
        <v/>
      </c>
      <c r="L1109" s="95">
        <f t="shared" si="152"/>
        <v>0</v>
      </c>
      <c r="M1109" s="96"/>
      <c r="N1109" s="79" t="str">
        <f t="shared" si="151"/>
        <v/>
      </c>
      <c r="O1109" s="82"/>
      <c r="P1109" s="83">
        <f t="shared" si="154"/>
        <v>0</v>
      </c>
      <c r="Q1109" s="78">
        <f t="shared" si="157"/>
        <v>1107</v>
      </c>
      <c r="R1109" s="79"/>
      <c r="T1109" s="3" t="str">
        <f t="shared" si="155"/>
        <v/>
      </c>
    </row>
    <row r="1110" spans="1:20" ht="24.75" customHeight="1">
      <c r="A1110" s="69">
        <f t="shared" si="156"/>
        <v>1108</v>
      </c>
      <c r="B1110" s="16" t="str">
        <f t="shared" si="158"/>
        <v>810</v>
      </c>
      <c r="C1110" s="69">
        <f t="shared" si="153"/>
        <v>810</v>
      </c>
      <c r="D1110" s="11"/>
      <c r="E1110" s="12"/>
      <c r="F1110" s="13"/>
      <c r="G1110" s="14"/>
      <c r="H1110" s="91"/>
      <c r="I1110" s="92"/>
      <c r="J1110" s="93"/>
      <c r="K1110" s="94" t="str">
        <f t="shared" si="150"/>
        <v/>
      </c>
      <c r="L1110" s="95">
        <f t="shared" si="152"/>
        <v>0</v>
      </c>
      <c r="M1110" s="96"/>
      <c r="N1110" s="79" t="str">
        <f t="shared" si="151"/>
        <v/>
      </c>
      <c r="O1110" s="82"/>
      <c r="P1110" s="83">
        <f t="shared" si="154"/>
        <v>0</v>
      </c>
      <c r="Q1110" s="78">
        <f t="shared" si="157"/>
        <v>1108</v>
      </c>
      <c r="R1110" s="79"/>
      <c r="T1110" s="3" t="str">
        <f t="shared" si="155"/>
        <v/>
      </c>
    </row>
    <row r="1111" spans="1:20" ht="24.75" customHeight="1">
      <c r="A1111" s="69">
        <f t="shared" si="156"/>
        <v>1109</v>
      </c>
      <c r="B1111" s="16" t="str">
        <f t="shared" si="158"/>
        <v>811</v>
      </c>
      <c r="C1111" s="69">
        <f t="shared" si="153"/>
        <v>811</v>
      </c>
      <c r="D1111" s="11"/>
      <c r="E1111" s="12"/>
      <c r="F1111" s="13"/>
      <c r="G1111" s="14"/>
      <c r="H1111" s="91"/>
      <c r="I1111" s="92"/>
      <c r="J1111" s="93"/>
      <c r="K1111" s="94" t="str">
        <f t="shared" si="150"/>
        <v/>
      </c>
      <c r="L1111" s="95">
        <f t="shared" si="152"/>
        <v>0</v>
      </c>
      <c r="M1111" s="96"/>
      <c r="N1111" s="79" t="str">
        <f t="shared" si="151"/>
        <v/>
      </c>
      <c r="O1111" s="82"/>
      <c r="P1111" s="83">
        <f t="shared" si="154"/>
        <v>0</v>
      </c>
      <c r="Q1111" s="78">
        <f t="shared" si="157"/>
        <v>1109</v>
      </c>
      <c r="R1111" s="79"/>
      <c r="T1111" s="3" t="str">
        <f t="shared" si="155"/>
        <v/>
      </c>
    </row>
    <row r="1112" spans="1:20" ht="24.75" customHeight="1">
      <c r="A1112" s="69">
        <f t="shared" si="156"/>
        <v>1110</v>
      </c>
      <c r="B1112" s="16" t="str">
        <f t="shared" si="158"/>
        <v>812</v>
      </c>
      <c r="C1112" s="69">
        <f t="shared" si="153"/>
        <v>812</v>
      </c>
      <c r="D1112" s="11"/>
      <c r="E1112" s="12"/>
      <c r="F1112" s="13"/>
      <c r="G1112" s="14"/>
      <c r="H1112" s="91"/>
      <c r="I1112" s="92"/>
      <c r="J1112" s="93"/>
      <c r="K1112" s="94" t="str">
        <f t="shared" si="150"/>
        <v/>
      </c>
      <c r="L1112" s="95">
        <f t="shared" si="152"/>
        <v>0</v>
      </c>
      <c r="M1112" s="96"/>
      <c r="N1112" s="79" t="str">
        <f t="shared" si="151"/>
        <v/>
      </c>
      <c r="O1112" s="82"/>
      <c r="P1112" s="83">
        <f t="shared" si="154"/>
        <v>0</v>
      </c>
      <c r="Q1112" s="78">
        <f t="shared" si="157"/>
        <v>1110</v>
      </c>
      <c r="R1112" s="79"/>
      <c r="T1112" s="3" t="str">
        <f t="shared" si="155"/>
        <v/>
      </c>
    </row>
    <row r="1113" spans="1:20" ht="24.75" customHeight="1">
      <c r="A1113" s="69">
        <f t="shared" si="156"/>
        <v>1111</v>
      </c>
      <c r="B1113" s="16" t="str">
        <f t="shared" si="158"/>
        <v>813</v>
      </c>
      <c r="C1113" s="69">
        <f t="shared" si="153"/>
        <v>813</v>
      </c>
      <c r="D1113" s="11"/>
      <c r="E1113" s="12"/>
      <c r="F1113" s="13"/>
      <c r="G1113" s="14"/>
      <c r="H1113" s="91"/>
      <c r="I1113" s="92"/>
      <c r="J1113" s="93"/>
      <c r="K1113" s="94" t="str">
        <f t="shared" ref="K1113:K1176" si="159">I1113&amp;J1113</f>
        <v/>
      </c>
      <c r="L1113" s="95">
        <f t="shared" si="152"/>
        <v>0</v>
      </c>
      <c r="M1113" s="96"/>
      <c r="N1113" s="79" t="str">
        <f t="shared" ref="N1113:N1176" si="160">IF(M1113&lt;&gt;0,"Học Ghép","")</f>
        <v/>
      </c>
      <c r="O1113" s="82"/>
      <c r="P1113" s="83">
        <f t="shared" si="154"/>
        <v>0</v>
      </c>
      <c r="Q1113" s="78">
        <f t="shared" si="157"/>
        <v>1111</v>
      </c>
      <c r="R1113" s="79"/>
      <c r="T1113" s="3" t="str">
        <f t="shared" si="155"/>
        <v/>
      </c>
    </row>
    <row r="1114" spans="1:20" ht="24.75" customHeight="1">
      <c r="A1114" s="69">
        <f t="shared" si="156"/>
        <v>1112</v>
      </c>
      <c r="B1114" s="16" t="str">
        <f t="shared" si="158"/>
        <v>814</v>
      </c>
      <c r="C1114" s="69">
        <f t="shared" si="153"/>
        <v>814</v>
      </c>
      <c r="D1114" s="11"/>
      <c r="E1114" s="12"/>
      <c r="F1114" s="13"/>
      <c r="G1114" s="14"/>
      <c r="H1114" s="91"/>
      <c r="I1114" s="92"/>
      <c r="J1114" s="93"/>
      <c r="K1114" s="94" t="str">
        <f t="shared" si="159"/>
        <v/>
      </c>
      <c r="L1114" s="95">
        <f t="shared" si="152"/>
        <v>0</v>
      </c>
      <c r="M1114" s="96"/>
      <c r="N1114" s="79" t="str">
        <f t="shared" si="160"/>
        <v/>
      </c>
      <c r="O1114" s="82"/>
      <c r="P1114" s="83">
        <f t="shared" si="154"/>
        <v>0</v>
      </c>
      <c r="Q1114" s="78">
        <f t="shared" si="157"/>
        <v>1112</v>
      </c>
      <c r="R1114" s="79"/>
      <c r="T1114" s="3" t="str">
        <f t="shared" si="155"/>
        <v/>
      </c>
    </row>
    <row r="1115" spans="1:20" ht="24.75" customHeight="1">
      <c r="A1115" s="69">
        <f t="shared" si="156"/>
        <v>1113</v>
      </c>
      <c r="B1115" s="16" t="str">
        <f t="shared" si="158"/>
        <v>815</v>
      </c>
      <c r="C1115" s="69">
        <f t="shared" si="153"/>
        <v>815</v>
      </c>
      <c r="D1115" s="11"/>
      <c r="E1115" s="12"/>
      <c r="F1115" s="13"/>
      <c r="G1115" s="14"/>
      <c r="H1115" s="91"/>
      <c r="I1115" s="92"/>
      <c r="J1115" s="93"/>
      <c r="K1115" s="94" t="str">
        <f t="shared" si="159"/>
        <v/>
      </c>
      <c r="L1115" s="95">
        <f t="shared" si="152"/>
        <v>0</v>
      </c>
      <c r="M1115" s="96"/>
      <c r="N1115" s="79" t="str">
        <f t="shared" si="160"/>
        <v/>
      </c>
      <c r="O1115" s="82"/>
      <c r="P1115" s="83">
        <f t="shared" si="154"/>
        <v>0</v>
      </c>
      <c r="Q1115" s="78">
        <f t="shared" si="157"/>
        <v>1113</v>
      </c>
      <c r="R1115" s="79"/>
      <c r="T1115" s="3" t="str">
        <f t="shared" si="155"/>
        <v/>
      </c>
    </row>
    <row r="1116" spans="1:20" ht="24.75" customHeight="1">
      <c r="A1116" s="69">
        <f t="shared" si="156"/>
        <v>1114</v>
      </c>
      <c r="B1116" s="16" t="str">
        <f t="shared" si="158"/>
        <v>816</v>
      </c>
      <c r="C1116" s="69">
        <f t="shared" si="153"/>
        <v>816</v>
      </c>
      <c r="D1116" s="11"/>
      <c r="E1116" s="12"/>
      <c r="F1116" s="13"/>
      <c r="G1116" s="14"/>
      <c r="H1116" s="91"/>
      <c r="I1116" s="92"/>
      <c r="J1116" s="93"/>
      <c r="K1116" s="94" t="str">
        <f t="shared" si="159"/>
        <v/>
      </c>
      <c r="L1116" s="95">
        <f t="shared" si="152"/>
        <v>0</v>
      </c>
      <c r="M1116" s="96"/>
      <c r="N1116" s="79" t="str">
        <f t="shared" si="160"/>
        <v/>
      </c>
      <c r="O1116" s="82"/>
      <c r="P1116" s="83">
        <f t="shared" si="154"/>
        <v>0</v>
      </c>
      <c r="Q1116" s="78">
        <f t="shared" si="157"/>
        <v>1114</v>
      </c>
      <c r="R1116" s="79"/>
      <c r="T1116" s="3" t="str">
        <f t="shared" si="155"/>
        <v/>
      </c>
    </row>
    <row r="1117" spans="1:20" ht="24.75" customHeight="1">
      <c r="A1117" s="69">
        <f t="shared" si="156"/>
        <v>1115</v>
      </c>
      <c r="B1117" s="16" t="str">
        <f t="shared" si="158"/>
        <v>817</v>
      </c>
      <c r="C1117" s="69">
        <f t="shared" si="153"/>
        <v>817</v>
      </c>
      <c r="D1117" s="11"/>
      <c r="E1117" s="12"/>
      <c r="F1117" s="13"/>
      <c r="G1117" s="14"/>
      <c r="H1117" s="91"/>
      <c r="I1117" s="92"/>
      <c r="J1117" s="93"/>
      <c r="K1117" s="94" t="str">
        <f t="shared" si="159"/>
        <v/>
      </c>
      <c r="L1117" s="95">
        <f t="shared" si="152"/>
        <v>0</v>
      </c>
      <c r="M1117" s="96"/>
      <c r="N1117" s="79" t="str">
        <f t="shared" si="160"/>
        <v/>
      </c>
      <c r="O1117" s="82"/>
      <c r="P1117" s="83">
        <f t="shared" si="154"/>
        <v>0</v>
      </c>
      <c r="Q1117" s="78">
        <f t="shared" si="157"/>
        <v>1115</v>
      </c>
      <c r="R1117" s="79"/>
      <c r="T1117" s="3" t="str">
        <f t="shared" si="155"/>
        <v/>
      </c>
    </row>
    <row r="1118" spans="1:20" ht="24.75" customHeight="1">
      <c r="A1118" s="69">
        <f t="shared" si="156"/>
        <v>1116</v>
      </c>
      <c r="B1118" s="16" t="str">
        <f t="shared" si="158"/>
        <v>818</v>
      </c>
      <c r="C1118" s="69">
        <f t="shared" si="153"/>
        <v>818</v>
      </c>
      <c r="D1118" s="11"/>
      <c r="E1118" s="12"/>
      <c r="F1118" s="13"/>
      <c r="G1118" s="14"/>
      <c r="H1118" s="91"/>
      <c r="I1118" s="92"/>
      <c r="J1118" s="93"/>
      <c r="K1118" s="94" t="str">
        <f t="shared" si="159"/>
        <v/>
      </c>
      <c r="L1118" s="95">
        <f t="shared" si="152"/>
        <v>0</v>
      </c>
      <c r="M1118" s="96"/>
      <c r="N1118" s="79" t="str">
        <f t="shared" si="160"/>
        <v/>
      </c>
      <c r="O1118" s="82"/>
      <c r="P1118" s="83">
        <f t="shared" si="154"/>
        <v>0</v>
      </c>
      <c r="Q1118" s="78">
        <f t="shared" si="157"/>
        <v>1116</v>
      </c>
      <c r="R1118" s="79"/>
      <c r="T1118" s="3" t="str">
        <f t="shared" si="155"/>
        <v/>
      </c>
    </row>
    <row r="1119" spans="1:20" ht="24.75" customHeight="1">
      <c r="A1119" s="69">
        <f t="shared" si="156"/>
        <v>1117</v>
      </c>
      <c r="B1119" s="16" t="str">
        <f t="shared" si="158"/>
        <v>819</v>
      </c>
      <c r="C1119" s="69">
        <f t="shared" si="153"/>
        <v>819</v>
      </c>
      <c r="D1119" s="11"/>
      <c r="E1119" s="12"/>
      <c r="F1119" s="13"/>
      <c r="G1119" s="14"/>
      <c r="H1119" s="91"/>
      <c r="I1119" s="92"/>
      <c r="J1119" s="93"/>
      <c r="K1119" s="94" t="str">
        <f t="shared" si="159"/>
        <v/>
      </c>
      <c r="L1119" s="95">
        <f t="shared" si="152"/>
        <v>0</v>
      </c>
      <c r="M1119" s="96"/>
      <c r="N1119" s="79" t="str">
        <f t="shared" si="160"/>
        <v/>
      </c>
      <c r="O1119" s="82"/>
      <c r="P1119" s="83">
        <f t="shared" si="154"/>
        <v>0</v>
      </c>
      <c r="Q1119" s="78">
        <f t="shared" si="157"/>
        <v>1117</v>
      </c>
      <c r="R1119" s="79"/>
      <c r="T1119" s="3" t="str">
        <f t="shared" si="155"/>
        <v/>
      </c>
    </row>
    <row r="1120" spans="1:20" ht="24.75" customHeight="1">
      <c r="A1120" s="69">
        <f t="shared" si="156"/>
        <v>1118</v>
      </c>
      <c r="B1120" s="16" t="str">
        <f t="shared" si="158"/>
        <v>820</v>
      </c>
      <c r="C1120" s="69">
        <f t="shared" si="153"/>
        <v>820</v>
      </c>
      <c r="D1120" s="11"/>
      <c r="E1120" s="12"/>
      <c r="F1120" s="13"/>
      <c r="G1120" s="14"/>
      <c r="H1120" s="91"/>
      <c r="I1120" s="92"/>
      <c r="J1120" s="93"/>
      <c r="K1120" s="94" t="str">
        <f t="shared" si="159"/>
        <v/>
      </c>
      <c r="L1120" s="95">
        <f t="shared" si="152"/>
        <v>0</v>
      </c>
      <c r="M1120" s="96"/>
      <c r="N1120" s="79" t="str">
        <f t="shared" si="160"/>
        <v/>
      </c>
      <c r="O1120" s="82"/>
      <c r="P1120" s="83">
        <f t="shared" si="154"/>
        <v>0</v>
      </c>
      <c r="Q1120" s="78">
        <f t="shared" si="157"/>
        <v>1118</v>
      </c>
      <c r="R1120" s="79"/>
      <c r="T1120" s="3" t="str">
        <f t="shared" si="155"/>
        <v/>
      </c>
    </row>
    <row r="1121" spans="1:20" ht="24.75" customHeight="1">
      <c r="A1121" s="69">
        <f t="shared" si="156"/>
        <v>1119</v>
      </c>
      <c r="B1121" s="16" t="str">
        <f t="shared" si="158"/>
        <v>821</v>
      </c>
      <c r="C1121" s="69">
        <f t="shared" si="153"/>
        <v>821</v>
      </c>
      <c r="D1121" s="11"/>
      <c r="E1121" s="12"/>
      <c r="F1121" s="13"/>
      <c r="G1121" s="14"/>
      <c r="H1121" s="91"/>
      <c r="I1121" s="92"/>
      <c r="J1121" s="93"/>
      <c r="K1121" s="94" t="str">
        <f t="shared" si="159"/>
        <v/>
      </c>
      <c r="L1121" s="95">
        <f t="shared" si="152"/>
        <v>0</v>
      </c>
      <c r="M1121" s="96"/>
      <c r="N1121" s="79" t="str">
        <f t="shared" si="160"/>
        <v/>
      </c>
      <c r="O1121" s="82"/>
      <c r="P1121" s="83">
        <f t="shared" si="154"/>
        <v>0</v>
      </c>
      <c r="Q1121" s="78">
        <f t="shared" si="157"/>
        <v>1119</v>
      </c>
      <c r="R1121" s="79"/>
      <c r="T1121" s="3" t="str">
        <f t="shared" si="155"/>
        <v/>
      </c>
    </row>
    <row r="1122" spans="1:20" ht="24.75" customHeight="1">
      <c r="A1122" s="69">
        <f t="shared" si="156"/>
        <v>1120</v>
      </c>
      <c r="B1122" s="16" t="str">
        <f t="shared" si="158"/>
        <v>822</v>
      </c>
      <c r="C1122" s="69">
        <f t="shared" si="153"/>
        <v>822</v>
      </c>
      <c r="D1122" s="11"/>
      <c r="E1122" s="12"/>
      <c r="F1122" s="13"/>
      <c r="G1122" s="14"/>
      <c r="H1122" s="91"/>
      <c r="I1122" s="92"/>
      <c r="J1122" s="93"/>
      <c r="K1122" s="94" t="str">
        <f t="shared" si="159"/>
        <v/>
      </c>
      <c r="L1122" s="95">
        <f t="shared" si="152"/>
        <v>0</v>
      </c>
      <c r="M1122" s="96"/>
      <c r="N1122" s="79" t="str">
        <f t="shared" si="160"/>
        <v/>
      </c>
      <c r="O1122" s="82"/>
      <c r="P1122" s="83">
        <f t="shared" si="154"/>
        <v>0</v>
      </c>
      <c r="Q1122" s="78">
        <f t="shared" si="157"/>
        <v>1120</v>
      </c>
      <c r="R1122" s="79"/>
      <c r="T1122" s="3" t="str">
        <f t="shared" si="155"/>
        <v/>
      </c>
    </row>
    <row r="1123" spans="1:20" ht="24.75" customHeight="1">
      <c r="A1123" s="69">
        <f t="shared" si="156"/>
        <v>1121</v>
      </c>
      <c r="B1123" s="16" t="str">
        <f t="shared" si="158"/>
        <v>823</v>
      </c>
      <c r="C1123" s="69">
        <f t="shared" si="153"/>
        <v>823</v>
      </c>
      <c r="D1123" s="11"/>
      <c r="E1123" s="12"/>
      <c r="F1123" s="13"/>
      <c r="G1123" s="14"/>
      <c r="H1123" s="91"/>
      <c r="I1123" s="92"/>
      <c r="J1123" s="93"/>
      <c r="K1123" s="94" t="str">
        <f t="shared" si="159"/>
        <v/>
      </c>
      <c r="L1123" s="95">
        <f t="shared" si="152"/>
        <v>0</v>
      </c>
      <c r="M1123" s="96"/>
      <c r="N1123" s="79" t="str">
        <f t="shared" si="160"/>
        <v/>
      </c>
      <c r="O1123" s="82"/>
      <c r="P1123" s="83">
        <f t="shared" si="154"/>
        <v>0</v>
      </c>
      <c r="Q1123" s="78">
        <f t="shared" si="157"/>
        <v>1121</v>
      </c>
      <c r="R1123" s="79"/>
      <c r="T1123" s="3" t="str">
        <f t="shared" si="155"/>
        <v/>
      </c>
    </row>
    <row r="1124" spans="1:20" ht="24.75" customHeight="1">
      <c r="A1124" s="69">
        <f t="shared" si="156"/>
        <v>1122</v>
      </c>
      <c r="B1124" s="16" t="str">
        <f t="shared" si="158"/>
        <v>824</v>
      </c>
      <c r="C1124" s="69">
        <f t="shared" si="153"/>
        <v>824</v>
      </c>
      <c r="D1124" s="11"/>
      <c r="E1124" s="12"/>
      <c r="F1124" s="13"/>
      <c r="G1124" s="14"/>
      <c r="H1124" s="91"/>
      <c r="I1124" s="92"/>
      <c r="J1124" s="93"/>
      <c r="K1124" s="94" t="str">
        <f t="shared" si="159"/>
        <v/>
      </c>
      <c r="L1124" s="95">
        <f t="shared" si="152"/>
        <v>0</v>
      </c>
      <c r="M1124" s="96"/>
      <c r="N1124" s="79" t="str">
        <f t="shared" si="160"/>
        <v/>
      </c>
      <c r="O1124" s="82"/>
      <c r="P1124" s="83">
        <f t="shared" si="154"/>
        <v>0</v>
      </c>
      <c r="Q1124" s="78">
        <f t="shared" si="157"/>
        <v>1122</v>
      </c>
      <c r="R1124" s="79"/>
      <c r="T1124" s="3" t="str">
        <f t="shared" si="155"/>
        <v/>
      </c>
    </row>
    <row r="1125" spans="1:20" ht="24.75" customHeight="1">
      <c r="A1125" s="69">
        <f t="shared" si="156"/>
        <v>1123</v>
      </c>
      <c r="B1125" s="16" t="str">
        <f t="shared" si="158"/>
        <v>825</v>
      </c>
      <c r="C1125" s="69">
        <f t="shared" si="153"/>
        <v>825</v>
      </c>
      <c r="D1125" s="11"/>
      <c r="E1125" s="12"/>
      <c r="F1125" s="13"/>
      <c r="G1125" s="14"/>
      <c r="H1125" s="91"/>
      <c r="I1125" s="92"/>
      <c r="J1125" s="93"/>
      <c r="K1125" s="94" t="str">
        <f t="shared" si="159"/>
        <v/>
      </c>
      <c r="L1125" s="95">
        <f t="shared" si="152"/>
        <v>0</v>
      </c>
      <c r="M1125" s="96"/>
      <c r="N1125" s="79" t="str">
        <f t="shared" si="160"/>
        <v/>
      </c>
      <c r="O1125" s="82"/>
      <c r="P1125" s="83">
        <f t="shared" si="154"/>
        <v>0</v>
      </c>
      <c r="Q1125" s="78">
        <f t="shared" si="157"/>
        <v>1123</v>
      </c>
      <c r="R1125" s="79"/>
      <c r="T1125" s="3" t="str">
        <f t="shared" si="155"/>
        <v/>
      </c>
    </row>
    <row r="1126" spans="1:20" ht="24.75" customHeight="1">
      <c r="A1126" s="69">
        <f t="shared" si="156"/>
        <v>1124</v>
      </c>
      <c r="B1126" s="16" t="str">
        <f t="shared" si="158"/>
        <v>826</v>
      </c>
      <c r="C1126" s="69">
        <f t="shared" si="153"/>
        <v>826</v>
      </c>
      <c r="D1126" s="11"/>
      <c r="E1126" s="12"/>
      <c r="F1126" s="13"/>
      <c r="G1126" s="14"/>
      <c r="H1126" s="91"/>
      <c r="I1126" s="92"/>
      <c r="J1126" s="93"/>
      <c r="K1126" s="94" t="str">
        <f t="shared" si="159"/>
        <v/>
      </c>
      <c r="L1126" s="95">
        <f t="shared" si="152"/>
        <v>0</v>
      </c>
      <c r="M1126" s="96"/>
      <c r="N1126" s="79" t="str">
        <f t="shared" si="160"/>
        <v/>
      </c>
      <c r="O1126" s="82"/>
      <c r="P1126" s="83">
        <f t="shared" si="154"/>
        <v>0</v>
      </c>
      <c r="Q1126" s="78">
        <f t="shared" si="157"/>
        <v>1124</v>
      </c>
      <c r="R1126" s="79"/>
      <c r="T1126" s="3" t="str">
        <f t="shared" si="155"/>
        <v/>
      </c>
    </row>
    <row r="1127" spans="1:20" ht="24.75" customHeight="1">
      <c r="A1127" s="69">
        <f t="shared" si="156"/>
        <v>1125</v>
      </c>
      <c r="B1127" s="16" t="str">
        <f t="shared" si="158"/>
        <v>827</v>
      </c>
      <c r="C1127" s="69">
        <f t="shared" si="153"/>
        <v>827</v>
      </c>
      <c r="D1127" s="11"/>
      <c r="E1127" s="12"/>
      <c r="F1127" s="13"/>
      <c r="G1127" s="14"/>
      <c r="H1127" s="91"/>
      <c r="I1127" s="92"/>
      <c r="J1127" s="93"/>
      <c r="K1127" s="94" t="str">
        <f t="shared" si="159"/>
        <v/>
      </c>
      <c r="L1127" s="95">
        <f t="shared" si="152"/>
        <v>0</v>
      </c>
      <c r="M1127" s="96"/>
      <c r="N1127" s="79" t="str">
        <f t="shared" si="160"/>
        <v/>
      </c>
      <c r="O1127" s="82"/>
      <c r="P1127" s="83">
        <f t="shared" si="154"/>
        <v>0</v>
      </c>
      <c r="Q1127" s="78">
        <f t="shared" si="157"/>
        <v>1125</v>
      </c>
      <c r="R1127" s="79"/>
      <c r="T1127" s="3" t="str">
        <f t="shared" si="155"/>
        <v/>
      </c>
    </row>
    <row r="1128" spans="1:20" ht="24.75" customHeight="1">
      <c r="A1128" s="69">
        <f t="shared" si="156"/>
        <v>1126</v>
      </c>
      <c r="B1128" s="16" t="str">
        <f t="shared" si="158"/>
        <v>828</v>
      </c>
      <c r="C1128" s="69">
        <f t="shared" si="153"/>
        <v>828</v>
      </c>
      <c r="D1128" s="11"/>
      <c r="E1128" s="12"/>
      <c r="F1128" s="13"/>
      <c r="G1128" s="14"/>
      <c r="H1128" s="91"/>
      <c r="I1128" s="92"/>
      <c r="J1128" s="93"/>
      <c r="K1128" s="94" t="str">
        <f t="shared" si="159"/>
        <v/>
      </c>
      <c r="L1128" s="95">
        <f t="shared" si="152"/>
        <v>0</v>
      </c>
      <c r="M1128" s="96"/>
      <c r="N1128" s="79" t="str">
        <f t="shared" si="160"/>
        <v/>
      </c>
      <c r="O1128" s="82"/>
      <c r="P1128" s="83">
        <f t="shared" si="154"/>
        <v>0</v>
      </c>
      <c r="Q1128" s="78">
        <f t="shared" si="157"/>
        <v>1126</v>
      </c>
      <c r="R1128" s="79"/>
      <c r="T1128" s="3" t="str">
        <f t="shared" si="155"/>
        <v/>
      </c>
    </row>
    <row r="1129" spans="1:20" ht="24.75" customHeight="1">
      <c r="A1129" s="69">
        <f t="shared" si="156"/>
        <v>1127</v>
      </c>
      <c r="B1129" s="16" t="str">
        <f t="shared" si="158"/>
        <v>829</v>
      </c>
      <c r="C1129" s="69">
        <f t="shared" si="153"/>
        <v>829</v>
      </c>
      <c r="D1129" s="11"/>
      <c r="E1129" s="12"/>
      <c r="F1129" s="13"/>
      <c r="G1129" s="14"/>
      <c r="H1129" s="91"/>
      <c r="I1129" s="92"/>
      <c r="J1129" s="93"/>
      <c r="K1129" s="94" t="str">
        <f t="shared" si="159"/>
        <v/>
      </c>
      <c r="L1129" s="95">
        <f t="shared" si="152"/>
        <v>0</v>
      </c>
      <c r="M1129" s="96"/>
      <c r="N1129" s="79" t="str">
        <f t="shared" si="160"/>
        <v/>
      </c>
      <c r="O1129" s="82"/>
      <c r="P1129" s="83">
        <f t="shared" si="154"/>
        <v>0</v>
      </c>
      <c r="Q1129" s="78">
        <f t="shared" si="157"/>
        <v>1127</v>
      </c>
      <c r="R1129" s="79"/>
      <c r="T1129" s="3" t="str">
        <f t="shared" si="155"/>
        <v/>
      </c>
    </row>
    <row r="1130" spans="1:20" ht="24.75" customHeight="1">
      <c r="A1130" s="69">
        <f t="shared" si="156"/>
        <v>1128</v>
      </c>
      <c r="B1130" s="16" t="str">
        <f t="shared" si="158"/>
        <v>830</v>
      </c>
      <c r="C1130" s="69">
        <f t="shared" si="153"/>
        <v>830</v>
      </c>
      <c r="D1130" s="11"/>
      <c r="E1130" s="12"/>
      <c r="F1130" s="13"/>
      <c r="G1130" s="14"/>
      <c r="H1130" s="91"/>
      <c r="I1130" s="92"/>
      <c r="J1130" s="93"/>
      <c r="K1130" s="94" t="str">
        <f t="shared" si="159"/>
        <v/>
      </c>
      <c r="L1130" s="95">
        <f t="shared" si="152"/>
        <v>0</v>
      </c>
      <c r="M1130" s="96"/>
      <c r="N1130" s="79" t="str">
        <f t="shared" si="160"/>
        <v/>
      </c>
      <c r="O1130" s="82"/>
      <c r="P1130" s="83">
        <f t="shared" si="154"/>
        <v>0</v>
      </c>
      <c r="Q1130" s="78">
        <f t="shared" si="157"/>
        <v>1128</v>
      </c>
      <c r="R1130" s="79"/>
      <c r="T1130" s="3" t="str">
        <f t="shared" si="155"/>
        <v/>
      </c>
    </row>
    <row r="1131" spans="1:20" ht="24.75" customHeight="1">
      <c r="A1131" s="69">
        <f t="shared" si="156"/>
        <v>1129</v>
      </c>
      <c r="B1131" s="16" t="str">
        <f t="shared" si="158"/>
        <v>831</v>
      </c>
      <c r="C1131" s="69">
        <f t="shared" si="153"/>
        <v>831</v>
      </c>
      <c r="D1131" s="11"/>
      <c r="E1131" s="12"/>
      <c r="F1131" s="13"/>
      <c r="G1131" s="14"/>
      <c r="H1131" s="91"/>
      <c r="I1131" s="92"/>
      <c r="J1131" s="93"/>
      <c r="K1131" s="94" t="str">
        <f t="shared" si="159"/>
        <v/>
      </c>
      <c r="L1131" s="95">
        <f t="shared" si="152"/>
        <v>0</v>
      </c>
      <c r="M1131" s="96"/>
      <c r="N1131" s="79" t="str">
        <f t="shared" si="160"/>
        <v/>
      </c>
      <c r="O1131" s="82"/>
      <c r="P1131" s="83">
        <f t="shared" si="154"/>
        <v>0</v>
      </c>
      <c r="Q1131" s="78">
        <f t="shared" si="157"/>
        <v>1129</v>
      </c>
      <c r="R1131" s="79"/>
      <c r="T1131" s="3" t="str">
        <f t="shared" si="155"/>
        <v/>
      </c>
    </row>
    <row r="1132" spans="1:20" ht="24.75" customHeight="1">
      <c r="A1132" s="69">
        <f t="shared" si="156"/>
        <v>1130</v>
      </c>
      <c r="B1132" s="16" t="str">
        <f t="shared" si="158"/>
        <v>832</v>
      </c>
      <c r="C1132" s="69">
        <f t="shared" si="153"/>
        <v>832</v>
      </c>
      <c r="D1132" s="11"/>
      <c r="E1132" s="12"/>
      <c r="F1132" s="13"/>
      <c r="G1132" s="14"/>
      <c r="H1132" s="91"/>
      <c r="I1132" s="92"/>
      <c r="J1132" s="93"/>
      <c r="K1132" s="94" t="str">
        <f t="shared" si="159"/>
        <v/>
      </c>
      <c r="L1132" s="95">
        <f t="shared" si="152"/>
        <v>0</v>
      </c>
      <c r="M1132" s="96"/>
      <c r="N1132" s="79" t="str">
        <f t="shared" si="160"/>
        <v/>
      </c>
      <c r="O1132" s="82"/>
      <c r="P1132" s="83">
        <f t="shared" si="154"/>
        <v>0</v>
      </c>
      <c r="Q1132" s="78">
        <f t="shared" si="157"/>
        <v>1130</v>
      </c>
      <c r="R1132" s="79"/>
      <c r="T1132" s="3" t="str">
        <f t="shared" si="155"/>
        <v/>
      </c>
    </row>
    <row r="1133" spans="1:20" ht="24.75" customHeight="1">
      <c r="A1133" s="69">
        <f t="shared" si="156"/>
        <v>1131</v>
      </c>
      <c r="B1133" s="16" t="str">
        <f t="shared" si="158"/>
        <v>833</v>
      </c>
      <c r="C1133" s="69">
        <f t="shared" si="153"/>
        <v>833</v>
      </c>
      <c r="D1133" s="11"/>
      <c r="E1133" s="12"/>
      <c r="F1133" s="13"/>
      <c r="G1133" s="14"/>
      <c r="H1133" s="91"/>
      <c r="I1133" s="92"/>
      <c r="J1133" s="93"/>
      <c r="K1133" s="94" t="str">
        <f t="shared" si="159"/>
        <v/>
      </c>
      <c r="L1133" s="95">
        <f t="shared" si="152"/>
        <v>0</v>
      </c>
      <c r="M1133" s="96"/>
      <c r="N1133" s="79" t="str">
        <f t="shared" si="160"/>
        <v/>
      </c>
      <c r="O1133" s="82"/>
      <c r="P1133" s="83">
        <f t="shared" si="154"/>
        <v>0</v>
      </c>
      <c r="Q1133" s="78">
        <f t="shared" si="157"/>
        <v>1131</v>
      </c>
      <c r="R1133" s="79"/>
      <c r="T1133" s="3" t="str">
        <f t="shared" si="155"/>
        <v/>
      </c>
    </row>
    <row r="1134" spans="1:20" ht="24.75" customHeight="1">
      <c r="A1134" s="69">
        <f t="shared" si="156"/>
        <v>1132</v>
      </c>
      <c r="B1134" s="16" t="str">
        <f t="shared" si="158"/>
        <v>834</v>
      </c>
      <c r="C1134" s="69">
        <f t="shared" si="153"/>
        <v>834</v>
      </c>
      <c r="D1134" s="11"/>
      <c r="E1134" s="12"/>
      <c r="F1134" s="13"/>
      <c r="G1134" s="14"/>
      <c r="H1134" s="91"/>
      <c r="I1134" s="92"/>
      <c r="J1134" s="93"/>
      <c r="K1134" s="94" t="str">
        <f t="shared" si="159"/>
        <v/>
      </c>
      <c r="L1134" s="95">
        <f t="shared" si="152"/>
        <v>0</v>
      </c>
      <c r="M1134" s="96"/>
      <c r="N1134" s="79" t="str">
        <f t="shared" si="160"/>
        <v/>
      </c>
      <c r="O1134" s="82"/>
      <c r="P1134" s="83">
        <f t="shared" si="154"/>
        <v>0</v>
      </c>
      <c r="Q1134" s="78">
        <f t="shared" si="157"/>
        <v>1132</v>
      </c>
      <c r="R1134" s="79"/>
      <c r="T1134" s="3" t="str">
        <f t="shared" si="155"/>
        <v/>
      </c>
    </row>
    <row r="1135" spans="1:20" ht="24.75" customHeight="1">
      <c r="A1135" s="69">
        <f t="shared" si="156"/>
        <v>1133</v>
      </c>
      <c r="B1135" s="16" t="str">
        <f t="shared" si="158"/>
        <v>835</v>
      </c>
      <c r="C1135" s="69">
        <f t="shared" si="153"/>
        <v>835</v>
      </c>
      <c r="D1135" s="11"/>
      <c r="E1135" s="12"/>
      <c r="F1135" s="13"/>
      <c r="G1135" s="14"/>
      <c r="H1135" s="91"/>
      <c r="I1135" s="92"/>
      <c r="J1135" s="93"/>
      <c r="K1135" s="94" t="str">
        <f t="shared" si="159"/>
        <v/>
      </c>
      <c r="L1135" s="95">
        <f t="shared" si="152"/>
        <v>0</v>
      </c>
      <c r="M1135" s="96"/>
      <c r="N1135" s="79" t="str">
        <f t="shared" si="160"/>
        <v/>
      </c>
      <c r="O1135" s="82"/>
      <c r="P1135" s="83">
        <f t="shared" si="154"/>
        <v>0</v>
      </c>
      <c r="Q1135" s="78">
        <f t="shared" si="157"/>
        <v>1133</v>
      </c>
      <c r="R1135" s="79"/>
      <c r="T1135" s="3" t="str">
        <f t="shared" si="155"/>
        <v/>
      </c>
    </row>
    <row r="1136" spans="1:20" ht="24.75" customHeight="1">
      <c r="A1136" s="69">
        <f t="shared" si="156"/>
        <v>1134</v>
      </c>
      <c r="B1136" s="16" t="str">
        <f t="shared" si="158"/>
        <v>836</v>
      </c>
      <c r="C1136" s="69">
        <f t="shared" si="153"/>
        <v>836</v>
      </c>
      <c r="D1136" s="11"/>
      <c r="E1136" s="12"/>
      <c r="F1136" s="13"/>
      <c r="G1136" s="14"/>
      <c r="H1136" s="91"/>
      <c r="I1136" s="92"/>
      <c r="J1136" s="93"/>
      <c r="K1136" s="94" t="str">
        <f t="shared" si="159"/>
        <v/>
      </c>
      <c r="L1136" s="95">
        <f t="shared" si="152"/>
        <v>0</v>
      </c>
      <c r="M1136" s="96"/>
      <c r="N1136" s="79" t="str">
        <f t="shared" si="160"/>
        <v/>
      </c>
      <c r="O1136" s="82"/>
      <c r="P1136" s="83">
        <f t="shared" si="154"/>
        <v>0</v>
      </c>
      <c r="Q1136" s="78">
        <f t="shared" si="157"/>
        <v>1134</v>
      </c>
      <c r="R1136" s="79"/>
      <c r="T1136" s="3" t="str">
        <f t="shared" si="155"/>
        <v/>
      </c>
    </row>
    <row r="1137" spans="1:20" ht="24.75" customHeight="1">
      <c r="A1137" s="69">
        <f t="shared" si="156"/>
        <v>1135</v>
      </c>
      <c r="B1137" s="16" t="str">
        <f t="shared" si="158"/>
        <v>837</v>
      </c>
      <c r="C1137" s="69">
        <f t="shared" si="153"/>
        <v>837</v>
      </c>
      <c r="D1137" s="11"/>
      <c r="E1137" s="12"/>
      <c r="F1137" s="13"/>
      <c r="G1137" s="14"/>
      <c r="H1137" s="91"/>
      <c r="I1137" s="92"/>
      <c r="J1137" s="93"/>
      <c r="K1137" s="94" t="str">
        <f t="shared" si="159"/>
        <v/>
      </c>
      <c r="L1137" s="95">
        <f t="shared" si="152"/>
        <v>0</v>
      </c>
      <c r="M1137" s="96"/>
      <c r="N1137" s="79" t="str">
        <f t="shared" si="160"/>
        <v/>
      </c>
      <c r="O1137" s="82"/>
      <c r="P1137" s="83">
        <f t="shared" si="154"/>
        <v>0</v>
      </c>
      <c r="Q1137" s="78">
        <f t="shared" si="157"/>
        <v>1135</v>
      </c>
      <c r="R1137" s="79"/>
      <c r="T1137" s="3" t="str">
        <f t="shared" si="155"/>
        <v/>
      </c>
    </row>
    <row r="1138" spans="1:20" ht="24.75" customHeight="1">
      <c r="A1138" s="69">
        <f t="shared" si="156"/>
        <v>1136</v>
      </c>
      <c r="B1138" s="16" t="str">
        <f t="shared" si="158"/>
        <v>838</v>
      </c>
      <c r="C1138" s="69">
        <f t="shared" si="153"/>
        <v>838</v>
      </c>
      <c r="D1138" s="11"/>
      <c r="E1138" s="12"/>
      <c r="F1138" s="13"/>
      <c r="G1138" s="14"/>
      <c r="H1138" s="91"/>
      <c r="I1138" s="92"/>
      <c r="J1138" s="93"/>
      <c r="K1138" s="94" t="str">
        <f t="shared" si="159"/>
        <v/>
      </c>
      <c r="L1138" s="95">
        <f t="shared" si="152"/>
        <v>0</v>
      </c>
      <c r="M1138" s="96"/>
      <c r="N1138" s="79" t="str">
        <f t="shared" si="160"/>
        <v/>
      </c>
      <c r="O1138" s="82"/>
      <c r="P1138" s="83">
        <f t="shared" si="154"/>
        <v>0</v>
      </c>
      <c r="Q1138" s="78">
        <f t="shared" si="157"/>
        <v>1136</v>
      </c>
      <c r="R1138" s="79"/>
      <c r="T1138" s="3" t="str">
        <f t="shared" si="155"/>
        <v/>
      </c>
    </row>
    <row r="1139" spans="1:20" ht="24.75" customHeight="1">
      <c r="A1139" s="69">
        <f t="shared" si="156"/>
        <v>1137</v>
      </c>
      <c r="B1139" s="16" t="str">
        <f t="shared" si="158"/>
        <v>839</v>
      </c>
      <c r="C1139" s="69">
        <f t="shared" si="153"/>
        <v>839</v>
      </c>
      <c r="D1139" s="11"/>
      <c r="E1139" s="12"/>
      <c r="F1139" s="13"/>
      <c r="G1139" s="14"/>
      <c r="H1139" s="91"/>
      <c r="I1139" s="92"/>
      <c r="J1139" s="93"/>
      <c r="K1139" s="94" t="str">
        <f t="shared" si="159"/>
        <v/>
      </c>
      <c r="L1139" s="95">
        <f t="shared" si="152"/>
        <v>0</v>
      </c>
      <c r="M1139" s="96"/>
      <c r="N1139" s="79" t="str">
        <f t="shared" si="160"/>
        <v/>
      </c>
      <c r="O1139" s="82"/>
      <c r="P1139" s="83">
        <f t="shared" si="154"/>
        <v>0</v>
      </c>
      <c r="Q1139" s="78">
        <f t="shared" si="157"/>
        <v>1137</v>
      </c>
      <c r="R1139" s="79"/>
      <c r="T1139" s="3" t="str">
        <f t="shared" si="155"/>
        <v/>
      </c>
    </row>
    <row r="1140" spans="1:20" ht="24.75" customHeight="1">
      <c r="A1140" s="69">
        <f t="shared" si="156"/>
        <v>1138</v>
      </c>
      <c r="B1140" s="16" t="str">
        <f t="shared" si="158"/>
        <v>840</v>
      </c>
      <c r="C1140" s="69">
        <f t="shared" si="153"/>
        <v>840</v>
      </c>
      <c r="D1140" s="11"/>
      <c r="E1140" s="12"/>
      <c r="F1140" s="13"/>
      <c r="G1140" s="14"/>
      <c r="H1140" s="91"/>
      <c r="I1140" s="92"/>
      <c r="J1140" s="93"/>
      <c r="K1140" s="94" t="str">
        <f t="shared" si="159"/>
        <v/>
      </c>
      <c r="L1140" s="95">
        <f t="shared" si="152"/>
        <v>0</v>
      </c>
      <c r="M1140" s="96"/>
      <c r="N1140" s="79" t="str">
        <f t="shared" si="160"/>
        <v/>
      </c>
      <c r="O1140" s="82"/>
      <c r="P1140" s="83">
        <f t="shared" si="154"/>
        <v>0</v>
      </c>
      <c r="Q1140" s="78">
        <f t="shared" si="157"/>
        <v>1138</v>
      </c>
      <c r="R1140" s="79"/>
      <c r="T1140" s="3" t="str">
        <f t="shared" si="155"/>
        <v/>
      </c>
    </row>
    <row r="1141" spans="1:20" ht="24.75" customHeight="1">
      <c r="A1141" s="69">
        <f t="shared" si="156"/>
        <v>1139</v>
      </c>
      <c r="B1141" s="16" t="str">
        <f t="shared" si="158"/>
        <v>841</v>
      </c>
      <c r="C1141" s="69">
        <f t="shared" si="153"/>
        <v>841</v>
      </c>
      <c r="D1141" s="11"/>
      <c r="E1141" s="12"/>
      <c r="F1141" s="13"/>
      <c r="G1141" s="14"/>
      <c r="H1141" s="91"/>
      <c r="I1141" s="92"/>
      <c r="J1141" s="93"/>
      <c r="K1141" s="94" t="str">
        <f t="shared" si="159"/>
        <v/>
      </c>
      <c r="L1141" s="95">
        <f t="shared" si="152"/>
        <v>0</v>
      </c>
      <c r="M1141" s="96"/>
      <c r="N1141" s="79" t="str">
        <f t="shared" si="160"/>
        <v/>
      </c>
      <c r="O1141" s="82"/>
      <c r="P1141" s="83">
        <f t="shared" si="154"/>
        <v>0</v>
      </c>
      <c r="Q1141" s="78">
        <f t="shared" si="157"/>
        <v>1139</v>
      </c>
      <c r="R1141" s="79"/>
      <c r="T1141" s="3" t="str">
        <f t="shared" si="155"/>
        <v/>
      </c>
    </row>
    <row r="1142" spans="1:20" ht="24.75" customHeight="1">
      <c r="A1142" s="69">
        <f t="shared" si="156"/>
        <v>1140</v>
      </c>
      <c r="B1142" s="16" t="str">
        <f t="shared" si="158"/>
        <v>842</v>
      </c>
      <c r="C1142" s="69">
        <f t="shared" si="153"/>
        <v>842</v>
      </c>
      <c r="D1142" s="11"/>
      <c r="E1142" s="12"/>
      <c r="F1142" s="13"/>
      <c r="G1142" s="14"/>
      <c r="H1142" s="91"/>
      <c r="I1142" s="92"/>
      <c r="J1142" s="93"/>
      <c r="K1142" s="94" t="str">
        <f t="shared" si="159"/>
        <v/>
      </c>
      <c r="L1142" s="95">
        <f t="shared" si="152"/>
        <v>0</v>
      </c>
      <c r="M1142" s="96"/>
      <c r="N1142" s="79" t="str">
        <f t="shared" si="160"/>
        <v/>
      </c>
      <c r="O1142" s="82"/>
      <c r="P1142" s="83">
        <f t="shared" si="154"/>
        <v>0</v>
      </c>
      <c r="Q1142" s="78">
        <f t="shared" si="157"/>
        <v>1140</v>
      </c>
      <c r="R1142" s="79"/>
      <c r="T1142" s="3" t="str">
        <f t="shared" si="155"/>
        <v/>
      </c>
    </row>
    <row r="1143" spans="1:20" ht="24.75" customHeight="1">
      <c r="A1143" s="69">
        <f t="shared" si="156"/>
        <v>1141</v>
      </c>
      <c r="B1143" s="16" t="str">
        <f t="shared" si="158"/>
        <v>843</v>
      </c>
      <c r="C1143" s="69">
        <f t="shared" si="153"/>
        <v>843</v>
      </c>
      <c r="D1143" s="11"/>
      <c r="E1143" s="12"/>
      <c r="F1143" s="13"/>
      <c r="G1143" s="14"/>
      <c r="H1143" s="91"/>
      <c r="I1143" s="92"/>
      <c r="J1143" s="93"/>
      <c r="K1143" s="94" t="str">
        <f t="shared" si="159"/>
        <v/>
      </c>
      <c r="L1143" s="95">
        <f t="shared" si="152"/>
        <v>0</v>
      </c>
      <c r="M1143" s="96"/>
      <c r="N1143" s="79" t="str">
        <f t="shared" si="160"/>
        <v/>
      </c>
      <c r="O1143" s="82"/>
      <c r="P1143" s="83">
        <f t="shared" si="154"/>
        <v>0</v>
      </c>
      <c r="Q1143" s="78">
        <f t="shared" si="157"/>
        <v>1141</v>
      </c>
      <c r="R1143" s="79"/>
      <c r="T1143" s="3" t="str">
        <f t="shared" si="155"/>
        <v/>
      </c>
    </row>
    <row r="1144" spans="1:20" ht="24.75" customHeight="1">
      <c r="A1144" s="69">
        <f t="shared" si="156"/>
        <v>1142</v>
      </c>
      <c r="B1144" s="16" t="str">
        <f t="shared" si="158"/>
        <v>844</v>
      </c>
      <c r="C1144" s="69">
        <f t="shared" si="153"/>
        <v>844</v>
      </c>
      <c r="D1144" s="11"/>
      <c r="E1144" s="12"/>
      <c r="F1144" s="13"/>
      <c r="G1144" s="14"/>
      <c r="H1144" s="91"/>
      <c r="I1144" s="92"/>
      <c r="J1144" s="93"/>
      <c r="K1144" s="94" t="str">
        <f t="shared" si="159"/>
        <v/>
      </c>
      <c r="L1144" s="95">
        <f t="shared" si="152"/>
        <v>0</v>
      </c>
      <c r="M1144" s="96"/>
      <c r="N1144" s="79" t="str">
        <f t="shared" si="160"/>
        <v/>
      </c>
      <c r="O1144" s="82"/>
      <c r="P1144" s="83">
        <f t="shared" si="154"/>
        <v>0</v>
      </c>
      <c r="Q1144" s="78">
        <f t="shared" si="157"/>
        <v>1142</v>
      </c>
      <c r="R1144" s="79"/>
      <c r="T1144" s="3" t="str">
        <f t="shared" si="155"/>
        <v/>
      </c>
    </row>
    <row r="1145" spans="1:20" ht="24.75" customHeight="1">
      <c r="A1145" s="69">
        <f t="shared" si="156"/>
        <v>1143</v>
      </c>
      <c r="B1145" s="16" t="str">
        <f t="shared" si="158"/>
        <v>845</v>
      </c>
      <c r="C1145" s="69">
        <f t="shared" si="153"/>
        <v>845</v>
      </c>
      <c r="D1145" s="11"/>
      <c r="E1145" s="12"/>
      <c r="F1145" s="13"/>
      <c r="G1145" s="14"/>
      <c r="H1145" s="91"/>
      <c r="I1145" s="92"/>
      <c r="J1145" s="93"/>
      <c r="K1145" s="94" t="str">
        <f t="shared" si="159"/>
        <v/>
      </c>
      <c r="L1145" s="95">
        <f t="shared" si="152"/>
        <v>0</v>
      </c>
      <c r="M1145" s="96"/>
      <c r="N1145" s="79" t="str">
        <f t="shared" si="160"/>
        <v/>
      </c>
      <c r="O1145" s="82"/>
      <c r="P1145" s="83">
        <f t="shared" si="154"/>
        <v>0</v>
      </c>
      <c r="Q1145" s="78">
        <f t="shared" si="157"/>
        <v>1143</v>
      </c>
      <c r="R1145" s="79"/>
      <c r="T1145" s="3" t="str">
        <f t="shared" si="155"/>
        <v/>
      </c>
    </row>
    <row r="1146" spans="1:20" ht="24.75" customHeight="1">
      <c r="A1146" s="69">
        <f t="shared" si="156"/>
        <v>1144</v>
      </c>
      <c r="B1146" s="16" t="str">
        <f t="shared" si="158"/>
        <v>846</v>
      </c>
      <c r="C1146" s="69">
        <f t="shared" si="153"/>
        <v>846</v>
      </c>
      <c r="D1146" s="11"/>
      <c r="E1146" s="12"/>
      <c r="F1146" s="13"/>
      <c r="G1146" s="14"/>
      <c r="H1146" s="91"/>
      <c r="I1146" s="92"/>
      <c r="J1146" s="93"/>
      <c r="K1146" s="94" t="str">
        <f t="shared" si="159"/>
        <v/>
      </c>
      <c r="L1146" s="95">
        <f t="shared" si="152"/>
        <v>0</v>
      </c>
      <c r="M1146" s="96"/>
      <c r="N1146" s="79" t="str">
        <f t="shared" si="160"/>
        <v/>
      </c>
      <c r="O1146" s="82"/>
      <c r="P1146" s="83">
        <f t="shared" si="154"/>
        <v>0</v>
      </c>
      <c r="Q1146" s="78">
        <f t="shared" si="157"/>
        <v>1144</v>
      </c>
      <c r="R1146" s="79"/>
      <c r="T1146" s="3" t="str">
        <f t="shared" si="155"/>
        <v/>
      </c>
    </row>
    <row r="1147" spans="1:20" ht="24.75" customHeight="1">
      <c r="A1147" s="69">
        <f t="shared" si="156"/>
        <v>1145</v>
      </c>
      <c r="B1147" s="16" t="str">
        <f t="shared" si="158"/>
        <v>847</v>
      </c>
      <c r="C1147" s="69">
        <f t="shared" si="153"/>
        <v>847</v>
      </c>
      <c r="D1147" s="11"/>
      <c r="E1147" s="12"/>
      <c r="F1147" s="13"/>
      <c r="G1147" s="14"/>
      <c r="H1147" s="91"/>
      <c r="I1147" s="92"/>
      <c r="J1147" s="93"/>
      <c r="K1147" s="94" t="str">
        <f t="shared" si="159"/>
        <v/>
      </c>
      <c r="L1147" s="95">
        <f t="shared" si="152"/>
        <v>0</v>
      </c>
      <c r="M1147" s="96"/>
      <c r="N1147" s="79" t="str">
        <f t="shared" si="160"/>
        <v/>
      </c>
      <c r="O1147" s="82"/>
      <c r="P1147" s="83">
        <f t="shared" si="154"/>
        <v>0</v>
      </c>
      <c r="Q1147" s="78">
        <f t="shared" si="157"/>
        <v>1145</v>
      </c>
      <c r="R1147" s="79"/>
      <c r="T1147" s="3" t="str">
        <f t="shared" si="155"/>
        <v/>
      </c>
    </row>
    <row r="1148" spans="1:20" ht="24.75" customHeight="1">
      <c r="A1148" s="69">
        <f t="shared" si="156"/>
        <v>1146</v>
      </c>
      <c r="B1148" s="16" t="str">
        <f t="shared" si="158"/>
        <v>848</v>
      </c>
      <c r="C1148" s="69">
        <f t="shared" si="153"/>
        <v>848</v>
      </c>
      <c r="D1148" s="11"/>
      <c r="E1148" s="12"/>
      <c r="F1148" s="13"/>
      <c r="G1148" s="14"/>
      <c r="H1148" s="91"/>
      <c r="I1148" s="92"/>
      <c r="J1148" s="93"/>
      <c r="K1148" s="94" t="str">
        <f t="shared" si="159"/>
        <v/>
      </c>
      <c r="L1148" s="95">
        <f t="shared" si="152"/>
        <v>0</v>
      </c>
      <c r="M1148" s="96"/>
      <c r="N1148" s="79" t="str">
        <f t="shared" si="160"/>
        <v/>
      </c>
      <c r="O1148" s="82"/>
      <c r="P1148" s="83">
        <f t="shared" si="154"/>
        <v>0</v>
      </c>
      <c r="Q1148" s="78">
        <f t="shared" si="157"/>
        <v>1146</v>
      </c>
      <c r="R1148" s="79"/>
      <c r="T1148" s="3" t="str">
        <f t="shared" si="155"/>
        <v/>
      </c>
    </row>
    <row r="1149" spans="1:20" ht="24.75" customHeight="1">
      <c r="A1149" s="69">
        <f t="shared" si="156"/>
        <v>1147</v>
      </c>
      <c r="B1149" s="16" t="str">
        <f t="shared" si="158"/>
        <v>849</v>
      </c>
      <c r="C1149" s="69">
        <f t="shared" si="153"/>
        <v>849</v>
      </c>
      <c r="D1149" s="11"/>
      <c r="E1149" s="12"/>
      <c r="F1149" s="13"/>
      <c r="G1149" s="14"/>
      <c r="H1149" s="91"/>
      <c r="I1149" s="92"/>
      <c r="J1149" s="93"/>
      <c r="K1149" s="94" t="str">
        <f t="shared" si="159"/>
        <v/>
      </c>
      <c r="L1149" s="95">
        <f t="shared" si="152"/>
        <v>0</v>
      </c>
      <c r="M1149" s="96"/>
      <c r="N1149" s="79" t="str">
        <f t="shared" si="160"/>
        <v/>
      </c>
      <c r="O1149" s="82"/>
      <c r="P1149" s="83">
        <f t="shared" si="154"/>
        <v>0</v>
      </c>
      <c r="Q1149" s="78">
        <f t="shared" si="157"/>
        <v>1147</v>
      </c>
      <c r="R1149" s="79"/>
      <c r="T1149" s="3" t="str">
        <f t="shared" si="155"/>
        <v/>
      </c>
    </row>
    <row r="1150" spans="1:20" ht="24.75" customHeight="1">
      <c r="A1150" s="69">
        <f t="shared" si="156"/>
        <v>1148</v>
      </c>
      <c r="B1150" s="16" t="str">
        <f t="shared" si="158"/>
        <v>850</v>
      </c>
      <c r="C1150" s="69">
        <f t="shared" si="153"/>
        <v>850</v>
      </c>
      <c r="D1150" s="11"/>
      <c r="E1150" s="12"/>
      <c r="F1150" s="13"/>
      <c r="G1150" s="14"/>
      <c r="H1150" s="91"/>
      <c r="I1150" s="92"/>
      <c r="J1150" s="93"/>
      <c r="K1150" s="94" t="str">
        <f t="shared" si="159"/>
        <v/>
      </c>
      <c r="L1150" s="95">
        <f t="shared" si="152"/>
        <v>0</v>
      </c>
      <c r="M1150" s="96"/>
      <c r="N1150" s="79" t="str">
        <f t="shared" si="160"/>
        <v/>
      </c>
      <c r="O1150" s="82"/>
      <c r="P1150" s="83">
        <f t="shared" si="154"/>
        <v>0</v>
      </c>
      <c r="Q1150" s="78">
        <f t="shared" si="157"/>
        <v>1148</v>
      </c>
      <c r="R1150" s="79"/>
      <c r="T1150" s="3" t="str">
        <f t="shared" si="155"/>
        <v/>
      </c>
    </row>
    <row r="1151" spans="1:20" ht="24.75" customHeight="1">
      <c r="A1151" s="69">
        <f t="shared" si="156"/>
        <v>1149</v>
      </c>
      <c r="B1151" s="16" t="str">
        <f t="shared" si="158"/>
        <v>851</v>
      </c>
      <c r="C1151" s="69">
        <f t="shared" si="153"/>
        <v>851</v>
      </c>
      <c r="D1151" s="11"/>
      <c r="E1151" s="12"/>
      <c r="F1151" s="13"/>
      <c r="G1151" s="14"/>
      <c r="H1151" s="91"/>
      <c r="I1151" s="92"/>
      <c r="J1151" s="93"/>
      <c r="K1151" s="94" t="str">
        <f t="shared" si="159"/>
        <v/>
      </c>
      <c r="L1151" s="95">
        <f t="shared" si="152"/>
        <v>0</v>
      </c>
      <c r="M1151" s="96"/>
      <c r="N1151" s="79" t="str">
        <f t="shared" si="160"/>
        <v/>
      </c>
      <c r="O1151" s="82"/>
      <c r="P1151" s="83">
        <f t="shared" si="154"/>
        <v>0</v>
      </c>
      <c r="Q1151" s="78">
        <f t="shared" si="157"/>
        <v>1149</v>
      </c>
      <c r="R1151" s="79"/>
      <c r="T1151" s="3" t="str">
        <f t="shared" si="155"/>
        <v/>
      </c>
    </row>
    <row r="1152" spans="1:20" ht="24.75" customHeight="1">
      <c r="A1152" s="69">
        <f t="shared" si="156"/>
        <v>1150</v>
      </c>
      <c r="B1152" s="16" t="str">
        <f t="shared" si="158"/>
        <v>852</v>
      </c>
      <c r="C1152" s="69">
        <f t="shared" si="153"/>
        <v>852</v>
      </c>
      <c r="D1152" s="11"/>
      <c r="E1152" s="12"/>
      <c r="F1152" s="13"/>
      <c r="G1152" s="14"/>
      <c r="H1152" s="91"/>
      <c r="I1152" s="92"/>
      <c r="J1152" s="93"/>
      <c r="K1152" s="94" t="str">
        <f t="shared" si="159"/>
        <v/>
      </c>
      <c r="L1152" s="95">
        <f t="shared" si="152"/>
        <v>0</v>
      </c>
      <c r="M1152" s="96"/>
      <c r="N1152" s="79" t="str">
        <f t="shared" si="160"/>
        <v/>
      </c>
      <c r="O1152" s="82"/>
      <c r="P1152" s="83">
        <f t="shared" si="154"/>
        <v>0</v>
      </c>
      <c r="Q1152" s="78">
        <f t="shared" si="157"/>
        <v>1150</v>
      </c>
      <c r="R1152" s="79"/>
      <c r="T1152" s="3" t="str">
        <f t="shared" si="155"/>
        <v/>
      </c>
    </row>
    <row r="1153" spans="1:20" ht="24.75" customHeight="1">
      <c r="A1153" s="69">
        <f t="shared" si="156"/>
        <v>1151</v>
      </c>
      <c r="B1153" s="16" t="str">
        <f t="shared" si="158"/>
        <v>853</v>
      </c>
      <c r="C1153" s="69">
        <f t="shared" si="153"/>
        <v>853</v>
      </c>
      <c r="D1153" s="11"/>
      <c r="E1153" s="12"/>
      <c r="F1153" s="13"/>
      <c r="G1153" s="14"/>
      <c r="H1153" s="91"/>
      <c r="I1153" s="92"/>
      <c r="J1153" s="93"/>
      <c r="K1153" s="94" t="str">
        <f t="shared" si="159"/>
        <v/>
      </c>
      <c r="L1153" s="95">
        <f t="shared" si="152"/>
        <v>0</v>
      </c>
      <c r="M1153" s="96"/>
      <c r="N1153" s="79" t="str">
        <f t="shared" si="160"/>
        <v/>
      </c>
      <c r="O1153" s="82"/>
      <c r="P1153" s="83">
        <f t="shared" si="154"/>
        <v>0</v>
      </c>
      <c r="Q1153" s="78">
        <f t="shared" si="157"/>
        <v>1151</v>
      </c>
      <c r="R1153" s="79"/>
      <c r="T1153" s="3" t="str">
        <f t="shared" si="155"/>
        <v/>
      </c>
    </row>
    <row r="1154" spans="1:20" ht="24.75" customHeight="1">
      <c r="A1154" s="69">
        <f t="shared" si="156"/>
        <v>1152</v>
      </c>
      <c r="B1154" s="16" t="str">
        <f t="shared" si="158"/>
        <v>854</v>
      </c>
      <c r="C1154" s="69">
        <f t="shared" si="153"/>
        <v>854</v>
      </c>
      <c r="D1154" s="11"/>
      <c r="E1154" s="12"/>
      <c r="F1154" s="13"/>
      <c r="G1154" s="14"/>
      <c r="H1154" s="91"/>
      <c r="I1154" s="92"/>
      <c r="J1154" s="93"/>
      <c r="K1154" s="94" t="str">
        <f t="shared" si="159"/>
        <v/>
      </c>
      <c r="L1154" s="95">
        <f t="shared" si="152"/>
        <v>0</v>
      </c>
      <c r="M1154" s="96"/>
      <c r="N1154" s="79" t="str">
        <f t="shared" si="160"/>
        <v/>
      </c>
      <c r="O1154" s="82"/>
      <c r="P1154" s="83">
        <f t="shared" si="154"/>
        <v>0</v>
      </c>
      <c r="Q1154" s="78">
        <f t="shared" si="157"/>
        <v>1152</v>
      </c>
      <c r="R1154" s="79"/>
      <c r="T1154" s="3" t="str">
        <f t="shared" si="155"/>
        <v/>
      </c>
    </row>
    <row r="1155" spans="1:20" ht="24.75" customHeight="1">
      <c r="A1155" s="69">
        <f t="shared" si="156"/>
        <v>1153</v>
      </c>
      <c r="B1155" s="16" t="str">
        <f t="shared" si="158"/>
        <v>855</v>
      </c>
      <c r="C1155" s="69">
        <f t="shared" si="153"/>
        <v>855</v>
      </c>
      <c r="D1155" s="11"/>
      <c r="E1155" s="12"/>
      <c r="F1155" s="13"/>
      <c r="G1155" s="14"/>
      <c r="H1155" s="91"/>
      <c r="I1155" s="92"/>
      <c r="J1155" s="93"/>
      <c r="K1155" s="94" t="str">
        <f t="shared" si="159"/>
        <v/>
      </c>
      <c r="L1155" s="95">
        <f t="shared" ref="L1155:L1218" si="161">COUNTIF($D$3:$D$1049,D1155)</f>
        <v>0</v>
      </c>
      <c r="M1155" s="96"/>
      <c r="N1155" s="79" t="str">
        <f t="shared" si="160"/>
        <v/>
      </c>
      <c r="O1155" s="82"/>
      <c r="P1155" s="83">
        <f t="shared" si="154"/>
        <v>0</v>
      </c>
      <c r="Q1155" s="78">
        <f t="shared" si="157"/>
        <v>1153</v>
      </c>
      <c r="R1155" s="79"/>
      <c r="T1155" s="3" t="str">
        <f t="shared" si="155"/>
        <v/>
      </c>
    </row>
    <row r="1156" spans="1:20" ht="24.75" customHeight="1">
      <c r="A1156" s="69">
        <f t="shared" si="156"/>
        <v>1154</v>
      </c>
      <c r="B1156" s="16" t="str">
        <f t="shared" si="158"/>
        <v>856</v>
      </c>
      <c r="C1156" s="69">
        <f t="shared" ref="C1156:C1219" si="162">IF(H1156&lt;&gt;H1155,1,C1155+1)</f>
        <v>856</v>
      </c>
      <c r="D1156" s="11"/>
      <c r="E1156" s="12"/>
      <c r="F1156" s="13"/>
      <c r="G1156" s="14"/>
      <c r="H1156" s="91"/>
      <c r="I1156" s="92"/>
      <c r="J1156" s="93"/>
      <c r="K1156" s="94" t="str">
        <f t="shared" si="159"/>
        <v/>
      </c>
      <c r="L1156" s="95">
        <f t="shared" si="161"/>
        <v>0</v>
      </c>
      <c r="M1156" s="96"/>
      <c r="N1156" s="79" t="str">
        <f t="shared" si="160"/>
        <v/>
      </c>
      <c r="O1156" s="82"/>
      <c r="P1156" s="83">
        <f t="shared" ref="P1156:P1219" si="163">IF(M1156&lt;&gt;0,M1156,O1156)</f>
        <v>0</v>
      </c>
      <c r="Q1156" s="78">
        <f t="shared" si="157"/>
        <v>1154</v>
      </c>
      <c r="R1156" s="79"/>
      <c r="T1156" s="3" t="str">
        <f t="shared" ref="T1156:T1219" si="164">LEFT(D1156,2)</f>
        <v/>
      </c>
    </row>
    <row r="1157" spans="1:20" ht="24.75" customHeight="1">
      <c r="A1157" s="69">
        <f t="shared" ref="A1157:A1220" si="165">A1156+1</f>
        <v>1155</v>
      </c>
      <c r="B1157" s="16" t="str">
        <f t="shared" si="158"/>
        <v>857</v>
      </c>
      <c r="C1157" s="69">
        <f t="shared" si="162"/>
        <v>857</v>
      </c>
      <c r="D1157" s="11"/>
      <c r="E1157" s="12"/>
      <c r="F1157" s="13"/>
      <c r="G1157" s="14"/>
      <c r="H1157" s="91"/>
      <c r="I1157" s="92"/>
      <c r="J1157" s="93"/>
      <c r="K1157" s="94" t="str">
        <f t="shared" si="159"/>
        <v/>
      </c>
      <c r="L1157" s="95">
        <f t="shared" si="161"/>
        <v>0</v>
      </c>
      <c r="M1157" s="96"/>
      <c r="N1157" s="79" t="str">
        <f t="shared" si="160"/>
        <v/>
      </c>
      <c r="O1157" s="82"/>
      <c r="P1157" s="83">
        <f t="shared" si="163"/>
        <v>0</v>
      </c>
      <c r="Q1157" s="78">
        <f t="shared" ref="Q1157:Q1220" si="166">Q1156+1</f>
        <v>1155</v>
      </c>
      <c r="R1157" s="79"/>
      <c r="T1157" s="3" t="str">
        <f t="shared" si="164"/>
        <v/>
      </c>
    </row>
    <row r="1158" spans="1:20" ht="24.75" customHeight="1">
      <c r="A1158" s="69">
        <f t="shared" si="165"/>
        <v>1156</v>
      </c>
      <c r="B1158" s="16" t="str">
        <f t="shared" si="158"/>
        <v>858</v>
      </c>
      <c r="C1158" s="69">
        <f t="shared" si="162"/>
        <v>858</v>
      </c>
      <c r="D1158" s="11"/>
      <c r="E1158" s="12"/>
      <c r="F1158" s="13"/>
      <c r="G1158" s="14"/>
      <c r="H1158" s="91"/>
      <c r="I1158" s="92"/>
      <c r="J1158" s="93"/>
      <c r="K1158" s="94" t="str">
        <f t="shared" si="159"/>
        <v/>
      </c>
      <c r="L1158" s="95">
        <f t="shared" si="161"/>
        <v>0</v>
      </c>
      <c r="M1158" s="96"/>
      <c r="N1158" s="79" t="str">
        <f t="shared" si="160"/>
        <v/>
      </c>
      <c r="O1158" s="82"/>
      <c r="P1158" s="83">
        <f t="shared" si="163"/>
        <v>0</v>
      </c>
      <c r="Q1158" s="78">
        <f t="shared" si="166"/>
        <v>1156</v>
      </c>
      <c r="R1158" s="79"/>
      <c r="T1158" s="3" t="str">
        <f t="shared" si="164"/>
        <v/>
      </c>
    </row>
    <row r="1159" spans="1:20" ht="24.75" customHeight="1">
      <c r="A1159" s="69">
        <f t="shared" si="165"/>
        <v>1157</v>
      </c>
      <c r="B1159" s="16" t="str">
        <f t="shared" si="158"/>
        <v>859</v>
      </c>
      <c r="C1159" s="69">
        <f t="shared" si="162"/>
        <v>859</v>
      </c>
      <c r="D1159" s="11"/>
      <c r="E1159" s="12"/>
      <c r="F1159" s="13"/>
      <c r="G1159" s="14"/>
      <c r="H1159" s="91"/>
      <c r="I1159" s="92"/>
      <c r="J1159" s="93"/>
      <c r="K1159" s="94" t="str">
        <f t="shared" si="159"/>
        <v/>
      </c>
      <c r="L1159" s="95">
        <f t="shared" si="161"/>
        <v>0</v>
      </c>
      <c r="M1159" s="96"/>
      <c r="N1159" s="79" t="str">
        <f t="shared" si="160"/>
        <v/>
      </c>
      <c r="O1159" s="82"/>
      <c r="P1159" s="83">
        <f t="shared" si="163"/>
        <v>0</v>
      </c>
      <c r="Q1159" s="78">
        <f t="shared" si="166"/>
        <v>1157</v>
      </c>
      <c r="R1159" s="79"/>
      <c r="T1159" s="3" t="str">
        <f t="shared" si="164"/>
        <v/>
      </c>
    </row>
    <row r="1160" spans="1:20" ht="24.75" customHeight="1">
      <c r="A1160" s="69">
        <f t="shared" si="165"/>
        <v>1158</v>
      </c>
      <c r="B1160" s="16" t="str">
        <f t="shared" si="158"/>
        <v>860</v>
      </c>
      <c r="C1160" s="69">
        <f t="shared" si="162"/>
        <v>860</v>
      </c>
      <c r="D1160" s="11"/>
      <c r="E1160" s="12"/>
      <c r="F1160" s="13"/>
      <c r="G1160" s="14"/>
      <c r="H1160" s="91"/>
      <c r="I1160" s="92"/>
      <c r="J1160" s="93"/>
      <c r="K1160" s="94" t="str">
        <f t="shared" si="159"/>
        <v/>
      </c>
      <c r="L1160" s="95">
        <f t="shared" si="161"/>
        <v>0</v>
      </c>
      <c r="M1160" s="96"/>
      <c r="N1160" s="79" t="str">
        <f t="shared" si="160"/>
        <v/>
      </c>
      <c r="O1160" s="82"/>
      <c r="P1160" s="83">
        <f t="shared" si="163"/>
        <v>0</v>
      </c>
      <c r="Q1160" s="78">
        <f t="shared" si="166"/>
        <v>1158</v>
      </c>
      <c r="R1160" s="79"/>
      <c r="T1160" s="3" t="str">
        <f t="shared" si="164"/>
        <v/>
      </c>
    </row>
    <row r="1161" spans="1:20" ht="24.75" customHeight="1">
      <c r="A1161" s="69">
        <f t="shared" si="165"/>
        <v>1159</v>
      </c>
      <c r="B1161" s="16" t="str">
        <f t="shared" si="158"/>
        <v>861</v>
      </c>
      <c r="C1161" s="69">
        <f t="shared" si="162"/>
        <v>861</v>
      </c>
      <c r="D1161" s="11"/>
      <c r="E1161" s="12"/>
      <c r="F1161" s="13"/>
      <c r="G1161" s="14"/>
      <c r="H1161" s="91"/>
      <c r="I1161" s="92"/>
      <c r="J1161" s="93"/>
      <c r="K1161" s="94" t="str">
        <f t="shared" si="159"/>
        <v/>
      </c>
      <c r="L1161" s="95">
        <f t="shared" si="161"/>
        <v>0</v>
      </c>
      <c r="M1161" s="96"/>
      <c r="N1161" s="79" t="str">
        <f t="shared" si="160"/>
        <v/>
      </c>
      <c r="O1161" s="82"/>
      <c r="P1161" s="83">
        <f t="shared" si="163"/>
        <v>0</v>
      </c>
      <c r="Q1161" s="78">
        <f t="shared" si="166"/>
        <v>1159</v>
      </c>
      <c r="R1161" s="79"/>
      <c r="T1161" s="3" t="str">
        <f t="shared" si="164"/>
        <v/>
      </c>
    </row>
    <row r="1162" spans="1:20" ht="24.75" customHeight="1">
      <c r="A1162" s="69">
        <f t="shared" si="165"/>
        <v>1160</v>
      </c>
      <c r="B1162" s="16" t="str">
        <f t="shared" ref="B1162:B1225" si="167">J1162&amp;TEXT(C1162,"00")</f>
        <v>862</v>
      </c>
      <c r="C1162" s="69">
        <f t="shared" si="162"/>
        <v>862</v>
      </c>
      <c r="D1162" s="11"/>
      <c r="E1162" s="12"/>
      <c r="F1162" s="13"/>
      <c r="G1162" s="14"/>
      <c r="H1162" s="91"/>
      <c r="I1162" s="92"/>
      <c r="J1162" s="93"/>
      <c r="K1162" s="94" t="str">
        <f t="shared" si="159"/>
        <v/>
      </c>
      <c r="L1162" s="95">
        <f t="shared" si="161"/>
        <v>0</v>
      </c>
      <c r="M1162" s="96"/>
      <c r="N1162" s="79" t="str">
        <f t="shared" si="160"/>
        <v/>
      </c>
      <c r="O1162" s="82"/>
      <c r="P1162" s="83">
        <f t="shared" si="163"/>
        <v>0</v>
      </c>
      <c r="Q1162" s="78">
        <f t="shared" si="166"/>
        <v>1160</v>
      </c>
      <c r="R1162" s="79"/>
      <c r="T1162" s="3" t="str">
        <f t="shared" si="164"/>
        <v/>
      </c>
    </row>
    <row r="1163" spans="1:20" ht="24.75" customHeight="1">
      <c r="A1163" s="69">
        <f t="shared" si="165"/>
        <v>1161</v>
      </c>
      <c r="B1163" s="16" t="str">
        <f t="shared" si="167"/>
        <v>863</v>
      </c>
      <c r="C1163" s="69">
        <f t="shared" si="162"/>
        <v>863</v>
      </c>
      <c r="D1163" s="11"/>
      <c r="E1163" s="12"/>
      <c r="F1163" s="13"/>
      <c r="G1163" s="14"/>
      <c r="H1163" s="91"/>
      <c r="I1163" s="92"/>
      <c r="J1163" s="93"/>
      <c r="K1163" s="94" t="str">
        <f t="shared" si="159"/>
        <v/>
      </c>
      <c r="L1163" s="95">
        <f t="shared" si="161"/>
        <v>0</v>
      </c>
      <c r="M1163" s="96"/>
      <c r="N1163" s="79" t="str">
        <f t="shared" si="160"/>
        <v/>
      </c>
      <c r="O1163" s="82"/>
      <c r="P1163" s="83">
        <f t="shared" si="163"/>
        <v>0</v>
      </c>
      <c r="Q1163" s="78">
        <f t="shared" si="166"/>
        <v>1161</v>
      </c>
      <c r="R1163" s="79"/>
      <c r="T1163" s="3" t="str">
        <f t="shared" si="164"/>
        <v/>
      </c>
    </row>
    <row r="1164" spans="1:20" ht="24.75" customHeight="1">
      <c r="A1164" s="69">
        <f t="shared" si="165"/>
        <v>1162</v>
      </c>
      <c r="B1164" s="16" t="str">
        <f t="shared" si="167"/>
        <v>864</v>
      </c>
      <c r="C1164" s="69">
        <f t="shared" si="162"/>
        <v>864</v>
      </c>
      <c r="D1164" s="11"/>
      <c r="E1164" s="12"/>
      <c r="F1164" s="13"/>
      <c r="G1164" s="14"/>
      <c r="H1164" s="91"/>
      <c r="I1164" s="92"/>
      <c r="J1164" s="93"/>
      <c r="K1164" s="94" t="str">
        <f t="shared" si="159"/>
        <v/>
      </c>
      <c r="L1164" s="95">
        <f t="shared" si="161"/>
        <v>0</v>
      </c>
      <c r="M1164" s="96"/>
      <c r="N1164" s="79" t="str">
        <f t="shared" si="160"/>
        <v/>
      </c>
      <c r="O1164" s="82"/>
      <c r="P1164" s="83">
        <f t="shared" si="163"/>
        <v>0</v>
      </c>
      <c r="Q1164" s="78">
        <f t="shared" si="166"/>
        <v>1162</v>
      </c>
      <c r="R1164" s="79"/>
      <c r="T1164" s="3" t="str">
        <f t="shared" si="164"/>
        <v/>
      </c>
    </row>
    <row r="1165" spans="1:20" ht="24.75" customHeight="1">
      <c r="A1165" s="69">
        <f t="shared" si="165"/>
        <v>1163</v>
      </c>
      <c r="B1165" s="16" t="str">
        <f t="shared" si="167"/>
        <v>865</v>
      </c>
      <c r="C1165" s="69">
        <f t="shared" si="162"/>
        <v>865</v>
      </c>
      <c r="D1165" s="11"/>
      <c r="E1165" s="12"/>
      <c r="F1165" s="13"/>
      <c r="G1165" s="14"/>
      <c r="H1165" s="91"/>
      <c r="I1165" s="92"/>
      <c r="J1165" s="93"/>
      <c r="K1165" s="94" t="str">
        <f t="shared" si="159"/>
        <v/>
      </c>
      <c r="L1165" s="95">
        <f t="shared" si="161"/>
        <v>0</v>
      </c>
      <c r="M1165" s="96"/>
      <c r="N1165" s="79" t="str">
        <f t="shared" si="160"/>
        <v/>
      </c>
      <c r="O1165" s="82"/>
      <c r="P1165" s="83">
        <f t="shared" si="163"/>
        <v>0</v>
      </c>
      <c r="Q1165" s="78">
        <f t="shared" si="166"/>
        <v>1163</v>
      </c>
      <c r="R1165" s="79"/>
      <c r="T1165" s="3" t="str">
        <f t="shared" si="164"/>
        <v/>
      </c>
    </row>
    <row r="1166" spans="1:20" ht="24.75" customHeight="1">
      <c r="A1166" s="69">
        <f t="shared" si="165"/>
        <v>1164</v>
      </c>
      <c r="B1166" s="16" t="str">
        <f t="shared" si="167"/>
        <v>866</v>
      </c>
      <c r="C1166" s="69">
        <f t="shared" si="162"/>
        <v>866</v>
      </c>
      <c r="D1166" s="11"/>
      <c r="E1166" s="12"/>
      <c r="F1166" s="13"/>
      <c r="G1166" s="14"/>
      <c r="H1166" s="91"/>
      <c r="I1166" s="92"/>
      <c r="J1166" s="93"/>
      <c r="K1166" s="94" t="str">
        <f t="shared" si="159"/>
        <v/>
      </c>
      <c r="L1166" s="95">
        <f t="shared" si="161"/>
        <v>0</v>
      </c>
      <c r="M1166" s="96"/>
      <c r="N1166" s="79" t="str">
        <f t="shared" si="160"/>
        <v/>
      </c>
      <c r="O1166" s="82"/>
      <c r="P1166" s="83">
        <f t="shared" si="163"/>
        <v>0</v>
      </c>
      <c r="Q1166" s="78">
        <f t="shared" si="166"/>
        <v>1164</v>
      </c>
      <c r="R1166" s="79"/>
      <c r="T1166" s="3" t="str">
        <f t="shared" si="164"/>
        <v/>
      </c>
    </row>
    <row r="1167" spans="1:20" ht="24.75" customHeight="1">
      <c r="A1167" s="69">
        <f t="shared" si="165"/>
        <v>1165</v>
      </c>
      <c r="B1167" s="16" t="str">
        <f t="shared" si="167"/>
        <v>867</v>
      </c>
      <c r="C1167" s="69">
        <f t="shared" si="162"/>
        <v>867</v>
      </c>
      <c r="D1167" s="11"/>
      <c r="E1167" s="12"/>
      <c r="F1167" s="13"/>
      <c r="G1167" s="14"/>
      <c r="H1167" s="91"/>
      <c r="I1167" s="92"/>
      <c r="J1167" s="93"/>
      <c r="K1167" s="94" t="str">
        <f t="shared" si="159"/>
        <v/>
      </c>
      <c r="L1167" s="95">
        <f t="shared" si="161"/>
        <v>0</v>
      </c>
      <c r="M1167" s="96"/>
      <c r="N1167" s="79" t="str">
        <f t="shared" si="160"/>
        <v/>
      </c>
      <c r="O1167" s="82"/>
      <c r="P1167" s="83">
        <f t="shared" si="163"/>
        <v>0</v>
      </c>
      <c r="Q1167" s="78">
        <f t="shared" si="166"/>
        <v>1165</v>
      </c>
      <c r="R1167" s="79"/>
      <c r="T1167" s="3" t="str">
        <f t="shared" si="164"/>
        <v/>
      </c>
    </row>
    <row r="1168" spans="1:20" ht="24.75" customHeight="1">
      <c r="A1168" s="69">
        <f t="shared" si="165"/>
        <v>1166</v>
      </c>
      <c r="B1168" s="16" t="str">
        <f t="shared" si="167"/>
        <v>868</v>
      </c>
      <c r="C1168" s="69">
        <f t="shared" si="162"/>
        <v>868</v>
      </c>
      <c r="D1168" s="11"/>
      <c r="E1168" s="12"/>
      <c r="F1168" s="13"/>
      <c r="G1168" s="14"/>
      <c r="H1168" s="91"/>
      <c r="I1168" s="92"/>
      <c r="J1168" s="93"/>
      <c r="K1168" s="94" t="str">
        <f t="shared" si="159"/>
        <v/>
      </c>
      <c r="L1168" s="95">
        <f t="shared" si="161"/>
        <v>0</v>
      </c>
      <c r="M1168" s="96"/>
      <c r="N1168" s="79" t="str">
        <f t="shared" si="160"/>
        <v/>
      </c>
      <c r="O1168" s="82"/>
      <c r="P1168" s="83">
        <f t="shared" si="163"/>
        <v>0</v>
      </c>
      <c r="Q1168" s="78">
        <f t="shared" si="166"/>
        <v>1166</v>
      </c>
      <c r="R1168" s="79"/>
      <c r="T1168" s="3" t="str">
        <f t="shared" si="164"/>
        <v/>
      </c>
    </row>
    <row r="1169" spans="1:20" ht="24.75" customHeight="1">
      <c r="A1169" s="69">
        <f t="shared" si="165"/>
        <v>1167</v>
      </c>
      <c r="B1169" s="16" t="str">
        <f t="shared" si="167"/>
        <v>869</v>
      </c>
      <c r="C1169" s="69">
        <f t="shared" si="162"/>
        <v>869</v>
      </c>
      <c r="D1169" s="11"/>
      <c r="E1169" s="12"/>
      <c r="F1169" s="13"/>
      <c r="G1169" s="14"/>
      <c r="H1169" s="91"/>
      <c r="I1169" s="92"/>
      <c r="J1169" s="93"/>
      <c r="K1169" s="94" t="str">
        <f t="shared" si="159"/>
        <v/>
      </c>
      <c r="L1169" s="95">
        <f t="shared" si="161"/>
        <v>0</v>
      </c>
      <c r="M1169" s="96"/>
      <c r="N1169" s="79" t="str">
        <f t="shared" si="160"/>
        <v/>
      </c>
      <c r="O1169" s="82"/>
      <c r="P1169" s="83">
        <f t="shared" si="163"/>
        <v>0</v>
      </c>
      <c r="Q1169" s="78">
        <f t="shared" si="166"/>
        <v>1167</v>
      </c>
      <c r="R1169" s="79"/>
      <c r="T1169" s="3" t="str">
        <f t="shared" si="164"/>
        <v/>
      </c>
    </row>
    <row r="1170" spans="1:20" ht="24.75" customHeight="1">
      <c r="A1170" s="69">
        <f t="shared" si="165"/>
        <v>1168</v>
      </c>
      <c r="B1170" s="16" t="str">
        <f t="shared" si="167"/>
        <v>870</v>
      </c>
      <c r="C1170" s="69">
        <f t="shared" si="162"/>
        <v>870</v>
      </c>
      <c r="D1170" s="11"/>
      <c r="E1170" s="12"/>
      <c r="F1170" s="13"/>
      <c r="G1170" s="14"/>
      <c r="H1170" s="91"/>
      <c r="I1170" s="92"/>
      <c r="J1170" s="93"/>
      <c r="K1170" s="94" t="str">
        <f t="shared" si="159"/>
        <v/>
      </c>
      <c r="L1170" s="95">
        <f t="shared" si="161"/>
        <v>0</v>
      </c>
      <c r="M1170" s="96"/>
      <c r="N1170" s="79" t="str">
        <f t="shared" si="160"/>
        <v/>
      </c>
      <c r="O1170" s="82"/>
      <c r="P1170" s="83">
        <f t="shared" si="163"/>
        <v>0</v>
      </c>
      <c r="Q1170" s="78">
        <f t="shared" si="166"/>
        <v>1168</v>
      </c>
      <c r="R1170" s="79"/>
      <c r="T1170" s="3" t="str">
        <f t="shared" si="164"/>
        <v/>
      </c>
    </row>
    <row r="1171" spans="1:20" ht="24.75" customHeight="1">
      <c r="A1171" s="69">
        <f t="shared" si="165"/>
        <v>1169</v>
      </c>
      <c r="B1171" s="16" t="str">
        <f t="shared" si="167"/>
        <v>871</v>
      </c>
      <c r="C1171" s="69">
        <f t="shared" si="162"/>
        <v>871</v>
      </c>
      <c r="D1171" s="11"/>
      <c r="E1171" s="12"/>
      <c r="F1171" s="13"/>
      <c r="G1171" s="14"/>
      <c r="H1171" s="91"/>
      <c r="I1171" s="92"/>
      <c r="J1171" s="93"/>
      <c r="K1171" s="94" t="str">
        <f t="shared" si="159"/>
        <v/>
      </c>
      <c r="L1171" s="95">
        <f t="shared" si="161"/>
        <v>0</v>
      </c>
      <c r="M1171" s="96"/>
      <c r="N1171" s="79" t="str">
        <f t="shared" si="160"/>
        <v/>
      </c>
      <c r="O1171" s="82"/>
      <c r="P1171" s="83">
        <f t="shared" si="163"/>
        <v>0</v>
      </c>
      <c r="Q1171" s="78">
        <f t="shared" si="166"/>
        <v>1169</v>
      </c>
      <c r="R1171" s="79"/>
      <c r="T1171" s="3" t="str">
        <f t="shared" si="164"/>
        <v/>
      </c>
    </row>
    <row r="1172" spans="1:20" ht="24.75" customHeight="1">
      <c r="A1172" s="69">
        <f t="shared" si="165"/>
        <v>1170</v>
      </c>
      <c r="B1172" s="16" t="str">
        <f t="shared" si="167"/>
        <v>872</v>
      </c>
      <c r="C1172" s="69">
        <f t="shared" si="162"/>
        <v>872</v>
      </c>
      <c r="D1172" s="11"/>
      <c r="E1172" s="12"/>
      <c r="F1172" s="13"/>
      <c r="G1172" s="14"/>
      <c r="H1172" s="91"/>
      <c r="I1172" s="92"/>
      <c r="J1172" s="93"/>
      <c r="K1172" s="94" t="str">
        <f t="shared" si="159"/>
        <v/>
      </c>
      <c r="L1172" s="95">
        <f t="shared" si="161"/>
        <v>0</v>
      </c>
      <c r="M1172" s="96"/>
      <c r="N1172" s="79" t="str">
        <f t="shared" si="160"/>
        <v/>
      </c>
      <c r="O1172" s="82"/>
      <c r="P1172" s="83">
        <f t="shared" si="163"/>
        <v>0</v>
      </c>
      <c r="Q1172" s="78">
        <f t="shared" si="166"/>
        <v>1170</v>
      </c>
      <c r="R1172" s="79"/>
      <c r="T1172" s="3" t="str">
        <f t="shared" si="164"/>
        <v/>
      </c>
    </row>
    <row r="1173" spans="1:20" ht="24.75" customHeight="1">
      <c r="A1173" s="69">
        <f t="shared" si="165"/>
        <v>1171</v>
      </c>
      <c r="B1173" s="16" t="str">
        <f t="shared" si="167"/>
        <v>873</v>
      </c>
      <c r="C1173" s="69">
        <f t="shared" si="162"/>
        <v>873</v>
      </c>
      <c r="D1173" s="11"/>
      <c r="E1173" s="12"/>
      <c r="F1173" s="13"/>
      <c r="G1173" s="14"/>
      <c r="H1173" s="91"/>
      <c r="I1173" s="92"/>
      <c r="J1173" s="93"/>
      <c r="K1173" s="94" t="str">
        <f t="shared" si="159"/>
        <v/>
      </c>
      <c r="L1173" s="95">
        <f t="shared" si="161"/>
        <v>0</v>
      </c>
      <c r="M1173" s="96"/>
      <c r="N1173" s="79" t="str">
        <f t="shared" si="160"/>
        <v/>
      </c>
      <c r="O1173" s="82"/>
      <c r="P1173" s="83">
        <f t="shared" si="163"/>
        <v>0</v>
      </c>
      <c r="Q1173" s="78">
        <f t="shared" si="166"/>
        <v>1171</v>
      </c>
      <c r="R1173" s="79"/>
      <c r="T1173" s="3" t="str">
        <f t="shared" si="164"/>
        <v/>
      </c>
    </row>
    <row r="1174" spans="1:20" ht="24.75" customHeight="1">
      <c r="A1174" s="69">
        <f t="shared" si="165"/>
        <v>1172</v>
      </c>
      <c r="B1174" s="16" t="str">
        <f t="shared" si="167"/>
        <v>874</v>
      </c>
      <c r="C1174" s="69">
        <f t="shared" si="162"/>
        <v>874</v>
      </c>
      <c r="D1174" s="11"/>
      <c r="E1174" s="12"/>
      <c r="F1174" s="13"/>
      <c r="G1174" s="14"/>
      <c r="H1174" s="91"/>
      <c r="I1174" s="92"/>
      <c r="J1174" s="93"/>
      <c r="K1174" s="94" t="str">
        <f t="shared" si="159"/>
        <v/>
      </c>
      <c r="L1174" s="95">
        <f t="shared" si="161"/>
        <v>0</v>
      </c>
      <c r="M1174" s="96"/>
      <c r="N1174" s="79" t="str">
        <f t="shared" si="160"/>
        <v/>
      </c>
      <c r="O1174" s="82"/>
      <c r="P1174" s="83">
        <f t="shared" si="163"/>
        <v>0</v>
      </c>
      <c r="Q1174" s="78">
        <f t="shared" si="166"/>
        <v>1172</v>
      </c>
      <c r="R1174" s="79"/>
      <c r="T1174" s="3" t="str">
        <f t="shared" si="164"/>
        <v/>
      </c>
    </row>
    <row r="1175" spans="1:20" ht="24.75" customHeight="1">
      <c r="A1175" s="69">
        <f t="shared" si="165"/>
        <v>1173</v>
      </c>
      <c r="B1175" s="16" t="str">
        <f t="shared" si="167"/>
        <v>875</v>
      </c>
      <c r="C1175" s="69">
        <f t="shared" si="162"/>
        <v>875</v>
      </c>
      <c r="D1175" s="11"/>
      <c r="E1175" s="12"/>
      <c r="F1175" s="13"/>
      <c r="G1175" s="14"/>
      <c r="H1175" s="91"/>
      <c r="I1175" s="92"/>
      <c r="J1175" s="93"/>
      <c r="K1175" s="94" t="str">
        <f t="shared" si="159"/>
        <v/>
      </c>
      <c r="L1175" s="95">
        <f t="shared" si="161"/>
        <v>0</v>
      </c>
      <c r="M1175" s="96"/>
      <c r="N1175" s="79" t="str">
        <f t="shared" si="160"/>
        <v/>
      </c>
      <c r="O1175" s="82"/>
      <c r="P1175" s="83">
        <f t="shared" si="163"/>
        <v>0</v>
      </c>
      <c r="Q1175" s="78">
        <f t="shared" si="166"/>
        <v>1173</v>
      </c>
      <c r="R1175" s="79"/>
      <c r="T1175" s="3" t="str">
        <f t="shared" si="164"/>
        <v/>
      </c>
    </row>
    <row r="1176" spans="1:20" ht="24.75" customHeight="1">
      <c r="A1176" s="69">
        <f t="shared" si="165"/>
        <v>1174</v>
      </c>
      <c r="B1176" s="16" t="str">
        <f t="shared" si="167"/>
        <v>876</v>
      </c>
      <c r="C1176" s="69">
        <f t="shared" si="162"/>
        <v>876</v>
      </c>
      <c r="D1176" s="11"/>
      <c r="E1176" s="12"/>
      <c r="F1176" s="13"/>
      <c r="G1176" s="14"/>
      <c r="H1176" s="91"/>
      <c r="I1176" s="92"/>
      <c r="J1176" s="93"/>
      <c r="K1176" s="94" t="str">
        <f t="shared" si="159"/>
        <v/>
      </c>
      <c r="L1176" s="95">
        <f t="shared" si="161"/>
        <v>0</v>
      </c>
      <c r="M1176" s="96"/>
      <c r="N1176" s="79" t="str">
        <f t="shared" si="160"/>
        <v/>
      </c>
      <c r="O1176" s="82"/>
      <c r="P1176" s="83">
        <f t="shared" si="163"/>
        <v>0</v>
      </c>
      <c r="Q1176" s="78">
        <f t="shared" si="166"/>
        <v>1174</v>
      </c>
      <c r="R1176" s="79"/>
      <c r="T1176" s="3" t="str">
        <f t="shared" si="164"/>
        <v/>
      </c>
    </row>
    <row r="1177" spans="1:20" ht="24.75" customHeight="1">
      <c r="A1177" s="69">
        <f t="shared" si="165"/>
        <v>1175</v>
      </c>
      <c r="B1177" s="16" t="str">
        <f t="shared" si="167"/>
        <v>877</v>
      </c>
      <c r="C1177" s="69">
        <f t="shared" si="162"/>
        <v>877</v>
      </c>
      <c r="D1177" s="11"/>
      <c r="E1177" s="12"/>
      <c r="F1177" s="13"/>
      <c r="G1177" s="14"/>
      <c r="H1177" s="91"/>
      <c r="I1177" s="92"/>
      <c r="J1177" s="93"/>
      <c r="K1177" s="94" t="str">
        <f t="shared" ref="K1177:K1240" si="168">I1177&amp;J1177</f>
        <v/>
      </c>
      <c r="L1177" s="95">
        <f t="shared" si="161"/>
        <v>0</v>
      </c>
      <c r="M1177" s="96"/>
      <c r="N1177" s="79" t="str">
        <f t="shared" ref="N1177:N1240" si="169">IF(M1177&lt;&gt;0,"Học Ghép","")</f>
        <v/>
      </c>
      <c r="O1177" s="82"/>
      <c r="P1177" s="83">
        <f t="shared" si="163"/>
        <v>0</v>
      </c>
      <c r="Q1177" s="78">
        <f t="shared" si="166"/>
        <v>1175</v>
      </c>
      <c r="R1177" s="79"/>
      <c r="T1177" s="3" t="str">
        <f t="shared" si="164"/>
        <v/>
      </c>
    </row>
    <row r="1178" spans="1:20" ht="24.75" customHeight="1">
      <c r="A1178" s="69">
        <f t="shared" si="165"/>
        <v>1176</v>
      </c>
      <c r="B1178" s="16" t="str">
        <f t="shared" si="167"/>
        <v>878</v>
      </c>
      <c r="C1178" s="69">
        <f t="shared" si="162"/>
        <v>878</v>
      </c>
      <c r="D1178" s="11"/>
      <c r="E1178" s="12"/>
      <c r="F1178" s="13"/>
      <c r="G1178" s="14"/>
      <c r="H1178" s="91"/>
      <c r="I1178" s="92"/>
      <c r="J1178" s="93"/>
      <c r="K1178" s="94" t="str">
        <f t="shared" si="168"/>
        <v/>
      </c>
      <c r="L1178" s="95">
        <f t="shared" si="161"/>
        <v>0</v>
      </c>
      <c r="M1178" s="96"/>
      <c r="N1178" s="79" t="str">
        <f t="shared" si="169"/>
        <v/>
      </c>
      <c r="O1178" s="82"/>
      <c r="P1178" s="83">
        <f t="shared" si="163"/>
        <v>0</v>
      </c>
      <c r="Q1178" s="78">
        <f t="shared" si="166"/>
        <v>1176</v>
      </c>
      <c r="R1178" s="79"/>
      <c r="T1178" s="3" t="str">
        <f t="shared" si="164"/>
        <v/>
      </c>
    </row>
    <row r="1179" spans="1:20" ht="24.75" customHeight="1">
      <c r="A1179" s="69">
        <f t="shared" si="165"/>
        <v>1177</v>
      </c>
      <c r="B1179" s="16" t="str">
        <f t="shared" si="167"/>
        <v>879</v>
      </c>
      <c r="C1179" s="69">
        <f t="shared" si="162"/>
        <v>879</v>
      </c>
      <c r="D1179" s="11"/>
      <c r="E1179" s="12"/>
      <c r="F1179" s="13"/>
      <c r="G1179" s="14"/>
      <c r="H1179" s="91"/>
      <c r="I1179" s="92"/>
      <c r="J1179" s="93"/>
      <c r="K1179" s="94" t="str">
        <f t="shared" si="168"/>
        <v/>
      </c>
      <c r="L1179" s="95">
        <f t="shared" si="161"/>
        <v>0</v>
      </c>
      <c r="M1179" s="96"/>
      <c r="N1179" s="79" t="str">
        <f t="shared" si="169"/>
        <v/>
      </c>
      <c r="O1179" s="82"/>
      <c r="P1179" s="83">
        <f t="shared" si="163"/>
        <v>0</v>
      </c>
      <c r="Q1179" s="78">
        <f t="shared" si="166"/>
        <v>1177</v>
      </c>
      <c r="R1179" s="79"/>
      <c r="T1179" s="3" t="str">
        <f t="shared" si="164"/>
        <v/>
      </c>
    </row>
    <row r="1180" spans="1:20" ht="24.75" customHeight="1">
      <c r="A1180" s="69">
        <f t="shared" si="165"/>
        <v>1178</v>
      </c>
      <c r="B1180" s="16" t="str">
        <f t="shared" si="167"/>
        <v>880</v>
      </c>
      <c r="C1180" s="69">
        <f t="shared" si="162"/>
        <v>880</v>
      </c>
      <c r="D1180" s="11"/>
      <c r="E1180" s="12"/>
      <c r="F1180" s="13"/>
      <c r="G1180" s="14"/>
      <c r="H1180" s="91"/>
      <c r="I1180" s="92"/>
      <c r="J1180" s="93"/>
      <c r="K1180" s="94" t="str">
        <f t="shared" si="168"/>
        <v/>
      </c>
      <c r="L1180" s="95">
        <f t="shared" si="161"/>
        <v>0</v>
      </c>
      <c r="M1180" s="96"/>
      <c r="N1180" s="79" t="str">
        <f t="shared" si="169"/>
        <v/>
      </c>
      <c r="O1180" s="82"/>
      <c r="P1180" s="83">
        <f t="shared" si="163"/>
        <v>0</v>
      </c>
      <c r="Q1180" s="78">
        <f t="shared" si="166"/>
        <v>1178</v>
      </c>
      <c r="R1180" s="79"/>
      <c r="T1180" s="3" t="str">
        <f t="shared" si="164"/>
        <v/>
      </c>
    </row>
    <row r="1181" spans="1:20" ht="24.75" customHeight="1">
      <c r="A1181" s="69">
        <f t="shared" si="165"/>
        <v>1179</v>
      </c>
      <c r="B1181" s="16" t="str">
        <f t="shared" si="167"/>
        <v>881</v>
      </c>
      <c r="C1181" s="69">
        <f t="shared" si="162"/>
        <v>881</v>
      </c>
      <c r="D1181" s="11"/>
      <c r="E1181" s="12"/>
      <c r="F1181" s="13"/>
      <c r="G1181" s="14"/>
      <c r="H1181" s="91"/>
      <c r="I1181" s="92"/>
      <c r="J1181" s="93"/>
      <c r="K1181" s="94" t="str">
        <f t="shared" si="168"/>
        <v/>
      </c>
      <c r="L1181" s="95">
        <f t="shared" si="161"/>
        <v>0</v>
      </c>
      <c r="M1181" s="96"/>
      <c r="N1181" s="79" t="str">
        <f t="shared" si="169"/>
        <v/>
      </c>
      <c r="O1181" s="82"/>
      <c r="P1181" s="83">
        <f t="shared" si="163"/>
        <v>0</v>
      </c>
      <c r="Q1181" s="78">
        <f t="shared" si="166"/>
        <v>1179</v>
      </c>
      <c r="R1181" s="79"/>
      <c r="T1181" s="3" t="str">
        <f t="shared" si="164"/>
        <v/>
      </c>
    </row>
    <row r="1182" spans="1:20" ht="24.75" customHeight="1">
      <c r="A1182" s="69">
        <f t="shared" si="165"/>
        <v>1180</v>
      </c>
      <c r="B1182" s="16" t="str">
        <f t="shared" si="167"/>
        <v>882</v>
      </c>
      <c r="C1182" s="69">
        <f t="shared" si="162"/>
        <v>882</v>
      </c>
      <c r="D1182" s="11"/>
      <c r="E1182" s="12"/>
      <c r="F1182" s="13"/>
      <c r="G1182" s="14"/>
      <c r="H1182" s="91"/>
      <c r="I1182" s="92"/>
      <c r="J1182" s="93"/>
      <c r="K1182" s="94" t="str">
        <f t="shared" si="168"/>
        <v/>
      </c>
      <c r="L1182" s="95">
        <f t="shared" si="161"/>
        <v>0</v>
      </c>
      <c r="M1182" s="96"/>
      <c r="N1182" s="79" t="str">
        <f t="shared" si="169"/>
        <v/>
      </c>
      <c r="O1182" s="82"/>
      <c r="P1182" s="83">
        <f t="shared" si="163"/>
        <v>0</v>
      </c>
      <c r="Q1182" s="78">
        <f t="shared" si="166"/>
        <v>1180</v>
      </c>
      <c r="R1182" s="79"/>
      <c r="T1182" s="3" t="str">
        <f t="shared" si="164"/>
        <v/>
      </c>
    </row>
    <row r="1183" spans="1:20" ht="24.75" customHeight="1">
      <c r="A1183" s="69">
        <f t="shared" si="165"/>
        <v>1181</v>
      </c>
      <c r="B1183" s="16" t="str">
        <f t="shared" si="167"/>
        <v>883</v>
      </c>
      <c r="C1183" s="69">
        <f t="shared" si="162"/>
        <v>883</v>
      </c>
      <c r="D1183" s="11"/>
      <c r="E1183" s="12"/>
      <c r="F1183" s="13"/>
      <c r="G1183" s="14"/>
      <c r="H1183" s="91"/>
      <c r="I1183" s="92"/>
      <c r="J1183" s="93"/>
      <c r="K1183" s="94" t="str">
        <f t="shared" si="168"/>
        <v/>
      </c>
      <c r="L1183" s="95">
        <f t="shared" si="161"/>
        <v>0</v>
      </c>
      <c r="M1183" s="96"/>
      <c r="N1183" s="79" t="str">
        <f t="shared" si="169"/>
        <v/>
      </c>
      <c r="O1183" s="82"/>
      <c r="P1183" s="83">
        <f t="shared" si="163"/>
        <v>0</v>
      </c>
      <c r="Q1183" s="78">
        <f t="shared" si="166"/>
        <v>1181</v>
      </c>
      <c r="R1183" s="79"/>
      <c r="T1183" s="3" t="str">
        <f t="shared" si="164"/>
        <v/>
      </c>
    </row>
    <row r="1184" spans="1:20" ht="24.75" customHeight="1">
      <c r="A1184" s="69">
        <f t="shared" si="165"/>
        <v>1182</v>
      </c>
      <c r="B1184" s="16" t="str">
        <f t="shared" si="167"/>
        <v>884</v>
      </c>
      <c r="C1184" s="69">
        <f t="shared" si="162"/>
        <v>884</v>
      </c>
      <c r="D1184" s="11"/>
      <c r="E1184" s="12"/>
      <c r="F1184" s="13"/>
      <c r="G1184" s="14"/>
      <c r="H1184" s="91"/>
      <c r="I1184" s="92"/>
      <c r="J1184" s="93"/>
      <c r="K1184" s="94" t="str">
        <f t="shared" si="168"/>
        <v/>
      </c>
      <c r="L1184" s="95">
        <f t="shared" si="161"/>
        <v>0</v>
      </c>
      <c r="M1184" s="96"/>
      <c r="N1184" s="79" t="str">
        <f t="shared" si="169"/>
        <v/>
      </c>
      <c r="O1184" s="82"/>
      <c r="P1184" s="83">
        <f t="shared" si="163"/>
        <v>0</v>
      </c>
      <c r="Q1184" s="78">
        <f t="shared" si="166"/>
        <v>1182</v>
      </c>
      <c r="R1184" s="79"/>
      <c r="T1184" s="3" t="str">
        <f t="shared" si="164"/>
        <v/>
      </c>
    </row>
    <row r="1185" spans="1:20" ht="24.75" customHeight="1">
      <c r="A1185" s="69">
        <f t="shared" si="165"/>
        <v>1183</v>
      </c>
      <c r="B1185" s="16" t="str">
        <f t="shared" si="167"/>
        <v>885</v>
      </c>
      <c r="C1185" s="69">
        <f t="shared" si="162"/>
        <v>885</v>
      </c>
      <c r="D1185" s="11"/>
      <c r="E1185" s="12"/>
      <c r="F1185" s="13"/>
      <c r="G1185" s="14"/>
      <c r="H1185" s="91"/>
      <c r="I1185" s="92"/>
      <c r="J1185" s="93"/>
      <c r="K1185" s="94" t="str">
        <f t="shared" si="168"/>
        <v/>
      </c>
      <c r="L1185" s="95">
        <f t="shared" si="161"/>
        <v>0</v>
      </c>
      <c r="M1185" s="96"/>
      <c r="N1185" s="79" t="str">
        <f t="shared" si="169"/>
        <v/>
      </c>
      <c r="O1185" s="82"/>
      <c r="P1185" s="83">
        <f t="shared" si="163"/>
        <v>0</v>
      </c>
      <c r="Q1185" s="78">
        <f t="shared" si="166"/>
        <v>1183</v>
      </c>
      <c r="R1185" s="79"/>
      <c r="T1185" s="3" t="str">
        <f t="shared" si="164"/>
        <v/>
      </c>
    </row>
    <row r="1186" spans="1:20" ht="24.75" customHeight="1">
      <c r="A1186" s="69">
        <f t="shared" si="165"/>
        <v>1184</v>
      </c>
      <c r="B1186" s="16" t="str">
        <f t="shared" si="167"/>
        <v>886</v>
      </c>
      <c r="C1186" s="69">
        <f t="shared" si="162"/>
        <v>886</v>
      </c>
      <c r="D1186" s="11"/>
      <c r="E1186" s="12"/>
      <c r="F1186" s="13"/>
      <c r="G1186" s="14"/>
      <c r="H1186" s="91"/>
      <c r="I1186" s="92"/>
      <c r="J1186" s="93"/>
      <c r="K1186" s="94" t="str">
        <f t="shared" si="168"/>
        <v/>
      </c>
      <c r="L1186" s="95">
        <f t="shared" si="161"/>
        <v>0</v>
      </c>
      <c r="M1186" s="96"/>
      <c r="N1186" s="79" t="str">
        <f t="shared" si="169"/>
        <v/>
      </c>
      <c r="O1186" s="82"/>
      <c r="P1186" s="83">
        <f t="shared" si="163"/>
        <v>0</v>
      </c>
      <c r="Q1186" s="78">
        <f t="shared" si="166"/>
        <v>1184</v>
      </c>
      <c r="R1186" s="79"/>
      <c r="T1186" s="3" t="str">
        <f t="shared" si="164"/>
        <v/>
      </c>
    </row>
    <row r="1187" spans="1:20" ht="24.75" customHeight="1">
      <c r="A1187" s="69">
        <f t="shared" si="165"/>
        <v>1185</v>
      </c>
      <c r="B1187" s="16" t="str">
        <f t="shared" si="167"/>
        <v>887</v>
      </c>
      <c r="C1187" s="69">
        <f t="shared" si="162"/>
        <v>887</v>
      </c>
      <c r="D1187" s="11"/>
      <c r="E1187" s="12"/>
      <c r="F1187" s="13"/>
      <c r="G1187" s="14"/>
      <c r="H1187" s="91"/>
      <c r="I1187" s="92"/>
      <c r="J1187" s="93"/>
      <c r="K1187" s="94" t="str">
        <f t="shared" si="168"/>
        <v/>
      </c>
      <c r="L1187" s="95">
        <f t="shared" si="161"/>
        <v>0</v>
      </c>
      <c r="M1187" s="96"/>
      <c r="N1187" s="79" t="str">
        <f t="shared" si="169"/>
        <v/>
      </c>
      <c r="O1187" s="82"/>
      <c r="P1187" s="83">
        <f t="shared" si="163"/>
        <v>0</v>
      </c>
      <c r="Q1187" s="78">
        <f t="shared" si="166"/>
        <v>1185</v>
      </c>
      <c r="R1187" s="79"/>
      <c r="T1187" s="3" t="str">
        <f t="shared" si="164"/>
        <v/>
      </c>
    </row>
    <row r="1188" spans="1:20" ht="24.75" customHeight="1">
      <c r="A1188" s="69">
        <f t="shared" si="165"/>
        <v>1186</v>
      </c>
      <c r="B1188" s="16" t="str">
        <f t="shared" si="167"/>
        <v>888</v>
      </c>
      <c r="C1188" s="69">
        <f t="shared" si="162"/>
        <v>888</v>
      </c>
      <c r="D1188" s="11"/>
      <c r="E1188" s="12"/>
      <c r="F1188" s="13"/>
      <c r="G1188" s="14"/>
      <c r="H1188" s="91"/>
      <c r="I1188" s="92"/>
      <c r="J1188" s="93"/>
      <c r="K1188" s="94" t="str">
        <f t="shared" si="168"/>
        <v/>
      </c>
      <c r="L1188" s="95">
        <f t="shared" si="161"/>
        <v>0</v>
      </c>
      <c r="M1188" s="96"/>
      <c r="N1188" s="79" t="str">
        <f t="shared" si="169"/>
        <v/>
      </c>
      <c r="O1188" s="82"/>
      <c r="P1188" s="83">
        <f t="shared" si="163"/>
        <v>0</v>
      </c>
      <c r="Q1188" s="78">
        <f t="shared" si="166"/>
        <v>1186</v>
      </c>
      <c r="R1188" s="79"/>
      <c r="T1188" s="3" t="str">
        <f t="shared" si="164"/>
        <v/>
      </c>
    </row>
    <row r="1189" spans="1:20" ht="24.75" customHeight="1">
      <c r="A1189" s="69">
        <f t="shared" si="165"/>
        <v>1187</v>
      </c>
      <c r="B1189" s="16" t="str">
        <f t="shared" si="167"/>
        <v>889</v>
      </c>
      <c r="C1189" s="69">
        <f t="shared" si="162"/>
        <v>889</v>
      </c>
      <c r="D1189" s="11"/>
      <c r="E1189" s="12"/>
      <c r="F1189" s="13"/>
      <c r="G1189" s="14"/>
      <c r="H1189" s="91"/>
      <c r="I1189" s="92"/>
      <c r="J1189" s="93"/>
      <c r="K1189" s="94" t="str">
        <f t="shared" si="168"/>
        <v/>
      </c>
      <c r="L1189" s="95">
        <f t="shared" si="161"/>
        <v>0</v>
      </c>
      <c r="M1189" s="96"/>
      <c r="N1189" s="79" t="str">
        <f t="shared" si="169"/>
        <v/>
      </c>
      <c r="O1189" s="82"/>
      <c r="P1189" s="83">
        <f t="shared" si="163"/>
        <v>0</v>
      </c>
      <c r="Q1189" s="78">
        <f t="shared" si="166"/>
        <v>1187</v>
      </c>
      <c r="R1189" s="79"/>
      <c r="T1189" s="3" t="str">
        <f t="shared" si="164"/>
        <v/>
      </c>
    </row>
    <row r="1190" spans="1:20" ht="24.75" customHeight="1">
      <c r="A1190" s="69">
        <f t="shared" si="165"/>
        <v>1188</v>
      </c>
      <c r="B1190" s="16" t="str">
        <f t="shared" si="167"/>
        <v>890</v>
      </c>
      <c r="C1190" s="69">
        <f t="shared" si="162"/>
        <v>890</v>
      </c>
      <c r="D1190" s="11"/>
      <c r="E1190" s="12"/>
      <c r="F1190" s="13"/>
      <c r="G1190" s="14"/>
      <c r="H1190" s="91"/>
      <c r="I1190" s="92"/>
      <c r="J1190" s="93"/>
      <c r="K1190" s="94" t="str">
        <f t="shared" si="168"/>
        <v/>
      </c>
      <c r="L1190" s="95">
        <f t="shared" si="161"/>
        <v>0</v>
      </c>
      <c r="M1190" s="96"/>
      <c r="N1190" s="79" t="str">
        <f t="shared" si="169"/>
        <v/>
      </c>
      <c r="O1190" s="82"/>
      <c r="P1190" s="83">
        <f t="shared" si="163"/>
        <v>0</v>
      </c>
      <c r="Q1190" s="78">
        <f t="shared" si="166"/>
        <v>1188</v>
      </c>
      <c r="R1190" s="79"/>
      <c r="T1190" s="3" t="str">
        <f t="shared" si="164"/>
        <v/>
      </c>
    </row>
    <row r="1191" spans="1:20" ht="24.75" customHeight="1">
      <c r="A1191" s="69">
        <f t="shared" si="165"/>
        <v>1189</v>
      </c>
      <c r="B1191" s="16" t="str">
        <f t="shared" si="167"/>
        <v>891</v>
      </c>
      <c r="C1191" s="69">
        <f t="shared" si="162"/>
        <v>891</v>
      </c>
      <c r="D1191" s="11"/>
      <c r="E1191" s="12"/>
      <c r="F1191" s="13"/>
      <c r="G1191" s="14"/>
      <c r="H1191" s="91"/>
      <c r="I1191" s="92"/>
      <c r="J1191" s="93"/>
      <c r="K1191" s="94" t="str">
        <f t="shared" si="168"/>
        <v/>
      </c>
      <c r="L1191" s="95">
        <f t="shared" si="161"/>
        <v>0</v>
      </c>
      <c r="M1191" s="96"/>
      <c r="N1191" s="79" t="str">
        <f t="shared" si="169"/>
        <v/>
      </c>
      <c r="O1191" s="82"/>
      <c r="P1191" s="83">
        <f t="shared" si="163"/>
        <v>0</v>
      </c>
      <c r="Q1191" s="78">
        <f t="shared" si="166"/>
        <v>1189</v>
      </c>
      <c r="R1191" s="79"/>
      <c r="T1191" s="3" t="str">
        <f t="shared" si="164"/>
        <v/>
      </c>
    </row>
    <row r="1192" spans="1:20" ht="24.75" customHeight="1">
      <c r="A1192" s="69">
        <f t="shared" si="165"/>
        <v>1190</v>
      </c>
      <c r="B1192" s="16" t="str">
        <f t="shared" si="167"/>
        <v>892</v>
      </c>
      <c r="C1192" s="69">
        <f t="shared" si="162"/>
        <v>892</v>
      </c>
      <c r="D1192" s="11"/>
      <c r="E1192" s="12"/>
      <c r="F1192" s="13"/>
      <c r="G1192" s="14"/>
      <c r="H1192" s="91"/>
      <c r="I1192" s="92"/>
      <c r="J1192" s="93"/>
      <c r="K1192" s="94" t="str">
        <f t="shared" si="168"/>
        <v/>
      </c>
      <c r="L1192" s="95">
        <f t="shared" si="161"/>
        <v>0</v>
      </c>
      <c r="M1192" s="96"/>
      <c r="N1192" s="79" t="str">
        <f t="shared" si="169"/>
        <v/>
      </c>
      <c r="O1192" s="82"/>
      <c r="P1192" s="83">
        <f t="shared" si="163"/>
        <v>0</v>
      </c>
      <c r="Q1192" s="78">
        <f t="shared" si="166"/>
        <v>1190</v>
      </c>
      <c r="R1192" s="79"/>
      <c r="T1192" s="3" t="str">
        <f t="shared" si="164"/>
        <v/>
      </c>
    </row>
    <row r="1193" spans="1:20" ht="24.75" customHeight="1">
      <c r="A1193" s="69">
        <f t="shared" si="165"/>
        <v>1191</v>
      </c>
      <c r="B1193" s="16" t="str">
        <f t="shared" si="167"/>
        <v>893</v>
      </c>
      <c r="C1193" s="69">
        <f t="shared" si="162"/>
        <v>893</v>
      </c>
      <c r="D1193" s="11"/>
      <c r="E1193" s="12"/>
      <c r="F1193" s="13"/>
      <c r="G1193" s="14"/>
      <c r="H1193" s="91"/>
      <c r="I1193" s="92"/>
      <c r="J1193" s="93"/>
      <c r="K1193" s="94" t="str">
        <f t="shared" si="168"/>
        <v/>
      </c>
      <c r="L1193" s="95">
        <f t="shared" si="161"/>
        <v>0</v>
      </c>
      <c r="M1193" s="96"/>
      <c r="N1193" s="79" t="str">
        <f t="shared" si="169"/>
        <v/>
      </c>
      <c r="O1193" s="82"/>
      <c r="P1193" s="83">
        <f t="shared" si="163"/>
        <v>0</v>
      </c>
      <c r="Q1193" s="78">
        <f t="shared" si="166"/>
        <v>1191</v>
      </c>
      <c r="R1193" s="79"/>
      <c r="T1193" s="3" t="str">
        <f t="shared" si="164"/>
        <v/>
      </c>
    </row>
    <row r="1194" spans="1:20" ht="24.75" customHeight="1">
      <c r="A1194" s="69">
        <f t="shared" si="165"/>
        <v>1192</v>
      </c>
      <c r="B1194" s="16" t="str">
        <f t="shared" si="167"/>
        <v>894</v>
      </c>
      <c r="C1194" s="69">
        <f t="shared" si="162"/>
        <v>894</v>
      </c>
      <c r="D1194" s="11"/>
      <c r="E1194" s="12"/>
      <c r="F1194" s="13"/>
      <c r="G1194" s="14"/>
      <c r="H1194" s="91"/>
      <c r="I1194" s="92"/>
      <c r="J1194" s="93"/>
      <c r="K1194" s="94" t="str">
        <f t="shared" si="168"/>
        <v/>
      </c>
      <c r="L1194" s="95">
        <f t="shared" si="161"/>
        <v>0</v>
      </c>
      <c r="M1194" s="96"/>
      <c r="N1194" s="79" t="str">
        <f t="shared" si="169"/>
        <v/>
      </c>
      <c r="O1194" s="82"/>
      <c r="P1194" s="83">
        <f t="shared" si="163"/>
        <v>0</v>
      </c>
      <c r="Q1194" s="78">
        <f t="shared" si="166"/>
        <v>1192</v>
      </c>
      <c r="R1194" s="79"/>
      <c r="T1194" s="3" t="str">
        <f t="shared" si="164"/>
        <v/>
      </c>
    </row>
    <row r="1195" spans="1:20" ht="24.75" customHeight="1">
      <c r="A1195" s="69">
        <f t="shared" si="165"/>
        <v>1193</v>
      </c>
      <c r="B1195" s="16" t="str">
        <f t="shared" si="167"/>
        <v>895</v>
      </c>
      <c r="C1195" s="69">
        <f t="shared" si="162"/>
        <v>895</v>
      </c>
      <c r="D1195" s="11"/>
      <c r="E1195" s="12"/>
      <c r="F1195" s="13"/>
      <c r="G1195" s="14"/>
      <c r="H1195" s="91"/>
      <c r="I1195" s="92"/>
      <c r="J1195" s="93"/>
      <c r="K1195" s="94" t="str">
        <f t="shared" si="168"/>
        <v/>
      </c>
      <c r="L1195" s="95">
        <f t="shared" si="161"/>
        <v>0</v>
      </c>
      <c r="M1195" s="96"/>
      <c r="N1195" s="79" t="str">
        <f t="shared" si="169"/>
        <v/>
      </c>
      <c r="O1195" s="82"/>
      <c r="P1195" s="83">
        <f t="shared" si="163"/>
        <v>0</v>
      </c>
      <c r="Q1195" s="78">
        <f t="shared" si="166"/>
        <v>1193</v>
      </c>
      <c r="R1195" s="79"/>
      <c r="T1195" s="3" t="str">
        <f t="shared" si="164"/>
        <v/>
      </c>
    </row>
    <row r="1196" spans="1:20" ht="24.75" customHeight="1">
      <c r="A1196" s="69">
        <f t="shared" si="165"/>
        <v>1194</v>
      </c>
      <c r="B1196" s="16" t="str">
        <f t="shared" si="167"/>
        <v>896</v>
      </c>
      <c r="C1196" s="69">
        <f t="shared" si="162"/>
        <v>896</v>
      </c>
      <c r="D1196" s="11"/>
      <c r="E1196" s="12"/>
      <c r="F1196" s="13"/>
      <c r="G1196" s="14"/>
      <c r="H1196" s="91"/>
      <c r="I1196" s="92"/>
      <c r="J1196" s="93"/>
      <c r="K1196" s="94" t="str">
        <f t="shared" si="168"/>
        <v/>
      </c>
      <c r="L1196" s="95">
        <f t="shared" si="161"/>
        <v>0</v>
      </c>
      <c r="M1196" s="96"/>
      <c r="N1196" s="79" t="str">
        <f t="shared" si="169"/>
        <v/>
      </c>
      <c r="O1196" s="82"/>
      <c r="P1196" s="83">
        <f t="shared" si="163"/>
        <v>0</v>
      </c>
      <c r="Q1196" s="78">
        <f t="shared" si="166"/>
        <v>1194</v>
      </c>
      <c r="R1196" s="79"/>
      <c r="T1196" s="3" t="str">
        <f t="shared" si="164"/>
        <v/>
      </c>
    </row>
    <row r="1197" spans="1:20" ht="24.75" customHeight="1">
      <c r="A1197" s="69">
        <f t="shared" si="165"/>
        <v>1195</v>
      </c>
      <c r="B1197" s="16" t="str">
        <f t="shared" si="167"/>
        <v>897</v>
      </c>
      <c r="C1197" s="69">
        <f t="shared" si="162"/>
        <v>897</v>
      </c>
      <c r="D1197" s="11"/>
      <c r="E1197" s="12"/>
      <c r="F1197" s="13"/>
      <c r="G1197" s="14"/>
      <c r="H1197" s="91"/>
      <c r="I1197" s="92"/>
      <c r="J1197" s="93"/>
      <c r="K1197" s="94" t="str">
        <f t="shared" si="168"/>
        <v/>
      </c>
      <c r="L1197" s="95">
        <f t="shared" si="161"/>
        <v>0</v>
      </c>
      <c r="M1197" s="96"/>
      <c r="N1197" s="79" t="str">
        <f t="shared" si="169"/>
        <v/>
      </c>
      <c r="O1197" s="82"/>
      <c r="P1197" s="83">
        <f t="shared" si="163"/>
        <v>0</v>
      </c>
      <c r="Q1197" s="78">
        <f t="shared" si="166"/>
        <v>1195</v>
      </c>
      <c r="R1197" s="79"/>
      <c r="T1197" s="3" t="str">
        <f t="shared" si="164"/>
        <v/>
      </c>
    </row>
    <row r="1198" spans="1:20" ht="24.75" customHeight="1">
      <c r="A1198" s="69">
        <f t="shared" si="165"/>
        <v>1196</v>
      </c>
      <c r="B1198" s="16" t="str">
        <f t="shared" si="167"/>
        <v>898</v>
      </c>
      <c r="C1198" s="69">
        <f t="shared" si="162"/>
        <v>898</v>
      </c>
      <c r="D1198" s="11"/>
      <c r="E1198" s="12"/>
      <c r="F1198" s="13"/>
      <c r="G1198" s="14"/>
      <c r="H1198" s="91"/>
      <c r="I1198" s="92"/>
      <c r="J1198" s="93"/>
      <c r="K1198" s="94" t="str">
        <f t="shared" si="168"/>
        <v/>
      </c>
      <c r="L1198" s="95">
        <f t="shared" si="161"/>
        <v>0</v>
      </c>
      <c r="M1198" s="96"/>
      <c r="N1198" s="79" t="str">
        <f t="shared" si="169"/>
        <v/>
      </c>
      <c r="O1198" s="82"/>
      <c r="P1198" s="83">
        <f t="shared" si="163"/>
        <v>0</v>
      </c>
      <c r="Q1198" s="78">
        <f t="shared" si="166"/>
        <v>1196</v>
      </c>
      <c r="R1198" s="79"/>
      <c r="T1198" s="3" t="str">
        <f t="shared" si="164"/>
        <v/>
      </c>
    </row>
    <row r="1199" spans="1:20" ht="24.75" customHeight="1">
      <c r="A1199" s="69">
        <f t="shared" si="165"/>
        <v>1197</v>
      </c>
      <c r="B1199" s="16" t="str">
        <f t="shared" si="167"/>
        <v>899</v>
      </c>
      <c r="C1199" s="69">
        <f t="shared" si="162"/>
        <v>899</v>
      </c>
      <c r="D1199" s="11"/>
      <c r="E1199" s="12"/>
      <c r="F1199" s="13"/>
      <c r="G1199" s="14"/>
      <c r="H1199" s="91"/>
      <c r="I1199" s="92"/>
      <c r="J1199" s="93"/>
      <c r="K1199" s="94" t="str">
        <f t="shared" si="168"/>
        <v/>
      </c>
      <c r="L1199" s="95">
        <f t="shared" si="161"/>
        <v>0</v>
      </c>
      <c r="M1199" s="96"/>
      <c r="N1199" s="79" t="str">
        <f t="shared" si="169"/>
        <v/>
      </c>
      <c r="O1199" s="82"/>
      <c r="P1199" s="83">
        <f t="shared" si="163"/>
        <v>0</v>
      </c>
      <c r="Q1199" s="78">
        <f t="shared" si="166"/>
        <v>1197</v>
      </c>
      <c r="R1199" s="79"/>
      <c r="T1199" s="3" t="str">
        <f t="shared" si="164"/>
        <v/>
      </c>
    </row>
    <row r="1200" spans="1:20" ht="24.75" customHeight="1">
      <c r="A1200" s="69">
        <f t="shared" si="165"/>
        <v>1198</v>
      </c>
      <c r="B1200" s="16" t="str">
        <f t="shared" si="167"/>
        <v>900</v>
      </c>
      <c r="C1200" s="69">
        <f t="shared" si="162"/>
        <v>900</v>
      </c>
      <c r="D1200" s="11"/>
      <c r="E1200" s="12"/>
      <c r="F1200" s="13"/>
      <c r="G1200" s="14"/>
      <c r="H1200" s="91"/>
      <c r="I1200" s="92"/>
      <c r="J1200" s="93"/>
      <c r="K1200" s="94" t="str">
        <f t="shared" si="168"/>
        <v/>
      </c>
      <c r="L1200" s="95">
        <f t="shared" si="161"/>
        <v>0</v>
      </c>
      <c r="M1200" s="96"/>
      <c r="N1200" s="79" t="str">
        <f t="shared" si="169"/>
        <v/>
      </c>
      <c r="O1200" s="82"/>
      <c r="P1200" s="83">
        <f t="shared" si="163"/>
        <v>0</v>
      </c>
      <c r="Q1200" s="78">
        <f t="shared" si="166"/>
        <v>1198</v>
      </c>
      <c r="R1200" s="79"/>
      <c r="T1200" s="3" t="str">
        <f t="shared" si="164"/>
        <v/>
      </c>
    </row>
    <row r="1201" spans="1:20" ht="24.75" customHeight="1">
      <c r="A1201" s="69">
        <f t="shared" si="165"/>
        <v>1199</v>
      </c>
      <c r="B1201" s="16" t="str">
        <f t="shared" si="167"/>
        <v>901</v>
      </c>
      <c r="C1201" s="69">
        <f t="shared" si="162"/>
        <v>901</v>
      </c>
      <c r="D1201" s="11"/>
      <c r="E1201" s="12"/>
      <c r="F1201" s="13"/>
      <c r="G1201" s="14"/>
      <c r="H1201" s="91"/>
      <c r="I1201" s="92"/>
      <c r="J1201" s="93"/>
      <c r="K1201" s="94" t="str">
        <f t="shared" si="168"/>
        <v/>
      </c>
      <c r="L1201" s="95">
        <f t="shared" si="161"/>
        <v>0</v>
      </c>
      <c r="M1201" s="96"/>
      <c r="N1201" s="79" t="str">
        <f t="shared" si="169"/>
        <v/>
      </c>
      <c r="O1201" s="82"/>
      <c r="P1201" s="83">
        <f t="shared" si="163"/>
        <v>0</v>
      </c>
      <c r="Q1201" s="78">
        <f t="shared" si="166"/>
        <v>1199</v>
      </c>
      <c r="R1201" s="79"/>
      <c r="T1201" s="3" t="str">
        <f t="shared" si="164"/>
        <v/>
      </c>
    </row>
    <row r="1202" spans="1:20" ht="24.75" customHeight="1">
      <c r="A1202" s="69">
        <f t="shared" si="165"/>
        <v>1200</v>
      </c>
      <c r="B1202" s="16" t="str">
        <f t="shared" si="167"/>
        <v>902</v>
      </c>
      <c r="C1202" s="69">
        <f t="shared" si="162"/>
        <v>902</v>
      </c>
      <c r="D1202" s="11"/>
      <c r="E1202" s="12"/>
      <c r="F1202" s="13"/>
      <c r="G1202" s="14"/>
      <c r="H1202" s="91"/>
      <c r="I1202" s="92"/>
      <c r="J1202" s="93"/>
      <c r="K1202" s="94" t="str">
        <f t="shared" si="168"/>
        <v/>
      </c>
      <c r="L1202" s="95">
        <f t="shared" si="161"/>
        <v>0</v>
      </c>
      <c r="M1202" s="96"/>
      <c r="N1202" s="79" t="str">
        <f t="shared" si="169"/>
        <v/>
      </c>
      <c r="O1202" s="82"/>
      <c r="P1202" s="83">
        <f t="shared" si="163"/>
        <v>0</v>
      </c>
      <c r="Q1202" s="78">
        <f t="shared" si="166"/>
        <v>1200</v>
      </c>
      <c r="R1202" s="79"/>
      <c r="T1202" s="3" t="str">
        <f t="shared" si="164"/>
        <v/>
      </c>
    </row>
    <row r="1203" spans="1:20" ht="24.75" customHeight="1">
      <c r="A1203" s="69">
        <f t="shared" si="165"/>
        <v>1201</v>
      </c>
      <c r="B1203" s="16" t="str">
        <f t="shared" si="167"/>
        <v>903</v>
      </c>
      <c r="C1203" s="69">
        <f t="shared" si="162"/>
        <v>903</v>
      </c>
      <c r="D1203" s="11"/>
      <c r="E1203" s="12"/>
      <c r="F1203" s="13"/>
      <c r="G1203" s="14"/>
      <c r="H1203" s="91"/>
      <c r="I1203" s="92"/>
      <c r="J1203" s="93"/>
      <c r="K1203" s="94" t="str">
        <f t="shared" si="168"/>
        <v/>
      </c>
      <c r="L1203" s="95">
        <f t="shared" si="161"/>
        <v>0</v>
      </c>
      <c r="M1203" s="96"/>
      <c r="N1203" s="79" t="str">
        <f t="shared" si="169"/>
        <v/>
      </c>
      <c r="O1203" s="82"/>
      <c r="P1203" s="83">
        <f t="shared" si="163"/>
        <v>0</v>
      </c>
      <c r="Q1203" s="78">
        <f t="shared" si="166"/>
        <v>1201</v>
      </c>
      <c r="R1203" s="79"/>
      <c r="T1203" s="3" t="str">
        <f t="shared" si="164"/>
        <v/>
      </c>
    </row>
    <row r="1204" spans="1:20" ht="24.75" customHeight="1">
      <c r="A1204" s="69">
        <f t="shared" si="165"/>
        <v>1202</v>
      </c>
      <c r="B1204" s="16" t="str">
        <f t="shared" si="167"/>
        <v>904</v>
      </c>
      <c r="C1204" s="69">
        <f t="shared" si="162"/>
        <v>904</v>
      </c>
      <c r="D1204" s="11"/>
      <c r="E1204" s="12"/>
      <c r="F1204" s="13"/>
      <c r="G1204" s="14"/>
      <c r="H1204" s="91"/>
      <c r="I1204" s="92"/>
      <c r="J1204" s="93"/>
      <c r="K1204" s="94" t="str">
        <f t="shared" si="168"/>
        <v/>
      </c>
      <c r="L1204" s="95">
        <f t="shared" si="161"/>
        <v>0</v>
      </c>
      <c r="M1204" s="96"/>
      <c r="N1204" s="79" t="str">
        <f t="shared" si="169"/>
        <v/>
      </c>
      <c r="O1204" s="82"/>
      <c r="P1204" s="83">
        <f t="shared" si="163"/>
        <v>0</v>
      </c>
      <c r="Q1204" s="78">
        <f t="shared" si="166"/>
        <v>1202</v>
      </c>
      <c r="R1204" s="79"/>
      <c r="T1204" s="3" t="str">
        <f t="shared" si="164"/>
        <v/>
      </c>
    </row>
    <row r="1205" spans="1:20" ht="24.75" customHeight="1">
      <c r="A1205" s="69">
        <f t="shared" si="165"/>
        <v>1203</v>
      </c>
      <c r="B1205" s="16" t="str">
        <f t="shared" si="167"/>
        <v>905</v>
      </c>
      <c r="C1205" s="69">
        <f t="shared" si="162"/>
        <v>905</v>
      </c>
      <c r="D1205" s="11"/>
      <c r="E1205" s="12"/>
      <c r="F1205" s="13"/>
      <c r="G1205" s="14"/>
      <c r="H1205" s="91"/>
      <c r="I1205" s="92"/>
      <c r="J1205" s="93"/>
      <c r="K1205" s="94" t="str">
        <f t="shared" si="168"/>
        <v/>
      </c>
      <c r="L1205" s="95">
        <f t="shared" si="161"/>
        <v>0</v>
      </c>
      <c r="M1205" s="96"/>
      <c r="N1205" s="79" t="str">
        <f t="shared" si="169"/>
        <v/>
      </c>
      <c r="O1205" s="82"/>
      <c r="P1205" s="83">
        <f t="shared" si="163"/>
        <v>0</v>
      </c>
      <c r="Q1205" s="78">
        <f t="shared" si="166"/>
        <v>1203</v>
      </c>
      <c r="R1205" s="79"/>
      <c r="T1205" s="3" t="str">
        <f t="shared" si="164"/>
        <v/>
      </c>
    </row>
    <row r="1206" spans="1:20" ht="24.75" customHeight="1">
      <c r="A1206" s="69">
        <f t="shared" si="165"/>
        <v>1204</v>
      </c>
      <c r="B1206" s="16" t="str">
        <f t="shared" si="167"/>
        <v>906</v>
      </c>
      <c r="C1206" s="69">
        <f t="shared" si="162"/>
        <v>906</v>
      </c>
      <c r="D1206" s="11"/>
      <c r="E1206" s="12"/>
      <c r="F1206" s="13"/>
      <c r="G1206" s="14"/>
      <c r="H1206" s="91"/>
      <c r="I1206" s="92"/>
      <c r="J1206" s="93"/>
      <c r="K1206" s="94" t="str">
        <f t="shared" si="168"/>
        <v/>
      </c>
      <c r="L1206" s="95">
        <f t="shared" si="161"/>
        <v>0</v>
      </c>
      <c r="M1206" s="96"/>
      <c r="N1206" s="79" t="str">
        <f t="shared" si="169"/>
        <v/>
      </c>
      <c r="O1206" s="82"/>
      <c r="P1206" s="83">
        <f t="shared" si="163"/>
        <v>0</v>
      </c>
      <c r="Q1206" s="78">
        <f t="shared" si="166"/>
        <v>1204</v>
      </c>
      <c r="R1206" s="79"/>
      <c r="T1206" s="3" t="str">
        <f t="shared" si="164"/>
        <v/>
      </c>
    </row>
    <row r="1207" spans="1:20" ht="24.75" customHeight="1">
      <c r="A1207" s="69">
        <f t="shared" si="165"/>
        <v>1205</v>
      </c>
      <c r="B1207" s="16" t="str">
        <f t="shared" si="167"/>
        <v>907</v>
      </c>
      <c r="C1207" s="69">
        <f t="shared" si="162"/>
        <v>907</v>
      </c>
      <c r="D1207" s="11"/>
      <c r="E1207" s="12"/>
      <c r="F1207" s="13"/>
      <c r="G1207" s="14"/>
      <c r="H1207" s="91"/>
      <c r="I1207" s="92"/>
      <c r="J1207" s="93"/>
      <c r="K1207" s="94" t="str">
        <f t="shared" si="168"/>
        <v/>
      </c>
      <c r="L1207" s="95">
        <f t="shared" si="161"/>
        <v>0</v>
      </c>
      <c r="M1207" s="96"/>
      <c r="N1207" s="79" t="str">
        <f t="shared" si="169"/>
        <v/>
      </c>
      <c r="O1207" s="82"/>
      <c r="P1207" s="83">
        <f t="shared" si="163"/>
        <v>0</v>
      </c>
      <c r="Q1207" s="78">
        <f t="shared" si="166"/>
        <v>1205</v>
      </c>
      <c r="R1207" s="79"/>
      <c r="T1207" s="3" t="str">
        <f t="shared" si="164"/>
        <v/>
      </c>
    </row>
    <row r="1208" spans="1:20" ht="24.75" customHeight="1">
      <c r="A1208" s="69">
        <f t="shared" si="165"/>
        <v>1206</v>
      </c>
      <c r="B1208" s="16" t="str">
        <f t="shared" si="167"/>
        <v>908</v>
      </c>
      <c r="C1208" s="69">
        <f t="shared" si="162"/>
        <v>908</v>
      </c>
      <c r="D1208" s="11"/>
      <c r="E1208" s="12"/>
      <c r="F1208" s="13"/>
      <c r="G1208" s="14"/>
      <c r="H1208" s="91"/>
      <c r="I1208" s="92"/>
      <c r="J1208" s="93"/>
      <c r="K1208" s="94" t="str">
        <f t="shared" si="168"/>
        <v/>
      </c>
      <c r="L1208" s="95">
        <f t="shared" si="161"/>
        <v>0</v>
      </c>
      <c r="M1208" s="96"/>
      <c r="N1208" s="79" t="str">
        <f t="shared" si="169"/>
        <v/>
      </c>
      <c r="O1208" s="82"/>
      <c r="P1208" s="83">
        <f t="shared" si="163"/>
        <v>0</v>
      </c>
      <c r="Q1208" s="78">
        <f t="shared" si="166"/>
        <v>1206</v>
      </c>
      <c r="R1208" s="79"/>
      <c r="T1208" s="3" t="str">
        <f t="shared" si="164"/>
        <v/>
      </c>
    </row>
    <row r="1209" spans="1:20" ht="24.75" customHeight="1">
      <c r="A1209" s="69">
        <f t="shared" si="165"/>
        <v>1207</v>
      </c>
      <c r="B1209" s="16" t="str">
        <f t="shared" si="167"/>
        <v>909</v>
      </c>
      <c r="C1209" s="69">
        <f t="shared" si="162"/>
        <v>909</v>
      </c>
      <c r="D1209" s="11"/>
      <c r="E1209" s="12"/>
      <c r="F1209" s="13"/>
      <c r="G1209" s="14"/>
      <c r="H1209" s="91"/>
      <c r="I1209" s="92"/>
      <c r="J1209" s="93"/>
      <c r="K1209" s="94" t="str">
        <f t="shared" si="168"/>
        <v/>
      </c>
      <c r="L1209" s="95">
        <f t="shared" si="161"/>
        <v>0</v>
      </c>
      <c r="M1209" s="96"/>
      <c r="N1209" s="79" t="str">
        <f t="shared" si="169"/>
        <v/>
      </c>
      <c r="O1209" s="82"/>
      <c r="P1209" s="83">
        <f t="shared" si="163"/>
        <v>0</v>
      </c>
      <c r="Q1209" s="78">
        <f t="shared" si="166"/>
        <v>1207</v>
      </c>
      <c r="R1209" s="79"/>
      <c r="T1209" s="3" t="str">
        <f t="shared" si="164"/>
        <v/>
      </c>
    </row>
    <row r="1210" spans="1:20" ht="24.75" customHeight="1">
      <c r="A1210" s="69">
        <f t="shared" si="165"/>
        <v>1208</v>
      </c>
      <c r="B1210" s="16" t="str">
        <f t="shared" si="167"/>
        <v>910</v>
      </c>
      <c r="C1210" s="69">
        <f t="shared" si="162"/>
        <v>910</v>
      </c>
      <c r="D1210" s="11"/>
      <c r="E1210" s="12"/>
      <c r="F1210" s="13"/>
      <c r="G1210" s="14"/>
      <c r="H1210" s="91"/>
      <c r="I1210" s="92"/>
      <c r="J1210" s="93"/>
      <c r="K1210" s="94" t="str">
        <f t="shared" si="168"/>
        <v/>
      </c>
      <c r="L1210" s="95">
        <f t="shared" si="161"/>
        <v>0</v>
      </c>
      <c r="M1210" s="96"/>
      <c r="N1210" s="79" t="str">
        <f t="shared" si="169"/>
        <v/>
      </c>
      <c r="O1210" s="82"/>
      <c r="P1210" s="83">
        <f t="shared" si="163"/>
        <v>0</v>
      </c>
      <c r="Q1210" s="78">
        <f t="shared" si="166"/>
        <v>1208</v>
      </c>
      <c r="R1210" s="79"/>
      <c r="T1210" s="3" t="str">
        <f t="shared" si="164"/>
        <v/>
      </c>
    </row>
    <row r="1211" spans="1:20" ht="24.75" customHeight="1">
      <c r="A1211" s="69">
        <f t="shared" si="165"/>
        <v>1209</v>
      </c>
      <c r="B1211" s="16" t="str">
        <f t="shared" si="167"/>
        <v>911</v>
      </c>
      <c r="C1211" s="69">
        <f t="shared" si="162"/>
        <v>911</v>
      </c>
      <c r="D1211" s="11"/>
      <c r="E1211" s="12"/>
      <c r="F1211" s="13"/>
      <c r="G1211" s="14"/>
      <c r="H1211" s="91"/>
      <c r="I1211" s="92"/>
      <c r="J1211" s="93"/>
      <c r="K1211" s="94" t="str">
        <f t="shared" si="168"/>
        <v/>
      </c>
      <c r="L1211" s="95">
        <f t="shared" si="161"/>
        <v>0</v>
      </c>
      <c r="M1211" s="96"/>
      <c r="N1211" s="79" t="str">
        <f t="shared" si="169"/>
        <v/>
      </c>
      <c r="O1211" s="82"/>
      <c r="P1211" s="83">
        <f t="shared" si="163"/>
        <v>0</v>
      </c>
      <c r="Q1211" s="78">
        <f t="shared" si="166"/>
        <v>1209</v>
      </c>
      <c r="R1211" s="79"/>
      <c r="T1211" s="3" t="str">
        <f t="shared" si="164"/>
        <v/>
      </c>
    </row>
    <row r="1212" spans="1:20" ht="24.75" customHeight="1">
      <c r="A1212" s="69">
        <f t="shared" si="165"/>
        <v>1210</v>
      </c>
      <c r="B1212" s="16" t="str">
        <f t="shared" si="167"/>
        <v>912</v>
      </c>
      <c r="C1212" s="69">
        <f t="shared" si="162"/>
        <v>912</v>
      </c>
      <c r="D1212" s="11"/>
      <c r="E1212" s="12"/>
      <c r="F1212" s="13"/>
      <c r="G1212" s="14"/>
      <c r="H1212" s="91"/>
      <c r="I1212" s="92"/>
      <c r="J1212" s="93"/>
      <c r="K1212" s="94" t="str">
        <f t="shared" si="168"/>
        <v/>
      </c>
      <c r="L1212" s="95">
        <f t="shared" si="161"/>
        <v>0</v>
      </c>
      <c r="M1212" s="96"/>
      <c r="N1212" s="79" t="str">
        <f t="shared" si="169"/>
        <v/>
      </c>
      <c r="O1212" s="82"/>
      <c r="P1212" s="83">
        <f t="shared" si="163"/>
        <v>0</v>
      </c>
      <c r="Q1212" s="78">
        <f t="shared" si="166"/>
        <v>1210</v>
      </c>
      <c r="R1212" s="79"/>
      <c r="T1212" s="3" t="str">
        <f t="shared" si="164"/>
        <v/>
      </c>
    </row>
    <row r="1213" spans="1:20" ht="24.75" customHeight="1">
      <c r="A1213" s="69">
        <f t="shared" si="165"/>
        <v>1211</v>
      </c>
      <c r="B1213" s="16" t="str">
        <f t="shared" si="167"/>
        <v>913</v>
      </c>
      <c r="C1213" s="69">
        <f t="shared" si="162"/>
        <v>913</v>
      </c>
      <c r="D1213" s="11"/>
      <c r="E1213" s="12"/>
      <c r="F1213" s="13"/>
      <c r="G1213" s="14"/>
      <c r="H1213" s="91"/>
      <c r="I1213" s="92"/>
      <c r="J1213" s="93"/>
      <c r="K1213" s="94" t="str">
        <f t="shared" si="168"/>
        <v/>
      </c>
      <c r="L1213" s="95">
        <f t="shared" si="161"/>
        <v>0</v>
      </c>
      <c r="M1213" s="96"/>
      <c r="N1213" s="79" t="str">
        <f t="shared" si="169"/>
        <v/>
      </c>
      <c r="O1213" s="82"/>
      <c r="P1213" s="83">
        <f t="shared" si="163"/>
        <v>0</v>
      </c>
      <c r="Q1213" s="78">
        <f t="shared" si="166"/>
        <v>1211</v>
      </c>
      <c r="R1213" s="79"/>
      <c r="T1213" s="3" t="str">
        <f t="shared" si="164"/>
        <v/>
      </c>
    </row>
    <row r="1214" spans="1:20" ht="24.75" customHeight="1">
      <c r="A1214" s="69">
        <f t="shared" si="165"/>
        <v>1212</v>
      </c>
      <c r="B1214" s="16" t="str">
        <f t="shared" si="167"/>
        <v>914</v>
      </c>
      <c r="C1214" s="69">
        <f t="shared" si="162"/>
        <v>914</v>
      </c>
      <c r="D1214" s="11"/>
      <c r="E1214" s="12"/>
      <c r="F1214" s="13"/>
      <c r="G1214" s="14"/>
      <c r="H1214" s="91"/>
      <c r="I1214" s="92"/>
      <c r="J1214" s="93"/>
      <c r="K1214" s="94" t="str">
        <f t="shared" si="168"/>
        <v/>
      </c>
      <c r="L1214" s="95">
        <f t="shared" si="161"/>
        <v>0</v>
      </c>
      <c r="M1214" s="96"/>
      <c r="N1214" s="79" t="str">
        <f t="shared" si="169"/>
        <v/>
      </c>
      <c r="O1214" s="82"/>
      <c r="P1214" s="83">
        <f t="shared" si="163"/>
        <v>0</v>
      </c>
      <c r="Q1214" s="78">
        <f t="shared" si="166"/>
        <v>1212</v>
      </c>
      <c r="R1214" s="79"/>
      <c r="T1214" s="3" t="str">
        <f t="shared" si="164"/>
        <v/>
      </c>
    </row>
    <row r="1215" spans="1:20" ht="24.75" customHeight="1">
      <c r="A1215" s="69">
        <f t="shared" si="165"/>
        <v>1213</v>
      </c>
      <c r="B1215" s="16" t="str">
        <f t="shared" si="167"/>
        <v>915</v>
      </c>
      <c r="C1215" s="69">
        <f t="shared" si="162"/>
        <v>915</v>
      </c>
      <c r="D1215" s="11"/>
      <c r="E1215" s="12"/>
      <c r="F1215" s="13"/>
      <c r="G1215" s="14"/>
      <c r="H1215" s="91"/>
      <c r="I1215" s="92"/>
      <c r="J1215" s="93"/>
      <c r="K1215" s="94" t="str">
        <f t="shared" si="168"/>
        <v/>
      </c>
      <c r="L1215" s="95">
        <f t="shared" si="161"/>
        <v>0</v>
      </c>
      <c r="M1215" s="96"/>
      <c r="N1215" s="79" t="str">
        <f t="shared" si="169"/>
        <v/>
      </c>
      <c r="O1215" s="82"/>
      <c r="P1215" s="83">
        <f t="shared" si="163"/>
        <v>0</v>
      </c>
      <c r="Q1215" s="78">
        <f t="shared" si="166"/>
        <v>1213</v>
      </c>
      <c r="R1215" s="79"/>
      <c r="T1215" s="3" t="str">
        <f t="shared" si="164"/>
        <v/>
      </c>
    </row>
    <row r="1216" spans="1:20" ht="24.75" customHeight="1">
      <c r="A1216" s="69">
        <f t="shared" si="165"/>
        <v>1214</v>
      </c>
      <c r="B1216" s="16" t="str">
        <f t="shared" si="167"/>
        <v>916</v>
      </c>
      <c r="C1216" s="69">
        <f t="shared" si="162"/>
        <v>916</v>
      </c>
      <c r="D1216" s="11"/>
      <c r="E1216" s="12"/>
      <c r="F1216" s="13"/>
      <c r="G1216" s="14"/>
      <c r="H1216" s="91"/>
      <c r="I1216" s="92"/>
      <c r="J1216" s="93"/>
      <c r="K1216" s="94" t="str">
        <f t="shared" si="168"/>
        <v/>
      </c>
      <c r="L1216" s="95">
        <f t="shared" si="161"/>
        <v>0</v>
      </c>
      <c r="M1216" s="96"/>
      <c r="N1216" s="79" t="str">
        <f t="shared" si="169"/>
        <v/>
      </c>
      <c r="O1216" s="82"/>
      <c r="P1216" s="83">
        <f t="shared" si="163"/>
        <v>0</v>
      </c>
      <c r="Q1216" s="78">
        <f t="shared" si="166"/>
        <v>1214</v>
      </c>
      <c r="R1216" s="79"/>
      <c r="T1216" s="3" t="str">
        <f t="shared" si="164"/>
        <v/>
      </c>
    </row>
    <row r="1217" spans="1:20" ht="24.75" customHeight="1">
      <c r="A1217" s="69">
        <f t="shared" si="165"/>
        <v>1215</v>
      </c>
      <c r="B1217" s="16" t="str">
        <f t="shared" si="167"/>
        <v>917</v>
      </c>
      <c r="C1217" s="69">
        <f t="shared" si="162"/>
        <v>917</v>
      </c>
      <c r="D1217" s="11"/>
      <c r="E1217" s="12"/>
      <c r="F1217" s="13"/>
      <c r="G1217" s="14"/>
      <c r="H1217" s="91"/>
      <c r="I1217" s="92"/>
      <c r="J1217" s="93"/>
      <c r="K1217" s="94" t="str">
        <f t="shared" si="168"/>
        <v/>
      </c>
      <c r="L1217" s="95">
        <f t="shared" si="161"/>
        <v>0</v>
      </c>
      <c r="M1217" s="96"/>
      <c r="N1217" s="79" t="str">
        <f t="shared" si="169"/>
        <v/>
      </c>
      <c r="O1217" s="82"/>
      <c r="P1217" s="83">
        <f t="shared" si="163"/>
        <v>0</v>
      </c>
      <c r="Q1217" s="78">
        <f t="shared" si="166"/>
        <v>1215</v>
      </c>
      <c r="R1217" s="79"/>
      <c r="T1217" s="3" t="str">
        <f t="shared" si="164"/>
        <v/>
      </c>
    </row>
    <row r="1218" spans="1:20" ht="24.75" customHeight="1">
      <c r="A1218" s="69">
        <f t="shared" si="165"/>
        <v>1216</v>
      </c>
      <c r="B1218" s="16" t="str">
        <f t="shared" si="167"/>
        <v>918</v>
      </c>
      <c r="C1218" s="69">
        <f t="shared" si="162"/>
        <v>918</v>
      </c>
      <c r="D1218" s="11"/>
      <c r="E1218" s="12"/>
      <c r="F1218" s="13"/>
      <c r="G1218" s="14"/>
      <c r="H1218" s="91"/>
      <c r="I1218" s="92"/>
      <c r="J1218" s="93"/>
      <c r="K1218" s="94" t="str">
        <f t="shared" si="168"/>
        <v/>
      </c>
      <c r="L1218" s="95">
        <f t="shared" si="161"/>
        <v>0</v>
      </c>
      <c r="M1218" s="96"/>
      <c r="N1218" s="79" t="str">
        <f t="shared" si="169"/>
        <v/>
      </c>
      <c r="O1218" s="82"/>
      <c r="P1218" s="83">
        <f t="shared" si="163"/>
        <v>0</v>
      </c>
      <c r="Q1218" s="78">
        <f t="shared" si="166"/>
        <v>1216</v>
      </c>
      <c r="R1218" s="79"/>
      <c r="T1218" s="3" t="str">
        <f t="shared" si="164"/>
        <v/>
      </c>
    </row>
    <row r="1219" spans="1:20" ht="24.75" customHeight="1">
      <c r="A1219" s="69">
        <f t="shared" si="165"/>
        <v>1217</v>
      </c>
      <c r="B1219" s="16" t="str">
        <f t="shared" si="167"/>
        <v>919</v>
      </c>
      <c r="C1219" s="69">
        <f t="shared" si="162"/>
        <v>919</v>
      </c>
      <c r="D1219" s="11"/>
      <c r="E1219" s="12"/>
      <c r="F1219" s="13"/>
      <c r="G1219" s="14"/>
      <c r="H1219" s="91"/>
      <c r="I1219" s="92"/>
      <c r="J1219" s="93"/>
      <c r="K1219" s="94" t="str">
        <f t="shared" si="168"/>
        <v/>
      </c>
      <c r="L1219" s="95">
        <f t="shared" ref="L1219:L1282" si="170">COUNTIF($D$3:$D$1049,D1219)</f>
        <v>0</v>
      </c>
      <c r="M1219" s="96"/>
      <c r="N1219" s="79" t="str">
        <f t="shared" si="169"/>
        <v/>
      </c>
      <c r="O1219" s="82"/>
      <c r="P1219" s="83">
        <f t="shared" si="163"/>
        <v>0</v>
      </c>
      <c r="Q1219" s="78">
        <f t="shared" si="166"/>
        <v>1217</v>
      </c>
      <c r="R1219" s="79"/>
      <c r="T1219" s="3" t="str">
        <f t="shared" si="164"/>
        <v/>
      </c>
    </row>
    <row r="1220" spans="1:20" ht="24.75" customHeight="1">
      <c r="A1220" s="69">
        <f t="shared" si="165"/>
        <v>1218</v>
      </c>
      <c r="B1220" s="16" t="str">
        <f t="shared" si="167"/>
        <v>920</v>
      </c>
      <c r="C1220" s="69">
        <f t="shared" ref="C1220:C1283" si="171">IF(H1220&lt;&gt;H1219,1,C1219+1)</f>
        <v>920</v>
      </c>
      <c r="D1220" s="11"/>
      <c r="E1220" s="12"/>
      <c r="F1220" s="13"/>
      <c r="G1220" s="14"/>
      <c r="H1220" s="91"/>
      <c r="I1220" s="92"/>
      <c r="J1220" s="93"/>
      <c r="K1220" s="94" t="str">
        <f t="shared" si="168"/>
        <v/>
      </c>
      <c r="L1220" s="95">
        <f t="shared" si="170"/>
        <v>0</v>
      </c>
      <c r="M1220" s="96"/>
      <c r="N1220" s="79" t="str">
        <f t="shared" si="169"/>
        <v/>
      </c>
      <c r="O1220" s="82"/>
      <c r="P1220" s="83">
        <f t="shared" ref="P1220:P1283" si="172">IF(M1220&lt;&gt;0,M1220,O1220)</f>
        <v>0</v>
      </c>
      <c r="Q1220" s="78">
        <f t="shared" si="166"/>
        <v>1218</v>
      </c>
      <c r="R1220" s="79"/>
      <c r="T1220" s="3" t="str">
        <f t="shared" ref="T1220:T1283" si="173">LEFT(D1220,2)</f>
        <v/>
      </c>
    </row>
    <row r="1221" spans="1:20" ht="24.75" customHeight="1">
      <c r="A1221" s="69">
        <f t="shared" ref="A1221:A1284" si="174">A1220+1</f>
        <v>1219</v>
      </c>
      <c r="B1221" s="16" t="str">
        <f t="shared" si="167"/>
        <v>921</v>
      </c>
      <c r="C1221" s="69">
        <f t="shared" si="171"/>
        <v>921</v>
      </c>
      <c r="D1221" s="11"/>
      <c r="E1221" s="12"/>
      <c r="F1221" s="13"/>
      <c r="G1221" s="14"/>
      <c r="H1221" s="91"/>
      <c r="I1221" s="92"/>
      <c r="J1221" s="93"/>
      <c r="K1221" s="94" t="str">
        <f t="shared" si="168"/>
        <v/>
      </c>
      <c r="L1221" s="95">
        <f t="shared" si="170"/>
        <v>0</v>
      </c>
      <c r="M1221" s="96"/>
      <c r="N1221" s="79" t="str">
        <f t="shared" si="169"/>
        <v/>
      </c>
      <c r="O1221" s="82"/>
      <c r="P1221" s="83">
        <f t="shared" si="172"/>
        <v>0</v>
      </c>
      <c r="Q1221" s="78">
        <f t="shared" ref="Q1221:Q1284" si="175">Q1220+1</f>
        <v>1219</v>
      </c>
      <c r="R1221" s="79"/>
      <c r="T1221" s="3" t="str">
        <f t="shared" si="173"/>
        <v/>
      </c>
    </row>
    <row r="1222" spans="1:20" ht="24.75" customHeight="1">
      <c r="A1222" s="69">
        <f t="shared" si="174"/>
        <v>1220</v>
      </c>
      <c r="B1222" s="16" t="str">
        <f t="shared" si="167"/>
        <v>922</v>
      </c>
      <c r="C1222" s="69">
        <f t="shared" si="171"/>
        <v>922</v>
      </c>
      <c r="D1222" s="11"/>
      <c r="E1222" s="12"/>
      <c r="F1222" s="13"/>
      <c r="G1222" s="14"/>
      <c r="H1222" s="91"/>
      <c r="I1222" s="92"/>
      <c r="J1222" s="93"/>
      <c r="K1222" s="94" t="str">
        <f t="shared" si="168"/>
        <v/>
      </c>
      <c r="L1222" s="95">
        <f t="shared" si="170"/>
        <v>0</v>
      </c>
      <c r="M1222" s="96"/>
      <c r="N1222" s="79" t="str">
        <f t="shared" si="169"/>
        <v/>
      </c>
      <c r="O1222" s="82"/>
      <c r="P1222" s="83">
        <f t="shared" si="172"/>
        <v>0</v>
      </c>
      <c r="Q1222" s="78">
        <f t="shared" si="175"/>
        <v>1220</v>
      </c>
      <c r="R1222" s="79"/>
      <c r="T1222" s="3" t="str">
        <f t="shared" si="173"/>
        <v/>
      </c>
    </row>
    <row r="1223" spans="1:20" ht="24.75" customHeight="1">
      <c r="A1223" s="69">
        <f t="shared" si="174"/>
        <v>1221</v>
      </c>
      <c r="B1223" s="16" t="str">
        <f t="shared" si="167"/>
        <v>923</v>
      </c>
      <c r="C1223" s="69">
        <f t="shared" si="171"/>
        <v>923</v>
      </c>
      <c r="D1223" s="11"/>
      <c r="E1223" s="12"/>
      <c r="F1223" s="13"/>
      <c r="G1223" s="14"/>
      <c r="H1223" s="91"/>
      <c r="I1223" s="92"/>
      <c r="J1223" s="93"/>
      <c r="K1223" s="94" t="str">
        <f t="shared" si="168"/>
        <v/>
      </c>
      <c r="L1223" s="95">
        <f t="shared" si="170"/>
        <v>0</v>
      </c>
      <c r="M1223" s="96"/>
      <c r="N1223" s="79" t="str">
        <f t="shared" si="169"/>
        <v/>
      </c>
      <c r="O1223" s="82"/>
      <c r="P1223" s="83">
        <f t="shared" si="172"/>
        <v>0</v>
      </c>
      <c r="Q1223" s="78">
        <f t="shared" si="175"/>
        <v>1221</v>
      </c>
      <c r="R1223" s="79"/>
      <c r="T1223" s="3" t="str">
        <f t="shared" si="173"/>
        <v/>
      </c>
    </row>
    <row r="1224" spans="1:20" ht="24.75" customHeight="1">
      <c r="A1224" s="69">
        <f t="shared" si="174"/>
        <v>1222</v>
      </c>
      <c r="B1224" s="16" t="str">
        <f t="shared" si="167"/>
        <v>924</v>
      </c>
      <c r="C1224" s="69">
        <f t="shared" si="171"/>
        <v>924</v>
      </c>
      <c r="D1224" s="11"/>
      <c r="E1224" s="12"/>
      <c r="F1224" s="13"/>
      <c r="G1224" s="14"/>
      <c r="H1224" s="91"/>
      <c r="I1224" s="92"/>
      <c r="J1224" s="93"/>
      <c r="K1224" s="94" t="str">
        <f t="shared" si="168"/>
        <v/>
      </c>
      <c r="L1224" s="95">
        <f t="shared" si="170"/>
        <v>0</v>
      </c>
      <c r="M1224" s="96"/>
      <c r="N1224" s="79" t="str">
        <f t="shared" si="169"/>
        <v/>
      </c>
      <c r="O1224" s="82"/>
      <c r="P1224" s="83">
        <f t="shared" si="172"/>
        <v>0</v>
      </c>
      <c r="Q1224" s="78">
        <f t="shared" si="175"/>
        <v>1222</v>
      </c>
      <c r="R1224" s="79"/>
      <c r="T1224" s="3" t="str">
        <f t="shared" si="173"/>
        <v/>
      </c>
    </row>
    <row r="1225" spans="1:20" ht="24.75" customHeight="1">
      <c r="A1225" s="69">
        <f t="shared" si="174"/>
        <v>1223</v>
      </c>
      <c r="B1225" s="16" t="str">
        <f t="shared" si="167"/>
        <v>925</v>
      </c>
      <c r="C1225" s="69">
        <f t="shared" si="171"/>
        <v>925</v>
      </c>
      <c r="D1225" s="11"/>
      <c r="E1225" s="12"/>
      <c r="F1225" s="13"/>
      <c r="G1225" s="14"/>
      <c r="H1225" s="91"/>
      <c r="I1225" s="92"/>
      <c r="J1225" s="93"/>
      <c r="K1225" s="94" t="str">
        <f t="shared" si="168"/>
        <v/>
      </c>
      <c r="L1225" s="95">
        <f t="shared" si="170"/>
        <v>0</v>
      </c>
      <c r="M1225" s="96"/>
      <c r="N1225" s="79" t="str">
        <f t="shared" si="169"/>
        <v/>
      </c>
      <c r="O1225" s="82"/>
      <c r="P1225" s="83">
        <f t="shared" si="172"/>
        <v>0</v>
      </c>
      <c r="Q1225" s="78">
        <f t="shared" si="175"/>
        <v>1223</v>
      </c>
      <c r="R1225" s="79"/>
      <c r="T1225" s="3" t="str">
        <f t="shared" si="173"/>
        <v/>
      </c>
    </row>
    <row r="1226" spans="1:20" ht="24.75" customHeight="1">
      <c r="A1226" s="69">
        <f t="shared" si="174"/>
        <v>1224</v>
      </c>
      <c r="B1226" s="16" t="str">
        <f t="shared" ref="B1226:B1289" si="176">J1226&amp;TEXT(C1226,"00")</f>
        <v>926</v>
      </c>
      <c r="C1226" s="69">
        <f t="shared" si="171"/>
        <v>926</v>
      </c>
      <c r="D1226" s="11"/>
      <c r="E1226" s="12"/>
      <c r="F1226" s="13"/>
      <c r="G1226" s="14"/>
      <c r="H1226" s="91"/>
      <c r="I1226" s="92"/>
      <c r="J1226" s="93"/>
      <c r="K1226" s="94" t="str">
        <f t="shared" si="168"/>
        <v/>
      </c>
      <c r="L1226" s="95">
        <f t="shared" si="170"/>
        <v>0</v>
      </c>
      <c r="M1226" s="96"/>
      <c r="N1226" s="79" t="str">
        <f t="shared" si="169"/>
        <v/>
      </c>
      <c r="O1226" s="82"/>
      <c r="P1226" s="83">
        <f t="shared" si="172"/>
        <v>0</v>
      </c>
      <c r="Q1226" s="78">
        <f t="shared" si="175"/>
        <v>1224</v>
      </c>
      <c r="R1226" s="79"/>
      <c r="T1226" s="3" t="str">
        <f t="shared" si="173"/>
        <v/>
      </c>
    </row>
    <row r="1227" spans="1:20" ht="24.75" customHeight="1">
      <c r="A1227" s="69">
        <f t="shared" si="174"/>
        <v>1225</v>
      </c>
      <c r="B1227" s="16" t="str">
        <f t="shared" si="176"/>
        <v>927</v>
      </c>
      <c r="C1227" s="69">
        <f t="shared" si="171"/>
        <v>927</v>
      </c>
      <c r="D1227" s="11"/>
      <c r="E1227" s="12"/>
      <c r="F1227" s="13"/>
      <c r="G1227" s="14"/>
      <c r="H1227" s="91"/>
      <c r="I1227" s="92"/>
      <c r="J1227" s="93"/>
      <c r="K1227" s="94" t="str">
        <f t="shared" si="168"/>
        <v/>
      </c>
      <c r="L1227" s="95">
        <f t="shared" si="170"/>
        <v>0</v>
      </c>
      <c r="M1227" s="96"/>
      <c r="N1227" s="79" t="str">
        <f t="shared" si="169"/>
        <v/>
      </c>
      <c r="O1227" s="82"/>
      <c r="P1227" s="83">
        <f t="shared" si="172"/>
        <v>0</v>
      </c>
      <c r="Q1227" s="78">
        <f t="shared" si="175"/>
        <v>1225</v>
      </c>
      <c r="R1227" s="79"/>
      <c r="T1227" s="3" t="str">
        <f t="shared" si="173"/>
        <v/>
      </c>
    </row>
    <row r="1228" spans="1:20" ht="24.75" customHeight="1">
      <c r="A1228" s="69">
        <f t="shared" si="174"/>
        <v>1226</v>
      </c>
      <c r="B1228" s="16" t="str">
        <f t="shared" si="176"/>
        <v>928</v>
      </c>
      <c r="C1228" s="69">
        <f t="shared" si="171"/>
        <v>928</v>
      </c>
      <c r="D1228" s="11"/>
      <c r="E1228" s="12"/>
      <c r="F1228" s="13"/>
      <c r="G1228" s="14"/>
      <c r="H1228" s="91"/>
      <c r="I1228" s="92"/>
      <c r="J1228" s="93"/>
      <c r="K1228" s="94" t="str">
        <f t="shared" si="168"/>
        <v/>
      </c>
      <c r="L1228" s="95">
        <f t="shared" si="170"/>
        <v>0</v>
      </c>
      <c r="M1228" s="96"/>
      <c r="N1228" s="79" t="str">
        <f t="shared" si="169"/>
        <v/>
      </c>
      <c r="O1228" s="82"/>
      <c r="P1228" s="83">
        <f t="shared" si="172"/>
        <v>0</v>
      </c>
      <c r="Q1228" s="78">
        <f t="shared" si="175"/>
        <v>1226</v>
      </c>
      <c r="R1228" s="79"/>
      <c r="T1228" s="3" t="str">
        <f t="shared" si="173"/>
        <v/>
      </c>
    </row>
    <row r="1229" spans="1:20" ht="24.75" customHeight="1">
      <c r="A1229" s="69">
        <f t="shared" si="174"/>
        <v>1227</v>
      </c>
      <c r="B1229" s="16" t="str">
        <f t="shared" si="176"/>
        <v>929</v>
      </c>
      <c r="C1229" s="69">
        <f t="shared" si="171"/>
        <v>929</v>
      </c>
      <c r="D1229" s="11"/>
      <c r="E1229" s="12"/>
      <c r="F1229" s="13"/>
      <c r="G1229" s="14"/>
      <c r="H1229" s="91"/>
      <c r="I1229" s="92"/>
      <c r="J1229" s="93"/>
      <c r="K1229" s="94" t="str">
        <f t="shared" si="168"/>
        <v/>
      </c>
      <c r="L1229" s="95">
        <f t="shared" si="170"/>
        <v>0</v>
      </c>
      <c r="M1229" s="96"/>
      <c r="N1229" s="79" t="str">
        <f t="shared" si="169"/>
        <v/>
      </c>
      <c r="O1229" s="82"/>
      <c r="P1229" s="83">
        <f t="shared" si="172"/>
        <v>0</v>
      </c>
      <c r="Q1229" s="78">
        <f t="shared" si="175"/>
        <v>1227</v>
      </c>
      <c r="R1229" s="79"/>
      <c r="T1229" s="3" t="str">
        <f t="shared" si="173"/>
        <v/>
      </c>
    </row>
    <row r="1230" spans="1:20" ht="24.75" customHeight="1">
      <c r="A1230" s="69">
        <f t="shared" si="174"/>
        <v>1228</v>
      </c>
      <c r="B1230" s="16" t="str">
        <f t="shared" si="176"/>
        <v>930</v>
      </c>
      <c r="C1230" s="69">
        <f t="shared" si="171"/>
        <v>930</v>
      </c>
      <c r="D1230" s="11"/>
      <c r="E1230" s="12"/>
      <c r="F1230" s="13"/>
      <c r="G1230" s="14"/>
      <c r="H1230" s="91"/>
      <c r="I1230" s="92"/>
      <c r="J1230" s="93"/>
      <c r="K1230" s="94" t="str">
        <f t="shared" si="168"/>
        <v/>
      </c>
      <c r="L1230" s="95">
        <f t="shared" si="170"/>
        <v>0</v>
      </c>
      <c r="M1230" s="96"/>
      <c r="N1230" s="79" t="str">
        <f t="shared" si="169"/>
        <v/>
      </c>
      <c r="O1230" s="82"/>
      <c r="P1230" s="83">
        <f t="shared" si="172"/>
        <v>0</v>
      </c>
      <c r="Q1230" s="78">
        <f t="shared" si="175"/>
        <v>1228</v>
      </c>
      <c r="R1230" s="79"/>
      <c r="T1230" s="3" t="str">
        <f t="shared" si="173"/>
        <v/>
      </c>
    </row>
    <row r="1231" spans="1:20" ht="24.75" customHeight="1">
      <c r="A1231" s="69">
        <f t="shared" si="174"/>
        <v>1229</v>
      </c>
      <c r="B1231" s="16" t="str">
        <f t="shared" si="176"/>
        <v>931</v>
      </c>
      <c r="C1231" s="69">
        <f t="shared" si="171"/>
        <v>931</v>
      </c>
      <c r="D1231" s="11"/>
      <c r="E1231" s="12"/>
      <c r="F1231" s="13"/>
      <c r="G1231" s="14"/>
      <c r="H1231" s="91"/>
      <c r="I1231" s="92"/>
      <c r="J1231" s="93"/>
      <c r="K1231" s="94" t="str">
        <f t="shared" si="168"/>
        <v/>
      </c>
      <c r="L1231" s="95">
        <f t="shared" si="170"/>
        <v>0</v>
      </c>
      <c r="M1231" s="96"/>
      <c r="N1231" s="79" t="str">
        <f t="shared" si="169"/>
        <v/>
      </c>
      <c r="O1231" s="82"/>
      <c r="P1231" s="83">
        <f t="shared" si="172"/>
        <v>0</v>
      </c>
      <c r="Q1231" s="78">
        <f t="shared" si="175"/>
        <v>1229</v>
      </c>
      <c r="R1231" s="79"/>
      <c r="T1231" s="3" t="str">
        <f t="shared" si="173"/>
        <v/>
      </c>
    </row>
    <row r="1232" spans="1:20" ht="24.75" customHeight="1">
      <c r="A1232" s="69">
        <f t="shared" si="174"/>
        <v>1230</v>
      </c>
      <c r="B1232" s="16" t="str">
        <f t="shared" si="176"/>
        <v>932</v>
      </c>
      <c r="C1232" s="69">
        <f t="shared" si="171"/>
        <v>932</v>
      </c>
      <c r="D1232" s="11"/>
      <c r="E1232" s="12"/>
      <c r="F1232" s="13"/>
      <c r="G1232" s="14"/>
      <c r="H1232" s="91"/>
      <c r="I1232" s="92"/>
      <c r="J1232" s="93"/>
      <c r="K1232" s="94" t="str">
        <f t="shared" si="168"/>
        <v/>
      </c>
      <c r="L1232" s="95">
        <f t="shared" si="170"/>
        <v>0</v>
      </c>
      <c r="M1232" s="96"/>
      <c r="N1232" s="79" t="str">
        <f t="shared" si="169"/>
        <v/>
      </c>
      <c r="O1232" s="82"/>
      <c r="P1232" s="83">
        <f t="shared" si="172"/>
        <v>0</v>
      </c>
      <c r="Q1232" s="78">
        <f t="shared" si="175"/>
        <v>1230</v>
      </c>
      <c r="R1232" s="79"/>
      <c r="T1232" s="3" t="str">
        <f t="shared" si="173"/>
        <v/>
      </c>
    </row>
    <row r="1233" spans="1:20" ht="24.75" customHeight="1">
      <c r="A1233" s="69">
        <f t="shared" si="174"/>
        <v>1231</v>
      </c>
      <c r="B1233" s="16" t="str">
        <f t="shared" si="176"/>
        <v>933</v>
      </c>
      <c r="C1233" s="69">
        <f t="shared" si="171"/>
        <v>933</v>
      </c>
      <c r="D1233" s="11"/>
      <c r="E1233" s="12"/>
      <c r="F1233" s="13"/>
      <c r="G1233" s="14"/>
      <c r="H1233" s="91"/>
      <c r="I1233" s="92"/>
      <c r="J1233" s="93"/>
      <c r="K1233" s="94" t="str">
        <f t="shared" si="168"/>
        <v/>
      </c>
      <c r="L1233" s="95">
        <f t="shared" si="170"/>
        <v>0</v>
      </c>
      <c r="M1233" s="96"/>
      <c r="N1233" s="79" t="str">
        <f t="shared" si="169"/>
        <v/>
      </c>
      <c r="O1233" s="82"/>
      <c r="P1233" s="83">
        <f t="shared" si="172"/>
        <v>0</v>
      </c>
      <c r="Q1233" s="78">
        <f t="shared" si="175"/>
        <v>1231</v>
      </c>
      <c r="R1233" s="79"/>
      <c r="T1233" s="3" t="str">
        <f t="shared" si="173"/>
        <v/>
      </c>
    </row>
    <row r="1234" spans="1:20" ht="24.75" customHeight="1">
      <c r="A1234" s="69">
        <f t="shared" si="174"/>
        <v>1232</v>
      </c>
      <c r="B1234" s="16" t="str">
        <f t="shared" si="176"/>
        <v>934</v>
      </c>
      <c r="C1234" s="69">
        <f t="shared" si="171"/>
        <v>934</v>
      </c>
      <c r="D1234" s="11"/>
      <c r="E1234" s="12"/>
      <c r="F1234" s="13"/>
      <c r="G1234" s="14"/>
      <c r="H1234" s="91"/>
      <c r="I1234" s="92"/>
      <c r="J1234" s="93"/>
      <c r="K1234" s="94" t="str">
        <f t="shared" si="168"/>
        <v/>
      </c>
      <c r="L1234" s="95">
        <f t="shared" si="170"/>
        <v>0</v>
      </c>
      <c r="M1234" s="96"/>
      <c r="N1234" s="79" t="str">
        <f t="shared" si="169"/>
        <v/>
      </c>
      <c r="O1234" s="82"/>
      <c r="P1234" s="83">
        <f t="shared" si="172"/>
        <v>0</v>
      </c>
      <c r="Q1234" s="78">
        <f t="shared" si="175"/>
        <v>1232</v>
      </c>
      <c r="R1234" s="79"/>
      <c r="T1234" s="3" t="str">
        <f t="shared" si="173"/>
        <v/>
      </c>
    </row>
    <row r="1235" spans="1:20" ht="24.75" customHeight="1">
      <c r="A1235" s="69">
        <f t="shared" si="174"/>
        <v>1233</v>
      </c>
      <c r="B1235" s="16" t="str">
        <f t="shared" si="176"/>
        <v>935</v>
      </c>
      <c r="C1235" s="69">
        <f t="shared" si="171"/>
        <v>935</v>
      </c>
      <c r="D1235" s="11"/>
      <c r="E1235" s="12"/>
      <c r="F1235" s="13"/>
      <c r="G1235" s="14"/>
      <c r="H1235" s="91"/>
      <c r="I1235" s="92"/>
      <c r="J1235" s="93"/>
      <c r="K1235" s="94" t="str">
        <f t="shared" si="168"/>
        <v/>
      </c>
      <c r="L1235" s="95">
        <f t="shared" si="170"/>
        <v>0</v>
      </c>
      <c r="M1235" s="96"/>
      <c r="N1235" s="79" t="str">
        <f t="shared" si="169"/>
        <v/>
      </c>
      <c r="O1235" s="82"/>
      <c r="P1235" s="83">
        <f t="shared" si="172"/>
        <v>0</v>
      </c>
      <c r="Q1235" s="78">
        <f t="shared" si="175"/>
        <v>1233</v>
      </c>
      <c r="R1235" s="79"/>
      <c r="T1235" s="3" t="str">
        <f t="shared" si="173"/>
        <v/>
      </c>
    </row>
    <row r="1236" spans="1:20" ht="24.75" customHeight="1">
      <c r="A1236" s="69">
        <f t="shared" si="174"/>
        <v>1234</v>
      </c>
      <c r="B1236" s="16" t="str">
        <f t="shared" si="176"/>
        <v>936</v>
      </c>
      <c r="C1236" s="69">
        <f t="shared" si="171"/>
        <v>936</v>
      </c>
      <c r="D1236" s="11"/>
      <c r="E1236" s="12"/>
      <c r="F1236" s="13"/>
      <c r="G1236" s="14"/>
      <c r="H1236" s="91"/>
      <c r="I1236" s="92"/>
      <c r="J1236" s="93"/>
      <c r="K1236" s="94" t="str">
        <f t="shared" si="168"/>
        <v/>
      </c>
      <c r="L1236" s="95">
        <f t="shared" si="170"/>
        <v>0</v>
      </c>
      <c r="M1236" s="96"/>
      <c r="N1236" s="79" t="str">
        <f t="shared" si="169"/>
        <v/>
      </c>
      <c r="O1236" s="82"/>
      <c r="P1236" s="83">
        <f t="shared" si="172"/>
        <v>0</v>
      </c>
      <c r="Q1236" s="78">
        <f t="shared" si="175"/>
        <v>1234</v>
      </c>
      <c r="R1236" s="79"/>
      <c r="T1236" s="3" t="str">
        <f t="shared" si="173"/>
        <v/>
      </c>
    </row>
    <row r="1237" spans="1:20" ht="24.75" customHeight="1">
      <c r="A1237" s="69">
        <f t="shared" si="174"/>
        <v>1235</v>
      </c>
      <c r="B1237" s="16" t="str">
        <f t="shared" si="176"/>
        <v>937</v>
      </c>
      <c r="C1237" s="69">
        <f t="shared" si="171"/>
        <v>937</v>
      </c>
      <c r="D1237" s="11"/>
      <c r="E1237" s="12"/>
      <c r="F1237" s="13"/>
      <c r="G1237" s="14"/>
      <c r="H1237" s="91"/>
      <c r="I1237" s="92"/>
      <c r="J1237" s="93"/>
      <c r="K1237" s="94" t="str">
        <f t="shared" si="168"/>
        <v/>
      </c>
      <c r="L1237" s="95">
        <f t="shared" si="170"/>
        <v>0</v>
      </c>
      <c r="M1237" s="96"/>
      <c r="N1237" s="79" t="str">
        <f t="shared" si="169"/>
        <v/>
      </c>
      <c r="O1237" s="82"/>
      <c r="P1237" s="83">
        <f t="shared" si="172"/>
        <v>0</v>
      </c>
      <c r="Q1237" s="78">
        <f t="shared" si="175"/>
        <v>1235</v>
      </c>
      <c r="R1237" s="79"/>
      <c r="T1237" s="3" t="str">
        <f t="shared" si="173"/>
        <v/>
      </c>
    </row>
    <row r="1238" spans="1:20" ht="24.75" customHeight="1">
      <c r="A1238" s="69">
        <f t="shared" si="174"/>
        <v>1236</v>
      </c>
      <c r="B1238" s="16" t="str">
        <f t="shared" si="176"/>
        <v>938</v>
      </c>
      <c r="C1238" s="69">
        <f t="shared" si="171"/>
        <v>938</v>
      </c>
      <c r="D1238" s="11"/>
      <c r="E1238" s="12"/>
      <c r="F1238" s="13"/>
      <c r="G1238" s="14"/>
      <c r="H1238" s="91"/>
      <c r="I1238" s="92"/>
      <c r="J1238" s="93"/>
      <c r="K1238" s="94" t="str">
        <f t="shared" si="168"/>
        <v/>
      </c>
      <c r="L1238" s="95">
        <f t="shared" si="170"/>
        <v>0</v>
      </c>
      <c r="M1238" s="96"/>
      <c r="N1238" s="79" t="str">
        <f t="shared" si="169"/>
        <v/>
      </c>
      <c r="O1238" s="82"/>
      <c r="P1238" s="83">
        <f t="shared" si="172"/>
        <v>0</v>
      </c>
      <c r="Q1238" s="78">
        <f t="shared" si="175"/>
        <v>1236</v>
      </c>
      <c r="R1238" s="79"/>
      <c r="T1238" s="3" t="str">
        <f t="shared" si="173"/>
        <v/>
      </c>
    </row>
    <row r="1239" spans="1:20" ht="24.75" customHeight="1">
      <c r="A1239" s="69">
        <f t="shared" si="174"/>
        <v>1237</v>
      </c>
      <c r="B1239" s="16" t="str">
        <f t="shared" si="176"/>
        <v>939</v>
      </c>
      <c r="C1239" s="69">
        <f t="shared" si="171"/>
        <v>939</v>
      </c>
      <c r="D1239" s="11"/>
      <c r="E1239" s="12"/>
      <c r="F1239" s="13"/>
      <c r="G1239" s="14"/>
      <c r="H1239" s="91"/>
      <c r="I1239" s="92"/>
      <c r="J1239" s="93"/>
      <c r="K1239" s="94" t="str">
        <f t="shared" si="168"/>
        <v/>
      </c>
      <c r="L1239" s="95">
        <f t="shared" si="170"/>
        <v>0</v>
      </c>
      <c r="M1239" s="96"/>
      <c r="N1239" s="79" t="str">
        <f t="shared" si="169"/>
        <v/>
      </c>
      <c r="O1239" s="82"/>
      <c r="P1239" s="83">
        <f t="shared" si="172"/>
        <v>0</v>
      </c>
      <c r="Q1239" s="78">
        <f t="shared" si="175"/>
        <v>1237</v>
      </c>
      <c r="R1239" s="79"/>
      <c r="T1239" s="3" t="str">
        <f t="shared" si="173"/>
        <v/>
      </c>
    </row>
    <row r="1240" spans="1:20" ht="24.75" customHeight="1">
      <c r="A1240" s="69">
        <f t="shared" si="174"/>
        <v>1238</v>
      </c>
      <c r="B1240" s="16" t="str">
        <f t="shared" si="176"/>
        <v>940</v>
      </c>
      <c r="C1240" s="69">
        <f t="shared" si="171"/>
        <v>940</v>
      </c>
      <c r="D1240" s="11"/>
      <c r="E1240" s="12"/>
      <c r="F1240" s="13"/>
      <c r="G1240" s="14"/>
      <c r="H1240" s="91"/>
      <c r="I1240" s="92"/>
      <c r="J1240" s="93"/>
      <c r="K1240" s="94" t="str">
        <f t="shared" si="168"/>
        <v/>
      </c>
      <c r="L1240" s="95">
        <f t="shared" si="170"/>
        <v>0</v>
      </c>
      <c r="M1240" s="96"/>
      <c r="N1240" s="79" t="str">
        <f t="shared" si="169"/>
        <v/>
      </c>
      <c r="O1240" s="82"/>
      <c r="P1240" s="83">
        <f t="shared" si="172"/>
        <v>0</v>
      </c>
      <c r="Q1240" s="78">
        <f t="shared" si="175"/>
        <v>1238</v>
      </c>
      <c r="R1240" s="79"/>
      <c r="T1240" s="3" t="str">
        <f t="shared" si="173"/>
        <v/>
      </c>
    </row>
    <row r="1241" spans="1:20" ht="24.75" customHeight="1">
      <c r="A1241" s="69">
        <f t="shared" si="174"/>
        <v>1239</v>
      </c>
      <c r="B1241" s="16" t="str">
        <f t="shared" si="176"/>
        <v>941</v>
      </c>
      <c r="C1241" s="69">
        <f t="shared" si="171"/>
        <v>941</v>
      </c>
      <c r="D1241" s="11"/>
      <c r="E1241" s="12"/>
      <c r="F1241" s="13"/>
      <c r="G1241" s="14"/>
      <c r="H1241" s="91"/>
      <c r="I1241" s="92"/>
      <c r="J1241" s="93"/>
      <c r="K1241" s="94" t="str">
        <f t="shared" ref="K1241:K1304" si="177">I1241&amp;J1241</f>
        <v/>
      </c>
      <c r="L1241" s="95">
        <f t="shared" si="170"/>
        <v>0</v>
      </c>
      <c r="M1241" s="96"/>
      <c r="N1241" s="79" t="str">
        <f t="shared" ref="N1241:N1304" si="178">IF(M1241&lt;&gt;0,"Học Ghép","")</f>
        <v/>
      </c>
      <c r="O1241" s="82"/>
      <c r="P1241" s="83">
        <f t="shared" si="172"/>
        <v>0</v>
      </c>
      <c r="Q1241" s="78">
        <f t="shared" si="175"/>
        <v>1239</v>
      </c>
      <c r="R1241" s="79"/>
      <c r="T1241" s="3" t="str">
        <f t="shared" si="173"/>
        <v/>
      </c>
    </row>
    <row r="1242" spans="1:20" ht="24.75" customHeight="1">
      <c r="A1242" s="69">
        <f t="shared" si="174"/>
        <v>1240</v>
      </c>
      <c r="B1242" s="16" t="str">
        <f t="shared" si="176"/>
        <v>942</v>
      </c>
      <c r="C1242" s="69">
        <f t="shared" si="171"/>
        <v>942</v>
      </c>
      <c r="D1242" s="11"/>
      <c r="E1242" s="12"/>
      <c r="F1242" s="13"/>
      <c r="G1242" s="14"/>
      <c r="H1242" s="91"/>
      <c r="I1242" s="92"/>
      <c r="J1242" s="93"/>
      <c r="K1242" s="94" t="str">
        <f t="shared" si="177"/>
        <v/>
      </c>
      <c r="L1242" s="95">
        <f t="shared" si="170"/>
        <v>0</v>
      </c>
      <c r="M1242" s="96"/>
      <c r="N1242" s="79" t="str">
        <f t="shared" si="178"/>
        <v/>
      </c>
      <c r="O1242" s="82"/>
      <c r="P1242" s="83">
        <f t="shared" si="172"/>
        <v>0</v>
      </c>
      <c r="Q1242" s="78">
        <f t="shared" si="175"/>
        <v>1240</v>
      </c>
      <c r="R1242" s="79"/>
      <c r="T1242" s="3" t="str">
        <f t="shared" si="173"/>
        <v/>
      </c>
    </row>
    <row r="1243" spans="1:20" ht="24.75" customHeight="1">
      <c r="A1243" s="69">
        <f t="shared" si="174"/>
        <v>1241</v>
      </c>
      <c r="B1243" s="16" t="str">
        <f t="shared" si="176"/>
        <v>943</v>
      </c>
      <c r="C1243" s="69">
        <f t="shared" si="171"/>
        <v>943</v>
      </c>
      <c r="D1243" s="11"/>
      <c r="E1243" s="12"/>
      <c r="F1243" s="13"/>
      <c r="G1243" s="14"/>
      <c r="H1243" s="91"/>
      <c r="I1243" s="92"/>
      <c r="J1243" s="93"/>
      <c r="K1243" s="94" t="str">
        <f t="shared" si="177"/>
        <v/>
      </c>
      <c r="L1243" s="95">
        <f t="shared" si="170"/>
        <v>0</v>
      </c>
      <c r="M1243" s="96"/>
      <c r="N1243" s="79" t="str">
        <f t="shared" si="178"/>
        <v/>
      </c>
      <c r="O1243" s="82"/>
      <c r="P1243" s="83">
        <f t="shared" si="172"/>
        <v>0</v>
      </c>
      <c r="Q1243" s="78">
        <f t="shared" si="175"/>
        <v>1241</v>
      </c>
      <c r="R1243" s="79"/>
      <c r="T1243" s="3" t="str">
        <f t="shared" si="173"/>
        <v/>
      </c>
    </row>
    <row r="1244" spans="1:20" ht="24.75" customHeight="1">
      <c r="A1244" s="69">
        <f t="shared" si="174"/>
        <v>1242</v>
      </c>
      <c r="B1244" s="16" t="str">
        <f t="shared" si="176"/>
        <v>944</v>
      </c>
      <c r="C1244" s="69">
        <f t="shared" si="171"/>
        <v>944</v>
      </c>
      <c r="D1244" s="11"/>
      <c r="E1244" s="12"/>
      <c r="F1244" s="13"/>
      <c r="G1244" s="14"/>
      <c r="H1244" s="91"/>
      <c r="I1244" s="92"/>
      <c r="J1244" s="93"/>
      <c r="K1244" s="94" t="str">
        <f t="shared" si="177"/>
        <v/>
      </c>
      <c r="L1244" s="95">
        <f t="shared" si="170"/>
        <v>0</v>
      </c>
      <c r="M1244" s="96"/>
      <c r="N1244" s="79" t="str">
        <f t="shared" si="178"/>
        <v/>
      </c>
      <c r="O1244" s="82"/>
      <c r="P1244" s="83">
        <f t="shared" si="172"/>
        <v>0</v>
      </c>
      <c r="Q1244" s="78">
        <f t="shared" si="175"/>
        <v>1242</v>
      </c>
      <c r="R1244" s="79"/>
      <c r="T1244" s="3" t="str">
        <f t="shared" si="173"/>
        <v/>
      </c>
    </row>
    <row r="1245" spans="1:20" ht="24.75" customHeight="1">
      <c r="A1245" s="69">
        <f t="shared" si="174"/>
        <v>1243</v>
      </c>
      <c r="B1245" s="16" t="str">
        <f t="shared" si="176"/>
        <v>945</v>
      </c>
      <c r="C1245" s="69">
        <f t="shared" si="171"/>
        <v>945</v>
      </c>
      <c r="D1245" s="11"/>
      <c r="E1245" s="12"/>
      <c r="F1245" s="13"/>
      <c r="G1245" s="14"/>
      <c r="H1245" s="91"/>
      <c r="I1245" s="92"/>
      <c r="J1245" s="93"/>
      <c r="K1245" s="94" t="str">
        <f t="shared" si="177"/>
        <v/>
      </c>
      <c r="L1245" s="95">
        <f t="shared" si="170"/>
        <v>0</v>
      </c>
      <c r="M1245" s="96"/>
      <c r="N1245" s="79" t="str">
        <f t="shared" si="178"/>
        <v/>
      </c>
      <c r="O1245" s="82"/>
      <c r="P1245" s="83">
        <f t="shared" si="172"/>
        <v>0</v>
      </c>
      <c r="Q1245" s="78">
        <f t="shared" si="175"/>
        <v>1243</v>
      </c>
      <c r="R1245" s="79"/>
      <c r="T1245" s="3" t="str">
        <f t="shared" si="173"/>
        <v/>
      </c>
    </row>
    <row r="1246" spans="1:20" ht="24.75" customHeight="1">
      <c r="A1246" s="69">
        <f t="shared" si="174"/>
        <v>1244</v>
      </c>
      <c r="B1246" s="16" t="str">
        <f t="shared" si="176"/>
        <v>946</v>
      </c>
      <c r="C1246" s="69">
        <f t="shared" si="171"/>
        <v>946</v>
      </c>
      <c r="D1246" s="11"/>
      <c r="E1246" s="12"/>
      <c r="F1246" s="13"/>
      <c r="G1246" s="14"/>
      <c r="H1246" s="91"/>
      <c r="I1246" s="92"/>
      <c r="J1246" s="93"/>
      <c r="K1246" s="94" t="str">
        <f t="shared" si="177"/>
        <v/>
      </c>
      <c r="L1246" s="95">
        <f t="shared" si="170"/>
        <v>0</v>
      </c>
      <c r="M1246" s="96"/>
      <c r="N1246" s="79" t="str">
        <f t="shared" si="178"/>
        <v/>
      </c>
      <c r="O1246" s="82"/>
      <c r="P1246" s="83">
        <f t="shared" si="172"/>
        <v>0</v>
      </c>
      <c r="Q1246" s="78">
        <f t="shared" si="175"/>
        <v>1244</v>
      </c>
      <c r="R1246" s="79"/>
      <c r="T1246" s="3" t="str">
        <f t="shared" si="173"/>
        <v/>
      </c>
    </row>
    <row r="1247" spans="1:20" ht="24.75" customHeight="1">
      <c r="A1247" s="69">
        <f t="shared" si="174"/>
        <v>1245</v>
      </c>
      <c r="B1247" s="16" t="str">
        <f t="shared" si="176"/>
        <v>947</v>
      </c>
      <c r="C1247" s="69">
        <f t="shared" si="171"/>
        <v>947</v>
      </c>
      <c r="D1247" s="11"/>
      <c r="E1247" s="12"/>
      <c r="F1247" s="13"/>
      <c r="G1247" s="14"/>
      <c r="H1247" s="91"/>
      <c r="I1247" s="92"/>
      <c r="J1247" s="93"/>
      <c r="K1247" s="94" t="str">
        <f t="shared" si="177"/>
        <v/>
      </c>
      <c r="L1247" s="95">
        <f t="shared" si="170"/>
        <v>0</v>
      </c>
      <c r="M1247" s="96"/>
      <c r="N1247" s="79" t="str">
        <f t="shared" si="178"/>
        <v/>
      </c>
      <c r="O1247" s="82"/>
      <c r="P1247" s="83">
        <f t="shared" si="172"/>
        <v>0</v>
      </c>
      <c r="Q1247" s="78">
        <f t="shared" si="175"/>
        <v>1245</v>
      </c>
      <c r="R1247" s="79"/>
      <c r="T1247" s="3" t="str">
        <f t="shared" si="173"/>
        <v/>
      </c>
    </row>
    <row r="1248" spans="1:20" ht="24.75" customHeight="1">
      <c r="A1248" s="69">
        <f t="shared" si="174"/>
        <v>1246</v>
      </c>
      <c r="B1248" s="16" t="str">
        <f t="shared" si="176"/>
        <v>948</v>
      </c>
      <c r="C1248" s="69">
        <f t="shared" si="171"/>
        <v>948</v>
      </c>
      <c r="D1248" s="11"/>
      <c r="E1248" s="12"/>
      <c r="F1248" s="13"/>
      <c r="G1248" s="14"/>
      <c r="H1248" s="91"/>
      <c r="I1248" s="92"/>
      <c r="J1248" s="93"/>
      <c r="K1248" s="94" t="str">
        <f t="shared" si="177"/>
        <v/>
      </c>
      <c r="L1248" s="95">
        <f t="shared" si="170"/>
        <v>0</v>
      </c>
      <c r="M1248" s="96"/>
      <c r="N1248" s="79" t="str">
        <f t="shared" si="178"/>
        <v/>
      </c>
      <c r="O1248" s="82"/>
      <c r="P1248" s="83">
        <f t="shared" si="172"/>
        <v>0</v>
      </c>
      <c r="Q1248" s="78">
        <f t="shared" si="175"/>
        <v>1246</v>
      </c>
      <c r="R1248" s="79"/>
      <c r="T1248" s="3" t="str">
        <f t="shared" si="173"/>
        <v/>
      </c>
    </row>
    <row r="1249" spans="1:20" ht="24.75" customHeight="1">
      <c r="A1249" s="69">
        <f t="shared" si="174"/>
        <v>1247</v>
      </c>
      <c r="B1249" s="16" t="str">
        <f t="shared" si="176"/>
        <v>949</v>
      </c>
      <c r="C1249" s="69">
        <f t="shared" si="171"/>
        <v>949</v>
      </c>
      <c r="D1249" s="11"/>
      <c r="E1249" s="12"/>
      <c r="F1249" s="13"/>
      <c r="G1249" s="14"/>
      <c r="H1249" s="91"/>
      <c r="I1249" s="92"/>
      <c r="J1249" s="93"/>
      <c r="K1249" s="94" t="str">
        <f t="shared" si="177"/>
        <v/>
      </c>
      <c r="L1249" s="95">
        <f t="shared" si="170"/>
        <v>0</v>
      </c>
      <c r="M1249" s="96"/>
      <c r="N1249" s="79" t="str">
        <f t="shared" si="178"/>
        <v/>
      </c>
      <c r="O1249" s="82"/>
      <c r="P1249" s="83">
        <f t="shared" si="172"/>
        <v>0</v>
      </c>
      <c r="Q1249" s="78">
        <f t="shared" si="175"/>
        <v>1247</v>
      </c>
      <c r="R1249" s="79"/>
      <c r="T1249" s="3" t="str">
        <f t="shared" si="173"/>
        <v/>
      </c>
    </row>
    <row r="1250" spans="1:20" ht="24.75" customHeight="1">
      <c r="A1250" s="69">
        <f t="shared" si="174"/>
        <v>1248</v>
      </c>
      <c r="B1250" s="16" t="str">
        <f t="shared" si="176"/>
        <v>950</v>
      </c>
      <c r="C1250" s="69">
        <f t="shared" si="171"/>
        <v>950</v>
      </c>
      <c r="D1250" s="11"/>
      <c r="E1250" s="12"/>
      <c r="F1250" s="13"/>
      <c r="G1250" s="14"/>
      <c r="H1250" s="91"/>
      <c r="I1250" s="92"/>
      <c r="J1250" s="93"/>
      <c r="K1250" s="94" t="str">
        <f t="shared" si="177"/>
        <v/>
      </c>
      <c r="L1250" s="95">
        <f t="shared" si="170"/>
        <v>0</v>
      </c>
      <c r="M1250" s="96"/>
      <c r="N1250" s="79" t="str">
        <f t="shared" si="178"/>
        <v/>
      </c>
      <c r="O1250" s="82"/>
      <c r="P1250" s="83">
        <f t="shared" si="172"/>
        <v>0</v>
      </c>
      <c r="Q1250" s="78">
        <f t="shared" si="175"/>
        <v>1248</v>
      </c>
      <c r="R1250" s="79"/>
      <c r="T1250" s="3" t="str">
        <f t="shared" si="173"/>
        <v/>
      </c>
    </row>
    <row r="1251" spans="1:20" ht="24.75" customHeight="1">
      <c r="A1251" s="69">
        <f t="shared" si="174"/>
        <v>1249</v>
      </c>
      <c r="B1251" s="16" t="str">
        <f t="shared" si="176"/>
        <v>951</v>
      </c>
      <c r="C1251" s="69">
        <f t="shared" si="171"/>
        <v>951</v>
      </c>
      <c r="D1251" s="11"/>
      <c r="E1251" s="12"/>
      <c r="F1251" s="13"/>
      <c r="G1251" s="14"/>
      <c r="H1251" s="91"/>
      <c r="I1251" s="92"/>
      <c r="J1251" s="93"/>
      <c r="K1251" s="94" t="str">
        <f t="shared" si="177"/>
        <v/>
      </c>
      <c r="L1251" s="95">
        <f t="shared" si="170"/>
        <v>0</v>
      </c>
      <c r="M1251" s="96"/>
      <c r="N1251" s="79" t="str">
        <f t="shared" si="178"/>
        <v/>
      </c>
      <c r="O1251" s="82"/>
      <c r="P1251" s="83">
        <f t="shared" si="172"/>
        <v>0</v>
      </c>
      <c r="Q1251" s="78">
        <f t="shared" si="175"/>
        <v>1249</v>
      </c>
      <c r="R1251" s="79"/>
      <c r="T1251" s="3" t="str">
        <f t="shared" si="173"/>
        <v/>
      </c>
    </row>
    <row r="1252" spans="1:20" ht="24.75" customHeight="1">
      <c r="A1252" s="69">
        <f t="shared" si="174"/>
        <v>1250</v>
      </c>
      <c r="B1252" s="16" t="str">
        <f t="shared" si="176"/>
        <v>952</v>
      </c>
      <c r="C1252" s="69">
        <f t="shared" si="171"/>
        <v>952</v>
      </c>
      <c r="D1252" s="11"/>
      <c r="E1252" s="12"/>
      <c r="F1252" s="13"/>
      <c r="G1252" s="14"/>
      <c r="H1252" s="91"/>
      <c r="I1252" s="92"/>
      <c r="J1252" s="93"/>
      <c r="K1252" s="94" t="str">
        <f t="shared" si="177"/>
        <v/>
      </c>
      <c r="L1252" s="95">
        <f t="shared" si="170"/>
        <v>0</v>
      </c>
      <c r="M1252" s="96"/>
      <c r="N1252" s="79" t="str">
        <f t="shared" si="178"/>
        <v/>
      </c>
      <c r="O1252" s="82"/>
      <c r="P1252" s="83">
        <f t="shared" si="172"/>
        <v>0</v>
      </c>
      <c r="Q1252" s="78">
        <f t="shared" si="175"/>
        <v>1250</v>
      </c>
      <c r="R1252" s="79"/>
      <c r="T1252" s="3" t="str">
        <f t="shared" si="173"/>
        <v/>
      </c>
    </row>
    <row r="1253" spans="1:20" ht="24.75" customHeight="1">
      <c r="A1253" s="69">
        <f t="shared" si="174"/>
        <v>1251</v>
      </c>
      <c r="B1253" s="16" t="str">
        <f t="shared" si="176"/>
        <v>953</v>
      </c>
      <c r="C1253" s="69">
        <f t="shared" si="171"/>
        <v>953</v>
      </c>
      <c r="D1253" s="11"/>
      <c r="E1253" s="12"/>
      <c r="F1253" s="13"/>
      <c r="G1253" s="14"/>
      <c r="H1253" s="91"/>
      <c r="I1253" s="92"/>
      <c r="J1253" s="93"/>
      <c r="K1253" s="94" t="str">
        <f t="shared" si="177"/>
        <v/>
      </c>
      <c r="L1253" s="95">
        <f t="shared" si="170"/>
        <v>0</v>
      </c>
      <c r="M1253" s="96"/>
      <c r="N1253" s="79" t="str">
        <f t="shared" si="178"/>
        <v/>
      </c>
      <c r="O1253" s="82"/>
      <c r="P1253" s="83">
        <f t="shared" si="172"/>
        <v>0</v>
      </c>
      <c r="Q1253" s="78">
        <f t="shared" si="175"/>
        <v>1251</v>
      </c>
      <c r="R1253" s="79"/>
      <c r="T1253" s="3" t="str">
        <f t="shared" si="173"/>
        <v/>
      </c>
    </row>
    <row r="1254" spans="1:20" ht="24.75" customHeight="1">
      <c r="A1254" s="69">
        <f t="shared" si="174"/>
        <v>1252</v>
      </c>
      <c r="B1254" s="16" t="str">
        <f t="shared" si="176"/>
        <v>954</v>
      </c>
      <c r="C1254" s="69">
        <f t="shared" si="171"/>
        <v>954</v>
      </c>
      <c r="D1254" s="11"/>
      <c r="E1254" s="12"/>
      <c r="F1254" s="13"/>
      <c r="G1254" s="14"/>
      <c r="H1254" s="91"/>
      <c r="I1254" s="92"/>
      <c r="J1254" s="93"/>
      <c r="K1254" s="94" t="str">
        <f t="shared" si="177"/>
        <v/>
      </c>
      <c r="L1254" s="95">
        <f t="shared" si="170"/>
        <v>0</v>
      </c>
      <c r="M1254" s="96"/>
      <c r="N1254" s="79" t="str">
        <f t="shared" si="178"/>
        <v/>
      </c>
      <c r="O1254" s="82"/>
      <c r="P1254" s="83">
        <f t="shared" si="172"/>
        <v>0</v>
      </c>
      <c r="Q1254" s="78">
        <f t="shared" si="175"/>
        <v>1252</v>
      </c>
      <c r="R1254" s="79"/>
      <c r="T1254" s="3" t="str">
        <f t="shared" si="173"/>
        <v/>
      </c>
    </row>
    <row r="1255" spans="1:20" ht="24.75" customHeight="1">
      <c r="A1255" s="69">
        <f t="shared" si="174"/>
        <v>1253</v>
      </c>
      <c r="B1255" s="16" t="str">
        <f t="shared" si="176"/>
        <v>955</v>
      </c>
      <c r="C1255" s="69">
        <f t="shared" si="171"/>
        <v>955</v>
      </c>
      <c r="D1255" s="11"/>
      <c r="E1255" s="12"/>
      <c r="F1255" s="13"/>
      <c r="G1255" s="14"/>
      <c r="H1255" s="91"/>
      <c r="I1255" s="92"/>
      <c r="J1255" s="93"/>
      <c r="K1255" s="94" t="str">
        <f t="shared" si="177"/>
        <v/>
      </c>
      <c r="L1255" s="95">
        <f t="shared" si="170"/>
        <v>0</v>
      </c>
      <c r="M1255" s="96"/>
      <c r="N1255" s="79" t="str">
        <f t="shared" si="178"/>
        <v/>
      </c>
      <c r="O1255" s="82"/>
      <c r="P1255" s="83">
        <f t="shared" si="172"/>
        <v>0</v>
      </c>
      <c r="Q1255" s="78">
        <f t="shared" si="175"/>
        <v>1253</v>
      </c>
      <c r="R1255" s="79"/>
      <c r="T1255" s="3" t="str">
        <f t="shared" si="173"/>
        <v/>
      </c>
    </row>
    <row r="1256" spans="1:20" ht="24.75" customHeight="1">
      <c r="A1256" s="69">
        <f t="shared" si="174"/>
        <v>1254</v>
      </c>
      <c r="B1256" s="16" t="str">
        <f t="shared" si="176"/>
        <v>956</v>
      </c>
      <c r="C1256" s="69">
        <f t="shared" si="171"/>
        <v>956</v>
      </c>
      <c r="D1256" s="11"/>
      <c r="E1256" s="12"/>
      <c r="F1256" s="13"/>
      <c r="G1256" s="14"/>
      <c r="H1256" s="91"/>
      <c r="I1256" s="92"/>
      <c r="J1256" s="93"/>
      <c r="K1256" s="94" t="str">
        <f t="shared" si="177"/>
        <v/>
      </c>
      <c r="L1256" s="95">
        <f t="shared" si="170"/>
        <v>0</v>
      </c>
      <c r="M1256" s="96"/>
      <c r="N1256" s="79" t="str">
        <f t="shared" si="178"/>
        <v/>
      </c>
      <c r="O1256" s="82"/>
      <c r="P1256" s="83">
        <f t="shared" si="172"/>
        <v>0</v>
      </c>
      <c r="Q1256" s="78">
        <f t="shared" si="175"/>
        <v>1254</v>
      </c>
      <c r="R1256" s="79"/>
      <c r="T1256" s="3" t="str">
        <f t="shared" si="173"/>
        <v/>
      </c>
    </row>
    <row r="1257" spans="1:20" ht="24.75" customHeight="1">
      <c r="A1257" s="69">
        <f t="shared" si="174"/>
        <v>1255</v>
      </c>
      <c r="B1257" s="16" t="str">
        <f t="shared" si="176"/>
        <v>957</v>
      </c>
      <c r="C1257" s="69">
        <f t="shared" si="171"/>
        <v>957</v>
      </c>
      <c r="D1257" s="11"/>
      <c r="E1257" s="12"/>
      <c r="F1257" s="13"/>
      <c r="G1257" s="14"/>
      <c r="H1257" s="91"/>
      <c r="I1257" s="92"/>
      <c r="J1257" s="93"/>
      <c r="K1257" s="94" t="str">
        <f t="shared" si="177"/>
        <v/>
      </c>
      <c r="L1257" s="95">
        <f t="shared" si="170"/>
        <v>0</v>
      </c>
      <c r="M1257" s="96"/>
      <c r="N1257" s="79" t="str">
        <f t="shared" si="178"/>
        <v/>
      </c>
      <c r="O1257" s="82"/>
      <c r="P1257" s="83">
        <f t="shared" si="172"/>
        <v>0</v>
      </c>
      <c r="Q1257" s="78">
        <f t="shared" si="175"/>
        <v>1255</v>
      </c>
      <c r="R1257" s="79"/>
      <c r="T1257" s="3" t="str">
        <f t="shared" si="173"/>
        <v/>
      </c>
    </row>
    <row r="1258" spans="1:20" ht="24.75" customHeight="1">
      <c r="A1258" s="69">
        <f t="shared" si="174"/>
        <v>1256</v>
      </c>
      <c r="B1258" s="16" t="str">
        <f t="shared" si="176"/>
        <v>958</v>
      </c>
      <c r="C1258" s="69">
        <f t="shared" si="171"/>
        <v>958</v>
      </c>
      <c r="D1258" s="11"/>
      <c r="E1258" s="12"/>
      <c r="F1258" s="13"/>
      <c r="G1258" s="14"/>
      <c r="H1258" s="91"/>
      <c r="I1258" s="92"/>
      <c r="J1258" s="93"/>
      <c r="K1258" s="94" t="str">
        <f t="shared" si="177"/>
        <v/>
      </c>
      <c r="L1258" s="95">
        <f t="shared" si="170"/>
        <v>0</v>
      </c>
      <c r="M1258" s="96"/>
      <c r="N1258" s="79" t="str">
        <f t="shared" si="178"/>
        <v/>
      </c>
      <c r="O1258" s="82"/>
      <c r="P1258" s="83">
        <f t="shared" si="172"/>
        <v>0</v>
      </c>
      <c r="Q1258" s="78">
        <f t="shared" si="175"/>
        <v>1256</v>
      </c>
      <c r="R1258" s="79"/>
      <c r="T1258" s="3" t="str">
        <f t="shared" si="173"/>
        <v/>
      </c>
    </row>
    <row r="1259" spans="1:20" ht="24.75" customHeight="1">
      <c r="A1259" s="69">
        <f t="shared" si="174"/>
        <v>1257</v>
      </c>
      <c r="B1259" s="16" t="str">
        <f t="shared" si="176"/>
        <v>959</v>
      </c>
      <c r="C1259" s="69">
        <f t="shared" si="171"/>
        <v>959</v>
      </c>
      <c r="D1259" s="11"/>
      <c r="E1259" s="12"/>
      <c r="F1259" s="13"/>
      <c r="G1259" s="14"/>
      <c r="H1259" s="91"/>
      <c r="I1259" s="92"/>
      <c r="J1259" s="93"/>
      <c r="K1259" s="94" t="str">
        <f t="shared" si="177"/>
        <v/>
      </c>
      <c r="L1259" s="95">
        <f t="shared" si="170"/>
        <v>0</v>
      </c>
      <c r="M1259" s="96"/>
      <c r="N1259" s="79" t="str">
        <f t="shared" si="178"/>
        <v/>
      </c>
      <c r="O1259" s="82"/>
      <c r="P1259" s="83">
        <f t="shared" si="172"/>
        <v>0</v>
      </c>
      <c r="Q1259" s="78">
        <f t="shared" si="175"/>
        <v>1257</v>
      </c>
      <c r="R1259" s="79"/>
      <c r="T1259" s="3" t="str">
        <f t="shared" si="173"/>
        <v/>
      </c>
    </row>
    <row r="1260" spans="1:20" ht="24.75" customHeight="1">
      <c r="A1260" s="69">
        <f t="shared" si="174"/>
        <v>1258</v>
      </c>
      <c r="B1260" s="16" t="str">
        <f t="shared" si="176"/>
        <v>960</v>
      </c>
      <c r="C1260" s="69">
        <f t="shared" si="171"/>
        <v>960</v>
      </c>
      <c r="D1260" s="11"/>
      <c r="E1260" s="12"/>
      <c r="F1260" s="13"/>
      <c r="G1260" s="14"/>
      <c r="H1260" s="91"/>
      <c r="I1260" s="92"/>
      <c r="J1260" s="93"/>
      <c r="K1260" s="94" t="str">
        <f t="shared" si="177"/>
        <v/>
      </c>
      <c r="L1260" s="95">
        <f t="shared" si="170"/>
        <v>0</v>
      </c>
      <c r="M1260" s="96"/>
      <c r="N1260" s="79" t="str">
        <f t="shared" si="178"/>
        <v/>
      </c>
      <c r="O1260" s="82"/>
      <c r="P1260" s="83">
        <f t="shared" si="172"/>
        <v>0</v>
      </c>
      <c r="Q1260" s="78">
        <f t="shared" si="175"/>
        <v>1258</v>
      </c>
      <c r="R1260" s="79"/>
      <c r="T1260" s="3" t="str">
        <f t="shared" si="173"/>
        <v/>
      </c>
    </row>
    <row r="1261" spans="1:20" ht="24.75" customHeight="1">
      <c r="A1261" s="69">
        <f t="shared" si="174"/>
        <v>1259</v>
      </c>
      <c r="B1261" s="16" t="str">
        <f t="shared" si="176"/>
        <v>961</v>
      </c>
      <c r="C1261" s="69">
        <f t="shared" si="171"/>
        <v>961</v>
      </c>
      <c r="D1261" s="11"/>
      <c r="E1261" s="12"/>
      <c r="F1261" s="13"/>
      <c r="G1261" s="14"/>
      <c r="H1261" s="91"/>
      <c r="I1261" s="92"/>
      <c r="J1261" s="93"/>
      <c r="K1261" s="94" t="str">
        <f t="shared" si="177"/>
        <v/>
      </c>
      <c r="L1261" s="95">
        <f t="shared" si="170"/>
        <v>0</v>
      </c>
      <c r="M1261" s="96"/>
      <c r="N1261" s="79" t="str">
        <f t="shared" si="178"/>
        <v/>
      </c>
      <c r="O1261" s="82"/>
      <c r="P1261" s="83">
        <f t="shared" si="172"/>
        <v>0</v>
      </c>
      <c r="Q1261" s="78">
        <f t="shared" si="175"/>
        <v>1259</v>
      </c>
      <c r="R1261" s="79"/>
      <c r="T1261" s="3" t="str">
        <f t="shared" si="173"/>
        <v/>
      </c>
    </row>
    <row r="1262" spans="1:20" ht="24.75" customHeight="1">
      <c r="A1262" s="69">
        <f t="shared" si="174"/>
        <v>1260</v>
      </c>
      <c r="B1262" s="16" t="str">
        <f t="shared" si="176"/>
        <v>962</v>
      </c>
      <c r="C1262" s="69">
        <f t="shared" si="171"/>
        <v>962</v>
      </c>
      <c r="D1262" s="11"/>
      <c r="E1262" s="12"/>
      <c r="F1262" s="13"/>
      <c r="G1262" s="14"/>
      <c r="H1262" s="91"/>
      <c r="I1262" s="92"/>
      <c r="J1262" s="93"/>
      <c r="K1262" s="94" t="str">
        <f t="shared" si="177"/>
        <v/>
      </c>
      <c r="L1262" s="95">
        <f t="shared" si="170"/>
        <v>0</v>
      </c>
      <c r="M1262" s="96"/>
      <c r="N1262" s="79" t="str">
        <f t="shared" si="178"/>
        <v/>
      </c>
      <c r="O1262" s="82"/>
      <c r="P1262" s="83">
        <f t="shared" si="172"/>
        <v>0</v>
      </c>
      <c r="Q1262" s="78">
        <f t="shared" si="175"/>
        <v>1260</v>
      </c>
      <c r="R1262" s="79"/>
      <c r="T1262" s="3" t="str">
        <f t="shared" si="173"/>
        <v/>
      </c>
    </row>
    <row r="1263" spans="1:20" ht="24.75" customHeight="1">
      <c r="A1263" s="69">
        <f t="shared" si="174"/>
        <v>1261</v>
      </c>
      <c r="B1263" s="16" t="str">
        <f t="shared" si="176"/>
        <v>963</v>
      </c>
      <c r="C1263" s="69">
        <f t="shared" si="171"/>
        <v>963</v>
      </c>
      <c r="D1263" s="11"/>
      <c r="E1263" s="12"/>
      <c r="F1263" s="13"/>
      <c r="G1263" s="14"/>
      <c r="H1263" s="91"/>
      <c r="I1263" s="92"/>
      <c r="J1263" s="93"/>
      <c r="K1263" s="94" t="str">
        <f t="shared" si="177"/>
        <v/>
      </c>
      <c r="L1263" s="95">
        <f t="shared" si="170"/>
        <v>0</v>
      </c>
      <c r="M1263" s="96"/>
      <c r="N1263" s="79" t="str">
        <f t="shared" si="178"/>
        <v/>
      </c>
      <c r="O1263" s="82"/>
      <c r="P1263" s="83">
        <f t="shared" si="172"/>
        <v>0</v>
      </c>
      <c r="Q1263" s="78">
        <f t="shared" si="175"/>
        <v>1261</v>
      </c>
      <c r="R1263" s="79"/>
      <c r="T1263" s="3" t="str">
        <f t="shared" si="173"/>
        <v/>
      </c>
    </row>
    <row r="1264" spans="1:20" ht="24.75" customHeight="1">
      <c r="A1264" s="69">
        <f t="shared" si="174"/>
        <v>1262</v>
      </c>
      <c r="B1264" s="16" t="str">
        <f t="shared" si="176"/>
        <v>964</v>
      </c>
      <c r="C1264" s="69">
        <f t="shared" si="171"/>
        <v>964</v>
      </c>
      <c r="D1264" s="11"/>
      <c r="E1264" s="12"/>
      <c r="F1264" s="13"/>
      <c r="G1264" s="14"/>
      <c r="H1264" s="91"/>
      <c r="I1264" s="92"/>
      <c r="J1264" s="93"/>
      <c r="K1264" s="94" t="str">
        <f t="shared" si="177"/>
        <v/>
      </c>
      <c r="L1264" s="95">
        <f t="shared" si="170"/>
        <v>0</v>
      </c>
      <c r="M1264" s="96"/>
      <c r="N1264" s="79" t="str">
        <f t="shared" si="178"/>
        <v/>
      </c>
      <c r="O1264" s="82"/>
      <c r="P1264" s="83">
        <f t="shared" si="172"/>
        <v>0</v>
      </c>
      <c r="Q1264" s="78">
        <f t="shared" si="175"/>
        <v>1262</v>
      </c>
      <c r="R1264" s="79"/>
      <c r="T1264" s="3" t="str">
        <f t="shared" si="173"/>
        <v/>
      </c>
    </row>
    <row r="1265" spans="1:20" ht="24.75" customHeight="1">
      <c r="A1265" s="69">
        <f t="shared" si="174"/>
        <v>1263</v>
      </c>
      <c r="B1265" s="16" t="str">
        <f t="shared" si="176"/>
        <v>965</v>
      </c>
      <c r="C1265" s="69">
        <f t="shared" si="171"/>
        <v>965</v>
      </c>
      <c r="D1265" s="11"/>
      <c r="E1265" s="12"/>
      <c r="F1265" s="13"/>
      <c r="G1265" s="14"/>
      <c r="H1265" s="91"/>
      <c r="I1265" s="92"/>
      <c r="J1265" s="93"/>
      <c r="K1265" s="94" t="str">
        <f t="shared" si="177"/>
        <v/>
      </c>
      <c r="L1265" s="95">
        <f t="shared" si="170"/>
        <v>0</v>
      </c>
      <c r="M1265" s="96"/>
      <c r="N1265" s="79" t="str">
        <f t="shared" si="178"/>
        <v/>
      </c>
      <c r="O1265" s="82"/>
      <c r="P1265" s="83">
        <f t="shared" si="172"/>
        <v>0</v>
      </c>
      <c r="Q1265" s="78">
        <f t="shared" si="175"/>
        <v>1263</v>
      </c>
      <c r="R1265" s="79"/>
      <c r="T1265" s="3" t="str">
        <f t="shared" si="173"/>
        <v/>
      </c>
    </row>
    <row r="1266" spans="1:20" ht="24.75" customHeight="1">
      <c r="A1266" s="69">
        <f t="shared" si="174"/>
        <v>1264</v>
      </c>
      <c r="B1266" s="16" t="str">
        <f t="shared" si="176"/>
        <v>966</v>
      </c>
      <c r="C1266" s="69">
        <f t="shared" si="171"/>
        <v>966</v>
      </c>
      <c r="D1266" s="11"/>
      <c r="E1266" s="12"/>
      <c r="F1266" s="13"/>
      <c r="G1266" s="14"/>
      <c r="H1266" s="91"/>
      <c r="I1266" s="92"/>
      <c r="J1266" s="93"/>
      <c r="K1266" s="94" t="str">
        <f t="shared" si="177"/>
        <v/>
      </c>
      <c r="L1266" s="95">
        <f t="shared" si="170"/>
        <v>0</v>
      </c>
      <c r="M1266" s="96"/>
      <c r="N1266" s="79" t="str">
        <f t="shared" si="178"/>
        <v/>
      </c>
      <c r="O1266" s="82"/>
      <c r="P1266" s="83">
        <f t="shared" si="172"/>
        <v>0</v>
      </c>
      <c r="Q1266" s="78">
        <f t="shared" si="175"/>
        <v>1264</v>
      </c>
      <c r="R1266" s="79"/>
      <c r="T1266" s="3" t="str">
        <f t="shared" si="173"/>
        <v/>
      </c>
    </row>
    <row r="1267" spans="1:20" ht="24.75" customHeight="1">
      <c r="A1267" s="69">
        <f t="shared" si="174"/>
        <v>1265</v>
      </c>
      <c r="B1267" s="16" t="str">
        <f t="shared" si="176"/>
        <v>967</v>
      </c>
      <c r="C1267" s="69">
        <f t="shared" si="171"/>
        <v>967</v>
      </c>
      <c r="D1267" s="11"/>
      <c r="E1267" s="12"/>
      <c r="F1267" s="13"/>
      <c r="G1267" s="14"/>
      <c r="H1267" s="91"/>
      <c r="I1267" s="92"/>
      <c r="J1267" s="93"/>
      <c r="K1267" s="94" t="str">
        <f t="shared" si="177"/>
        <v/>
      </c>
      <c r="L1267" s="95">
        <f t="shared" si="170"/>
        <v>0</v>
      </c>
      <c r="M1267" s="96"/>
      <c r="N1267" s="79" t="str">
        <f t="shared" si="178"/>
        <v/>
      </c>
      <c r="O1267" s="82"/>
      <c r="P1267" s="83">
        <f t="shared" si="172"/>
        <v>0</v>
      </c>
      <c r="Q1267" s="78">
        <f t="shared" si="175"/>
        <v>1265</v>
      </c>
      <c r="R1267" s="79"/>
      <c r="T1267" s="3" t="str">
        <f t="shared" si="173"/>
        <v/>
      </c>
    </row>
    <row r="1268" spans="1:20" ht="24.75" customHeight="1">
      <c r="A1268" s="69">
        <f t="shared" si="174"/>
        <v>1266</v>
      </c>
      <c r="B1268" s="16" t="str">
        <f t="shared" si="176"/>
        <v>968</v>
      </c>
      <c r="C1268" s="69">
        <f t="shared" si="171"/>
        <v>968</v>
      </c>
      <c r="D1268" s="11"/>
      <c r="E1268" s="12"/>
      <c r="F1268" s="13"/>
      <c r="G1268" s="14"/>
      <c r="H1268" s="91"/>
      <c r="I1268" s="92"/>
      <c r="J1268" s="93"/>
      <c r="K1268" s="94" t="str">
        <f t="shared" si="177"/>
        <v/>
      </c>
      <c r="L1268" s="95">
        <f t="shared" si="170"/>
        <v>0</v>
      </c>
      <c r="M1268" s="96"/>
      <c r="N1268" s="79" t="str">
        <f t="shared" si="178"/>
        <v/>
      </c>
      <c r="O1268" s="82"/>
      <c r="P1268" s="83">
        <f t="shared" si="172"/>
        <v>0</v>
      </c>
      <c r="Q1268" s="78">
        <f t="shared" si="175"/>
        <v>1266</v>
      </c>
      <c r="R1268" s="79"/>
      <c r="T1268" s="3" t="str">
        <f t="shared" si="173"/>
        <v/>
      </c>
    </row>
    <row r="1269" spans="1:20" ht="24.75" customHeight="1">
      <c r="A1269" s="69">
        <f t="shared" si="174"/>
        <v>1267</v>
      </c>
      <c r="B1269" s="16" t="str">
        <f t="shared" si="176"/>
        <v>969</v>
      </c>
      <c r="C1269" s="69">
        <f t="shared" si="171"/>
        <v>969</v>
      </c>
      <c r="D1269" s="11"/>
      <c r="E1269" s="12"/>
      <c r="F1269" s="13"/>
      <c r="G1269" s="14"/>
      <c r="H1269" s="91"/>
      <c r="I1269" s="92"/>
      <c r="J1269" s="93"/>
      <c r="K1269" s="94" t="str">
        <f t="shared" si="177"/>
        <v/>
      </c>
      <c r="L1269" s="95">
        <f t="shared" si="170"/>
        <v>0</v>
      </c>
      <c r="M1269" s="96"/>
      <c r="N1269" s="79" t="str">
        <f t="shared" si="178"/>
        <v/>
      </c>
      <c r="O1269" s="82"/>
      <c r="P1269" s="83">
        <f t="shared" si="172"/>
        <v>0</v>
      </c>
      <c r="Q1269" s="78">
        <f t="shared" si="175"/>
        <v>1267</v>
      </c>
      <c r="R1269" s="79"/>
      <c r="T1269" s="3" t="str">
        <f t="shared" si="173"/>
        <v/>
      </c>
    </row>
    <row r="1270" spans="1:20" ht="24.75" customHeight="1">
      <c r="A1270" s="69">
        <f t="shared" si="174"/>
        <v>1268</v>
      </c>
      <c r="B1270" s="16" t="str">
        <f t="shared" si="176"/>
        <v>970</v>
      </c>
      <c r="C1270" s="69">
        <f t="shared" si="171"/>
        <v>970</v>
      </c>
      <c r="D1270" s="11"/>
      <c r="E1270" s="12"/>
      <c r="F1270" s="13"/>
      <c r="G1270" s="14"/>
      <c r="H1270" s="91"/>
      <c r="I1270" s="92"/>
      <c r="J1270" s="93"/>
      <c r="K1270" s="94" t="str">
        <f t="shared" si="177"/>
        <v/>
      </c>
      <c r="L1270" s="95">
        <f t="shared" si="170"/>
        <v>0</v>
      </c>
      <c r="M1270" s="96"/>
      <c r="N1270" s="79" t="str">
        <f t="shared" si="178"/>
        <v/>
      </c>
      <c r="O1270" s="82"/>
      <c r="P1270" s="83">
        <f t="shared" si="172"/>
        <v>0</v>
      </c>
      <c r="Q1270" s="78">
        <f t="shared" si="175"/>
        <v>1268</v>
      </c>
      <c r="R1270" s="79"/>
      <c r="T1270" s="3" t="str">
        <f t="shared" si="173"/>
        <v/>
      </c>
    </row>
    <row r="1271" spans="1:20" ht="24.75" customHeight="1">
      <c r="A1271" s="69">
        <f t="shared" si="174"/>
        <v>1269</v>
      </c>
      <c r="B1271" s="16" t="str">
        <f t="shared" si="176"/>
        <v>971</v>
      </c>
      <c r="C1271" s="69">
        <f t="shared" si="171"/>
        <v>971</v>
      </c>
      <c r="D1271" s="11"/>
      <c r="E1271" s="12"/>
      <c r="F1271" s="13"/>
      <c r="G1271" s="14"/>
      <c r="H1271" s="91"/>
      <c r="I1271" s="92"/>
      <c r="J1271" s="93"/>
      <c r="K1271" s="94" t="str">
        <f t="shared" si="177"/>
        <v/>
      </c>
      <c r="L1271" s="95">
        <f t="shared" si="170"/>
        <v>0</v>
      </c>
      <c r="M1271" s="96"/>
      <c r="N1271" s="79" t="str">
        <f t="shared" si="178"/>
        <v/>
      </c>
      <c r="O1271" s="82"/>
      <c r="P1271" s="83">
        <f t="shared" si="172"/>
        <v>0</v>
      </c>
      <c r="Q1271" s="78">
        <f t="shared" si="175"/>
        <v>1269</v>
      </c>
      <c r="R1271" s="79"/>
      <c r="T1271" s="3" t="str">
        <f t="shared" si="173"/>
        <v/>
      </c>
    </row>
    <row r="1272" spans="1:20" ht="24.75" customHeight="1">
      <c r="A1272" s="69">
        <f t="shared" si="174"/>
        <v>1270</v>
      </c>
      <c r="B1272" s="16" t="str">
        <f t="shared" si="176"/>
        <v>972</v>
      </c>
      <c r="C1272" s="69">
        <f t="shared" si="171"/>
        <v>972</v>
      </c>
      <c r="D1272" s="11"/>
      <c r="E1272" s="12"/>
      <c r="F1272" s="13"/>
      <c r="G1272" s="14"/>
      <c r="H1272" s="91"/>
      <c r="I1272" s="92"/>
      <c r="J1272" s="93"/>
      <c r="K1272" s="94" t="str">
        <f t="shared" si="177"/>
        <v/>
      </c>
      <c r="L1272" s="95">
        <f t="shared" si="170"/>
        <v>0</v>
      </c>
      <c r="M1272" s="96"/>
      <c r="N1272" s="79" t="str">
        <f t="shared" si="178"/>
        <v/>
      </c>
      <c r="O1272" s="82"/>
      <c r="P1272" s="83">
        <f t="shared" si="172"/>
        <v>0</v>
      </c>
      <c r="Q1272" s="78">
        <f t="shared" si="175"/>
        <v>1270</v>
      </c>
      <c r="R1272" s="79"/>
      <c r="T1272" s="3" t="str">
        <f t="shared" si="173"/>
        <v/>
      </c>
    </row>
    <row r="1273" spans="1:20" ht="24.75" customHeight="1">
      <c r="A1273" s="69">
        <f t="shared" si="174"/>
        <v>1271</v>
      </c>
      <c r="B1273" s="16" t="str">
        <f t="shared" si="176"/>
        <v>973</v>
      </c>
      <c r="C1273" s="69">
        <f t="shared" si="171"/>
        <v>973</v>
      </c>
      <c r="D1273" s="11"/>
      <c r="E1273" s="12"/>
      <c r="F1273" s="13"/>
      <c r="G1273" s="14"/>
      <c r="H1273" s="91"/>
      <c r="I1273" s="92"/>
      <c r="J1273" s="93"/>
      <c r="K1273" s="94" t="str">
        <f t="shared" si="177"/>
        <v/>
      </c>
      <c r="L1273" s="95">
        <f t="shared" si="170"/>
        <v>0</v>
      </c>
      <c r="M1273" s="96"/>
      <c r="N1273" s="79" t="str">
        <f t="shared" si="178"/>
        <v/>
      </c>
      <c r="O1273" s="82"/>
      <c r="P1273" s="83">
        <f t="shared" si="172"/>
        <v>0</v>
      </c>
      <c r="Q1273" s="78">
        <f t="shared" si="175"/>
        <v>1271</v>
      </c>
      <c r="R1273" s="79"/>
      <c r="T1273" s="3" t="str">
        <f t="shared" si="173"/>
        <v/>
      </c>
    </row>
    <row r="1274" spans="1:20" ht="24.75" customHeight="1">
      <c r="A1274" s="69">
        <f t="shared" si="174"/>
        <v>1272</v>
      </c>
      <c r="B1274" s="16" t="str">
        <f t="shared" si="176"/>
        <v>974</v>
      </c>
      <c r="C1274" s="69">
        <f t="shared" si="171"/>
        <v>974</v>
      </c>
      <c r="D1274" s="11"/>
      <c r="E1274" s="12"/>
      <c r="F1274" s="13"/>
      <c r="G1274" s="14"/>
      <c r="H1274" s="91"/>
      <c r="I1274" s="92"/>
      <c r="J1274" s="93"/>
      <c r="K1274" s="94" t="str">
        <f t="shared" si="177"/>
        <v/>
      </c>
      <c r="L1274" s="95">
        <f t="shared" si="170"/>
        <v>0</v>
      </c>
      <c r="M1274" s="96"/>
      <c r="N1274" s="79" t="str">
        <f t="shared" si="178"/>
        <v/>
      </c>
      <c r="O1274" s="82"/>
      <c r="P1274" s="83">
        <f t="shared" si="172"/>
        <v>0</v>
      </c>
      <c r="Q1274" s="78">
        <f t="shared" si="175"/>
        <v>1272</v>
      </c>
      <c r="R1274" s="79"/>
      <c r="T1274" s="3" t="str">
        <f t="shared" si="173"/>
        <v/>
      </c>
    </row>
    <row r="1275" spans="1:20" ht="24.75" customHeight="1">
      <c r="A1275" s="69">
        <f t="shared" si="174"/>
        <v>1273</v>
      </c>
      <c r="B1275" s="16" t="str">
        <f t="shared" si="176"/>
        <v>975</v>
      </c>
      <c r="C1275" s="69">
        <f t="shared" si="171"/>
        <v>975</v>
      </c>
      <c r="D1275" s="11"/>
      <c r="E1275" s="12"/>
      <c r="F1275" s="13"/>
      <c r="G1275" s="14"/>
      <c r="H1275" s="91"/>
      <c r="I1275" s="92"/>
      <c r="J1275" s="93"/>
      <c r="K1275" s="94" t="str">
        <f t="shared" si="177"/>
        <v/>
      </c>
      <c r="L1275" s="95">
        <f t="shared" si="170"/>
        <v>0</v>
      </c>
      <c r="M1275" s="96"/>
      <c r="N1275" s="79" t="str">
        <f t="shared" si="178"/>
        <v/>
      </c>
      <c r="O1275" s="82"/>
      <c r="P1275" s="83">
        <f t="shared" si="172"/>
        <v>0</v>
      </c>
      <c r="Q1275" s="78">
        <f t="shared" si="175"/>
        <v>1273</v>
      </c>
      <c r="R1275" s="79"/>
      <c r="T1275" s="3" t="str">
        <f t="shared" si="173"/>
        <v/>
      </c>
    </row>
    <row r="1276" spans="1:20" ht="24.75" customHeight="1">
      <c r="A1276" s="69">
        <f t="shared" si="174"/>
        <v>1274</v>
      </c>
      <c r="B1276" s="16" t="str">
        <f t="shared" si="176"/>
        <v>976</v>
      </c>
      <c r="C1276" s="69">
        <f t="shared" si="171"/>
        <v>976</v>
      </c>
      <c r="D1276" s="11"/>
      <c r="E1276" s="12"/>
      <c r="F1276" s="13"/>
      <c r="G1276" s="14"/>
      <c r="H1276" s="91"/>
      <c r="I1276" s="92"/>
      <c r="J1276" s="93"/>
      <c r="K1276" s="94" t="str">
        <f t="shared" si="177"/>
        <v/>
      </c>
      <c r="L1276" s="95">
        <f t="shared" si="170"/>
        <v>0</v>
      </c>
      <c r="M1276" s="96"/>
      <c r="N1276" s="79" t="str">
        <f t="shared" si="178"/>
        <v/>
      </c>
      <c r="O1276" s="82"/>
      <c r="P1276" s="83">
        <f t="shared" si="172"/>
        <v>0</v>
      </c>
      <c r="Q1276" s="78">
        <f t="shared" si="175"/>
        <v>1274</v>
      </c>
      <c r="R1276" s="79"/>
      <c r="T1276" s="3" t="str">
        <f t="shared" si="173"/>
        <v/>
      </c>
    </row>
    <row r="1277" spans="1:20" ht="24.75" customHeight="1">
      <c r="A1277" s="69">
        <f t="shared" si="174"/>
        <v>1275</v>
      </c>
      <c r="B1277" s="16" t="str">
        <f t="shared" si="176"/>
        <v>977</v>
      </c>
      <c r="C1277" s="69">
        <f t="shared" si="171"/>
        <v>977</v>
      </c>
      <c r="D1277" s="11"/>
      <c r="E1277" s="12"/>
      <c r="F1277" s="13"/>
      <c r="G1277" s="14"/>
      <c r="H1277" s="91"/>
      <c r="I1277" s="92"/>
      <c r="J1277" s="93"/>
      <c r="K1277" s="94" t="str">
        <f t="shared" si="177"/>
        <v/>
      </c>
      <c r="L1277" s="95">
        <f t="shared" si="170"/>
        <v>0</v>
      </c>
      <c r="M1277" s="96"/>
      <c r="N1277" s="79" t="str">
        <f t="shared" si="178"/>
        <v/>
      </c>
      <c r="O1277" s="82"/>
      <c r="P1277" s="83">
        <f t="shared" si="172"/>
        <v>0</v>
      </c>
      <c r="Q1277" s="78">
        <f t="shared" si="175"/>
        <v>1275</v>
      </c>
      <c r="R1277" s="79"/>
      <c r="T1277" s="3" t="str">
        <f t="shared" si="173"/>
        <v/>
      </c>
    </row>
    <row r="1278" spans="1:20" ht="24.75" customHeight="1">
      <c r="A1278" s="69">
        <f t="shared" si="174"/>
        <v>1276</v>
      </c>
      <c r="B1278" s="16" t="str">
        <f t="shared" si="176"/>
        <v>978</v>
      </c>
      <c r="C1278" s="69">
        <f t="shared" si="171"/>
        <v>978</v>
      </c>
      <c r="D1278" s="11"/>
      <c r="E1278" s="12"/>
      <c r="F1278" s="13"/>
      <c r="G1278" s="14"/>
      <c r="H1278" s="91"/>
      <c r="I1278" s="92"/>
      <c r="J1278" s="93"/>
      <c r="K1278" s="94" t="str">
        <f t="shared" si="177"/>
        <v/>
      </c>
      <c r="L1278" s="95">
        <f t="shared" si="170"/>
        <v>0</v>
      </c>
      <c r="M1278" s="96"/>
      <c r="N1278" s="79" t="str">
        <f t="shared" si="178"/>
        <v/>
      </c>
      <c r="O1278" s="82"/>
      <c r="P1278" s="83">
        <f t="shared" si="172"/>
        <v>0</v>
      </c>
      <c r="Q1278" s="78">
        <f t="shared" si="175"/>
        <v>1276</v>
      </c>
      <c r="R1278" s="79"/>
      <c r="T1278" s="3" t="str">
        <f t="shared" si="173"/>
        <v/>
      </c>
    </row>
    <row r="1279" spans="1:20" ht="24.75" customHeight="1">
      <c r="A1279" s="69">
        <f t="shared" si="174"/>
        <v>1277</v>
      </c>
      <c r="B1279" s="16" t="str">
        <f t="shared" si="176"/>
        <v>979</v>
      </c>
      <c r="C1279" s="69">
        <f t="shared" si="171"/>
        <v>979</v>
      </c>
      <c r="D1279" s="11"/>
      <c r="E1279" s="12"/>
      <c r="F1279" s="13"/>
      <c r="G1279" s="14"/>
      <c r="H1279" s="91"/>
      <c r="I1279" s="92"/>
      <c r="J1279" s="93"/>
      <c r="K1279" s="94" t="str">
        <f t="shared" si="177"/>
        <v/>
      </c>
      <c r="L1279" s="95">
        <f t="shared" si="170"/>
        <v>0</v>
      </c>
      <c r="M1279" s="96"/>
      <c r="N1279" s="79" t="str">
        <f t="shared" si="178"/>
        <v/>
      </c>
      <c r="O1279" s="82"/>
      <c r="P1279" s="83">
        <f t="shared" si="172"/>
        <v>0</v>
      </c>
      <c r="Q1279" s="78">
        <f t="shared" si="175"/>
        <v>1277</v>
      </c>
      <c r="R1279" s="79"/>
      <c r="T1279" s="3" t="str">
        <f t="shared" si="173"/>
        <v/>
      </c>
    </row>
    <row r="1280" spans="1:20" ht="24.75" customHeight="1">
      <c r="A1280" s="69">
        <f t="shared" si="174"/>
        <v>1278</v>
      </c>
      <c r="B1280" s="16" t="str">
        <f t="shared" si="176"/>
        <v>980</v>
      </c>
      <c r="C1280" s="69">
        <f t="shared" si="171"/>
        <v>980</v>
      </c>
      <c r="D1280" s="11"/>
      <c r="E1280" s="12"/>
      <c r="F1280" s="13"/>
      <c r="G1280" s="14"/>
      <c r="H1280" s="91"/>
      <c r="I1280" s="92"/>
      <c r="J1280" s="93"/>
      <c r="K1280" s="94" t="str">
        <f t="shared" si="177"/>
        <v/>
      </c>
      <c r="L1280" s="95">
        <f t="shared" si="170"/>
        <v>0</v>
      </c>
      <c r="M1280" s="96"/>
      <c r="N1280" s="79" t="str">
        <f t="shared" si="178"/>
        <v/>
      </c>
      <c r="O1280" s="82"/>
      <c r="P1280" s="83">
        <f t="shared" si="172"/>
        <v>0</v>
      </c>
      <c r="Q1280" s="78">
        <f t="shared" si="175"/>
        <v>1278</v>
      </c>
      <c r="R1280" s="79"/>
      <c r="T1280" s="3" t="str">
        <f t="shared" si="173"/>
        <v/>
      </c>
    </row>
    <row r="1281" spans="1:20" ht="24.75" customHeight="1">
      <c r="A1281" s="69">
        <f t="shared" si="174"/>
        <v>1279</v>
      </c>
      <c r="B1281" s="16" t="str">
        <f t="shared" si="176"/>
        <v>981</v>
      </c>
      <c r="C1281" s="69">
        <f t="shared" si="171"/>
        <v>981</v>
      </c>
      <c r="D1281" s="11"/>
      <c r="E1281" s="12"/>
      <c r="F1281" s="13"/>
      <c r="G1281" s="14"/>
      <c r="H1281" s="91"/>
      <c r="I1281" s="92"/>
      <c r="J1281" s="93"/>
      <c r="K1281" s="94" t="str">
        <f t="shared" si="177"/>
        <v/>
      </c>
      <c r="L1281" s="95">
        <f t="shared" si="170"/>
        <v>0</v>
      </c>
      <c r="M1281" s="96"/>
      <c r="N1281" s="79" t="str">
        <f t="shared" si="178"/>
        <v/>
      </c>
      <c r="O1281" s="82"/>
      <c r="P1281" s="83">
        <f t="shared" si="172"/>
        <v>0</v>
      </c>
      <c r="Q1281" s="78">
        <f t="shared" si="175"/>
        <v>1279</v>
      </c>
      <c r="R1281" s="79"/>
      <c r="T1281" s="3" t="str">
        <f t="shared" si="173"/>
        <v/>
      </c>
    </row>
    <row r="1282" spans="1:20" ht="24.75" customHeight="1">
      <c r="A1282" s="69">
        <f t="shared" si="174"/>
        <v>1280</v>
      </c>
      <c r="B1282" s="16" t="str">
        <f t="shared" si="176"/>
        <v>982</v>
      </c>
      <c r="C1282" s="69">
        <f t="shared" si="171"/>
        <v>982</v>
      </c>
      <c r="D1282" s="11"/>
      <c r="E1282" s="12"/>
      <c r="F1282" s="13"/>
      <c r="G1282" s="14"/>
      <c r="H1282" s="91"/>
      <c r="I1282" s="92"/>
      <c r="J1282" s="93"/>
      <c r="K1282" s="94" t="str">
        <f t="shared" si="177"/>
        <v/>
      </c>
      <c r="L1282" s="95">
        <f t="shared" si="170"/>
        <v>0</v>
      </c>
      <c r="M1282" s="96"/>
      <c r="N1282" s="79" t="str">
        <f t="shared" si="178"/>
        <v/>
      </c>
      <c r="O1282" s="82"/>
      <c r="P1282" s="83">
        <f t="shared" si="172"/>
        <v>0</v>
      </c>
      <c r="Q1282" s="78">
        <f t="shared" si="175"/>
        <v>1280</v>
      </c>
      <c r="R1282" s="79"/>
      <c r="T1282" s="3" t="str">
        <f t="shared" si="173"/>
        <v/>
      </c>
    </row>
    <row r="1283" spans="1:20" ht="24.75" customHeight="1">
      <c r="A1283" s="69">
        <f t="shared" si="174"/>
        <v>1281</v>
      </c>
      <c r="B1283" s="16" t="str">
        <f t="shared" si="176"/>
        <v>983</v>
      </c>
      <c r="C1283" s="69">
        <f t="shared" si="171"/>
        <v>983</v>
      </c>
      <c r="D1283" s="11"/>
      <c r="E1283" s="12"/>
      <c r="F1283" s="13"/>
      <c r="G1283" s="14"/>
      <c r="H1283" s="91"/>
      <c r="I1283" s="92"/>
      <c r="J1283" s="93"/>
      <c r="K1283" s="94" t="str">
        <f t="shared" si="177"/>
        <v/>
      </c>
      <c r="L1283" s="95">
        <f t="shared" ref="L1283:L1346" si="179">COUNTIF($D$3:$D$1049,D1283)</f>
        <v>0</v>
      </c>
      <c r="M1283" s="96"/>
      <c r="N1283" s="79" t="str">
        <f t="shared" si="178"/>
        <v/>
      </c>
      <c r="O1283" s="82"/>
      <c r="P1283" s="83">
        <f t="shared" si="172"/>
        <v>0</v>
      </c>
      <c r="Q1283" s="78">
        <f t="shared" si="175"/>
        <v>1281</v>
      </c>
      <c r="R1283" s="79"/>
      <c r="T1283" s="3" t="str">
        <f t="shared" si="173"/>
        <v/>
      </c>
    </row>
    <row r="1284" spans="1:20" ht="24.75" customHeight="1">
      <c r="A1284" s="69">
        <f t="shared" si="174"/>
        <v>1282</v>
      </c>
      <c r="B1284" s="16" t="str">
        <f t="shared" si="176"/>
        <v>984</v>
      </c>
      <c r="C1284" s="69">
        <f t="shared" ref="C1284:C1347" si="180">IF(H1284&lt;&gt;H1283,1,C1283+1)</f>
        <v>984</v>
      </c>
      <c r="D1284" s="11"/>
      <c r="E1284" s="12"/>
      <c r="F1284" s="13"/>
      <c r="G1284" s="14"/>
      <c r="H1284" s="91"/>
      <c r="I1284" s="92"/>
      <c r="J1284" s="93"/>
      <c r="K1284" s="94" t="str">
        <f t="shared" si="177"/>
        <v/>
      </c>
      <c r="L1284" s="95">
        <f t="shared" si="179"/>
        <v>0</v>
      </c>
      <c r="M1284" s="96"/>
      <c r="N1284" s="79" t="str">
        <f t="shared" si="178"/>
        <v/>
      </c>
      <c r="O1284" s="82"/>
      <c r="P1284" s="83">
        <f t="shared" ref="P1284:P1347" si="181">IF(M1284&lt;&gt;0,M1284,O1284)</f>
        <v>0</v>
      </c>
      <c r="Q1284" s="78">
        <f t="shared" si="175"/>
        <v>1282</v>
      </c>
      <c r="R1284" s="79"/>
      <c r="T1284" s="3" t="str">
        <f t="shared" ref="T1284:T1347" si="182">LEFT(D1284,2)</f>
        <v/>
      </c>
    </row>
    <row r="1285" spans="1:20" ht="24.75" customHeight="1">
      <c r="A1285" s="69">
        <f t="shared" ref="A1285:A1348" si="183">A1284+1</f>
        <v>1283</v>
      </c>
      <c r="B1285" s="16" t="str">
        <f t="shared" si="176"/>
        <v>985</v>
      </c>
      <c r="C1285" s="69">
        <f t="shared" si="180"/>
        <v>985</v>
      </c>
      <c r="D1285" s="11"/>
      <c r="E1285" s="12"/>
      <c r="F1285" s="13"/>
      <c r="G1285" s="14"/>
      <c r="H1285" s="91"/>
      <c r="I1285" s="92"/>
      <c r="J1285" s="93"/>
      <c r="K1285" s="94" t="str">
        <f t="shared" si="177"/>
        <v/>
      </c>
      <c r="L1285" s="95">
        <f t="shared" si="179"/>
        <v>0</v>
      </c>
      <c r="M1285" s="96"/>
      <c r="N1285" s="79" t="str">
        <f t="shared" si="178"/>
        <v/>
      </c>
      <c r="O1285" s="82"/>
      <c r="P1285" s="83">
        <f t="shared" si="181"/>
        <v>0</v>
      </c>
      <c r="Q1285" s="78">
        <f t="shared" ref="Q1285:Q1348" si="184">Q1284+1</f>
        <v>1283</v>
      </c>
      <c r="R1285" s="79"/>
      <c r="T1285" s="3" t="str">
        <f t="shared" si="182"/>
        <v/>
      </c>
    </row>
    <row r="1286" spans="1:20" ht="24.75" customHeight="1">
      <c r="A1286" s="69">
        <f t="shared" si="183"/>
        <v>1284</v>
      </c>
      <c r="B1286" s="16" t="str">
        <f t="shared" si="176"/>
        <v>986</v>
      </c>
      <c r="C1286" s="69">
        <f t="shared" si="180"/>
        <v>986</v>
      </c>
      <c r="D1286" s="11"/>
      <c r="E1286" s="12"/>
      <c r="F1286" s="13"/>
      <c r="G1286" s="14"/>
      <c r="H1286" s="91"/>
      <c r="I1286" s="92"/>
      <c r="J1286" s="93"/>
      <c r="K1286" s="94" t="str">
        <f t="shared" si="177"/>
        <v/>
      </c>
      <c r="L1286" s="95">
        <f t="shared" si="179"/>
        <v>0</v>
      </c>
      <c r="M1286" s="96"/>
      <c r="N1286" s="79" t="str">
        <f t="shared" si="178"/>
        <v/>
      </c>
      <c r="O1286" s="82"/>
      <c r="P1286" s="83">
        <f t="shared" si="181"/>
        <v>0</v>
      </c>
      <c r="Q1286" s="78">
        <f t="shared" si="184"/>
        <v>1284</v>
      </c>
      <c r="R1286" s="79"/>
      <c r="T1286" s="3" t="str">
        <f t="shared" si="182"/>
        <v/>
      </c>
    </row>
    <row r="1287" spans="1:20" ht="24.75" customHeight="1">
      <c r="A1287" s="69">
        <f t="shared" si="183"/>
        <v>1285</v>
      </c>
      <c r="B1287" s="16" t="str">
        <f t="shared" si="176"/>
        <v>987</v>
      </c>
      <c r="C1287" s="69">
        <f t="shared" si="180"/>
        <v>987</v>
      </c>
      <c r="D1287" s="11"/>
      <c r="E1287" s="12"/>
      <c r="F1287" s="13"/>
      <c r="G1287" s="14"/>
      <c r="H1287" s="91"/>
      <c r="I1287" s="92"/>
      <c r="J1287" s="93"/>
      <c r="K1287" s="94" t="str">
        <f t="shared" si="177"/>
        <v/>
      </c>
      <c r="L1287" s="95">
        <f t="shared" si="179"/>
        <v>0</v>
      </c>
      <c r="M1287" s="96"/>
      <c r="N1287" s="79" t="str">
        <f t="shared" si="178"/>
        <v/>
      </c>
      <c r="O1287" s="82"/>
      <c r="P1287" s="83">
        <f t="shared" si="181"/>
        <v>0</v>
      </c>
      <c r="Q1287" s="78">
        <f t="shared" si="184"/>
        <v>1285</v>
      </c>
      <c r="R1287" s="79"/>
      <c r="T1287" s="3" t="str">
        <f t="shared" si="182"/>
        <v/>
      </c>
    </row>
    <row r="1288" spans="1:20" ht="24.75" customHeight="1">
      <c r="A1288" s="69">
        <f t="shared" si="183"/>
        <v>1286</v>
      </c>
      <c r="B1288" s="16" t="str">
        <f t="shared" si="176"/>
        <v>988</v>
      </c>
      <c r="C1288" s="69">
        <f t="shared" si="180"/>
        <v>988</v>
      </c>
      <c r="D1288" s="11"/>
      <c r="E1288" s="12"/>
      <c r="F1288" s="13"/>
      <c r="G1288" s="14"/>
      <c r="H1288" s="91"/>
      <c r="I1288" s="92"/>
      <c r="J1288" s="93"/>
      <c r="K1288" s="94" t="str">
        <f t="shared" si="177"/>
        <v/>
      </c>
      <c r="L1288" s="95">
        <f t="shared" si="179"/>
        <v>0</v>
      </c>
      <c r="M1288" s="96"/>
      <c r="N1288" s="79" t="str">
        <f t="shared" si="178"/>
        <v/>
      </c>
      <c r="O1288" s="82"/>
      <c r="P1288" s="83">
        <f t="shared" si="181"/>
        <v>0</v>
      </c>
      <c r="Q1288" s="78">
        <f t="shared" si="184"/>
        <v>1286</v>
      </c>
      <c r="R1288" s="79"/>
      <c r="T1288" s="3" t="str">
        <f t="shared" si="182"/>
        <v/>
      </c>
    </row>
    <row r="1289" spans="1:20" ht="24.75" customHeight="1">
      <c r="A1289" s="69">
        <f t="shared" si="183"/>
        <v>1287</v>
      </c>
      <c r="B1289" s="16" t="str">
        <f t="shared" si="176"/>
        <v>989</v>
      </c>
      <c r="C1289" s="69">
        <f t="shared" si="180"/>
        <v>989</v>
      </c>
      <c r="D1289" s="11"/>
      <c r="E1289" s="12"/>
      <c r="F1289" s="13"/>
      <c r="G1289" s="14"/>
      <c r="H1289" s="91"/>
      <c r="I1289" s="92"/>
      <c r="J1289" s="93"/>
      <c r="K1289" s="94" t="str">
        <f t="shared" si="177"/>
        <v/>
      </c>
      <c r="L1289" s="95">
        <f t="shared" si="179"/>
        <v>0</v>
      </c>
      <c r="M1289" s="96"/>
      <c r="N1289" s="79" t="str">
        <f t="shared" si="178"/>
        <v/>
      </c>
      <c r="O1289" s="82"/>
      <c r="P1289" s="83">
        <f t="shared" si="181"/>
        <v>0</v>
      </c>
      <c r="Q1289" s="78">
        <f t="shared" si="184"/>
        <v>1287</v>
      </c>
      <c r="R1289" s="79"/>
      <c r="T1289" s="3" t="str">
        <f t="shared" si="182"/>
        <v/>
      </c>
    </row>
    <row r="1290" spans="1:20" ht="24.75" customHeight="1">
      <c r="A1290" s="69">
        <f t="shared" si="183"/>
        <v>1288</v>
      </c>
      <c r="B1290" s="16" t="str">
        <f t="shared" ref="B1290:B1353" si="185">J1290&amp;TEXT(C1290,"00")</f>
        <v>990</v>
      </c>
      <c r="C1290" s="69">
        <f t="shared" si="180"/>
        <v>990</v>
      </c>
      <c r="D1290" s="11"/>
      <c r="E1290" s="12"/>
      <c r="F1290" s="13"/>
      <c r="G1290" s="14"/>
      <c r="H1290" s="91"/>
      <c r="I1290" s="92"/>
      <c r="J1290" s="93"/>
      <c r="K1290" s="94" t="str">
        <f t="shared" si="177"/>
        <v/>
      </c>
      <c r="L1290" s="95">
        <f t="shared" si="179"/>
        <v>0</v>
      </c>
      <c r="M1290" s="96"/>
      <c r="N1290" s="79" t="str">
        <f t="shared" si="178"/>
        <v/>
      </c>
      <c r="O1290" s="82"/>
      <c r="P1290" s="83">
        <f t="shared" si="181"/>
        <v>0</v>
      </c>
      <c r="Q1290" s="78">
        <f t="shared" si="184"/>
        <v>1288</v>
      </c>
      <c r="R1290" s="79"/>
      <c r="T1290" s="3" t="str">
        <f t="shared" si="182"/>
        <v/>
      </c>
    </row>
    <row r="1291" spans="1:20" ht="24.75" customHeight="1">
      <c r="A1291" s="69">
        <f t="shared" si="183"/>
        <v>1289</v>
      </c>
      <c r="B1291" s="16" t="str">
        <f t="shared" si="185"/>
        <v>991</v>
      </c>
      <c r="C1291" s="69">
        <f t="shared" si="180"/>
        <v>991</v>
      </c>
      <c r="D1291" s="11"/>
      <c r="E1291" s="12"/>
      <c r="F1291" s="13"/>
      <c r="G1291" s="14"/>
      <c r="H1291" s="91"/>
      <c r="I1291" s="92"/>
      <c r="J1291" s="93"/>
      <c r="K1291" s="94" t="str">
        <f t="shared" si="177"/>
        <v/>
      </c>
      <c r="L1291" s="95">
        <f t="shared" si="179"/>
        <v>0</v>
      </c>
      <c r="M1291" s="96"/>
      <c r="N1291" s="79" t="str">
        <f t="shared" si="178"/>
        <v/>
      </c>
      <c r="O1291" s="82"/>
      <c r="P1291" s="83">
        <f t="shared" si="181"/>
        <v>0</v>
      </c>
      <c r="Q1291" s="78">
        <f t="shared" si="184"/>
        <v>1289</v>
      </c>
      <c r="R1291" s="79"/>
      <c r="T1291" s="3" t="str">
        <f t="shared" si="182"/>
        <v/>
      </c>
    </row>
    <row r="1292" spans="1:20" ht="24.75" customHeight="1">
      <c r="A1292" s="69">
        <f t="shared" si="183"/>
        <v>1290</v>
      </c>
      <c r="B1292" s="16" t="str">
        <f t="shared" si="185"/>
        <v>992</v>
      </c>
      <c r="C1292" s="69">
        <f t="shared" si="180"/>
        <v>992</v>
      </c>
      <c r="D1292" s="11"/>
      <c r="E1292" s="12"/>
      <c r="F1292" s="13"/>
      <c r="G1292" s="14"/>
      <c r="H1292" s="91"/>
      <c r="I1292" s="92"/>
      <c r="J1292" s="93"/>
      <c r="K1292" s="94" t="str">
        <f t="shared" si="177"/>
        <v/>
      </c>
      <c r="L1292" s="95">
        <f t="shared" si="179"/>
        <v>0</v>
      </c>
      <c r="M1292" s="96"/>
      <c r="N1292" s="79" t="str">
        <f t="shared" si="178"/>
        <v/>
      </c>
      <c r="O1292" s="82"/>
      <c r="P1292" s="83">
        <f t="shared" si="181"/>
        <v>0</v>
      </c>
      <c r="Q1292" s="78">
        <f t="shared" si="184"/>
        <v>1290</v>
      </c>
      <c r="R1292" s="79"/>
      <c r="T1292" s="3" t="str">
        <f t="shared" si="182"/>
        <v/>
      </c>
    </row>
    <row r="1293" spans="1:20" ht="24.75" customHeight="1">
      <c r="A1293" s="69">
        <f t="shared" si="183"/>
        <v>1291</v>
      </c>
      <c r="B1293" s="16" t="str">
        <f t="shared" si="185"/>
        <v>993</v>
      </c>
      <c r="C1293" s="69">
        <f t="shared" si="180"/>
        <v>993</v>
      </c>
      <c r="D1293" s="11"/>
      <c r="E1293" s="12"/>
      <c r="F1293" s="13"/>
      <c r="G1293" s="14"/>
      <c r="H1293" s="91"/>
      <c r="I1293" s="92"/>
      <c r="J1293" s="93"/>
      <c r="K1293" s="94" t="str">
        <f t="shared" si="177"/>
        <v/>
      </c>
      <c r="L1293" s="95">
        <f t="shared" si="179"/>
        <v>0</v>
      </c>
      <c r="M1293" s="96"/>
      <c r="N1293" s="79" t="str">
        <f t="shared" si="178"/>
        <v/>
      </c>
      <c r="O1293" s="82"/>
      <c r="P1293" s="83">
        <f t="shared" si="181"/>
        <v>0</v>
      </c>
      <c r="Q1293" s="78">
        <f t="shared" si="184"/>
        <v>1291</v>
      </c>
      <c r="R1293" s="79"/>
      <c r="T1293" s="3" t="str">
        <f t="shared" si="182"/>
        <v/>
      </c>
    </row>
    <row r="1294" spans="1:20" ht="24.75" customHeight="1">
      <c r="A1294" s="69">
        <f t="shared" si="183"/>
        <v>1292</v>
      </c>
      <c r="B1294" s="16" t="str">
        <f t="shared" si="185"/>
        <v>994</v>
      </c>
      <c r="C1294" s="69">
        <f t="shared" si="180"/>
        <v>994</v>
      </c>
      <c r="D1294" s="11"/>
      <c r="E1294" s="12"/>
      <c r="F1294" s="13"/>
      <c r="G1294" s="14"/>
      <c r="H1294" s="91"/>
      <c r="I1294" s="92"/>
      <c r="J1294" s="93"/>
      <c r="K1294" s="94" t="str">
        <f t="shared" si="177"/>
        <v/>
      </c>
      <c r="L1294" s="95">
        <f t="shared" si="179"/>
        <v>0</v>
      </c>
      <c r="M1294" s="96"/>
      <c r="N1294" s="79" t="str">
        <f t="shared" si="178"/>
        <v/>
      </c>
      <c r="O1294" s="82"/>
      <c r="P1294" s="83">
        <f t="shared" si="181"/>
        <v>0</v>
      </c>
      <c r="Q1294" s="78">
        <f t="shared" si="184"/>
        <v>1292</v>
      </c>
      <c r="R1294" s="79"/>
      <c r="T1294" s="3" t="str">
        <f t="shared" si="182"/>
        <v/>
      </c>
    </row>
    <row r="1295" spans="1:20" ht="24.75" customHeight="1">
      <c r="A1295" s="69">
        <f t="shared" si="183"/>
        <v>1293</v>
      </c>
      <c r="B1295" s="16" t="str">
        <f t="shared" si="185"/>
        <v>995</v>
      </c>
      <c r="C1295" s="69">
        <f t="shared" si="180"/>
        <v>995</v>
      </c>
      <c r="D1295" s="11"/>
      <c r="E1295" s="12"/>
      <c r="F1295" s="13"/>
      <c r="G1295" s="14"/>
      <c r="H1295" s="91"/>
      <c r="I1295" s="92"/>
      <c r="J1295" s="93"/>
      <c r="K1295" s="94" t="str">
        <f t="shared" si="177"/>
        <v/>
      </c>
      <c r="L1295" s="95">
        <f t="shared" si="179"/>
        <v>0</v>
      </c>
      <c r="M1295" s="96"/>
      <c r="N1295" s="79" t="str">
        <f t="shared" si="178"/>
        <v/>
      </c>
      <c r="O1295" s="82"/>
      <c r="P1295" s="83">
        <f t="shared" si="181"/>
        <v>0</v>
      </c>
      <c r="Q1295" s="78">
        <f t="shared" si="184"/>
        <v>1293</v>
      </c>
      <c r="R1295" s="79"/>
      <c r="T1295" s="3" t="str">
        <f t="shared" si="182"/>
        <v/>
      </c>
    </row>
    <row r="1296" spans="1:20" ht="24.75" customHeight="1">
      <c r="A1296" s="69">
        <f t="shared" si="183"/>
        <v>1294</v>
      </c>
      <c r="B1296" s="16" t="str">
        <f t="shared" si="185"/>
        <v>996</v>
      </c>
      <c r="C1296" s="69">
        <f t="shared" si="180"/>
        <v>996</v>
      </c>
      <c r="D1296" s="11"/>
      <c r="E1296" s="12"/>
      <c r="F1296" s="13"/>
      <c r="G1296" s="14"/>
      <c r="H1296" s="91"/>
      <c r="I1296" s="92"/>
      <c r="J1296" s="93"/>
      <c r="K1296" s="94" t="str">
        <f t="shared" si="177"/>
        <v/>
      </c>
      <c r="L1296" s="95">
        <f t="shared" si="179"/>
        <v>0</v>
      </c>
      <c r="M1296" s="96"/>
      <c r="N1296" s="79" t="str">
        <f t="shared" si="178"/>
        <v/>
      </c>
      <c r="O1296" s="82"/>
      <c r="P1296" s="83">
        <f t="shared" si="181"/>
        <v>0</v>
      </c>
      <c r="Q1296" s="78">
        <f t="shared" si="184"/>
        <v>1294</v>
      </c>
      <c r="R1296" s="79"/>
      <c r="T1296" s="3" t="str">
        <f t="shared" si="182"/>
        <v/>
      </c>
    </row>
    <row r="1297" spans="1:20" ht="24.75" customHeight="1">
      <c r="A1297" s="69">
        <f t="shared" si="183"/>
        <v>1295</v>
      </c>
      <c r="B1297" s="16" t="str">
        <f t="shared" si="185"/>
        <v>997</v>
      </c>
      <c r="C1297" s="69">
        <f t="shared" si="180"/>
        <v>997</v>
      </c>
      <c r="D1297" s="11"/>
      <c r="E1297" s="12"/>
      <c r="F1297" s="13"/>
      <c r="G1297" s="14"/>
      <c r="H1297" s="91"/>
      <c r="I1297" s="92"/>
      <c r="J1297" s="93"/>
      <c r="K1297" s="94" t="str">
        <f t="shared" si="177"/>
        <v/>
      </c>
      <c r="L1297" s="95">
        <f t="shared" si="179"/>
        <v>0</v>
      </c>
      <c r="M1297" s="96"/>
      <c r="N1297" s="79" t="str">
        <f t="shared" si="178"/>
        <v/>
      </c>
      <c r="O1297" s="82"/>
      <c r="P1297" s="83">
        <f t="shared" si="181"/>
        <v>0</v>
      </c>
      <c r="Q1297" s="78">
        <f t="shared" si="184"/>
        <v>1295</v>
      </c>
      <c r="R1297" s="79"/>
      <c r="T1297" s="3" t="str">
        <f t="shared" si="182"/>
        <v/>
      </c>
    </row>
    <row r="1298" spans="1:20" ht="24.75" customHeight="1">
      <c r="A1298" s="69">
        <f t="shared" si="183"/>
        <v>1296</v>
      </c>
      <c r="B1298" s="16" t="str">
        <f t="shared" si="185"/>
        <v>998</v>
      </c>
      <c r="C1298" s="69">
        <f t="shared" si="180"/>
        <v>998</v>
      </c>
      <c r="D1298" s="11"/>
      <c r="E1298" s="12"/>
      <c r="F1298" s="13"/>
      <c r="G1298" s="14"/>
      <c r="H1298" s="91"/>
      <c r="I1298" s="92"/>
      <c r="J1298" s="93"/>
      <c r="K1298" s="94" t="str">
        <f t="shared" si="177"/>
        <v/>
      </c>
      <c r="L1298" s="95">
        <f t="shared" si="179"/>
        <v>0</v>
      </c>
      <c r="M1298" s="96"/>
      <c r="N1298" s="79" t="str">
        <f t="shared" si="178"/>
        <v/>
      </c>
      <c r="O1298" s="82"/>
      <c r="P1298" s="83">
        <f t="shared" si="181"/>
        <v>0</v>
      </c>
      <c r="Q1298" s="78">
        <f t="shared" si="184"/>
        <v>1296</v>
      </c>
      <c r="R1298" s="79"/>
      <c r="T1298" s="3" t="str">
        <f t="shared" si="182"/>
        <v/>
      </c>
    </row>
    <row r="1299" spans="1:20" ht="24.75" customHeight="1">
      <c r="A1299" s="69">
        <f t="shared" si="183"/>
        <v>1297</v>
      </c>
      <c r="B1299" s="16" t="str">
        <f t="shared" si="185"/>
        <v>999</v>
      </c>
      <c r="C1299" s="69">
        <f t="shared" si="180"/>
        <v>999</v>
      </c>
      <c r="D1299" s="11"/>
      <c r="E1299" s="12"/>
      <c r="F1299" s="13"/>
      <c r="G1299" s="14"/>
      <c r="H1299" s="91"/>
      <c r="I1299" s="92"/>
      <c r="J1299" s="93"/>
      <c r="K1299" s="94" t="str">
        <f t="shared" si="177"/>
        <v/>
      </c>
      <c r="L1299" s="95">
        <f t="shared" si="179"/>
        <v>0</v>
      </c>
      <c r="M1299" s="96"/>
      <c r="N1299" s="79" t="str">
        <f t="shared" si="178"/>
        <v/>
      </c>
      <c r="O1299" s="82"/>
      <c r="P1299" s="83">
        <f t="shared" si="181"/>
        <v>0</v>
      </c>
      <c r="Q1299" s="78">
        <f t="shared" si="184"/>
        <v>1297</v>
      </c>
      <c r="R1299" s="79"/>
      <c r="T1299" s="3" t="str">
        <f t="shared" si="182"/>
        <v/>
      </c>
    </row>
    <row r="1300" spans="1:20" ht="24.75" customHeight="1">
      <c r="A1300" s="69">
        <f t="shared" si="183"/>
        <v>1298</v>
      </c>
      <c r="B1300" s="16" t="str">
        <f t="shared" si="185"/>
        <v>1000</v>
      </c>
      <c r="C1300" s="69">
        <f t="shared" si="180"/>
        <v>1000</v>
      </c>
      <c r="D1300" s="11"/>
      <c r="E1300" s="12"/>
      <c r="F1300" s="13"/>
      <c r="G1300" s="14"/>
      <c r="H1300" s="91"/>
      <c r="I1300" s="92"/>
      <c r="J1300" s="93"/>
      <c r="K1300" s="94" t="str">
        <f t="shared" si="177"/>
        <v/>
      </c>
      <c r="L1300" s="95">
        <f t="shared" si="179"/>
        <v>0</v>
      </c>
      <c r="M1300" s="96"/>
      <c r="N1300" s="79" t="str">
        <f t="shared" si="178"/>
        <v/>
      </c>
      <c r="O1300" s="82"/>
      <c r="P1300" s="83">
        <f t="shared" si="181"/>
        <v>0</v>
      </c>
      <c r="Q1300" s="78">
        <f t="shared" si="184"/>
        <v>1298</v>
      </c>
      <c r="R1300" s="79"/>
      <c r="T1300" s="3" t="str">
        <f t="shared" si="182"/>
        <v/>
      </c>
    </row>
    <row r="1301" spans="1:20" ht="24.75" customHeight="1">
      <c r="A1301" s="69">
        <f t="shared" si="183"/>
        <v>1299</v>
      </c>
      <c r="B1301" s="16" t="str">
        <f t="shared" si="185"/>
        <v>1001</v>
      </c>
      <c r="C1301" s="69">
        <f t="shared" si="180"/>
        <v>1001</v>
      </c>
      <c r="D1301" s="11"/>
      <c r="E1301" s="12"/>
      <c r="F1301" s="13"/>
      <c r="G1301" s="14"/>
      <c r="H1301" s="91"/>
      <c r="I1301" s="92"/>
      <c r="J1301" s="93"/>
      <c r="K1301" s="94" t="str">
        <f t="shared" si="177"/>
        <v/>
      </c>
      <c r="L1301" s="95">
        <f t="shared" si="179"/>
        <v>0</v>
      </c>
      <c r="M1301" s="96"/>
      <c r="N1301" s="79" t="str">
        <f t="shared" si="178"/>
        <v/>
      </c>
      <c r="O1301" s="82"/>
      <c r="P1301" s="83">
        <f t="shared" si="181"/>
        <v>0</v>
      </c>
      <c r="Q1301" s="78">
        <f t="shared" si="184"/>
        <v>1299</v>
      </c>
      <c r="R1301" s="79"/>
      <c r="T1301" s="3" t="str">
        <f t="shared" si="182"/>
        <v/>
      </c>
    </row>
    <row r="1302" spans="1:20" ht="24.75" customHeight="1">
      <c r="A1302" s="69">
        <f t="shared" si="183"/>
        <v>1300</v>
      </c>
      <c r="B1302" s="16" t="str">
        <f t="shared" si="185"/>
        <v>1002</v>
      </c>
      <c r="C1302" s="69">
        <f t="shared" si="180"/>
        <v>1002</v>
      </c>
      <c r="D1302" s="11"/>
      <c r="E1302" s="12"/>
      <c r="F1302" s="13"/>
      <c r="G1302" s="14"/>
      <c r="H1302" s="91"/>
      <c r="I1302" s="92"/>
      <c r="J1302" s="93"/>
      <c r="K1302" s="94" t="str">
        <f t="shared" si="177"/>
        <v/>
      </c>
      <c r="L1302" s="95">
        <f t="shared" si="179"/>
        <v>0</v>
      </c>
      <c r="M1302" s="96"/>
      <c r="N1302" s="79" t="str">
        <f t="shared" si="178"/>
        <v/>
      </c>
      <c r="O1302" s="82"/>
      <c r="P1302" s="83">
        <f t="shared" si="181"/>
        <v>0</v>
      </c>
      <c r="Q1302" s="78">
        <f t="shared" si="184"/>
        <v>1300</v>
      </c>
      <c r="R1302" s="79"/>
      <c r="T1302" s="3" t="str">
        <f t="shared" si="182"/>
        <v/>
      </c>
    </row>
    <row r="1303" spans="1:20" ht="24.75" customHeight="1">
      <c r="A1303" s="69">
        <f t="shared" si="183"/>
        <v>1301</v>
      </c>
      <c r="B1303" s="16" t="str">
        <f t="shared" si="185"/>
        <v>1003</v>
      </c>
      <c r="C1303" s="69">
        <f t="shared" si="180"/>
        <v>1003</v>
      </c>
      <c r="D1303" s="11"/>
      <c r="E1303" s="12"/>
      <c r="F1303" s="13"/>
      <c r="G1303" s="14"/>
      <c r="H1303" s="91"/>
      <c r="I1303" s="92"/>
      <c r="J1303" s="93"/>
      <c r="K1303" s="94" t="str">
        <f t="shared" si="177"/>
        <v/>
      </c>
      <c r="L1303" s="95">
        <f t="shared" si="179"/>
        <v>0</v>
      </c>
      <c r="M1303" s="96"/>
      <c r="N1303" s="79" t="str">
        <f t="shared" si="178"/>
        <v/>
      </c>
      <c r="O1303" s="82"/>
      <c r="P1303" s="83">
        <f t="shared" si="181"/>
        <v>0</v>
      </c>
      <c r="Q1303" s="78">
        <f t="shared" si="184"/>
        <v>1301</v>
      </c>
      <c r="R1303" s="79"/>
      <c r="T1303" s="3" t="str">
        <f t="shared" si="182"/>
        <v/>
      </c>
    </row>
    <row r="1304" spans="1:20" ht="24.75" customHeight="1">
      <c r="A1304" s="69">
        <f t="shared" si="183"/>
        <v>1302</v>
      </c>
      <c r="B1304" s="16" t="str">
        <f t="shared" si="185"/>
        <v>1004</v>
      </c>
      <c r="C1304" s="69">
        <f t="shared" si="180"/>
        <v>1004</v>
      </c>
      <c r="D1304" s="11"/>
      <c r="E1304" s="12"/>
      <c r="F1304" s="13"/>
      <c r="G1304" s="14"/>
      <c r="H1304" s="91"/>
      <c r="I1304" s="92"/>
      <c r="J1304" s="93"/>
      <c r="K1304" s="94" t="str">
        <f t="shared" si="177"/>
        <v/>
      </c>
      <c r="L1304" s="95">
        <f t="shared" si="179"/>
        <v>0</v>
      </c>
      <c r="M1304" s="96"/>
      <c r="N1304" s="79" t="str">
        <f t="shared" si="178"/>
        <v/>
      </c>
      <c r="O1304" s="82"/>
      <c r="P1304" s="83">
        <f t="shared" si="181"/>
        <v>0</v>
      </c>
      <c r="Q1304" s="78">
        <f t="shared" si="184"/>
        <v>1302</v>
      </c>
      <c r="R1304" s="79"/>
      <c r="T1304" s="3" t="str">
        <f t="shared" si="182"/>
        <v/>
      </c>
    </row>
    <row r="1305" spans="1:20" ht="24.75" customHeight="1">
      <c r="A1305" s="69">
        <f t="shared" si="183"/>
        <v>1303</v>
      </c>
      <c r="B1305" s="16" t="str">
        <f t="shared" si="185"/>
        <v>1005</v>
      </c>
      <c r="C1305" s="69">
        <f t="shared" si="180"/>
        <v>1005</v>
      </c>
      <c r="D1305" s="11"/>
      <c r="E1305" s="12"/>
      <c r="F1305" s="13"/>
      <c r="G1305" s="14"/>
      <c r="H1305" s="91"/>
      <c r="I1305" s="92"/>
      <c r="J1305" s="93"/>
      <c r="K1305" s="94" t="str">
        <f t="shared" ref="K1305:K1368" si="186">I1305&amp;J1305</f>
        <v/>
      </c>
      <c r="L1305" s="95">
        <f t="shared" si="179"/>
        <v>0</v>
      </c>
      <c r="M1305" s="96"/>
      <c r="N1305" s="79" t="str">
        <f t="shared" ref="N1305:N1368" si="187">IF(M1305&lt;&gt;0,"Học Ghép","")</f>
        <v/>
      </c>
      <c r="O1305" s="82"/>
      <c r="P1305" s="83">
        <f t="shared" si="181"/>
        <v>0</v>
      </c>
      <c r="Q1305" s="78">
        <f t="shared" si="184"/>
        <v>1303</v>
      </c>
      <c r="R1305" s="79"/>
      <c r="T1305" s="3" t="str">
        <f t="shared" si="182"/>
        <v/>
      </c>
    </row>
    <row r="1306" spans="1:20" ht="24.75" customHeight="1">
      <c r="A1306" s="69">
        <f t="shared" si="183"/>
        <v>1304</v>
      </c>
      <c r="B1306" s="16" t="str">
        <f t="shared" si="185"/>
        <v>1006</v>
      </c>
      <c r="C1306" s="69">
        <f t="shared" si="180"/>
        <v>1006</v>
      </c>
      <c r="D1306" s="11"/>
      <c r="E1306" s="12"/>
      <c r="F1306" s="13"/>
      <c r="G1306" s="14"/>
      <c r="H1306" s="91"/>
      <c r="I1306" s="92"/>
      <c r="J1306" s="93"/>
      <c r="K1306" s="94" t="str">
        <f t="shared" si="186"/>
        <v/>
      </c>
      <c r="L1306" s="95">
        <f t="shared" si="179"/>
        <v>0</v>
      </c>
      <c r="M1306" s="96"/>
      <c r="N1306" s="79" t="str">
        <f t="shared" si="187"/>
        <v/>
      </c>
      <c r="O1306" s="82"/>
      <c r="P1306" s="83">
        <f t="shared" si="181"/>
        <v>0</v>
      </c>
      <c r="Q1306" s="78">
        <f t="shared" si="184"/>
        <v>1304</v>
      </c>
      <c r="R1306" s="79"/>
      <c r="T1306" s="3" t="str">
        <f t="shared" si="182"/>
        <v/>
      </c>
    </row>
    <row r="1307" spans="1:20" ht="24.75" customHeight="1">
      <c r="A1307" s="69">
        <f t="shared" si="183"/>
        <v>1305</v>
      </c>
      <c r="B1307" s="16" t="str">
        <f t="shared" si="185"/>
        <v>1007</v>
      </c>
      <c r="C1307" s="69">
        <f t="shared" si="180"/>
        <v>1007</v>
      </c>
      <c r="D1307" s="11"/>
      <c r="E1307" s="12"/>
      <c r="F1307" s="13"/>
      <c r="G1307" s="14"/>
      <c r="H1307" s="91"/>
      <c r="I1307" s="92"/>
      <c r="J1307" s="93"/>
      <c r="K1307" s="94" t="str">
        <f t="shared" si="186"/>
        <v/>
      </c>
      <c r="L1307" s="95">
        <f t="shared" si="179"/>
        <v>0</v>
      </c>
      <c r="M1307" s="96"/>
      <c r="N1307" s="79" t="str">
        <f t="shared" si="187"/>
        <v/>
      </c>
      <c r="O1307" s="82"/>
      <c r="P1307" s="83">
        <f t="shared" si="181"/>
        <v>0</v>
      </c>
      <c r="Q1307" s="78">
        <f t="shared" si="184"/>
        <v>1305</v>
      </c>
      <c r="R1307" s="79"/>
      <c r="T1307" s="3" t="str">
        <f t="shared" si="182"/>
        <v/>
      </c>
    </row>
    <row r="1308" spans="1:20" ht="24.75" customHeight="1">
      <c r="A1308" s="69">
        <f t="shared" si="183"/>
        <v>1306</v>
      </c>
      <c r="B1308" s="16" t="str">
        <f t="shared" si="185"/>
        <v>1008</v>
      </c>
      <c r="C1308" s="69">
        <f t="shared" si="180"/>
        <v>1008</v>
      </c>
      <c r="D1308" s="11"/>
      <c r="E1308" s="12"/>
      <c r="F1308" s="13"/>
      <c r="G1308" s="14"/>
      <c r="H1308" s="91"/>
      <c r="I1308" s="92"/>
      <c r="J1308" s="93"/>
      <c r="K1308" s="94" t="str">
        <f t="shared" si="186"/>
        <v/>
      </c>
      <c r="L1308" s="95">
        <f t="shared" si="179"/>
        <v>0</v>
      </c>
      <c r="M1308" s="96"/>
      <c r="N1308" s="79" t="str">
        <f t="shared" si="187"/>
        <v/>
      </c>
      <c r="O1308" s="82"/>
      <c r="P1308" s="83">
        <f t="shared" si="181"/>
        <v>0</v>
      </c>
      <c r="Q1308" s="78">
        <f t="shared" si="184"/>
        <v>1306</v>
      </c>
      <c r="R1308" s="79"/>
      <c r="T1308" s="3" t="str">
        <f t="shared" si="182"/>
        <v/>
      </c>
    </row>
    <row r="1309" spans="1:20" ht="24.75" customHeight="1">
      <c r="A1309" s="69">
        <f t="shared" si="183"/>
        <v>1307</v>
      </c>
      <c r="B1309" s="16" t="str">
        <f t="shared" si="185"/>
        <v>1009</v>
      </c>
      <c r="C1309" s="69">
        <f t="shared" si="180"/>
        <v>1009</v>
      </c>
      <c r="D1309" s="11"/>
      <c r="E1309" s="12"/>
      <c r="F1309" s="13"/>
      <c r="G1309" s="14"/>
      <c r="H1309" s="91"/>
      <c r="I1309" s="92"/>
      <c r="J1309" s="93"/>
      <c r="K1309" s="94" t="str">
        <f t="shared" si="186"/>
        <v/>
      </c>
      <c r="L1309" s="95">
        <f t="shared" si="179"/>
        <v>0</v>
      </c>
      <c r="M1309" s="96"/>
      <c r="N1309" s="79" t="str">
        <f t="shared" si="187"/>
        <v/>
      </c>
      <c r="O1309" s="82"/>
      <c r="P1309" s="83">
        <f t="shared" si="181"/>
        <v>0</v>
      </c>
      <c r="Q1309" s="78">
        <f t="shared" si="184"/>
        <v>1307</v>
      </c>
      <c r="R1309" s="79"/>
      <c r="T1309" s="3" t="str">
        <f t="shared" si="182"/>
        <v/>
      </c>
    </row>
    <row r="1310" spans="1:20" ht="24.75" customHeight="1">
      <c r="A1310" s="69">
        <f t="shared" si="183"/>
        <v>1308</v>
      </c>
      <c r="B1310" s="16" t="str">
        <f t="shared" si="185"/>
        <v>1010</v>
      </c>
      <c r="C1310" s="69">
        <f t="shared" si="180"/>
        <v>1010</v>
      </c>
      <c r="D1310" s="11"/>
      <c r="E1310" s="12"/>
      <c r="F1310" s="13"/>
      <c r="G1310" s="14"/>
      <c r="H1310" s="91"/>
      <c r="I1310" s="92"/>
      <c r="J1310" s="93"/>
      <c r="K1310" s="94" t="str">
        <f t="shared" si="186"/>
        <v/>
      </c>
      <c r="L1310" s="95">
        <f t="shared" si="179"/>
        <v>0</v>
      </c>
      <c r="M1310" s="96"/>
      <c r="N1310" s="79" t="str">
        <f t="shared" si="187"/>
        <v/>
      </c>
      <c r="O1310" s="82"/>
      <c r="P1310" s="83">
        <f t="shared" si="181"/>
        <v>0</v>
      </c>
      <c r="Q1310" s="78">
        <f t="shared" si="184"/>
        <v>1308</v>
      </c>
      <c r="R1310" s="79"/>
      <c r="T1310" s="3" t="str">
        <f t="shared" si="182"/>
        <v/>
      </c>
    </row>
    <row r="1311" spans="1:20" ht="24.75" customHeight="1">
      <c r="A1311" s="69">
        <f t="shared" si="183"/>
        <v>1309</v>
      </c>
      <c r="B1311" s="16" t="str">
        <f t="shared" si="185"/>
        <v>1011</v>
      </c>
      <c r="C1311" s="69">
        <f t="shared" si="180"/>
        <v>1011</v>
      </c>
      <c r="D1311" s="11"/>
      <c r="E1311" s="12"/>
      <c r="F1311" s="13"/>
      <c r="G1311" s="14"/>
      <c r="H1311" s="91"/>
      <c r="I1311" s="92"/>
      <c r="J1311" s="93"/>
      <c r="K1311" s="94" t="str">
        <f t="shared" si="186"/>
        <v/>
      </c>
      <c r="L1311" s="95">
        <f t="shared" si="179"/>
        <v>0</v>
      </c>
      <c r="M1311" s="96"/>
      <c r="N1311" s="79" t="str">
        <f t="shared" si="187"/>
        <v/>
      </c>
      <c r="O1311" s="82"/>
      <c r="P1311" s="83">
        <f t="shared" si="181"/>
        <v>0</v>
      </c>
      <c r="Q1311" s="78">
        <f t="shared" si="184"/>
        <v>1309</v>
      </c>
      <c r="R1311" s="79"/>
      <c r="T1311" s="3" t="str">
        <f t="shared" si="182"/>
        <v/>
      </c>
    </row>
    <row r="1312" spans="1:20" ht="24.75" customHeight="1">
      <c r="A1312" s="69">
        <f t="shared" si="183"/>
        <v>1310</v>
      </c>
      <c r="B1312" s="16" t="str">
        <f t="shared" si="185"/>
        <v>1012</v>
      </c>
      <c r="C1312" s="69">
        <f t="shared" si="180"/>
        <v>1012</v>
      </c>
      <c r="D1312" s="11"/>
      <c r="E1312" s="12"/>
      <c r="F1312" s="13"/>
      <c r="G1312" s="14"/>
      <c r="H1312" s="91"/>
      <c r="I1312" s="92"/>
      <c r="J1312" s="93"/>
      <c r="K1312" s="94" t="str">
        <f t="shared" si="186"/>
        <v/>
      </c>
      <c r="L1312" s="95">
        <f t="shared" si="179"/>
        <v>0</v>
      </c>
      <c r="M1312" s="96"/>
      <c r="N1312" s="79" t="str">
        <f t="shared" si="187"/>
        <v/>
      </c>
      <c r="O1312" s="82"/>
      <c r="P1312" s="83">
        <f t="shared" si="181"/>
        <v>0</v>
      </c>
      <c r="Q1312" s="78">
        <f t="shared" si="184"/>
        <v>1310</v>
      </c>
      <c r="R1312" s="79"/>
      <c r="T1312" s="3" t="str">
        <f t="shared" si="182"/>
        <v/>
      </c>
    </row>
    <row r="1313" spans="1:20" ht="24.75" customHeight="1">
      <c r="A1313" s="69">
        <f t="shared" si="183"/>
        <v>1311</v>
      </c>
      <c r="B1313" s="16" t="str">
        <f t="shared" si="185"/>
        <v>1013</v>
      </c>
      <c r="C1313" s="69">
        <f t="shared" si="180"/>
        <v>1013</v>
      </c>
      <c r="D1313" s="11"/>
      <c r="E1313" s="12"/>
      <c r="F1313" s="13"/>
      <c r="G1313" s="14"/>
      <c r="H1313" s="91"/>
      <c r="I1313" s="92"/>
      <c r="J1313" s="93"/>
      <c r="K1313" s="94" t="str">
        <f t="shared" si="186"/>
        <v/>
      </c>
      <c r="L1313" s="95">
        <f t="shared" si="179"/>
        <v>0</v>
      </c>
      <c r="M1313" s="96"/>
      <c r="N1313" s="79" t="str">
        <f t="shared" si="187"/>
        <v/>
      </c>
      <c r="O1313" s="82"/>
      <c r="P1313" s="83">
        <f t="shared" si="181"/>
        <v>0</v>
      </c>
      <c r="Q1313" s="78">
        <f t="shared" si="184"/>
        <v>1311</v>
      </c>
      <c r="R1313" s="79"/>
      <c r="T1313" s="3" t="str">
        <f t="shared" si="182"/>
        <v/>
      </c>
    </row>
    <row r="1314" spans="1:20" ht="24.75" customHeight="1">
      <c r="A1314" s="69">
        <f t="shared" si="183"/>
        <v>1312</v>
      </c>
      <c r="B1314" s="16" t="str">
        <f t="shared" si="185"/>
        <v>1014</v>
      </c>
      <c r="C1314" s="69">
        <f t="shared" si="180"/>
        <v>1014</v>
      </c>
      <c r="D1314" s="11"/>
      <c r="E1314" s="12"/>
      <c r="F1314" s="13"/>
      <c r="G1314" s="14"/>
      <c r="H1314" s="91"/>
      <c r="I1314" s="92"/>
      <c r="J1314" s="93"/>
      <c r="K1314" s="94" t="str">
        <f t="shared" si="186"/>
        <v/>
      </c>
      <c r="L1314" s="95">
        <f t="shared" si="179"/>
        <v>0</v>
      </c>
      <c r="M1314" s="96"/>
      <c r="N1314" s="79" t="str">
        <f t="shared" si="187"/>
        <v/>
      </c>
      <c r="O1314" s="82"/>
      <c r="P1314" s="83">
        <f t="shared" si="181"/>
        <v>0</v>
      </c>
      <c r="Q1314" s="78">
        <f t="shared" si="184"/>
        <v>1312</v>
      </c>
      <c r="R1314" s="79"/>
      <c r="T1314" s="3" t="str">
        <f t="shared" si="182"/>
        <v/>
      </c>
    </row>
    <row r="1315" spans="1:20" ht="24.75" customHeight="1">
      <c r="A1315" s="69">
        <f t="shared" si="183"/>
        <v>1313</v>
      </c>
      <c r="B1315" s="16" t="str">
        <f t="shared" si="185"/>
        <v>1015</v>
      </c>
      <c r="C1315" s="69">
        <f t="shared" si="180"/>
        <v>1015</v>
      </c>
      <c r="D1315" s="11"/>
      <c r="E1315" s="12"/>
      <c r="F1315" s="13"/>
      <c r="G1315" s="14"/>
      <c r="H1315" s="91"/>
      <c r="I1315" s="92"/>
      <c r="J1315" s="93"/>
      <c r="K1315" s="94" t="str">
        <f t="shared" si="186"/>
        <v/>
      </c>
      <c r="L1315" s="95">
        <f t="shared" si="179"/>
        <v>0</v>
      </c>
      <c r="M1315" s="96"/>
      <c r="N1315" s="79" t="str">
        <f t="shared" si="187"/>
        <v/>
      </c>
      <c r="O1315" s="82"/>
      <c r="P1315" s="83">
        <f t="shared" si="181"/>
        <v>0</v>
      </c>
      <c r="Q1315" s="78">
        <f t="shared" si="184"/>
        <v>1313</v>
      </c>
      <c r="R1315" s="79"/>
      <c r="T1315" s="3" t="str">
        <f t="shared" si="182"/>
        <v/>
      </c>
    </row>
    <row r="1316" spans="1:20" ht="24.75" customHeight="1">
      <c r="A1316" s="69">
        <f t="shared" si="183"/>
        <v>1314</v>
      </c>
      <c r="B1316" s="16" t="str">
        <f t="shared" si="185"/>
        <v>1016</v>
      </c>
      <c r="C1316" s="69">
        <f t="shared" si="180"/>
        <v>1016</v>
      </c>
      <c r="D1316" s="11"/>
      <c r="E1316" s="12"/>
      <c r="F1316" s="13"/>
      <c r="G1316" s="14"/>
      <c r="H1316" s="91"/>
      <c r="I1316" s="92"/>
      <c r="J1316" s="93"/>
      <c r="K1316" s="94" t="str">
        <f t="shared" si="186"/>
        <v/>
      </c>
      <c r="L1316" s="95">
        <f t="shared" si="179"/>
        <v>0</v>
      </c>
      <c r="M1316" s="96"/>
      <c r="N1316" s="79" t="str">
        <f t="shared" si="187"/>
        <v/>
      </c>
      <c r="O1316" s="82"/>
      <c r="P1316" s="83">
        <f t="shared" si="181"/>
        <v>0</v>
      </c>
      <c r="Q1316" s="78">
        <f t="shared" si="184"/>
        <v>1314</v>
      </c>
      <c r="R1316" s="79"/>
      <c r="T1316" s="3" t="str">
        <f t="shared" si="182"/>
        <v/>
      </c>
    </row>
    <row r="1317" spans="1:20" ht="24.75" customHeight="1">
      <c r="A1317" s="69">
        <f t="shared" si="183"/>
        <v>1315</v>
      </c>
      <c r="B1317" s="16" t="str">
        <f t="shared" si="185"/>
        <v>1017</v>
      </c>
      <c r="C1317" s="69">
        <f t="shared" si="180"/>
        <v>1017</v>
      </c>
      <c r="D1317" s="11"/>
      <c r="E1317" s="12"/>
      <c r="F1317" s="13"/>
      <c r="G1317" s="14"/>
      <c r="H1317" s="91"/>
      <c r="I1317" s="92"/>
      <c r="J1317" s="93"/>
      <c r="K1317" s="94" t="str">
        <f t="shared" si="186"/>
        <v/>
      </c>
      <c r="L1317" s="95">
        <f t="shared" si="179"/>
        <v>0</v>
      </c>
      <c r="M1317" s="96"/>
      <c r="N1317" s="79" t="str">
        <f t="shared" si="187"/>
        <v/>
      </c>
      <c r="O1317" s="82"/>
      <c r="P1317" s="83">
        <f t="shared" si="181"/>
        <v>0</v>
      </c>
      <c r="Q1317" s="78">
        <f t="shared" si="184"/>
        <v>1315</v>
      </c>
      <c r="R1317" s="79"/>
      <c r="T1317" s="3" t="str">
        <f t="shared" si="182"/>
        <v/>
      </c>
    </row>
    <row r="1318" spans="1:20" ht="24.75" customHeight="1">
      <c r="A1318" s="69">
        <f t="shared" si="183"/>
        <v>1316</v>
      </c>
      <c r="B1318" s="16" t="str">
        <f t="shared" si="185"/>
        <v>1018</v>
      </c>
      <c r="C1318" s="69">
        <f t="shared" si="180"/>
        <v>1018</v>
      </c>
      <c r="D1318" s="11"/>
      <c r="E1318" s="12"/>
      <c r="F1318" s="13"/>
      <c r="G1318" s="14"/>
      <c r="H1318" s="91"/>
      <c r="I1318" s="92"/>
      <c r="J1318" s="93"/>
      <c r="K1318" s="94" t="str">
        <f t="shared" si="186"/>
        <v/>
      </c>
      <c r="L1318" s="95">
        <f t="shared" si="179"/>
        <v>0</v>
      </c>
      <c r="M1318" s="96"/>
      <c r="N1318" s="79" t="str">
        <f t="shared" si="187"/>
        <v/>
      </c>
      <c r="O1318" s="82"/>
      <c r="P1318" s="83">
        <f t="shared" si="181"/>
        <v>0</v>
      </c>
      <c r="Q1318" s="78">
        <f t="shared" si="184"/>
        <v>1316</v>
      </c>
      <c r="R1318" s="79"/>
      <c r="T1318" s="3" t="str">
        <f t="shared" si="182"/>
        <v/>
      </c>
    </row>
    <row r="1319" spans="1:20" ht="24.75" customHeight="1">
      <c r="A1319" s="69">
        <f t="shared" si="183"/>
        <v>1317</v>
      </c>
      <c r="B1319" s="16" t="str">
        <f t="shared" si="185"/>
        <v>1019</v>
      </c>
      <c r="C1319" s="69">
        <f t="shared" si="180"/>
        <v>1019</v>
      </c>
      <c r="D1319" s="11"/>
      <c r="E1319" s="12"/>
      <c r="F1319" s="13"/>
      <c r="G1319" s="14"/>
      <c r="H1319" s="91"/>
      <c r="I1319" s="92"/>
      <c r="J1319" s="93"/>
      <c r="K1319" s="94" t="str">
        <f t="shared" si="186"/>
        <v/>
      </c>
      <c r="L1319" s="95">
        <f t="shared" si="179"/>
        <v>0</v>
      </c>
      <c r="M1319" s="96"/>
      <c r="N1319" s="79" t="str">
        <f t="shared" si="187"/>
        <v/>
      </c>
      <c r="O1319" s="82"/>
      <c r="P1319" s="83">
        <f t="shared" si="181"/>
        <v>0</v>
      </c>
      <c r="Q1319" s="78">
        <f t="shared" si="184"/>
        <v>1317</v>
      </c>
      <c r="R1319" s="79"/>
      <c r="T1319" s="3" t="str">
        <f t="shared" si="182"/>
        <v/>
      </c>
    </row>
    <row r="1320" spans="1:20" ht="24.75" customHeight="1">
      <c r="A1320" s="69">
        <f t="shared" si="183"/>
        <v>1318</v>
      </c>
      <c r="B1320" s="16" t="str">
        <f t="shared" si="185"/>
        <v>1020</v>
      </c>
      <c r="C1320" s="69">
        <f t="shared" si="180"/>
        <v>1020</v>
      </c>
      <c r="D1320" s="11"/>
      <c r="E1320" s="12"/>
      <c r="F1320" s="13"/>
      <c r="G1320" s="14"/>
      <c r="H1320" s="91"/>
      <c r="I1320" s="92"/>
      <c r="J1320" s="93"/>
      <c r="K1320" s="94" t="str">
        <f t="shared" si="186"/>
        <v/>
      </c>
      <c r="L1320" s="95">
        <f t="shared" si="179"/>
        <v>0</v>
      </c>
      <c r="M1320" s="96"/>
      <c r="N1320" s="79" t="str">
        <f t="shared" si="187"/>
        <v/>
      </c>
      <c r="O1320" s="82"/>
      <c r="P1320" s="83">
        <f t="shared" si="181"/>
        <v>0</v>
      </c>
      <c r="Q1320" s="78">
        <f t="shared" si="184"/>
        <v>1318</v>
      </c>
      <c r="R1320" s="79"/>
      <c r="T1320" s="3" t="str">
        <f t="shared" si="182"/>
        <v/>
      </c>
    </row>
    <row r="1321" spans="1:20" ht="24.75" customHeight="1">
      <c r="A1321" s="69">
        <f t="shared" si="183"/>
        <v>1319</v>
      </c>
      <c r="B1321" s="16" t="str">
        <f t="shared" si="185"/>
        <v>1021</v>
      </c>
      <c r="C1321" s="69">
        <f t="shared" si="180"/>
        <v>1021</v>
      </c>
      <c r="D1321" s="11"/>
      <c r="E1321" s="12"/>
      <c r="F1321" s="13"/>
      <c r="G1321" s="14"/>
      <c r="H1321" s="91"/>
      <c r="I1321" s="92"/>
      <c r="J1321" s="93"/>
      <c r="K1321" s="94" t="str">
        <f t="shared" si="186"/>
        <v/>
      </c>
      <c r="L1321" s="95">
        <f t="shared" si="179"/>
        <v>0</v>
      </c>
      <c r="M1321" s="96"/>
      <c r="N1321" s="79" t="str">
        <f t="shared" si="187"/>
        <v/>
      </c>
      <c r="O1321" s="82"/>
      <c r="P1321" s="83">
        <f t="shared" si="181"/>
        <v>0</v>
      </c>
      <c r="Q1321" s="78">
        <f t="shared" si="184"/>
        <v>1319</v>
      </c>
      <c r="R1321" s="79"/>
      <c r="T1321" s="3" t="str">
        <f t="shared" si="182"/>
        <v/>
      </c>
    </row>
    <row r="1322" spans="1:20" ht="24.75" customHeight="1">
      <c r="A1322" s="69">
        <f t="shared" si="183"/>
        <v>1320</v>
      </c>
      <c r="B1322" s="16" t="str">
        <f t="shared" si="185"/>
        <v>1022</v>
      </c>
      <c r="C1322" s="69">
        <f t="shared" si="180"/>
        <v>1022</v>
      </c>
      <c r="D1322" s="11"/>
      <c r="E1322" s="12"/>
      <c r="F1322" s="13"/>
      <c r="G1322" s="14"/>
      <c r="H1322" s="91"/>
      <c r="I1322" s="92"/>
      <c r="J1322" s="93"/>
      <c r="K1322" s="94" t="str">
        <f t="shared" si="186"/>
        <v/>
      </c>
      <c r="L1322" s="95">
        <f t="shared" si="179"/>
        <v>0</v>
      </c>
      <c r="M1322" s="96"/>
      <c r="N1322" s="79" t="str">
        <f t="shared" si="187"/>
        <v/>
      </c>
      <c r="O1322" s="82"/>
      <c r="P1322" s="83">
        <f t="shared" si="181"/>
        <v>0</v>
      </c>
      <c r="Q1322" s="78">
        <f t="shared" si="184"/>
        <v>1320</v>
      </c>
      <c r="R1322" s="79"/>
      <c r="T1322" s="3" t="str">
        <f t="shared" si="182"/>
        <v/>
      </c>
    </row>
    <row r="1323" spans="1:20" ht="24.75" customHeight="1">
      <c r="A1323" s="69">
        <f t="shared" si="183"/>
        <v>1321</v>
      </c>
      <c r="B1323" s="16" t="str">
        <f t="shared" si="185"/>
        <v>1023</v>
      </c>
      <c r="C1323" s="69">
        <f t="shared" si="180"/>
        <v>1023</v>
      </c>
      <c r="D1323" s="11"/>
      <c r="E1323" s="12"/>
      <c r="F1323" s="13"/>
      <c r="G1323" s="14"/>
      <c r="H1323" s="91"/>
      <c r="I1323" s="92"/>
      <c r="J1323" s="93"/>
      <c r="K1323" s="94" t="str">
        <f t="shared" si="186"/>
        <v/>
      </c>
      <c r="L1323" s="95">
        <f t="shared" si="179"/>
        <v>0</v>
      </c>
      <c r="M1323" s="96"/>
      <c r="N1323" s="79" t="str">
        <f t="shared" si="187"/>
        <v/>
      </c>
      <c r="O1323" s="82"/>
      <c r="P1323" s="83">
        <f t="shared" si="181"/>
        <v>0</v>
      </c>
      <c r="Q1323" s="78">
        <f t="shared" si="184"/>
        <v>1321</v>
      </c>
      <c r="R1323" s="79"/>
      <c r="T1323" s="3" t="str">
        <f t="shared" si="182"/>
        <v/>
      </c>
    </row>
    <row r="1324" spans="1:20" ht="24.75" customHeight="1">
      <c r="A1324" s="69">
        <f t="shared" si="183"/>
        <v>1322</v>
      </c>
      <c r="B1324" s="16" t="str">
        <f t="shared" si="185"/>
        <v>1024</v>
      </c>
      <c r="C1324" s="69">
        <f t="shared" si="180"/>
        <v>1024</v>
      </c>
      <c r="D1324" s="11"/>
      <c r="E1324" s="12"/>
      <c r="F1324" s="13"/>
      <c r="G1324" s="14"/>
      <c r="H1324" s="91"/>
      <c r="I1324" s="92"/>
      <c r="J1324" s="93"/>
      <c r="K1324" s="94" t="str">
        <f t="shared" si="186"/>
        <v/>
      </c>
      <c r="L1324" s="95">
        <f t="shared" si="179"/>
        <v>0</v>
      </c>
      <c r="M1324" s="96"/>
      <c r="N1324" s="79" t="str">
        <f t="shared" si="187"/>
        <v/>
      </c>
      <c r="O1324" s="82"/>
      <c r="P1324" s="83">
        <f t="shared" si="181"/>
        <v>0</v>
      </c>
      <c r="Q1324" s="78">
        <f t="shared" si="184"/>
        <v>1322</v>
      </c>
      <c r="R1324" s="79"/>
      <c r="T1324" s="3" t="str">
        <f t="shared" si="182"/>
        <v/>
      </c>
    </row>
    <row r="1325" spans="1:20" ht="24.75" customHeight="1">
      <c r="A1325" s="69">
        <f t="shared" si="183"/>
        <v>1323</v>
      </c>
      <c r="B1325" s="16" t="str">
        <f t="shared" si="185"/>
        <v>1025</v>
      </c>
      <c r="C1325" s="69">
        <f t="shared" si="180"/>
        <v>1025</v>
      </c>
      <c r="D1325" s="11"/>
      <c r="E1325" s="12"/>
      <c r="F1325" s="13"/>
      <c r="G1325" s="14"/>
      <c r="H1325" s="91"/>
      <c r="I1325" s="92"/>
      <c r="J1325" s="93"/>
      <c r="K1325" s="94" t="str">
        <f t="shared" si="186"/>
        <v/>
      </c>
      <c r="L1325" s="95">
        <f t="shared" si="179"/>
        <v>0</v>
      </c>
      <c r="M1325" s="96"/>
      <c r="N1325" s="79" t="str">
        <f t="shared" si="187"/>
        <v/>
      </c>
      <c r="O1325" s="82"/>
      <c r="P1325" s="83">
        <f t="shared" si="181"/>
        <v>0</v>
      </c>
      <c r="Q1325" s="78">
        <f t="shared" si="184"/>
        <v>1323</v>
      </c>
      <c r="R1325" s="79"/>
      <c r="T1325" s="3" t="str">
        <f t="shared" si="182"/>
        <v/>
      </c>
    </row>
    <row r="1326" spans="1:20" ht="24.75" customHeight="1">
      <c r="A1326" s="69">
        <f t="shared" si="183"/>
        <v>1324</v>
      </c>
      <c r="B1326" s="16" t="str">
        <f t="shared" si="185"/>
        <v>1026</v>
      </c>
      <c r="C1326" s="69">
        <f t="shared" si="180"/>
        <v>1026</v>
      </c>
      <c r="D1326" s="11"/>
      <c r="E1326" s="12"/>
      <c r="F1326" s="13"/>
      <c r="G1326" s="14"/>
      <c r="H1326" s="91"/>
      <c r="I1326" s="92"/>
      <c r="J1326" s="93"/>
      <c r="K1326" s="94" t="str">
        <f t="shared" si="186"/>
        <v/>
      </c>
      <c r="L1326" s="95">
        <f t="shared" si="179"/>
        <v>0</v>
      </c>
      <c r="M1326" s="96"/>
      <c r="N1326" s="79" t="str">
        <f t="shared" si="187"/>
        <v/>
      </c>
      <c r="O1326" s="82"/>
      <c r="P1326" s="83">
        <f t="shared" si="181"/>
        <v>0</v>
      </c>
      <c r="Q1326" s="78">
        <f t="shared" si="184"/>
        <v>1324</v>
      </c>
      <c r="R1326" s="79"/>
      <c r="T1326" s="3" t="str">
        <f t="shared" si="182"/>
        <v/>
      </c>
    </row>
    <row r="1327" spans="1:20" ht="24.75" customHeight="1">
      <c r="A1327" s="69">
        <f t="shared" si="183"/>
        <v>1325</v>
      </c>
      <c r="B1327" s="16" t="str">
        <f t="shared" si="185"/>
        <v>1027</v>
      </c>
      <c r="C1327" s="69">
        <f t="shared" si="180"/>
        <v>1027</v>
      </c>
      <c r="D1327" s="11"/>
      <c r="E1327" s="12"/>
      <c r="F1327" s="13"/>
      <c r="G1327" s="14"/>
      <c r="H1327" s="91"/>
      <c r="I1327" s="92"/>
      <c r="J1327" s="93"/>
      <c r="K1327" s="94" t="str">
        <f t="shared" si="186"/>
        <v/>
      </c>
      <c r="L1327" s="95">
        <f t="shared" si="179"/>
        <v>0</v>
      </c>
      <c r="M1327" s="96"/>
      <c r="N1327" s="79" t="str">
        <f t="shared" si="187"/>
        <v/>
      </c>
      <c r="O1327" s="82"/>
      <c r="P1327" s="83">
        <f t="shared" si="181"/>
        <v>0</v>
      </c>
      <c r="Q1327" s="78">
        <f t="shared" si="184"/>
        <v>1325</v>
      </c>
      <c r="R1327" s="79"/>
      <c r="T1327" s="3" t="str">
        <f t="shared" si="182"/>
        <v/>
      </c>
    </row>
    <row r="1328" spans="1:20" ht="24.75" customHeight="1">
      <c r="A1328" s="69">
        <f t="shared" si="183"/>
        <v>1326</v>
      </c>
      <c r="B1328" s="16" t="str">
        <f t="shared" si="185"/>
        <v>1028</v>
      </c>
      <c r="C1328" s="69">
        <f t="shared" si="180"/>
        <v>1028</v>
      </c>
      <c r="D1328" s="11"/>
      <c r="E1328" s="12"/>
      <c r="F1328" s="13"/>
      <c r="G1328" s="14"/>
      <c r="H1328" s="91"/>
      <c r="I1328" s="92"/>
      <c r="J1328" s="93"/>
      <c r="K1328" s="94" t="str">
        <f t="shared" si="186"/>
        <v/>
      </c>
      <c r="L1328" s="95">
        <f t="shared" si="179"/>
        <v>0</v>
      </c>
      <c r="M1328" s="96"/>
      <c r="N1328" s="79" t="str">
        <f t="shared" si="187"/>
        <v/>
      </c>
      <c r="O1328" s="82"/>
      <c r="P1328" s="83">
        <f t="shared" si="181"/>
        <v>0</v>
      </c>
      <c r="Q1328" s="78">
        <f t="shared" si="184"/>
        <v>1326</v>
      </c>
      <c r="R1328" s="79"/>
      <c r="T1328" s="3" t="str">
        <f t="shared" si="182"/>
        <v/>
      </c>
    </row>
    <row r="1329" spans="1:20" ht="24.75" customHeight="1">
      <c r="A1329" s="69">
        <f t="shared" si="183"/>
        <v>1327</v>
      </c>
      <c r="B1329" s="16" t="str">
        <f t="shared" si="185"/>
        <v>1029</v>
      </c>
      <c r="C1329" s="69">
        <f t="shared" si="180"/>
        <v>1029</v>
      </c>
      <c r="D1329" s="11"/>
      <c r="E1329" s="12"/>
      <c r="F1329" s="13"/>
      <c r="G1329" s="14"/>
      <c r="H1329" s="91"/>
      <c r="I1329" s="92"/>
      <c r="J1329" s="93"/>
      <c r="K1329" s="94" t="str">
        <f t="shared" si="186"/>
        <v/>
      </c>
      <c r="L1329" s="95">
        <f t="shared" si="179"/>
        <v>0</v>
      </c>
      <c r="M1329" s="96"/>
      <c r="N1329" s="79" t="str">
        <f t="shared" si="187"/>
        <v/>
      </c>
      <c r="O1329" s="82"/>
      <c r="P1329" s="83">
        <f t="shared" si="181"/>
        <v>0</v>
      </c>
      <c r="Q1329" s="78">
        <f t="shared" si="184"/>
        <v>1327</v>
      </c>
      <c r="R1329" s="79"/>
      <c r="T1329" s="3" t="str">
        <f t="shared" si="182"/>
        <v/>
      </c>
    </row>
    <row r="1330" spans="1:20" ht="24.75" customHeight="1">
      <c r="A1330" s="69">
        <f t="shared" si="183"/>
        <v>1328</v>
      </c>
      <c r="B1330" s="16" t="str">
        <f t="shared" si="185"/>
        <v>1030</v>
      </c>
      <c r="C1330" s="69">
        <f t="shared" si="180"/>
        <v>1030</v>
      </c>
      <c r="D1330" s="11"/>
      <c r="E1330" s="12"/>
      <c r="F1330" s="13"/>
      <c r="G1330" s="14"/>
      <c r="H1330" s="91"/>
      <c r="I1330" s="92"/>
      <c r="J1330" s="93"/>
      <c r="K1330" s="94" t="str">
        <f t="shared" si="186"/>
        <v/>
      </c>
      <c r="L1330" s="95">
        <f t="shared" si="179"/>
        <v>0</v>
      </c>
      <c r="M1330" s="96"/>
      <c r="N1330" s="79" t="str">
        <f t="shared" si="187"/>
        <v/>
      </c>
      <c r="O1330" s="82"/>
      <c r="P1330" s="83">
        <f t="shared" si="181"/>
        <v>0</v>
      </c>
      <c r="Q1330" s="78">
        <f t="shared" si="184"/>
        <v>1328</v>
      </c>
      <c r="R1330" s="79"/>
      <c r="T1330" s="3" t="str">
        <f t="shared" si="182"/>
        <v/>
      </c>
    </row>
    <row r="1331" spans="1:20" ht="24.75" customHeight="1">
      <c r="A1331" s="69">
        <f t="shared" si="183"/>
        <v>1329</v>
      </c>
      <c r="B1331" s="16" t="str">
        <f t="shared" si="185"/>
        <v>1031</v>
      </c>
      <c r="C1331" s="69">
        <f t="shared" si="180"/>
        <v>1031</v>
      </c>
      <c r="D1331" s="11"/>
      <c r="E1331" s="12"/>
      <c r="F1331" s="13"/>
      <c r="G1331" s="14"/>
      <c r="H1331" s="91"/>
      <c r="I1331" s="92"/>
      <c r="J1331" s="93"/>
      <c r="K1331" s="94" t="str">
        <f t="shared" si="186"/>
        <v/>
      </c>
      <c r="L1331" s="95">
        <f t="shared" si="179"/>
        <v>0</v>
      </c>
      <c r="M1331" s="96"/>
      <c r="N1331" s="79" t="str">
        <f t="shared" si="187"/>
        <v/>
      </c>
      <c r="O1331" s="82"/>
      <c r="P1331" s="83">
        <f t="shared" si="181"/>
        <v>0</v>
      </c>
      <c r="Q1331" s="78">
        <f t="shared" si="184"/>
        <v>1329</v>
      </c>
      <c r="R1331" s="79"/>
      <c r="T1331" s="3" t="str">
        <f t="shared" si="182"/>
        <v/>
      </c>
    </row>
    <row r="1332" spans="1:20" ht="24.75" customHeight="1">
      <c r="A1332" s="69">
        <f t="shared" si="183"/>
        <v>1330</v>
      </c>
      <c r="B1332" s="16" t="str">
        <f t="shared" si="185"/>
        <v>1032</v>
      </c>
      <c r="C1332" s="69">
        <f t="shared" si="180"/>
        <v>1032</v>
      </c>
      <c r="D1332" s="11"/>
      <c r="E1332" s="12"/>
      <c r="F1332" s="13"/>
      <c r="G1332" s="14"/>
      <c r="H1332" s="91"/>
      <c r="I1332" s="92"/>
      <c r="J1332" s="93"/>
      <c r="K1332" s="94" t="str">
        <f t="shared" si="186"/>
        <v/>
      </c>
      <c r="L1332" s="95">
        <f t="shared" si="179"/>
        <v>0</v>
      </c>
      <c r="M1332" s="96"/>
      <c r="N1332" s="79" t="str">
        <f t="shared" si="187"/>
        <v/>
      </c>
      <c r="O1332" s="82"/>
      <c r="P1332" s="83">
        <f t="shared" si="181"/>
        <v>0</v>
      </c>
      <c r="Q1332" s="78">
        <f t="shared" si="184"/>
        <v>1330</v>
      </c>
      <c r="R1332" s="79"/>
      <c r="T1332" s="3" t="str">
        <f t="shared" si="182"/>
        <v/>
      </c>
    </row>
    <row r="1333" spans="1:20" ht="24.75" customHeight="1">
      <c r="A1333" s="69">
        <f t="shared" si="183"/>
        <v>1331</v>
      </c>
      <c r="B1333" s="16" t="str">
        <f t="shared" si="185"/>
        <v>1033</v>
      </c>
      <c r="C1333" s="69">
        <f t="shared" si="180"/>
        <v>1033</v>
      </c>
      <c r="D1333" s="11"/>
      <c r="E1333" s="12"/>
      <c r="F1333" s="13"/>
      <c r="G1333" s="14"/>
      <c r="H1333" s="91"/>
      <c r="I1333" s="92"/>
      <c r="J1333" s="93"/>
      <c r="K1333" s="94" t="str">
        <f t="shared" si="186"/>
        <v/>
      </c>
      <c r="L1333" s="95">
        <f t="shared" si="179"/>
        <v>0</v>
      </c>
      <c r="M1333" s="96"/>
      <c r="N1333" s="79" t="str">
        <f t="shared" si="187"/>
        <v/>
      </c>
      <c r="O1333" s="82"/>
      <c r="P1333" s="83">
        <f t="shared" si="181"/>
        <v>0</v>
      </c>
      <c r="Q1333" s="78">
        <f t="shared" si="184"/>
        <v>1331</v>
      </c>
      <c r="R1333" s="79"/>
      <c r="T1333" s="3" t="str">
        <f t="shared" si="182"/>
        <v/>
      </c>
    </row>
    <row r="1334" spans="1:20" ht="24.75" customHeight="1">
      <c r="A1334" s="69">
        <f t="shared" si="183"/>
        <v>1332</v>
      </c>
      <c r="B1334" s="16" t="str">
        <f t="shared" si="185"/>
        <v>1034</v>
      </c>
      <c r="C1334" s="69">
        <f t="shared" si="180"/>
        <v>1034</v>
      </c>
      <c r="D1334" s="11"/>
      <c r="E1334" s="12"/>
      <c r="F1334" s="13"/>
      <c r="G1334" s="14"/>
      <c r="H1334" s="91"/>
      <c r="I1334" s="92"/>
      <c r="J1334" s="93"/>
      <c r="K1334" s="94" t="str">
        <f t="shared" si="186"/>
        <v/>
      </c>
      <c r="L1334" s="95">
        <f t="shared" si="179"/>
        <v>0</v>
      </c>
      <c r="M1334" s="96"/>
      <c r="N1334" s="79" t="str">
        <f t="shared" si="187"/>
        <v/>
      </c>
      <c r="O1334" s="82"/>
      <c r="P1334" s="83">
        <f t="shared" si="181"/>
        <v>0</v>
      </c>
      <c r="Q1334" s="78">
        <f t="shared" si="184"/>
        <v>1332</v>
      </c>
      <c r="R1334" s="79"/>
      <c r="T1334" s="3" t="str">
        <f t="shared" si="182"/>
        <v/>
      </c>
    </row>
    <row r="1335" spans="1:20" ht="24.75" customHeight="1">
      <c r="A1335" s="69">
        <f t="shared" si="183"/>
        <v>1333</v>
      </c>
      <c r="B1335" s="16" t="str">
        <f t="shared" si="185"/>
        <v>1035</v>
      </c>
      <c r="C1335" s="69">
        <f t="shared" si="180"/>
        <v>1035</v>
      </c>
      <c r="D1335" s="11"/>
      <c r="E1335" s="12"/>
      <c r="F1335" s="13"/>
      <c r="G1335" s="14"/>
      <c r="H1335" s="91"/>
      <c r="I1335" s="92"/>
      <c r="J1335" s="93"/>
      <c r="K1335" s="94" t="str">
        <f t="shared" si="186"/>
        <v/>
      </c>
      <c r="L1335" s="95">
        <f t="shared" si="179"/>
        <v>0</v>
      </c>
      <c r="M1335" s="96"/>
      <c r="N1335" s="79" t="str">
        <f t="shared" si="187"/>
        <v/>
      </c>
      <c r="O1335" s="82"/>
      <c r="P1335" s="83">
        <f t="shared" si="181"/>
        <v>0</v>
      </c>
      <c r="Q1335" s="78">
        <f t="shared" si="184"/>
        <v>1333</v>
      </c>
      <c r="R1335" s="79"/>
      <c r="T1335" s="3" t="str">
        <f t="shared" si="182"/>
        <v/>
      </c>
    </row>
    <row r="1336" spans="1:20" ht="24.75" customHeight="1">
      <c r="A1336" s="69">
        <f t="shared" si="183"/>
        <v>1334</v>
      </c>
      <c r="B1336" s="16" t="str">
        <f t="shared" si="185"/>
        <v>1036</v>
      </c>
      <c r="C1336" s="69">
        <f t="shared" si="180"/>
        <v>1036</v>
      </c>
      <c r="D1336" s="11"/>
      <c r="E1336" s="12"/>
      <c r="F1336" s="13"/>
      <c r="G1336" s="14"/>
      <c r="H1336" s="91"/>
      <c r="I1336" s="92"/>
      <c r="J1336" s="93"/>
      <c r="K1336" s="94" t="str">
        <f t="shared" si="186"/>
        <v/>
      </c>
      <c r="L1336" s="95">
        <f t="shared" si="179"/>
        <v>0</v>
      </c>
      <c r="M1336" s="96"/>
      <c r="N1336" s="79" t="str">
        <f t="shared" si="187"/>
        <v/>
      </c>
      <c r="O1336" s="82"/>
      <c r="P1336" s="83">
        <f t="shared" si="181"/>
        <v>0</v>
      </c>
      <c r="Q1336" s="78">
        <f t="shared" si="184"/>
        <v>1334</v>
      </c>
      <c r="R1336" s="79"/>
      <c r="T1336" s="3" t="str">
        <f t="shared" si="182"/>
        <v/>
      </c>
    </row>
    <row r="1337" spans="1:20" ht="24.75" customHeight="1">
      <c r="A1337" s="69">
        <f t="shared" si="183"/>
        <v>1335</v>
      </c>
      <c r="B1337" s="16" t="str">
        <f t="shared" si="185"/>
        <v>1037</v>
      </c>
      <c r="C1337" s="69">
        <f t="shared" si="180"/>
        <v>1037</v>
      </c>
      <c r="D1337" s="11"/>
      <c r="E1337" s="12"/>
      <c r="F1337" s="13"/>
      <c r="G1337" s="14"/>
      <c r="H1337" s="91"/>
      <c r="I1337" s="92"/>
      <c r="J1337" s="93"/>
      <c r="K1337" s="94" t="str">
        <f t="shared" si="186"/>
        <v/>
      </c>
      <c r="L1337" s="95">
        <f t="shared" si="179"/>
        <v>0</v>
      </c>
      <c r="M1337" s="96"/>
      <c r="N1337" s="79" t="str">
        <f t="shared" si="187"/>
        <v/>
      </c>
      <c r="O1337" s="82"/>
      <c r="P1337" s="83">
        <f t="shared" si="181"/>
        <v>0</v>
      </c>
      <c r="Q1337" s="78">
        <f t="shared" si="184"/>
        <v>1335</v>
      </c>
      <c r="R1337" s="79"/>
      <c r="T1337" s="3" t="str">
        <f t="shared" si="182"/>
        <v/>
      </c>
    </row>
    <row r="1338" spans="1:20" ht="24.75" customHeight="1">
      <c r="A1338" s="69">
        <f t="shared" si="183"/>
        <v>1336</v>
      </c>
      <c r="B1338" s="16" t="str">
        <f t="shared" si="185"/>
        <v>1038</v>
      </c>
      <c r="C1338" s="69">
        <f t="shared" si="180"/>
        <v>1038</v>
      </c>
      <c r="D1338" s="11"/>
      <c r="E1338" s="12"/>
      <c r="F1338" s="13"/>
      <c r="G1338" s="14"/>
      <c r="H1338" s="91"/>
      <c r="I1338" s="92"/>
      <c r="J1338" s="93"/>
      <c r="K1338" s="94" t="str">
        <f t="shared" si="186"/>
        <v/>
      </c>
      <c r="L1338" s="95">
        <f t="shared" si="179"/>
        <v>0</v>
      </c>
      <c r="M1338" s="96"/>
      <c r="N1338" s="79" t="str">
        <f t="shared" si="187"/>
        <v/>
      </c>
      <c r="O1338" s="82"/>
      <c r="P1338" s="83">
        <f t="shared" si="181"/>
        <v>0</v>
      </c>
      <c r="Q1338" s="78">
        <f t="shared" si="184"/>
        <v>1336</v>
      </c>
      <c r="R1338" s="79"/>
      <c r="T1338" s="3" t="str">
        <f t="shared" si="182"/>
        <v/>
      </c>
    </row>
    <row r="1339" spans="1:20" ht="24.75" customHeight="1">
      <c r="A1339" s="69">
        <f t="shared" si="183"/>
        <v>1337</v>
      </c>
      <c r="B1339" s="16" t="str">
        <f t="shared" si="185"/>
        <v>1039</v>
      </c>
      <c r="C1339" s="69">
        <f t="shared" si="180"/>
        <v>1039</v>
      </c>
      <c r="D1339" s="11"/>
      <c r="E1339" s="12"/>
      <c r="F1339" s="13"/>
      <c r="G1339" s="14"/>
      <c r="H1339" s="91"/>
      <c r="I1339" s="92"/>
      <c r="J1339" s="93"/>
      <c r="K1339" s="94" t="str">
        <f t="shared" si="186"/>
        <v/>
      </c>
      <c r="L1339" s="95">
        <f t="shared" si="179"/>
        <v>0</v>
      </c>
      <c r="M1339" s="96"/>
      <c r="N1339" s="79" t="str">
        <f t="shared" si="187"/>
        <v/>
      </c>
      <c r="O1339" s="82"/>
      <c r="P1339" s="83">
        <f t="shared" si="181"/>
        <v>0</v>
      </c>
      <c r="Q1339" s="78">
        <f t="shared" si="184"/>
        <v>1337</v>
      </c>
      <c r="R1339" s="79"/>
      <c r="T1339" s="3" t="str">
        <f t="shared" si="182"/>
        <v/>
      </c>
    </row>
    <row r="1340" spans="1:20" ht="24.75" customHeight="1">
      <c r="A1340" s="69">
        <f t="shared" si="183"/>
        <v>1338</v>
      </c>
      <c r="B1340" s="16" t="str">
        <f t="shared" si="185"/>
        <v>1040</v>
      </c>
      <c r="C1340" s="69">
        <f t="shared" si="180"/>
        <v>1040</v>
      </c>
      <c r="D1340" s="11"/>
      <c r="E1340" s="12"/>
      <c r="F1340" s="13"/>
      <c r="G1340" s="14"/>
      <c r="H1340" s="91"/>
      <c r="I1340" s="92"/>
      <c r="J1340" s="93"/>
      <c r="K1340" s="94" t="str">
        <f t="shared" si="186"/>
        <v/>
      </c>
      <c r="L1340" s="95">
        <f t="shared" si="179"/>
        <v>0</v>
      </c>
      <c r="M1340" s="96"/>
      <c r="N1340" s="79" t="str">
        <f t="shared" si="187"/>
        <v/>
      </c>
      <c r="O1340" s="82"/>
      <c r="P1340" s="83">
        <f t="shared" si="181"/>
        <v>0</v>
      </c>
      <c r="Q1340" s="78">
        <f t="shared" si="184"/>
        <v>1338</v>
      </c>
      <c r="R1340" s="79"/>
      <c r="T1340" s="3" t="str">
        <f t="shared" si="182"/>
        <v/>
      </c>
    </row>
    <row r="1341" spans="1:20" ht="24.75" customHeight="1">
      <c r="A1341" s="69">
        <f t="shared" si="183"/>
        <v>1339</v>
      </c>
      <c r="B1341" s="16" t="str">
        <f t="shared" si="185"/>
        <v>1041</v>
      </c>
      <c r="C1341" s="69">
        <f t="shared" si="180"/>
        <v>1041</v>
      </c>
      <c r="D1341" s="11"/>
      <c r="E1341" s="12"/>
      <c r="F1341" s="13"/>
      <c r="G1341" s="14"/>
      <c r="H1341" s="91"/>
      <c r="I1341" s="92"/>
      <c r="J1341" s="93"/>
      <c r="K1341" s="94" t="str">
        <f t="shared" si="186"/>
        <v/>
      </c>
      <c r="L1341" s="95">
        <f t="shared" si="179"/>
        <v>0</v>
      </c>
      <c r="M1341" s="96"/>
      <c r="N1341" s="79" t="str">
        <f t="shared" si="187"/>
        <v/>
      </c>
      <c r="O1341" s="82"/>
      <c r="P1341" s="83">
        <f t="shared" si="181"/>
        <v>0</v>
      </c>
      <c r="Q1341" s="78">
        <f t="shared" si="184"/>
        <v>1339</v>
      </c>
      <c r="R1341" s="79"/>
      <c r="T1341" s="3" t="str">
        <f t="shared" si="182"/>
        <v/>
      </c>
    </row>
    <row r="1342" spans="1:20" ht="24.75" customHeight="1">
      <c r="A1342" s="69">
        <f t="shared" si="183"/>
        <v>1340</v>
      </c>
      <c r="B1342" s="16" t="str">
        <f t="shared" si="185"/>
        <v>1042</v>
      </c>
      <c r="C1342" s="69">
        <f t="shared" si="180"/>
        <v>1042</v>
      </c>
      <c r="D1342" s="11"/>
      <c r="E1342" s="12"/>
      <c r="F1342" s="13"/>
      <c r="G1342" s="14"/>
      <c r="H1342" s="91"/>
      <c r="I1342" s="92"/>
      <c r="J1342" s="93"/>
      <c r="K1342" s="94" t="str">
        <f t="shared" si="186"/>
        <v/>
      </c>
      <c r="L1342" s="95">
        <f t="shared" si="179"/>
        <v>0</v>
      </c>
      <c r="M1342" s="96"/>
      <c r="N1342" s="79" t="str">
        <f t="shared" si="187"/>
        <v/>
      </c>
      <c r="O1342" s="82"/>
      <c r="P1342" s="83">
        <f t="shared" si="181"/>
        <v>0</v>
      </c>
      <c r="Q1342" s="78">
        <f t="shared" si="184"/>
        <v>1340</v>
      </c>
      <c r="R1342" s="79"/>
      <c r="T1342" s="3" t="str">
        <f t="shared" si="182"/>
        <v/>
      </c>
    </row>
    <row r="1343" spans="1:20" ht="24.75" customHeight="1">
      <c r="A1343" s="69">
        <f t="shared" si="183"/>
        <v>1341</v>
      </c>
      <c r="B1343" s="16" t="str">
        <f t="shared" si="185"/>
        <v>1043</v>
      </c>
      <c r="C1343" s="69">
        <f t="shared" si="180"/>
        <v>1043</v>
      </c>
      <c r="D1343" s="11"/>
      <c r="E1343" s="12"/>
      <c r="F1343" s="13"/>
      <c r="G1343" s="14"/>
      <c r="H1343" s="91"/>
      <c r="I1343" s="92"/>
      <c r="J1343" s="93"/>
      <c r="K1343" s="94" t="str">
        <f t="shared" si="186"/>
        <v/>
      </c>
      <c r="L1343" s="95">
        <f t="shared" si="179"/>
        <v>0</v>
      </c>
      <c r="M1343" s="96"/>
      <c r="N1343" s="79" t="str">
        <f t="shared" si="187"/>
        <v/>
      </c>
      <c r="O1343" s="82"/>
      <c r="P1343" s="83">
        <f t="shared" si="181"/>
        <v>0</v>
      </c>
      <c r="Q1343" s="78">
        <f t="shared" si="184"/>
        <v>1341</v>
      </c>
      <c r="R1343" s="79"/>
      <c r="T1343" s="3" t="str">
        <f t="shared" si="182"/>
        <v/>
      </c>
    </row>
    <row r="1344" spans="1:20" ht="24.75" customHeight="1">
      <c r="A1344" s="69">
        <f t="shared" si="183"/>
        <v>1342</v>
      </c>
      <c r="B1344" s="16" t="str">
        <f t="shared" si="185"/>
        <v>1044</v>
      </c>
      <c r="C1344" s="69">
        <f t="shared" si="180"/>
        <v>1044</v>
      </c>
      <c r="D1344" s="11"/>
      <c r="E1344" s="12"/>
      <c r="F1344" s="13"/>
      <c r="G1344" s="14"/>
      <c r="H1344" s="91"/>
      <c r="I1344" s="92"/>
      <c r="J1344" s="93"/>
      <c r="K1344" s="94" t="str">
        <f t="shared" si="186"/>
        <v/>
      </c>
      <c r="L1344" s="95">
        <f t="shared" si="179"/>
        <v>0</v>
      </c>
      <c r="M1344" s="96"/>
      <c r="N1344" s="79" t="str">
        <f t="shared" si="187"/>
        <v/>
      </c>
      <c r="O1344" s="82"/>
      <c r="P1344" s="83">
        <f t="shared" si="181"/>
        <v>0</v>
      </c>
      <c r="Q1344" s="78">
        <f t="shared" si="184"/>
        <v>1342</v>
      </c>
      <c r="R1344" s="79"/>
      <c r="T1344" s="3" t="str">
        <f t="shared" si="182"/>
        <v/>
      </c>
    </row>
    <row r="1345" spans="1:20" ht="24.75" customHeight="1">
      <c r="A1345" s="69">
        <f t="shared" si="183"/>
        <v>1343</v>
      </c>
      <c r="B1345" s="16" t="str">
        <f t="shared" si="185"/>
        <v>1045</v>
      </c>
      <c r="C1345" s="69">
        <f t="shared" si="180"/>
        <v>1045</v>
      </c>
      <c r="D1345" s="11"/>
      <c r="E1345" s="12"/>
      <c r="F1345" s="13"/>
      <c r="G1345" s="14"/>
      <c r="H1345" s="91"/>
      <c r="I1345" s="92"/>
      <c r="J1345" s="93"/>
      <c r="K1345" s="94" t="str">
        <f t="shared" si="186"/>
        <v/>
      </c>
      <c r="L1345" s="95">
        <f t="shared" si="179"/>
        <v>0</v>
      </c>
      <c r="M1345" s="96"/>
      <c r="N1345" s="79" t="str">
        <f t="shared" si="187"/>
        <v/>
      </c>
      <c r="O1345" s="82"/>
      <c r="P1345" s="83">
        <f t="shared" si="181"/>
        <v>0</v>
      </c>
      <c r="Q1345" s="78">
        <f t="shared" si="184"/>
        <v>1343</v>
      </c>
      <c r="R1345" s="79"/>
      <c r="T1345" s="3" t="str">
        <f t="shared" si="182"/>
        <v/>
      </c>
    </row>
    <row r="1346" spans="1:20" ht="24.75" customHeight="1">
      <c r="A1346" s="69">
        <f t="shared" si="183"/>
        <v>1344</v>
      </c>
      <c r="B1346" s="16" t="str">
        <f t="shared" si="185"/>
        <v>1046</v>
      </c>
      <c r="C1346" s="69">
        <f t="shared" si="180"/>
        <v>1046</v>
      </c>
      <c r="D1346" s="11"/>
      <c r="E1346" s="12"/>
      <c r="F1346" s="13"/>
      <c r="G1346" s="14"/>
      <c r="H1346" s="91"/>
      <c r="I1346" s="92"/>
      <c r="J1346" s="93"/>
      <c r="K1346" s="94" t="str">
        <f t="shared" si="186"/>
        <v/>
      </c>
      <c r="L1346" s="95">
        <f t="shared" si="179"/>
        <v>0</v>
      </c>
      <c r="M1346" s="96"/>
      <c r="N1346" s="79" t="str">
        <f t="shared" si="187"/>
        <v/>
      </c>
      <c r="O1346" s="82"/>
      <c r="P1346" s="83">
        <f t="shared" si="181"/>
        <v>0</v>
      </c>
      <c r="Q1346" s="78">
        <f t="shared" si="184"/>
        <v>1344</v>
      </c>
      <c r="R1346" s="79"/>
      <c r="T1346" s="3" t="str">
        <f t="shared" si="182"/>
        <v/>
      </c>
    </row>
    <row r="1347" spans="1:20" ht="24.75" customHeight="1">
      <c r="A1347" s="69">
        <f t="shared" si="183"/>
        <v>1345</v>
      </c>
      <c r="B1347" s="16" t="str">
        <f t="shared" si="185"/>
        <v>1047</v>
      </c>
      <c r="C1347" s="69">
        <f t="shared" si="180"/>
        <v>1047</v>
      </c>
      <c r="D1347" s="11"/>
      <c r="E1347" s="12"/>
      <c r="F1347" s="13"/>
      <c r="G1347" s="14"/>
      <c r="H1347" s="91"/>
      <c r="I1347" s="92"/>
      <c r="J1347" s="93"/>
      <c r="K1347" s="94" t="str">
        <f t="shared" si="186"/>
        <v/>
      </c>
      <c r="L1347" s="95">
        <f t="shared" ref="L1347:L1410" si="188">COUNTIF($D$3:$D$1049,D1347)</f>
        <v>0</v>
      </c>
      <c r="M1347" s="96"/>
      <c r="N1347" s="79" t="str">
        <f t="shared" si="187"/>
        <v/>
      </c>
      <c r="O1347" s="82"/>
      <c r="P1347" s="83">
        <f t="shared" si="181"/>
        <v>0</v>
      </c>
      <c r="Q1347" s="78">
        <f t="shared" si="184"/>
        <v>1345</v>
      </c>
      <c r="R1347" s="79"/>
      <c r="T1347" s="3" t="str">
        <f t="shared" si="182"/>
        <v/>
      </c>
    </row>
    <row r="1348" spans="1:20" ht="24.75" customHeight="1">
      <c r="A1348" s="69">
        <f t="shared" si="183"/>
        <v>1346</v>
      </c>
      <c r="B1348" s="16" t="str">
        <f t="shared" si="185"/>
        <v>1048</v>
      </c>
      <c r="C1348" s="69">
        <f t="shared" ref="C1348:C1411" si="189">IF(H1348&lt;&gt;H1347,1,C1347+1)</f>
        <v>1048</v>
      </c>
      <c r="D1348" s="11"/>
      <c r="E1348" s="12"/>
      <c r="F1348" s="13"/>
      <c r="G1348" s="14"/>
      <c r="H1348" s="91"/>
      <c r="I1348" s="92"/>
      <c r="J1348" s="93"/>
      <c r="K1348" s="94" t="str">
        <f t="shared" si="186"/>
        <v/>
      </c>
      <c r="L1348" s="95">
        <f t="shared" si="188"/>
        <v>0</v>
      </c>
      <c r="M1348" s="96"/>
      <c r="N1348" s="79" t="str">
        <f t="shared" si="187"/>
        <v/>
      </c>
      <c r="O1348" s="82"/>
      <c r="P1348" s="83">
        <f t="shared" ref="P1348:P1411" si="190">IF(M1348&lt;&gt;0,M1348,O1348)</f>
        <v>0</v>
      </c>
      <c r="Q1348" s="78">
        <f t="shared" si="184"/>
        <v>1346</v>
      </c>
      <c r="R1348" s="79"/>
      <c r="T1348" s="3" t="str">
        <f t="shared" ref="T1348:T1411" si="191">LEFT(D1348,2)</f>
        <v/>
      </c>
    </row>
    <row r="1349" spans="1:20" ht="24.75" customHeight="1">
      <c r="A1349" s="69">
        <f t="shared" ref="A1349:A1412" si="192">A1348+1</f>
        <v>1347</v>
      </c>
      <c r="B1349" s="16" t="str">
        <f t="shared" si="185"/>
        <v>1049</v>
      </c>
      <c r="C1349" s="69">
        <f t="shared" si="189"/>
        <v>1049</v>
      </c>
      <c r="D1349" s="11"/>
      <c r="E1349" s="12"/>
      <c r="F1349" s="13"/>
      <c r="G1349" s="14"/>
      <c r="H1349" s="91"/>
      <c r="I1349" s="92"/>
      <c r="J1349" s="93"/>
      <c r="K1349" s="94" t="str">
        <f t="shared" si="186"/>
        <v/>
      </c>
      <c r="L1349" s="95">
        <f t="shared" si="188"/>
        <v>0</v>
      </c>
      <c r="M1349" s="96"/>
      <c r="N1349" s="79" t="str">
        <f t="shared" si="187"/>
        <v/>
      </c>
      <c r="O1349" s="82"/>
      <c r="P1349" s="83">
        <f t="shared" si="190"/>
        <v>0</v>
      </c>
      <c r="Q1349" s="78">
        <f t="shared" ref="Q1349:Q1412" si="193">Q1348+1</f>
        <v>1347</v>
      </c>
      <c r="R1349" s="79"/>
      <c r="T1349" s="3" t="str">
        <f t="shared" si="191"/>
        <v/>
      </c>
    </row>
    <row r="1350" spans="1:20" ht="24.75" customHeight="1">
      <c r="A1350" s="69">
        <f t="shared" si="192"/>
        <v>1348</v>
      </c>
      <c r="B1350" s="16" t="str">
        <f t="shared" si="185"/>
        <v>1050</v>
      </c>
      <c r="C1350" s="69">
        <f t="shared" si="189"/>
        <v>1050</v>
      </c>
      <c r="D1350" s="11"/>
      <c r="E1350" s="12"/>
      <c r="F1350" s="13"/>
      <c r="G1350" s="14"/>
      <c r="H1350" s="91"/>
      <c r="I1350" s="92"/>
      <c r="J1350" s="93"/>
      <c r="K1350" s="94" t="str">
        <f t="shared" si="186"/>
        <v/>
      </c>
      <c r="L1350" s="95">
        <f t="shared" si="188"/>
        <v>0</v>
      </c>
      <c r="M1350" s="96"/>
      <c r="N1350" s="79" t="str">
        <f t="shared" si="187"/>
        <v/>
      </c>
      <c r="O1350" s="82"/>
      <c r="P1350" s="83">
        <f t="shared" si="190"/>
        <v>0</v>
      </c>
      <c r="Q1350" s="78">
        <f t="shared" si="193"/>
        <v>1348</v>
      </c>
      <c r="R1350" s="79"/>
      <c r="T1350" s="3" t="str">
        <f t="shared" si="191"/>
        <v/>
      </c>
    </row>
    <row r="1351" spans="1:20" ht="24.75" customHeight="1">
      <c r="A1351" s="69">
        <f t="shared" si="192"/>
        <v>1349</v>
      </c>
      <c r="B1351" s="16" t="str">
        <f t="shared" si="185"/>
        <v>1051</v>
      </c>
      <c r="C1351" s="69">
        <f t="shared" si="189"/>
        <v>1051</v>
      </c>
      <c r="D1351" s="11"/>
      <c r="E1351" s="12"/>
      <c r="F1351" s="13"/>
      <c r="G1351" s="14"/>
      <c r="H1351" s="91"/>
      <c r="I1351" s="92"/>
      <c r="J1351" s="93"/>
      <c r="K1351" s="94" t="str">
        <f t="shared" si="186"/>
        <v/>
      </c>
      <c r="L1351" s="95">
        <f t="shared" si="188"/>
        <v>0</v>
      </c>
      <c r="M1351" s="96"/>
      <c r="N1351" s="79" t="str">
        <f t="shared" si="187"/>
        <v/>
      </c>
      <c r="O1351" s="82"/>
      <c r="P1351" s="83">
        <f t="shared" si="190"/>
        <v>0</v>
      </c>
      <c r="Q1351" s="78">
        <f t="shared" si="193"/>
        <v>1349</v>
      </c>
      <c r="R1351" s="79"/>
      <c r="T1351" s="3" t="str">
        <f t="shared" si="191"/>
        <v/>
      </c>
    </row>
    <row r="1352" spans="1:20" ht="24.75" customHeight="1">
      <c r="A1352" s="69">
        <f t="shared" si="192"/>
        <v>1350</v>
      </c>
      <c r="B1352" s="16" t="str">
        <f t="shared" si="185"/>
        <v>1052</v>
      </c>
      <c r="C1352" s="69">
        <f t="shared" si="189"/>
        <v>1052</v>
      </c>
      <c r="D1352" s="11"/>
      <c r="E1352" s="12"/>
      <c r="F1352" s="13"/>
      <c r="G1352" s="14"/>
      <c r="H1352" s="91"/>
      <c r="I1352" s="92"/>
      <c r="J1352" s="93"/>
      <c r="K1352" s="94" t="str">
        <f t="shared" si="186"/>
        <v/>
      </c>
      <c r="L1352" s="95">
        <f t="shared" si="188"/>
        <v>0</v>
      </c>
      <c r="M1352" s="96"/>
      <c r="N1352" s="79" t="str">
        <f t="shared" si="187"/>
        <v/>
      </c>
      <c r="O1352" s="82"/>
      <c r="P1352" s="83">
        <f t="shared" si="190"/>
        <v>0</v>
      </c>
      <c r="Q1352" s="78">
        <f t="shared" si="193"/>
        <v>1350</v>
      </c>
      <c r="R1352" s="79"/>
      <c r="T1352" s="3" t="str">
        <f t="shared" si="191"/>
        <v/>
      </c>
    </row>
    <row r="1353" spans="1:20" ht="24.75" customHeight="1">
      <c r="A1353" s="69">
        <f t="shared" si="192"/>
        <v>1351</v>
      </c>
      <c r="B1353" s="16" t="str">
        <f t="shared" si="185"/>
        <v>1053</v>
      </c>
      <c r="C1353" s="69">
        <f t="shared" si="189"/>
        <v>1053</v>
      </c>
      <c r="D1353" s="11"/>
      <c r="E1353" s="12"/>
      <c r="F1353" s="13"/>
      <c r="G1353" s="14"/>
      <c r="H1353" s="91"/>
      <c r="I1353" s="92"/>
      <c r="J1353" s="93"/>
      <c r="K1353" s="94" t="str">
        <f t="shared" si="186"/>
        <v/>
      </c>
      <c r="L1353" s="95">
        <f t="shared" si="188"/>
        <v>0</v>
      </c>
      <c r="M1353" s="96"/>
      <c r="N1353" s="79" t="str">
        <f t="shared" si="187"/>
        <v/>
      </c>
      <c r="O1353" s="82"/>
      <c r="P1353" s="83">
        <f t="shared" si="190"/>
        <v>0</v>
      </c>
      <c r="Q1353" s="78">
        <f t="shared" si="193"/>
        <v>1351</v>
      </c>
      <c r="R1353" s="79"/>
      <c r="T1353" s="3" t="str">
        <f t="shared" si="191"/>
        <v/>
      </c>
    </row>
    <row r="1354" spans="1:20" ht="24.75" customHeight="1">
      <c r="A1354" s="69">
        <f t="shared" si="192"/>
        <v>1352</v>
      </c>
      <c r="B1354" s="16" t="str">
        <f t="shared" ref="B1354:B1417" si="194">J1354&amp;TEXT(C1354,"00")</f>
        <v>1054</v>
      </c>
      <c r="C1354" s="69">
        <f t="shared" si="189"/>
        <v>1054</v>
      </c>
      <c r="D1354" s="11"/>
      <c r="E1354" s="12"/>
      <c r="F1354" s="13"/>
      <c r="G1354" s="14"/>
      <c r="H1354" s="91"/>
      <c r="I1354" s="92"/>
      <c r="J1354" s="93"/>
      <c r="K1354" s="94" t="str">
        <f t="shared" si="186"/>
        <v/>
      </c>
      <c r="L1354" s="95">
        <f t="shared" si="188"/>
        <v>0</v>
      </c>
      <c r="M1354" s="96"/>
      <c r="N1354" s="79" t="str">
        <f t="shared" si="187"/>
        <v/>
      </c>
      <c r="O1354" s="82"/>
      <c r="P1354" s="83">
        <f t="shared" si="190"/>
        <v>0</v>
      </c>
      <c r="Q1354" s="78">
        <f t="shared" si="193"/>
        <v>1352</v>
      </c>
      <c r="R1354" s="79"/>
      <c r="T1354" s="3" t="str">
        <f t="shared" si="191"/>
        <v/>
      </c>
    </row>
    <row r="1355" spans="1:20" ht="24.75" customHeight="1">
      <c r="A1355" s="69">
        <f t="shared" si="192"/>
        <v>1353</v>
      </c>
      <c r="B1355" s="16" t="str">
        <f t="shared" si="194"/>
        <v>1055</v>
      </c>
      <c r="C1355" s="69">
        <f t="shared" si="189"/>
        <v>1055</v>
      </c>
      <c r="D1355" s="11"/>
      <c r="E1355" s="12"/>
      <c r="F1355" s="13"/>
      <c r="G1355" s="14"/>
      <c r="H1355" s="91"/>
      <c r="I1355" s="92"/>
      <c r="J1355" s="93"/>
      <c r="K1355" s="94" t="str">
        <f t="shared" si="186"/>
        <v/>
      </c>
      <c r="L1355" s="95">
        <f t="shared" si="188"/>
        <v>0</v>
      </c>
      <c r="M1355" s="96"/>
      <c r="N1355" s="79" t="str">
        <f t="shared" si="187"/>
        <v/>
      </c>
      <c r="O1355" s="82"/>
      <c r="P1355" s="83">
        <f t="shared" si="190"/>
        <v>0</v>
      </c>
      <c r="Q1355" s="78">
        <f t="shared" si="193"/>
        <v>1353</v>
      </c>
      <c r="R1355" s="79"/>
      <c r="T1355" s="3" t="str">
        <f t="shared" si="191"/>
        <v/>
      </c>
    </row>
    <row r="1356" spans="1:20" ht="24.75" customHeight="1">
      <c r="A1356" s="69">
        <f t="shared" si="192"/>
        <v>1354</v>
      </c>
      <c r="B1356" s="16" t="str">
        <f t="shared" si="194"/>
        <v>1056</v>
      </c>
      <c r="C1356" s="69">
        <f t="shared" si="189"/>
        <v>1056</v>
      </c>
      <c r="D1356" s="11"/>
      <c r="E1356" s="12"/>
      <c r="F1356" s="13"/>
      <c r="G1356" s="14"/>
      <c r="H1356" s="91"/>
      <c r="I1356" s="92"/>
      <c r="J1356" s="93"/>
      <c r="K1356" s="94" t="str">
        <f t="shared" si="186"/>
        <v/>
      </c>
      <c r="L1356" s="95">
        <f t="shared" si="188"/>
        <v>0</v>
      </c>
      <c r="M1356" s="96"/>
      <c r="N1356" s="79" t="str">
        <f t="shared" si="187"/>
        <v/>
      </c>
      <c r="O1356" s="82"/>
      <c r="P1356" s="83">
        <f t="shared" si="190"/>
        <v>0</v>
      </c>
      <c r="Q1356" s="78">
        <f t="shared" si="193"/>
        <v>1354</v>
      </c>
      <c r="R1356" s="79"/>
      <c r="T1356" s="3" t="str">
        <f t="shared" si="191"/>
        <v/>
      </c>
    </row>
    <row r="1357" spans="1:20" ht="24.75" customHeight="1">
      <c r="A1357" s="69">
        <f t="shared" si="192"/>
        <v>1355</v>
      </c>
      <c r="B1357" s="16" t="str">
        <f t="shared" si="194"/>
        <v>1057</v>
      </c>
      <c r="C1357" s="69">
        <f t="shared" si="189"/>
        <v>1057</v>
      </c>
      <c r="D1357" s="11"/>
      <c r="E1357" s="12"/>
      <c r="F1357" s="13"/>
      <c r="G1357" s="14"/>
      <c r="H1357" s="91"/>
      <c r="I1357" s="92"/>
      <c r="J1357" s="93"/>
      <c r="K1357" s="94" t="str">
        <f t="shared" si="186"/>
        <v/>
      </c>
      <c r="L1357" s="95">
        <f t="shared" si="188"/>
        <v>0</v>
      </c>
      <c r="M1357" s="96"/>
      <c r="N1357" s="79" t="str">
        <f t="shared" si="187"/>
        <v/>
      </c>
      <c r="O1357" s="82"/>
      <c r="P1357" s="83">
        <f t="shared" si="190"/>
        <v>0</v>
      </c>
      <c r="Q1357" s="78">
        <f t="shared" si="193"/>
        <v>1355</v>
      </c>
      <c r="R1357" s="79"/>
      <c r="T1357" s="3" t="str">
        <f t="shared" si="191"/>
        <v/>
      </c>
    </row>
    <row r="1358" spans="1:20" ht="24.75" customHeight="1">
      <c r="A1358" s="69">
        <f t="shared" si="192"/>
        <v>1356</v>
      </c>
      <c r="B1358" s="16" t="str">
        <f t="shared" si="194"/>
        <v>1058</v>
      </c>
      <c r="C1358" s="69">
        <f t="shared" si="189"/>
        <v>1058</v>
      </c>
      <c r="D1358" s="11"/>
      <c r="E1358" s="12"/>
      <c r="F1358" s="13"/>
      <c r="G1358" s="14"/>
      <c r="H1358" s="91"/>
      <c r="I1358" s="92"/>
      <c r="J1358" s="93"/>
      <c r="K1358" s="94" t="str">
        <f t="shared" si="186"/>
        <v/>
      </c>
      <c r="L1358" s="95">
        <f t="shared" si="188"/>
        <v>0</v>
      </c>
      <c r="M1358" s="96"/>
      <c r="N1358" s="79" t="str">
        <f t="shared" si="187"/>
        <v/>
      </c>
      <c r="O1358" s="82"/>
      <c r="P1358" s="83">
        <f t="shared" si="190"/>
        <v>0</v>
      </c>
      <c r="Q1358" s="78">
        <f t="shared" si="193"/>
        <v>1356</v>
      </c>
      <c r="R1358" s="79"/>
      <c r="T1358" s="3" t="str">
        <f t="shared" si="191"/>
        <v/>
      </c>
    </row>
    <row r="1359" spans="1:20" ht="24.75" customHeight="1">
      <c r="A1359" s="69">
        <f t="shared" si="192"/>
        <v>1357</v>
      </c>
      <c r="B1359" s="16" t="str">
        <f t="shared" si="194"/>
        <v>1059</v>
      </c>
      <c r="C1359" s="69">
        <f t="shared" si="189"/>
        <v>1059</v>
      </c>
      <c r="D1359" s="11"/>
      <c r="E1359" s="12"/>
      <c r="F1359" s="13"/>
      <c r="G1359" s="14"/>
      <c r="H1359" s="91"/>
      <c r="I1359" s="92"/>
      <c r="J1359" s="93"/>
      <c r="K1359" s="94" t="str">
        <f t="shared" si="186"/>
        <v/>
      </c>
      <c r="L1359" s="95">
        <f t="shared" si="188"/>
        <v>0</v>
      </c>
      <c r="M1359" s="96"/>
      <c r="N1359" s="79" t="str">
        <f t="shared" si="187"/>
        <v/>
      </c>
      <c r="O1359" s="82"/>
      <c r="P1359" s="83">
        <f t="shared" si="190"/>
        <v>0</v>
      </c>
      <c r="Q1359" s="78">
        <f t="shared" si="193"/>
        <v>1357</v>
      </c>
      <c r="R1359" s="79"/>
      <c r="T1359" s="3" t="str">
        <f t="shared" si="191"/>
        <v/>
      </c>
    </row>
    <row r="1360" spans="1:20" ht="24.75" customHeight="1">
      <c r="A1360" s="69">
        <f t="shared" si="192"/>
        <v>1358</v>
      </c>
      <c r="B1360" s="16" t="str">
        <f t="shared" si="194"/>
        <v>1060</v>
      </c>
      <c r="C1360" s="69">
        <f t="shared" si="189"/>
        <v>1060</v>
      </c>
      <c r="D1360" s="11"/>
      <c r="E1360" s="12"/>
      <c r="F1360" s="13"/>
      <c r="G1360" s="14"/>
      <c r="H1360" s="91"/>
      <c r="I1360" s="92"/>
      <c r="J1360" s="93"/>
      <c r="K1360" s="94" t="str">
        <f t="shared" si="186"/>
        <v/>
      </c>
      <c r="L1360" s="95">
        <f t="shared" si="188"/>
        <v>0</v>
      </c>
      <c r="M1360" s="96"/>
      <c r="N1360" s="79" t="str">
        <f t="shared" si="187"/>
        <v/>
      </c>
      <c r="O1360" s="82"/>
      <c r="P1360" s="83">
        <f t="shared" si="190"/>
        <v>0</v>
      </c>
      <c r="Q1360" s="78">
        <f t="shared" si="193"/>
        <v>1358</v>
      </c>
      <c r="R1360" s="79"/>
      <c r="T1360" s="3" t="str">
        <f t="shared" si="191"/>
        <v/>
      </c>
    </row>
    <row r="1361" spans="1:20" ht="24.75" customHeight="1">
      <c r="A1361" s="69">
        <f t="shared" si="192"/>
        <v>1359</v>
      </c>
      <c r="B1361" s="16" t="str">
        <f t="shared" si="194"/>
        <v>1061</v>
      </c>
      <c r="C1361" s="69">
        <f t="shared" si="189"/>
        <v>1061</v>
      </c>
      <c r="D1361" s="11"/>
      <c r="E1361" s="12"/>
      <c r="F1361" s="13"/>
      <c r="G1361" s="14"/>
      <c r="H1361" s="91"/>
      <c r="I1361" s="92"/>
      <c r="J1361" s="93"/>
      <c r="K1361" s="94" t="str">
        <f t="shared" si="186"/>
        <v/>
      </c>
      <c r="L1361" s="95">
        <f t="shared" si="188"/>
        <v>0</v>
      </c>
      <c r="M1361" s="96"/>
      <c r="N1361" s="79" t="str">
        <f t="shared" si="187"/>
        <v/>
      </c>
      <c r="O1361" s="82"/>
      <c r="P1361" s="83">
        <f t="shared" si="190"/>
        <v>0</v>
      </c>
      <c r="Q1361" s="78">
        <f t="shared" si="193"/>
        <v>1359</v>
      </c>
      <c r="R1361" s="79"/>
      <c r="T1361" s="3" t="str">
        <f t="shared" si="191"/>
        <v/>
      </c>
    </row>
    <row r="1362" spans="1:20" ht="24.75" customHeight="1">
      <c r="A1362" s="69">
        <f t="shared" si="192"/>
        <v>1360</v>
      </c>
      <c r="B1362" s="16" t="str">
        <f t="shared" si="194"/>
        <v>1062</v>
      </c>
      <c r="C1362" s="69">
        <f t="shared" si="189"/>
        <v>1062</v>
      </c>
      <c r="D1362" s="11"/>
      <c r="E1362" s="12"/>
      <c r="F1362" s="13"/>
      <c r="G1362" s="14"/>
      <c r="H1362" s="91"/>
      <c r="I1362" s="92"/>
      <c r="J1362" s="93"/>
      <c r="K1362" s="94" t="str">
        <f t="shared" si="186"/>
        <v/>
      </c>
      <c r="L1362" s="95">
        <f t="shared" si="188"/>
        <v>0</v>
      </c>
      <c r="M1362" s="96"/>
      <c r="N1362" s="79" t="str">
        <f t="shared" si="187"/>
        <v/>
      </c>
      <c r="O1362" s="82"/>
      <c r="P1362" s="83">
        <f t="shared" si="190"/>
        <v>0</v>
      </c>
      <c r="Q1362" s="78">
        <f t="shared" si="193"/>
        <v>1360</v>
      </c>
      <c r="R1362" s="79"/>
      <c r="T1362" s="3" t="str">
        <f t="shared" si="191"/>
        <v/>
      </c>
    </row>
    <row r="1363" spans="1:20" ht="24.75" customHeight="1">
      <c r="A1363" s="69">
        <f t="shared" si="192"/>
        <v>1361</v>
      </c>
      <c r="B1363" s="16" t="str">
        <f t="shared" si="194"/>
        <v>1063</v>
      </c>
      <c r="C1363" s="69">
        <f t="shared" si="189"/>
        <v>1063</v>
      </c>
      <c r="D1363" s="11"/>
      <c r="E1363" s="12"/>
      <c r="F1363" s="13"/>
      <c r="G1363" s="14"/>
      <c r="H1363" s="91"/>
      <c r="I1363" s="92"/>
      <c r="J1363" s="93"/>
      <c r="K1363" s="94" t="str">
        <f t="shared" si="186"/>
        <v/>
      </c>
      <c r="L1363" s="95">
        <f t="shared" si="188"/>
        <v>0</v>
      </c>
      <c r="M1363" s="96"/>
      <c r="N1363" s="79" t="str">
        <f t="shared" si="187"/>
        <v/>
      </c>
      <c r="O1363" s="82"/>
      <c r="P1363" s="83">
        <f t="shared" si="190"/>
        <v>0</v>
      </c>
      <c r="Q1363" s="78">
        <f t="shared" si="193"/>
        <v>1361</v>
      </c>
      <c r="R1363" s="79"/>
      <c r="T1363" s="3" t="str">
        <f t="shared" si="191"/>
        <v/>
      </c>
    </row>
    <row r="1364" spans="1:20" ht="24.75" customHeight="1">
      <c r="A1364" s="69">
        <f t="shared" si="192"/>
        <v>1362</v>
      </c>
      <c r="B1364" s="16" t="str">
        <f t="shared" si="194"/>
        <v>1064</v>
      </c>
      <c r="C1364" s="69">
        <f t="shared" si="189"/>
        <v>1064</v>
      </c>
      <c r="D1364" s="11"/>
      <c r="E1364" s="12"/>
      <c r="F1364" s="13"/>
      <c r="G1364" s="14"/>
      <c r="H1364" s="91"/>
      <c r="I1364" s="92"/>
      <c r="J1364" s="93"/>
      <c r="K1364" s="94" t="str">
        <f t="shared" si="186"/>
        <v/>
      </c>
      <c r="L1364" s="95">
        <f t="shared" si="188"/>
        <v>0</v>
      </c>
      <c r="M1364" s="96"/>
      <c r="N1364" s="79" t="str">
        <f t="shared" si="187"/>
        <v/>
      </c>
      <c r="O1364" s="82"/>
      <c r="P1364" s="83">
        <f t="shared" si="190"/>
        <v>0</v>
      </c>
      <c r="Q1364" s="78">
        <f t="shared" si="193"/>
        <v>1362</v>
      </c>
      <c r="R1364" s="79"/>
      <c r="T1364" s="3" t="str">
        <f t="shared" si="191"/>
        <v/>
      </c>
    </row>
    <row r="1365" spans="1:20" ht="24.75" customHeight="1">
      <c r="A1365" s="69">
        <f t="shared" si="192"/>
        <v>1363</v>
      </c>
      <c r="B1365" s="16" t="str">
        <f t="shared" si="194"/>
        <v>1065</v>
      </c>
      <c r="C1365" s="69">
        <f t="shared" si="189"/>
        <v>1065</v>
      </c>
      <c r="D1365" s="11"/>
      <c r="E1365" s="12"/>
      <c r="F1365" s="13"/>
      <c r="G1365" s="14"/>
      <c r="H1365" s="91"/>
      <c r="I1365" s="92"/>
      <c r="J1365" s="93"/>
      <c r="K1365" s="94" t="str">
        <f t="shared" si="186"/>
        <v/>
      </c>
      <c r="L1365" s="95">
        <f t="shared" si="188"/>
        <v>0</v>
      </c>
      <c r="M1365" s="96"/>
      <c r="N1365" s="79" t="str">
        <f t="shared" si="187"/>
        <v/>
      </c>
      <c r="O1365" s="82"/>
      <c r="P1365" s="83">
        <f t="shared" si="190"/>
        <v>0</v>
      </c>
      <c r="Q1365" s="78">
        <f t="shared" si="193"/>
        <v>1363</v>
      </c>
      <c r="R1365" s="79"/>
      <c r="T1365" s="3" t="str">
        <f t="shared" si="191"/>
        <v/>
      </c>
    </row>
    <row r="1366" spans="1:20" ht="24.75" customHeight="1">
      <c r="A1366" s="69">
        <f t="shared" si="192"/>
        <v>1364</v>
      </c>
      <c r="B1366" s="16" t="str">
        <f t="shared" si="194"/>
        <v>1066</v>
      </c>
      <c r="C1366" s="69">
        <f t="shared" si="189"/>
        <v>1066</v>
      </c>
      <c r="D1366" s="11"/>
      <c r="E1366" s="12"/>
      <c r="F1366" s="13"/>
      <c r="G1366" s="14"/>
      <c r="H1366" s="91"/>
      <c r="I1366" s="92"/>
      <c r="J1366" s="93"/>
      <c r="K1366" s="94" t="str">
        <f t="shared" si="186"/>
        <v/>
      </c>
      <c r="L1366" s="95">
        <f t="shared" si="188"/>
        <v>0</v>
      </c>
      <c r="M1366" s="96"/>
      <c r="N1366" s="79" t="str">
        <f t="shared" si="187"/>
        <v/>
      </c>
      <c r="O1366" s="82"/>
      <c r="P1366" s="83">
        <f t="shared" si="190"/>
        <v>0</v>
      </c>
      <c r="Q1366" s="78">
        <f t="shared" si="193"/>
        <v>1364</v>
      </c>
      <c r="R1366" s="79"/>
      <c r="T1366" s="3" t="str">
        <f t="shared" si="191"/>
        <v/>
      </c>
    </row>
    <row r="1367" spans="1:20" ht="24.75" customHeight="1">
      <c r="A1367" s="69">
        <f t="shared" si="192"/>
        <v>1365</v>
      </c>
      <c r="B1367" s="16" t="str">
        <f t="shared" si="194"/>
        <v>1067</v>
      </c>
      <c r="C1367" s="69">
        <f t="shared" si="189"/>
        <v>1067</v>
      </c>
      <c r="D1367" s="11"/>
      <c r="E1367" s="12"/>
      <c r="F1367" s="13"/>
      <c r="G1367" s="14"/>
      <c r="H1367" s="91"/>
      <c r="I1367" s="92"/>
      <c r="J1367" s="93"/>
      <c r="K1367" s="94" t="str">
        <f t="shared" si="186"/>
        <v/>
      </c>
      <c r="L1367" s="95">
        <f t="shared" si="188"/>
        <v>0</v>
      </c>
      <c r="M1367" s="96"/>
      <c r="N1367" s="79" t="str">
        <f t="shared" si="187"/>
        <v/>
      </c>
      <c r="O1367" s="82"/>
      <c r="P1367" s="83">
        <f t="shared" si="190"/>
        <v>0</v>
      </c>
      <c r="Q1367" s="78">
        <f t="shared" si="193"/>
        <v>1365</v>
      </c>
      <c r="R1367" s="79"/>
      <c r="T1367" s="3" t="str">
        <f t="shared" si="191"/>
        <v/>
      </c>
    </row>
    <row r="1368" spans="1:20" ht="24.75" customHeight="1">
      <c r="A1368" s="69">
        <f t="shared" si="192"/>
        <v>1366</v>
      </c>
      <c r="B1368" s="16" t="str">
        <f t="shared" si="194"/>
        <v>1068</v>
      </c>
      <c r="C1368" s="69">
        <f t="shared" si="189"/>
        <v>1068</v>
      </c>
      <c r="D1368" s="11"/>
      <c r="E1368" s="12"/>
      <c r="F1368" s="13"/>
      <c r="G1368" s="14"/>
      <c r="H1368" s="91"/>
      <c r="I1368" s="92"/>
      <c r="J1368" s="93"/>
      <c r="K1368" s="94" t="str">
        <f t="shared" si="186"/>
        <v/>
      </c>
      <c r="L1368" s="95">
        <f t="shared" si="188"/>
        <v>0</v>
      </c>
      <c r="M1368" s="96"/>
      <c r="N1368" s="79" t="str">
        <f t="shared" si="187"/>
        <v/>
      </c>
      <c r="O1368" s="82"/>
      <c r="P1368" s="83">
        <f t="shared" si="190"/>
        <v>0</v>
      </c>
      <c r="Q1368" s="78">
        <f t="shared" si="193"/>
        <v>1366</v>
      </c>
      <c r="R1368" s="79"/>
      <c r="T1368" s="3" t="str">
        <f t="shared" si="191"/>
        <v/>
      </c>
    </row>
    <row r="1369" spans="1:20" ht="24.75" customHeight="1">
      <c r="A1369" s="69">
        <f t="shared" si="192"/>
        <v>1367</v>
      </c>
      <c r="B1369" s="16" t="str">
        <f t="shared" si="194"/>
        <v>1069</v>
      </c>
      <c r="C1369" s="69">
        <f t="shared" si="189"/>
        <v>1069</v>
      </c>
      <c r="D1369" s="11"/>
      <c r="E1369" s="12"/>
      <c r="F1369" s="13"/>
      <c r="G1369" s="14"/>
      <c r="H1369" s="91"/>
      <c r="I1369" s="92"/>
      <c r="J1369" s="93"/>
      <c r="K1369" s="94" t="str">
        <f t="shared" ref="K1369:K1432" si="195">I1369&amp;J1369</f>
        <v/>
      </c>
      <c r="L1369" s="95">
        <f t="shared" si="188"/>
        <v>0</v>
      </c>
      <c r="M1369" s="96"/>
      <c r="N1369" s="79" t="str">
        <f t="shared" ref="N1369:N1432" si="196">IF(M1369&lt;&gt;0,"Học Ghép","")</f>
        <v/>
      </c>
      <c r="O1369" s="82"/>
      <c r="P1369" s="83">
        <f t="shared" si="190"/>
        <v>0</v>
      </c>
      <c r="Q1369" s="78">
        <f t="shared" si="193"/>
        <v>1367</v>
      </c>
      <c r="R1369" s="79"/>
      <c r="T1369" s="3" t="str">
        <f t="shared" si="191"/>
        <v/>
      </c>
    </row>
    <row r="1370" spans="1:20" ht="24.75" customHeight="1">
      <c r="A1370" s="69">
        <f t="shared" si="192"/>
        <v>1368</v>
      </c>
      <c r="B1370" s="16" t="str">
        <f t="shared" si="194"/>
        <v>1070</v>
      </c>
      <c r="C1370" s="69">
        <f t="shared" si="189"/>
        <v>1070</v>
      </c>
      <c r="D1370" s="11"/>
      <c r="E1370" s="12"/>
      <c r="F1370" s="13"/>
      <c r="G1370" s="14"/>
      <c r="H1370" s="91"/>
      <c r="I1370" s="92"/>
      <c r="J1370" s="93"/>
      <c r="K1370" s="94" t="str">
        <f t="shared" si="195"/>
        <v/>
      </c>
      <c r="L1370" s="95">
        <f t="shared" si="188"/>
        <v>0</v>
      </c>
      <c r="M1370" s="96"/>
      <c r="N1370" s="79" t="str">
        <f t="shared" si="196"/>
        <v/>
      </c>
      <c r="O1370" s="82"/>
      <c r="P1370" s="83">
        <f t="shared" si="190"/>
        <v>0</v>
      </c>
      <c r="Q1370" s="78">
        <f t="shared" si="193"/>
        <v>1368</v>
      </c>
      <c r="R1370" s="79"/>
      <c r="T1370" s="3" t="str">
        <f t="shared" si="191"/>
        <v/>
      </c>
    </row>
    <row r="1371" spans="1:20" ht="24.75" customHeight="1">
      <c r="A1371" s="69">
        <f t="shared" si="192"/>
        <v>1369</v>
      </c>
      <c r="B1371" s="16" t="str">
        <f t="shared" si="194"/>
        <v>1071</v>
      </c>
      <c r="C1371" s="69">
        <f t="shared" si="189"/>
        <v>1071</v>
      </c>
      <c r="D1371" s="11"/>
      <c r="E1371" s="12"/>
      <c r="F1371" s="13"/>
      <c r="G1371" s="14"/>
      <c r="H1371" s="91"/>
      <c r="I1371" s="92"/>
      <c r="J1371" s="93"/>
      <c r="K1371" s="94" t="str">
        <f t="shared" si="195"/>
        <v/>
      </c>
      <c r="L1371" s="95">
        <f t="shared" si="188"/>
        <v>0</v>
      </c>
      <c r="M1371" s="96"/>
      <c r="N1371" s="79" t="str">
        <f t="shared" si="196"/>
        <v/>
      </c>
      <c r="O1371" s="82"/>
      <c r="P1371" s="83">
        <f t="shared" si="190"/>
        <v>0</v>
      </c>
      <c r="Q1371" s="78">
        <f t="shared" si="193"/>
        <v>1369</v>
      </c>
      <c r="R1371" s="79"/>
      <c r="T1371" s="3" t="str">
        <f t="shared" si="191"/>
        <v/>
      </c>
    </row>
    <row r="1372" spans="1:20" ht="24.75" customHeight="1">
      <c r="A1372" s="69">
        <f t="shared" si="192"/>
        <v>1370</v>
      </c>
      <c r="B1372" s="16" t="str">
        <f t="shared" si="194"/>
        <v>1072</v>
      </c>
      <c r="C1372" s="69">
        <f t="shared" si="189"/>
        <v>1072</v>
      </c>
      <c r="D1372" s="11"/>
      <c r="E1372" s="12"/>
      <c r="F1372" s="13"/>
      <c r="G1372" s="14"/>
      <c r="H1372" s="91"/>
      <c r="I1372" s="92"/>
      <c r="J1372" s="93"/>
      <c r="K1372" s="94" t="str">
        <f t="shared" si="195"/>
        <v/>
      </c>
      <c r="L1372" s="95">
        <f t="shared" si="188"/>
        <v>0</v>
      </c>
      <c r="M1372" s="96"/>
      <c r="N1372" s="79" t="str">
        <f t="shared" si="196"/>
        <v/>
      </c>
      <c r="O1372" s="82"/>
      <c r="P1372" s="83">
        <f t="shared" si="190"/>
        <v>0</v>
      </c>
      <c r="Q1372" s="78">
        <f t="shared" si="193"/>
        <v>1370</v>
      </c>
      <c r="R1372" s="79"/>
      <c r="T1372" s="3" t="str">
        <f t="shared" si="191"/>
        <v/>
      </c>
    </row>
    <row r="1373" spans="1:20" ht="24.75" customHeight="1">
      <c r="A1373" s="69">
        <f t="shared" si="192"/>
        <v>1371</v>
      </c>
      <c r="B1373" s="16" t="str">
        <f t="shared" si="194"/>
        <v>1073</v>
      </c>
      <c r="C1373" s="69">
        <f t="shared" si="189"/>
        <v>1073</v>
      </c>
      <c r="D1373" s="11"/>
      <c r="E1373" s="12"/>
      <c r="F1373" s="13"/>
      <c r="G1373" s="14"/>
      <c r="H1373" s="91"/>
      <c r="I1373" s="92"/>
      <c r="J1373" s="93"/>
      <c r="K1373" s="94" t="str">
        <f t="shared" si="195"/>
        <v/>
      </c>
      <c r="L1373" s="95">
        <f t="shared" si="188"/>
        <v>0</v>
      </c>
      <c r="M1373" s="96"/>
      <c r="N1373" s="79" t="str">
        <f t="shared" si="196"/>
        <v/>
      </c>
      <c r="O1373" s="82"/>
      <c r="P1373" s="83">
        <f t="shared" si="190"/>
        <v>0</v>
      </c>
      <c r="Q1373" s="78">
        <f t="shared" si="193"/>
        <v>1371</v>
      </c>
      <c r="R1373" s="79"/>
      <c r="T1373" s="3" t="str">
        <f t="shared" si="191"/>
        <v/>
      </c>
    </row>
    <row r="1374" spans="1:20" ht="24.75" customHeight="1">
      <c r="A1374" s="69">
        <f t="shared" si="192"/>
        <v>1372</v>
      </c>
      <c r="B1374" s="16" t="str">
        <f t="shared" si="194"/>
        <v>1074</v>
      </c>
      <c r="C1374" s="69">
        <f t="shared" si="189"/>
        <v>1074</v>
      </c>
      <c r="D1374" s="11"/>
      <c r="E1374" s="12"/>
      <c r="F1374" s="13"/>
      <c r="G1374" s="14"/>
      <c r="H1374" s="91"/>
      <c r="I1374" s="92"/>
      <c r="J1374" s="93"/>
      <c r="K1374" s="94" t="str">
        <f t="shared" si="195"/>
        <v/>
      </c>
      <c r="L1374" s="95">
        <f t="shared" si="188"/>
        <v>0</v>
      </c>
      <c r="M1374" s="96"/>
      <c r="N1374" s="79" t="str">
        <f t="shared" si="196"/>
        <v/>
      </c>
      <c r="O1374" s="82"/>
      <c r="P1374" s="83">
        <f t="shared" si="190"/>
        <v>0</v>
      </c>
      <c r="Q1374" s="78">
        <f t="shared" si="193"/>
        <v>1372</v>
      </c>
      <c r="R1374" s="79"/>
      <c r="T1374" s="3" t="str">
        <f t="shared" si="191"/>
        <v/>
      </c>
    </row>
    <row r="1375" spans="1:20" ht="24.75" customHeight="1">
      <c r="A1375" s="69">
        <f t="shared" si="192"/>
        <v>1373</v>
      </c>
      <c r="B1375" s="16" t="str">
        <f t="shared" si="194"/>
        <v>1075</v>
      </c>
      <c r="C1375" s="69">
        <f t="shared" si="189"/>
        <v>1075</v>
      </c>
      <c r="D1375" s="11"/>
      <c r="E1375" s="12"/>
      <c r="F1375" s="13"/>
      <c r="G1375" s="14"/>
      <c r="H1375" s="91"/>
      <c r="I1375" s="92"/>
      <c r="J1375" s="93"/>
      <c r="K1375" s="94" t="str">
        <f t="shared" si="195"/>
        <v/>
      </c>
      <c r="L1375" s="95">
        <f t="shared" si="188"/>
        <v>0</v>
      </c>
      <c r="M1375" s="96"/>
      <c r="N1375" s="79" t="str">
        <f t="shared" si="196"/>
        <v/>
      </c>
      <c r="O1375" s="82"/>
      <c r="P1375" s="83">
        <f t="shared" si="190"/>
        <v>0</v>
      </c>
      <c r="Q1375" s="78">
        <f t="shared" si="193"/>
        <v>1373</v>
      </c>
      <c r="R1375" s="79"/>
      <c r="T1375" s="3" t="str">
        <f t="shared" si="191"/>
        <v/>
      </c>
    </row>
    <row r="1376" spans="1:20" ht="24.75" customHeight="1">
      <c r="A1376" s="69">
        <f t="shared" si="192"/>
        <v>1374</v>
      </c>
      <c r="B1376" s="16" t="str">
        <f t="shared" si="194"/>
        <v>1076</v>
      </c>
      <c r="C1376" s="69">
        <f t="shared" si="189"/>
        <v>1076</v>
      </c>
      <c r="D1376" s="11"/>
      <c r="E1376" s="12"/>
      <c r="F1376" s="13"/>
      <c r="G1376" s="14"/>
      <c r="H1376" s="91"/>
      <c r="I1376" s="92"/>
      <c r="J1376" s="93"/>
      <c r="K1376" s="94" t="str">
        <f t="shared" si="195"/>
        <v/>
      </c>
      <c r="L1376" s="95">
        <f t="shared" si="188"/>
        <v>0</v>
      </c>
      <c r="M1376" s="96"/>
      <c r="N1376" s="79" t="str">
        <f t="shared" si="196"/>
        <v/>
      </c>
      <c r="O1376" s="82"/>
      <c r="P1376" s="83">
        <f t="shared" si="190"/>
        <v>0</v>
      </c>
      <c r="Q1376" s="78">
        <f t="shared" si="193"/>
        <v>1374</v>
      </c>
      <c r="R1376" s="79"/>
      <c r="T1376" s="3" t="str">
        <f t="shared" si="191"/>
        <v/>
      </c>
    </row>
    <row r="1377" spans="1:20" ht="24.75" customHeight="1">
      <c r="A1377" s="69">
        <f t="shared" si="192"/>
        <v>1375</v>
      </c>
      <c r="B1377" s="16" t="str">
        <f t="shared" si="194"/>
        <v>1077</v>
      </c>
      <c r="C1377" s="69">
        <f t="shared" si="189"/>
        <v>1077</v>
      </c>
      <c r="D1377" s="11"/>
      <c r="E1377" s="12"/>
      <c r="F1377" s="13"/>
      <c r="G1377" s="14"/>
      <c r="H1377" s="91"/>
      <c r="I1377" s="92"/>
      <c r="J1377" s="93"/>
      <c r="K1377" s="94" t="str">
        <f t="shared" si="195"/>
        <v/>
      </c>
      <c r="L1377" s="95">
        <f t="shared" si="188"/>
        <v>0</v>
      </c>
      <c r="M1377" s="96"/>
      <c r="N1377" s="79" t="str">
        <f t="shared" si="196"/>
        <v/>
      </c>
      <c r="O1377" s="82"/>
      <c r="P1377" s="83">
        <f t="shared" si="190"/>
        <v>0</v>
      </c>
      <c r="Q1377" s="78">
        <f t="shared" si="193"/>
        <v>1375</v>
      </c>
      <c r="R1377" s="79"/>
      <c r="T1377" s="3" t="str">
        <f t="shared" si="191"/>
        <v/>
      </c>
    </row>
    <row r="1378" spans="1:20" ht="24.75" customHeight="1">
      <c r="A1378" s="69">
        <f t="shared" si="192"/>
        <v>1376</v>
      </c>
      <c r="B1378" s="16" t="str">
        <f t="shared" si="194"/>
        <v>1078</v>
      </c>
      <c r="C1378" s="69">
        <f t="shared" si="189"/>
        <v>1078</v>
      </c>
      <c r="D1378" s="11"/>
      <c r="E1378" s="12"/>
      <c r="F1378" s="13"/>
      <c r="G1378" s="14"/>
      <c r="H1378" s="91"/>
      <c r="I1378" s="92"/>
      <c r="J1378" s="93"/>
      <c r="K1378" s="94" t="str">
        <f t="shared" si="195"/>
        <v/>
      </c>
      <c r="L1378" s="95">
        <f t="shared" si="188"/>
        <v>0</v>
      </c>
      <c r="M1378" s="96"/>
      <c r="N1378" s="79" t="str">
        <f t="shared" si="196"/>
        <v/>
      </c>
      <c r="O1378" s="82"/>
      <c r="P1378" s="83">
        <f t="shared" si="190"/>
        <v>0</v>
      </c>
      <c r="Q1378" s="78">
        <f t="shared" si="193"/>
        <v>1376</v>
      </c>
      <c r="R1378" s="79"/>
      <c r="T1378" s="3" t="str">
        <f t="shared" si="191"/>
        <v/>
      </c>
    </row>
    <row r="1379" spans="1:20" ht="24.75" customHeight="1">
      <c r="A1379" s="69">
        <f t="shared" si="192"/>
        <v>1377</v>
      </c>
      <c r="B1379" s="16" t="str">
        <f t="shared" si="194"/>
        <v>1079</v>
      </c>
      <c r="C1379" s="69">
        <f t="shared" si="189"/>
        <v>1079</v>
      </c>
      <c r="D1379" s="11"/>
      <c r="E1379" s="12"/>
      <c r="F1379" s="13"/>
      <c r="G1379" s="14"/>
      <c r="H1379" s="91"/>
      <c r="I1379" s="92"/>
      <c r="J1379" s="93"/>
      <c r="K1379" s="94" t="str">
        <f t="shared" si="195"/>
        <v/>
      </c>
      <c r="L1379" s="95">
        <f t="shared" si="188"/>
        <v>0</v>
      </c>
      <c r="M1379" s="96"/>
      <c r="N1379" s="79" t="str">
        <f t="shared" si="196"/>
        <v/>
      </c>
      <c r="O1379" s="82"/>
      <c r="P1379" s="83">
        <f t="shared" si="190"/>
        <v>0</v>
      </c>
      <c r="Q1379" s="78">
        <f t="shared" si="193"/>
        <v>1377</v>
      </c>
      <c r="R1379" s="79"/>
      <c r="T1379" s="3" t="str">
        <f t="shared" si="191"/>
        <v/>
      </c>
    </row>
    <row r="1380" spans="1:20" ht="24.75" customHeight="1">
      <c r="A1380" s="69">
        <f t="shared" si="192"/>
        <v>1378</v>
      </c>
      <c r="B1380" s="16" t="str">
        <f t="shared" si="194"/>
        <v>1080</v>
      </c>
      <c r="C1380" s="69">
        <f t="shared" si="189"/>
        <v>1080</v>
      </c>
      <c r="D1380" s="11"/>
      <c r="E1380" s="12"/>
      <c r="F1380" s="13"/>
      <c r="G1380" s="14"/>
      <c r="H1380" s="91"/>
      <c r="I1380" s="92"/>
      <c r="J1380" s="93"/>
      <c r="K1380" s="94" t="str">
        <f t="shared" si="195"/>
        <v/>
      </c>
      <c r="L1380" s="95">
        <f t="shared" si="188"/>
        <v>0</v>
      </c>
      <c r="M1380" s="96"/>
      <c r="N1380" s="79" t="str">
        <f t="shared" si="196"/>
        <v/>
      </c>
      <c r="O1380" s="82"/>
      <c r="P1380" s="83">
        <f t="shared" si="190"/>
        <v>0</v>
      </c>
      <c r="Q1380" s="78">
        <f t="shared" si="193"/>
        <v>1378</v>
      </c>
      <c r="R1380" s="79"/>
      <c r="T1380" s="3" t="str">
        <f t="shared" si="191"/>
        <v/>
      </c>
    </row>
    <row r="1381" spans="1:20" ht="24.75" customHeight="1">
      <c r="A1381" s="69">
        <f t="shared" si="192"/>
        <v>1379</v>
      </c>
      <c r="B1381" s="16" t="str">
        <f t="shared" si="194"/>
        <v>1081</v>
      </c>
      <c r="C1381" s="69">
        <f t="shared" si="189"/>
        <v>1081</v>
      </c>
      <c r="D1381" s="11"/>
      <c r="E1381" s="12"/>
      <c r="F1381" s="13"/>
      <c r="G1381" s="14"/>
      <c r="H1381" s="91"/>
      <c r="I1381" s="92"/>
      <c r="J1381" s="93"/>
      <c r="K1381" s="94" t="str">
        <f t="shared" si="195"/>
        <v/>
      </c>
      <c r="L1381" s="95">
        <f t="shared" si="188"/>
        <v>0</v>
      </c>
      <c r="M1381" s="96"/>
      <c r="N1381" s="79" t="str">
        <f t="shared" si="196"/>
        <v/>
      </c>
      <c r="O1381" s="82"/>
      <c r="P1381" s="83">
        <f t="shared" si="190"/>
        <v>0</v>
      </c>
      <c r="Q1381" s="78">
        <f t="shared" si="193"/>
        <v>1379</v>
      </c>
      <c r="R1381" s="79"/>
      <c r="T1381" s="3" t="str">
        <f t="shared" si="191"/>
        <v/>
      </c>
    </row>
    <row r="1382" spans="1:20" ht="24.75" customHeight="1">
      <c r="A1382" s="69">
        <f t="shared" si="192"/>
        <v>1380</v>
      </c>
      <c r="B1382" s="16" t="str">
        <f t="shared" si="194"/>
        <v>1082</v>
      </c>
      <c r="C1382" s="69">
        <f t="shared" si="189"/>
        <v>1082</v>
      </c>
      <c r="D1382" s="11"/>
      <c r="E1382" s="12"/>
      <c r="F1382" s="13"/>
      <c r="G1382" s="14"/>
      <c r="H1382" s="91"/>
      <c r="I1382" s="92"/>
      <c r="J1382" s="93"/>
      <c r="K1382" s="94" t="str">
        <f t="shared" si="195"/>
        <v/>
      </c>
      <c r="L1382" s="95">
        <f t="shared" si="188"/>
        <v>0</v>
      </c>
      <c r="M1382" s="96"/>
      <c r="N1382" s="79" t="str">
        <f t="shared" si="196"/>
        <v/>
      </c>
      <c r="O1382" s="82"/>
      <c r="P1382" s="83">
        <f t="shared" si="190"/>
        <v>0</v>
      </c>
      <c r="Q1382" s="78">
        <f t="shared" si="193"/>
        <v>1380</v>
      </c>
      <c r="R1382" s="79"/>
      <c r="T1382" s="3" t="str">
        <f t="shared" si="191"/>
        <v/>
      </c>
    </row>
    <row r="1383" spans="1:20" ht="24.75" customHeight="1">
      <c r="A1383" s="69">
        <f t="shared" si="192"/>
        <v>1381</v>
      </c>
      <c r="B1383" s="16" t="str">
        <f t="shared" si="194"/>
        <v>1083</v>
      </c>
      <c r="C1383" s="69">
        <f t="shared" si="189"/>
        <v>1083</v>
      </c>
      <c r="D1383" s="11"/>
      <c r="E1383" s="12"/>
      <c r="F1383" s="13"/>
      <c r="G1383" s="14"/>
      <c r="H1383" s="91"/>
      <c r="I1383" s="92"/>
      <c r="J1383" s="93"/>
      <c r="K1383" s="94" t="str">
        <f t="shared" si="195"/>
        <v/>
      </c>
      <c r="L1383" s="95">
        <f t="shared" si="188"/>
        <v>0</v>
      </c>
      <c r="M1383" s="96"/>
      <c r="N1383" s="79" t="str">
        <f t="shared" si="196"/>
        <v/>
      </c>
      <c r="O1383" s="82"/>
      <c r="P1383" s="83">
        <f t="shared" si="190"/>
        <v>0</v>
      </c>
      <c r="Q1383" s="78">
        <f t="shared" si="193"/>
        <v>1381</v>
      </c>
      <c r="R1383" s="79"/>
      <c r="T1383" s="3" t="str">
        <f t="shared" si="191"/>
        <v/>
      </c>
    </row>
    <row r="1384" spans="1:20" ht="24.75" customHeight="1">
      <c r="A1384" s="69">
        <f t="shared" si="192"/>
        <v>1382</v>
      </c>
      <c r="B1384" s="16" t="str">
        <f t="shared" si="194"/>
        <v>1084</v>
      </c>
      <c r="C1384" s="69">
        <f t="shared" si="189"/>
        <v>1084</v>
      </c>
      <c r="D1384" s="11"/>
      <c r="E1384" s="12"/>
      <c r="F1384" s="13"/>
      <c r="G1384" s="14"/>
      <c r="H1384" s="91"/>
      <c r="I1384" s="92"/>
      <c r="J1384" s="93"/>
      <c r="K1384" s="94" t="str">
        <f t="shared" si="195"/>
        <v/>
      </c>
      <c r="L1384" s="95">
        <f t="shared" si="188"/>
        <v>0</v>
      </c>
      <c r="M1384" s="96"/>
      <c r="N1384" s="79" t="str">
        <f t="shared" si="196"/>
        <v/>
      </c>
      <c r="O1384" s="82"/>
      <c r="P1384" s="83">
        <f t="shared" si="190"/>
        <v>0</v>
      </c>
      <c r="Q1384" s="78">
        <f t="shared" si="193"/>
        <v>1382</v>
      </c>
      <c r="R1384" s="79"/>
      <c r="T1384" s="3" t="str">
        <f t="shared" si="191"/>
        <v/>
      </c>
    </row>
    <row r="1385" spans="1:20" ht="24.75" customHeight="1">
      <c r="A1385" s="69">
        <f t="shared" si="192"/>
        <v>1383</v>
      </c>
      <c r="B1385" s="16" t="str">
        <f t="shared" si="194"/>
        <v>1085</v>
      </c>
      <c r="C1385" s="69">
        <f t="shared" si="189"/>
        <v>1085</v>
      </c>
      <c r="D1385" s="11"/>
      <c r="E1385" s="12"/>
      <c r="F1385" s="13"/>
      <c r="G1385" s="14"/>
      <c r="H1385" s="91"/>
      <c r="I1385" s="92"/>
      <c r="J1385" s="93"/>
      <c r="K1385" s="94" t="str">
        <f t="shared" si="195"/>
        <v/>
      </c>
      <c r="L1385" s="95">
        <f t="shared" si="188"/>
        <v>0</v>
      </c>
      <c r="M1385" s="96"/>
      <c r="N1385" s="79" t="str">
        <f t="shared" si="196"/>
        <v/>
      </c>
      <c r="O1385" s="82"/>
      <c r="P1385" s="83">
        <f t="shared" si="190"/>
        <v>0</v>
      </c>
      <c r="Q1385" s="78">
        <f t="shared" si="193"/>
        <v>1383</v>
      </c>
      <c r="R1385" s="79"/>
      <c r="T1385" s="3" t="str">
        <f t="shared" si="191"/>
        <v/>
      </c>
    </row>
    <row r="1386" spans="1:20" ht="24.75" customHeight="1">
      <c r="A1386" s="69">
        <f t="shared" si="192"/>
        <v>1384</v>
      </c>
      <c r="B1386" s="16" t="str">
        <f t="shared" si="194"/>
        <v>1086</v>
      </c>
      <c r="C1386" s="69">
        <f t="shared" si="189"/>
        <v>1086</v>
      </c>
      <c r="D1386" s="11"/>
      <c r="E1386" s="12"/>
      <c r="F1386" s="13"/>
      <c r="G1386" s="14"/>
      <c r="H1386" s="91"/>
      <c r="I1386" s="92"/>
      <c r="J1386" s="93"/>
      <c r="K1386" s="94" t="str">
        <f t="shared" si="195"/>
        <v/>
      </c>
      <c r="L1386" s="95">
        <f t="shared" si="188"/>
        <v>0</v>
      </c>
      <c r="M1386" s="96"/>
      <c r="N1386" s="79" t="str">
        <f t="shared" si="196"/>
        <v/>
      </c>
      <c r="O1386" s="82"/>
      <c r="P1386" s="83">
        <f t="shared" si="190"/>
        <v>0</v>
      </c>
      <c r="Q1386" s="78">
        <f t="shared" si="193"/>
        <v>1384</v>
      </c>
      <c r="R1386" s="79"/>
      <c r="T1386" s="3" t="str">
        <f t="shared" si="191"/>
        <v/>
      </c>
    </row>
    <row r="1387" spans="1:20" ht="24.75" customHeight="1">
      <c r="A1387" s="69">
        <f t="shared" si="192"/>
        <v>1385</v>
      </c>
      <c r="B1387" s="16" t="str">
        <f t="shared" si="194"/>
        <v>1087</v>
      </c>
      <c r="C1387" s="69">
        <f t="shared" si="189"/>
        <v>1087</v>
      </c>
      <c r="D1387" s="11"/>
      <c r="E1387" s="12"/>
      <c r="F1387" s="13"/>
      <c r="G1387" s="14"/>
      <c r="H1387" s="91"/>
      <c r="I1387" s="92"/>
      <c r="J1387" s="93"/>
      <c r="K1387" s="94" t="str">
        <f t="shared" si="195"/>
        <v/>
      </c>
      <c r="L1387" s="95">
        <f t="shared" si="188"/>
        <v>0</v>
      </c>
      <c r="M1387" s="96"/>
      <c r="N1387" s="79" t="str">
        <f t="shared" si="196"/>
        <v/>
      </c>
      <c r="O1387" s="82"/>
      <c r="P1387" s="83">
        <f t="shared" si="190"/>
        <v>0</v>
      </c>
      <c r="Q1387" s="78">
        <f t="shared" si="193"/>
        <v>1385</v>
      </c>
      <c r="R1387" s="79"/>
      <c r="T1387" s="3" t="str">
        <f t="shared" si="191"/>
        <v/>
      </c>
    </row>
    <row r="1388" spans="1:20" ht="24.75" customHeight="1">
      <c r="A1388" s="69">
        <f t="shared" si="192"/>
        <v>1386</v>
      </c>
      <c r="B1388" s="16" t="str">
        <f t="shared" si="194"/>
        <v>1088</v>
      </c>
      <c r="C1388" s="69">
        <f t="shared" si="189"/>
        <v>1088</v>
      </c>
      <c r="D1388" s="11"/>
      <c r="E1388" s="12"/>
      <c r="F1388" s="13"/>
      <c r="G1388" s="14"/>
      <c r="H1388" s="91"/>
      <c r="I1388" s="92"/>
      <c r="J1388" s="93"/>
      <c r="K1388" s="94" t="str">
        <f t="shared" si="195"/>
        <v/>
      </c>
      <c r="L1388" s="95">
        <f t="shared" si="188"/>
        <v>0</v>
      </c>
      <c r="M1388" s="96"/>
      <c r="N1388" s="79" t="str">
        <f t="shared" si="196"/>
        <v/>
      </c>
      <c r="O1388" s="82"/>
      <c r="P1388" s="83">
        <f t="shared" si="190"/>
        <v>0</v>
      </c>
      <c r="Q1388" s="78">
        <f t="shared" si="193"/>
        <v>1386</v>
      </c>
      <c r="R1388" s="79"/>
      <c r="T1388" s="3" t="str">
        <f t="shared" si="191"/>
        <v/>
      </c>
    </row>
    <row r="1389" spans="1:20" ht="24.75" customHeight="1">
      <c r="A1389" s="69">
        <f t="shared" si="192"/>
        <v>1387</v>
      </c>
      <c r="B1389" s="16" t="str">
        <f t="shared" si="194"/>
        <v>1089</v>
      </c>
      <c r="C1389" s="69">
        <f t="shared" si="189"/>
        <v>1089</v>
      </c>
      <c r="D1389" s="11"/>
      <c r="E1389" s="12"/>
      <c r="F1389" s="13"/>
      <c r="G1389" s="14"/>
      <c r="H1389" s="91"/>
      <c r="I1389" s="92"/>
      <c r="J1389" s="93"/>
      <c r="K1389" s="94" t="str">
        <f t="shared" si="195"/>
        <v/>
      </c>
      <c r="L1389" s="95">
        <f t="shared" si="188"/>
        <v>0</v>
      </c>
      <c r="M1389" s="96"/>
      <c r="N1389" s="79" t="str">
        <f t="shared" si="196"/>
        <v/>
      </c>
      <c r="O1389" s="82"/>
      <c r="P1389" s="83">
        <f t="shared" si="190"/>
        <v>0</v>
      </c>
      <c r="Q1389" s="78">
        <f t="shared" si="193"/>
        <v>1387</v>
      </c>
      <c r="R1389" s="79"/>
      <c r="T1389" s="3" t="str">
        <f t="shared" si="191"/>
        <v/>
      </c>
    </row>
    <row r="1390" spans="1:20" ht="24.75" customHeight="1">
      <c r="A1390" s="69">
        <f t="shared" si="192"/>
        <v>1388</v>
      </c>
      <c r="B1390" s="16" t="str">
        <f t="shared" si="194"/>
        <v>1090</v>
      </c>
      <c r="C1390" s="69">
        <f t="shared" si="189"/>
        <v>1090</v>
      </c>
      <c r="D1390" s="11"/>
      <c r="E1390" s="12"/>
      <c r="F1390" s="13"/>
      <c r="G1390" s="14"/>
      <c r="H1390" s="91"/>
      <c r="I1390" s="92"/>
      <c r="J1390" s="93"/>
      <c r="K1390" s="94" t="str">
        <f t="shared" si="195"/>
        <v/>
      </c>
      <c r="L1390" s="95">
        <f t="shared" si="188"/>
        <v>0</v>
      </c>
      <c r="M1390" s="96"/>
      <c r="N1390" s="79" t="str">
        <f t="shared" si="196"/>
        <v/>
      </c>
      <c r="O1390" s="82"/>
      <c r="P1390" s="83">
        <f t="shared" si="190"/>
        <v>0</v>
      </c>
      <c r="Q1390" s="78">
        <f t="shared" si="193"/>
        <v>1388</v>
      </c>
      <c r="R1390" s="79"/>
      <c r="T1390" s="3" t="str">
        <f t="shared" si="191"/>
        <v/>
      </c>
    </row>
    <row r="1391" spans="1:20" ht="24.75" customHeight="1">
      <c r="A1391" s="69">
        <f t="shared" si="192"/>
        <v>1389</v>
      </c>
      <c r="B1391" s="16" t="str">
        <f t="shared" si="194"/>
        <v>1091</v>
      </c>
      <c r="C1391" s="69">
        <f t="shared" si="189"/>
        <v>1091</v>
      </c>
      <c r="D1391" s="11"/>
      <c r="E1391" s="12"/>
      <c r="F1391" s="13"/>
      <c r="G1391" s="14"/>
      <c r="H1391" s="91"/>
      <c r="I1391" s="92"/>
      <c r="J1391" s="93"/>
      <c r="K1391" s="94" t="str">
        <f t="shared" si="195"/>
        <v/>
      </c>
      <c r="L1391" s="95">
        <f t="shared" si="188"/>
        <v>0</v>
      </c>
      <c r="M1391" s="96"/>
      <c r="N1391" s="79" t="str">
        <f t="shared" si="196"/>
        <v/>
      </c>
      <c r="O1391" s="82"/>
      <c r="P1391" s="83">
        <f t="shared" si="190"/>
        <v>0</v>
      </c>
      <c r="Q1391" s="78">
        <f t="shared" si="193"/>
        <v>1389</v>
      </c>
      <c r="R1391" s="79"/>
      <c r="T1391" s="3" t="str">
        <f t="shared" si="191"/>
        <v/>
      </c>
    </row>
    <row r="1392" spans="1:20" ht="24.75" customHeight="1">
      <c r="A1392" s="69">
        <f t="shared" si="192"/>
        <v>1390</v>
      </c>
      <c r="B1392" s="16" t="str">
        <f t="shared" si="194"/>
        <v>1092</v>
      </c>
      <c r="C1392" s="69">
        <f t="shared" si="189"/>
        <v>1092</v>
      </c>
      <c r="D1392" s="11"/>
      <c r="E1392" s="12"/>
      <c r="F1392" s="13"/>
      <c r="G1392" s="14"/>
      <c r="H1392" s="91"/>
      <c r="I1392" s="92"/>
      <c r="J1392" s="93"/>
      <c r="K1392" s="94" t="str">
        <f t="shared" si="195"/>
        <v/>
      </c>
      <c r="L1392" s="95">
        <f t="shared" si="188"/>
        <v>0</v>
      </c>
      <c r="M1392" s="96"/>
      <c r="N1392" s="79" t="str">
        <f t="shared" si="196"/>
        <v/>
      </c>
      <c r="O1392" s="82"/>
      <c r="P1392" s="83">
        <f t="shared" si="190"/>
        <v>0</v>
      </c>
      <c r="Q1392" s="78">
        <f t="shared" si="193"/>
        <v>1390</v>
      </c>
      <c r="R1392" s="79"/>
      <c r="T1392" s="3" t="str">
        <f t="shared" si="191"/>
        <v/>
      </c>
    </row>
    <row r="1393" spans="1:20" ht="24.75" customHeight="1">
      <c r="A1393" s="69">
        <f t="shared" si="192"/>
        <v>1391</v>
      </c>
      <c r="B1393" s="16" t="str">
        <f t="shared" si="194"/>
        <v>1093</v>
      </c>
      <c r="C1393" s="69">
        <f t="shared" si="189"/>
        <v>1093</v>
      </c>
      <c r="D1393" s="11"/>
      <c r="E1393" s="12"/>
      <c r="F1393" s="13"/>
      <c r="G1393" s="14"/>
      <c r="H1393" s="91"/>
      <c r="I1393" s="92"/>
      <c r="J1393" s="93"/>
      <c r="K1393" s="94" t="str">
        <f t="shared" si="195"/>
        <v/>
      </c>
      <c r="L1393" s="95">
        <f t="shared" si="188"/>
        <v>0</v>
      </c>
      <c r="M1393" s="96"/>
      <c r="N1393" s="79" t="str">
        <f t="shared" si="196"/>
        <v/>
      </c>
      <c r="O1393" s="82"/>
      <c r="P1393" s="83">
        <f t="shared" si="190"/>
        <v>0</v>
      </c>
      <c r="Q1393" s="78">
        <f t="shared" si="193"/>
        <v>1391</v>
      </c>
      <c r="R1393" s="79"/>
      <c r="T1393" s="3" t="str">
        <f t="shared" si="191"/>
        <v/>
      </c>
    </row>
    <row r="1394" spans="1:20" ht="24.75" customHeight="1">
      <c r="A1394" s="69">
        <f t="shared" si="192"/>
        <v>1392</v>
      </c>
      <c r="B1394" s="16" t="str">
        <f t="shared" si="194"/>
        <v>1094</v>
      </c>
      <c r="C1394" s="69">
        <f t="shared" si="189"/>
        <v>1094</v>
      </c>
      <c r="D1394" s="11"/>
      <c r="E1394" s="12"/>
      <c r="F1394" s="13"/>
      <c r="G1394" s="14"/>
      <c r="H1394" s="91"/>
      <c r="I1394" s="92"/>
      <c r="J1394" s="93"/>
      <c r="K1394" s="94" t="str">
        <f t="shared" si="195"/>
        <v/>
      </c>
      <c r="L1394" s="95">
        <f t="shared" si="188"/>
        <v>0</v>
      </c>
      <c r="M1394" s="96"/>
      <c r="N1394" s="79" t="str">
        <f t="shared" si="196"/>
        <v/>
      </c>
      <c r="O1394" s="82"/>
      <c r="P1394" s="83">
        <f t="shared" si="190"/>
        <v>0</v>
      </c>
      <c r="Q1394" s="78">
        <f t="shared" si="193"/>
        <v>1392</v>
      </c>
      <c r="R1394" s="79"/>
      <c r="T1394" s="3" t="str">
        <f t="shared" si="191"/>
        <v/>
      </c>
    </row>
    <row r="1395" spans="1:20" ht="24.75" customHeight="1">
      <c r="A1395" s="69">
        <f t="shared" si="192"/>
        <v>1393</v>
      </c>
      <c r="B1395" s="16" t="str">
        <f t="shared" si="194"/>
        <v>1095</v>
      </c>
      <c r="C1395" s="69">
        <f t="shared" si="189"/>
        <v>1095</v>
      </c>
      <c r="D1395" s="11"/>
      <c r="E1395" s="12"/>
      <c r="F1395" s="13"/>
      <c r="G1395" s="14"/>
      <c r="H1395" s="91"/>
      <c r="I1395" s="92"/>
      <c r="J1395" s="93"/>
      <c r="K1395" s="94" t="str">
        <f t="shared" si="195"/>
        <v/>
      </c>
      <c r="L1395" s="95">
        <f t="shared" si="188"/>
        <v>0</v>
      </c>
      <c r="M1395" s="96"/>
      <c r="N1395" s="79" t="str">
        <f t="shared" si="196"/>
        <v/>
      </c>
      <c r="O1395" s="82"/>
      <c r="P1395" s="83">
        <f t="shared" si="190"/>
        <v>0</v>
      </c>
      <c r="Q1395" s="78">
        <f t="shared" si="193"/>
        <v>1393</v>
      </c>
      <c r="R1395" s="79"/>
      <c r="T1395" s="3" t="str">
        <f t="shared" si="191"/>
        <v/>
      </c>
    </row>
    <row r="1396" spans="1:20" ht="24.75" customHeight="1">
      <c r="A1396" s="69">
        <f t="shared" si="192"/>
        <v>1394</v>
      </c>
      <c r="B1396" s="16" t="str">
        <f t="shared" si="194"/>
        <v>1096</v>
      </c>
      <c r="C1396" s="69">
        <f t="shared" si="189"/>
        <v>1096</v>
      </c>
      <c r="D1396" s="11"/>
      <c r="E1396" s="12"/>
      <c r="F1396" s="13"/>
      <c r="G1396" s="14"/>
      <c r="H1396" s="91"/>
      <c r="I1396" s="92"/>
      <c r="J1396" s="93"/>
      <c r="K1396" s="94" t="str">
        <f t="shared" si="195"/>
        <v/>
      </c>
      <c r="L1396" s="95">
        <f t="shared" si="188"/>
        <v>0</v>
      </c>
      <c r="M1396" s="96"/>
      <c r="N1396" s="79" t="str">
        <f t="shared" si="196"/>
        <v/>
      </c>
      <c r="O1396" s="82"/>
      <c r="P1396" s="83">
        <f t="shared" si="190"/>
        <v>0</v>
      </c>
      <c r="Q1396" s="78">
        <f t="shared" si="193"/>
        <v>1394</v>
      </c>
      <c r="R1396" s="79"/>
      <c r="T1396" s="3" t="str">
        <f t="shared" si="191"/>
        <v/>
      </c>
    </row>
    <row r="1397" spans="1:20" ht="24.75" customHeight="1">
      <c r="A1397" s="69">
        <f t="shared" si="192"/>
        <v>1395</v>
      </c>
      <c r="B1397" s="16" t="str">
        <f t="shared" si="194"/>
        <v>1097</v>
      </c>
      <c r="C1397" s="69">
        <f t="shared" si="189"/>
        <v>1097</v>
      </c>
      <c r="D1397" s="11"/>
      <c r="E1397" s="12"/>
      <c r="F1397" s="13"/>
      <c r="G1397" s="14"/>
      <c r="H1397" s="91"/>
      <c r="I1397" s="92"/>
      <c r="J1397" s="93"/>
      <c r="K1397" s="94" t="str">
        <f t="shared" si="195"/>
        <v/>
      </c>
      <c r="L1397" s="95">
        <f t="shared" si="188"/>
        <v>0</v>
      </c>
      <c r="M1397" s="96"/>
      <c r="N1397" s="79" t="str">
        <f t="shared" si="196"/>
        <v/>
      </c>
      <c r="O1397" s="82"/>
      <c r="P1397" s="83">
        <f t="shared" si="190"/>
        <v>0</v>
      </c>
      <c r="Q1397" s="78">
        <f t="shared" si="193"/>
        <v>1395</v>
      </c>
      <c r="R1397" s="79"/>
      <c r="T1397" s="3" t="str">
        <f t="shared" si="191"/>
        <v/>
      </c>
    </row>
    <row r="1398" spans="1:20" ht="24.75" customHeight="1">
      <c r="A1398" s="69">
        <f t="shared" si="192"/>
        <v>1396</v>
      </c>
      <c r="B1398" s="16" t="str">
        <f t="shared" si="194"/>
        <v>1098</v>
      </c>
      <c r="C1398" s="69">
        <f t="shared" si="189"/>
        <v>1098</v>
      </c>
      <c r="D1398" s="11"/>
      <c r="E1398" s="12"/>
      <c r="F1398" s="13"/>
      <c r="G1398" s="14"/>
      <c r="H1398" s="91"/>
      <c r="I1398" s="92"/>
      <c r="J1398" s="93"/>
      <c r="K1398" s="94" t="str">
        <f t="shared" si="195"/>
        <v/>
      </c>
      <c r="L1398" s="95">
        <f t="shared" si="188"/>
        <v>0</v>
      </c>
      <c r="M1398" s="96"/>
      <c r="N1398" s="79" t="str">
        <f t="shared" si="196"/>
        <v/>
      </c>
      <c r="O1398" s="82"/>
      <c r="P1398" s="83">
        <f t="shared" si="190"/>
        <v>0</v>
      </c>
      <c r="Q1398" s="78">
        <f t="shared" si="193"/>
        <v>1396</v>
      </c>
      <c r="R1398" s="79"/>
      <c r="T1398" s="3" t="str">
        <f t="shared" si="191"/>
        <v/>
      </c>
    </row>
    <row r="1399" spans="1:20" ht="24.75" customHeight="1">
      <c r="A1399" s="69">
        <f t="shared" si="192"/>
        <v>1397</v>
      </c>
      <c r="B1399" s="16" t="str">
        <f t="shared" si="194"/>
        <v>1099</v>
      </c>
      <c r="C1399" s="69">
        <f t="shared" si="189"/>
        <v>1099</v>
      </c>
      <c r="D1399" s="11"/>
      <c r="E1399" s="12"/>
      <c r="F1399" s="13"/>
      <c r="G1399" s="14"/>
      <c r="H1399" s="91"/>
      <c r="I1399" s="92"/>
      <c r="J1399" s="93"/>
      <c r="K1399" s="94" t="str">
        <f t="shared" si="195"/>
        <v/>
      </c>
      <c r="L1399" s="95">
        <f t="shared" si="188"/>
        <v>0</v>
      </c>
      <c r="M1399" s="96"/>
      <c r="N1399" s="79" t="str">
        <f t="shared" si="196"/>
        <v/>
      </c>
      <c r="O1399" s="82"/>
      <c r="P1399" s="83">
        <f t="shared" si="190"/>
        <v>0</v>
      </c>
      <c r="Q1399" s="78">
        <f t="shared" si="193"/>
        <v>1397</v>
      </c>
      <c r="R1399" s="79"/>
      <c r="T1399" s="3" t="str">
        <f t="shared" si="191"/>
        <v/>
      </c>
    </row>
    <row r="1400" spans="1:20" ht="24.75" customHeight="1">
      <c r="A1400" s="69">
        <f t="shared" si="192"/>
        <v>1398</v>
      </c>
      <c r="B1400" s="16" t="str">
        <f t="shared" si="194"/>
        <v>1100</v>
      </c>
      <c r="C1400" s="69">
        <f t="shared" si="189"/>
        <v>1100</v>
      </c>
      <c r="D1400" s="11"/>
      <c r="E1400" s="12"/>
      <c r="F1400" s="13"/>
      <c r="G1400" s="14"/>
      <c r="H1400" s="91"/>
      <c r="I1400" s="92"/>
      <c r="J1400" s="93"/>
      <c r="K1400" s="94" t="str">
        <f t="shared" si="195"/>
        <v/>
      </c>
      <c r="L1400" s="95">
        <f t="shared" si="188"/>
        <v>0</v>
      </c>
      <c r="M1400" s="96"/>
      <c r="N1400" s="79" t="str">
        <f t="shared" si="196"/>
        <v/>
      </c>
      <c r="O1400" s="82"/>
      <c r="P1400" s="83">
        <f t="shared" si="190"/>
        <v>0</v>
      </c>
      <c r="Q1400" s="78">
        <f t="shared" si="193"/>
        <v>1398</v>
      </c>
      <c r="R1400" s="79"/>
      <c r="T1400" s="3" t="str">
        <f t="shared" si="191"/>
        <v/>
      </c>
    </row>
    <row r="1401" spans="1:20" ht="24.75" customHeight="1">
      <c r="A1401" s="69">
        <f t="shared" si="192"/>
        <v>1399</v>
      </c>
      <c r="B1401" s="16" t="str">
        <f t="shared" si="194"/>
        <v>1101</v>
      </c>
      <c r="C1401" s="69">
        <f t="shared" si="189"/>
        <v>1101</v>
      </c>
      <c r="D1401" s="11"/>
      <c r="E1401" s="12"/>
      <c r="F1401" s="13"/>
      <c r="G1401" s="14"/>
      <c r="H1401" s="91"/>
      <c r="I1401" s="92"/>
      <c r="J1401" s="93"/>
      <c r="K1401" s="94" t="str">
        <f t="shared" si="195"/>
        <v/>
      </c>
      <c r="L1401" s="95">
        <f t="shared" si="188"/>
        <v>0</v>
      </c>
      <c r="M1401" s="96"/>
      <c r="N1401" s="79" t="str">
        <f t="shared" si="196"/>
        <v/>
      </c>
      <c r="O1401" s="82"/>
      <c r="P1401" s="83">
        <f t="shared" si="190"/>
        <v>0</v>
      </c>
      <c r="Q1401" s="78">
        <f t="shared" si="193"/>
        <v>1399</v>
      </c>
      <c r="R1401" s="79"/>
      <c r="T1401" s="3" t="str">
        <f t="shared" si="191"/>
        <v/>
      </c>
    </row>
    <row r="1402" spans="1:20" ht="24.75" customHeight="1">
      <c r="A1402" s="69">
        <f t="shared" si="192"/>
        <v>1400</v>
      </c>
      <c r="B1402" s="16" t="str">
        <f t="shared" si="194"/>
        <v>1102</v>
      </c>
      <c r="C1402" s="69">
        <f t="shared" si="189"/>
        <v>1102</v>
      </c>
      <c r="D1402" s="11"/>
      <c r="E1402" s="12"/>
      <c r="F1402" s="13"/>
      <c r="G1402" s="14"/>
      <c r="H1402" s="91"/>
      <c r="I1402" s="92"/>
      <c r="J1402" s="93"/>
      <c r="K1402" s="94" t="str">
        <f t="shared" si="195"/>
        <v/>
      </c>
      <c r="L1402" s="95">
        <f t="shared" si="188"/>
        <v>0</v>
      </c>
      <c r="M1402" s="96"/>
      <c r="N1402" s="79" t="str">
        <f t="shared" si="196"/>
        <v/>
      </c>
      <c r="O1402" s="82"/>
      <c r="P1402" s="83">
        <f t="shared" si="190"/>
        <v>0</v>
      </c>
      <c r="Q1402" s="78">
        <f t="shared" si="193"/>
        <v>1400</v>
      </c>
      <c r="R1402" s="79"/>
      <c r="T1402" s="3" t="str">
        <f t="shared" si="191"/>
        <v/>
      </c>
    </row>
    <row r="1403" spans="1:20" ht="24.75" customHeight="1">
      <c r="A1403" s="69">
        <f t="shared" si="192"/>
        <v>1401</v>
      </c>
      <c r="B1403" s="16" t="str">
        <f t="shared" si="194"/>
        <v>1103</v>
      </c>
      <c r="C1403" s="69">
        <f t="shared" si="189"/>
        <v>1103</v>
      </c>
      <c r="D1403" s="11"/>
      <c r="E1403" s="12"/>
      <c r="F1403" s="13"/>
      <c r="G1403" s="14"/>
      <c r="H1403" s="91"/>
      <c r="I1403" s="92"/>
      <c r="J1403" s="93"/>
      <c r="K1403" s="94" t="str">
        <f t="shared" si="195"/>
        <v/>
      </c>
      <c r="L1403" s="95">
        <f t="shared" si="188"/>
        <v>0</v>
      </c>
      <c r="M1403" s="96"/>
      <c r="N1403" s="79" t="str">
        <f t="shared" si="196"/>
        <v/>
      </c>
      <c r="O1403" s="82"/>
      <c r="P1403" s="83">
        <f t="shared" si="190"/>
        <v>0</v>
      </c>
      <c r="Q1403" s="78">
        <f t="shared" si="193"/>
        <v>1401</v>
      </c>
      <c r="R1403" s="79"/>
      <c r="T1403" s="3" t="str">
        <f t="shared" si="191"/>
        <v/>
      </c>
    </row>
    <row r="1404" spans="1:20" ht="24.75" customHeight="1">
      <c r="A1404" s="69">
        <f t="shared" si="192"/>
        <v>1402</v>
      </c>
      <c r="B1404" s="16" t="str">
        <f t="shared" si="194"/>
        <v>1104</v>
      </c>
      <c r="C1404" s="69">
        <f t="shared" si="189"/>
        <v>1104</v>
      </c>
      <c r="D1404" s="11"/>
      <c r="E1404" s="12"/>
      <c r="F1404" s="13"/>
      <c r="G1404" s="14"/>
      <c r="H1404" s="91"/>
      <c r="I1404" s="92"/>
      <c r="J1404" s="93"/>
      <c r="K1404" s="94" t="str">
        <f t="shared" si="195"/>
        <v/>
      </c>
      <c r="L1404" s="95">
        <f t="shared" si="188"/>
        <v>0</v>
      </c>
      <c r="M1404" s="96"/>
      <c r="N1404" s="79" t="str">
        <f t="shared" si="196"/>
        <v/>
      </c>
      <c r="O1404" s="82"/>
      <c r="P1404" s="83">
        <f t="shared" si="190"/>
        <v>0</v>
      </c>
      <c r="Q1404" s="78">
        <f t="shared" si="193"/>
        <v>1402</v>
      </c>
      <c r="R1404" s="79"/>
      <c r="T1404" s="3" t="str">
        <f t="shared" si="191"/>
        <v/>
      </c>
    </row>
    <row r="1405" spans="1:20" ht="24.75" customHeight="1">
      <c r="A1405" s="69">
        <f t="shared" si="192"/>
        <v>1403</v>
      </c>
      <c r="B1405" s="16" t="str">
        <f t="shared" si="194"/>
        <v>1105</v>
      </c>
      <c r="C1405" s="69">
        <f t="shared" si="189"/>
        <v>1105</v>
      </c>
      <c r="D1405" s="11"/>
      <c r="E1405" s="12"/>
      <c r="F1405" s="13"/>
      <c r="G1405" s="14"/>
      <c r="H1405" s="91"/>
      <c r="I1405" s="92"/>
      <c r="J1405" s="93"/>
      <c r="K1405" s="94" t="str">
        <f t="shared" si="195"/>
        <v/>
      </c>
      <c r="L1405" s="95">
        <f t="shared" si="188"/>
        <v>0</v>
      </c>
      <c r="M1405" s="96"/>
      <c r="N1405" s="79" t="str">
        <f t="shared" si="196"/>
        <v/>
      </c>
      <c r="O1405" s="82"/>
      <c r="P1405" s="83">
        <f t="shared" si="190"/>
        <v>0</v>
      </c>
      <c r="Q1405" s="78">
        <f t="shared" si="193"/>
        <v>1403</v>
      </c>
      <c r="R1405" s="79"/>
      <c r="T1405" s="3" t="str">
        <f t="shared" si="191"/>
        <v/>
      </c>
    </row>
    <row r="1406" spans="1:20" ht="24.75" customHeight="1">
      <c r="A1406" s="69">
        <f t="shared" si="192"/>
        <v>1404</v>
      </c>
      <c r="B1406" s="16" t="str">
        <f t="shared" si="194"/>
        <v>1106</v>
      </c>
      <c r="C1406" s="69">
        <f t="shared" si="189"/>
        <v>1106</v>
      </c>
      <c r="D1406" s="11"/>
      <c r="E1406" s="12"/>
      <c r="F1406" s="13"/>
      <c r="G1406" s="14"/>
      <c r="H1406" s="91"/>
      <c r="I1406" s="92"/>
      <c r="J1406" s="93"/>
      <c r="K1406" s="94" t="str">
        <f t="shared" si="195"/>
        <v/>
      </c>
      <c r="L1406" s="95">
        <f t="shared" si="188"/>
        <v>0</v>
      </c>
      <c r="M1406" s="96"/>
      <c r="N1406" s="79" t="str">
        <f t="shared" si="196"/>
        <v/>
      </c>
      <c r="O1406" s="82"/>
      <c r="P1406" s="83">
        <f t="shared" si="190"/>
        <v>0</v>
      </c>
      <c r="Q1406" s="78">
        <f t="shared" si="193"/>
        <v>1404</v>
      </c>
      <c r="R1406" s="79"/>
      <c r="T1406" s="3" t="str">
        <f t="shared" si="191"/>
        <v/>
      </c>
    </row>
    <row r="1407" spans="1:20" ht="24.75" customHeight="1">
      <c r="A1407" s="69">
        <f t="shared" si="192"/>
        <v>1405</v>
      </c>
      <c r="B1407" s="16" t="str">
        <f t="shared" si="194"/>
        <v>1107</v>
      </c>
      <c r="C1407" s="69">
        <f t="shared" si="189"/>
        <v>1107</v>
      </c>
      <c r="D1407" s="11"/>
      <c r="E1407" s="12"/>
      <c r="F1407" s="13"/>
      <c r="G1407" s="14"/>
      <c r="H1407" s="91"/>
      <c r="I1407" s="92"/>
      <c r="J1407" s="93"/>
      <c r="K1407" s="94" t="str">
        <f t="shared" si="195"/>
        <v/>
      </c>
      <c r="L1407" s="95">
        <f t="shared" si="188"/>
        <v>0</v>
      </c>
      <c r="M1407" s="96"/>
      <c r="N1407" s="79" t="str">
        <f t="shared" si="196"/>
        <v/>
      </c>
      <c r="O1407" s="82"/>
      <c r="P1407" s="83">
        <f t="shared" si="190"/>
        <v>0</v>
      </c>
      <c r="Q1407" s="78">
        <f t="shared" si="193"/>
        <v>1405</v>
      </c>
      <c r="R1407" s="79"/>
      <c r="T1407" s="3" t="str">
        <f t="shared" si="191"/>
        <v/>
      </c>
    </row>
    <row r="1408" spans="1:20" ht="24.75" customHeight="1">
      <c r="A1408" s="69">
        <f t="shared" si="192"/>
        <v>1406</v>
      </c>
      <c r="B1408" s="16" t="str">
        <f t="shared" si="194"/>
        <v>1108</v>
      </c>
      <c r="C1408" s="69">
        <f t="shared" si="189"/>
        <v>1108</v>
      </c>
      <c r="D1408" s="11"/>
      <c r="E1408" s="12"/>
      <c r="F1408" s="13"/>
      <c r="G1408" s="14"/>
      <c r="H1408" s="91"/>
      <c r="I1408" s="92"/>
      <c r="J1408" s="93"/>
      <c r="K1408" s="94" t="str">
        <f t="shared" si="195"/>
        <v/>
      </c>
      <c r="L1408" s="95">
        <f t="shared" si="188"/>
        <v>0</v>
      </c>
      <c r="M1408" s="96"/>
      <c r="N1408" s="79" t="str">
        <f t="shared" si="196"/>
        <v/>
      </c>
      <c r="O1408" s="82"/>
      <c r="P1408" s="83">
        <f t="shared" si="190"/>
        <v>0</v>
      </c>
      <c r="Q1408" s="78">
        <f t="shared" si="193"/>
        <v>1406</v>
      </c>
      <c r="R1408" s="79"/>
      <c r="T1408" s="3" t="str">
        <f t="shared" si="191"/>
        <v/>
      </c>
    </row>
    <row r="1409" spans="1:20" ht="24.75" customHeight="1">
      <c r="A1409" s="69">
        <f t="shared" si="192"/>
        <v>1407</v>
      </c>
      <c r="B1409" s="16" t="str">
        <f t="shared" si="194"/>
        <v>1109</v>
      </c>
      <c r="C1409" s="69">
        <f t="shared" si="189"/>
        <v>1109</v>
      </c>
      <c r="D1409" s="11"/>
      <c r="E1409" s="12"/>
      <c r="F1409" s="13"/>
      <c r="G1409" s="14"/>
      <c r="H1409" s="91"/>
      <c r="I1409" s="92"/>
      <c r="J1409" s="93"/>
      <c r="K1409" s="94" t="str">
        <f t="shared" si="195"/>
        <v/>
      </c>
      <c r="L1409" s="95">
        <f t="shared" si="188"/>
        <v>0</v>
      </c>
      <c r="M1409" s="96"/>
      <c r="N1409" s="79" t="str">
        <f t="shared" si="196"/>
        <v/>
      </c>
      <c r="O1409" s="82"/>
      <c r="P1409" s="83">
        <f t="shared" si="190"/>
        <v>0</v>
      </c>
      <c r="Q1409" s="78">
        <f t="shared" si="193"/>
        <v>1407</v>
      </c>
      <c r="R1409" s="79"/>
      <c r="T1409" s="3" t="str">
        <f t="shared" si="191"/>
        <v/>
      </c>
    </row>
    <row r="1410" spans="1:20" ht="24.75" customHeight="1">
      <c r="A1410" s="69">
        <f t="shared" si="192"/>
        <v>1408</v>
      </c>
      <c r="B1410" s="16" t="str">
        <f t="shared" si="194"/>
        <v>1110</v>
      </c>
      <c r="C1410" s="69">
        <f t="shared" si="189"/>
        <v>1110</v>
      </c>
      <c r="D1410" s="11"/>
      <c r="E1410" s="12"/>
      <c r="F1410" s="13"/>
      <c r="G1410" s="14"/>
      <c r="H1410" s="91"/>
      <c r="I1410" s="92"/>
      <c r="J1410" s="93"/>
      <c r="K1410" s="94" t="str">
        <f t="shared" si="195"/>
        <v/>
      </c>
      <c r="L1410" s="95">
        <f t="shared" si="188"/>
        <v>0</v>
      </c>
      <c r="M1410" s="96"/>
      <c r="N1410" s="79" t="str">
        <f t="shared" si="196"/>
        <v/>
      </c>
      <c r="O1410" s="82"/>
      <c r="P1410" s="83">
        <f t="shared" si="190"/>
        <v>0</v>
      </c>
      <c r="Q1410" s="78">
        <f t="shared" si="193"/>
        <v>1408</v>
      </c>
      <c r="R1410" s="79"/>
      <c r="T1410" s="3" t="str">
        <f t="shared" si="191"/>
        <v/>
      </c>
    </row>
    <row r="1411" spans="1:20" ht="24.75" customHeight="1">
      <c r="A1411" s="69">
        <f t="shared" si="192"/>
        <v>1409</v>
      </c>
      <c r="B1411" s="16" t="str">
        <f t="shared" si="194"/>
        <v>1111</v>
      </c>
      <c r="C1411" s="69">
        <f t="shared" si="189"/>
        <v>1111</v>
      </c>
      <c r="D1411" s="11"/>
      <c r="E1411" s="12"/>
      <c r="F1411" s="13"/>
      <c r="G1411" s="14"/>
      <c r="H1411" s="91"/>
      <c r="I1411" s="92"/>
      <c r="J1411" s="93"/>
      <c r="K1411" s="94" t="str">
        <f t="shared" si="195"/>
        <v/>
      </c>
      <c r="L1411" s="95">
        <f t="shared" ref="L1411:L1474" si="197">COUNTIF($D$3:$D$1049,D1411)</f>
        <v>0</v>
      </c>
      <c r="M1411" s="96"/>
      <c r="N1411" s="79" t="str">
        <f t="shared" si="196"/>
        <v/>
      </c>
      <c r="O1411" s="82"/>
      <c r="P1411" s="83">
        <f t="shared" si="190"/>
        <v>0</v>
      </c>
      <c r="Q1411" s="78">
        <f t="shared" si="193"/>
        <v>1409</v>
      </c>
      <c r="R1411" s="79"/>
      <c r="T1411" s="3" t="str">
        <f t="shared" si="191"/>
        <v/>
      </c>
    </row>
    <row r="1412" spans="1:20" ht="24.75" customHeight="1">
      <c r="A1412" s="69">
        <f t="shared" si="192"/>
        <v>1410</v>
      </c>
      <c r="B1412" s="16" t="str">
        <f t="shared" si="194"/>
        <v>1112</v>
      </c>
      <c r="C1412" s="69">
        <f t="shared" ref="C1412:C1475" si="198">IF(H1412&lt;&gt;H1411,1,C1411+1)</f>
        <v>1112</v>
      </c>
      <c r="D1412" s="11"/>
      <c r="E1412" s="12"/>
      <c r="F1412" s="13"/>
      <c r="G1412" s="14"/>
      <c r="H1412" s="91"/>
      <c r="I1412" s="92"/>
      <c r="J1412" s="93"/>
      <c r="K1412" s="94" t="str">
        <f t="shared" si="195"/>
        <v/>
      </c>
      <c r="L1412" s="95">
        <f t="shared" si="197"/>
        <v>0</v>
      </c>
      <c r="M1412" s="96"/>
      <c r="N1412" s="79" t="str">
        <f t="shared" si="196"/>
        <v/>
      </c>
      <c r="O1412" s="82"/>
      <c r="P1412" s="83">
        <f t="shared" ref="P1412:P1475" si="199">IF(M1412&lt;&gt;0,M1412,O1412)</f>
        <v>0</v>
      </c>
      <c r="Q1412" s="78">
        <f t="shared" si="193"/>
        <v>1410</v>
      </c>
      <c r="R1412" s="79"/>
      <c r="T1412" s="3" t="str">
        <f t="shared" ref="T1412:T1475" si="200">LEFT(D1412,2)</f>
        <v/>
      </c>
    </row>
    <row r="1413" spans="1:20" ht="24.75" customHeight="1">
      <c r="A1413" s="69">
        <f t="shared" ref="A1413:A1476" si="201">A1412+1</f>
        <v>1411</v>
      </c>
      <c r="B1413" s="16" t="str">
        <f t="shared" si="194"/>
        <v>1113</v>
      </c>
      <c r="C1413" s="69">
        <f t="shared" si="198"/>
        <v>1113</v>
      </c>
      <c r="D1413" s="11"/>
      <c r="E1413" s="12"/>
      <c r="F1413" s="13"/>
      <c r="G1413" s="14"/>
      <c r="H1413" s="91"/>
      <c r="I1413" s="92"/>
      <c r="J1413" s="93"/>
      <c r="K1413" s="94" t="str">
        <f t="shared" si="195"/>
        <v/>
      </c>
      <c r="L1413" s="95">
        <f t="shared" si="197"/>
        <v>0</v>
      </c>
      <c r="M1413" s="96"/>
      <c r="N1413" s="79" t="str">
        <f t="shared" si="196"/>
        <v/>
      </c>
      <c r="O1413" s="82"/>
      <c r="P1413" s="83">
        <f t="shared" si="199"/>
        <v>0</v>
      </c>
      <c r="Q1413" s="78">
        <f t="shared" ref="Q1413:Q1476" si="202">Q1412+1</f>
        <v>1411</v>
      </c>
      <c r="R1413" s="79"/>
      <c r="T1413" s="3" t="str">
        <f t="shared" si="200"/>
        <v/>
      </c>
    </row>
    <row r="1414" spans="1:20" ht="24.75" customHeight="1">
      <c r="A1414" s="69">
        <f t="shared" si="201"/>
        <v>1412</v>
      </c>
      <c r="B1414" s="16" t="str">
        <f t="shared" si="194"/>
        <v>1114</v>
      </c>
      <c r="C1414" s="69">
        <f t="shared" si="198"/>
        <v>1114</v>
      </c>
      <c r="D1414" s="11"/>
      <c r="E1414" s="12"/>
      <c r="F1414" s="13"/>
      <c r="G1414" s="14"/>
      <c r="H1414" s="91"/>
      <c r="I1414" s="92"/>
      <c r="J1414" s="93"/>
      <c r="K1414" s="94" t="str">
        <f t="shared" si="195"/>
        <v/>
      </c>
      <c r="L1414" s="95">
        <f t="shared" si="197"/>
        <v>0</v>
      </c>
      <c r="M1414" s="96"/>
      <c r="N1414" s="79" t="str">
        <f t="shared" si="196"/>
        <v/>
      </c>
      <c r="O1414" s="82"/>
      <c r="P1414" s="83">
        <f t="shared" si="199"/>
        <v>0</v>
      </c>
      <c r="Q1414" s="78">
        <f t="shared" si="202"/>
        <v>1412</v>
      </c>
      <c r="R1414" s="79"/>
      <c r="T1414" s="3" t="str">
        <f t="shared" si="200"/>
        <v/>
      </c>
    </row>
    <row r="1415" spans="1:20" ht="24.75" customHeight="1">
      <c r="A1415" s="69">
        <f t="shared" si="201"/>
        <v>1413</v>
      </c>
      <c r="B1415" s="16" t="str">
        <f t="shared" si="194"/>
        <v>1115</v>
      </c>
      <c r="C1415" s="69">
        <f t="shared" si="198"/>
        <v>1115</v>
      </c>
      <c r="D1415" s="11"/>
      <c r="E1415" s="12"/>
      <c r="F1415" s="13"/>
      <c r="G1415" s="14"/>
      <c r="H1415" s="91"/>
      <c r="I1415" s="92"/>
      <c r="J1415" s="93"/>
      <c r="K1415" s="94" t="str">
        <f t="shared" si="195"/>
        <v/>
      </c>
      <c r="L1415" s="95">
        <f t="shared" si="197"/>
        <v>0</v>
      </c>
      <c r="M1415" s="96"/>
      <c r="N1415" s="79" t="str">
        <f t="shared" si="196"/>
        <v/>
      </c>
      <c r="O1415" s="82"/>
      <c r="P1415" s="83">
        <f t="shared" si="199"/>
        <v>0</v>
      </c>
      <c r="Q1415" s="78">
        <f t="shared" si="202"/>
        <v>1413</v>
      </c>
      <c r="R1415" s="79"/>
      <c r="T1415" s="3" t="str">
        <f t="shared" si="200"/>
        <v/>
      </c>
    </row>
    <row r="1416" spans="1:20" ht="24.75" customHeight="1">
      <c r="A1416" s="69">
        <f t="shared" si="201"/>
        <v>1414</v>
      </c>
      <c r="B1416" s="16" t="str">
        <f t="shared" si="194"/>
        <v>1116</v>
      </c>
      <c r="C1416" s="69">
        <f t="shared" si="198"/>
        <v>1116</v>
      </c>
      <c r="D1416" s="11"/>
      <c r="E1416" s="12"/>
      <c r="F1416" s="13"/>
      <c r="G1416" s="14"/>
      <c r="H1416" s="91"/>
      <c r="I1416" s="92"/>
      <c r="J1416" s="93"/>
      <c r="K1416" s="94" t="str">
        <f t="shared" si="195"/>
        <v/>
      </c>
      <c r="L1416" s="95">
        <f t="shared" si="197"/>
        <v>0</v>
      </c>
      <c r="M1416" s="96"/>
      <c r="N1416" s="79" t="str">
        <f t="shared" si="196"/>
        <v/>
      </c>
      <c r="O1416" s="82"/>
      <c r="P1416" s="83">
        <f t="shared" si="199"/>
        <v>0</v>
      </c>
      <c r="Q1416" s="78">
        <f t="shared" si="202"/>
        <v>1414</v>
      </c>
      <c r="R1416" s="79"/>
      <c r="T1416" s="3" t="str">
        <f t="shared" si="200"/>
        <v/>
      </c>
    </row>
    <row r="1417" spans="1:20" ht="24.75" customHeight="1">
      <c r="A1417" s="69">
        <f t="shared" si="201"/>
        <v>1415</v>
      </c>
      <c r="B1417" s="16" t="str">
        <f t="shared" si="194"/>
        <v>1117</v>
      </c>
      <c r="C1417" s="69">
        <f t="shared" si="198"/>
        <v>1117</v>
      </c>
      <c r="D1417" s="11"/>
      <c r="E1417" s="12"/>
      <c r="F1417" s="13"/>
      <c r="G1417" s="14"/>
      <c r="H1417" s="91"/>
      <c r="I1417" s="92"/>
      <c r="J1417" s="93"/>
      <c r="K1417" s="94" t="str">
        <f t="shared" si="195"/>
        <v/>
      </c>
      <c r="L1417" s="95">
        <f t="shared" si="197"/>
        <v>0</v>
      </c>
      <c r="M1417" s="96"/>
      <c r="N1417" s="79" t="str">
        <f t="shared" si="196"/>
        <v/>
      </c>
      <c r="O1417" s="82"/>
      <c r="P1417" s="83">
        <f t="shared" si="199"/>
        <v>0</v>
      </c>
      <c r="Q1417" s="78">
        <f t="shared" si="202"/>
        <v>1415</v>
      </c>
      <c r="R1417" s="79"/>
      <c r="T1417" s="3" t="str">
        <f t="shared" si="200"/>
        <v/>
      </c>
    </row>
    <row r="1418" spans="1:20" ht="24.75" customHeight="1">
      <c r="A1418" s="69">
        <f t="shared" si="201"/>
        <v>1416</v>
      </c>
      <c r="B1418" s="16" t="str">
        <f t="shared" ref="B1418:B1481" si="203">J1418&amp;TEXT(C1418,"00")</f>
        <v>1118</v>
      </c>
      <c r="C1418" s="69">
        <f t="shared" si="198"/>
        <v>1118</v>
      </c>
      <c r="D1418" s="11"/>
      <c r="E1418" s="12"/>
      <c r="F1418" s="13"/>
      <c r="G1418" s="14"/>
      <c r="H1418" s="91"/>
      <c r="I1418" s="92"/>
      <c r="J1418" s="93"/>
      <c r="K1418" s="94" t="str">
        <f t="shared" si="195"/>
        <v/>
      </c>
      <c r="L1418" s="95">
        <f t="shared" si="197"/>
        <v>0</v>
      </c>
      <c r="M1418" s="96"/>
      <c r="N1418" s="79" t="str">
        <f t="shared" si="196"/>
        <v/>
      </c>
      <c r="O1418" s="82"/>
      <c r="P1418" s="83">
        <f t="shared" si="199"/>
        <v>0</v>
      </c>
      <c r="Q1418" s="78">
        <f t="shared" si="202"/>
        <v>1416</v>
      </c>
      <c r="R1418" s="79"/>
      <c r="T1418" s="3" t="str">
        <f t="shared" si="200"/>
        <v/>
      </c>
    </row>
    <row r="1419" spans="1:20" ht="24.75" customHeight="1">
      <c r="A1419" s="69">
        <f t="shared" si="201"/>
        <v>1417</v>
      </c>
      <c r="B1419" s="16" t="str">
        <f t="shared" si="203"/>
        <v>1119</v>
      </c>
      <c r="C1419" s="69">
        <f t="shared" si="198"/>
        <v>1119</v>
      </c>
      <c r="D1419" s="11"/>
      <c r="E1419" s="12"/>
      <c r="F1419" s="13"/>
      <c r="G1419" s="14"/>
      <c r="H1419" s="91"/>
      <c r="I1419" s="92"/>
      <c r="J1419" s="93"/>
      <c r="K1419" s="94" t="str">
        <f t="shared" si="195"/>
        <v/>
      </c>
      <c r="L1419" s="95">
        <f t="shared" si="197"/>
        <v>0</v>
      </c>
      <c r="M1419" s="96"/>
      <c r="N1419" s="79" t="str">
        <f t="shared" si="196"/>
        <v/>
      </c>
      <c r="O1419" s="82"/>
      <c r="P1419" s="83">
        <f t="shared" si="199"/>
        <v>0</v>
      </c>
      <c r="Q1419" s="78">
        <f t="shared" si="202"/>
        <v>1417</v>
      </c>
      <c r="R1419" s="79"/>
      <c r="T1419" s="3" t="str">
        <f t="shared" si="200"/>
        <v/>
      </c>
    </row>
    <row r="1420" spans="1:20" ht="24.75" customHeight="1">
      <c r="A1420" s="69">
        <f t="shared" si="201"/>
        <v>1418</v>
      </c>
      <c r="B1420" s="16" t="str">
        <f t="shared" si="203"/>
        <v>1120</v>
      </c>
      <c r="C1420" s="69">
        <f t="shared" si="198"/>
        <v>1120</v>
      </c>
      <c r="D1420" s="11"/>
      <c r="E1420" s="12"/>
      <c r="F1420" s="13"/>
      <c r="G1420" s="14"/>
      <c r="H1420" s="91"/>
      <c r="I1420" s="92"/>
      <c r="J1420" s="93"/>
      <c r="K1420" s="94" t="str">
        <f t="shared" si="195"/>
        <v/>
      </c>
      <c r="L1420" s="95">
        <f t="shared" si="197"/>
        <v>0</v>
      </c>
      <c r="M1420" s="96"/>
      <c r="N1420" s="79" t="str">
        <f t="shared" si="196"/>
        <v/>
      </c>
      <c r="O1420" s="82"/>
      <c r="P1420" s="83">
        <f t="shared" si="199"/>
        <v>0</v>
      </c>
      <c r="Q1420" s="78">
        <f t="shared" si="202"/>
        <v>1418</v>
      </c>
      <c r="R1420" s="79"/>
      <c r="T1420" s="3" t="str">
        <f t="shared" si="200"/>
        <v/>
      </c>
    </row>
    <row r="1421" spans="1:20" ht="24.75" customHeight="1">
      <c r="A1421" s="69">
        <f t="shared" si="201"/>
        <v>1419</v>
      </c>
      <c r="B1421" s="16" t="str">
        <f t="shared" si="203"/>
        <v>1121</v>
      </c>
      <c r="C1421" s="69">
        <f t="shared" si="198"/>
        <v>1121</v>
      </c>
      <c r="D1421" s="11"/>
      <c r="E1421" s="12"/>
      <c r="F1421" s="13"/>
      <c r="G1421" s="14"/>
      <c r="H1421" s="91"/>
      <c r="I1421" s="92"/>
      <c r="J1421" s="93"/>
      <c r="K1421" s="94" t="str">
        <f t="shared" si="195"/>
        <v/>
      </c>
      <c r="L1421" s="95">
        <f t="shared" si="197"/>
        <v>0</v>
      </c>
      <c r="M1421" s="96"/>
      <c r="N1421" s="79" t="str">
        <f t="shared" si="196"/>
        <v/>
      </c>
      <c r="O1421" s="82"/>
      <c r="P1421" s="83">
        <f t="shared" si="199"/>
        <v>0</v>
      </c>
      <c r="Q1421" s="78">
        <f t="shared" si="202"/>
        <v>1419</v>
      </c>
      <c r="R1421" s="79"/>
      <c r="T1421" s="3" t="str">
        <f t="shared" si="200"/>
        <v/>
      </c>
    </row>
    <row r="1422" spans="1:20" ht="24.75" customHeight="1">
      <c r="A1422" s="69">
        <f t="shared" si="201"/>
        <v>1420</v>
      </c>
      <c r="B1422" s="16" t="str">
        <f t="shared" si="203"/>
        <v>1122</v>
      </c>
      <c r="C1422" s="69">
        <f t="shared" si="198"/>
        <v>1122</v>
      </c>
      <c r="D1422" s="11"/>
      <c r="E1422" s="12"/>
      <c r="F1422" s="13"/>
      <c r="G1422" s="14"/>
      <c r="H1422" s="91"/>
      <c r="I1422" s="92"/>
      <c r="J1422" s="93"/>
      <c r="K1422" s="94" t="str">
        <f t="shared" si="195"/>
        <v/>
      </c>
      <c r="L1422" s="95">
        <f t="shared" si="197"/>
        <v>0</v>
      </c>
      <c r="M1422" s="96"/>
      <c r="N1422" s="79" t="str">
        <f t="shared" si="196"/>
        <v/>
      </c>
      <c r="O1422" s="82"/>
      <c r="P1422" s="83">
        <f t="shared" si="199"/>
        <v>0</v>
      </c>
      <c r="Q1422" s="78">
        <f t="shared" si="202"/>
        <v>1420</v>
      </c>
      <c r="R1422" s="79"/>
      <c r="T1422" s="3" t="str">
        <f t="shared" si="200"/>
        <v/>
      </c>
    </row>
    <row r="1423" spans="1:20" ht="24.75" customHeight="1">
      <c r="A1423" s="69">
        <f t="shared" si="201"/>
        <v>1421</v>
      </c>
      <c r="B1423" s="16" t="str">
        <f t="shared" si="203"/>
        <v>1123</v>
      </c>
      <c r="C1423" s="69">
        <f t="shared" si="198"/>
        <v>1123</v>
      </c>
      <c r="D1423" s="11"/>
      <c r="E1423" s="12"/>
      <c r="F1423" s="13"/>
      <c r="G1423" s="14"/>
      <c r="H1423" s="91"/>
      <c r="I1423" s="92"/>
      <c r="J1423" s="93"/>
      <c r="K1423" s="94" t="str">
        <f t="shared" si="195"/>
        <v/>
      </c>
      <c r="L1423" s="95">
        <f t="shared" si="197"/>
        <v>0</v>
      </c>
      <c r="M1423" s="96"/>
      <c r="N1423" s="79" t="str">
        <f t="shared" si="196"/>
        <v/>
      </c>
      <c r="O1423" s="82"/>
      <c r="P1423" s="83">
        <f t="shared" si="199"/>
        <v>0</v>
      </c>
      <c r="Q1423" s="78">
        <f t="shared" si="202"/>
        <v>1421</v>
      </c>
      <c r="R1423" s="79"/>
      <c r="T1423" s="3" t="str">
        <f t="shared" si="200"/>
        <v/>
      </c>
    </row>
    <row r="1424" spans="1:20" ht="24.75" customHeight="1">
      <c r="A1424" s="69">
        <f t="shared" si="201"/>
        <v>1422</v>
      </c>
      <c r="B1424" s="16" t="str">
        <f t="shared" si="203"/>
        <v>1124</v>
      </c>
      <c r="C1424" s="69">
        <f t="shared" si="198"/>
        <v>1124</v>
      </c>
      <c r="D1424" s="11"/>
      <c r="E1424" s="12"/>
      <c r="F1424" s="13"/>
      <c r="G1424" s="14"/>
      <c r="H1424" s="91"/>
      <c r="I1424" s="92"/>
      <c r="J1424" s="93"/>
      <c r="K1424" s="94" t="str">
        <f t="shared" si="195"/>
        <v/>
      </c>
      <c r="L1424" s="95">
        <f t="shared" si="197"/>
        <v>0</v>
      </c>
      <c r="M1424" s="96"/>
      <c r="N1424" s="79" t="str">
        <f t="shared" si="196"/>
        <v/>
      </c>
      <c r="O1424" s="82"/>
      <c r="P1424" s="83">
        <f t="shared" si="199"/>
        <v>0</v>
      </c>
      <c r="Q1424" s="78">
        <f t="shared" si="202"/>
        <v>1422</v>
      </c>
      <c r="R1424" s="79"/>
      <c r="T1424" s="3" t="str">
        <f t="shared" si="200"/>
        <v/>
      </c>
    </row>
    <row r="1425" spans="1:20" ht="24.75" customHeight="1">
      <c r="A1425" s="69">
        <f t="shared" si="201"/>
        <v>1423</v>
      </c>
      <c r="B1425" s="16" t="str">
        <f t="shared" si="203"/>
        <v>1125</v>
      </c>
      <c r="C1425" s="69">
        <f t="shared" si="198"/>
        <v>1125</v>
      </c>
      <c r="D1425" s="11"/>
      <c r="E1425" s="12"/>
      <c r="F1425" s="13"/>
      <c r="G1425" s="14"/>
      <c r="H1425" s="91"/>
      <c r="I1425" s="92"/>
      <c r="J1425" s="93"/>
      <c r="K1425" s="94" t="str">
        <f t="shared" si="195"/>
        <v/>
      </c>
      <c r="L1425" s="95">
        <f t="shared" si="197"/>
        <v>0</v>
      </c>
      <c r="M1425" s="96"/>
      <c r="N1425" s="79" t="str">
        <f t="shared" si="196"/>
        <v/>
      </c>
      <c r="O1425" s="82"/>
      <c r="P1425" s="83">
        <f t="shared" si="199"/>
        <v>0</v>
      </c>
      <c r="Q1425" s="78">
        <f t="shared" si="202"/>
        <v>1423</v>
      </c>
      <c r="R1425" s="79"/>
      <c r="T1425" s="3" t="str">
        <f t="shared" si="200"/>
        <v/>
      </c>
    </row>
    <row r="1426" spans="1:20" ht="24.75" customHeight="1">
      <c r="A1426" s="69">
        <f t="shared" si="201"/>
        <v>1424</v>
      </c>
      <c r="B1426" s="16" t="str">
        <f t="shared" si="203"/>
        <v>1126</v>
      </c>
      <c r="C1426" s="69">
        <f t="shared" si="198"/>
        <v>1126</v>
      </c>
      <c r="D1426" s="11"/>
      <c r="E1426" s="12"/>
      <c r="F1426" s="13"/>
      <c r="G1426" s="14"/>
      <c r="H1426" s="91"/>
      <c r="I1426" s="92"/>
      <c r="J1426" s="93"/>
      <c r="K1426" s="94" t="str">
        <f t="shared" si="195"/>
        <v/>
      </c>
      <c r="L1426" s="95">
        <f t="shared" si="197"/>
        <v>0</v>
      </c>
      <c r="M1426" s="96"/>
      <c r="N1426" s="79" t="str">
        <f t="shared" si="196"/>
        <v/>
      </c>
      <c r="O1426" s="82"/>
      <c r="P1426" s="83">
        <f t="shared" si="199"/>
        <v>0</v>
      </c>
      <c r="Q1426" s="78">
        <f t="shared" si="202"/>
        <v>1424</v>
      </c>
      <c r="R1426" s="79"/>
      <c r="T1426" s="3" t="str">
        <f t="shared" si="200"/>
        <v/>
      </c>
    </row>
    <row r="1427" spans="1:20" ht="24.75" customHeight="1">
      <c r="A1427" s="69">
        <f t="shared" si="201"/>
        <v>1425</v>
      </c>
      <c r="B1427" s="16" t="str">
        <f t="shared" si="203"/>
        <v>1127</v>
      </c>
      <c r="C1427" s="69">
        <f t="shared" si="198"/>
        <v>1127</v>
      </c>
      <c r="D1427" s="11"/>
      <c r="E1427" s="12"/>
      <c r="F1427" s="13"/>
      <c r="G1427" s="14"/>
      <c r="H1427" s="91"/>
      <c r="I1427" s="92"/>
      <c r="J1427" s="93"/>
      <c r="K1427" s="94" t="str">
        <f t="shared" si="195"/>
        <v/>
      </c>
      <c r="L1427" s="95">
        <f t="shared" si="197"/>
        <v>0</v>
      </c>
      <c r="M1427" s="96"/>
      <c r="N1427" s="79" t="str">
        <f t="shared" si="196"/>
        <v/>
      </c>
      <c r="O1427" s="82"/>
      <c r="P1427" s="83">
        <f t="shared" si="199"/>
        <v>0</v>
      </c>
      <c r="Q1427" s="78">
        <f t="shared" si="202"/>
        <v>1425</v>
      </c>
      <c r="R1427" s="79"/>
      <c r="T1427" s="3" t="str">
        <f t="shared" si="200"/>
        <v/>
      </c>
    </row>
    <row r="1428" spans="1:20" ht="24.75" customHeight="1">
      <c r="A1428" s="69">
        <f t="shared" si="201"/>
        <v>1426</v>
      </c>
      <c r="B1428" s="16" t="str">
        <f t="shared" si="203"/>
        <v>1128</v>
      </c>
      <c r="C1428" s="69">
        <f t="shared" si="198"/>
        <v>1128</v>
      </c>
      <c r="D1428" s="11"/>
      <c r="E1428" s="12"/>
      <c r="F1428" s="13"/>
      <c r="G1428" s="14"/>
      <c r="H1428" s="91"/>
      <c r="I1428" s="92"/>
      <c r="J1428" s="93"/>
      <c r="K1428" s="94" t="str">
        <f t="shared" si="195"/>
        <v/>
      </c>
      <c r="L1428" s="95">
        <f t="shared" si="197"/>
        <v>0</v>
      </c>
      <c r="M1428" s="96"/>
      <c r="N1428" s="79" t="str">
        <f t="shared" si="196"/>
        <v/>
      </c>
      <c r="O1428" s="82"/>
      <c r="P1428" s="83">
        <f t="shared" si="199"/>
        <v>0</v>
      </c>
      <c r="Q1428" s="78">
        <f t="shared" si="202"/>
        <v>1426</v>
      </c>
      <c r="R1428" s="79"/>
      <c r="T1428" s="3" t="str">
        <f t="shared" si="200"/>
        <v/>
      </c>
    </row>
    <row r="1429" spans="1:20" ht="24.75" customHeight="1">
      <c r="A1429" s="69">
        <f t="shared" si="201"/>
        <v>1427</v>
      </c>
      <c r="B1429" s="16" t="str">
        <f t="shared" si="203"/>
        <v>1129</v>
      </c>
      <c r="C1429" s="69">
        <f t="shared" si="198"/>
        <v>1129</v>
      </c>
      <c r="D1429" s="11"/>
      <c r="E1429" s="12"/>
      <c r="F1429" s="13"/>
      <c r="G1429" s="14"/>
      <c r="H1429" s="91"/>
      <c r="I1429" s="92"/>
      <c r="J1429" s="93"/>
      <c r="K1429" s="94" t="str">
        <f t="shared" si="195"/>
        <v/>
      </c>
      <c r="L1429" s="95">
        <f t="shared" si="197"/>
        <v>0</v>
      </c>
      <c r="M1429" s="96"/>
      <c r="N1429" s="79" t="str">
        <f t="shared" si="196"/>
        <v/>
      </c>
      <c r="O1429" s="82"/>
      <c r="P1429" s="83">
        <f t="shared" si="199"/>
        <v>0</v>
      </c>
      <c r="Q1429" s="78">
        <f t="shared" si="202"/>
        <v>1427</v>
      </c>
      <c r="R1429" s="79"/>
      <c r="T1429" s="3" t="str">
        <f t="shared" si="200"/>
        <v/>
      </c>
    </row>
    <row r="1430" spans="1:20" ht="24.75" customHeight="1">
      <c r="A1430" s="69">
        <f t="shared" si="201"/>
        <v>1428</v>
      </c>
      <c r="B1430" s="16" t="str">
        <f t="shared" si="203"/>
        <v>1130</v>
      </c>
      <c r="C1430" s="69">
        <f t="shared" si="198"/>
        <v>1130</v>
      </c>
      <c r="D1430" s="11"/>
      <c r="E1430" s="12"/>
      <c r="F1430" s="13"/>
      <c r="G1430" s="14"/>
      <c r="H1430" s="91"/>
      <c r="I1430" s="92"/>
      <c r="J1430" s="93"/>
      <c r="K1430" s="94" t="str">
        <f t="shared" si="195"/>
        <v/>
      </c>
      <c r="L1430" s="95">
        <f t="shared" si="197"/>
        <v>0</v>
      </c>
      <c r="M1430" s="96"/>
      <c r="N1430" s="79" t="str">
        <f t="shared" si="196"/>
        <v/>
      </c>
      <c r="O1430" s="82"/>
      <c r="P1430" s="83">
        <f t="shared" si="199"/>
        <v>0</v>
      </c>
      <c r="Q1430" s="78">
        <f t="shared" si="202"/>
        <v>1428</v>
      </c>
      <c r="R1430" s="79"/>
      <c r="T1430" s="3" t="str">
        <f t="shared" si="200"/>
        <v/>
      </c>
    </row>
    <row r="1431" spans="1:20" ht="24.75" customHeight="1">
      <c r="A1431" s="69">
        <f t="shared" si="201"/>
        <v>1429</v>
      </c>
      <c r="B1431" s="16" t="str">
        <f t="shared" si="203"/>
        <v>1131</v>
      </c>
      <c r="C1431" s="69">
        <f t="shared" si="198"/>
        <v>1131</v>
      </c>
      <c r="D1431" s="11"/>
      <c r="E1431" s="12"/>
      <c r="F1431" s="13"/>
      <c r="G1431" s="14"/>
      <c r="H1431" s="91"/>
      <c r="I1431" s="92"/>
      <c r="J1431" s="93"/>
      <c r="K1431" s="94" t="str">
        <f t="shared" si="195"/>
        <v/>
      </c>
      <c r="L1431" s="95">
        <f t="shared" si="197"/>
        <v>0</v>
      </c>
      <c r="M1431" s="96"/>
      <c r="N1431" s="79" t="str">
        <f t="shared" si="196"/>
        <v/>
      </c>
      <c r="O1431" s="82"/>
      <c r="P1431" s="83">
        <f t="shared" si="199"/>
        <v>0</v>
      </c>
      <c r="Q1431" s="78">
        <f t="shared" si="202"/>
        <v>1429</v>
      </c>
      <c r="R1431" s="79"/>
      <c r="T1431" s="3" t="str">
        <f t="shared" si="200"/>
        <v/>
      </c>
    </row>
    <row r="1432" spans="1:20" ht="24.75" customHeight="1">
      <c r="A1432" s="69">
        <f t="shared" si="201"/>
        <v>1430</v>
      </c>
      <c r="B1432" s="16" t="str">
        <f t="shared" si="203"/>
        <v>1132</v>
      </c>
      <c r="C1432" s="69">
        <f t="shared" si="198"/>
        <v>1132</v>
      </c>
      <c r="D1432" s="11"/>
      <c r="E1432" s="12"/>
      <c r="F1432" s="13"/>
      <c r="G1432" s="14"/>
      <c r="H1432" s="91"/>
      <c r="I1432" s="92"/>
      <c r="J1432" s="93"/>
      <c r="K1432" s="94" t="str">
        <f t="shared" si="195"/>
        <v/>
      </c>
      <c r="L1432" s="95">
        <f t="shared" si="197"/>
        <v>0</v>
      </c>
      <c r="M1432" s="96"/>
      <c r="N1432" s="79" t="str">
        <f t="shared" si="196"/>
        <v/>
      </c>
      <c r="O1432" s="82"/>
      <c r="P1432" s="83">
        <f t="shared" si="199"/>
        <v>0</v>
      </c>
      <c r="Q1432" s="78">
        <f t="shared" si="202"/>
        <v>1430</v>
      </c>
      <c r="R1432" s="79"/>
      <c r="T1432" s="3" t="str">
        <f t="shared" si="200"/>
        <v/>
      </c>
    </row>
    <row r="1433" spans="1:20" ht="24.75" customHeight="1">
      <c r="A1433" s="69">
        <f t="shared" si="201"/>
        <v>1431</v>
      </c>
      <c r="B1433" s="16" t="str">
        <f t="shared" si="203"/>
        <v>1133</v>
      </c>
      <c r="C1433" s="69">
        <f t="shared" si="198"/>
        <v>1133</v>
      </c>
      <c r="D1433" s="11"/>
      <c r="E1433" s="12"/>
      <c r="F1433" s="13"/>
      <c r="G1433" s="14"/>
      <c r="H1433" s="91"/>
      <c r="I1433" s="92"/>
      <c r="J1433" s="93"/>
      <c r="K1433" s="94" t="str">
        <f t="shared" ref="K1433:K1496" si="204">I1433&amp;J1433</f>
        <v/>
      </c>
      <c r="L1433" s="95">
        <f t="shared" si="197"/>
        <v>0</v>
      </c>
      <c r="M1433" s="96"/>
      <c r="N1433" s="79" t="str">
        <f t="shared" ref="N1433:N1496" si="205">IF(M1433&lt;&gt;0,"Học Ghép","")</f>
        <v/>
      </c>
      <c r="O1433" s="82"/>
      <c r="P1433" s="83">
        <f t="shared" si="199"/>
        <v>0</v>
      </c>
      <c r="Q1433" s="78">
        <f t="shared" si="202"/>
        <v>1431</v>
      </c>
      <c r="R1433" s="79"/>
      <c r="T1433" s="3" t="str">
        <f t="shared" si="200"/>
        <v/>
      </c>
    </row>
    <row r="1434" spans="1:20" ht="24.75" customHeight="1">
      <c r="A1434" s="69">
        <f t="shared" si="201"/>
        <v>1432</v>
      </c>
      <c r="B1434" s="16" t="str">
        <f t="shared" si="203"/>
        <v>1134</v>
      </c>
      <c r="C1434" s="69">
        <f t="shared" si="198"/>
        <v>1134</v>
      </c>
      <c r="D1434" s="11"/>
      <c r="E1434" s="12"/>
      <c r="F1434" s="13"/>
      <c r="G1434" s="14"/>
      <c r="H1434" s="91"/>
      <c r="I1434" s="92"/>
      <c r="J1434" s="93"/>
      <c r="K1434" s="94" t="str">
        <f t="shared" si="204"/>
        <v/>
      </c>
      <c r="L1434" s="95">
        <f t="shared" si="197"/>
        <v>0</v>
      </c>
      <c r="M1434" s="96"/>
      <c r="N1434" s="79" t="str">
        <f t="shared" si="205"/>
        <v/>
      </c>
      <c r="O1434" s="82"/>
      <c r="P1434" s="83">
        <f t="shared" si="199"/>
        <v>0</v>
      </c>
      <c r="Q1434" s="78">
        <f t="shared" si="202"/>
        <v>1432</v>
      </c>
      <c r="R1434" s="79"/>
      <c r="T1434" s="3" t="str">
        <f t="shared" si="200"/>
        <v/>
      </c>
    </row>
    <row r="1435" spans="1:20" ht="24.75" customHeight="1">
      <c r="A1435" s="69">
        <f t="shared" si="201"/>
        <v>1433</v>
      </c>
      <c r="B1435" s="16" t="str">
        <f t="shared" si="203"/>
        <v>1135</v>
      </c>
      <c r="C1435" s="69">
        <f t="shared" si="198"/>
        <v>1135</v>
      </c>
      <c r="D1435" s="11"/>
      <c r="E1435" s="12"/>
      <c r="F1435" s="13"/>
      <c r="G1435" s="14"/>
      <c r="H1435" s="91"/>
      <c r="I1435" s="92"/>
      <c r="J1435" s="93"/>
      <c r="K1435" s="94" t="str">
        <f t="shared" si="204"/>
        <v/>
      </c>
      <c r="L1435" s="95">
        <f t="shared" si="197"/>
        <v>0</v>
      </c>
      <c r="M1435" s="96"/>
      <c r="N1435" s="79" t="str">
        <f t="shared" si="205"/>
        <v/>
      </c>
      <c r="O1435" s="82"/>
      <c r="P1435" s="83">
        <f t="shared" si="199"/>
        <v>0</v>
      </c>
      <c r="Q1435" s="78">
        <f t="shared" si="202"/>
        <v>1433</v>
      </c>
      <c r="R1435" s="79"/>
      <c r="T1435" s="3" t="str">
        <f t="shared" si="200"/>
        <v/>
      </c>
    </row>
    <row r="1436" spans="1:20" ht="24.75" customHeight="1">
      <c r="A1436" s="69">
        <f t="shared" si="201"/>
        <v>1434</v>
      </c>
      <c r="B1436" s="16" t="str">
        <f t="shared" si="203"/>
        <v>1136</v>
      </c>
      <c r="C1436" s="69">
        <f t="shared" si="198"/>
        <v>1136</v>
      </c>
      <c r="D1436" s="11"/>
      <c r="E1436" s="12"/>
      <c r="F1436" s="13"/>
      <c r="G1436" s="14"/>
      <c r="H1436" s="91"/>
      <c r="I1436" s="92"/>
      <c r="J1436" s="93"/>
      <c r="K1436" s="94" t="str">
        <f t="shared" si="204"/>
        <v/>
      </c>
      <c r="L1436" s="95">
        <f t="shared" si="197"/>
        <v>0</v>
      </c>
      <c r="M1436" s="96"/>
      <c r="N1436" s="79" t="str">
        <f t="shared" si="205"/>
        <v/>
      </c>
      <c r="O1436" s="82"/>
      <c r="P1436" s="83">
        <f t="shared" si="199"/>
        <v>0</v>
      </c>
      <c r="Q1436" s="78">
        <f t="shared" si="202"/>
        <v>1434</v>
      </c>
      <c r="R1436" s="79"/>
      <c r="T1436" s="3" t="str">
        <f t="shared" si="200"/>
        <v/>
      </c>
    </row>
    <row r="1437" spans="1:20" ht="24.75" customHeight="1">
      <c r="A1437" s="69">
        <f t="shared" si="201"/>
        <v>1435</v>
      </c>
      <c r="B1437" s="16" t="str">
        <f t="shared" si="203"/>
        <v>1137</v>
      </c>
      <c r="C1437" s="69">
        <f t="shared" si="198"/>
        <v>1137</v>
      </c>
      <c r="D1437" s="11"/>
      <c r="E1437" s="12"/>
      <c r="F1437" s="13"/>
      <c r="G1437" s="14"/>
      <c r="H1437" s="91"/>
      <c r="I1437" s="92"/>
      <c r="J1437" s="93"/>
      <c r="K1437" s="94" t="str">
        <f t="shared" si="204"/>
        <v/>
      </c>
      <c r="L1437" s="95">
        <f t="shared" si="197"/>
        <v>0</v>
      </c>
      <c r="M1437" s="96"/>
      <c r="N1437" s="79" t="str">
        <f t="shared" si="205"/>
        <v/>
      </c>
      <c r="O1437" s="82"/>
      <c r="P1437" s="83">
        <f t="shared" si="199"/>
        <v>0</v>
      </c>
      <c r="Q1437" s="78">
        <f t="shared" si="202"/>
        <v>1435</v>
      </c>
      <c r="R1437" s="79"/>
      <c r="T1437" s="3" t="str">
        <f t="shared" si="200"/>
        <v/>
      </c>
    </row>
    <row r="1438" spans="1:20" ht="24.75" customHeight="1">
      <c r="A1438" s="69">
        <f t="shared" si="201"/>
        <v>1436</v>
      </c>
      <c r="B1438" s="16" t="str">
        <f t="shared" si="203"/>
        <v>1138</v>
      </c>
      <c r="C1438" s="69">
        <f t="shared" si="198"/>
        <v>1138</v>
      </c>
      <c r="D1438" s="11"/>
      <c r="E1438" s="12"/>
      <c r="F1438" s="13"/>
      <c r="G1438" s="14"/>
      <c r="H1438" s="91"/>
      <c r="I1438" s="92"/>
      <c r="J1438" s="93"/>
      <c r="K1438" s="94" t="str">
        <f t="shared" si="204"/>
        <v/>
      </c>
      <c r="L1438" s="95">
        <f t="shared" si="197"/>
        <v>0</v>
      </c>
      <c r="M1438" s="96"/>
      <c r="N1438" s="79" t="str">
        <f t="shared" si="205"/>
        <v/>
      </c>
      <c r="O1438" s="82"/>
      <c r="P1438" s="83">
        <f t="shared" si="199"/>
        <v>0</v>
      </c>
      <c r="Q1438" s="78">
        <f t="shared" si="202"/>
        <v>1436</v>
      </c>
      <c r="R1438" s="79"/>
      <c r="T1438" s="3" t="str">
        <f t="shared" si="200"/>
        <v/>
      </c>
    </row>
    <row r="1439" spans="1:20" ht="24.75" customHeight="1">
      <c r="A1439" s="69">
        <f t="shared" si="201"/>
        <v>1437</v>
      </c>
      <c r="B1439" s="16" t="str">
        <f t="shared" si="203"/>
        <v>1139</v>
      </c>
      <c r="C1439" s="69">
        <f t="shared" si="198"/>
        <v>1139</v>
      </c>
      <c r="D1439" s="11"/>
      <c r="E1439" s="12"/>
      <c r="F1439" s="13"/>
      <c r="G1439" s="14"/>
      <c r="H1439" s="91"/>
      <c r="I1439" s="92"/>
      <c r="J1439" s="93"/>
      <c r="K1439" s="94" t="str">
        <f t="shared" si="204"/>
        <v/>
      </c>
      <c r="L1439" s="95">
        <f t="shared" si="197"/>
        <v>0</v>
      </c>
      <c r="M1439" s="96"/>
      <c r="N1439" s="79" t="str">
        <f t="shared" si="205"/>
        <v/>
      </c>
      <c r="O1439" s="82"/>
      <c r="P1439" s="83">
        <f t="shared" si="199"/>
        <v>0</v>
      </c>
      <c r="Q1439" s="78">
        <f t="shared" si="202"/>
        <v>1437</v>
      </c>
      <c r="R1439" s="79"/>
      <c r="T1439" s="3" t="str">
        <f t="shared" si="200"/>
        <v/>
      </c>
    </row>
    <row r="1440" spans="1:20" ht="24.75" customHeight="1">
      <c r="A1440" s="69">
        <f t="shared" si="201"/>
        <v>1438</v>
      </c>
      <c r="B1440" s="16" t="str">
        <f t="shared" si="203"/>
        <v>1140</v>
      </c>
      <c r="C1440" s="69">
        <f t="shared" si="198"/>
        <v>1140</v>
      </c>
      <c r="D1440" s="11"/>
      <c r="E1440" s="12"/>
      <c r="F1440" s="13"/>
      <c r="G1440" s="14"/>
      <c r="H1440" s="91"/>
      <c r="I1440" s="92"/>
      <c r="J1440" s="93"/>
      <c r="K1440" s="94" t="str">
        <f t="shared" si="204"/>
        <v/>
      </c>
      <c r="L1440" s="95">
        <f t="shared" si="197"/>
        <v>0</v>
      </c>
      <c r="M1440" s="96"/>
      <c r="N1440" s="79" t="str">
        <f t="shared" si="205"/>
        <v/>
      </c>
      <c r="O1440" s="82"/>
      <c r="P1440" s="83">
        <f t="shared" si="199"/>
        <v>0</v>
      </c>
      <c r="Q1440" s="78">
        <f t="shared" si="202"/>
        <v>1438</v>
      </c>
      <c r="R1440" s="79"/>
      <c r="T1440" s="3" t="str">
        <f t="shared" si="200"/>
        <v/>
      </c>
    </row>
    <row r="1441" spans="1:20" ht="24.75" customHeight="1">
      <c r="A1441" s="69">
        <f t="shared" si="201"/>
        <v>1439</v>
      </c>
      <c r="B1441" s="16" t="str">
        <f t="shared" si="203"/>
        <v>1141</v>
      </c>
      <c r="C1441" s="69">
        <f t="shared" si="198"/>
        <v>1141</v>
      </c>
      <c r="D1441" s="11"/>
      <c r="E1441" s="12"/>
      <c r="F1441" s="13"/>
      <c r="G1441" s="14"/>
      <c r="H1441" s="91"/>
      <c r="I1441" s="92"/>
      <c r="J1441" s="93"/>
      <c r="K1441" s="94" t="str">
        <f t="shared" si="204"/>
        <v/>
      </c>
      <c r="L1441" s="95">
        <f t="shared" si="197"/>
        <v>0</v>
      </c>
      <c r="M1441" s="96"/>
      <c r="N1441" s="79" t="str">
        <f t="shared" si="205"/>
        <v/>
      </c>
      <c r="O1441" s="82"/>
      <c r="P1441" s="83">
        <f t="shared" si="199"/>
        <v>0</v>
      </c>
      <c r="Q1441" s="78">
        <f t="shared" si="202"/>
        <v>1439</v>
      </c>
      <c r="R1441" s="79"/>
      <c r="T1441" s="3" t="str">
        <f t="shared" si="200"/>
        <v/>
      </c>
    </row>
    <row r="1442" spans="1:20" ht="24.75" customHeight="1">
      <c r="A1442" s="69">
        <f t="shared" si="201"/>
        <v>1440</v>
      </c>
      <c r="B1442" s="16" t="str">
        <f t="shared" si="203"/>
        <v>1142</v>
      </c>
      <c r="C1442" s="69">
        <f t="shared" si="198"/>
        <v>1142</v>
      </c>
      <c r="D1442" s="11"/>
      <c r="E1442" s="12"/>
      <c r="F1442" s="13"/>
      <c r="G1442" s="14"/>
      <c r="H1442" s="91"/>
      <c r="I1442" s="92"/>
      <c r="J1442" s="93"/>
      <c r="K1442" s="94" t="str">
        <f t="shared" si="204"/>
        <v/>
      </c>
      <c r="L1442" s="95">
        <f t="shared" si="197"/>
        <v>0</v>
      </c>
      <c r="M1442" s="96"/>
      <c r="N1442" s="79" t="str">
        <f t="shared" si="205"/>
        <v/>
      </c>
      <c r="O1442" s="82"/>
      <c r="P1442" s="83">
        <f t="shared" si="199"/>
        <v>0</v>
      </c>
      <c r="Q1442" s="78">
        <f t="shared" si="202"/>
        <v>1440</v>
      </c>
      <c r="R1442" s="79"/>
      <c r="T1442" s="3" t="str">
        <f t="shared" si="200"/>
        <v/>
      </c>
    </row>
    <row r="1443" spans="1:20" ht="24.75" customHeight="1">
      <c r="A1443" s="69">
        <f t="shared" si="201"/>
        <v>1441</v>
      </c>
      <c r="B1443" s="16" t="str">
        <f t="shared" si="203"/>
        <v>1143</v>
      </c>
      <c r="C1443" s="69">
        <f t="shared" si="198"/>
        <v>1143</v>
      </c>
      <c r="D1443" s="11"/>
      <c r="E1443" s="12"/>
      <c r="F1443" s="13"/>
      <c r="G1443" s="14"/>
      <c r="H1443" s="91"/>
      <c r="I1443" s="92"/>
      <c r="J1443" s="93"/>
      <c r="K1443" s="94" t="str">
        <f t="shared" si="204"/>
        <v/>
      </c>
      <c r="L1443" s="95">
        <f t="shared" si="197"/>
        <v>0</v>
      </c>
      <c r="M1443" s="96"/>
      <c r="N1443" s="79" t="str">
        <f t="shared" si="205"/>
        <v/>
      </c>
      <c r="O1443" s="82"/>
      <c r="P1443" s="83">
        <f t="shared" si="199"/>
        <v>0</v>
      </c>
      <c r="Q1443" s="78">
        <f t="shared" si="202"/>
        <v>1441</v>
      </c>
      <c r="R1443" s="79"/>
      <c r="T1443" s="3" t="str">
        <f t="shared" si="200"/>
        <v/>
      </c>
    </row>
    <row r="1444" spans="1:20" ht="24.75" customHeight="1">
      <c r="A1444" s="69">
        <f t="shared" si="201"/>
        <v>1442</v>
      </c>
      <c r="B1444" s="16" t="str">
        <f t="shared" si="203"/>
        <v>1144</v>
      </c>
      <c r="C1444" s="69">
        <f t="shared" si="198"/>
        <v>1144</v>
      </c>
      <c r="D1444" s="11"/>
      <c r="E1444" s="12"/>
      <c r="F1444" s="13"/>
      <c r="G1444" s="14"/>
      <c r="H1444" s="91"/>
      <c r="I1444" s="92"/>
      <c r="J1444" s="93"/>
      <c r="K1444" s="94" t="str">
        <f t="shared" si="204"/>
        <v/>
      </c>
      <c r="L1444" s="95">
        <f t="shared" si="197"/>
        <v>0</v>
      </c>
      <c r="M1444" s="96"/>
      <c r="N1444" s="79" t="str">
        <f t="shared" si="205"/>
        <v/>
      </c>
      <c r="O1444" s="82"/>
      <c r="P1444" s="83">
        <f t="shared" si="199"/>
        <v>0</v>
      </c>
      <c r="Q1444" s="78">
        <f t="shared" si="202"/>
        <v>1442</v>
      </c>
      <c r="R1444" s="79"/>
      <c r="T1444" s="3" t="str">
        <f t="shared" si="200"/>
        <v/>
      </c>
    </row>
    <row r="1445" spans="1:20" ht="24.75" customHeight="1">
      <c r="A1445" s="69">
        <f t="shared" si="201"/>
        <v>1443</v>
      </c>
      <c r="B1445" s="16" t="str">
        <f t="shared" si="203"/>
        <v>1145</v>
      </c>
      <c r="C1445" s="69">
        <f t="shared" si="198"/>
        <v>1145</v>
      </c>
      <c r="D1445" s="11"/>
      <c r="E1445" s="12"/>
      <c r="F1445" s="13"/>
      <c r="G1445" s="14"/>
      <c r="H1445" s="91"/>
      <c r="I1445" s="92"/>
      <c r="J1445" s="93"/>
      <c r="K1445" s="94" t="str">
        <f t="shared" si="204"/>
        <v/>
      </c>
      <c r="L1445" s="95">
        <f t="shared" si="197"/>
        <v>0</v>
      </c>
      <c r="M1445" s="96"/>
      <c r="N1445" s="79" t="str">
        <f t="shared" si="205"/>
        <v/>
      </c>
      <c r="O1445" s="82"/>
      <c r="P1445" s="83">
        <f t="shared" si="199"/>
        <v>0</v>
      </c>
      <c r="Q1445" s="78">
        <f t="shared" si="202"/>
        <v>1443</v>
      </c>
      <c r="R1445" s="79"/>
      <c r="T1445" s="3" t="str">
        <f t="shared" si="200"/>
        <v/>
      </c>
    </row>
    <row r="1446" spans="1:20" ht="24.75" customHeight="1">
      <c r="A1446" s="69">
        <f t="shared" si="201"/>
        <v>1444</v>
      </c>
      <c r="B1446" s="16" t="str">
        <f t="shared" si="203"/>
        <v>1146</v>
      </c>
      <c r="C1446" s="69">
        <f t="shared" si="198"/>
        <v>1146</v>
      </c>
      <c r="D1446" s="11"/>
      <c r="E1446" s="12"/>
      <c r="F1446" s="13"/>
      <c r="G1446" s="14"/>
      <c r="H1446" s="91"/>
      <c r="I1446" s="92"/>
      <c r="J1446" s="93"/>
      <c r="K1446" s="94" t="str">
        <f t="shared" si="204"/>
        <v/>
      </c>
      <c r="L1446" s="95">
        <f t="shared" si="197"/>
        <v>0</v>
      </c>
      <c r="M1446" s="96"/>
      <c r="N1446" s="79" t="str">
        <f t="shared" si="205"/>
        <v/>
      </c>
      <c r="O1446" s="82"/>
      <c r="P1446" s="83">
        <f t="shared" si="199"/>
        <v>0</v>
      </c>
      <c r="Q1446" s="78">
        <f t="shared" si="202"/>
        <v>1444</v>
      </c>
      <c r="R1446" s="79"/>
      <c r="T1446" s="3" t="str">
        <f t="shared" si="200"/>
        <v/>
      </c>
    </row>
    <row r="1447" spans="1:20" ht="24.75" customHeight="1">
      <c r="A1447" s="69">
        <f t="shared" si="201"/>
        <v>1445</v>
      </c>
      <c r="B1447" s="16" t="str">
        <f t="shared" si="203"/>
        <v>1147</v>
      </c>
      <c r="C1447" s="69">
        <f t="shared" si="198"/>
        <v>1147</v>
      </c>
      <c r="D1447" s="11"/>
      <c r="E1447" s="12"/>
      <c r="F1447" s="13"/>
      <c r="G1447" s="14"/>
      <c r="H1447" s="91"/>
      <c r="I1447" s="92"/>
      <c r="J1447" s="93"/>
      <c r="K1447" s="94" t="str">
        <f t="shared" si="204"/>
        <v/>
      </c>
      <c r="L1447" s="95">
        <f t="shared" si="197"/>
        <v>0</v>
      </c>
      <c r="M1447" s="96"/>
      <c r="N1447" s="79" t="str">
        <f t="shared" si="205"/>
        <v/>
      </c>
      <c r="O1447" s="82"/>
      <c r="P1447" s="83">
        <f t="shared" si="199"/>
        <v>0</v>
      </c>
      <c r="Q1447" s="78">
        <f t="shared" si="202"/>
        <v>1445</v>
      </c>
      <c r="R1447" s="79"/>
      <c r="T1447" s="3" t="str">
        <f t="shared" si="200"/>
        <v/>
      </c>
    </row>
    <row r="1448" spans="1:20" ht="24.75" customHeight="1">
      <c r="A1448" s="69">
        <f t="shared" si="201"/>
        <v>1446</v>
      </c>
      <c r="B1448" s="16" t="str">
        <f t="shared" si="203"/>
        <v>1148</v>
      </c>
      <c r="C1448" s="69">
        <f t="shared" si="198"/>
        <v>1148</v>
      </c>
      <c r="D1448" s="11"/>
      <c r="E1448" s="12"/>
      <c r="F1448" s="13"/>
      <c r="G1448" s="14"/>
      <c r="H1448" s="91"/>
      <c r="I1448" s="92"/>
      <c r="J1448" s="93"/>
      <c r="K1448" s="94" t="str">
        <f t="shared" si="204"/>
        <v/>
      </c>
      <c r="L1448" s="95">
        <f t="shared" si="197"/>
        <v>0</v>
      </c>
      <c r="M1448" s="96"/>
      <c r="N1448" s="79" t="str">
        <f t="shared" si="205"/>
        <v/>
      </c>
      <c r="O1448" s="82"/>
      <c r="P1448" s="83">
        <f t="shared" si="199"/>
        <v>0</v>
      </c>
      <c r="Q1448" s="78">
        <f t="shared" si="202"/>
        <v>1446</v>
      </c>
      <c r="R1448" s="79"/>
      <c r="T1448" s="3" t="str">
        <f t="shared" si="200"/>
        <v/>
      </c>
    </row>
    <row r="1449" spans="1:20" ht="24.75" customHeight="1">
      <c r="A1449" s="69">
        <f t="shared" si="201"/>
        <v>1447</v>
      </c>
      <c r="B1449" s="16" t="str">
        <f t="shared" si="203"/>
        <v>1149</v>
      </c>
      <c r="C1449" s="69">
        <f t="shared" si="198"/>
        <v>1149</v>
      </c>
      <c r="D1449" s="11"/>
      <c r="E1449" s="12"/>
      <c r="F1449" s="13"/>
      <c r="G1449" s="14"/>
      <c r="H1449" s="91"/>
      <c r="I1449" s="92"/>
      <c r="J1449" s="93"/>
      <c r="K1449" s="94" t="str">
        <f t="shared" si="204"/>
        <v/>
      </c>
      <c r="L1449" s="95">
        <f t="shared" si="197"/>
        <v>0</v>
      </c>
      <c r="M1449" s="96"/>
      <c r="N1449" s="79" t="str">
        <f t="shared" si="205"/>
        <v/>
      </c>
      <c r="O1449" s="82"/>
      <c r="P1449" s="83">
        <f t="shared" si="199"/>
        <v>0</v>
      </c>
      <c r="Q1449" s="78">
        <f t="shared" si="202"/>
        <v>1447</v>
      </c>
      <c r="R1449" s="79"/>
      <c r="T1449" s="3" t="str">
        <f t="shared" si="200"/>
        <v/>
      </c>
    </row>
    <row r="1450" spans="1:20" ht="24.75" customHeight="1">
      <c r="A1450" s="69">
        <f t="shared" si="201"/>
        <v>1448</v>
      </c>
      <c r="B1450" s="16" t="str">
        <f t="shared" si="203"/>
        <v>1150</v>
      </c>
      <c r="C1450" s="69">
        <f t="shared" si="198"/>
        <v>1150</v>
      </c>
      <c r="D1450" s="11"/>
      <c r="E1450" s="12"/>
      <c r="F1450" s="13"/>
      <c r="G1450" s="14"/>
      <c r="H1450" s="91"/>
      <c r="I1450" s="92"/>
      <c r="J1450" s="93"/>
      <c r="K1450" s="94" t="str">
        <f t="shared" si="204"/>
        <v/>
      </c>
      <c r="L1450" s="95">
        <f t="shared" si="197"/>
        <v>0</v>
      </c>
      <c r="M1450" s="96"/>
      <c r="N1450" s="79" t="str">
        <f t="shared" si="205"/>
        <v/>
      </c>
      <c r="O1450" s="82"/>
      <c r="P1450" s="83">
        <f t="shared" si="199"/>
        <v>0</v>
      </c>
      <c r="Q1450" s="78">
        <f t="shared" si="202"/>
        <v>1448</v>
      </c>
      <c r="R1450" s="79"/>
      <c r="T1450" s="3" t="str">
        <f t="shared" si="200"/>
        <v/>
      </c>
    </row>
    <row r="1451" spans="1:20" ht="24.75" customHeight="1">
      <c r="A1451" s="69">
        <f t="shared" si="201"/>
        <v>1449</v>
      </c>
      <c r="B1451" s="16" t="str">
        <f t="shared" si="203"/>
        <v>1151</v>
      </c>
      <c r="C1451" s="69">
        <f t="shared" si="198"/>
        <v>1151</v>
      </c>
      <c r="D1451" s="11"/>
      <c r="E1451" s="12"/>
      <c r="F1451" s="13"/>
      <c r="G1451" s="14"/>
      <c r="H1451" s="91"/>
      <c r="I1451" s="92"/>
      <c r="J1451" s="93"/>
      <c r="K1451" s="94" t="str">
        <f t="shared" si="204"/>
        <v/>
      </c>
      <c r="L1451" s="95">
        <f t="shared" si="197"/>
        <v>0</v>
      </c>
      <c r="M1451" s="96"/>
      <c r="N1451" s="79" t="str">
        <f t="shared" si="205"/>
        <v/>
      </c>
      <c r="O1451" s="82"/>
      <c r="P1451" s="83">
        <f t="shared" si="199"/>
        <v>0</v>
      </c>
      <c r="Q1451" s="78">
        <f t="shared" si="202"/>
        <v>1449</v>
      </c>
      <c r="R1451" s="79"/>
      <c r="T1451" s="3" t="str">
        <f t="shared" si="200"/>
        <v/>
      </c>
    </row>
    <row r="1452" spans="1:20" ht="24.75" customHeight="1">
      <c r="A1452" s="69">
        <f t="shared" si="201"/>
        <v>1450</v>
      </c>
      <c r="B1452" s="16" t="str">
        <f t="shared" si="203"/>
        <v>1152</v>
      </c>
      <c r="C1452" s="69">
        <f t="shared" si="198"/>
        <v>1152</v>
      </c>
      <c r="D1452" s="11"/>
      <c r="E1452" s="12"/>
      <c r="F1452" s="13"/>
      <c r="G1452" s="14"/>
      <c r="H1452" s="91"/>
      <c r="I1452" s="92"/>
      <c r="J1452" s="93"/>
      <c r="K1452" s="94" t="str">
        <f t="shared" si="204"/>
        <v/>
      </c>
      <c r="L1452" s="95">
        <f t="shared" si="197"/>
        <v>0</v>
      </c>
      <c r="M1452" s="96"/>
      <c r="N1452" s="79" t="str">
        <f t="shared" si="205"/>
        <v/>
      </c>
      <c r="O1452" s="82"/>
      <c r="P1452" s="83">
        <f t="shared" si="199"/>
        <v>0</v>
      </c>
      <c r="Q1452" s="78">
        <f t="shared" si="202"/>
        <v>1450</v>
      </c>
      <c r="R1452" s="79"/>
      <c r="T1452" s="3" t="str">
        <f t="shared" si="200"/>
        <v/>
      </c>
    </row>
    <row r="1453" spans="1:20" ht="24.75" customHeight="1">
      <c r="A1453" s="69">
        <f t="shared" si="201"/>
        <v>1451</v>
      </c>
      <c r="B1453" s="16" t="str">
        <f t="shared" si="203"/>
        <v>1153</v>
      </c>
      <c r="C1453" s="69">
        <f t="shared" si="198"/>
        <v>1153</v>
      </c>
      <c r="D1453" s="11"/>
      <c r="E1453" s="12"/>
      <c r="F1453" s="13"/>
      <c r="G1453" s="14"/>
      <c r="H1453" s="91"/>
      <c r="I1453" s="92"/>
      <c r="J1453" s="93"/>
      <c r="K1453" s="94" t="str">
        <f t="shared" si="204"/>
        <v/>
      </c>
      <c r="L1453" s="95">
        <f t="shared" si="197"/>
        <v>0</v>
      </c>
      <c r="M1453" s="96"/>
      <c r="N1453" s="79" t="str">
        <f t="shared" si="205"/>
        <v/>
      </c>
      <c r="O1453" s="82"/>
      <c r="P1453" s="83">
        <f t="shared" si="199"/>
        <v>0</v>
      </c>
      <c r="Q1453" s="78">
        <f t="shared" si="202"/>
        <v>1451</v>
      </c>
      <c r="R1453" s="79"/>
      <c r="T1453" s="3" t="str">
        <f t="shared" si="200"/>
        <v/>
      </c>
    </row>
    <row r="1454" spans="1:20" ht="24.75" customHeight="1">
      <c r="A1454" s="69">
        <f t="shared" si="201"/>
        <v>1452</v>
      </c>
      <c r="B1454" s="16" t="str">
        <f t="shared" si="203"/>
        <v>1154</v>
      </c>
      <c r="C1454" s="69">
        <f t="shared" si="198"/>
        <v>1154</v>
      </c>
      <c r="D1454" s="11"/>
      <c r="E1454" s="12"/>
      <c r="F1454" s="13"/>
      <c r="G1454" s="14"/>
      <c r="H1454" s="91"/>
      <c r="I1454" s="92"/>
      <c r="J1454" s="93"/>
      <c r="K1454" s="94" t="str">
        <f t="shared" si="204"/>
        <v/>
      </c>
      <c r="L1454" s="95">
        <f t="shared" si="197"/>
        <v>0</v>
      </c>
      <c r="M1454" s="96"/>
      <c r="N1454" s="79" t="str">
        <f t="shared" si="205"/>
        <v/>
      </c>
      <c r="O1454" s="82"/>
      <c r="P1454" s="83">
        <f t="shared" si="199"/>
        <v>0</v>
      </c>
      <c r="Q1454" s="78">
        <f t="shared" si="202"/>
        <v>1452</v>
      </c>
      <c r="R1454" s="79"/>
      <c r="T1454" s="3" t="str">
        <f t="shared" si="200"/>
        <v/>
      </c>
    </row>
    <row r="1455" spans="1:20" ht="24.75" customHeight="1">
      <c r="A1455" s="69">
        <f t="shared" si="201"/>
        <v>1453</v>
      </c>
      <c r="B1455" s="16" t="str">
        <f t="shared" si="203"/>
        <v>1155</v>
      </c>
      <c r="C1455" s="69">
        <f t="shared" si="198"/>
        <v>1155</v>
      </c>
      <c r="D1455" s="11"/>
      <c r="E1455" s="12"/>
      <c r="F1455" s="13"/>
      <c r="G1455" s="14"/>
      <c r="H1455" s="91"/>
      <c r="I1455" s="92"/>
      <c r="J1455" s="93"/>
      <c r="K1455" s="94" t="str">
        <f t="shared" si="204"/>
        <v/>
      </c>
      <c r="L1455" s="95">
        <f t="shared" si="197"/>
        <v>0</v>
      </c>
      <c r="M1455" s="96"/>
      <c r="N1455" s="79" t="str">
        <f t="shared" si="205"/>
        <v/>
      </c>
      <c r="O1455" s="82"/>
      <c r="P1455" s="83">
        <f t="shared" si="199"/>
        <v>0</v>
      </c>
      <c r="Q1455" s="78">
        <f t="shared" si="202"/>
        <v>1453</v>
      </c>
      <c r="R1455" s="79"/>
      <c r="T1455" s="3" t="str">
        <f t="shared" si="200"/>
        <v/>
      </c>
    </row>
    <row r="1456" spans="1:20" ht="24.75" customHeight="1">
      <c r="A1456" s="69">
        <f t="shared" si="201"/>
        <v>1454</v>
      </c>
      <c r="B1456" s="16" t="str">
        <f t="shared" si="203"/>
        <v>1156</v>
      </c>
      <c r="C1456" s="69">
        <f t="shared" si="198"/>
        <v>1156</v>
      </c>
      <c r="D1456" s="11"/>
      <c r="E1456" s="12"/>
      <c r="F1456" s="13"/>
      <c r="G1456" s="14"/>
      <c r="H1456" s="91"/>
      <c r="I1456" s="92"/>
      <c r="J1456" s="93"/>
      <c r="K1456" s="94" t="str">
        <f t="shared" si="204"/>
        <v/>
      </c>
      <c r="L1456" s="95">
        <f t="shared" si="197"/>
        <v>0</v>
      </c>
      <c r="M1456" s="96"/>
      <c r="N1456" s="79" t="str">
        <f t="shared" si="205"/>
        <v/>
      </c>
      <c r="O1456" s="82"/>
      <c r="P1456" s="83">
        <f t="shared" si="199"/>
        <v>0</v>
      </c>
      <c r="Q1456" s="78">
        <f t="shared" si="202"/>
        <v>1454</v>
      </c>
      <c r="R1456" s="79"/>
      <c r="T1456" s="3" t="str">
        <f t="shared" si="200"/>
        <v/>
      </c>
    </row>
    <row r="1457" spans="1:20" ht="24.75" customHeight="1">
      <c r="A1457" s="69">
        <f t="shared" si="201"/>
        <v>1455</v>
      </c>
      <c r="B1457" s="16" t="str">
        <f t="shared" si="203"/>
        <v>1157</v>
      </c>
      <c r="C1457" s="69">
        <f t="shared" si="198"/>
        <v>1157</v>
      </c>
      <c r="D1457" s="11"/>
      <c r="E1457" s="12"/>
      <c r="F1457" s="13"/>
      <c r="G1457" s="14"/>
      <c r="H1457" s="91"/>
      <c r="I1457" s="92"/>
      <c r="J1457" s="93"/>
      <c r="K1457" s="94" t="str">
        <f t="shared" si="204"/>
        <v/>
      </c>
      <c r="L1457" s="95">
        <f t="shared" si="197"/>
        <v>0</v>
      </c>
      <c r="M1457" s="96"/>
      <c r="N1457" s="79" t="str">
        <f t="shared" si="205"/>
        <v/>
      </c>
      <c r="O1457" s="82"/>
      <c r="P1457" s="83">
        <f t="shared" si="199"/>
        <v>0</v>
      </c>
      <c r="Q1457" s="78">
        <f t="shared" si="202"/>
        <v>1455</v>
      </c>
      <c r="R1457" s="79"/>
      <c r="T1457" s="3" t="str">
        <f t="shared" si="200"/>
        <v/>
      </c>
    </row>
    <row r="1458" spans="1:20" ht="24.75" customHeight="1">
      <c r="A1458" s="69">
        <f t="shared" si="201"/>
        <v>1456</v>
      </c>
      <c r="B1458" s="16" t="str">
        <f t="shared" si="203"/>
        <v>1158</v>
      </c>
      <c r="C1458" s="69">
        <f t="shared" si="198"/>
        <v>1158</v>
      </c>
      <c r="D1458" s="11"/>
      <c r="E1458" s="12"/>
      <c r="F1458" s="13"/>
      <c r="G1458" s="14"/>
      <c r="H1458" s="91"/>
      <c r="I1458" s="92"/>
      <c r="J1458" s="93"/>
      <c r="K1458" s="94" t="str">
        <f t="shared" si="204"/>
        <v/>
      </c>
      <c r="L1458" s="95">
        <f t="shared" si="197"/>
        <v>0</v>
      </c>
      <c r="M1458" s="96"/>
      <c r="N1458" s="79" t="str">
        <f t="shared" si="205"/>
        <v/>
      </c>
      <c r="O1458" s="82"/>
      <c r="P1458" s="83">
        <f t="shared" si="199"/>
        <v>0</v>
      </c>
      <c r="Q1458" s="78">
        <f t="shared" si="202"/>
        <v>1456</v>
      </c>
      <c r="R1458" s="79"/>
      <c r="T1458" s="3" t="str">
        <f t="shared" si="200"/>
        <v/>
      </c>
    </row>
    <row r="1459" spans="1:20" ht="24.75" customHeight="1">
      <c r="A1459" s="69">
        <f t="shared" si="201"/>
        <v>1457</v>
      </c>
      <c r="B1459" s="16" t="str">
        <f t="shared" si="203"/>
        <v>1159</v>
      </c>
      <c r="C1459" s="69">
        <f t="shared" si="198"/>
        <v>1159</v>
      </c>
      <c r="D1459" s="11"/>
      <c r="E1459" s="12"/>
      <c r="F1459" s="13"/>
      <c r="G1459" s="14"/>
      <c r="H1459" s="91"/>
      <c r="I1459" s="92"/>
      <c r="J1459" s="93"/>
      <c r="K1459" s="94" t="str">
        <f t="shared" si="204"/>
        <v/>
      </c>
      <c r="L1459" s="95">
        <f t="shared" si="197"/>
        <v>0</v>
      </c>
      <c r="M1459" s="96"/>
      <c r="N1459" s="79" t="str">
        <f t="shared" si="205"/>
        <v/>
      </c>
      <c r="O1459" s="82"/>
      <c r="P1459" s="83">
        <f t="shared" si="199"/>
        <v>0</v>
      </c>
      <c r="Q1459" s="78">
        <f t="shared" si="202"/>
        <v>1457</v>
      </c>
      <c r="R1459" s="79"/>
      <c r="T1459" s="3" t="str">
        <f t="shared" si="200"/>
        <v/>
      </c>
    </row>
    <row r="1460" spans="1:20" ht="24.75" customHeight="1">
      <c r="A1460" s="69">
        <f t="shared" si="201"/>
        <v>1458</v>
      </c>
      <c r="B1460" s="16" t="str">
        <f t="shared" si="203"/>
        <v>1160</v>
      </c>
      <c r="C1460" s="69">
        <f t="shared" si="198"/>
        <v>1160</v>
      </c>
      <c r="D1460" s="11"/>
      <c r="E1460" s="12"/>
      <c r="F1460" s="13"/>
      <c r="G1460" s="14"/>
      <c r="H1460" s="91"/>
      <c r="I1460" s="92"/>
      <c r="J1460" s="93"/>
      <c r="K1460" s="94" t="str">
        <f t="shared" si="204"/>
        <v/>
      </c>
      <c r="L1460" s="95">
        <f t="shared" si="197"/>
        <v>0</v>
      </c>
      <c r="M1460" s="96"/>
      <c r="N1460" s="79" t="str">
        <f t="shared" si="205"/>
        <v/>
      </c>
      <c r="O1460" s="82"/>
      <c r="P1460" s="83">
        <f t="shared" si="199"/>
        <v>0</v>
      </c>
      <c r="Q1460" s="78">
        <f t="shared" si="202"/>
        <v>1458</v>
      </c>
      <c r="R1460" s="79"/>
      <c r="T1460" s="3" t="str">
        <f t="shared" si="200"/>
        <v/>
      </c>
    </row>
    <row r="1461" spans="1:20" ht="24.75" customHeight="1">
      <c r="A1461" s="69">
        <f t="shared" si="201"/>
        <v>1459</v>
      </c>
      <c r="B1461" s="16" t="str">
        <f t="shared" si="203"/>
        <v>1161</v>
      </c>
      <c r="C1461" s="69">
        <f t="shared" si="198"/>
        <v>1161</v>
      </c>
      <c r="D1461" s="11"/>
      <c r="E1461" s="12"/>
      <c r="F1461" s="13"/>
      <c r="G1461" s="14"/>
      <c r="H1461" s="91"/>
      <c r="I1461" s="92"/>
      <c r="J1461" s="93"/>
      <c r="K1461" s="94" t="str">
        <f t="shared" si="204"/>
        <v/>
      </c>
      <c r="L1461" s="95">
        <f t="shared" si="197"/>
        <v>0</v>
      </c>
      <c r="M1461" s="96"/>
      <c r="N1461" s="79" t="str">
        <f t="shared" si="205"/>
        <v/>
      </c>
      <c r="O1461" s="82"/>
      <c r="P1461" s="83">
        <f t="shared" si="199"/>
        <v>0</v>
      </c>
      <c r="Q1461" s="78">
        <f t="shared" si="202"/>
        <v>1459</v>
      </c>
      <c r="R1461" s="79"/>
      <c r="T1461" s="3" t="str">
        <f t="shared" si="200"/>
        <v/>
      </c>
    </row>
    <row r="1462" spans="1:20" ht="24.75" customHeight="1">
      <c r="A1462" s="69">
        <f t="shared" si="201"/>
        <v>1460</v>
      </c>
      <c r="B1462" s="16" t="str">
        <f t="shared" si="203"/>
        <v>1162</v>
      </c>
      <c r="C1462" s="69">
        <f t="shared" si="198"/>
        <v>1162</v>
      </c>
      <c r="D1462" s="11"/>
      <c r="E1462" s="12"/>
      <c r="F1462" s="13"/>
      <c r="G1462" s="14"/>
      <c r="H1462" s="91"/>
      <c r="I1462" s="92"/>
      <c r="J1462" s="93"/>
      <c r="K1462" s="94" t="str">
        <f t="shared" si="204"/>
        <v/>
      </c>
      <c r="L1462" s="95">
        <f t="shared" si="197"/>
        <v>0</v>
      </c>
      <c r="M1462" s="96"/>
      <c r="N1462" s="79" t="str">
        <f t="shared" si="205"/>
        <v/>
      </c>
      <c r="O1462" s="82"/>
      <c r="P1462" s="83">
        <f t="shared" si="199"/>
        <v>0</v>
      </c>
      <c r="Q1462" s="78">
        <f t="shared" si="202"/>
        <v>1460</v>
      </c>
      <c r="R1462" s="79"/>
      <c r="T1462" s="3" t="str">
        <f t="shared" si="200"/>
        <v/>
      </c>
    </row>
    <row r="1463" spans="1:20" ht="24.75" customHeight="1">
      <c r="A1463" s="69">
        <f t="shared" si="201"/>
        <v>1461</v>
      </c>
      <c r="B1463" s="16" t="str">
        <f t="shared" si="203"/>
        <v>1163</v>
      </c>
      <c r="C1463" s="69">
        <f t="shared" si="198"/>
        <v>1163</v>
      </c>
      <c r="D1463" s="11"/>
      <c r="E1463" s="12"/>
      <c r="F1463" s="13"/>
      <c r="G1463" s="14"/>
      <c r="H1463" s="91"/>
      <c r="I1463" s="92"/>
      <c r="J1463" s="93"/>
      <c r="K1463" s="94" t="str">
        <f t="shared" si="204"/>
        <v/>
      </c>
      <c r="L1463" s="95">
        <f t="shared" si="197"/>
        <v>0</v>
      </c>
      <c r="M1463" s="96"/>
      <c r="N1463" s="79" t="str">
        <f t="shared" si="205"/>
        <v/>
      </c>
      <c r="O1463" s="82"/>
      <c r="P1463" s="83">
        <f t="shared" si="199"/>
        <v>0</v>
      </c>
      <c r="Q1463" s="78">
        <f t="shared" si="202"/>
        <v>1461</v>
      </c>
      <c r="R1463" s="79"/>
      <c r="T1463" s="3" t="str">
        <f t="shared" si="200"/>
        <v/>
      </c>
    </row>
    <row r="1464" spans="1:20" ht="24.75" customHeight="1">
      <c r="A1464" s="69">
        <f t="shared" si="201"/>
        <v>1462</v>
      </c>
      <c r="B1464" s="16" t="str">
        <f t="shared" si="203"/>
        <v>1164</v>
      </c>
      <c r="C1464" s="69">
        <f t="shared" si="198"/>
        <v>1164</v>
      </c>
      <c r="D1464" s="11"/>
      <c r="E1464" s="12"/>
      <c r="F1464" s="13"/>
      <c r="G1464" s="14"/>
      <c r="H1464" s="91"/>
      <c r="I1464" s="92"/>
      <c r="J1464" s="93"/>
      <c r="K1464" s="94" t="str">
        <f t="shared" si="204"/>
        <v/>
      </c>
      <c r="L1464" s="95">
        <f t="shared" si="197"/>
        <v>0</v>
      </c>
      <c r="M1464" s="96"/>
      <c r="N1464" s="79" t="str">
        <f t="shared" si="205"/>
        <v/>
      </c>
      <c r="O1464" s="82"/>
      <c r="P1464" s="83">
        <f t="shared" si="199"/>
        <v>0</v>
      </c>
      <c r="Q1464" s="78">
        <f t="shared" si="202"/>
        <v>1462</v>
      </c>
      <c r="R1464" s="79"/>
      <c r="T1464" s="3" t="str">
        <f t="shared" si="200"/>
        <v/>
      </c>
    </row>
    <row r="1465" spans="1:20" ht="24.75" customHeight="1">
      <c r="A1465" s="69">
        <f t="shared" si="201"/>
        <v>1463</v>
      </c>
      <c r="B1465" s="16" t="str">
        <f t="shared" si="203"/>
        <v>1165</v>
      </c>
      <c r="C1465" s="69">
        <f t="shared" si="198"/>
        <v>1165</v>
      </c>
      <c r="D1465" s="11"/>
      <c r="E1465" s="12"/>
      <c r="F1465" s="13"/>
      <c r="G1465" s="14"/>
      <c r="H1465" s="91"/>
      <c r="I1465" s="92"/>
      <c r="J1465" s="93"/>
      <c r="K1465" s="94" t="str">
        <f t="shared" si="204"/>
        <v/>
      </c>
      <c r="L1465" s="95">
        <f t="shared" si="197"/>
        <v>0</v>
      </c>
      <c r="M1465" s="96"/>
      <c r="N1465" s="79" t="str">
        <f t="shared" si="205"/>
        <v/>
      </c>
      <c r="O1465" s="82"/>
      <c r="P1465" s="83">
        <f t="shared" si="199"/>
        <v>0</v>
      </c>
      <c r="Q1465" s="78">
        <f t="shared" si="202"/>
        <v>1463</v>
      </c>
      <c r="R1465" s="79"/>
      <c r="T1465" s="3" t="str">
        <f t="shared" si="200"/>
        <v/>
      </c>
    </row>
    <row r="1466" spans="1:20" ht="24.75" customHeight="1">
      <c r="A1466" s="69">
        <f t="shared" si="201"/>
        <v>1464</v>
      </c>
      <c r="B1466" s="16" t="str">
        <f t="shared" si="203"/>
        <v>1166</v>
      </c>
      <c r="C1466" s="69">
        <f t="shared" si="198"/>
        <v>1166</v>
      </c>
      <c r="D1466" s="11"/>
      <c r="E1466" s="12"/>
      <c r="F1466" s="13"/>
      <c r="G1466" s="14"/>
      <c r="H1466" s="91"/>
      <c r="I1466" s="92"/>
      <c r="J1466" s="93"/>
      <c r="K1466" s="94" t="str">
        <f t="shared" si="204"/>
        <v/>
      </c>
      <c r="L1466" s="95">
        <f t="shared" si="197"/>
        <v>0</v>
      </c>
      <c r="M1466" s="96"/>
      <c r="N1466" s="79" t="str">
        <f t="shared" si="205"/>
        <v/>
      </c>
      <c r="O1466" s="82"/>
      <c r="P1466" s="83">
        <f t="shared" si="199"/>
        <v>0</v>
      </c>
      <c r="Q1466" s="78">
        <f t="shared" si="202"/>
        <v>1464</v>
      </c>
      <c r="R1466" s="79"/>
      <c r="T1466" s="3" t="str">
        <f t="shared" si="200"/>
        <v/>
      </c>
    </row>
    <row r="1467" spans="1:20" ht="24.75" customHeight="1">
      <c r="A1467" s="69">
        <f t="shared" si="201"/>
        <v>1465</v>
      </c>
      <c r="B1467" s="16" t="str">
        <f t="shared" si="203"/>
        <v>1167</v>
      </c>
      <c r="C1467" s="69">
        <f t="shared" si="198"/>
        <v>1167</v>
      </c>
      <c r="D1467" s="11"/>
      <c r="E1467" s="12"/>
      <c r="F1467" s="13"/>
      <c r="G1467" s="14"/>
      <c r="H1467" s="91"/>
      <c r="I1467" s="92"/>
      <c r="J1467" s="93"/>
      <c r="K1467" s="94" t="str">
        <f t="shared" si="204"/>
        <v/>
      </c>
      <c r="L1467" s="95">
        <f t="shared" si="197"/>
        <v>0</v>
      </c>
      <c r="M1467" s="96"/>
      <c r="N1467" s="79" t="str">
        <f t="shared" si="205"/>
        <v/>
      </c>
      <c r="O1467" s="82"/>
      <c r="P1467" s="83">
        <f t="shared" si="199"/>
        <v>0</v>
      </c>
      <c r="Q1467" s="78">
        <f t="shared" si="202"/>
        <v>1465</v>
      </c>
      <c r="R1467" s="79"/>
      <c r="T1467" s="3" t="str">
        <f t="shared" si="200"/>
        <v/>
      </c>
    </row>
    <row r="1468" spans="1:20" ht="24.75" customHeight="1">
      <c r="A1468" s="69">
        <f t="shared" si="201"/>
        <v>1466</v>
      </c>
      <c r="B1468" s="16" t="str">
        <f t="shared" si="203"/>
        <v>1168</v>
      </c>
      <c r="C1468" s="69">
        <f t="shared" si="198"/>
        <v>1168</v>
      </c>
      <c r="D1468" s="11"/>
      <c r="E1468" s="12"/>
      <c r="F1468" s="13"/>
      <c r="G1468" s="14"/>
      <c r="H1468" s="91"/>
      <c r="I1468" s="92"/>
      <c r="J1468" s="93"/>
      <c r="K1468" s="94" t="str">
        <f t="shared" si="204"/>
        <v/>
      </c>
      <c r="L1468" s="95">
        <f t="shared" si="197"/>
        <v>0</v>
      </c>
      <c r="M1468" s="96"/>
      <c r="N1468" s="79" t="str">
        <f t="shared" si="205"/>
        <v/>
      </c>
      <c r="O1468" s="82"/>
      <c r="P1468" s="83">
        <f t="shared" si="199"/>
        <v>0</v>
      </c>
      <c r="Q1468" s="78">
        <f t="shared" si="202"/>
        <v>1466</v>
      </c>
      <c r="R1468" s="79"/>
      <c r="T1468" s="3" t="str">
        <f t="shared" si="200"/>
        <v/>
      </c>
    </row>
    <row r="1469" spans="1:20" ht="24.75" customHeight="1">
      <c r="A1469" s="69">
        <f t="shared" si="201"/>
        <v>1467</v>
      </c>
      <c r="B1469" s="16" t="str">
        <f t="shared" si="203"/>
        <v>1169</v>
      </c>
      <c r="C1469" s="69">
        <f t="shared" si="198"/>
        <v>1169</v>
      </c>
      <c r="D1469" s="11"/>
      <c r="E1469" s="12"/>
      <c r="F1469" s="13"/>
      <c r="G1469" s="14"/>
      <c r="H1469" s="91"/>
      <c r="I1469" s="92"/>
      <c r="J1469" s="93"/>
      <c r="K1469" s="94" t="str">
        <f t="shared" si="204"/>
        <v/>
      </c>
      <c r="L1469" s="95">
        <f t="shared" si="197"/>
        <v>0</v>
      </c>
      <c r="M1469" s="96"/>
      <c r="N1469" s="79" t="str">
        <f t="shared" si="205"/>
        <v/>
      </c>
      <c r="O1469" s="82"/>
      <c r="P1469" s="83">
        <f t="shared" si="199"/>
        <v>0</v>
      </c>
      <c r="Q1469" s="78">
        <f t="shared" si="202"/>
        <v>1467</v>
      </c>
      <c r="R1469" s="79"/>
      <c r="T1469" s="3" t="str">
        <f t="shared" si="200"/>
        <v/>
      </c>
    </row>
    <row r="1470" spans="1:20" ht="24.75" customHeight="1">
      <c r="A1470" s="69">
        <f t="shared" si="201"/>
        <v>1468</v>
      </c>
      <c r="B1470" s="16" t="str">
        <f t="shared" si="203"/>
        <v>1170</v>
      </c>
      <c r="C1470" s="69">
        <f t="shared" si="198"/>
        <v>1170</v>
      </c>
      <c r="D1470" s="11"/>
      <c r="E1470" s="12"/>
      <c r="F1470" s="13"/>
      <c r="G1470" s="14"/>
      <c r="H1470" s="91"/>
      <c r="I1470" s="92"/>
      <c r="J1470" s="93"/>
      <c r="K1470" s="94" t="str">
        <f t="shared" si="204"/>
        <v/>
      </c>
      <c r="L1470" s="95">
        <f t="shared" si="197"/>
        <v>0</v>
      </c>
      <c r="M1470" s="96"/>
      <c r="N1470" s="79" t="str">
        <f t="shared" si="205"/>
        <v/>
      </c>
      <c r="O1470" s="82"/>
      <c r="P1470" s="83">
        <f t="shared" si="199"/>
        <v>0</v>
      </c>
      <c r="Q1470" s="78">
        <f t="shared" si="202"/>
        <v>1468</v>
      </c>
      <c r="R1470" s="79"/>
      <c r="T1470" s="3" t="str">
        <f t="shared" si="200"/>
        <v/>
      </c>
    </row>
    <row r="1471" spans="1:20" ht="24.75" customHeight="1">
      <c r="A1471" s="69">
        <f t="shared" si="201"/>
        <v>1469</v>
      </c>
      <c r="B1471" s="16" t="str">
        <f t="shared" si="203"/>
        <v>1171</v>
      </c>
      <c r="C1471" s="69">
        <f t="shared" si="198"/>
        <v>1171</v>
      </c>
      <c r="D1471" s="11"/>
      <c r="E1471" s="12"/>
      <c r="F1471" s="13"/>
      <c r="G1471" s="14"/>
      <c r="H1471" s="91"/>
      <c r="I1471" s="92"/>
      <c r="J1471" s="93"/>
      <c r="K1471" s="94" t="str">
        <f t="shared" si="204"/>
        <v/>
      </c>
      <c r="L1471" s="95">
        <f t="shared" si="197"/>
        <v>0</v>
      </c>
      <c r="M1471" s="96"/>
      <c r="N1471" s="79" t="str">
        <f t="shared" si="205"/>
        <v/>
      </c>
      <c r="O1471" s="82"/>
      <c r="P1471" s="83">
        <f t="shared" si="199"/>
        <v>0</v>
      </c>
      <c r="Q1471" s="78">
        <f t="shared" si="202"/>
        <v>1469</v>
      </c>
      <c r="R1471" s="79"/>
      <c r="T1471" s="3" t="str">
        <f t="shared" si="200"/>
        <v/>
      </c>
    </row>
    <row r="1472" spans="1:20" ht="24.75" customHeight="1">
      <c r="A1472" s="69">
        <f t="shared" si="201"/>
        <v>1470</v>
      </c>
      <c r="B1472" s="16" t="str">
        <f t="shared" si="203"/>
        <v>1172</v>
      </c>
      <c r="C1472" s="69">
        <f t="shared" si="198"/>
        <v>1172</v>
      </c>
      <c r="D1472" s="11"/>
      <c r="E1472" s="12"/>
      <c r="F1472" s="13"/>
      <c r="G1472" s="14"/>
      <c r="H1472" s="91"/>
      <c r="I1472" s="92"/>
      <c r="J1472" s="93"/>
      <c r="K1472" s="94" t="str">
        <f t="shared" si="204"/>
        <v/>
      </c>
      <c r="L1472" s="95">
        <f t="shared" si="197"/>
        <v>0</v>
      </c>
      <c r="M1472" s="96"/>
      <c r="N1472" s="79" t="str">
        <f t="shared" si="205"/>
        <v/>
      </c>
      <c r="O1472" s="82"/>
      <c r="P1472" s="83">
        <f t="shared" si="199"/>
        <v>0</v>
      </c>
      <c r="Q1472" s="78">
        <f t="shared" si="202"/>
        <v>1470</v>
      </c>
      <c r="R1472" s="79"/>
      <c r="T1472" s="3" t="str">
        <f t="shared" si="200"/>
        <v/>
      </c>
    </row>
    <row r="1473" spans="1:20" ht="24.75" customHeight="1">
      <c r="A1473" s="69">
        <f t="shared" si="201"/>
        <v>1471</v>
      </c>
      <c r="B1473" s="16" t="str">
        <f t="shared" si="203"/>
        <v>1173</v>
      </c>
      <c r="C1473" s="69">
        <f t="shared" si="198"/>
        <v>1173</v>
      </c>
      <c r="D1473" s="11"/>
      <c r="E1473" s="12"/>
      <c r="F1473" s="13"/>
      <c r="G1473" s="14"/>
      <c r="H1473" s="91"/>
      <c r="I1473" s="92"/>
      <c r="J1473" s="93"/>
      <c r="K1473" s="94" t="str">
        <f t="shared" si="204"/>
        <v/>
      </c>
      <c r="L1473" s="95">
        <f t="shared" si="197"/>
        <v>0</v>
      </c>
      <c r="M1473" s="96"/>
      <c r="N1473" s="79" t="str">
        <f t="shared" si="205"/>
        <v/>
      </c>
      <c r="O1473" s="82"/>
      <c r="P1473" s="83">
        <f t="shared" si="199"/>
        <v>0</v>
      </c>
      <c r="Q1473" s="78">
        <f t="shared" si="202"/>
        <v>1471</v>
      </c>
      <c r="R1473" s="79"/>
      <c r="T1473" s="3" t="str">
        <f t="shared" si="200"/>
        <v/>
      </c>
    </row>
    <row r="1474" spans="1:20" ht="24.75" customHeight="1">
      <c r="A1474" s="69">
        <f t="shared" si="201"/>
        <v>1472</v>
      </c>
      <c r="B1474" s="16" t="str">
        <f t="shared" si="203"/>
        <v>1174</v>
      </c>
      <c r="C1474" s="69">
        <f t="shared" si="198"/>
        <v>1174</v>
      </c>
      <c r="D1474" s="11"/>
      <c r="E1474" s="12"/>
      <c r="F1474" s="13"/>
      <c r="G1474" s="14"/>
      <c r="H1474" s="91"/>
      <c r="I1474" s="92"/>
      <c r="J1474" s="93"/>
      <c r="K1474" s="94" t="str">
        <f t="shared" si="204"/>
        <v/>
      </c>
      <c r="L1474" s="95">
        <f t="shared" si="197"/>
        <v>0</v>
      </c>
      <c r="M1474" s="96"/>
      <c r="N1474" s="79" t="str">
        <f t="shared" si="205"/>
        <v/>
      </c>
      <c r="O1474" s="82"/>
      <c r="P1474" s="83">
        <f t="shared" si="199"/>
        <v>0</v>
      </c>
      <c r="Q1474" s="78">
        <f t="shared" si="202"/>
        <v>1472</v>
      </c>
      <c r="R1474" s="79"/>
      <c r="T1474" s="3" t="str">
        <f t="shared" si="200"/>
        <v/>
      </c>
    </row>
    <row r="1475" spans="1:20" ht="24.75" customHeight="1">
      <c r="A1475" s="69">
        <f t="shared" si="201"/>
        <v>1473</v>
      </c>
      <c r="B1475" s="16" t="str">
        <f t="shared" si="203"/>
        <v>1175</v>
      </c>
      <c r="C1475" s="69">
        <f t="shared" si="198"/>
        <v>1175</v>
      </c>
      <c r="D1475" s="11"/>
      <c r="E1475" s="12"/>
      <c r="F1475" s="13"/>
      <c r="G1475" s="14"/>
      <c r="H1475" s="91"/>
      <c r="I1475" s="92"/>
      <c r="J1475" s="93"/>
      <c r="K1475" s="94" t="str">
        <f t="shared" si="204"/>
        <v/>
      </c>
      <c r="L1475" s="95">
        <f t="shared" ref="L1475:L1538" si="206">COUNTIF($D$3:$D$1049,D1475)</f>
        <v>0</v>
      </c>
      <c r="M1475" s="96"/>
      <c r="N1475" s="79" t="str">
        <f t="shared" si="205"/>
        <v/>
      </c>
      <c r="O1475" s="82"/>
      <c r="P1475" s="83">
        <f t="shared" si="199"/>
        <v>0</v>
      </c>
      <c r="Q1475" s="78">
        <f t="shared" si="202"/>
        <v>1473</v>
      </c>
      <c r="R1475" s="79"/>
      <c r="T1475" s="3" t="str">
        <f t="shared" si="200"/>
        <v/>
      </c>
    </row>
    <row r="1476" spans="1:20" ht="24.75" customHeight="1">
      <c r="A1476" s="69">
        <f t="shared" si="201"/>
        <v>1474</v>
      </c>
      <c r="B1476" s="16" t="str">
        <f t="shared" si="203"/>
        <v>1176</v>
      </c>
      <c r="C1476" s="69">
        <f t="shared" ref="C1476:C1539" si="207">IF(H1476&lt;&gt;H1475,1,C1475+1)</f>
        <v>1176</v>
      </c>
      <c r="D1476" s="11"/>
      <c r="E1476" s="12"/>
      <c r="F1476" s="13"/>
      <c r="G1476" s="14"/>
      <c r="H1476" s="91"/>
      <c r="I1476" s="92"/>
      <c r="J1476" s="93"/>
      <c r="K1476" s="94" t="str">
        <f t="shared" si="204"/>
        <v/>
      </c>
      <c r="L1476" s="95">
        <f t="shared" si="206"/>
        <v>0</v>
      </c>
      <c r="M1476" s="96"/>
      <c r="N1476" s="79" t="str">
        <f t="shared" si="205"/>
        <v/>
      </c>
      <c r="O1476" s="82"/>
      <c r="P1476" s="83">
        <f t="shared" ref="P1476:P1539" si="208">IF(M1476&lt;&gt;0,M1476,O1476)</f>
        <v>0</v>
      </c>
      <c r="Q1476" s="78">
        <f t="shared" si="202"/>
        <v>1474</v>
      </c>
      <c r="R1476" s="79"/>
      <c r="T1476" s="3" t="str">
        <f t="shared" ref="T1476:T1539" si="209">LEFT(D1476,2)</f>
        <v/>
      </c>
    </row>
    <row r="1477" spans="1:20" ht="24.75" customHeight="1">
      <c r="A1477" s="69">
        <f t="shared" ref="A1477:A1540" si="210">A1476+1</f>
        <v>1475</v>
      </c>
      <c r="B1477" s="16" t="str">
        <f t="shared" si="203"/>
        <v>1177</v>
      </c>
      <c r="C1477" s="69">
        <f t="shared" si="207"/>
        <v>1177</v>
      </c>
      <c r="D1477" s="11"/>
      <c r="E1477" s="12"/>
      <c r="F1477" s="13"/>
      <c r="G1477" s="14"/>
      <c r="H1477" s="91"/>
      <c r="I1477" s="92"/>
      <c r="J1477" s="93"/>
      <c r="K1477" s="94" t="str">
        <f t="shared" si="204"/>
        <v/>
      </c>
      <c r="L1477" s="95">
        <f t="shared" si="206"/>
        <v>0</v>
      </c>
      <c r="M1477" s="96"/>
      <c r="N1477" s="79" t="str">
        <f t="shared" si="205"/>
        <v/>
      </c>
      <c r="O1477" s="82"/>
      <c r="P1477" s="83">
        <f t="shared" si="208"/>
        <v>0</v>
      </c>
      <c r="Q1477" s="78">
        <f t="shared" ref="Q1477:Q1540" si="211">Q1476+1</f>
        <v>1475</v>
      </c>
      <c r="R1477" s="79"/>
      <c r="T1477" s="3" t="str">
        <f t="shared" si="209"/>
        <v/>
      </c>
    </row>
    <row r="1478" spans="1:20" ht="24.75" customHeight="1">
      <c r="A1478" s="69">
        <f t="shared" si="210"/>
        <v>1476</v>
      </c>
      <c r="B1478" s="16" t="str">
        <f t="shared" si="203"/>
        <v>1178</v>
      </c>
      <c r="C1478" s="69">
        <f t="shared" si="207"/>
        <v>1178</v>
      </c>
      <c r="D1478" s="11"/>
      <c r="E1478" s="12"/>
      <c r="F1478" s="13"/>
      <c r="G1478" s="14"/>
      <c r="H1478" s="91"/>
      <c r="I1478" s="92"/>
      <c r="J1478" s="93"/>
      <c r="K1478" s="94" t="str">
        <f t="shared" si="204"/>
        <v/>
      </c>
      <c r="L1478" s="95">
        <f t="shared" si="206"/>
        <v>0</v>
      </c>
      <c r="M1478" s="96"/>
      <c r="N1478" s="79" t="str">
        <f t="shared" si="205"/>
        <v/>
      </c>
      <c r="O1478" s="82"/>
      <c r="P1478" s="83">
        <f t="shared" si="208"/>
        <v>0</v>
      </c>
      <c r="Q1478" s="78">
        <f t="shared" si="211"/>
        <v>1476</v>
      </c>
      <c r="R1478" s="79"/>
      <c r="T1478" s="3" t="str">
        <f t="shared" si="209"/>
        <v/>
      </c>
    </row>
    <row r="1479" spans="1:20" ht="24.75" customHeight="1">
      <c r="A1479" s="69">
        <f t="shared" si="210"/>
        <v>1477</v>
      </c>
      <c r="B1479" s="16" t="str">
        <f t="shared" si="203"/>
        <v>1179</v>
      </c>
      <c r="C1479" s="69">
        <f t="shared" si="207"/>
        <v>1179</v>
      </c>
      <c r="D1479" s="11"/>
      <c r="E1479" s="12"/>
      <c r="F1479" s="13"/>
      <c r="G1479" s="14"/>
      <c r="H1479" s="91"/>
      <c r="I1479" s="92"/>
      <c r="J1479" s="93"/>
      <c r="K1479" s="94" t="str">
        <f t="shared" si="204"/>
        <v/>
      </c>
      <c r="L1479" s="95">
        <f t="shared" si="206"/>
        <v>0</v>
      </c>
      <c r="M1479" s="96"/>
      <c r="N1479" s="79" t="str">
        <f t="shared" si="205"/>
        <v/>
      </c>
      <c r="O1479" s="82"/>
      <c r="P1479" s="83">
        <f t="shared" si="208"/>
        <v>0</v>
      </c>
      <c r="Q1479" s="78">
        <f t="shared" si="211"/>
        <v>1477</v>
      </c>
      <c r="R1479" s="79"/>
      <c r="T1479" s="3" t="str">
        <f t="shared" si="209"/>
        <v/>
      </c>
    </row>
    <row r="1480" spans="1:20" ht="24.75" customHeight="1">
      <c r="A1480" s="69">
        <f t="shared" si="210"/>
        <v>1478</v>
      </c>
      <c r="B1480" s="16" t="str">
        <f t="shared" si="203"/>
        <v>1180</v>
      </c>
      <c r="C1480" s="69">
        <f t="shared" si="207"/>
        <v>1180</v>
      </c>
      <c r="D1480" s="11"/>
      <c r="E1480" s="12"/>
      <c r="F1480" s="13"/>
      <c r="G1480" s="14"/>
      <c r="H1480" s="91"/>
      <c r="I1480" s="92"/>
      <c r="J1480" s="93"/>
      <c r="K1480" s="94" t="str">
        <f t="shared" si="204"/>
        <v/>
      </c>
      <c r="L1480" s="95">
        <f t="shared" si="206"/>
        <v>0</v>
      </c>
      <c r="M1480" s="96"/>
      <c r="N1480" s="79" t="str">
        <f t="shared" si="205"/>
        <v/>
      </c>
      <c r="O1480" s="82"/>
      <c r="P1480" s="83">
        <f t="shared" si="208"/>
        <v>0</v>
      </c>
      <c r="Q1480" s="78">
        <f t="shared" si="211"/>
        <v>1478</v>
      </c>
      <c r="R1480" s="79"/>
      <c r="T1480" s="3" t="str">
        <f t="shared" si="209"/>
        <v/>
      </c>
    </row>
    <row r="1481" spans="1:20" ht="24.75" customHeight="1">
      <c r="A1481" s="69">
        <f t="shared" si="210"/>
        <v>1479</v>
      </c>
      <c r="B1481" s="16" t="str">
        <f t="shared" si="203"/>
        <v>1181</v>
      </c>
      <c r="C1481" s="69">
        <f t="shared" si="207"/>
        <v>1181</v>
      </c>
      <c r="D1481" s="11"/>
      <c r="E1481" s="12"/>
      <c r="F1481" s="13"/>
      <c r="G1481" s="14"/>
      <c r="H1481" s="91"/>
      <c r="I1481" s="92"/>
      <c r="J1481" s="93"/>
      <c r="K1481" s="94" t="str">
        <f t="shared" si="204"/>
        <v/>
      </c>
      <c r="L1481" s="95">
        <f t="shared" si="206"/>
        <v>0</v>
      </c>
      <c r="M1481" s="96"/>
      <c r="N1481" s="79" t="str">
        <f t="shared" si="205"/>
        <v/>
      </c>
      <c r="O1481" s="82"/>
      <c r="P1481" s="83">
        <f t="shared" si="208"/>
        <v>0</v>
      </c>
      <c r="Q1481" s="78">
        <f t="shared" si="211"/>
        <v>1479</v>
      </c>
      <c r="R1481" s="79"/>
      <c r="T1481" s="3" t="str">
        <f t="shared" si="209"/>
        <v/>
      </c>
    </row>
    <row r="1482" spans="1:20" ht="24.75" customHeight="1">
      <c r="A1482" s="69">
        <f t="shared" si="210"/>
        <v>1480</v>
      </c>
      <c r="B1482" s="16" t="str">
        <f t="shared" ref="B1482:B1545" si="212">J1482&amp;TEXT(C1482,"00")</f>
        <v>1182</v>
      </c>
      <c r="C1482" s="69">
        <f t="shared" si="207"/>
        <v>1182</v>
      </c>
      <c r="D1482" s="11"/>
      <c r="E1482" s="12"/>
      <c r="F1482" s="13"/>
      <c r="G1482" s="14"/>
      <c r="H1482" s="91"/>
      <c r="I1482" s="92"/>
      <c r="J1482" s="93"/>
      <c r="K1482" s="94" t="str">
        <f t="shared" si="204"/>
        <v/>
      </c>
      <c r="L1482" s="95">
        <f t="shared" si="206"/>
        <v>0</v>
      </c>
      <c r="M1482" s="96"/>
      <c r="N1482" s="79" t="str">
        <f t="shared" si="205"/>
        <v/>
      </c>
      <c r="O1482" s="82"/>
      <c r="P1482" s="83">
        <f t="shared" si="208"/>
        <v>0</v>
      </c>
      <c r="Q1482" s="78">
        <f t="shared" si="211"/>
        <v>1480</v>
      </c>
      <c r="R1482" s="79"/>
      <c r="T1482" s="3" t="str">
        <f t="shared" si="209"/>
        <v/>
      </c>
    </row>
    <row r="1483" spans="1:20" ht="24.75" customHeight="1">
      <c r="A1483" s="69">
        <f t="shared" si="210"/>
        <v>1481</v>
      </c>
      <c r="B1483" s="16" t="str">
        <f t="shared" si="212"/>
        <v>1183</v>
      </c>
      <c r="C1483" s="69">
        <f t="shared" si="207"/>
        <v>1183</v>
      </c>
      <c r="D1483" s="11"/>
      <c r="E1483" s="12"/>
      <c r="F1483" s="13"/>
      <c r="G1483" s="14"/>
      <c r="H1483" s="91"/>
      <c r="I1483" s="92"/>
      <c r="J1483" s="93"/>
      <c r="K1483" s="94" t="str">
        <f t="shared" si="204"/>
        <v/>
      </c>
      <c r="L1483" s="95">
        <f t="shared" si="206"/>
        <v>0</v>
      </c>
      <c r="M1483" s="96"/>
      <c r="N1483" s="79" t="str">
        <f t="shared" si="205"/>
        <v/>
      </c>
      <c r="O1483" s="82"/>
      <c r="P1483" s="83">
        <f t="shared" si="208"/>
        <v>0</v>
      </c>
      <c r="Q1483" s="78">
        <f t="shared" si="211"/>
        <v>1481</v>
      </c>
      <c r="R1483" s="79"/>
      <c r="T1483" s="3" t="str">
        <f t="shared" si="209"/>
        <v/>
      </c>
    </row>
    <row r="1484" spans="1:20" ht="24.75" customHeight="1">
      <c r="A1484" s="69">
        <f t="shared" si="210"/>
        <v>1482</v>
      </c>
      <c r="B1484" s="16" t="str">
        <f t="shared" si="212"/>
        <v>1184</v>
      </c>
      <c r="C1484" s="69">
        <f t="shared" si="207"/>
        <v>1184</v>
      </c>
      <c r="D1484" s="11"/>
      <c r="E1484" s="12"/>
      <c r="F1484" s="13"/>
      <c r="G1484" s="14"/>
      <c r="H1484" s="91"/>
      <c r="I1484" s="92"/>
      <c r="J1484" s="93"/>
      <c r="K1484" s="94" t="str">
        <f t="shared" si="204"/>
        <v/>
      </c>
      <c r="L1484" s="95">
        <f t="shared" si="206"/>
        <v>0</v>
      </c>
      <c r="M1484" s="96"/>
      <c r="N1484" s="79" t="str">
        <f t="shared" si="205"/>
        <v/>
      </c>
      <c r="O1484" s="82"/>
      <c r="P1484" s="83">
        <f t="shared" si="208"/>
        <v>0</v>
      </c>
      <c r="Q1484" s="78">
        <f t="shared" si="211"/>
        <v>1482</v>
      </c>
      <c r="R1484" s="79"/>
      <c r="T1484" s="3" t="str">
        <f t="shared" si="209"/>
        <v/>
      </c>
    </row>
    <row r="1485" spans="1:20" ht="24.75" customHeight="1">
      <c r="A1485" s="69">
        <f t="shared" si="210"/>
        <v>1483</v>
      </c>
      <c r="B1485" s="16" t="str">
        <f t="shared" si="212"/>
        <v>1185</v>
      </c>
      <c r="C1485" s="69">
        <f t="shared" si="207"/>
        <v>1185</v>
      </c>
      <c r="D1485" s="11"/>
      <c r="E1485" s="12"/>
      <c r="F1485" s="13"/>
      <c r="G1485" s="14"/>
      <c r="H1485" s="91"/>
      <c r="I1485" s="92"/>
      <c r="J1485" s="93"/>
      <c r="K1485" s="94" t="str">
        <f t="shared" si="204"/>
        <v/>
      </c>
      <c r="L1485" s="95">
        <f t="shared" si="206"/>
        <v>0</v>
      </c>
      <c r="M1485" s="96"/>
      <c r="N1485" s="79" t="str">
        <f t="shared" si="205"/>
        <v/>
      </c>
      <c r="O1485" s="82"/>
      <c r="P1485" s="83">
        <f t="shared" si="208"/>
        <v>0</v>
      </c>
      <c r="Q1485" s="78">
        <f t="shared" si="211"/>
        <v>1483</v>
      </c>
      <c r="R1485" s="79"/>
      <c r="T1485" s="3" t="str">
        <f t="shared" si="209"/>
        <v/>
      </c>
    </row>
    <row r="1486" spans="1:20" ht="24.75" customHeight="1">
      <c r="A1486" s="69">
        <f t="shared" si="210"/>
        <v>1484</v>
      </c>
      <c r="B1486" s="16" t="str">
        <f t="shared" si="212"/>
        <v>1186</v>
      </c>
      <c r="C1486" s="69">
        <f t="shared" si="207"/>
        <v>1186</v>
      </c>
      <c r="D1486" s="11"/>
      <c r="E1486" s="12"/>
      <c r="F1486" s="13"/>
      <c r="G1486" s="14"/>
      <c r="H1486" s="91"/>
      <c r="I1486" s="92"/>
      <c r="J1486" s="93"/>
      <c r="K1486" s="94" t="str">
        <f t="shared" si="204"/>
        <v/>
      </c>
      <c r="L1486" s="95">
        <f t="shared" si="206"/>
        <v>0</v>
      </c>
      <c r="M1486" s="96"/>
      <c r="N1486" s="79" t="str">
        <f t="shared" si="205"/>
        <v/>
      </c>
      <c r="O1486" s="82"/>
      <c r="P1486" s="83">
        <f t="shared" si="208"/>
        <v>0</v>
      </c>
      <c r="Q1486" s="78">
        <f t="shared" si="211"/>
        <v>1484</v>
      </c>
      <c r="R1486" s="79"/>
      <c r="T1486" s="3" t="str">
        <f t="shared" si="209"/>
        <v/>
      </c>
    </row>
    <row r="1487" spans="1:20" ht="24.75" customHeight="1">
      <c r="A1487" s="69">
        <f t="shared" si="210"/>
        <v>1485</v>
      </c>
      <c r="B1487" s="16" t="str">
        <f t="shared" si="212"/>
        <v>1187</v>
      </c>
      <c r="C1487" s="69">
        <f t="shared" si="207"/>
        <v>1187</v>
      </c>
      <c r="D1487" s="11"/>
      <c r="E1487" s="12"/>
      <c r="F1487" s="13"/>
      <c r="G1487" s="14"/>
      <c r="H1487" s="91"/>
      <c r="I1487" s="92"/>
      <c r="J1487" s="93"/>
      <c r="K1487" s="94" t="str">
        <f t="shared" si="204"/>
        <v/>
      </c>
      <c r="L1487" s="95">
        <f t="shared" si="206"/>
        <v>0</v>
      </c>
      <c r="M1487" s="96"/>
      <c r="N1487" s="79" t="str">
        <f t="shared" si="205"/>
        <v/>
      </c>
      <c r="O1487" s="82"/>
      <c r="P1487" s="83">
        <f t="shared" si="208"/>
        <v>0</v>
      </c>
      <c r="Q1487" s="78">
        <f t="shared" si="211"/>
        <v>1485</v>
      </c>
      <c r="R1487" s="79"/>
      <c r="T1487" s="3" t="str">
        <f t="shared" si="209"/>
        <v/>
      </c>
    </row>
    <row r="1488" spans="1:20" ht="24.75" customHeight="1">
      <c r="A1488" s="69">
        <f t="shared" si="210"/>
        <v>1486</v>
      </c>
      <c r="B1488" s="16" t="str">
        <f t="shared" si="212"/>
        <v>1188</v>
      </c>
      <c r="C1488" s="69">
        <f t="shared" si="207"/>
        <v>1188</v>
      </c>
      <c r="D1488" s="11"/>
      <c r="E1488" s="12"/>
      <c r="F1488" s="13"/>
      <c r="G1488" s="14"/>
      <c r="H1488" s="91"/>
      <c r="I1488" s="92"/>
      <c r="J1488" s="93"/>
      <c r="K1488" s="94" t="str">
        <f t="shared" si="204"/>
        <v/>
      </c>
      <c r="L1488" s="95">
        <f t="shared" si="206"/>
        <v>0</v>
      </c>
      <c r="M1488" s="96"/>
      <c r="N1488" s="79" t="str">
        <f t="shared" si="205"/>
        <v/>
      </c>
      <c r="O1488" s="82"/>
      <c r="P1488" s="83">
        <f t="shared" si="208"/>
        <v>0</v>
      </c>
      <c r="Q1488" s="78">
        <f t="shared" si="211"/>
        <v>1486</v>
      </c>
      <c r="R1488" s="79"/>
      <c r="T1488" s="3" t="str">
        <f t="shared" si="209"/>
        <v/>
      </c>
    </row>
    <row r="1489" spans="1:20" ht="24.75" customHeight="1">
      <c r="A1489" s="69">
        <f t="shared" si="210"/>
        <v>1487</v>
      </c>
      <c r="B1489" s="16" t="str">
        <f t="shared" si="212"/>
        <v>1189</v>
      </c>
      <c r="C1489" s="69">
        <f t="shared" si="207"/>
        <v>1189</v>
      </c>
      <c r="D1489" s="11"/>
      <c r="E1489" s="12"/>
      <c r="F1489" s="13"/>
      <c r="G1489" s="14"/>
      <c r="H1489" s="91"/>
      <c r="I1489" s="92"/>
      <c r="J1489" s="93"/>
      <c r="K1489" s="94" t="str">
        <f t="shared" si="204"/>
        <v/>
      </c>
      <c r="L1489" s="95">
        <f t="shared" si="206"/>
        <v>0</v>
      </c>
      <c r="M1489" s="96"/>
      <c r="N1489" s="79" t="str">
        <f t="shared" si="205"/>
        <v/>
      </c>
      <c r="O1489" s="82"/>
      <c r="P1489" s="83">
        <f t="shared" si="208"/>
        <v>0</v>
      </c>
      <c r="Q1489" s="78">
        <f t="shared" si="211"/>
        <v>1487</v>
      </c>
      <c r="R1489" s="79"/>
      <c r="T1489" s="3" t="str">
        <f t="shared" si="209"/>
        <v/>
      </c>
    </row>
    <row r="1490" spans="1:20" ht="24.75" customHeight="1">
      <c r="A1490" s="69">
        <f t="shared" si="210"/>
        <v>1488</v>
      </c>
      <c r="B1490" s="16" t="str">
        <f t="shared" si="212"/>
        <v>1190</v>
      </c>
      <c r="C1490" s="69">
        <f t="shared" si="207"/>
        <v>1190</v>
      </c>
      <c r="D1490" s="11"/>
      <c r="E1490" s="12"/>
      <c r="F1490" s="13"/>
      <c r="G1490" s="14"/>
      <c r="H1490" s="91"/>
      <c r="I1490" s="92"/>
      <c r="J1490" s="93"/>
      <c r="K1490" s="94" t="str">
        <f t="shared" si="204"/>
        <v/>
      </c>
      <c r="L1490" s="95">
        <f t="shared" si="206"/>
        <v>0</v>
      </c>
      <c r="M1490" s="96"/>
      <c r="N1490" s="79" t="str">
        <f t="shared" si="205"/>
        <v/>
      </c>
      <c r="O1490" s="82"/>
      <c r="P1490" s="83">
        <f t="shared" si="208"/>
        <v>0</v>
      </c>
      <c r="Q1490" s="78">
        <f t="shared" si="211"/>
        <v>1488</v>
      </c>
      <c r="R1490" s="79"/>
      <c r="T1490" s="3" t="str">
        <f t="shared" si="209"/>
        <v/>
      </c>
    </row>
    <row r="1491" spans="1:20" ht="24.75" customHeight="1">
      <c r="A1491" s="69">
        <f t="shared" si="210"/>
        <v>1489</v>
      </c>
      <c r="B1491" s="16" t="str">
        <f t="shared" si="212"/>
        <v>1191</v>
      </c>
      <c r="C1491" s="69">
        <f t="shared" si="207"/>
        <v>1191</v>
      </c>
      <c r="D1491" s="11"/>
      <c r="E1491" s="12"/>
      <c r="F1491" s="13"/>
      <c r="G1491" s="14"/>
      <c r="H1491" s="91"/>
      <c r="I1491" s="92"/>
      <c r="J1491" s="93"/>
      <c r="K1491" s="94" t="str">
        <f t="shared" si="204"/>
        <v/>
      </c>
      <c r="L1491" s="95">
        <f t="shared" si="206"/>
        <v>0</v>
      </c>
      <c r="M1491" s="96"/>
      <c r="N1491" s="79" t="str">
        <f t="shared" si="205"/>
        <v/>
      </c>
      <c r="O1491" s="82"/>
      <c r="P1491" s="83">
        <f t="shared" si="208"/>
        <v>0</v>
      </c>
      <c r="Q1491" s="78">
        <f t="shared" si="211"/>
        <v>1489</v>
      </c>
      <c r="R1491" s="79"/>
      <c r="T1491" s="3" t="str">
        <f t="shared" si="209"/>
        <v/>
      </c>
    </row>
    <row r="1492" spans="1:20" ht="24.75" customHeight="1">
      <c r="A1492" s="69">
        <f t="shared" si="210"/>
        <v>1490</v>
      </c>
      <c r="B1492" s="16" t="str">
        <f t="shared" si="212"/>
        <v>1192</v>
      </c>
      <c r="C1492" s="69">
        <f t="shared" si="207"/>
        <v>1192</v>
      </c>
      <c r="D1492" s="11"/>
      <c r="E1492" s="12"/>
      <c r="F1492" s="13"/>
      <c r="G1492" s="14"/>
      <c r="H1492" s="91"/>
      <c r="I1492" s="92"/>
      <c r="J1492" s="93"/>
      <c r="K1492" s="94" t="str">
        <f t="shared" si="204"/>
        <v/>
      </c>
      <c r="L1492" s="95">
        <f t="shared" si="206"/>
        <v>0</v>
      </c>
      <c r="M1492" s="96"/>
      <c r="N1492" s="79" t="str">
        <f t="shared" si="205"/>
        <v/>
      </c>
      <c r="O1492" s="82"/>
      <c r="P1492" s="83">
        <f t="shared" si="208"/>
        <v>0</v>
      </c>
      <c r="Q1492" s="78">
        <f t="shared" si="211"/>
        <v>1490</v>
      </c>
      <c r="R1492" s="79"/>
      <c r="T1492" s="3" t="str">
        <f t="shared" si="209"/>
        <v/>
      </c>
    </row>
    <row r="1493" spans="1:20" ht="24.75" customHeight="1">
      <c r="A1493" s="69">
        <f t="shared" si="210"/>
        <v>1491</v>
      </c>
      <c r="B1493" s="16" t="str">
        <f t="shared" si="212"/>
        <v>1193</v>
      </c>
      <c r="C1493" s="69">
        <f t="shared" si="207"/>
        <v>1193</v>
      </c>
      <c r="D1493" s="11"/>
      <c r="E1493" s="12"/>
      <c r="F1493" s="13"/>
      <c r="G1493" s="14"/>
      <c r="H1493" s="91"/>
      <c r="I1493" s="92"/>
      <c r="J1493" s="93"/>
      <c r="K1493" s="94" t="str">
        <f t="shared" si="204"/>
        <v/>
      </c>
      <c r="L1493" s="95">
        <f t="shared" si="206"/>
        <v>0</v>
      </c>
      <c r="M1493" s="96"/>
      <c r="N1493" s="79" t="str">
        <f t="shared" si="205"/>
        <v/>
      </c>
      <c r="O1493" s="82"/>
      <c r="P1493" s="83">
        <f t="shared" si="208"/>
        <v>0</v>
      </c>
      <c r="Q1493" s="78">
        <f t="shared" si="211"/>
        <v>1491</v>
      </c>
      <c r="R1493" s="79"/>
      <c r="T1493" s="3" t="str">
        <f t="shared" si="209"/>
        <v/>
      </c>
    </row>
    <row r="1494" spans="1:20" ht="24.75" customHeight="1">
      <c r="A1494" s="69">
        <f t="shared" si="210"/>
        <v>1492</v>
      </c>
      <c r="B1494" s="16" t="str">
        <f t="shared" si="212"/>
        <v>1194</v>
      </c>
      <c r="C1494" s="69">
        <f t="shared" si="207"/>
        <v>1194</v>
      </c>
      <c r="D1494" s="11"/>
      <c r="E1494" s="12"/>
      <c r="F1494" s="13"/>
      <c r="G1494" s="14"/>
      <c r="H1494" s="91"/>
      <c r="I1494" s="92"/>
      <c r="J1494" s="93"/>
      <c r="K1494" s="94" t="str">
        <f t="shared" si="204"/>
        <v/>
      </c>
      <c r="L1494" s="95">
        <f t="shared" si="206"/>
        <v>0</v>
      </c>
      <c r="M1494" s="96"/>
      <c r="N1494" s="79" t="str">
        <f t="shared" si="205"/>
        <v/>
      </c>
      <c r="O1494" s="82"/>
      <c r="P1494" s="83">
        <f t="shared" si="208"/>
        <v>0</v>
      </c>
      <c r="Q1494" s="78">
        <f t="shared" si="211"/>
        <v>1492</v>
      </c>
      <c r="R1494" s="79"/>
      <c r="T1494" s="3" t="str">
        <f t="shared" si="209"/>
        <v/>
      </c>
    </row>
    <row r="1495" spans="1:20" ht="24.75" customHeight="1">
      <c r="A1495" s="69">
        <f t="shared" si="210"/>
        <v>1493</v>
      </c>
      <c r="B1495" s="16" t="str">
        <f t="shared" si="212"/>
        <v>1195</v>
      </c>
      <c r="C1495" s="69">
        <f t="shared" si="207"/>
        <v>1195</v>
      </c>
      <c r="D1495" s="11"/>
      <c r="E1495" s="12"/>
      <c r="F1495" s="13"/>
      <c r="G1495" s="14"/>
      <c r="H1495" s="91"/>
      <c r="I1495" s="92"/>
      <c r="J1495" s="93"/>
      <c r="K1495" s="94" t="str">
        <f t="shared" si="204"/>
        <v/>
      </c>
      <c r="L1495" s="95">
        <f t="shared" si="206"/>
        <v>0</v>
      </c>
      <c r="M1495" s="96"/>
      <c r="N1495" s="79" t="str">
        <f t="shared" si="205"/>
        <v/>
      </c>
      <c r="O1495" s="82"/>
      <c r="P1495" s="83">
        <f t="shared" si="208"/>
        <v>0</v>
      </c>
      <c r="Q1495" s="78">
        <f t="shared" si="211"/>
        <v>1493</v>
      </c>
      <c r="R1495" s="79"/>
      <c r="T1495" s="3" t="str">
        <f t="shared" si="209"/>
        <v/>
      </c>
    </row>
    <row r="1496" spans="1:20" ht="24.75" customHeight="1">
      <c r="A1496" s="69">
        <f t="shared" si="210"/>
        <v>1494</v>
      </c>
      <c r="B1496" s="16" t="str">
        <f t="shared" si="212"/>
        <v>1196</v>
      </c>
      <c r="C1496" s="69">
        <f t="shared" si="207"/>
        <v>1196</v>
      </c>
      <c r="D1496" s="11"/>
      <c r="E1496" s="12"/>
      <c r="F1496" s="13"/>
      <c r="G1496" s="14"/>
      <c r="H1496" s="91"/>
      <c r="I1496" s="92"/>
      <c r="J1496" s="93"/>
      <c r="K1496" s="94" t="str">
        <f t="shared" si="204"/>
        <v/>
      </c>
      <c r="L1496" s="95">
        <f t="shared" si="206"/>
        <v>0</v>
      </c>
      <c r="M1496" s="96"/>
      <c r="N1496" s="79" t="str">
        <f t="shared" si="205"/>
        <v/>
      </c>
      <c r="O1496" s="82"/>
      <c r="P1496" s="83">
        <f t="shared" si="208"/>
        <v>0</v>
      </c>
      <c r="Q1496" s="78">
        <f t="shared" si="211"/>
        <v>1494</v>
      </c>
      <c r="R1496" s="79"/>
      <c r="T1496" s="3" t="str">
        <f t="shared" si="209"/>
        <v/>
      </c>
    </row>
    <row r="1497" spans="1:20" ht="24.75" customHeight="1">
      <c r="A1497" s="69">
        <f t="shared" si="210"/>
        <v>1495</v>
      </c>
      <c r="B1497" s="16" t="str">
        <f t="shared" si="212"/>
        <v>1197</v>
      </c>
      <c r="C1497" s="69">
        <f t="shared" si="207"/>
        <v>1197</v>
      </c>
      <c r="D1497" s="11"/>
      <c r="E1497" s="12"/>
      <c r="F1497" s="13"/>
      <c r="G1497" s="14"/>
      <c r="H1497" s="91"/>
      <c r="I1497" s="92"/>
      <c r="J1497" s="93"/>
      <c r="K1497" s="94" t="str">
        <f t="shared" ref="K1497:K1560" si="213">I1497&amp;J1497</f>
        <v/>
      </c>
      <c r="L1497" s="95">
        <f t="shared" si="206"/>
        <v>0</v>
      </c>
      <c r="M1497" s="96"/>
      <c r="N1497" s="79" t="str">
        <f t="shared" ref="N1497:N1560" si="214">IF(M1497&lt;&gt;0,"Học Ghép","")</f>
        <v/>
      </c>
      <c r="O1497" s="82"/>
      <c r="P1497" s="83">
        <f t="shared" si="208"/>
        <v>0</v>
      </c>
      <c r="Q1497" s="78">
        <f t="shared" si="211"/>
        <v>1495</v>
      </c>
      <c r="R1497" s="79"/>
      <c r="T1497" s="3" t="str">
        <f t="shared" si="209"/>
        <v/>
      </c>
    </row>
    <row r="1498" spans="1:20" ht="24.75" customHeight="1">
      <c r="A1498" s="69">
        <f t="shared" si="210"/>
        <v>1496</v>
      </c>
      <c r="B1498" s="16" t="str">
        <f t="shared" si="212"/>
        <v>1198</v>
      </c>
      <c r="C1498" s="69">
        <f t="shared" si="207"/>
        <v>1198</v>
      </c>
      <c r="D1498" s="11"/>
      <c r="E1498" s="12"/>
      <c r="F1498" s="13"/>
      <c r="G1498" s="14"/>
      <c r="H1498" s="91"/>
      <c r="I1498" s="92"/>
      <c r="J1498" s="93"/>
      <c r="K1498" s="94" t="str">
        <f t="shared" si="213"/>
        <v/>
      </c>
      <c r="L1498" s="95">
        <f t="shared" si="206"/>
        <v>0</v>
      </c>
      <c r="M1498" s="96"/>
      <c r="N1498" s="79" t="str">
        <f t="shared" si="214"/>
        <v/>
      </c>
      <c r="O1498" s="82"/>
      <c r="P1498" s="83">
        <f t="shared" si="208"/>
        <v>0</v>
      </c>
      <c r="Q1498" s="78">
        <f t="shared" si="211"/>
        <v>1496</v>
      </c>
      <c r="R1498" s="79"/>
      <c r="T1498" s="3" t="str">
        <f t="shared" si="209"/>
        <v/>
      </c>
    </row>
    <row r="1499" spans="1:20" ht="24.75" customHeight="1">
      <c r="A1499" s="69">
        <f t="shared" si="210"/>
        <v>1497</v>
      </c>
      <c r="B1499" s="16" t="str">
        <f t="shared" si="212"/>
        <v>1199</v>
      </c>
      <c r="C1499" s="69">
        <f t="shared" si="207"/>
        <v>1199</v>
      </c>
      <c r="D1499" s="11"/>
      <c r="E1499" s="12"/>
      <c r="F1499" s="13"/>
      <c r="G1499" s="14"/>
      <c r="H1499" s="91"/>
      <c r="I1499" s="92"/>
      <c r="J1499" s="93"/>
      <c r="K1499" s="94" t="str">
        <f t="shared" si="213"/>
        <v/>
      </c>
      <c r="L1499" s="95">
        <f t="shared" si="206"/>
        <v>0</v>
      </c>
      <c r="M1499" s="96"/>
      <c r="N1499" s="79" t="str">
        <f t="shared" si="214"/>
        <v/>
      </c>
      <c r="O1499" s="82"/>
      <c r="P1499" s="83">
        <f t="shared" si="208"/>
        <v>0</v>
      </c>
      <c r="Q1499" s="78">
        <f t="shared" si="211"/>
        <v>1497</v>
      </c>
      <c r="R1499" s="79"/>
      <c r="T1499" s="3" t="str">
        <f t="shared" si="209"/>
        <v/>
      </c>
    </row>
    <row r="1500" spans="1:20" ht="24.75" customHeight="1">
      <c r="A1500" s="69">
        <f t="shared" si="210"/>
        <v>1498</v>
      </c>
      <c r="B1500" s="16" t="str">
        <f t="shared" si="212"/>
        <v>1200</v>
      </c>
      <c r="C1500" s="69">
        <f t="shared" si="207"/>
        <v>1200</v>
      </c>
      <c r="D1500" s="11"/>
      <c r="E1500" s="12"/>
      <c r="F1500" s="13"/>
      <c r="G1500" s="14"/>
      <c r="H1500" s="91"/>
      <c r="I1500" s="92"/>
      <c r="J1500" s="93"/>
      <c r="K1500" s="94" t="str">
        <f t="shared" si="213"/>
        <v/>
      </c>
      <c r="L1500" s="95">
        <f t="shared" si="206"/>
        <v>0</v>
      </c>
      <c r="M1500" s="96"/>
      <c r="N1500" s="79" t="str">
        <f t="shared" si="214"/>
        <v/>
      </c>
      <c r="O1500" s="82"/>
      <c r="P1500" s="83">
        <f t="shared" si="208"/>
        <v>0</v>
      </c>
      <c r="Q1500" s="78">
        <f t="shared" si="211"/>
        <v>1498</v>
      </c>
      <c r="R1500" s="79"/>
      <c r="T1500" s="3" t="str">
        <f t="shared" si="209"/>
        <v/>
      </c>
    </row>
    <row r="1501" spans="1:20" ht="24.75" customHeight="1">
      <c r="A1501" s="69">
        <f t="shared" si="210"/>
        <v>1499</v>
      </c>
      <c r="B1501" s="16" t="str">
        <f t="shared" si="212"/>
        <v>1201</v>
      </c>
      <c r="C1501" s="69">
        <f t="shared" si="207"/>
        <v>1201</v>
      </c>
      <c r="D1501" s="11"/>
      <c r="E1501" s="12"/>
      <c r="F1501" s="13"/>
      <c r="G1501" s="14"/>
      <c r="H1501" s="91"/>
      <c r="I1501" s="92"/>
      <c r="J1501" s="93"/>
      <c r="K1501" s="94" t="str">
        <f t="shared" si="213"/>
        <v/>
      </c>
      <c r="L1501" s="95">
        <f t="shared" si="206"/>
        <v>0</v>
      </c>
      <c r="M1501" s="96"/>
      <c r="N1501" s="79" t="str">
        <f t="shared" si="214"/>
        <v/>
      </c>
      <c r="O1501" s="82"/>
      <c r="P1501" s="83">
        <f t="shared" si="208"/>
        <v>0</v>
      </c>
      <c r="Q1501" s="78">
        <f t="shared" si="211"/>
        <v>1499</v>
      </c>
      <c r="R1501" s="79"/>
      <c r="T1501" s="3" t="str">
        <f t="shared" si="209"/>
        <v/>
      </c>
    </row>
    <row r="1502" spans="1:20" ht="24.75" customHeight="1">
      <c r="A1502" s="69">
        <f t="shared" si="210"/>
        <v>1500</v>
      </c>
      <c r="B1502" s="16" t="str">
        <f t="shared" si="212"/>
        <v>1202</v>
      </c>
      <c r="C1502" s="69">
        <f t="shared" si="207"/>
        <v>1202</v>
      </c>
      <c r="D1502" s="11"/>
      <c r="E1502" s="12"/>
      <c r="F1502" s="13"/>
      <c r="G1502" s="14"/>
      <c r="H1502" s="91"/>
      <c r="I1502" s="92"/>
      <c r="J1502" s="93"/>
      <c r="K1502" s="94" t="str">
        <f t="shared" si="213"/>
        <v/>
      </c>
      <c r="L1502" s="95">
        <f t="shared" si="206"/>
        <v>0</v>
      </c>
      <c r="M1502" s="96"/>
      <c r="N1502" s="79" t="str">
        <f t="shared" si="214"/>
        <v/>
      </c>
      <c r="O1502" s="82"/>
      <c r="P1502" s="83">
        <f t="shared" si="208"/>
        <v>0</v>
      </c>
      <c r="Q1502" s="78">
        <f t="shared" si="211"/>
        <v>1500</v>
      </c>
      <c r="R1502" s="79"/>
      <c r="T1502" s="3" t="str">
        <f t="shared" si="209"/>
        <v/>
      </c>
    </row>
    <row r="1503" spans="1:20" ht="24.75" customHeight="1">
      <c r="A1503" s="69">
        <f t="shared" si="210"/>
        <v>1501</v>
      </c>
      <c r="B1503" s="16" t="str">
        <f t="shared" si="212"/>
        <v>1203</v>
      </c>
      <c r="C1503" s="69">
        <f t="shared" si="207"/>
        <v>1203</v>
      </c>
      <c r="D1503" s="11"/>
      <c r="E1503" s="12"/>
      <c r="F1503" s="13"/>
      <c r="G1503" s="14"/>
      <c r="H1503" s="91"/>
      <c r="I1503" s="92"/>
      <c r="J1503" s="93"/>
      <c r="K1503" s="94" t="str">
        <f t="shared" si="213"/>
        <v/>
      </c>
      <c r="L1503" s="95">
        <f t="shared" si="206"/>
        <v>0</v>
      </c>
      <c r="M1503" s="96"/>
      <c r="N1503" s="79" t="str">
        <f t="shared" si="214"/>
        <v/>
      </c>
      <c r="O1503" s="82"/>
      <c r="P1503" s="83">
        <f t="shared" si="208"/>
        <v>0</v>
      </c>
      <c r="Q1503" s="78">
        <f t="shared" si="211"/>
        <v>1501</v>
      </c>
      <c r="R1503" s="79"/>
      <c r="T1503" s="3" t="str">
        <f t="shared" si="209"/>
        <v/>
      </c>
    </row>
    <row r="1504" spans="1:20" ht="24.75" customHeight="1">
      <c r="A1504" s="69">
        <f t="shared" si="210"/>
        <v>1502</v>
      </c>
      <c r="B1504" s="16" t="str">
        <f t="shared" si="212"/>
        <v>1204</v>
      </c>
      <c r="C1504" s="69">
        <f t="shared" si="207"/>
        <v>1204</v>
      </c>
      <c r="D1504" s="11"/>
      <c r="E1504" s="12"/>
      <c r="F1504" s="13"/>
      <c r="G1504" s="14"/>
      <c r="H1504" s="91"/>
      <c r="I1504" s="92"/>
      <c r="J1504" s="93"/>
      <c r="K1504" s="94" t="str">
        <f t="shared" si="213"/>
        <v/>
      </c>
      <c r="L1504" s="95">
        <f t="shared" si="206"/>
        <v>0</v>
      </c>
      <c r="M1504" s="96"/>
      <c r="N1504" s="79" t="str">
        <f t="shared" si="214"/>
        <v/>
      </c>
      <c r="O1504" s="82"/>
      <c r="P1504" s="83">
        <f t="shared" si="208"/>
        <v>0</v>
      </c>
      <c r="Q1504" s="78">
        <f t="shared" si="211"/>
        <v>1502</v>
      </c>
      <c r="R1504" s="79"/>
      <c r="T1504" s="3" t="str">
        <f t="shared" si="209"/>
        <v/>
      </c>
    </row>
    <row r="1505" spans="1:20" ht="24.75" customHeight="1">
      <c r="A1505" s="69">
        <f t="shared" si="210"/>
        <v>1503</v>
      </c>
      <c r="B1505" s="16" t="str">
        <f t="shared" si="212"/>
        <v>1205</v>
      </c>
      <c r="C1505" s="69">
        <f t="shared" si="207"/>
        <v>1205</v>
      </c>
      <c r="D1505" s="11"/>
      <c r="E1505" s="12"/>
      <c r="F1505" s="13"/>
      <c r="G1505" s="14"/>
      <c r="H1505" s="91"/>
      <c r="I1505" s="92"/>
      <c r="J1505" s="93"/>
      <c r="K1505" s="94" t="str">
        <f t="shared" si="213"/>
        <v/>
      </c>
      <c r="L1505" s="95">
        <f t="shared" si="206"/>
        <v>0</v>
      </c>
      <c r="M1505" s="96"/>
      <c r="N1505" s="79" t="str">
        <f t="shared" si="214"/>
        <v/>
      </c>
      <c r="O1505" s="82"/>
      <c r="P1505" s="83">
        <f t="shared" si="208"/>
        <v>0</v>
      </c>
      <c r="Q1505" s="78">
        <f t="shared" si="211"/>
        <v>1503</v>
      </c>
      <c r="R1505" s="79"/>
      <c r="T1505" s="3" t="str">
        <f t="shared" si="209"/>
        <v/>
      </c>
    </row>
    <row r="1506" spans="1:20" ht="24.75" customHeight="1">
      <c r="A1506" s="69">
        <f t="shared" si="210"/>
        <v>1504</v>
      </c>
      <c r="B1506" s="16" t="str">
        <f t="shared" si="212"/>
        <v>1206</v>
      </c>
      <c r="C1506" s="69">
        <f t="shared" si="207"/>
        <v>1206</v>
      </c>
      <c r="D1506" s="11"/>
      <c r="E1506" s="12"/>
      <c r="F1506" s="13"/>
      <c r="G1506" s="14"/>
      <c r="H1506" s="91"/>
      <c r="I1506" s="92"/>
      <c r="J1506" s="93"/>
      <c r="K1506" s="94" t="str">
        <f t="shared" si="213"/>
        <v/>
      </c>
      <c r="L1506" s="95">
        <f t="shared" si="206"/>
        <v>0</v>
      </c>
      <c r="M1506" s="96"/>
      <c r="N1506" s="79" t="str">
        <f t="shared" si="214"/>
        <v/>
      </c>
      <c r="O1506" s="82"/>
      <c r="P1506" s="83">
        <f t="shared" si="208"/>
        <v>0</v>
      </c>
      <c r="Q1506" s="78">
        <f t="shared" si="211"/>
        <v>1504</v>
      </c>
      <c r="R1506" s="79"/>
      <c r="T1506" s="3" t="str">
        <f t="shared" si="209"/>
        <v/>
      </c>
    </row>
    <row r="1507" spans="1:20" ht="24.75" customHeight="1">
      <c r="A1507" s="69">
        <f t="shared" si="210"/>
        <v>1505</v>
      </c>
      <c r="B1507" s="16" t="str">
        <f t="shared" si="212"/>
        <v>1207</v>
      </c>
      <c r="C1507" s="69">
        <f t="shared" si="207"/>
        <v>1207</v>
      </c>
      <c r="D1507" s="11"/>
      <c r="E1507" s="12"/>
      <c r="F1507" s="13"/>
      <c r="G1507" s="14"/>
      <c r="H1507" s="91"/>
      <c r="I1507" s="92"/>
      <c r="J1507" s="93"/>
      <c r="K1507" s="94" t="str">
        <f t="shared" si="213"/>
        <v/>
      </c>
      <c r="L1507" s="95">
        <f t="shared" si="206"/>
        <v>0</v>
      </c>
      <c r="M1507" s="96"/>
      <c r="N1507" s="79" t="str">
        <f t="shared" si="214"/>
        <v/>
      </c>
      <c r="O1507" s="82"/>
      <c r="P1507" s="83">
        <f t="shared" si="208"/>
        <v>0</v>
      </c>
      <c r="Q1507" s="78">
        <f t="shared" si="211"/>
        <v>1505</v>
      </c>
      <c r="R1507" s="79"/>
      <c r="T1507" s="3" t="str">
        <f t="shared" si="209"/>
        <v/>
      </c>
    </row>
    <row r="1508" spans="1:20" ht="24.75" customHeight="1">
      <c r="A1508" s="69">
        <f t="shared" si="210"/>
        <v>1506</v>
      </c>
      <c r="B1508" s="16" t="str">
        <f t="shared" si="212"/>
        <v>1208</v>
      </c>
      <c r="C1508" s="69">
        <f t="shared" si="207"/>
        <v>1208</v>
      </c>
      <c r="D1508" s="11"/>
      <c r="E1508" s="12"/>
      <c r="F1508" s="13"/>
      <c r="G1508" s="14"/>
      <c r="H1508" s="91"/>
      <c r="I1508" s="92"/>
      <c r="J1508" s="93"/>
      <c r="K1508" s="94" t="str">
        <f t="shared" si="213"/>
        <v/>
      </c>
      <c r="L1508" s="95">
        <f t="shared" si="206"/>
        <v>0</v>
      </c>
      <c r="M1508" s="96"/>
      <c r="N1508" s="79" t="str">
        <f t="shared" si="214"/>
        <v/>
      </c>
      <c r="O1508" s="82"/>
      <c r="P1508" s="83">
        <f t="shared" si="208"/>
        <v>0</v>
      </c>
      <c r="Q1508" s="78">
        <f t="shared" si="211"/>
        <v>1506</v>
      </c>
      <c r="R1508" s="79"/>
      <c r="T1508" s="3" t="str">
        <f t="shared" si="209"/>
        <v/>
      </c>
    </row>
    <row r="1509" spans="1:20" ht="24.75" customHeight="1">
      <c r="A1509" s="69">
        <f t="shared" si="210"/>
        <v>1507</v>
      </c>
      <c r="B1509" s="16" t="str">
        <f t="shared" si="212"/>
        <v>1209</v>
      </c>
      <c r="C1509" s="69">
        <f t="shared" si="207"/>
        <v>1209</v>
      </c>
      <c r="D1509" s="11"/>
      <c r="E1509" s="12"/>
      <c r="F1509" s="13"/>
      <c r="G1509" s="14"/>
      <c r="H1509" s="91"/>
      <c r="I1509" s="92"/>
      <c r="J1509" s="93"/>
      <c r="K1509" s="94" t="str">
        <f t="shared" si="213"/>
        <v/>
      </c>
      <c r="L1509" s="95">
        <f t="shared" si="206"/>
        <v>0</v>
      </c>
      <c r="M1509" s="96"/>
      <c r="N1509" s="79" t="str">
        <f t="shared" si="214"/>
        <v/>
      </c>
      <c r="O1509" s="82"/>
      <c r="P1509" s="83">
        <f t="shared" si="208"/>
        <v>0</v>
      </c>
      <c r="Q1509" s="78">
        <f t="shared" si="211"/>
        <v>1507</v>
      </c>
      <c r="R1509" s="79"/>
      <c r="T1509" s="3" t="str">
        <f t="shared" si="209"/>
        <v/>
      </c>
    </row>
    <row r="1510" spans="1:20" ht="24.75" customHeight="1">
      <c r="A1510" s="69">
        <f t="shared" si="210"/>
        <v>1508</v>
      </c>
      <c r="B1510" s="16" t="str">
        <f t="shared" si="212"/>
        <v>1210</v>
      </c>
      <c r="C1510" s="69">
        <f t="shared" si="207"/>
        <v>1210</v>
      </c>
      <c r="D1510" s="11"/>
      <c r="E1510" s="12"/>
      <c r="F1510" s="13"/>
      <c r="G1510" s="14"/>
      <c r="H1510" s="91"/>
      <c r="I1510" s="92"/>
      <c r="J1510" s="93"/>
      <c r="K1510" s="94" t="str">
        <f t="shared" si="213"/>
        <v/>
      </c>
      <c r="L1510" s="95">
        <f t="shared" si="206"/>
        <v>0</v>
      </c>
      <c r="M1510" s="96"/>
      <c r="N1510" s="79" t="str">
        <f t="shared" si="214"/>
        <v/>
      </c>
      <c r="O1510" s="82"/>
      <c r="P1510" s="83">
        <f t="shared" si="208"/>
        <v>0</v>
      </c>
      <c r="Q1510" s="78">
        <f t="shared" si="211"/>
        <v>1508</v>
      </c>
      <c r="R1510" s="79"/>
      <c r="T1510" s="3" t="str">
        <f t="shared" si="209"/>
        <v/>
      </c>
    </row>
    <row r="1511" spans="1:20" ht="24.75" customHeight="1">
      <c r="A1511" s="69">
        <f t="shared" si="210"/>
        <v>1509</v>
      </c>
      <c r="B1511" s="16" t="str">
        <f t="shared" si="212"/>
        <v>1211</v>
      </c>
      <c r="C1511" s="69">
        <f t="shared" si="207"/>
        <v>1211</v>
      </c>
      <c r="D1511" s="11"/>
      <c r="E1511" s="12"/>
      <c r="F1511" s="13"/>
      <c r="G1511" s="14"/>
      <c r="H1511" s="91"/>
      <c r="I1511" s="92"/>
      <c r="J1511" s="93"/>
      <c r="K1511" s="94" t="str">
        <f t="shared" si="213"/>
        <v/>
      </c>
      <c r="L1511" s="95">
        <f t="shared" si="206"/>
        <v>0</v>
      </c>
      <c r="M1511" s="96"/>
      <c r="N1511" s="79" t="str">
        <f t="shared" si="214"/>
        <v/>
      </c>
      <c r="O1511" s="82"/>
      <c r="P1511" s="83">
        <f t="shared" si="208"/>
        <v>0</v>
      </c>
      <c r="Q1511" s="78">
        <f t="shared" si="211"/>
        <v>1509</v>
      </c>
      <c r="R1511" s="79"/>
      <c r="T1511" s="3" t="str">
        <f t="shared" si="209"/>
        <v/>
      </c>
    </row>
    <row r="1512" spans="1:20" ht="24.75" customHeight="1">
      <c r="A1512" s="69">
        <f t="shared" si="210"/>
        <v>1510</v>
      </c>
      <c r="B1512" s="16" t="str">
        <f t="shared" si="212"/>
        <v>1212</v>
      </c>
      <c r="C1512" s="69">
        <f t="shared" si="207"/>
        <v>1212</v>
      </c>
      <c r="D1512" s="11"/>
      <c r="E1512" s="12"/>
      <c r="F1512" s="13"/>
      <c r="G1512" s="14"/>
      <c r="H1512" s="91"/>
      <c r="I1512" s="92"/>
      <c r="J1512" s="93"/>
      <c r="K1512" s="94" t="str">
        <f t="shared" si="213"/>
        <v/>
      </c>
      <c r="L1512" s="95">
        <f t="shared" si="206"/>
        <v>0</v>
      </c>
      <c r="M1512" s="96"/>
      <c r="N1512" s="79" t="str">
        <f t="shared" si="214"/>
        <v/>
      </c>
      <c r="O1512" s="82"/>
      <c r="P1512" s="83">
        <f t="shared" si="208"/>
        <v>0</v>
      </c>
      <c r="Q1512" s="78">
        <f t="shared" si="211"/>
        <v>1510</v>
      </c>
      <c r="R1512" s="79"/>
      <c r="T1512" s="3" t="str">
        <f t="shared" si="209"/>
        <v/>
      </c>
    </row>
    <row r="1513" spans="1:20" ht="24.75" customHeight="1">
      <c r="A1513" s="69">
        <f t="shared" si="210"/>
        <v>1511</v>
      </c>
      <c r="B1513" s="16" t="str">
        <f t="shared" si="212"/>
        <v>1213</v>
      </c>
      <c r="C1513" s="69">
        <f t="shared" si="207"/>
        <v>1213</v>
      </c>
      <c r="D1513" s="11"/>
      <c r="E1513" s="12"/>
      <c r="F1513" s="13"/>
      <c r="G1513" s="14"/>
      <c r="H1513" s="91"/>
      <c r="I1513" s="92"/>
      <c r="J1513" s="93"/>
      <c r="K1513" s="94" t="str">
        <f t="shared" si="213"/>
        <v/>
      </c>
      <c r="L1513" s="95">
        <f t="shared" si="206"/>
        <v>0</v>
      </c>
      <c r="M1513" s="96"/>
      <c r="N1513" s="79" t="str">
        <f t="shared" si="214"/>
        <v/>
      </c>
      <c r="O1513" s="82"/>
      <c r="P1513" s="83">
        <f t="shared" si="208"/>
        <v>0</v>
      </c>
      <c r="Q1513" s="78">
        <f t="shared" si="211"/>
        <v>1511</v>
      </c>
      <c r="R1513" s="79"/>
      <c r="T1513" s="3" t="str">
        <f t="shared" si="209"/>
        <v/>
      </c>
    </row>
    <row r="1514" spans="1:20" ht="24.75" customHeight="1">
      <c r="A1514" s="69">
        <f t="shared" si="210"/>
        <v>1512</v>
      </c>
      <c r="B1514" s="16" t="str">
        <f t="shared" si="212"/>
        <v>1214</v>
      </c>
      <c r="C1514" s="69">
        <f t="shared" si="207"/>
        <v>1214</v>
      </c>
      <c r="D1514" s="11"/>
      <c r="E1514" s="12"/>
      <c r="F1514" s="13"/>
      <c r="G1514" s="14"/>
      <c r="H1514" s="91"/>
      <c r="I1514" s="92"/>
      <c r="J1514" s="93"/>
      <c r="K1514" s="94" t="str">
        <f t="shared" si="213"/>
        <v/>
      </c>
      <c r="L1514" s="95">
        <f t="shared" si="206"/>
        <v>0</v>
      </c>
      <c r="M1514" s="96"/>
      <c r="N1514" s="79" t="str">
        <f t="shared" si="214"/>
        <v/>
      </c>
      <c r="O1514" s="82"/>
      <c r="P1514" s="83">
        <f t="shared" si="208"/>
        <v>0</v>
      </c>
      <c r="Q1514" s="78">
        <f t="shared" si="211"/>
        <v>1512</v>
      </c>
      <c r="R1514" s="79"/>
      <c r="T1514" s="3" t="str">
        <f t="shared" si="209"/>
        <v/>
      </c>
    </row>
    <row r="1515" spans="1:20" ht="24.75" customHeight="1">
      <c r="A1515" s="69">
        <f t="shared" si="210"/>
        <v>1513</v>
      </c>
      <c r="B1515" s="16" t="str">
        <f t="shared" si="212"/>
        <v>1215</v>
      </c>
      <c r="C1515" s="69">
        <f t="shared" si="207"/>
        <v>1215</v>
      </c>
      <c r="D1515" s="11"/>
      <c r="E1515" s="12"/>
      <c r="F1515" s="13"/>
      <c r="G1515" s="14"/>
      <c r="H1515" s="91"/>
      <c r="I1515" s="92"/>
      <c r="J1515" s="93"/>
      <c r="K1515" s="94" t="str">
        <f t="shared" si="213"/>
        <v/>
      </c>
      <c r="L1515" s="95">
        <f t="shared" si="206"/>
        <v>0</v>
      </c>
      <c r="M1515" s="96"/>
      <c r="N1515" s="79" t="str">
        <f t="shared" si="214"/>
        <v/>
      </c>
      <c r="O1515" s="82"/>
      <c r="P1515" s="83">
        <f t="shared" si="208"/>
        <v>0</v>
      </c>
      <c r="Q1515" s="78">
        <f t="shared" si="211"/>
        <v>1513</v>
      </c>
      <c r="R1515" s="79"/>
      <c r="T1515" s="3" t="str">
        <f t="shared" si="209"/>
        <v/>
      </c>
    </row>
    <row r="1516" spans="1:20" ht="24.75" customHeight="1">
      <c r="A1516" s="69">
        <f t="shared" si="210"/>
        <v>1514</v>
      </c>
      <c r="B1516" s="16" t="str">
        <f t="shared" si="212"/>
        <v>1216</v>
      </c>
      <c r="C1516" s="69">
        <f t="shared" si="207"/>
        <v>1216</v>
      </c>
      <c r="D1516" s="11"/>
      <c r="E1516" s="12"/>
      <c r="F1516" s="13"/>
      <c r="G1516" s="14"/>
      <c r="H1516" s="91"/>
      <c r="I1516" s="92"/>
      <c r="J1516" s="93"/>
      <c r="K1516" s="94" t="str">
        <f t="shared" si="213"/>
        <v/>
      </c>
      <c r="L1516" s="95">
        <f t="shared" si="206"/>
        <v>0</v>
      </c>
      <c r="M1516" s="96"/>
      <c r="N1516" s="79" t="str">
        <f t="shared" si="214"/>
        <v/>
      </c>
      <c r="O1516" s="82"/>
      <c r="P1516" s="83">
        <f t="shared" si="208"/>
        <v>0</v>
      </c>
      <c r="Q1516" s="78">
        <f t="shared" si="211"/>
        <v>1514</v>
      </c>
      <c r="R1516" s="79"/>
      <c r="T1516" s="3" t="str">
        <f t="shared" si="209"/>
        <v/>
      </c>
    </row>
    <row r="1517" spans="1:20" ht="24.75" customHeight="1">
      <c r="A1517" s="69">
        <f t="shared" si="210"/>
        <v>1515</v>
      </c>
      <c r="B1517" s="16" t="str">
        <f t="shared" si="212"/>
        <v>1217</v>
      </c>
      <c r="C1517" s="69">
        <f t="shared" si="207"/>
        <v>1217</v>
      </c>
      <c r="D1517" s="11"/>
      <c r="E1517" s="12"/>
      <c r="F1517" s="13"/>
      <c r="G1517" s="14"/>
      <c r="H1517" s="91"/>
      <c r="I1517" s="92"/>
      <c r="J1517" s="93"/>
      <c r="K1517" s="94" t="str">
        <f t="shared" si="213"/>
        <v/>
      </c>
      <c r="L1517" s="95">
        <f t="shared" si="206"/>
        <v>0</v>
      </c>
      <c r="M1517" s="96"/>
      <c r="N1517" s="79" t="str">
        <f t="shared" si="214"/>
        <v/>
      </c>
      <c r="O1517" s="82"/>
      <c r="P1517" s="83">
        <f t="shared" si="208"/>
        <v>0</v>
      </c>
      <c r="Q1517" s="78">
        <f t="shared" si="211"/>
        <v>1515</v>
      </c>
      <c r="R1517" s="79"/>
      <c r="T1517" s="3" t="str">
        <f t="shared" si="209"/>
        <v/>
      </c>
    </row>
    <row r="1518" spans="1:20" ht="24.75" customHeight="1">
      <c r="A1518" s="69">
        <f t="shared" si="210"/>
        <v>1516</v>
      </c>
      <c r="B1518" s="16" t="str">
        <f t="shared" si="212"/>
        <v>1218</v>
      </c>
      <c r="C1518" s="69">
        <f t="shared" si="207"/>
        <v>1218</v>
      </c>
      <c r="D1518" s="11"/>
      <c r="E1518" s="12"/>
      <c r="F1518" s="13"/>
      <c r="G1518" s="14"/>
      <c r="H1518" s="91"/>
      <c r="I1518" s="92"/>
      <c r="J1518" s="93"/>
      <c r="K1518" s="94" t="str">
        <f t="shared" si="213"/>
        <v/>
      </c>
      <c r="L1518" s="95">
        <f t="shared" si="206"/>
        <v>0</v>
      </c>
      <c r="M1518" s="96"/>
      <c r="N1518" s="79" t="str">
        <f t="shared" si="214"/>
        <v/>
      </c>
      <c r="O1518" s="82"/>
      <c r="P1518" s="83">
        <f t="shared" si="208"/>
        <v>0</v>
      </c>
      <c r="Q1518" s="78">
        <f t="shared" si="211"/>
        <v>1516</v>
      </c>
      <c r="R1518" s="79"/>
      <c r="T1518" s="3" t="str">
        <f t="shared" si="209"/>
        <v/>
      </c>
    </row>
    <row r="1519" spans="1:20" ht="24.75" customHeight="1">
      <c r="A1519" s="69">
        <f t="shared" si="210"/>
        <v>1517</v>
      </c>
      <c r="B1519" s="16" t="str">
        <f t="shared" si="212"/>
        <v>1219</v>
      </c>
      <c r="C1519" s="69">
        <f t="shared" si="207"/>
        <v>1219</v>
      </c>
      <c r="D1519" s="11"/>
      <c r="E1519" s="12"/>
      <c r="F1519" s="13"/>
      <c r="G1519" s="14"/>
      <c r="H1519" s="91"/>
      <c r="I1519" s="92"/>
      <c r="J1519" s="93"/>
      <c r="K1519" s="94" t="str">
        <f t="shared" si="213"/>
        <v/>
      </c>
      <c r="L1519" s="95">
        <f t="shared" si="206"/>
        <v>0</v>
      </c>
      <c r="M1519" s="96"/>
      <c r="N1519" s="79" t="str">
        <f t="shared" si="214"/>
        <v/>
      </c>
      <c r="O1519" s="82"/>
      <c r="P1519" s="83">
        <f t="shared" si="208"/>
        <v>0</v>
      </c>
      <c r="Q1519" s="78">
        <f t="shared" si="211"/>
        <v>1517</v>
      </c>
      <c r="R1519" s="79"/>
      <c r="T1519" s="3" t="str">
        <f t="shared" si="209"/>
        <v/>
      </c>
    </row>
    <row r="1520" spans="1:20" ht="24.75" customHeight="1">
      <c r="A1520" s="69">
        <f t="shared" si="210"/>
        <v>1518</v>
      </c>
      <c r="B1520" s="16" t="str">
        <f t="shared" si="212"/>
        <v>1220</v>
      </c>
      <c r="C1520" s="69">
        <f t="shared" si="207"/>
        <v>1220</v>
      </c>
      <c r="D1520" s="11"/>
      <c r="E1520" s="12"/>
      <c r="F1520" s="13"/>
      <c r="G1520" s="14"/>
      <c r="H1520" s="91"/>
      <c r="I1520" s="92"/>
      <c r="J1520" s="93"/>
      <c r="K1520" s="94" t="str">
        <f t="shared" si="213"/>
        <v/>
      </c>
      <c r="L1520" s="95">
        <f t="shared" si="206"/>
        <v>0</v>
      </c>
      <c r="M1520" s="96"/>
      <c r="N1520" s="79" t="str">
        <f t="shared" si="214"/>
        <v/>
      </c>
      <c r="O1520" s="82"/>
      <c r="P1520" s="83">
        <f t="shared" si="208"/>
        <v>0</v>
      </c>
      <c r="Q1520" s="78">
        <f t="shared" si="211"/>
        <v>1518</v>
      </c>
      <c r="R1520" s="79"/>
      <c r="T1520" s="3" t="str">
        <f t="shared" si="209"/>
        <v/>
      </c>
    </row>
    <row r="1521" spans="1:20" ht="24.75" customHeight="1">
      <c r="A1521" s="69">
        <f t="shared" si="210"/>
        <v>1519</v>
      </c>
      <c r="B1521" s="16" t="str">
        <f t="shared" si="212"/>
        <v>1221</v>
      </c>
      <c r="C1521" s="69">
        <f t="shared" si="207"/>
        <v>1221</v>
      </c>
      <c r="D1521" s="11"/>
      <c r="E1521" s="12"/>
      <c r="F1521" s="13"/>
      <c r="G1521" s="14"/>
      <c r="H1521" s="91"/>
      <c r="I1521" s="92"/>
      <c r="J1521" s="93"/>
      <c r="K1521" s="94" t="str">
        <f t="shared" si="213"/>
        <v/>
      </c>
      <c r="L1521" s="95">
        <f t="shared" si="206"/>
        <v>0</v>
      </c>
      <c r="M1521" s="96"/>
      <c r="N1521" s="79" t="str">
        <f t="shared" si="214"/>
        <v/>
      </c>
      <c r="O1521" s="82"/>
      <c r="P1521" s="83">
        <f t="shared" si="208"/>
        <v>0</v>
      </c>
      <c r="Q1521" s="78">
        <f t="shared" si="211"/>
        <v>1519</v>
      </c>
      <c r="R1521" s="79"/>
      <c r="T1521" s="3" t="str">
        <f t="shared" si="209"/>
        <v/>
      </c>
    </row>
    <row r="1522" spans="1:20" ht="24.75" customHeight="1">
      <c r="A1522" s="69">
        <f t="shared" si="210"/>
        <v>1520</v>
      </c>
      <c r="B1522" s="16" t="str">
        <f t="shared" si="212"/>
        <v>1222</v>
      </c>
      <c r="C1522" s="69">
        <f t="shared" si="207"/>
        <v>1222</v>
      </c>
      <c r="D1522" s="11"/>
      <c r="E1522" s="12"/>
      <c r="F1522" s="13"/>
      <c r="G1522" s="14"/>
      <c r="H1522" s="91"/>
      <c r="I1522" s="92"/>
      <c r="J1522" s="93"/>
      <c r="K1522" s="94" t="str">
        <f t="shared" si="213"/>
        <v/>
      </c>
      <c r="L1522" s="95">
        <f t="shared" si="206"/>
        <v>0</v>
      </c>
      <c r="M1522" s="96"/>
      <c r="N1522" s="79" t="str">
        <f t="shared" si="214"/>
        <v/>
      </c>
      <c r="O1522" s="82"/>
      <c r="P1522" s="83">
        <f t="shared" si="208"/>
        <v>0</v>
      </c>
      <c r="Q1522" s="78">
        <f t="shared" si="211"/>
        <v>1520</v>
      </c>
      <c r="R1522" s="79"/>
      <c r="T1522" s="3" t="str">
        <f t="shared" si="209"/>
        <v/>
      </c>
    </row>
    <row r="1523" spans="1:20" ht="24.75" customHeight="1">
      <c r="A1523" s="69">
        <f t="shared" si="210"/>
        <v>1521</v>
      </c>
      <c r="B1523" s="16" t="str">
        <f t="shared" si="212"/>
        <v>1223</v>
      </c>
      <c r="C1523" s="69">
        <f t="shared" si="207"/>
        <v>1223</v>
      </c>
      <c r="D1523" s="11"/>
      <c r="E1523" s="12"/>
      <c r="F1523" s="13"/>
      <c r="G1523" s="14"/>
      <c r="H1523" s="91"/>
      <c r="I1523" s="92"/>
      <c r="J1523" s="93"/>
      <c r="K1523" s="94" t="str">
        <f t="shared" si="213"/>
        <v/>
      </c>
      <c r="L1523" s="95">
        <f t="shared" si="206"/>
        <v>0</v>
      </c>
      <c r="M1523" s="96"/>
      <c r="N1523" s="79" t="str">
        <f t="shared" si="214"/>
        <v/>
      </c>
      <c r="O1523" s="82"/>
      <c r="P1523" s="83">
        <f t="shared" si="208"/>
        <v>0</v>
      </c>
      <c r="Q1523" s="78">
        <f t="shared" si="211"/>
        <v>1521</v>
      </c>
      <c r="R1523" s="79"/>
      <c r="T1523" s="3" t="str">
        <f t="shared" si="209"/>
        <v/>
      </c>
    </row>
    <row r="1524" spans="1:20" ht="24.75" customHeight="1">
      <c r="A1524" s="69">
        <f t="shared" si="210"/>
        <v>1522</v>
      </c>
      <c r="B1524" s="16" t="str">
        <f t="shared" si="212"/>
        <v>1224</v>
      </c>
      <c r="C1524" s="69">
        <f t="shared" si="207"/>
        <v>1224</v>
      </c>
      <c r="D1524" s="11"/>
      <c r="E1524" s="12"/>
      <c r="F1524" s="13"/>
      <c r="G1524" s="14"/>
      <c r="H1524" s="91"/>
      <c r="I1524" s="92"/>
      <c r="J1524" s="93"/>
      <c r="K1524" s="94" t="str">
        <f t="shared" si="213"/>
        <v/>
      </c>
      <c r="L1524" s="95">
        <f t="shared" si="206"/>
        <v>0</v>
      </c>
      <c r="M1524" s="96"/>
      <c r="N1524" s="79" t="str">
        <f t="shared" si="214"/>
        <v/>
      </c>
      <c r="O1524" s="82"/>
      <c r="P1524" s="83">
        <f t="shared" si="208"/>
        <v>0</v>
      </c>
      <c r="Q1524" s="78">
        <f t="shared" si="211"/>
        <v>1522</v>
      </c>
      <c r="R1524" s="79"/>
      <c r="T1524" s="3" t="str">
        <f t="shared" si="209"/>
        <v/>
      </c>
    </row>
    <row r="1525" spans="1:20" ht="24.75" customHeight="1">
      <c r="A1525" s="69">
        <f t="shared" si="210"/>
        <v>1523</v>
      </c>
      <c r="B1525" s="16" t="str">
        <f t="shared" si="212"/>
        <v>1225</v>
      </c>
      <c r="C1525" s="69">
        <f t="shared" si="207"/>
        <v>1225</v>
      </c>
      <c r="D1525" s="11"/>
      <c r="E1525" s="12"/>
      <c r="F1525" s="13"/>
      <c r="G1525" s="14"/>
      <c r="H1525" s="91"/>
      <c r="I1525" s="92"/>
      <c r="J1525" s="93"/>
      <c r="K1525" s="94" t="str">
        <f t="shared" si="213"/>
        <v/>
      </c>
      <c r="L1525" s="95">
        <f t="shared" si="206"/>
        <v>0</v>
      </c>
      <c r="M1525" s="96"/>
      <c r="N1525" s="79" t="str">
        <f t="shared" si="214"/>
        <v/>
      </c>
      <c r="O1525" s="82"/>
      <c r="P1525" s="83">
        <f t="shared" si="208"/>
        <v>0</v>
      </c>
      <c r="Q1525" s="78">
        <f t="shared" si="211"/>
        <v>1523</v>
      </c>
      <c r="R1525" s="79"/>
      <c r="T1525" s="3" t="str">
        <f t="shared" si="209"/>
        <v/>
      </c>
    </row>
    <row r="1526" spans="1:20" ht="24.75" customHeight="1">
      <c r="A1526" s="69">
        <f t="shared" si="210"/>
        <v>1524</v>
      </c>
      <c r="B1526" s="16" t="str">
        <f t="shared" si="212"/>
        <v>1226</v>
      </c>
      <c r="C1526" s="69">
        <f t="shared" si="207"/>
        <v>1226</v>
      </c>
      <c r="D1526" s="11"/>
      <c r="E1526" s="12"/>
      <c r="F1526" s="13"/>
      <c r="G1526" s="14"/>
      <c r="H1526" s="91"/>
      <c r="I1526" s="92"/>
      <c r="J1526" s="93"/>
      <c r="K1526" s="94" t="str">
        <f t="shared" si="213"/>
        <v/>
      </c>
      <c r="L1526" s="95">
        <f t="shared" si="206"/>
        <v>0</v>
      </c>
      <c r="M1526" s="96"/>
      <c r="N1526" s="79" t="str">
        <f t="shared" si="214"/>
        <v/>
      </c>
      <c r="O1526" s="82"/>
      <c r="P1526" s="83">
        <f t="shared" si="208"/>
        <v>0</v>
      </c>
      <c r="Q1526" s="78">
        <f t="shared" si="211"/>
        <v>1524</v>
      </c>
      <c r="R1526" s="79"/>
      <c r="T1526" s="3" t="str">
        <f t="shared" si="209"/>
        <v/>
      </c>
    </row>
    <row r="1527" spans="1:20" ht="24.75" customHeight="1">
      <c r="A1527" s="69">
        <f t="shared" si="210"/>
        <v>1525</v>
      </c>
      <c r="B1527" s="16" t="str">
        <f t="shared" si="212"/>
        <v>1227</v>
      </c>
      <c r="C1527" s="69">
        <f t="shared" si="207"/>
        <v>1227</v>
      </c>
      <c r="D1527" s="11"/>
      <c r="E1527" s="12"/>
      <c r="F1527" s="13"/>
      <c r="G1527" s="14"/>
      <c r="H1527" s="91"/>
      <c r="I1527" s="92"/>
      <c r="J1527" s="93"/>
      <c r="K1527" s="94" t="str">
        <f t="shared" si="213"/>
        <v/>
      </c>
      <c r="L1527" s="95">
        <f t="shared" si="206"/>
        <v>0</v>
      </c>
      <c r="M1527" s="96"/>
      <c r="N1527" s="79" t="str">
        <f t="shared" si="214"/>
        <v/>
      </c>
      <c r="O1527" s="82"/>
      <c r="P1527" s="83">
        <f t="shared" si="208"/>
        <v>0</v>
      </c>
      <c r="Q1527" s="78">
        <f t="shared" si="211"/>
        <v>1525</v>
      </c>
      <c r="R1527" s="79"/>
      <c r="T1527" s="3" t="str">
        <f t="shared" si="209"/>
        <v/>
      </c>
    </row>
    <row r="1528" spans="1:20" ht="24.75" customHeight="1">
      <c r="A1528" s="69">
        <f t="shared" si="210"/>
        <v>1526</v>
      </c>
      <c r="B1528" s="16" t="str">
        <f t="shared" si="212"/>
        <v>1228</v>
      </c>
      <c r="C1528" s="69">
        <f t="shared" si="207"/>
        <v>1228</v>
      </c>
      <c r="D1528" s="11"/>
      <c r="E1528" s="12"/>
      <c r="F1528" s="13"/>
      <c r="G1528" s="14"/>
      <c r="H1528" s="91"/>
      <c r="I1528" s="92"/>
      <c r="J1528" s="93"/>
      <c r="K1528" s="94" t="str">
        <f t="shared" si="213"/>
        <v/>
      </c>
      <c r="L1528" s="95">
        <f t="shared" si="206"/>
        <v>0</v>
      </c>
      <c r="M1528" s="96"/>
      <c r="N1528" s="79" t="str">
        <f t="shared" si="214"/>
        <v/>
      </c>
      <c r="O1528" s="82"/>
      <c r="P1528" s="83">
        <f t="shared" si="208"/>
        <v>0</v>
      </c>
      <c r="Q1528" s="78">
        <f t="shared" si="211"/>
        <v>1526</v>
      </c>
      <c r="R1528" s="79"/>
      <c r="T1528" s="3" t="str">
        <f t="shared" si="209"/>
        <v/>
      </c>
    </row>
    <row r="1529" spans="1:20" ht="24.75" customHeight="1">
      <c r="A1529" s="69">
        <f t="shared" si="210"/>
        <v>1527</v>
      </c>
      <c r="B1529" s="16" t="str">
        <f t="shared" si="212"/>
        <v>1229</v>
      </c>
      <c r="C1529" s="69">
        <f t="shared" si="207"/>
        <v>1229</v>
      </c>
      <c r="D1529" s="11"/>
      <c r="E1529" s="12"/>
      <c r="F1529" s="13"/>
      <c r="G1529" s="14"/>
      <c r="H1529" s="91"/>
      <c r="I1529" s="92"/>
      <c r="J1529" s="93"/>
      <c r="K1529" s="94" t="str">
        <f t="shared" si="213"/>
        <v/>
      </c>
      <c r="L1529" s="95">
        <f t="shared" si="206"/>
        <v>0</v>
      </c>
      <c r="M1529" s="96"/>
      <c r="N1529" s="79" t="str">
        <f t="shared" si="214"/>
        <v/>
      </c>
      <c r="O1529" s="82"/>
      <c r="P1529" s="83">
        <f t="shared" si="208"/>
        <v>0</v>
      </c>
      <c r="Q1529" s="78">
        <f t="shared" si="211"/>
        <v>1527</v>
      </c>
      <c r="R1529" s="79"/>
      <c r="T1529" s="3" t="str">
        <f t="shared" si="209"/>
        <v/>
      </c>
    </row>
    <row r="1530" spans="1:20" ht="24.75" customHeight="1">
      <c r="A1530" s="69">
        <f t="shared" si="210"/>
        <v>1528</v>
      </c>
      <c r="B1530" s="16" t="str">
        <f t="shared" si="212"/>
        <v>1230</v>
      </c>
      <c r="C1530" s="69">
        <f t="shared" si="207"/>
        <v>1230</v>
      </c>
      <c r="D1530" s="11"/>
      <c r="E1530" s="12"/>
      <c r="F1530" s="13"/>
      <c r="G1530" s="14"/>
      <c r="H1530" s="91"/>
      <c r="I1530" s="92"/>
      <c r="J1530" s="93"/>
      <c r="K1530" s="94" t="str">
        <f t="shared" si="213"/>
        <v/>
      </c>
      <c r="L1530" s="95">
        <f t="shared" si="206"/>
        <v>0</v>
      </c>
      <c r="M1530" s="96"/>
      <c r="N1530" s="79" t="str">
        <f t="shared" si="214"/>
        <v/>
      </c>
      <c r="O1530" s="82"/>
      <c r="P1530" s="83">
        <f t="shared" si="208"/>
        <v>0</v>
      </c>
      <c r="Q1530" s="78">
        <f t="shared" si="211"/>
        <v>1528</v>
      </c>
      <c r="R1530" s="79"/>
      <c r="T1530" s="3" t="str">
        <f t="shared" si="209"/>
        <v/>
      </c>
    </row>
    <row r="1531" spans="1:20" ht="24.75" customHeight="1">
      <c r="A1531" s="69">
        <f t="shared" si="210"/>
        <v>1529</v>
      </c>
      <c r="B1531" s="16" t="str">
        <f t="shared" si="212"/>
        <v>1231</v>
      </c>
      <c r="C1531" s="69">
        <f t="shared" si="207"/>
        <v>1231</v>
      </c>
      <c r="D1531" s="11"/>
      <c r="E1531" s="12"/>
      <c r="F1531" s="13"/>
      <c r="G1531" s="14"/>
      <c r="H1531" s="91"/>
      <c r="I1531" s="92"/>
      <c r="J1531" s="93"/>
      <c r="K1531" s="94" t="str">
        <f t="shared" si="213"/>
        <v/>
      </c>
      <c r="L1531" s="95">
        <f t="shared" si="206"/>
        <v>0</v>
      </c>
      <c r="M1531" s="96"/>
      <c r="N1531" s="79" t="str">
        <f t="shared" si="214"/>
        <v/>
      </c>
      <c r="O1531" s="82"/>
      <c r="P1531" s="83">
        <f t="shared" si="208"/>
        <v>0</v>
      </c>
      <c r="Q1531" s="78">
        <f t="shared" si="211"/>
        <v>1529</v>
      </c>
      <c r="R1531" s="79"/>
      <c r="T1531" s="3" t="str">
        <f t="shared" si="209"/>
        <v/>
      </c>
    </row>
    <row r="1532" spans="1:20" ht="24.75" customHeight="1">
      <c r="A1532" s="69">
        <f t="shared" si="210"/>
        <v>1530</v>
      </c>
      <c r="B1532" s="16" t="str">
        <f t="shared" si="212"/>
        <v>1232</v>
      </c>
      <c r="C1532" s="69">
        <f t="shared" si="207"/>
        <v>1232</v>
      </c>
      <c r="D1532" s="11"/>
      <c r="E1532" s="12"/>
      <c r="F1532" s="13"/>
      <c r="G1532" s="14"/>
      <c r="H1532" s="91"/>
      <c r="I1532" s="92"/>
      <c r="J1532" s="93"/>
      <c r="K1532" s="94" t="str">
        <f t="shared" si="213"/>
        <v/>
      </c>
      <c r="L1532" s="95">
        <f t="shared" si="206"/>
        <v>0</v>
      </c>
      <c r="M1532" s="96"/>
      <c r="N1532" s="79" t="str">
        <f t="shared" si="214"/>
        <v/>
      </c>
      <c r="O1532" s="82"/>
      <c r="P1532" s="83">
        <f t="shared" si="208"/>
        <v>0</v>
      </c>
      <c r="Q1532" s="78">
        <f t="shared" si="211"/>
        <v>1530</v>
      </c>
      <c r="R1532" s="79"/>
      <c r="T1532" s="3" t="str">
        <f t="shared" si="209"/>
        <v/>
      </c>
    </row>
    <row r="1533" spans="1:20" ht="24.75" customHeight="1">
      <c r="A1533" s="69">
        <f t="shared" si="210"/>
        <v>1531</v>
      </c>
      <c r="B1533" s="16" t="str">
        <f t="shared" si="212"/>
        <v>1233</v>
      </c>
      <c r="C1533" s="69">
        <f t="shared" si="207"/>
        <v>1233</v>
      </c>
      <c r="D1533" s="11"/>
      <c r="E1533" s="12"/>
      <c r="F1533" s="13"/>
      <c r="G1533" s="14"/>
      <c r="H1533" s="91"/>
      <c r="I1533" s="92"/>
      <c r="J1533" s="93"/>
      <c r="K1533" s="94" t="str">
        <f t="shared" si="213"/>
        <v/>
      </c>
      <c r="L1533" s="95">
        <f t="shared" si="206"/>
        <v>0</v>
      </c>
      <c r="M1533" s="96"/>
      <c r="N1533" s="79" t="str">
        <f t="shared" si="214"/>
        <v/>
      </c>
      <c r="O1533" s="82"/>
      <c r="P1533" s="83">
        <f t="shared" si="208"/>
        <v>0</v>
      </c>
      <c r="Q1533" s="78">
        <f t="shared" si="211"/>
        <v>1531</v>
      </c>
      <c r="R1533" s="79"/>
      <c r="T1533" s="3" t="str">
        <f t="shared" si="209"/>
        <v/>
      </c>
    </row>
    <row r="1534" spans="1:20" ht="24.75" customHeight="1">
      <c r="A1534" s="69">
        <f t="shared" si="210"/>
        <v>1532</v>
      </c>
      <c r="B1534" s="16" t="str">
        <f t="shared" si="212"/>
        <v>1234</v>
      </c>
      <c r="C1534" s="69">
        <f t="shared" si="207"/>
        <v>1234</v>
      </c>
      <c r="D1534" s="11"/>
      <c r="E1534" s="12"/>
      <c r="F1534" s="13"/>
      <c r="G1534" s="14"/>
      <c r="H1534" s="91"/>
      <c r="I1534" s="92"/>
      <c r="J1534" s="93"/>
      <c r="K1534" s="94" t="str">
        <f t="shared" si="213"/>
        <v/>
      </c>
      <c r="L1534" s="95">
        <f t="shared" si="206"/>
        <v>0</v>
      </c>
      <c r="M1534" s="96"/>
      <c r="N1534" s="79" t="str">
        <f t="shared" si="214"/>
        <v/>
      </c>
      <c r="O1534" s="82"/>
      <c r="P1534" s="83">
        <f t="shared" si="208"/>
        <v>0</v>
      </c>
      <c r="Q1534" s="78">
        <f t="shared" si="211"/>
        <v>1532</v>
      </c>
      <c r="R1534" s="79"/>
      <c r="T1534" s="3" t="str">
        <f t="shared" si="209"/>
        <v/>
      </c>
    </row>
    <row r="1535" spans="1:20" ht="24.75" customHeight="1">
      <c r="A1535" s="69">
        <f t="shared" si="210"/>
        <v>1533</v>
      </c>
      <c r="B1535" s="16" t="str">
        <f t="shared" si="212"/>
        <v>1235</v>
      </c>
      <c r="C1535" s="69">
        <f t="shared" si="207"/>
        <v>1235</v>
      </c>
      <c r="D1535" s="11"/>
      <c r="E1535" s="12"/>
      <c r="F1535" s="13"/>
      <c r="G1535" s="14"/>
      <c r="H1535" s="91"/>
      <c r="I1535" s="92"/>
      <c r="J1535" s="93"/>
      <c r="K1535" s="94" t="str">
        <f t="shared" si="213"/>
        <v/>
      </c>
      <c r="L1535" s="95">
        <f t="shared" si="206"/>
        <v>0</v>
      </c>
      <c r="M1535" s="96"/>
      <c r="N1535" s="79" t="str">
        <f t="shared" si="214"/>
        <v/>
      </c>
      <c r="O1535" s="82"/>
      <c r="P1535" s="83">
        <f t="shared" si="208"/>
        <v>0</v>
      </c>
      <c r="Q1535" s="78">
        <f t="shared" si="211"/>
        <v>1533</v>
      </c>
      <c r="R1535" s="79"/>
      <c r="T1535" s="3" t="str">
        <f t="shared" si="209"/>
        <v/>
      </c>
    </row>
    <row r="1536" spans="1:20" ht="24.75" customHeight="1">
      <c r="A1536" s="69">
        <f t="shared" si="210"/>
        <v>1534</v>
      </c>
      <c r="B1536" s="16" t="str">
        <f t="shared" si="212"/>
        <v>1236</v>
      </c>
      <c r="C1536" s="69">
        <f t="shared" si="207"/>
        <v>1236</v>
      </c>
      <c r="D1536" s="11"/>
      <c r="E1536" s="12"/>
      <c r="F1536" s="13"/>
      <c r="G1536" s="14"/>
      <c r="H1536" s="91"/>
      <c r="I1536" s="92"/>
      <c r="J1536" s="93"/>
      <c r="K1536" s="94" t="str">
        <f t="shared" si="213"/>
        <v/>
      </c>
      <c r="L1536" s="95">
        <f t="shared" si="206"/>
        <v>0</v>
      </c>
      <c r="M1536" s="96"/>
      <c r="N1536" s="79" t="str">
        <f t="shared" si="214"/>
        <v/>
      </c>
      <c r="O1536" s="82"/>
      <c r="P1536" s="83">
        <f t="shared" si="208"/>
        <v>0</v>
      </c>
      <c r="Q1536" s="78">
        <f t="shared" si="211"/>
        <v>1534</v>
      </c>
      <c r="R1536" s="79"/>
      <c r="T1536" s="3" t="str">
        <f t="shared" si="209"/>
        <v/>
      </c>
    </row>
    <row r="1537" spans="1:20" ht="24.75" customHeight="1">
      <c r="A1537" s="69">
        <f t="shared" si="210"/>
        <v>1535</v>
      </c>
      <c r="B1537" s="16" t="str">
        <f t="shared" si="212"/>
        <v>1237</v>
      </c>
      <c r="C1537" s="69">
        <f t="shared" si="207"/>
        <v>1237</v>
      </c>
      <c r="D1537" s="11"/>
      <c r="E1537" s="12"/>
      <c r="F1537" s="13"/>
      <c r="G1537" s="14"/>
      <c r="H1537" s="91"/>
      <c r="I1537" s="92"/>
      <c r="J1537" s="93"/>
      <c r="K1537" s="94" t="str">
        <f t="shared" si="213"/>
        <v/>
      </c>
      <c r="L1537" s="95">
        <f t="shared" si="206"/>
        <v>0</v>
      </c>
      <c r="M1537" s="96"/>
      <c r="N1537" s="79" t="str">
        <f t="shared" si="214"/>
        <v/>
      </c>
      <c r="O1537" s="82"/>
      <c r="P1537" s="83">
        <f t="shared" si="208"/>
        <v>0</v>
      </c>
      <c r="Q1537" s="78">
        <f t="shared" si="211"/>
        <v>1535</v>
      </c>
      <c r="R1537" s="79"/>
      <c r="T1537" s="3" t="str">
        <f t="shared" si="209"/>
        <v/>
      </c>
    </row>
    <row r="1538" spans="1:20" ht="24.75" customHeight="1">
      <c r="A1538" s="69">
        <f t="shared" si="210"/>
        <v>1536</v>
      </c>
      <c r="B1538" s="16" t="str">
        <f t="shared" si="212"/>
        <v>1238</v>
      </c>
      <c r="C1538" s="69">
        <f t="shared" si="207"/>
        <v>1238</v>
      </c>
      <c r="D1538" s="11"/>
      <c r="E1538" s="12"/>
      <c r="F1538" s="13"/>
      <c r="G1538" s="14"/>
      <c r="H1538" s="91"/>
      <c r="I1538" s="92"/>
      <c r="J1538" s="93"/>
      <c r="K1538" s="94" t="str">
        <f t="shared" si="213"/>
        <v/>
      </c>
      <c r="L1538" s="95">
        <f t="shared" si="206"/>
        <v>0</v>
      </c>
      <c r="M1538" s="96"/>
      <c r="N1538" s="79" t="str">
        <f t="shared" si="214"/>
        <v/>
      </c>
      <c r="O1538" s="82"/>
      <c r="P1538" s="83">
        <f t="shared" si="208"/>
        <v>0</v>
      </c>
      <c r="Q1538" s="78">
        <f t="shared" si="211"/>
        <v>1536</v>
      </c>
      <c r="R1538" s="79"/>
      <c r="T1538" s="3" t="str">
        <f t="shared" si="209"/>
        <v/>
      </c>
    </row>
    <row r="1539" spans="1:20" ht="24.75" customHeight="1">
      <c r="A1539" s="69">
        <f t="shared" si="210"/>
        <v>1537</v>
      </c>
      <c r="B1539" s="16" t="str">
        <f t="shared" si="212"/>
        <v>1239</v>
      </c>
      <c r="C1539" s="69">
        <f t="shared" si="207"/>
        <v>1239</v>
      </c>
      <c r="D1539" s="11"/>
      <c r="E1539" s="12"/>
      <c r="F1539" s="13"/>
      <c r="G1539" s="14"/>
      <c r="H1539" s="91"/>
      <c r="I1539" s="92"/>
      <c r="J1539" s="93"/>
      <c r="K1539" s="94" t="str">
        <f t="shared" si="213"/>
        <v/>
      </c>
      <c r="L1539" s="95">
        <f t="shared" ref="L1539:L1602" si="215">COUNTIF($D$3:$D$1049,D1539)</f>
        <v>0</v>
      </c>
      <c r="M1539" s="96"/>
      <c r="N1539" s="79" t="str">
        <f t="shared" si="214"/>
        <v/>
      </c>
      <c r="O1539" s="82"/>
      <c r="P1539" s="83">
        <f t="shared" si="208"/>
        <v>0</v>
      </c>
      <c r="Q1539" s="78">
        <f t="shared" si="211"/>
        <v>1537</v>
      </c>
      <c r="R1539" s="79"/>
      <c r="T1539" s="3" t="str">
        <f t="shared" si="209"/>
        <v/>
      </c>
    </row>
    <row r="1540" spans="1:20" ht="24.75" customHeight="1">
      <c r="A1540" s="69">
        <f t="shared" si="210"/>
        <v>1538</v>
      </c>
      <c r="B1540" s="16" t="str">
        <f t="shared" si="212"/>
        <v>1240</v>
      </c>
      <c r="C1540" s="69">
        <f t="shared" ref="C1540:C1603" si="216">IF(H1540&lt;&gt;H1539,1,C1539+1)</f>
        <v>1240</v>
      </c>
      <c r="D1540" s="11"/>
      <c r="E1540" s="12"/>
      <c r="F1540" s="13"/>
      <c r="G1540" s="14"/>
      <c r="H1540" s="91"/>
      <c r="I1540" s="92"/>
      <c r="J1540" s="93"/>
      <c r="K1540" s="94" t="str">
        <f t="shared" si="213"/>
        <v/>
      </c>
      <c r="L1540" s="95">
        <f t="shared" si="215"/>
        <v>0</v>
      </c>
      <c r="M1540" s="96"/>
      <c r="N1540" s="79" t="str">
        <f t="shared" si="214"/>
        <v/>
      </c>
      <c r="O1540" s="82"/>
      <c r="P1540" s="83">
        <f t="shared" ref="P1540:P1603" si="217">IF(M1540&lt;&gt;0,M1540,O1540)</f>
        <v>0</v>
      </c>
      <c r="Q1540" s="78">
        <f t="shared" si="211"/>
        <v>1538</v>
      </c>
      <c r="R1540" s="79"/>
      <c r="T1540" s="3" t="str">
        <f t="shared" ref="T1540:T1603" si="218">LEFT(D1540,2)</f>
        <v/>
      </c>
    </row>
    <row r="1541" spans="1:20" ht="24.75" customHeight="1">
      <c r="A1541" s="69">
        <f t="shared" ref="A1541:A1604" si="219">A1540+1</f>
        <v>1539</v>
      </c>
      <c r="B1541" s="16" t="str">
        <f t="shared" si="212"/>
        <v>1241</v>
      </c>
      <c r="C1541" s="69">
        <f t="shared" si="216"/>
        <v>1241</v>
      </c>
      <c r="D1541" s="11"/>
      <c r="E1541" s="12"/>
      <c r="F1541" s="13"/>
      <c r="G1541" s="14"/>
      <c r="H1541" s="91"/>
      <c r="I1541" s="92"/>
      <c r="J1541" s="93"/>
      <c r="K1541" s="94" t="str">
        <f t="shared" si="213"/>
        <v/>
      </c>
      <c r="L1541" s="95">
        <f t="shared" si="215"/>
        <v>0</v>
      </c>
      <c r="M1541" s="96"/>
      <c r="N1541" s="79" t="str">
        <f t="shared" si="214"/>
        <v/>
      </c>
      <c r="O1541" s="82"/>
      <c r="P1541" s="83">
        <f t="shared" si="217"/>
        <v>0</v>
      </c>
      <c r="Q1541" s="78">
        <f t="shared" ref="Q1541:Q1604" si="220">Q1540+1</f>
        <v>1539</v>
      </c>
      <c r="R1541" s="79"/>
      <c r="T1541" s="3" t="str">
        <f t="shared" si="218"/>
        <v/>
      </c>
    </row>
    <row r="1542" spans="1:20" ht="24.75" customHeight="1">
      <c r="A1542" s="69">
        <f t="shared" si="219"/>
        <v>1540</v>
      </c>
      <c r="B1542" s="16" t="str">
        <f t="shared" si="212"/>
        <v>1242</v>
      </c>
      <c r="C1542" s="69">
        <f t="shared" si="216"/>
        <v>1242</v>
      </c>
      <c r="D1542" s="11"/>
      <c r="E1542" s="12"/>
      <c r="F1542" s="13"/>
      <c r="G1542" s="14"/>
      <c r="H1542" s="91"/>
      <c r="I1542" s="92"/>
      <c r="J1542" s="93"/>
      <c r="K1542" s="94" t="str">
        <f t="shared" si="213"/>
        <v/>
      </c>
      <c r="L1542" s="95">
        <f t="shared" si="215"/>
        <v>0</v>
      </c>
      <c r="M1542" s="96"/>
      <c r="N1542" s="79" t="str">
        <f t="shared" si="214"/>
        <v/>
      </c>
      <c r="O1542" s="82"/>
      <c r="P1542" s="83">
        <f t="shared" si="217"/>
        <v>0</v>
      </c>
      <c r="Q1542" s="78">
        <f t="shared" si="220"/>
        <v>1540</v>
      </c>
      <c r="R1542" s="79"/>
      <c r="T1542" s="3" t="str">
        <f t="shared" si="218"/>
        <v/>
      </c>
    </row>
    <row r="1543" spans="1:20" ht="24.75" customHeight="1">
      <c r="A1543" s="69">
        <f t="shared" si="219"/>
        <v>1541</v>
      </c>
      <c r="B1543" s="16" t="str">
        <f t="shared" si="212"/>
        <v>1243</v>
      </c>
      <c r="C1543" s="69">
        <f t="shared" si="216"/>
        <v>1243</v>
      </c>
      <c r="D1543" s="11"/>
      <c r="E1543" s="12"/>
      <c r="F1543" s="13"/>
      <c r="G1543" s="14"/>
      <c r="H1543" s="91"/>
      <c r="I1543" s="92"/>
      <c r="J1543" s="93"/>
      <c r="K1543" s="94" t="str">
        <f t="shared" si="213"/>
        <v/>
      </c>
      <c r="L1543" s="95">
        <f t="shared" si="215"/>
        <v>0</v>
      </c>
      <c r="M1543" s="96"/>
      <c r="N1543" s="79" t="str">
        <f t="shared" si="214"/>
        <v/>
      </c>
      <c r="O1543" s="82"/>
      <c r="P1543" s="83">
        <f t="shared" si="217"/>
        <v>0</v>
      </c>
      <c r="Q1543" s="78">
        <f t="shared" si="220"/>
        <v>1541</v>
      </c>
      <c r="R1543" s="79"/>
      <c r="T1543" s="3" t="str">
        <f t="shared" si="218"/>
        <v/>
      </c>
    </row>
    <row r="1544" spans="1:20" ht="24.75" customHeight="1">
      <c r="A1544" s="69">
        <f t="shared" si="219"/>
        <v>1542</v>
      </c>
      <c r="B1544" s="16" t="str">
        <f t="shared" si="212"/>
        <v>1244</v>
      </c>
      <c r="C1544" s="69">
        <f t="shared" si="216"/>
        <v>1244</v>
      </c>
      <c r="D1544" s="11"/>
      <c r="E1544" s="12"/>
      <c r="F1544" s="13"/>
      <c r="G1544" s="14"/>
      <c r="H1544" s="91"/>
      <c r="I1544" s="92"/>
      <c r="J1544" s="93"/>
      <c r="K1544" s="94" t="str">
        <f t="shared" si="213"/>
        <v/>
      </c>
      <c r="L1544" s="95">
        <f t="shared" si="215"/>
        <v>0</v>
      </c>
      <c r="M1544" s="96"/>
      <c r="N1544" s="79" t="str">
        <f t="shared" si="214"/>
        <v/>
      </c>
      <c r="O1544" s="82"/>
      <c r="P1544" s="83">
        <f t="shared" si="217"/>
        <v>0</v>
      </c>
      <c r="Q1544" s="78">
        <f t="shared" si="220"/>
        <v>1542</v>
      </c>
      <c r="R1544" s="79"/>
      <c r="T1544" s="3" t="str">
        <f t="shared" si="218"/>
        <v/>
      </c>
    </row>
    <row r="1545" spans="1:20" ht="24.75" customHeight="1">
      <c r="A1545" s="69">
        <f t="shared" si="219"/>
        <v>1543</v>
      </c>
      <c r="B1545" s="16" t="str">
        <f t="shared" si="212"/>
        <v>1245</v>
      </c>
      <c r="C1545" s="69">
        <f t="shared" si="216"/>
        <v>1245</v>
      </c>
      <c r="D1545" s="11"/>
      <c r="E1545" s="12"/>
      <c r="F1545" s="13"/>
      <c r="G1545" s="14"/>
      <c r="H1545" s="91"/>
      <c r="I1545" s="92"/>
      <c r="J1545" s="93"/>
      <c r="K1545" s="94" t="str">
        <f t="shared" si="213"/>
        <v/>
      </c>
      <c r="L1545" s="95">
        <f t="shared" si="215"/>
        <v>0</v>
      </c>
      <c r="M1545" s="96"/>
      <c r="N1545" s="79" t="str">
        <f t="shared" si="214"/>
        <v/>
      </c>
      <c r="O1545" s="82"/>
      <c r="P1545" s="83">
        <f t="shared" si="217"/>
        <v>0</v>
      </c>
      <c r="Q1545" s="78">
        <f t="shared" si="220"/>
        <v>1543</v>
      </c>
      <c r="R1545" s="79"/>
      <c r="T1545" s="3" t="str">
        <f t="shared" si="218"/>
        <v/>
      </c>
    </row>
    <row r="1546" spans="1:20" ht="24.75" customHeight="1">
      <c r="A1546" s="69">
        <f t="shared" si="219"/>
        <v>1544</v>
      </c>
      <c r="B1546" s="16" t="str">
        <f t="shared" ref="B1546:B1609" si="221">J1546&amp;TEXT(C1546,"00")</f>
        <v>1246</v>
      </c>
      <c r="C1546" s="69">
        <f t="shared" si="216"/>
        <v>1246</v>
      </c>
      <c r="D1546" s="11"/>
      <c r="E1546" s="12"/>
      <c r="F1546" s="13"/>
      <c r="G1546" s="14"/>
      <c r="H1546" s="91"/>
      <c r="I1546" s="92"/>
      <c r="J1546" s="93"/>
      <c r="K1546" s="94" t="str">
        <f t="shared" si="213"/>
        <v/>
      </c>
      <c r="L1546" s="95">
        <f t="shared" si="215"/>
        <v>0</v>
      </c>
      <c r="M1546" s="96"/>
      <c r="N1546" s="79" t="str">
        <f t="shared" si="214"/>
        <v/>
      </c>
      <c r="O1546" s="82"/>
      <c r="P1546" s="83">
        <f t="shared" si="217"/>
        <v>0</v>
      </c>
      <c r="Q1546" s="78">
        <f t="shared" si="220"/>
        <v>1544</v>
      </c>
      <c r="R1546" s="79"/>
      <c r="T1546" s="3" t="str">
        <f t="shared" si="218"/>
        <v/>
      </c>
    </row>
    <row r="1547" spans="1:20" ht="24.75" customHeight="1">
      <c r="A1547" s="69">
        <f t="shared" si="219"/>
        <v>1545</v>
      </c>
      <c r="B1547" s="16" t="str">
        <f t="shared" si="221"/>
        <v>1247</v>
      </c>
      <c r="C1547" s="69">
        <f t="shared" si="216"/>
        <v>1247</v>
      </c>
      <c r="D1547" s="11"/>
      <c r="E1547" s="12"/>
      <c r="F1547" s="13"/>
      <c r="G1547" s="14"/>
      <c r="H1547" s="91"/>
      <c r="I1547" s="92"/>
      <c r="J1547" s="93"/>
      <c r="K1547" s="94" t="str">
        <f t="shared" si="213"/>
        <v/>
      </c>
      <c r="L1547" s="95">
        <f t="shared" si="215"/>
        <v>0</v>
      </c>
      <c r="M1547" s="96"/>
      <c r="N1547" s="79" t="str">
        <f t="shared" si="214"/>
        <v/>
      </c>
      <c r="O1547" s="82"/>
      <c r="P1547" s="83">
        <f t="shared" si="217"/>
        <v>0</v>
      </c>
      <c r="Q1547" s="78">
        <f t="shared" si="220"/>
        <v>1545</v>
      </c>
      <c r="R1547" s="79"/>
      <c r="T1547" s="3" t="str">
        <f t="shared" si="218"/>
        <v/>
      </c>
    </row>
    <row r="1548" spans="1:20" ht="24.75" customHeight="1">
      <c r="A1548" s="69">
        <f t="shared" si="219"/>
        <v>1546</v>
      </c>
      <c r="B1548" s="16" t="str">
        <f t="shared" si="221"/>
        <v>1248</v>
      </c>
      <c r="C1548" s="69">
        <f t="shared" si="216"/>
        <v>1248</v>
      </c>
      <c r="D1548" s="11"/>
      <c r="E1548" s="12"/>
      <c r="F1548" s="13"/>
      <c r="G1548" s="14"/>
      <c r="H1548" s="91"/>
      <c r="I1548" s="92"/>
      <c r="J1548" s="93"/>
      <c r="K1548" s="94" t="str">
        <f t="shared" si="213"/>
        <v/>
      </c>
      <c r="L1548" s="95">
        <f t="shared" si="215"/>
        <v>0</v>
      </c>
      <c r="M1548" s="96"/>
      <c r="N1548" s="79" t="str">
        <f t="shared" si="214"/>
        <v/>
      </c>
      <c r="O1548" s="82"/>
      <c r="P1548" s="83">
        <f t="shared" si="217"/>
        <v>0</v>
      </c>
      <c r="Q1548" s="78">
        <f t="shared" si="220"/>
        <v>1546</v>
      </c>
      <c r="R1548" s="79"/>
      <c r="T1548" s="3" t="str">
        <f t="shared" si="218"/>
        <v/>
      </c>
    </row>
    <row r="1549" spans="1:20" ht="24.75" customHeight="1">
      <c r="A1549" s="69">
        <f t="shared" si="219"/>
        <v>1547</v>
      </c>
      <c r="B1549" s="16" t="str">
        <f t="shared" si="221"/>
        <v>1249</v>
      </c>
      <c r="C1549" s="69">
        <f t="shared" si="216"/>
        <v>1249</v>
      </c>
      <c r="D1549" s="11"/>
      <c r="E1549" s="12"/>
      <c r="F1549" s="13"/>
      <c r="G1549" s="14"/>
      <c r="H1549" s="91"/>
      <c r="I1549" s="92"/>
      <c r="J1549" s="93"/>
      <c r="K1549" s="94" t="str">
        <f t="shared" si="213"/>
        <v/>
      </c>
      <c r="L1549" s="95">
        <f t="shared" si="215"/>
        <v>0</v>
      </c>
      <c r="M1549" s="96"/>
      <c r="N1549" s="79" t="str">
        <f t="shared" si="214"/>
        <v/>
      </c>
      <c r="O1549" s="82"/>
      <c r="P1549" s="83">
        <f t="shared" si="217"/>
        <v>0</v>
      </c>
      <c r="Q1549" s="78">
        <f t="shared" si="220"/>
        <v>1547</v>
      </c>
      <c r="R1549" s="79"/>
      <c r="T1549" s="3" t="str">
        <f t="shared" si="218"/>
        <v/>
      </c>
    </row>
    <row r="1550" spans="1:20" ht="24.75" customHeight="1">
      <c r="A1550" s="69">
        <f t="shared" si="219"/>
        <v>1548</v>
      </c>
      <c r="B1550" s="16" t="str">
        <f t="shared" si="221"/>
        <v>1250</v>
      </c>
      <c r="C1550" s="69">
        <f t="shared" si="216"/>
        <v>1250</v>
      </c>
      <c r="D1550" s="11"/>
      <c r="E1550" s="12"/>
      <c r="F1550" s="13"/>
      <c r="G1550" s="14"/>
      <c r="H1550" s="91"/>
      <c r="I1550" s="92"/>
      <c r="J1550" s="93"/>
      <c r="K1550" s="94" t="str">
        <f t="shared" si="213"/>
        <v/>
      </c>
      <c r="L1550" s="95">
        <f t="shared" si="215"/>
        <v>0</v>
      </c>
      <c r="M1550" s="96"/>
      <c r="N1550" s="79" t="str">
        <f t="shared" si="214"/>
        <v/>
      </c>
      <c r="O1550" s="82"/>
      <c r="P1550" s="83">
        <f t="shared" si="217"/>
        <v>0</v>
      </c>
      <c r="Q1550" s="78">
        <f t="shared" si="220"/>
        <v>1548</v>
      </c>
      <c r="R1550" s="79"/>
      <c r="T1550" s="3" t="str">
        <f t="shared" si="218"/>
        <v/>
      </c>
    </row>
    <row r="1551" spans="1:20" ht="24.75" customHeight="1">
      <c r="A1551" s="69">
        <f t="shared" si="219"/>
        <v>1549</v>
      </c>
      <c r="B1551" s="16" t="str">
        <f t="shared" si="221"/>
        <v>1251</v>
      </c>
      <c r="C1551" s="69">
        <f t="shared" si="216"/>
        <v>1251</v>
      </c>
      <c r="D1551" s="11"/>
      <c r="E1551" s="12"/>
      <c r="F1551" s="13"/>
      <c r="G1551" s="14"/>
      <c r="H1551" s="91"/>
      <c r="I1551" s="92"/>
      <c r="J1551" s="93"/>
      <c r="K1551" s="94" t="str">
        <f t="shared" si="213"/>
        <v/>
      </c>
      <c r="L1551" s="95">
        <f t="shared" si="215"/>
        <v>0</v>
      </c>
      <c r="M1551" s="96"/>
      <c r="N1551" s="79" t="str">
        <f t="shared" si="214"/>
        <v/>
      </c>
      <c r="O1551" s="82"/>
      <c r="P1551" s="83">
        <f t="shared" si="217"/>
        <v>0</v>
      </c>
      <c r="Q1551" s="78">
        <f t="shared" si="220"/>
        <v>1549</v>
      </c>
      <c r="R1551" s="79"/>
      <c r="T1551" s="3" t="str">
        <f t="shared" si="218"/>
        <v/>
      </c>
    </row>
    <row r="1552" spans="1:20" ht="24.75" customHeight="1">
      <c r="A1552" s="69">
        <f t="shared" si="219"/>
        <v>1550</v>
      </c>
      <c r="B1552" s="16" t="str">
        <f t="shared" si="221"/>
        <v>1252</v>
      </c>
      <c r="C1552" s="69">
        <f t="shared" si="216"/>
        <v>1252</v>
      </c>
      <c r="D1552" s="11"/>
      <c r="E1552" s="12"/>
      <c r="F1552" s="13"/>
      <c r="G1552" s="14"/>
      <c r="H1552" s="91"/>
      <c r="I1552" s="92"/>
      <c r="J1552" s="93"/>
      <c r="K1552" s="94" t="str">
        <f t="shared" si="213"/>
        <v/>
      </c>
      <c r="L1552" s="95">
        <f t="shared" si="215"/>
        <v>0</v>
      </c>
      <c r="M1552" s="96"/>
      <c r="N1552" s="79" t="str">
        <f t="shared" si="214"/>
        <v/>
      </c>
      <c r="O1552" s="82"/>
      <c r="P1552" s="83">
        <f t="shared" si="217"/>
        <v>0</v>
      </c>
      <c r="Q1552" s="78">
        <f t="shared" si="220"/>
        <v>1550</v>
      </c>
      <c r="R1552" s="79"/>
      <c r="T1552" s="3" t="str">
        <f t="shared" si="218"/>
        <v/>
      </c>
    </row>
    <row r="1553" spans="1:20" ht="24.75" customHeight="1">
      <c r="A1553" s="69">
        <f t="shared" si="219"/>
        <v>1551</v>
      </c>
      <c r="B1553" s="16" t="str">
        <f t="shared" si="221"/>
        <v>1253</v>
      </c>
      <c r="C1553" s="69">
        <f t="shared" si="216"/>
        <v>1253</v>
      </c>
      <c r="D1553" s="11"/>
      <c r="E1553" s="12"/>
      <c r="F1553" s="13"/>
      <c r="G1553" s="14"/>
      <c r="H1553" s="91"/>
      <c r="I1553" s="92"/>
      <c r="J1553" s="93"/>
      <c r="K1553" s="94" t="str">
        <f t="shared" si="213"/>
        <v/>
      </c>
      <c r="L1553" s="95">
        <f t="shared" si="215"/>
        <v>0</v>
      </c>
      <c r="M1553" s="96"/>
      <c r="N1553" s="79" t="str">
        <f t="shared" si="214"/>
        <v/>
      </c>
      <c r="O1553" s="82"/>
      <c r="P1553" s="83">
        <f t="shared" si="217"/>
        <v>0</v>
      </c>
      <c r="Q1553" s="78">
        <f t="shared" si="220"/>
        <v>1551</v>
      </c>
      <c r="R1553" s="79"/>
      <c r="T1553" s="3" t="str">
        <f t="shared" si="218"/>
        <v/>
      </c>
    </row>
    <row r="1554" spans="1:20" ht="24.75" customHeight="1">
      <c r="A1554" s="69">
        <f t="shared" si="219"/>
        <v>1552</v>
      </c>
      <c r="B1554" s="16" t="str">
        <f t="shared" si="221"/>
        <v>1254</v>
      </c>
      <c r="C1554" s="69">
        <f t="shared" si="216"/>
        <v>1254</v>
      </c>
      <c r="D1554" s="11"/>
      <c r="E1554" s="12"/>
      <c r="F1554" s="13"/>
      <c r="G1554" s="14"/>
      <c r="H1554" s="91"/>
      <c r="I1554" s="92"/>
      <c r="J1554" s="93"/>
      <c r="K1554" s="94" t="str">
        <f t="shared" si="213"/>
        <v/>
      </c>
      <c r="L1554" s="95">
        <f t="shared" si="215"/>
        <v>0</v>
      </c>
      <c r="M1554" s="96"/>
      <c r="N1554" s="79" t="str">
        <f t="shared" si="214"/>
        <v/>
      </c>
      <c r="O1554" s="82"/>
      <c r="P1554" s="83">
        <f t="shared" si="217"/>
        <v>0</v>
      </c>
      <c r="Q1554" s="78">
        <f t="shared" si="220"/>
        <v>1552</v>
      </c>
      <c r="R1554" s="79"/>
      <c r="T1554" s="3" t="str">
        <f t="shared" si="218"/>
        <v/>
      </c>
    </row>
    <row r="1555" spans="1:20" ht="24.75" customHeight="1">
      <c r="A1555" s="69">
        <f t="shared" si="219"/>
        <v>1553</v>
      </c>
      <c r="B1555" s="16" t="str">
        <f t="shared" si="221"/>
        <v>1255</v>
      </c>
      <c r="C1555" s="69">
        <f t="shared" si="216"/>
        <v>1255</v>
      </c>
      <c r="D1555" s="11"/>
      <c r="E1555" s="12"/>
      <c r="F1555" s="13"/>
      <c r="G1555" s="14"/>
      <c r="H1555" s="91"/>
      <c r="I1555" s="92"/>
      <c r="J1555" s="93"/>
      <c r="K1555" s="94" t="str">
        <f t="shared" si="213"/>
        <v/>
      </c>
      <c r="L1555" s="95">
        <f t="shared" si="215"/>
        <v>0</v>
      </c>
      <c r="M1555" s="96"/>
      <c r="N1555" s="79" t="str">
        <f t="shared" si="214"/>
        <v/>
      </c>
      <c r="O1555" s="82"/>
      <c r="P1555" s="83">
        <f t="shared" si="217"/>
        <v>0</v>
      </c>
      <c r="Q1555" s="78">
        <f t="shared" si="220"/>
        <v>1553</v>
      </c>
      <c r="R1555" s="79"/>
      <c r="T1555" s="3" t="str">
        <f t="shared" si="218"/>
        <v/>
      </c>
    </row>
    <row r="1556" spans="1:20" ht="24.75" customHeight="1">
      <c r="A1556" s="69">
        <f t="shared" si="219"/>
        <v>1554</v>
      </c>
      <c r="B1556" s="16" t="str">
        <f t="shared" si="221"/>
        <v>1256</v>
      </c>
      <c r="C1556" s="69">
        <f t="shared" si="216"/>
        <v>1256</v>
      </c>
      <c r="D1556" s="11"/>
      <c r="E1556" s="12"/>
      <c r="F1556" s="13"/>
      <c r="G1556" s="14"/>
      <c r="H1556" s="91"/>
      <c r="I1556" s="92"/>
      <c r="J1556" s="93"/>
      <c r="K1556" s="94" t="str">
        <f t="shared" si="213"/>
        <v/>
      </c>
      <c r="L1556" s="95">
        <f t="shared" si="215"/>
        <v>0</v>
      </c>
      <c r="M1556" s="96"/>
      <c r="N1556" s="79" t="str">
        <f t="shared" si="214"/>
        <v/>
      </c>
      <c r="O1556" s="82"/>
      <c r="P1556" s="83">
        <f t="shared" si="217"/>
        <v>0</v>
      </c>
      <c r="Q1556" s="78">
        <f t="shared" si="220"/>
        <v>1554</v>
      </c>
      <c r="R1556" s="79"/>
      <c r="T1556" s="3" t="str">
        <f t="shared" si="218"/>
        <v/>
      </c>
    </row>
    <row r="1557" spans="1:20" ht="24.75" customHeight="1">
      <c r="A1557" s="69">
        <f t="shared" si="219"/>
        <v>1555</v>
      </c>
      <c r="B1557" s="16" t="str">
        <f t="shared" si="221"/>
        <v>1257</v>
      </c>
      <c r="C1557" s="69">
        <f t="shared" si="216"/>
        <v>1257</v>
      </c>
      <c r="D1557" s="11"/>
      <c r="E1557" s="12"/>
      <c r="F1557" s="13"/>
      <c r="G1557" s="14"/>
      <c r="H1557" s="91"/>
      <c r="I1557" s="92"/>
      <c r="J1557" s="93"/>
      <c r="K1557" s="94" t="str">
        <f t="shared" si="213"/>
        <v/>
      </c>
      <c r="L1557" s="95">
        <f t="shared" si="215"/>
        <v>0</v>
      </c>
      <c r="M1557" s="96"/>
      <c r="N1557" s="79" t="str">
        <f t="shared" si="214"/>
        <v/>
      </c>
      <c r="O1557" s="82"/>
      <c r="P1557" s="83">
        <f t="shared" si="217"/>
        <v>0</v>
      </c>
      <c r="Q1557" s="78">
        <f t="shared" si="220"/>
        <v>1555</v>
      </c>
      <c r="R1557" s="79"/>
      <c r="T1557" s="3" t="str">
        <f t="shared" si="218"/>
        <v/>
      </c>
    </row>
    <row r="1558" spans="1:20" ht="24.75" customHeight="1">
      <c r="A1558" s="69">
        <f t="shared" si="219"/>
        <v>1556</v>
      </c>
      <c r="B1558" s="16" t="str">
        <f t="shared" si="221"/>
        <v>1258</v>
      </c>
      <c r="C1558" s="69">
        <f t="shared" si="216"/>
        <v>1258</v>
      </c>
      <c r="D1558" s="11"/>
      <c r="E1558" s="12"/>
      <c r="F1558" s="13"/>
      <c r="G1558" s="14"/>
      <c r="H1558" s="91"/>
      <c r="I1558" s="92"/>
      <c r="J1558" s="93"/>
      <c r="K1558" s="94" t="str">
        <f t="shared" si="213"/>
        <v/>
      </c>
      <c r="L1558" s="95">
        <f t="shared" si="215"/>
        <v>0</v>
      </c>
      <c r="M1558" s="96"/>
      <c r="N1558" s="79" t="str">
        <f t="shared" si="214"/>
        <v/>
      </c>
      <c r="O1558" s="82"/>
      <c r="P1558" s="83">
        <f t="shared" si="217"/>
        <v>0</v>
      </c>
      <c r="Q1558" s="78">
        <f t="shared" si="220"/>
        <v>1556</v>
      </c>
      <c r="R1558" s="79"/>
      <c r="T1558" s="3" t="str">
        <f t="shared" si="218"/>
        <v/>
      </c>
    </row>
    <row r="1559" spans="1:20" ht="24.75" customHeight="1">
      <c r="A1559" s="69">
        <f t="shared" si="219"/>
        <v>1557</v>
      </c>
      <c r="B1559" s="16" t="str">
        <f t="shared" si="221"/>
        <v>1259</v>
      </c>
      <c r="C1559" s="69">
        <f t="shared" si="216"/>
        <v>1259</v>
      </c>
      <c r="D1559" s="11"/>
      <c r="E1559" s="12"/>
      <c r="F1559" s="13"/>
      <c r="G1559" s="14"/>
      <c r="H1559" s="91"/>
      <c r="I1559" s="92"/>
      <c r="J1559" s="93"/>
      <c r="K1559" s="94" t="str">
        <f t="shared" si="213"/>
        <v/>
      </c>
      <c r="L1559" s="95">
        <f t="shared" si="215"/>
        <v>0</v>
      </c>
      <c r="M1559" s="96"/>
      <c r="N1559" s="79" t="str">
        <f t="shared" si="214"/>
        <v/>
      </c>
      <c r="O1559" s="82"/>
      <c r="P1559" s="83">
        <f t="shared" si="217"/>
        <v>0</v>
      </c>
      <c r="Q1559" s="78">
        <f t="shared" si="220"/>
        <v>1557</v>
      </c>
      <c r="R1559" s="79"/>
      <c r="T1559" s="3" t="str">
        <f t="shared" si="218"/>
        <v/>
      </c>
    </row>
    <row r="1560" spans="1:20" ht="24.75" customHeight="1">
      <c r="A1560" s="69">
        <f t="shared" si="219"/>
        <v>1558</v>
      </c>
      <c r="B1560" s="16" t="str">
        <f t="shared" si="221"/>
        <v>1260</v>
      </c>
      <c r="C1560" s="69">
        <f t="shared" si="216"/>
        <v>1260</v>
      </c>
      <c r="D1560" s="11"/>
      <c r="E1560" s="12"/>
      <c r="F1560" s="13"/>
      <c r="G1560" s="14"/>
      <c r="H1560" s="91"/>
      <c r="I1560" s="92"/>
      <c r="J1560" s="93"/>
      <c r="K1560" s="94" t="str">
        <f t="shared" si="213"/>
        <v/>
      </c>
      <c r="L1560" s="95">
        <f t="shared" si="215"/>
        <v>0</v>
      </c>
      <c r="M1560" s="96"/>
      <c r="N1560" s="79" t="str">
        <f t="shared" si="214"/>
        <v/>
      </c>
      <c r="O1560" s="82"/>
      <c r="P1560" s="83">
        <f t="shared" si="217"/>
        <v>0</v>
      </c>
      <c r="Q1560" s="78">
        <f t="shared" si="220"/>
        <v>1558</v>
      </c>
      <c r="R1560" s="79"/>
      <c r="T1560" s="3" t="str">
        <f t="shared" si="218"/>
        <v/>
      </c>
    </row>
    <row r="1561" spans="1:20" ht="24.75" customHeight="1">
      <c r="A1561" s="69">
        <f t="shared" si="219"/>
        <v>1559</v>
      </c>
      <c r="B1561" s="16" t="str">
        <f t="shared" si="221"/>
        <v>1261</v>
      </c>
      <c r="C1561" s="69">
        <f t="shared" si="216"/>
        <v>1261</v>
      </c>
      <c r="D1561" s="11"/>
      <c r="E1561" s="12"/>
      <c r="F1561" s="13"/>
      <c r="G1561" s="14"/>
      <c r="H1561" s="91"/>
      <c r="I1561" s="92"/>
      <c r="J1561" s="93"/>
      <c r="K1561" s="94" t="str">
        <f t="shared" ref="K1561:K1624" si="222">I1561&amp;J1561</f>
        <v/>
      </c>
      <c r="L1561" s="95">
        <f t="shared" si="215"/>
        <v>0</v>
      </c>
      <c r="M1561" s="96"/>
      <c r="N1561" s="79" t="str">
        <f t="shared" ref="N1561:N1624" si="223">IF(M1561&lt;&gt;0,"Học Ghép","")</f>
        <v/>
      </c>
      <c r="O1561" s="82"/>
      <c r="P1561" s="83">
        <f t="shared" si="217"/>
        <v>0</v>
      </c>
      <c r="Q1561" s="78">
        <f t="shared" si="220"/>
        <v>1559</v>
      </c>
      <c r="R1561" s="79"/>
      <c r="T1561" s="3" t="str">
        <f t="shared" si="218"/>
        <v/>
      </c>
    </row>
    <row r="1562" spans="1:20" ht="24.75" customHeight="1">
      <c r="A1562" s="69">
        <f t="shared" si="219"/>
        <v>1560</v>
      </c>
      <c r="B1562" s="16" t="str">
        <f t="shared" si="221"/>
        <v>1262</v>
      </c>
      <c r="C1562" s="69">
        <f t="shared" si="216"/>
        <v>1262</v>
      </c>
      <c r="D1562" s="11"/>
      <c r="E1562" s="12"/>
      <c r="F1562" s="13"/>
      <c r="G1562" s="14"/>
      <c r="H1562" s="91"/>
      <c r="I1562" s="92"/>
      <c r="J1562" s="93"/>
      <c r="K1562" s="94" t="str">
        <f t="shared" si="222"/>
        <v/>
      </c>
      <c r="L1562" s="95">
        <f t="shared" si="215"/>
        <v>0</v>
      </c>
      <c r="M1562" s="96"/>
      <c r="N1562" s="79" t="str">
        <f t="shared" si="223"/>
        <v/>
      </c>
      <c r="O1562" s="82"/>
      <c r="P1562" s="83">
        <f t="shared" si="217"/>
        <v>0</v>
      </c>
      <c r="Q1562" s="78">
        <f t="shared" si="220"/>
        <v>1560</v>
      </c>
      <c r="R1562" s="79"/>
      <c r="T1562" s="3" t="str">
        <f t="shared" si="218"/>
        <v/>
      </c>
    </row>
    <row r="1563" spans="1:20" ht="24.75" customHeight="1">
      <c r="A1563" s="69">
        <f t="shared" si="219"/>
        <v>1561</v>
      </c>
      <c r="B1563" s="16" t="str">
        <f t="shared" si="221"/>
        <v>1263</v>
      </c>
      <c r="C1563" s="69">
        <f t="shared" si="216"/>
        <v>1263</v>
      </c>
      <c r="D1563" s="11"/>
      <c r="E1563" s="12"/>
      <c r="F1563" s="13"/>
      <c r="G1563" s="14"/>
      <c r="H1563" s="91"/>
      <c r="I1563" s="92"/>
      <c r="J1563" s="93"/>
      <c r="K1563" s="94" t="str">
        <f t="shared" si="222"/>
        <v/>
      </c>
      <c r="L1563" s="95">
        <f t="shared" si="215"/>
        <v>0</v>
      </c>
      <c r="M1563" s="96"/>
      <c r="N1563" s="79" t="str">
        <f t="shared" si="223"/>
        <v/>
      </c>
      <c r="O1563" s="82"/>
      <c r="P1563" s="83">
        <f t="shared" si="217"/>
        <v>0</v>
      </c>
      <c r="Q1563" s="78">
        <f t="shared" si="220"/>
        <v>1561</v>
      </c>
      <c r="R1563" s="79"/>
      <c r="T1563" s="3" t="str">
        <f t="shared" si="218"/>
        <v/>
      </c>
    </row>
    <row r="1564" spans="1:20" ht="24.75" customHeight="1">
      <c r="A1564" s="69">
        <f t="shared" si="219"/>
        <v>1562</v>
      </c>
      <c r="B1564" s="16" t="str">
        <f t="shared" si="221"/>
        <v>1264</v>
      </c>
      <c r="C1564" s="69">
        <f t="shared" si="216"/>
        <v>1264</v>
      </c>
      <c r="D1564" s="11"/>
      <c r="E1564" s="12"/>
      <c r="F1564" s="13"/>
      <c r="G1564" s="14"/>
      <c r="H1564" s="91"/>
      <c r="I1564" s="92"/>
      <c r="J1564" s="93"/>
      <c r="K1564" s="94" t="str">
        <f t="shared" si="222"/>
        <v/>
      </c>
      <c r="L1564" s="95">
        <f t="shared" si="215"/>
        <v>0</v>
      </c>
      <c r="M1564" s="96"/>
      <c r="N1564" s="79" t="str">
        <f t="shared" si="223"/>
        <v/>
      </c>
      <c r="O1564" s="82"/>
      <c r="P1564" s="83">
        <f t="shared" si="217"/>
        <v>0</v>
      </c>
      <c r="Q1564" s="78">
        <f t="shared" si="220"/>
        <v>1562</v>
      </c>
      <c r="R1564" s="79"/>
      <c r="T1564" s="3" t="str">
        <f t="shared" si="218"/>
        <v/>
      </c>
    </row>
    <row r="1565" spans="1:20" ht="24.75" customHeight="1">
      <c r="A1565" s="69">
        <f t="shared" si="219"/>
        <v>1563</v>
      </c>
      <c r="B1565" s="16" t="str">
        <f t="shared" si="221"/>
        <v>1265</v>
      </c>
      <c r="C1565" s="69">
        <f t="shared" si="216"/>
        <v>1265</v>
      </c>
      <c r="D1565" s="11"/>
      <c r="E1565" s="12"/>
      <c r="F1565" s="13"/>
      <c r="G1565" s="14"/>
      <c r="H1565" s="91"/>
      <c r="I1565" s="92"/>
      <c r="J1565" s="93"/>
      <c r="K1565" s="94" t="str">
        <f t="shared" si="222"/>
        <v/>
      </c>
      <c r="L1565" s="95">
        <f t="shared" si="215"/>
        <v>0</v>
      </c>
      <c r="M1565" s="96"/>
      <c r="N1565" s="79" t="str">
        <f t="shared" si="223"/>
        <v/>
      </c>
      <c r="O1565" s="82"/>
      <c r="P1565" s="83">
        <f t="shared" si="217"/>
        <v>0</v>
      </c>
      <c r="Q1565" s="78">
        <f t="shared" si="220"/>
        <v>1563</v>
      </c>
      <c r="R1565" s="79"/>
      <c r="T1565" s="3" t="str">
        <f t="shared" si="218"/>
        <v/>
      </c>
    </row>
    <row r="1566" spans="1:20" ht="24.75" customHeight="1">
      <c r="A1566" s="69">
        <f t="shared" si="219"/>
        <v>1564</v>
      </c>
      <c r="B1566" s="16" t="str">
        <f t="shared" si="221"/>
        <v>1266</v>
      </c>
      <c r="C1566" s="69">
        <f t="shared" si="216"/>
        <v>1266</v>
      </c>
      <c r="D1566" s="11"/>
      <c r="E1566" s="12"/>
      <c r="F1566" s="13"/>
      <c r="G1566" s="14"/>
      <c r="H1566" s="91"/>
      <c r="I1566" s="92"/>
      <c r="J1566" s="93"/>
      <c r="K1566" s="94" t="str">
        <f t="shared" si="222"/>
        <v/>
      </c>
      <c r="L1566" s="95">
        <f t="shared" si="215"/>
        <v>0</v>
      </c>
      <c r="M1566" s="96"/>
      <c r="N1566" s="79" t="str">
        <f t="shared" si="223"/>
        <v/>
      </c>
      <c r="O1566" s="82"/>
      <c r="P1566" s="83">
        <f t="shared" si="217"/>
        <v>0</v>
      </c>
      <c r="Q1566" s="78">
        <f t="shared" si="220"/>
        <v>1564</v>
      </c>
      <c r="R1566" s="79"/>
      <c r="T1566" s="3" t="str">
        <f t="shared" si="218"/>
        <v/>
      </c>
    </row>
    <row r="1567" spans="1:20" ht="24.75" customHeight="1">
      <c r="A1567" s="69">
        <f t="shared" si="219"/>
        <v>1565</v>
      </c>
      <c r="B1567" s="16" t="str">
        <f t="shared" si="221"/>
        <v>1267</v>
      </c>
      <c r="C1567" s="69">
        <f t="shared" si="216"/>
        <v>1267</v>
      </c>
      <c r="D1567" s="11"/>
      <c r="E1567" s="12"/>
      <c r="F1567" s="13"/>
      <c r="G1567" s="14"/>
      <c r="H1567" s="91"/>
      <c r="I1567" s="92"/>
      <c r="J1567" s="93"/>
      <c r="K1567" s="94" t="str">
        <f t="shared" si="222"/>
        <v/>
      </c>
      <c r="L1567" s="95">
        <f t="shared" si="215"/>
        <v>0</v>
      </c>
      <c r="M1567" s="96"/>
      <c r="N1567" s="79" t="str">
        <f t="shared" si="223"/>
        <v/>
      </c>
      <c r="O1567" s="82"/>
      <c r="P1567" s="83">
        <f t="shared" si="217"/>
        <v>0</v>
      </c>
      <c r="Q1567" s="78">
        <f t="shared" si="220"/>
        <v>1565</v>
      </c>
      <c r="R1567" s="79"/>
      <c r="T1567" s="3" t="str">
        <f t="shared" si="218"/>
        <v/>
      </c>
    </row>
    <row r="1568" spans="1:20" ht="24.75" customHeight="1">
      <c r="A1568" s="69">
        <f t="shared" si="219"/>
        <v>1566</v>
      </c>
      <c r="B1568" s="16" t="str">
        <f t="shared" si="221"/>
        <v>1268</v>
      </c>
      <c r="C1568" s="69">
        <f t="shared" si="216"/>
        <v>1268</v>
      </c>
      <c r="D1568" s="11"/>
      <c r="E1568" s="12"/>
      <c r="F1568" s="13"/>
      <c r="G1568" s="14"/>
      <c r="H1568" s="91"/>
      <c r="I1568" s="92"/>
      <c r="J1568" s="93"/>
      <c r="K1568" s="94" t="str">
        <f t="shared" si="222"/>
        <v/>
      </c>
      <c r="L1568" s="95">
        <f t="shared" si="215"/>
        <v>0</v>
      </c>
      <c r="M1568" s="96"/>
      <c r="N1568" s="79" t="str">
        <f t="shared" si="223"/>
        <v/>
      </c>
      <c r="O1568" s="82"/>
      <c r="P1568" s="83">
        <f t="shared" si="217"/>
        <v>0</v>
      </c>
      <c r="Q1568" s="78">
        <f t="shared" si="220"/>
        <v>1566</v>
      </c>
      <c r="R1568" s="79"/>
      <c r="T1568" s="3" t="str">
        <f t="shared" si="218"/>
        <v/>
      </c>
    </row>
    <row r="1569" spans="1:20" ht="24.75" customHeight="1">
      <c r="A1569" s="69">
        <f t="shared" si="219"/>
        <v>1567</v>
      </c>
      <c r="B1569" s="16" t="str">
        <f t="shared" si="221"/>
        <v>1269</v>
      </c>
      <c r="C1569" s="69">
        <f t="shared" si="216"/>
        <v>1269</v>
      </c>
      <c r="D1569" s="11"/>
      <c r="E1569" s="12"/>
      <c r="F1569" s="13"/>
      <c r="G1569" s="14"/>
      <c r="H1569" s="91"/>
      <c r="I1569" s="92"/>
      <c r="J1569" s="93"/>
      <c r="K1569" s="94" t="str">
        <f t="shared" si="222"/>
        <v/>
      </c>
      <c r="L1569" s="95">
        <f t="shared" si="215"/>
        <v>0</v>
      </c>
      <c r="M1569" s="96"/>
      <c r="N1569" s="79" t="str">
        <f t="shared" si="223"/>
        <v/>
      </c>
      <c r="O1569" s="82"/>
      <c r="P1569" s="83">
        <f t="shared" si="217"/>
        <v>0</v>
      </c>
      <c r="Q1569" s="78">
        <f t="shared" si="220"/>
        <v>1567</v>
      </c>
      <c r="R1569" s="79"/>
      <c r="T1569" s="3" t="str">
        <f t="shared" si="218"/>
        <v/>
      </c>
    </row>
    <row r="1570" spans="1:20" ht="24.75" customHeight="1">
      <c r="A1570" s="69">
        <f t="shared" si="219"/>
        <v>1568</v>
      </c>
      <c r="B1570" s="16" t="str">
        <f t="shared" si="221"/>
        <v>1270</v>
      </c>
      <c r="C1570" s="69">
        <f t="shared" si="216"/>
        <v>1270</v>
      </c>
      <c r="D1570" s="11"/>
      <c r="E1570" s="12"/>
      <c r="F1570" s="13"/>
      <c r="G1570" s="14"/>
      <c r="H1570" s="91"/>
      <c r="I1570" s="92"/>
      <c r="J1570" s="93"/>
      <c r="K1570" s="94" t="str">
        <f t="shared" si="222"/>
        <v/>
      </c>
      <c r="L1570" s="95">
        <f t="shared" si="215"/>
        <v>0</v>
      </c>
      <c r="M1570" s="96"/>
      <c r="N1570" s="79" t="str">
        <f t="shared" si="223"/>
        <v/>
      </c>
      <c r="O1570" s="82"/>
      <c r="P1570" s="83">
        <f t="shared" si="217"/>
        <v>0</v>
      </c>
      <c r="Q1570" s="78">
        <f t="shared" si="220"/>
        <v>1568</v>
      </c>
      <c r="R1570" s="79"/>
      <c r="T1570" s="3" t="str">
        <f t="shared" si="218"/>
        <v/>
      </c>
    </row>
    <row r="1571" spans="1:20" ht="24.75" customHeight="1">
      <c r="A1571" s="69">
        <f t="shared" si="219"/>
        <v>1569</v>
      </c>
      <c r="B1571" s="16" t="str">
        <f t="shared" si="221"/>
        <v>1271</v>
      </c>
      <c r="C1571" s="69">
        <f t="shared" si="216"/>
        <v>1271</v>
      </c>
      <c r="D1571" s="11"/>
      <c r="E1571" s="12"/>
      <c r="F1571" s="13"/>
      <c r="G1571" s="14"/>
      <c r="H1571" s="91"/>
      <c r="I1571" s="92"/>
      <c r="J1571" s="93"/>
      <c r="K1571" s="94" t="str">
        <f t="shared" si="222"/>
        <v/>
      </c>
      <c r="L1571" s="95">
        <f t="shared" si="215"/>
        <v>0</v>
      </c>
      <c r="M1571" s="96"/>
      <c r="N1571" s="79" t="str">
        <f t="shared" si="223"/>
        <v/>
      </c>
      <c r="O1571" s="82"/>
      <c r="P1571" s="83">
        <f t="shared" si="217"/>
        <v>0</v>
      </c>
      <c r="Q1571" s="78">
        <f t="shared" si="220"/>
        <v>1569</v>
      </c>
      <c r="R1571" s="79"/>
      <c r="T1571" s="3" t="str">
        <f t="shared" si="218"/>
        <v/>
      </c>
    </row>
    <row r="1572" spans="1:20" ht="24.75" customHeight="1">
      <c r="A1572" s="69">
        <f t="shared" si="219"/>
        <v>1570</v>
      </c>
      <c r="B1572" s="16" t="str">
        <f t="shared" si="221"/>
        <v>1272</v>
      </c>
      <c r="C1572" s="69">
        <f t="shared" si="216"/>
        <v>1272</v>
      </c>
      <c r="D1572" s="11"/>
      <c r="E1572" s="12"/>
      <c r="F1572" s="13"/>
      <c r="G1572" s="14"/>
      <c r="H1572" s="91"/>
      <c r="I1572" s="92"/>
      <c r="J1572" s="93"/>
      <c r="K1572" s="94" t="str">
        <f t="shared" si="222"/>
        <v/>
      </c>
      <c r="L1572" s="95">
        <f t="shared" si="215"/>
        <v>0</v>
      </c>
      <c r="M1572" s="96"/>
      <c r="N1572" s="79" t="str">
        <f t="shared" si="223"/>
        <v/>
      </c>
      <c r="O1572" s="82"/>
      <c r="P1572" s="83">
        <f t="shared" si="217"/>
        <v>0</v>
      </c>
      <c r="Q1572" s="78">
        <f t="shared" si="220"/>
        <v>1570</v>
      </c>
      <c r="R1572" s="79"/>
      <c r="T1572" s="3" t="str">
        <f t="shared" si="218"/>
        <v/>
      </c>
    </row>
    <row r="1573" spans="1:20" ht="24.75" customHeight="1">
      <c r="A1573" s="69">
        <f t="shared" si="219"/>
        <v>1571</v>
      </c>
      <c r="B1573" s="16" t="str">
        <f t="shared" si="221"/>
        <v>1273</v>
      </c>
      <c r="C1573" s="69">
        <f t="shared" si="216"/>
        <v>1273</v>
      </c>
      <c r="D1573" s="11"/>
      <c r="E1573" s="12"/>
      <c r="F1573" s="13"/>
      <c r="G1573" s="14"/>
      <c r="H1573" s="91"/>
      <c r="I1573" s="92"/>
      <c r="J1573" s="93"/>
      <c r="K1573" s="94" t="str">
        <f t="shared" si="222"/>
        <v/>
      </c>
      <c r="L1573" s="95">
        <f t="shared" si="215"/>
        <v>0</v>
      </c>
      <c r="M1573" s="96"/>
      <c r="N1573" s="79" t="str">
        <f t="shared" si="223"/>
        <v/>
      </c>
      <c r="O1573" s="82"/>
      <c r="P1573" s="83">
        <f t="shared" si="217"/>
        <v>0</v>
      </c>
      <c r="Q1573" s="78">
        <f t="shared" si="220"/>
        <v>1571</v>
      </c>
      <c r="R1573" s="79"/>
      <c r="T1573" s="3" t="str">
        <f t="shared" si="218"/>
        <v/>
      </c>
    </row>
    <row r="1574" spans="1:20" ht="24.75" customHeight="1">
      <c r="A1574" s="69">
        <f t="shared" si="219"/>
        <v>1572</v>
      </c>
      <c r="B1574" s="16" t="str">
        <f t="shared" si="221"/>
        <v>1274</v>
      </c>
      <c r="C1574" s="69">
        <f t="shared" si="216"/>
        <v>1274</v>
      </c>
      <c r="D1574" s="11"/>
      <c r="E1574" s="12"/>
      <c r="F1574" s="13"/>
      <c r="G1574" s="14"/>
      <c r="H1574" s="91"/>
      <c r="I1574" s="92"/>
      <c r="J1574" s="93"/>
      <c r="K1574" s="94" t="str">
        <f t="shared" si="222"/>
        <v/>
      </c>
      <c r="L1574" s="95">
        <f t="shared" si="215"/>
        <v>0</v>
      </c>
      <c r="M1574" s="96"/>
      <c r="N1574" s="79" t="str">
        <f t="shared" si="223"/>
        <v/>
      </c>
      <c r="O1574" s="82"/>
      <c r="P1574" s="83">
        <f t="shared" si="217"/>
        <v>0</v>
      </c>
      <c r="Q1574" s="78">
        <f t="shared" si="220"/>
        <v>1572</v>
      </c>
      <c r="R1574" s="79"/>
      <c r="T1574" s="3" t="str">
        <f t="shared" si="218"/>
        <v/>
      </c>
    </row>
    <row r="1575" spans="1:20" ht="24.75" customHeight="1">
      <c r="A1575" s="69">
        <f t="shared" si="219"/>
        <v>1573</v>
      </c>
      <c r="B1575" s="16" t="str">
        <f t="shared" si="221"/>
        <v>1275</v>
      </c>
      <c r="C1575" s="69">
        <f t="shared" si="216"/>
        <v>1275</v>
      </c>
      <c r="D1575" s="11"/>
      <c r="E1575" s="12"/>
      <c r="F1575" s="13"/>
      <c r="G1575" s="14"/>
      <c r="H1575" s="91"/>
      <c r="I1575" s="92"/>
      <c r="J1575" s="93"/>
      <c r="K1575" s="94" t="str">
        <f t="shared" si="222"/>
        <v/>
      </c>
      <c r="L1575" s="95">
        <f t="shared" si="215"/>
        <v>0</v>
      </c>
      <c r="M1575" s="96"/>
      <c r="N1575" s="79" t="str">
        <f t="shared" si="223"/>
        <v/>
      </c>
      <c r="O1575" s="82"/>
      <c r="P1575" s="83">
        <f t="shared" si="217"/>
        <v>0</v>
      </c>
      <c r="Q1575" s="78">
        <f t="shared" si="220"/>
        <v>1573</v>
      </c>
      <c r="R1575" s="79"/>
      <c r="T1575" s="3" t="str">
        <f t="shared" si="218"/>
        <v/>
      </c>
    </row>
    <row r="1576" spans="1:20" ht="24.75" customHeight="1">
      <c r="A1576" s="69">
        <f t="shared" si="219"/>
        <v>1574</v>
      </c>
      <c r="B1576" s="16" t="str">
        <f t="shared" si="221"/>
        <v>1276</v>
      </c>
      <c r="C1576" s="69">
        <f t="shared" si="216"/>
        <v>1276</v>
      </c>
      <c r="D1576" s="11"/>
      <c r="E1576" s="12"/>
      <c r="F1576" s="13"/>
      <c r="G1576" s="14"/>
      <c r="H1576" s="91"/>
      <c r="I1576" s="92"/>
      <c r="J1576" s="93"/>
      <c r="K1576" s="94" t="str">
        <f t="shared" si="222"/>
        <v/>
      </c>
      <c r="L1576" s="95">
        <f t="shared" si="215"/>
        <v>0</v>
      </c>
      <c r="M1576" s="96"/>
      <c r="N1576" s="79" t="str">
        <f t="shared" si="223"/>
        <v/>
      </c>
      <c r="O1576" s="82"/>
      <c r="P1576" s="83">
        <f t="shared" si="217"/>
        <v>0</v>
      </c>
      <c r="Q1576" s="78">
        <f t="shared" si="220"/>
        <v>1574</v>
      </c>
      <c r="R1576" s="79"/>
      <c r="T1576" s="3" t="str">
        <f t="shared" si="218"/>
        <v/>
      </c>
    </row>
    <row r="1577" spans="1:20" ht="24.75" customHeight="1">
      <c r="A1577" s="69">
        <f t="shared" si="219"/>
        <v>1575</v>
      </c>
      <c r="B1577" s="16" t="str">
        <f t="shared" si="221"/>
        <v>1277</v>
      </c>
      <c r="C1577" s="69">
        <f t="shared" si="216"/>
        <v>1277</v>
      </c>
      <c r="D1577" s="11"/>
      <c r="E1577" s="12"/>
      <c r="F1577" s="13"/>
      <c r="G1577" s="14"/>
      <c r="H1577" s="91"/>
      <c r="I1577" s="92"/>
      <c r="J1577" s="93"/>
      <c r="K1577" s="94" t="str">
        <f t="shared" si="222"/>
        <v/>
      </c>
      <c r="L1577" s="95">
        <f t="shared" si="215"/>
        <v>0</v>
      </c>
      <c r="M1577" s="96"/>
      <c r="N1577" s="79" t="str">
        <f t="shared" si="223"/>
        <v/>
      </c>
      <c r="O1577" s="82"/>
      <c r="P1577" s="83">
        <f t="shared" si="217"/>
        <v>0</v>
      </c>
      <c r="Q1577" s="78">
        <f t="shared" si="220"/>
        <v>1575</v>
      </c>
      <c r="R1577" s="79"/>
      <c r="T1577" s="3" t="str">
        <f t="shared" si="218"/>
        <v/>
      </c>
    </row>
    <row r="1578" spans="1:20" ht="24.75" customHeight="1">
      <c r="A1578" s="69">
        <f t="shared" si="219"/>
        <v>1576</v>
      </c>
      <c r="B1578" s="16" t="str">
        <f t="shared" si="221"/>
        <v>1278</v>
      </c>
      <c r="C1578" s="69">
        <f t="shared" si="216"/>
        <v>1278</v>
      </c>
      <c r="D1578" s="11"/>
      <c r="E1578" s="12"/>
      <c r="F1578" s="13"/>
      <c r="G1578" s="14"/>
      <c r="H1578" s="91"/>
      <c r="I1578" s="92"/>
      <c r="J1578" s="93"/>
      <c r="K1578" s="94" t="str">
        <f t="shared" si="222"/>
        <v/>
      </c>
      <c r="L1578" s="95">
        <f t="shared" si="215"/>
        <v>0</v>
      </c>
      <c r="M1578" s="96"/>
      <c r="N1578" s="79" t="str">
        <f t="shared" si="223"/>
        <v/>
      </c>
      <c r="O1578" s="82"/>
      <c r="P1578" s="83">
        <f t="shared" si="217"/>
        <v>0</v>
      </c>
      <c r="Q1578" s="78">
        <f t="shared" si="220"/>
        <v>1576</v>
      </c>
      <c r="R1578" s="79"/>
      <c r="T1578" s="3" t="str">
        <f t="shared" si="218"/>
        <v/>
      </c>
    </row>
    <row r="1579" spans="1:20" ht="24.75" customHeight="1">
      <c r="A1579" s="69">
        <f t="shared" si="219"/>
        <v>1577</v>
      </c>
      <c r="B1579" s="16" t="str">
        <f t="shared" si="221"/>
        <v>1279</v>
      </c>
      <c r="C1579" s="69">
        <f t="shared" si="216"/>
        <v>1279</v>
      </c>
      <c r="D1579" s="11"/>
      <c r="E1579" s="12"/>
      <c r="F1579" s="13"/>
      <c r="G1579" s="14"/>
      <c r="H1579" s="91"/>
      <c r="I1579" s="92"/>
      <c r="J1579" s="93"/>
      <c r="K1579" s="94" t="str">
        <f t="shared" si="222"/>
        <v/>
      </c>
      <c r="L1579" s="95">
        <f t="shared" si="215"/>
        <v>0</v>
      </c>
      <c r="M1579" s="96"/>
      <c r="N1579" s="79" t="str">
        <f t="shared" si="223"/>
        <v/>
      </c>
      <c r="O1579" s="82"/>
      <c r="P1579" s="83">
        <f t="shared" si="217"/>
        <v>0</v>
      </c>
      <c r="Q1579" s="78">
        <f t="shared" si="220"/>
        <v>1577</v>
      </c>
      <c r="R1579" s="79"/>
      <c r="T1579" s="3" t="str">
        <f t="shared" si="218"/>
        <v/>
      </c>
    </row>
    <row r="1580" spans="1:20" ht="24.75" customHeight="1">
      <c r="A1580" s="69">
        <f t="shared" si="219"/>
        <v>1578</v>
      </c>
      <c r="B1580" s="16" t="str">
        <f t="shared" si="221"/>
        <v>1280</v>
      </c>
      <c r="C1580" s="69">
        <f t="shared" si="216"/>
        <v>1280</v>
      </c>
      <c r="D1580" s="11"/>
      <c r="E1580" s="12"/>
      <c r="F1580" s="13"/>
      <c r="G1580" s="14"/>
      <c r="H1580" s="91"/>
      <c r="I1580" s="92"/>
      <c r="J1580" s="93"/>
      <c r="K1580" s="94" t="str">
        <f t="shared" si="222"/>
        <v/>
      </c>
      <c r="L1580" s="95">
        <f t="shared" si="215"/>
        <v>0</v>
      </c>
      <c r="M1580" s="96"/>
      <c r="N1580" s="79" t="str">
        <f t="shared" si="223"/>
        <v/>
      </c>
      <c r="O1580" s="82"/>
      <c r="P1580" s="83">
        <f t="shared" si="217"/>
        <v>0</v>
      </c>
      <c r="Q1580" s="78">
        <f t="shared" si="220"/>
        <v>1578</v>
      </c>
      <c r="R1580" s="79"/>
      <c r="T1580" s="3" t="str">
        <f t="shared" si="218"/>
        <v/>
      </c>
    </row>
    <row r="1581" spans="1:20" ht="24.75" customHeight="1">
      <c r="A1581" s="69">
        <f t="shared" si="219"/>
        <v>1579</v>
      </c>
      <c r="B1581" s="16" t="str">
        <f t="shared" si="221"/>
        <v>1281</v>
      </c>
      <c r="C1581" s="69">
        <f t="shared" si="216"/>
        <v>1281</v>
      </c>
      <c r="D1581" s="11"/>
      <c r="E1581" s="12"/>
      <c r="F1581" s="13"/>
      <c r="G1581" s="14"/>
      <c r="H1581" s="91"/>
      <c r="I1581" s="92"/>
      <c r="J1581" s="93"/>
      <c r="K1581" s="94" t="str">
        <f t="shared" si="222"/>
        <v/>
      </c>
      <c r="L1581" s="95">
        <f t="shared" si="215"/>
        <v>0</v>
      </c>
      <c r="M1581" s="96"/>
      <c r="N1581" s="79" t="str">
        <f t="shared" si="223"/>
        <v/>
      </c>
      <c r="O1581" s="82"/>
      <c r="P1581" s="83">
        <f t="shared" si="217"/>
        <v>0</v>
      </c>
      <c r="Q1581" s="78">
        <f t="shared" si="220"/>
        <v>1579</v>
      </c>
      <c r="R1581" s="79"/>
      <c r="T1581" s="3" t="str">
        <f t="shared" si="218"/>
        <v/>
      </c>
    </row>
    <row r="1582" spans="1:20" ht="24.75" customHeight="1">
      <c r="A1582" s="69">
        <f t="shared" si="219"/>
        <v>1580</v>
      </c>
      <c r="B1582" s="16" t="str">
        <f t="shared" si="221"/>
        <v>1282</v>
      </c>
      <c r="C1582" s="69">
        <f t="shared" si="216"/>
        <v>1282</v>
      </c>
      <c r="D1582" s="11"/>
      <c r="E1582" s="12"/>
      <c r="F1582" s="13"/>
      <c r="G1582" s="14"/>
      <c r="H1582" s="91"/>
      <c r="I1582" s="92"/>
      <c r="J1582" s="93"/>
      <c r="K1582" s="94" t="str">
        <f t="shared" si="222"/>
        <v/>
      </c>
      <c r="L1582" s="95">
        <f t="shared" si="215"/>
        <v>0</v>
      </c>
      <c r="M1582" s="96"/>
      <c r="N1582" s="79" t="str">
        <f t="shared" si="223"/>
        <v/>
      </c>
      <c r="O1582" s="82"/>
      <c r="P1582" s="83">
        <f t="shared" si="217"/>
        <v>0</v>
      </c>
      <c r="Q1582" s="78">
        <f t="shared" si="220"/>
        <v>1580</v>
      </c>
      <c r="R1582" s="79"/>
      <c r="T1582" s="3" t="str">
        <f t="shared" si="218"/>
        <v/>
      </c>
    </row>
    <row r="1583" spans="1:20" ht="24.75" customHeight="1">
      <c r="A1583" s="69">
        <f t="shared" si="219"/>
        <v>1581</v>
      </c>
      <c r="B1583" s="16" t="str">
        <f t="shared" si="221"/>
        <v>1283</v>
      </c>
      <c r="C1583" s="69">
        <f t="shared" si="216"/>
        <v>1283</v>
      </c>
      <c r="D1583" s="11"/>
      <c r="E1583" s="12"/>
      <c r="F1583" s="13"/>
      <c r="G1583" s="14"/>
      <c r="H1583" s="91"/>
      <c r="I1583" s="92"/>
      <c r="J1583" s="93"/>
      <c r="K1583" s="94" t="str">
        <f t="shared" si="222"/>
        <v/>
      </c>
      <c r="L1583" s="95">
        <f t="shared" si="215"/>
        <v>0</v>
      </c>
      <c r="M1583" s="96"/>
      <c r="N1583" s="79" t="str">
        <f t="shared" si="223"/>
        <v/>
      </c>
      <c r="O1583" s="82"/>
      <c r="P1583" s="83">
        <f t="shared" si="217"/>
        <v>0</v>
      </c>
      <c r="Q1583" s="78">
        <f t="shared" si="220"/>
        <v>1581</v>
      </c>
      <c r="R1583" s="79"/>
      <c r="T1583" s="3" t="str">
        <f t="shared" si="218"/>
        <v/>
      </c>
    </row>
    <row r="1584" spans="1:20" ht="24.75" customHeight="1">
      <c r="A1584" s="69">
        <f t="shared" si="219"/>
        <v>1582</v>
      </c>
      <c r="B1584" s="16" t="str">
        <f t="shared" si="221"/>
        <v>1284</v>
      </c>
      <c r="C1584" s="69">
        <f t="shared" si="216"/>
        <v>1284</v>
      </c>
      <c r="D1584" s="11"/>
      <c r="E1584" s="12"/>
      <c r="F1584" s="13"/>
      <c r="G1584" s="14"/>
      <c r="H1584" s="91"/>
      <c r="I1584" s="92"/>
      <c r="J1584" s="93"/>
      <c r="K1584" s="94" t="str">
        <f t="shared" si="222"/>
        <v/>
      </c>
      <c r="L1584" s="95">
        <f t="shared" si="215"/>
        <v>0</v>
      </c>
      <c r="M1584" s="96"/>
      <c r="N1584" s="79" t="str">
        <f t="shared" si="223"/>
        <v/>
      </c>
      <c r="O1584" s="82"/>
      <c r="P1584" s="83">
        <f t="shared" si="217"/>
        <v>0</v>
      </c>
      <c r="Q1584" s="78">
        <f t="shared" si="220"/>
        <v>1582</v>
      </c>
      <c r="R1584" s="79"/>
      <c r="T1584" s="3" t="str">
        <f t="shared" si="218"/>
        <v/>
      </c>
    </row>
    <row r="1585" spans="1:20" ht="24.75" customHeight="1">
      <c r="A1585" s="69">
        <f t="shared" si="219"/>
        <v>1583</v>
      </c>
      <c r="B1585" s="16" t="str">
        <f t="shared" si="221"/>
        <v>1285</v>
      </c>
      <c r="C1585" s="69">
        <f t="shared" si="216"/>
        <v>1285</v>
      </c>
      <c r="D1585" s="11"/>
      <c r="E1585" s="12"/>
      <c r="F1585" s="13"/>
      <c r="G1585" s="14"/>
      <c r="H1585" s="91"/>
      <c r="I1585" s="92"/>
      <c r="J1585" s="93"/>
      <c r="K1585" s="94" t="str">
        <f t="shared" si="222"/>
        <v/>
      </c>
      <c r="L1585" s="95">
        <f t="shared" si="215"/>
        <v>0</v>
      </c>
      <c r="M1585" s="96"/>
      <c r="N1585" s="79" t="str">
        <f t="shared" si="223"/>
        <v/>
      </c>
      <c r="O1585" s="82"/>
      <c r="P1585" s="83">
        <f t="shared" si="217"/>
        <v>0</v>
      </c>
      <c r="Q1585" s="78">
        <f t="shared" si="220"/>
        <v>1583</v>
      </c>
      <c r="R1585" s="79"/>
      <c r="T1585" s="3" t="str">
        <f t="shared" si="218"/>
        <v/>
      </c>
    </row>
    <row r="1586" spans="1:20" ht="24.75" customHeight="1">
      <c r="A1586" s="69">
        <f t="shared" si="219"/>
        <v>1584</v>
      </c>
      <c r="B1586" s="16" t="str">
        <f t="shared" si="221"/>
        <v>1286</v>
      </c>
      <c r="C1586" s="69">
        <f t="shared" si="216"/>
        <v>1286</v>
      </c>
      <c r="D1586" s="11"/>
      <c r="E1586" s="12"/>
      <c r="F1586" s="13"/>
      <c r="G1586" s="14"/>
      <c r="H1586" s="91"/>
      <c r="I1586" s="92"/>
      <c r="J1586" s="93"/>
      <c r="K1586" s="94" t="str">
        <f t="shared" si="222"/>
        <v/>
      </c>
      <c r="L1586" s="95">
        <f t="shared" si="215"/>
        <v>0</v>
      </c>
      <c r="M1586" s="96"/>
      <c r="N1586" s="79" t="str">
        <f t="shared" si="223"/>
        <v/>
      </c>
      <c r="O1586" s="82"/>
      <c r="P1586" s="83">
        <f t="shared" si="217"/>
        <v>0</v>
      </c>
      <c r="Q1586" s="78">
        <f t="shared" si="220"/>
        <v>1584</v>
      </c>
      <c r="R1586" s="79"/>
      <c r="T1586" s="3" t="str">
        <f t="shared" si="218"/>
        <v/>
      </c>
    </row>
    <row r="1587" spans="1:20" ht="24.75" customHeight="1">
      <c r="A1587" s="69">
        <f t="shared" si="219"/>
        <v>1585</v>
      </c>
      <c r="B1587" s="16" t="str">
        <f t="shared" si="221"/>
        <v>1287</v>
      </c>
      <c r="C1587" s="69">
        <f t="shared" si="216"/>
        <v>1287</v>
      </c>
      <c r="D1587" s="11"/>
      <c r="E1587" s="12"/>
      <c r="F1587" s="13"/>
      <c r="G1587" s="14"/>
      <c r="H1587" s="91"/>
      <c r="I1587" s="92"/>
      <c r="J1587" s="93"/>
      <c r="K1587" s="94" t="str">
        <f t="shared" si="222"/>
        <v/>
      </c>
      <c r="L1587" s="95">
        <f t="shared" si="215"/>
        <v>0</v>
      </c>
      <c r="M1587" s="96"/>
      <c r="N1587" s="79" t="str">
        <f t="shared" si="223"/>
        <v/>
      </c>
      <c r="O1587" s="82"/>
      <c r="P1587" s="83">
        <f t="shared" si="217"/>
        <v>0</v>
      </c>
      <c r="Q1587" s="78">
        <f t="shared" si="220"/>
        <v>1585</v>
      </c>
      <c r="R1587" s="79"/>
      <c r="T1587" s="3" t="str">
        <f t="shared" si="218"/>
        <v/>
      </c>
    </row>
    <row r="1588" spans="1:20" ht="24.75" customHeight="1">
      <c r="A1588" s="69">
        <f t="shared" si="219"/>
        <v>1586</v>
      </c>
      <c r="B1588" s="16" t="str">
        <f t="shared" si="221"/>
        <v>1288</v>
      </c>
      <c r="C1588" s="69">
        <f t="shared" si="216"/>
        <v>1288</v>
      </c>
      <c r="D1588" s="11"/>
      <c r="E1588" s="12"/>
      <c r="F1588" s="13"/>
      <c r="G1588" s="14"/>
      <c r="H1588" s="91"/>
      <c r="I1588" s="92"/>
      <c r="J1588" s="93"/>
      <c r="K1588" s="94" t="str">
        <f t="shared" si="222"/>
        <v/>
      </c>
      <c r="L1588" s="95">
        <f t="shared" si="215"/>
        <v>0</v>
      </c>
      <c r="M1588" s="96"/>
      <c r="N1588" s="79" t="str">
        <f t="shared" si="223"/>
        <v/>
      </c>
      <c r="O1588" s="82"/>
      <c r="P1588" s="83">
        <f t="shared" si="217"/>
        <v>0</v>
      </c>
      <c r="Q1588" s="78">
        <f t="shared" si="220"/>
        <v>1586</v>
      </c>
      <c r="R1588" s="79"/>
      <c r="T1588" s="3" t="str">
        <f t="shared" si="218"/>
        <v/>
      </c>
    </row>
    <row r="1589" spans="1:20" ht="24.75" customHeight="1">
      <c r="A1589" s="69">
        <f t="shared" si="219"/>
        <v>1587</v>
      </c>
      <c r="B1589" s="16" t="str">
        <f t="shared" si="221"/>
        <v>1289</v>
      </c>
      <c r="C1589" s="69">
        <f t="shared" si="216"/>
        <v>1289</v>
      </c>
      <c r="D1589" s="11"/>
      <c r="E1589" s="12"/>
      <c r="F1589" s="13"/>
      <c r="G1589" s="14"/>
      <c r="H1589" s="91"/>
      <c r="I1589" s="92"/>
      <c r="J1589" s="93"/>
      <c r="K1589" s="94" t="str">
        <f t="shared" si="222"/>
        <v/>
      </c>
      <c r="L1589" s="95">
        <f t="shared" si="215"/>
        <v>0</v>
      </c>
      <c r="M1589" s="96"/>
      <c r="N1589" s="79" t="str">
        <f t="shared" si="223"/>
        <v/>
      </c>
      <c r="O1589" s="82"/>
      <c r="P1589" s="83">
        <f t="shared" si="217"/>
        <v>0</v>
      </c>
      <c r="Q1589" s="78">
        <f t="shared" si="220"/>
        <v>1587</v>
      </c>
      <c r="R1589" s="79"/>
      <c r="T1589" s="3" t="str">
        <f t="shared" si="218"/>
        <v/>
      </c>
    </row>
    <row r="1590" spans="1:20" ht="24.75" customHeight="1">
      <c r="A1590" s="69">
        <f t="shared" si="219"/>
        <v>1588</v>
      </c>
      <c r="B1590" s="16" t="str">
        <f t="shared" si="221"/>
        <v>1290</v>
      </c>
      <c r="C1590" s="69">
        <f t="shared" si="216"/>
        <v>1290</v>
      </c>
      <c r="D1590" s="11"/>
      <c r="E1590" s="12"/>
      <c r="F1590" s="13"/>
      <c r="G1590" s="14"/>
      <c r="H1590" s="91"/>
      <c r="I1590" s="92"/>
      <c r="J1590" s="93"/>
      <c r="K1590" s="94" t="str">
        <f t="shared" si="222"/>
        <v/>
      </c>
      <c r="L1590" s="95">
        <f t="shared" si="215"/>
        <v>0</v>
      </c>
      <c r="M1590" s="96"/>
      <c r="N1590" s="79" t="str">
        <f t="shared" si="223"/>
        <v/>
      </c>
      <c r="O1590" s="82"/>
      <c r="P1590" s="83">
        <f t="shared" si="217"/>
        <v>0</v>
      </c>
      <c r="Q1590" s="78">
        <f t="shared" si="220"/>
        <v>1588</v>
      </c>
      <c r="R1590" s="79"/>
      <c r="T1590" s="3" t="str">
        <f t="shared" si="218"/>
        <v/>
      </c>
    </row>
    <row r="1591" spans="1:20" ht="24.75" customHeight="1">
      <c r="A1591" s="69">
        <f t="shared" si="219"/>
        <v>1589</v>
      </c>
      <c r="B1591" s="16" t="str">
        <f t="shared" si="221"/>
        <v>1291</v>
      </c>
      <c r="C1591" s="69">
        <f t="shared" si="216"/>
        <v>1291</v>
      </c>
      <c r="D1591" s="11"/>
      <c r="E1591" s="12"/>
      <c r="F1591" s="13"/>
      <c r="G1591" s="14"/>
      <c r="H1591" s="91"/>
      <c r="I1591" s="92"/>
      <c r="J1591" s="93"/>
      <c r="K1591" s="94" t="str">
        <f t="shared" si="222"/>
        <v/>
      </c>
      <c r="L1591" s="95">
        <f t="shared" si="215"/>
        <v>0</v>
      </c>
      <c r="M1591" s="96"/>
      <c r="N1591" s="79" t="str">
        <f t="shared" si="223"/>
        <v/>
      </c>
      <c r="O1591" s="82"/>
      <c r="P1591" s="83">
        <f t="shared" si="217"/>
        <v>0</v>
      </c>
      <c r="Q1591" s="78">
        <f t="shared" si="220"/>
        <v>1589</v>
      </c>
      <c r="R1591" s="79"/>
      <c r="T1591" s="3" t="str">
        <f t="shared" si="218"/>
        <v/>
      </c>
    </row>
    <row r="1592" spans="1:20" ht="24.75" customHeight="1">
      <c r="A1592" s="69">
        <f t="shared" si="219"/>
        <v>1590</v>
      </c>
      <c r="B1592" s="16" t="str">
        <f t="shared" si="221"/>
        <v>1292</v>
      </c>
      <c r="C1592" s="69">
        <f t="shared" si="216"/>
        <v>1292</v>
      </c>
      <c r="D1592" s="11"/>
      <c r="E1592" s="12"/>
      <c r="F1592" s="13"/>
      <c r="G1592" s="14"/>
      <c r="H1592" s="91"/>
      <c r="I1592" s="92"/>
      <c r="J1592" s="93"/>
      <c r="K1592" s="94" t="str">
        <f t="shared" si="222"/>
        <v/>
      </c>
      <c r="L1592" s="95">
        <f t="shared" si="215"/>
        <v>0</v>
      </c>
      <c r="M1592" s="96"/>
      <c r="N1592" s="79" t="str">
        <f t="shared" si="223"/>
        <v/>
      </c>
      <c r="O1592" s="82"/>
      <c r="P1592" s="83">
        <f t="shared" si="217"/>
        <v>0</v>
      </c>
      <c r="Q1592" s="78">
        <f t="shared" si="220"/>
        <v>1590</v>
      </c>
      <c r="R1592" s="79"/>
      <c r="T1592" s="3" t="str">
        <f t="shared" si="218"/>
        <v/>
      </c>
    </row>
    <row r="1593" spans="1:20" ht="24.75" customHeight="1">
      <c r="A1593" s="69">
        <f t="shared" si="219"/>
        <v>1591</v>
      </c>
      <c r="B1593" s="16" t="str">
        <f t="shared" si="221"/>
        <v>1293</v>
      </c>
      <c r="C1593" s="69">
        <f t="shared" si="216"/>
        <v>1293</v>
      </c>
      <c r="D1593" s="11"/>
      <c r="E1593" s="12"/>
      <c r="F1593" s="13"/>
      <c r="G1593" s="14"/>
      <c r="H1593" s="91"/>
      <c r="I1593" s="92"/>
      <c r="J1593" s="93"/>
      <c r="K1593" s="94" t="str">
        <f t="shared" si="222"/>
        <v/>
      </c>
      <c r="L1593" s="95">
        <f t="shared" si="215"/>
        <v>0</v>
      </c>
      <c r="M1593" s="96"/>
      <c r="N1593" s="79" t="str">
        <f t="shared" si="223"/>
        <v/>
      </c>
      <c r="O1593" s="82"/>
      <c r="P1593" s="83">
        <f t="shared" si="217"/>
        <v>0</v>
      </c>
      <c r="Q1593" s="78">
        <f t="shared" si="220"/>
        <v>1591</v>
      </c>
      <c r="R1593" s="79"/>
      <c r="T1593" s="3" t="str">
        <f t="shared" si="218"/>
        <v/>
      </c>
    </row>
    <row r="1594" spans="1:20" ht="24.75" customHeight="1">
      <c r="A1594" s="69">
        <f t="shared" si="219"/>
        <v>1592</v>
      </c>
      <c r="B1594" s="16" t="str">
        <f t="shared" si="221"/>
        <v>1294</v>
      </c>
      <c r="C1594" s="69">
        <f t="shared" si="216"/>
        <v>1294</v>
      </c>
      <c r="D1594" s="11"/>
      <c r="E1594" s="12"/>
      <c r="F1594" s="13"/>
      <c r="G1594" s="14"/>
      <c r="H1594" s="91"/>
      <c r="I1594" s="92"/>
      <c r="J1594" s="93"/>
      <c r="K1594" s="94" t="str">
        <f t="shared" si="222"/>
        <v/>
      </c>
      <c r="L1594" s="95">
        <f t="shared" si="215"/>
        <v>0</v>
      </c>
      <c r="M1594" s="96"/>
      <c r="N1594" s="79" t="str">
        <f t="shared" si="223"/>
        <v/>
      </c>
      <c r="O1594" s="82"/>
      <c r="P1594" s="83">
        <f t="shared" si="217"/>
        <v>0</v>
      </c>
      <c r="Q1594" s="78">
        <f t="shared" si="220"/>
        <v>1592</v>
      </c>
      <c r="R1594" s="79"/>
      <c r="T1594" s="3" t="str">
        <f t="shared" si="218"/>
        <v/>
      </c>
    </row>
    <row r="1595" spans="1:20" ht="24.75" customHeight="1">
      <c r="A1595" s="69">
        <f t="shared" si="219"/>
        <v>1593</v>
      </c>
      <c r="B1595" s="16" t="str">
        <f t="shared" si="221"/>
        <v>1295</v>
      </c>
      <c r="C1595" s="69">
        <f t="shared" si="216"/>
        <v>1295</v>
      </c>
      <c r="D1595" s="11"/>
      <c r="E1595" s="12"/>
      <c r="F1595" s="13"/>
      <c r="G1595" s="14"/>
      <c r="H1595" s="91"/>
      <c r="I1595" s="92"/>
      <c r="J1595" s="93"/>
      <c r="K1595" s="94" t="str">
        <f t="shared" si="222"/>
        <v/>
      </c>
      <c r="L1595" s="95">
        <f t="shared" si="215"/>
        <v>0</v>
      </c>
      <c r="M1595" s="96"/>
      <c r="N1595" s="79" t="str">
        <f t="shared" si="223"/>
        <v/>
      </c>
      <c r="O1595" s="82"/>
      <c r="P1595" s="83">
        <f t="shared" si="217"/>
        <v>0</v>
      </c>
      <c r="Q1595" s="78">
        <f t="shared" si="220"/>
        <v>1593</v>
      </c>
      <c r="R1595" s="79"/>
      <c r="T1595" s="3" t="str">
        <f t="shared" si="218"/>
        <v/>
      </c>
    </row>
    <row r="1596" spans="1:20" ht="24.75" customHeight="1">
      <c r="A1596" s="69">
        <f t="shared" si="219"/>
        <v>1594</v>
      </c>
      <c r="B1596" s="16" t="str">
        <f t="shared" si="221"/>
        <v>1296</v>
      </c>
      <c r="C1596" s="69">
        <f t="shared" si="216"/>
        <v>1296</v>
      </c>
      <c r="D1596" s="11"/>
      <c r="E1596" s="12"/>
      <c r="F1596" s="13"/>
      <c r="G1596" s="14"/>
      <c r="H1596" s="91"/>
      <c r="I1596" s="92"/>
      <c r="J1596" s="93"/>
      <c r="K1596" s="94" t="str">
        <f t="shared" si="222"/>
        <v/>
      </c>
      <c r="L1596" s="95">
        <f t="shared" si="215"/>
        <v>0</v>
      </c>
      <c r="M1596" s="96"/>
      <c r="N1596" s="79" t="str">
        <f t="shared" si="223"/>
        <v/>
      </c>
      <c r="O1596" s="82"/>
      <c r="P1596" s="83">
        <f t="shared" si="217"/>
        <v>0</v>
      </c>
      <c r="Q1596" s="78">
        <f t="shared" si="220"/>
        <v>1594</v>
      </c>
      <c r="R1596" s="79"/>
      <c r="T1596" s="3" t="str">
        <f t="shared" si="218"/>
        <v/>
      </c>
    </row>
    <row r="1597" spans="1:20" ht="24.75" customHeight="1">
      <c r="A1597" s="69">
        <f t="shared" si="219"/>
        <v>1595</v>
      </c>
      <c r="B1597" s="16" t="str">
        <f t="shared" si="221"/>
        <v>1297</v>
      </c>
      <c r="C1597" s="69">
        <f t="shared" si="216"/>
        <v>1297</v>
      </c>
      <c r="D1597" s="11"/>
      <c r="E1597" s="12"/>
      <c r="F1597" s="13"/>
      <c r="G1597" s="14"/>
      <c r="H1597" s="91"/>
      <c r="I1597" s="92"/>
      <c r="J1597" s="93"/>
      <c r="K1597" s="94" t="str">
        <f t="shared" si="222"/>
        <v/>
      </c>
      <c r="L1597" s="95">
        <f t="shared" si="215"/>
        <v>0</v>
      </c>
      <c r="M1597" s="96"/>
      <c r="N1597" s="79" t="str">
        <f t="shared" si="223"/>
        <v/>
      </c>
      <c r="O1597" s="82"/>
      <c r="P1597" s="83">
        <f t="shared" si="217"/>
        <v>0</v>
      </c>
      <c r="Q1597" s="78">
        <f t="shared" si="220"/>
        <v>1595</v>
      </c>
      <c r="R1597" s="79"/>
      <c r="T1597" s="3" t="str">
        <f t="shared" si="218"/>
        <v/>
      </c>
    </row>
    <row r="1598" spans="1:20" ht="24.75" customHeight="1">
      <c r="A1598" s="69">
        <f t="shared" si="219"/>
        <v>1596</v>
      </c>
      <c r="B1598" s="16" t="str">
        <f t="shared" si="221"/>
        <v>1298</v>
      </c>
      <c r="C1598" s="69">
        <f t="shared" si="216"/>
        <v>1298</v>
      </c>
      <c r="D1598" s="11"/>
      <c r="E1598" s="12"/>
      <c r="F1598" s="13"/>
      <c r="G1598" s="14"/>
      <c r="H1598" s="91"/>
      <c r="I1598" s="92"/>
      <c r="J1598" s="93"/>
      <c r="K1598" s="94" t="str">
        <f t="shared" si="222"/>
        <v/>
      </c>
      <c r="L1598" s="95">
        <f t="shared" si="215"/>
        <v>0</v>
      </c>
      <c r="M1598" s="96"/>
      <c r="N1598" s="79" t="str">
        <f t="shared" si="223"/>
        <v/>
      </c>
      <c r="O1598" s="82"/>
      <c r="P1598" s="83">
        <f t="shared" si="217"/>
        <v>0</v>
      </c>
      <c r="Q1598" s="78">
        <f t="shared" si="220"/>
        <v>1596</v>
      </c>
      <c r="R1598" s="79"/>
      <c r="T1598" s="3" t="str">
        <f t="shared" si="218"/>
        <v/>
      </c>
    </row>
    <row r="1599" spans="1:20" ht="24.75" customHeight="1">
      <c r="A1599" s="69">
        <f t="shared" si="219"/>
        <v>1597</v>
      </c>
      <c r="B1599" s="16" t="str">
        <f t="shared" si="221"/>
        <v>1299</v>
      </c>
      <c r="C1599" s="69">
        <f t="shared" si="216"/>
        <v>1299</v>
      </c>
      <c r="D1599" s="11"/>
      <c r="E1599" s="12"/>
      <c r="F1599" s="13"/>
      <c r="G1599" s="14"/>
      <c r="H1599" s="91"/>
      <c r="I1599" s="92"/>
      <c r="J1599" s="93"/>
      <c r="K1599" s="94" t="str">
        <f t="shared" si="222"/>
        <v/>
      </c>
      <c r="L1599" s="95">
        <f t="shared" si="215"/>
        <v>0</v>
      </c>
      <c r="M1599" s="96"/>
      <c r="N1599" s="79" t="str">
        <f t="shared" si="223"/>
        <v/>
      </c>
      <c r="O1599" s="82"/>
      <c r="P1599" s="83">
        <f t="shared" si="217"/>
        <v>0</v>
      </c>
      <c r="Q1599" s="78">
        <f t="shared" si="220"/>
        <v>1597</v>
      </c>
      <c r="R1599" s="79"/>
      <c r="T1599" s="3" t="str">
        <f t="shared" si="218"/>
        <v/>
      </c>
    </row>
    <row r="1600" spans="1:20" ht="24.75" customHeight="1">
      <c r="A1600" s="69">
        <f t="shared" si="219"/>
        <v>1598</v>
      </c>
      <c r="B1600" s="16" t="str">
        <f t="shared" si="221"/>
        <v>1300</v>
      </c>
      <c r="C1600" s="69">
        <f t="shared" si="216"/>
        <v>1300</v>
      </c>
      <c r="D1600" s="11"/>
      <c r="E1600" s="12"/>
      <c r="F1600" s="13"/>
      <c r="G1600" s="14"/>
      <c r="H1600" s="91"/>
      <c r="I1600" s="92"/>
      <c r="J1600" s="93"/>
      <c r="K1600" s="94" t="str">
        <f t="shared" si="222"/>
        <v/>
      </c>
      <c r="L1600" s="95">
        <f t="shared" si="215"/>
        <v>0</v>
      </c>
      <c r="M1600" s="96"/>
      <c r="N1600" s="79" t="str">
        <f t="shared" si="223"/>
        <v/>
      </c>
      <c r="O1600" s="82"/>
      <c r="P1600" s="83">
        <f t="shared" si="217"/>
        <v>0</v>
      </c>
      <c r="Q1600" s="78">
        <f t="shared" si="220"/>
        <v>1598</v>
      </c>
      <c r="R1600" s="79"/>
      <c r="T1600" s="3" t="str">
        <f t="shared" si="218"/>
        <v/>
      </c>
    </row>
    <row r="1601" spans="1:20" ht="24.75" customHeight="1">
      <c r="A1601" s="69">
        <f t="shared" si="219"/>
        <v>1599</v>
      </c>
      <c r="B1601" s="16" t="str">
        <f t="shared" si="221"/>
        <v>1301</v>
      </c>
      <c r="C1601" s="69">
        <f t="shared" si="216"/>
        <v>1301</v>
      </c>
      <c r="D1601" s="11"/>
      <c r="E1601" s="12"/>
      <c r="F1601" s="13"/>
      <c r="G1601" s="14"/>
      <c r="H1601" s="91"/>
      <c r="I1601" s="92"/>
      <c r="J1601" s="93"/>
      <c r="K1601" s="94" t="str">
        <f t="shared" si="222"/>
        <v/>
      </c>
      <c r="L1601" s="95">
        <f t="shared" si="215"/>
        <v>0</v>
      </c>
      <c r="M1601" s="96"/>
      <c r="N1601" s="79" t="str">
        <f t="shared" si="223"/>
        <v/>
      </c>
      <c r="O1601" s="82"/>
      <c r="P1601" s="83">
        <f t="shared" si="217"/>
        <v>0</v>
      </c>
      <c r="Q1601" s="78">
        <f t="shared" si="220"/>
        <v>1599</v>
      </c>
      <c r="R1601" s="79"/>
      <c r="T1601" s="3" t="str">
        <f t="shared" si="218"/>
        <v/>
      </c>
    </row>
    <row r="1602" spans="1:20" ht="24.75" customHeight="1">
      <c r="A1602" s="69">
        <f t="shared" si="219"/>
        <v>1600</v>
      </c>
      <c r="B1602" s="16" t="str">
        <f t="shared" si="221"/>
        <v>1302</v>
      </c>
      <c r="C1602" s="69">
        <f t="shared" si="216"/>
        <v>1302</v>
      </c>
      <c r="D1602" s="11"/>
      <c r="E1602" s="12"/>
      <c r="F1602" s="13"/>
      <c r="G1602" s="14"/>
      <c r="H1602" s="91"/>
      <c r="I1602" s="92"/>
      <c r="J1602" s="93"/>
      <c r="K1602" s="94" t="str">
        <f t="shared" si="222"/>
        <v/>
      </c>
      <c r="L1602" s="95">
        <f t="shared" si="215"/>
        <v>0</v>
      </c>
      <c r="M1602" s="96"/>
      <c r="N1602" s="79" t="str">
        <f t="shared" si="223"/>
        <v/>
      </c>
      <c r="O1602" s="82"/>
      <c r="P1602" s="83">
        <f t="shared" si="217"/>
        <v>0</v>
      </c>
      <c r="Q1602" s="78">
        <f t="shared" si="220"/>
        <v>1600</v>
      </c>
      <c r="R1602" s="79"/>
      <c r="T1602" s="3" t="str">
        <f t="shared" si="218"/>
        <v/>
      </c>
    </row>
    <row r="1603" spans="1:20" ht="24.75" customHeight="1">
      <c r="A1603" s="69">
        <f t="shared" si="219"/>
        <v>1601</v>
      </c>
      <c r="B1603" s="16" t="str">
        <f t="shared" si="221"/>
        <v>1303</v>
      </c>
      <c r="C1603" s="69">
        <f t="shared" si="216"/>
        <v>1303</v>
      </c>
      <c r="D1603" s="11"/>
      <c r="E1603" s="12"/>
      <c r="F1603" s="13"/>
      <c r="G1603" s="14"/>
      <c r="H1603" s="91"/>
      <c r="I1603" s="92"/>
      <c r="J1603" s="93"/>
      <c r="K1603" s="94" t="str">
        <f t="shared" si="222"/>
        <v/>
      </c>
      <c r="L1603" s="95">
        <f t="shared" ref="L1603:L1666" si="224">COUNTIF($D$3:$D$1049,D1603)</f>
        <v>0</v>
      </c>
      <c r="M1603" s="96"/>
      <c r="N1603" s="79" t="str">
        <f t="shared" si="223"/>
        <v/>
      </c>
      <c r="O1603" s="82"/>
      <c r="P1603" s="83">
        <f t="shared" si="217"/>
        <v>0</v>
      </c>
      <c r="Q1603" s="78">
        <f t="shared" si="220"/>
        <v>1601</v>
      </c>
      <c r="R1603" s="79"/>
      <c r="T1603" s="3" t="str">
        <f t="shared" si="218"/>
        <v/>
      </c>
    </row>
    <row r="1604" spans="1:20" ht="24.75" customHeight="1">
      <c r="A1604" s="69">
        <f t="shared" si="219"/>
        <v>1602</v>
      </c>
      <c r="B1604" s="16" t="str">
        <f t="shared" si="221"/>
        <v>1304</v>
      </c>
      <c r="C1604" s="69">
        <f t="shared" ref="C1604:C1667" si="225">IF(H1604&lt;&gt;H1603,1,C1603+1)</f>
        <v>1304</v>
      </c>
      <c r="D1604" s="11"/>
      <c r="E1604" s="12"/>
      <c r="F1604" s="13"/>
      <c r="G1604" s="14"/>
      <c r="H1604" s="91"/>
      <c r="I1604" s="92"/>
      <c r="J1604" s="93"/>
      <c r="K1604" s="94" t="str">
        <f t="shared" si="222"/>
        <v/>
      </c>
      <c r="L1604" s="95">
        <f t="shared" si="224"/>
        <v>0</v>
      </c>
      <c r="M1604" s="96"/>
      <c r="N1604" s="79" t="str">
        <f t="shared" si="223"/>
        <v/>
      </c>
      <c r="O1604" s="82"/>
      <c r="P1604" s="83">
        <f t="shared" ref="P1604:P1667" si="226">IF(M1604&lt;&gt;0,M1604,O1604)</f>
        <v>0</v>
      </c>
      <c r="Q1604" s="78">
        <f t="shared" si="220"/>
        <v>1602</v>
      </c>
      <c r="R1604" s="79"/>
      <c r="T1604" s="3" t="str">
        <f t="shared" ref="T1604:T1667" si="227">LEFT(D1604,2)</f>
        <v/>
      </c>
    </row>
    <row r="1605" spans="1:20" ht="24.75" customHeight="1">
      <c r="A1605" s="69">
        <f t="shared" ref="A1605:A1668" si="228">A1604+1</f>
        <v>1603</v>
      </c>
      <c r="B1605" s="16" t="str">
        <f t="shared" si="221"/>
        <v>1305</v>
      </c>
      <c r="C1605" s="69">
        <f t="shared" si="225"/>
        <v>1305</v>
      </c>
      <c r="D1605" s="11"/>
      <c r="E1605" s="12"/>
      <c r="F1605" s="13"/>
      <c r="G1605" s="14"/>
      <c r="H1605" s="91"/>
      <c r="I1605" s="92"/>
      <c r="J1605" s="93"/>
      <c r="K1605" s="94" t="str">
        <f t="shared" si="222"/>
        <v/>
      </c>
      <c r="L1605" s="95">
        <f t="shared" si="224"/>
        <v>0</v>
      </c>
      <c r="M1605" s="96"/>
      <c r="N1605" s="79" t="str">
        <f t="shared" si="223"/>
        <v/>
      </c>
      <c r="O1605" s="82"/>
      <c r="P1605" s="83">
        <f t="shared" si="226"/>
        <v>0</v>
      </c>
      <c r="Q1605" s="78">
        <f t="shared" ref="Q1605:Q1668" si="229">Q1604+1</f>
        <v>1603</v>
      </c>
      <c r="R1605" s="79"/>
      <c r="T1605" s="3" t="str">
        <f t="shared" si="227"/>
        <v/>
      </c>
    </row>
    <row r="1606" spans="1:20" ht="24.75" customHeight="1">
      <c r="A1606" s="69">
        <f t="shared" si="228"/>
        <v>1604</v>
      </c>
      <c r="B1606" s="16" t="str">
        <f t="shared" si="221"/>
        <v>1306</v>
      </c>
      <c r="C1606" s="69">
        <f t="shared" si="225"/>
        <v>1306</v>
      </c>
      <c r="D1606" s="11"/>
      <c r="E1606" s="12"/>
      <c r="F1606" s="13"/>
      <c r="G1606" s="14"/>
      <c r="H1606" s="91"/>
      <c r="I1606" s="92"/>
      <c r="J1606" s="93"/>
      <c r="K1606" s="94" t="str">
        <f t="shared" si="222"/>
        <v/>
      </c>
      <c r="L1606" s="95">
        <f t="shared" si="224"/>
        <v>0</v>
      </c>
      <c r="M1606" s="96"/>
      <c r="N1606" s="79" t="str">
        <f t="shared" si="223"/>
        <v/>
      </c>
      <c r="O1606" s="82"/>
      <c r="P1606" s="83">
        <f t="shared" si="226"/>
        <v>0</v>
      </c>
      <c r="Q1606" s="78">
        <f t="shared" si="229"/>
        <v>1604</v>
      </c>
      <c r="R1606" s="79"/>
      <c r="T1606" s="3" t="str">
        <f t="shared" si="227"/>
        <v/>
      </c>
    </row>
    <row r="1607" spans="1:20" ht="24.75" customHeight="1">
      <c r="A1607" s="69">
        <f t="shared" si="228"/>
        <v>1605</v>
      </c>
      <c r="B1607" s="16" t="str">
        <f t="shared" si="221"/>
        <v>1307</v>
      </c>
      <c r="C1607" s="69">
        <f t="shared" si="225"/>
        <v>1307</v>
      </c>
      <c r="D1607" s="11"/>
      <c r="E1607" s="12"/>
      <c r="F1607" s="13"/>
      <c r="G1607" s="14"/>
      <c r="H1607" s="91"/>
      <c r="I1607" s="92"/>
      <c r="J1607" s="93"/>
      <c r="K1607" s="94" t="str">
        <f t="shared" si="222"/>
        <v/>
      </c>
      <c r="L1607" s="95">
        <f t="shared" si="224"/>
        <v>0</v>
      </c>
      <c r="M1607" s="96"/>
      <c r="N1607" s="79" t="str">
        <f t="shared" si="223"/>
        <v/>
      </c>
      <c r="O1607" s="82"/>
      <c r="P1607" s="83">
        <f t="shared" si="226"/>
        <v>0</v>
      </c>
      <c r="Q1607" s="78">
        <f t="shared" si="229"/>
        <v>1605</v>
      </c>
      <c r="R1607" s="79"/>
      <c r="T1607" s="3" t="str">
        <f t="shared" si="227"/>
        <v/>
      </c>
    </row>
    <row r="1608" spans="1:20" ht="24.75" customHeight="1">
      <c r="A1608" s="69">
        <f t="shared" si="228"/>
        <v>1606</v>
      </c>
      <c r="B1608" s="16" t="str">
        <f t="shared" si="221"/>
        <v>1308</v>
      </c>
      <c r="C1608" s="69">
        <f t="shared" si="225"/>
        <v>1308</v>
      </c>
      <c r="D1608" s="11"/>
      <c r="E1608" s="12"/>
      <c r="F1608" s="13"/>
      <c r="G1608" s="14"/>
      <c r="H1608" s="91"/>
      <c r="I1608" s="92"/>
      <c r="J1608" s="93"/>
      <c r="K1608" s="94" t="str">
        <f t="shared" si="222"/>
        <v/>
      </c>
      <c r="L1608" s="95">
        <f t="shared" si="224"/>
        <v>0</v>
      </c>
      <c r="M1608" s="96"/>
      <c r="N1608" s="79" t="str">
        <f t="shared" si="223"/>
        <v/>
      </c>
      <c r="O1608" s="82"/>
      <c r="P1608" s="83">
        <f t="shared" si="226"/>
        <v>0</v>
      </c>
      <c r="Q1608" s="78">
        <f t="shared" si="229"/>
        <v>1606</v>
      </c>
      <c r="R1608" s="79"/>
      <c r="T1608" s="3" t="str">
        <f t="shared" si="227"/>
        <v/>
      </c>
    </row>
    <row r="1609" spans="1:20" ht="24.75" customHeight="1">
      <c r="A1609" s="69">
        <f t="shared" si="228"/>
        <v>1607</v>
      </c>
      <c r="B1609" s="16" t="str">
        <f t="shared" si="221"/>
        <v>1309</v>
      </c>
      <c r="C1609" s="69">
        <f t="shared" si="225"/>
        <v>1309</v>
      </c>
      <c r="D1609" s="11"/>
      <c r="E1609" s="12"/>
      <c r="F1609" s="13"/>
      <c r="G1609" s="14"/>
      <c r="H1609" s="91"/>
      <c r="I1609" s="92"/>
      <c r="J1609" s="93"/>
      <c r="K1609" s="94" t="str">
        <f t="shared" si="222"/>
        <v/>
      </c>
      <c r="L1609" s="95">
        <f t="shared" si="224"/>
        <v>0</v>
      </c>
      <c r="M1609" s="96"/>
      <c r="N1609" s="79" t="str">
        <f t="shared" si="223"/>
        <v/>
      </c>
      <c r="O1609" s="82"/>
      <c r="P1609" s="83">
        <f t="shared" si="226"/>
        <v>0</v>
      </c>
      <c r="Q1609" s="78">
        <f t="shared" si="229"/>
        <v>1607</v>
      </c>
      <c r="R1609" s="79"/>
      <c r="T1609" s="3" t="str">
        <f t="shared" si="227"/>
        <v/>
      </c>
    </row>
    <row r="1610" spans="1:20" ht="24.75" customHeight="1">
      <c r="A1610" s="69">
        <f t="shared" si="228"/>
        <v>1608</v>
      </c>
      <c r="B1610" s="16" t="str">
        <f t="shared" ref="B1610:B1673" si="230">J1610&amp;TEXT(C1610,"00")</f>
        <v>1310</v>
      </c>
      <c r="C1610" s="69">
        <f t="shared" si="225"/>
        <v>1310</v>
      </c>
      <c r="D1610" s="11"/>
      <c r="E1610" s="12"/>
      <c r="F1610" s="13"/>
      <c r="G1610" s="14"/>
      <c r="H1610" s="91"/>
      <c r="I1610" s="92"/>
      <c r="J1610" s="93"/>
      <c r="K1610" s="94" t="str">
        <f t="shared" si="222"/>
        <v/>
      </c>
      <c r="L1610" s="95">
        <f t="shared" si="224"/>
        <v>0</v>
      </c>
      <c r="M1610" s="96"/>
      <c r="N1610" s="79" t="str">
        <f t="shared" si="223"/>
        <v/>
      </c>
      <c r="O1610" s="82"/>
      <c r="P1610" s="83">
        <f t="shared" si="226"/>
        <v>0</v>
      </c>
      <c r="Q1610" s="78">
        <f t="shared" si="229"/>
        <v>1608</v>
      </c>
      <c r="R1610" s="79"/>
      <c r="T1610" s="3" t="str">
        <f t="shared" si="227"/>
        <v/>
      </c>
    </row>
    <row r="1611" spans="1:20" ht="24.75" customHeight="1">
      <c r="A1611" s="69">
        <f t="shared" si="228"/>
        <v>1609</v>
      </c>
      <c r="B1611" s="16" t="str">
        <f t="shared" si="230"/>
        <v>1311</v>
      </c>
      <c r="C1611" s="69">
        <f t="shared" si="225"/>
        <v>1311</v>
      </c>
      <c r="D1611" s="11"/>
      <c r="E1611" s="12"/>
      <c r="F1611" s="13"/>
      <c r="G1611" s="14"/>
      <c r="H1611" s="91"/>
      <c r="I1611" s="92"/>
      <c r="J1611" s="93"/>
      <c r="K1611" s="94" t="str">
        <f t="shared" si="222"/>
        <v/>
      </c>
      <c r="L1611" s="95">
        <f t="shared" si="224"/>
        <v>0</v>
      </c>
      <c r="M1611" s="96"/>
      <c r="N1611" s="79" t="str">
        <f t="shared" si="223"/>
        <v/>
      </c>
      <c r="O1611" s="82"/>
      <c r="P1611" s="83">
        <f t="shared" si="226"/>
        <v>0</v>
      </c>
      <c r="Q1611" s="78">
        <f t="shared" si="229"/>
        <v>1609</v>
      </c>
      <c r="R1611" s="79"/>
      <c r="T1611" s="3" t="str">
        <f t="shared" si="227"/>
        <v/>
      </c>
    </row>
    <row r="1612" spans="1:20" ht="24.75" customHeight="1">
      <c r="A1612" s="69">
        <f t="shared" si="228"/>
        <v>1610</v>
      </c>
      <c r="B1612" s="16" t="str">
        <f t="shared" si="230"/>
        <v>1312</v>
      </c>
      <c r="C1612" s="69">
        <f t="shared" si="225"/>
        <v>1312</v>
      </c>
      <c r="D1612" s="11"/>
      <c r="E1612" s="12"/>
      <c r="F1612" s="13"/>
      <c r="G1612" s="14"/>
      <c r="H1612" s="91"/>
      <c r="I1612" s="92"/>
      <c r="J1612" s="93"/>
      <c r="K1612" s="94" t="str">
        <f t="shared" si="222"/>
        <v/>
      </c>
      <c r="L1612" s="95">
        <f t="shared" si="224"/>
        <v>0</v>
      </c>
      <c r="M1612" s="96"/>
      <c r="N1612" s="79" t="str">
        <f t="shared" si="223"/>
        <v/>
      </c>
      <c r="O1612" s="82"/>
      <c r="P1612" s="83">
        <f t="shared" si="226"/>
        <v>0</v>
      </c>
      <c r="Q1612" s="78">
        <f t="shared" si="229"/>
        <v>1610</v>
      </c>
      <c r="R1612" s="79"/>
      <c r="T1612" s="3" t="str">
        <f t="shared" si="227"/>
        <v/>
      </c>
    </row>
    <row r="1613" spans="1:20" ht="24.75" customHeight="1">
      <c r="A1613" s="69">
        <f t="shared" si="228"/>
        <v>1611</v>
      </c>
      <c r="B1613" s="16" t="str">
        <f t="shared" si="230"/>
        <v>1313</v>
      </c>
      <c r="C1613" s="69">
        <f t="shared" si="225"/>
        <v>1313</v>
      </c>
      <c r="D1613" s="11"/>
      <c r="E1613" s="12"/>
      <c r="F1613" s="13"/>
      <c r="G1613" s="14"/>
      <c r="H1613" s="91"/>
      <c r="I1613" s="92"/>
      <c r="J1613" s="93"/>
      <c r="K1613" s="94" t="str">
        <f t="shared" si="222"/>
        <v/>
      </c>
      <c r="L1613" s="95">
        <f t="shared" si="224"/>
        <v>0</v>
      </c>
      <c r="M1613" s="96"/>
      <c r="N1613" s="79" t="str">
        <f t="shared" si="223"/>
        <v/>
      </c>
      <c r="O1613" s="82"/>
      <c r="P1613" s="83">
        <f t="shared" si="226"/>
        <v>0</v>
      </c>
      <c r="Q1613" s="78">
        <f t="shared" si="229"/>
        <v>1611</v>
      </c>
      <c r="R1613" s="79"/>
      <c r="T1613" s="3" t="str">
        <f t="shared" si="227"/>
        <v/>
      </c>
    </row>
    <row r="1614" spans="1:20" ht="24.75" customHeight="1">
      <c r="A1614" s="69">
        <f t="shared" si="228"/>
        <v>1612</v>
      </c>
      <c r="B1614" s="16" t="str">
        <f t="shared" si="230"/>
        <v>1314</v>
      </c>
      <c r="C1614" s="69">
        <f t="shared" si="225"/>
        <v>1314</v>
      </c>
      <c r="D1614" s="11"/>
      <c r="E1614" s="12"/>
      <c r="F1614" s="13"/>
      <c r="G1614" s="14"/>
      <c r="H1614" s="91"/>
      <c r="I1614" s="92"/>
      <c r="J1614" s="93"/>
      <c r="K1614" s="94" t="str">
        <f t="shared" si="222"/>
        <v/>
      </c>
      <c r="L1614" s="95">
        <f t="shared" si="224"/>
        <v>0</v>
      </c>
      <c r="M1614" s="96"/>
      <c r="N1614" s="79" t="str">
        <f t="shared" si="223"/>
        <v/>
      </c>
      <c r="O1614" s="82"/>
      <c r="P1614" s="83">
        <f t="shared" si="226"/>
        <v>0</v>
      </c>
      <c r="Q1614" s="78">
        <f t="shared" si="229"/>
        <v>1612</v>
      </c>
      <c r="R1614" s="79"/>
      <c r="T1614" s="3" t="str">
        <f t="shared" si="227"/>
        <v/>
      </c>
    </row>
    <row r="1615" spans="1:20" ht="24.75" customHeight="1">
      <c r="A1615" s="69">
        <f t="shared" si="228"/>
        <v>1613</v>
      </c>
      <c r="B1615" s="16" t="str">
        <f t="shared" si="230"/>
        <v>1315</v>
      </c>
      <c r="C1615" s="69">
        <f t="shared" si="225"/>
        <v>1315</v>
      </c>
      <c r="D1615" s="11"/>
      <c r="E1615" s="12"/>
      <c r="F1615" s="13"/>
      <c r="G1615" s="14"/>
      <c r="H1615" s="91"/>
      <c r="I1615" s="92"/>
      <c r="J1615" s="93"/>
      <c r="K1615" s="94" t="str">
        <f t="shared" si="222"/>
        <v/>
      </c>
      <c r="L1615" s="95">
        <f t="shared" si="224"/>
        <v>0</v>
      </c>
      <c r="M1615" s="96"/>
      <c r="N1615" s="79" t="str">
        <f t="shared" si="223"/>
        <v/>
      </c>
      <c r="O1615" s="82"/>
      <c r="P1615" s="83">
        <f t="shared" si="226"/>
        <v>0</v>
      </c>
      <c r="Q1615" s="78">
        <f t="shared" si="229"/>
        <v>1613</v>
      </c>
      <c r="R1615" s="79"/>
      <c r="T1615" s="3" t="str">
        <f t="shared" si="227"/>
        <v/>
      </c>
    </row>
    <row r="1616" spans="1:20" ht="24.75" customHeight="1">
      <c r="A1616" s="69">
        <f t="shared" si="228"/>
        <v>1614</v>
      </c>
      <c r="B1616" s="16" t="str">
        <f t="shared" si="230"/>
        <v>1316</v>
      </c>
      <c r="C1616" s="69">
        <f t="shared" si="225"/>
        <v>1316</v>
      </c>
      <c r="D1616" s="11"/>
      <c r="E1616" s="12"/>
      <c r="F1616" s="13"/>
      <c r="G1616" s="14"/>
      <c r="H1616" s="91"/>
      <c r="I1616" s="92"/>
      <c r="J1616" s="93"/>
      <c r="K1616" s="94" t="str">
        <f t="shared" si="222"/>
        <v/>
      </c>
      <c r="L1616" s="95">
        <f t="shared" si="224"/>
        <v>0</v>
      </c>
      <c r="M1616" s="96"/>
      <c r="N1616" s="79" t="str">
        <f t="shared" si="223"/>
        <v/>
      </c>
      <c r="O1616" s="82"/>
      <c r="P1616" s="83">
        <f t="shared" si="226"/>
        <v>0</v>
      </c>
      <c r="Q1616" s="78">
        <f t="shared" si="229"/>
        <v>1614</v>
      </c>
      <c r="R1616" s="79"/>
      <c r="T1616" s="3" t="str">
        <f t="shared" si="227"/>
        <v/>
      </c>
    </row>
    <row r="1617" spans="1:20" ht="24.75" customHeight="1">
      <c r="A1617" s="69">
        <f t="shared" si="228"/>
        <v>1615</v>
      </c>
      <c r="B1617" s="16" t="str">
        <f t="shared" si="230"/>
        <v>1317</v>
      </c>
      <c r="C1617" s="69">
        <f t="shared" si="225"/>
        <v>1317</v>
      </c>
      <c r="D1617" s="11"/>
      <c r="E1617" s="12"/>
      <c r="F1617" s="13"/>
      <c r="G1617" s="14"/>
      <c r="H1617" s="91"/>
      <c r="I1617" s="92"/>
      <c r="J1617" s="93"/>
      <c r="K1617" s="94" t="str">
        <f t="shared" si="222"/>
        <v/>
      </c>
      <c r="L1617" s="95">
        <f t="shared" si="224"/>
        <v>0</v>
      </c>
      <c r="M1617" s="96"/>
      <c r="N1617" s="79" t="str">
        <f t="shared" si="223"/>
        <v/>
      </c>
      <c r="O1617" s="82"/>
      <c r="P1617" s="83">
        <f t="shared" si="226"/>
        <v>0</v>
      </c>
      <c r="Q1617" s="78">
        <f t="shared" si="229"/>
        <v>1615</v>
      </c>
      <c r="R1617" s="79"/>
      <c r="T1617" s="3" t="str">
        <f t="shared" si="227"/>
        <v/>
      </c>
    </row>
    <row r="1618" spans="1:20" ht="24.75" customHeight="1">
      <c r="A1618" s="69">
        <f t="shared" si="228"/>
        <v>1616</v>
      </c>
      <c r="B1618" s="16" t="str">
        <f t="shared" si="230"/>
        <v>1318</v>
      </c>
      <c r="C1618" s="69">
        <f t="shared" si="225"/>
        <v>1318</v>
      </c>
      <c r="D1618" s="11"/>
      <c r="E1618" s="12"/>
      <c r="F1618" s="13"/>
      <c r="G1618" s="14"/>
      <c r="H1618" s="91"/>
      <c r="I1618" s="92"/>
      <c r="J1618" s="93"/>
      <c r="K1618" s="94" t="str">
        <f t="shared" si="222"/>
        <v/>
      </c>
      <c r="L1618" s="95">
        <f t="shared" si="224"/>
        <v>0</v>
      </c>
      <c r="M1618" s="96"/>
      <c r="N1618" s="79" t="str">
        <f t="shared" si="223"/>
        <v/>
      </c>
      <c r="O1618" s="82"/>
      <c r="P1618" s="83">
        <f t="shared" si="226"/>
        <v>0</v>
      </c>
      <c r="Q1618" s="78">
        <f t="shared" si="229"/>
        <v>1616</v>
      </c>
      <c r="R1618" s="79"/>
      <c r="T1618" s="3" t="str">
        <f t="shared" si="227"/>
        <v/>
      </c>
    </row>
    <row r="1619" spans="1:20" ht="24.75" customHeight="1">
      <c r="A1619" s="69">
        <f t="shared" si="228"/>
        <v>1617</v>
      </c>
      <c r="B1619" s="16" t="str">
        <f t="shared" si="230"/>
        <v>1319</v>
      </c>
      <c r="C1619" s="69">
        <f t="shared" si="225"/>
        <v>1319</v>
      </c>
      <c r="D1619" s="11"/>
      <c r="E1619" s="12"/>
      <c r="F1619" s="13"/>
      <c r="G1619" s="14"/>
      <c r="H1619" s="91"/>
      <c r="I1619" s="92"/>
      <c r="J1619" s="93"/>
      <c r="K1619" s="94" t="str">
        <f t="shared" si="222"/>
        <v/>
      </c>
      <c r="L1619" s="95">
        <f t="shared" si="224"/>
        <v>0</v>
      </c>
      <c r="M1619" s="96"/>
      <c r="N1619" s="79" t="str">
        <f t="shared" si="223"/>
        <v/>
      </c>
      <c r="O1619" s="82"/>
      <c r="P1619" s="83">
        <f t="shared" si="226"/>
        <v>0</v>
      </c>
      <c r="Q1619" s="78">
        <f t="shared" si="229"/>
        <v>1617</v>
      </c>
      <c r="R1619" s="79"/>
      <c r="T1619" s="3" t="str">
        <f t="shared" si="227"/>
        <v/>
      </c>
    </row>
    <row r="1620" spans="1:20" ht="24.75" customHeight="1">
      <c r="A1620" s="69">
        <f t="shared" si="228"/>
        <v>1618</v>
      </c>
      <c r="B1620" s="16" t="str">
        <f t="shared" si="230"/>
        <v>1320</v>
      </c>
      <c r="C1620" s="69">
        <f t="shared" si="225"/>
        <v>1320</v>
      </c>
      <c r="D1620" s="11"/>
      <c r="E1620" s="12"/>
      <c r="F1620" s="13"/>
      <c r="G1620" s="14"/>
      <c r="H1620" s="91"/>
      <c r="I1620" s="92"/>
      <c r="J1620" s="93"/>
      <c r="K1620" s="94" t="str">
        <f t="shared" si="222"/>
        <v/>
      </c>
      <c r="L1620" s="95">
        <f t="shared" si="224"/>
        <v>0</v>
      </c>
      <c r="M1620" s="96"/>
      <c r="N1620" s="79" t="str">
        <f t="shared" si="223"/>
        <v/>
      </c>
      <c r="O1620" s="82"/>
      <c r="P1620" s="83">
        <f t="shared" si="226"/>
        <v>0</v>
      </c>
      <c r="Q1620" s="78">
        <f t="shared" si="229"/>
        <v>1618</v>
      </c>
      <c r="R1620" s="79"/>
      <c r="T1620" s="3" t="str">
        <f t="shared" si="227"/>
        <v/>
      </c>
    </row>
    <row r="1621" spans="1:20" ht="24.75" customHeight="1">
      <c r="A1621" s="69">
        <f t="shared" si="228"/>
        <v>1619</v>
      </c>
      <c r="B1621" s="16" t="str">
        <f t="shared" si="230"/>
        <v>1321</v>
      </c>
      <c r="C1621" s="69">
        <f t="shared" si="225"/>
        <v>1321</v>
      </c>
      <c r="D1621" s="11"/>
      <c r="E1621" s="12"/>
      <c r="F1621" s="13"/>
      <c r="G1621" s="14"/>
      <c r="H1621" s="91"/>
      <c r="I1621" s="92"/>
      <c r="J1621" s="93"/>
      <c r="K1621" s="94" t="str">
        <f t="shared" si="222"/>
        <v/>
      </c>
      <c r="L1621" s="95">
        <f t="shared" si="224"/>
        <v>0</v>
      </c>
      <c r="M1621" s="96"/>
      <c r="N1621" s="79" t="str">
        <f t="shared" si="223"/>
        <v/>
      </c>
      <c r="O1621" s="82"/>
      <c r="P1621" s="83">
        <f t="shared" si="226"/>
        <v>0</v>
      </c>
      <c r="Q1621" s="78">
        <f t="shared" si="229"/>
        <v>1619</v>
      </c>
      <c r="R1621" s="79"/>
      <c r="T1621" s="3" t="str">
        <f t="shared" si="227"/>
        <v/>
      </c>
    </row>
    <row r="1622" spans="1:20" ht="24.75" customHeight="1">
      <c r="A1622" s="69">
        <f t="shared" si="228"/>
        <v>1620</v>
      </c>
      <c r="B1622" s="16" t="str">
        <f t="shared" si="230"/>
        <v>1322</v>
      </c>
      <c r="C1622" s="69">
        <f t="shared" si="225"/>
        <v>1322</v>
      </c>
      <c r="D1622" s="11"/>
      <c r="E1622" s="12"/>
      <c r="F1622" s="13"/>
      <c r="G1622" s="14"/>
      <c r="H1622" s="91"/>
      <c r="I1622" s="92"/>
      <c r="J1622" s="93"/>
      <c r="K1622" s="94" t="str">
        <f t="shared" si="222"/>
        <v/>
      </c>
      <c r="L1622" s="95">
        <f t="shared" si="224"/>
        <v>0</v>
      </c>
      <c r="M1622" s="96"/>
      <c r="N1622" s="79" t="str">
        <f t="shared" si="223"/>
        <v/>
      </c>
      <c r="O1622" s="82"/>
      <c r="P1622" s="83">
        <f t="shared" si="226"/>
        <v>0</v>
      </c>
      <c r="Q1622" s="78">
        <f t="shared" si="229"/>
        <v>1620</v>
      </c>
      <c r="R1622" s="79"/>
      <c r="T1622" s="3" t="str">
        <f t="shared" si="227"/>
        <v/>
      </c>
    </row>
    <row r="1623" spans="1:20" ht="24.75" customHeight="1">
      <c r="A1623" s="69">
        <f t="shared" si="228"/>
        <v>1621</v>
      </c>
      <c r="B1623" s="16" t="str">
        <f t="shared" si="230"/>
        <v>1323</v>
      </c>
      <c r="C1623" s="69">
        <f t="shared" si="225"/>
        <v>1323</v>
      </c>
      <c r="D1623" s="11"/>
      <c r="E1623" s="12"/>
      <c r="F1623" s="13"/>
      <c r="G1623" s="14"/>
      <c r="H1623" s="91"/>
      <c r="I1623" s="92"/>
      <c r="J1623" s="93"/>
      <c r="K1623" s="94" t="str">
        <f t="shared" si="222"/>
        <v/>
      </c>
      <c r="L1623" s="95">
        <f t="shared" si="224"/>
        <v>0</v>
      </c>
      <c r="M1623" s="96"/>
      <c r="N1623" s="79" t="str">
        <f t="shared" si="223"/>
        <v/>
      </c>
      <c r="O1623" s="82"/>
      <c r="P1623" s="83">
        <f t="shared" si="226"/>
        <v>0</v>
      </c>
      <c r="Q1623" s="78">
        <f t="shared" si="229"/>
        <v>1621</v>
      </c>
      <c r="R1623" s="79"/>
      <c r="T1623" s="3" t="str">
        <f t="shared" si="227"/>
        <v/>
      </c>
    </row>
    <row r="1624" spans="1:20" ht="24.75" customHeight="1">
      <c r="A1624" s="69">
        <f t="shared" si="228"/>
        <v>1622</v>
      </c>
      <c r="B1624" s="16" t="str">
        <f t="shared" si="230"/>
        <v>1324</v>
      </c>
      <c r="C1624" s="69">
        <f t="shared" si="225"/>
        <v>1324</v>
      </c>
      <c r="D1624" s="11"/>
      <c r="E1624" s="12"/>
      <c r="F1624" s="13"/>
      <c r="G1624" s="14"/>
      <c r="H1624" s="91"/>
      <c r="I1624" s="92"/>
      <c r="J1624" s="93"/>
      <c r="K1624" s="94" t="str">
        <f t="shared" si="222"/>
        <v/>
      </c>
      <c r="L1624" s="95">
        <f t="shared" si="224"/>
        <v>0</v>
      </c>
      <c r="M1624" s="96"/>
      <c r="N1624" s="79" t="str">
        <f t="shared" si="223"/>
        <v/>
      </c>
      <c r="O1624" s="82"/>
      <c r="P1624" s="83">
        <f t="shared" si="226"/>
        <v>0</v>
      </c>
      <c r="Q1624" s="78">
        <f t="shared" si="229"/>
        <v>1622</v>
      </c>
      <c r="R1624" s="79"/>
      <c r="T1624" s="3" t="str">
        <f t="shared" si="227"/>
        <v/>
      </c>
    </row>
    <row r="1625" spans="1:20" ht="24.75" customHeight="1">
      <c r="A1625" s="69">
        <f t="shared" si="228"/>
        <v>1623</v>
      </c>
      <c r="B1625" s="16" t="str">
        <f t="shared" si="230"/>
        <v>1325</v>
      </c>
      <c r="C1625" s="69">
        <f t="shared" si="225"/>
        <v>1325</v>
      </c>
      <c r="D1625" s="11"/>
      <c r="E1625" s="12"/>
      <c r="F1625" s="13"/>
      <c r="G1625" s="14"/>
      <c r="H1625" s="91"/>
      <c r="I1625" s="92"/>
      <c r="J1625" s="93"/>
      <c r="K1625" s="94" t="str">
        <f t="shared" ref="K1625:K1688" si="231">I1625&amp;J1625</f>
        <v/>
      </c>
      <c r="L1625" s="95">
        <f t="shared" si="224"/>
        <v>0</v>
      </c>
      <c r="M1625" s="96"/>
      <c r="N1625" s="79" t="str">
        <f t="shared" ref="N1625:N1688" si="232">IF(M1625&lt;&gt;0,"Học Ghép","")</f>
        <v/>
      </c>
      <c r="O1625" s="82"/>
      <c r="P1625" s="83">
        <f t="shared" si="226"/>
        <v>0</v>
      </c>
      <c r="Q1625" s="78">
        <f t="shared" si="229"/>
        <v>1623</v>
      </c>
      <c r="R1625" s="79"/>
      <c r="T1625" s="3" t="str">
        <f t="shared" si="227"/>
        <v/>
      </c>
    </row>
    <row r="1626" spans="1:20" ht="24.75" customHeight="1">
      <c r="A1626" s="69">
        <f t="shared" si="228"/>
        <v>1624</v>
      </c>
      <c r="B1626" s="16" t="str">
        <f t="shared" si="230"/>
        <v>1326</v>
      </c>
      <c r="C1626" s="69">
        <f t="shared" si="225"/>
        <v>1326</v>
      </c>
      <c r="D1626" s="11"/>
      <c r="E1626" s="12"/>
      <c r="F1626" s="13"/>
      <c r="G1626" s="14"/>
      <c r="H1626" s="91"/>
      <c r="I1626" s="92"/>
      <c r="J1626" s="93"/>
      <c r="K1626" s="94" t="str">
        <f t="shared" si="231"/>
        <v/>
      </c>
      <c r="L1626" s="95">
        <f t="shared" si="224"/>
        <v>0</v>
      </c>
      <c r="M1626" s="96"/>
      <c r="N1626" s="79" t="str">
        <f t="shared" si="232"/>
        <v/>
      </c>
      <c r="O1626" s="82"/>
      <c r="P1626" s="83">
        <f t="shared" si="226"/>
        <v>0</v>
      </c>
      <c r="Q1626" s="78">
        <f t="shared" si="229"/>
        <v>1624</v>
      </c>
      <c r="R1626" s="79"/>
      <c r="T1626" s="3" t="str">
        <f t="shared" si="227"/>
        <v/>
      </c>
    </row>
    <row r="1627" spans="1:20" ht="24.75" customHeight="1">
      <c r="A1627" s="69">
        <f t="shared" si="228"/>
        <v>1625</v>
      </c>
      <c r="B1627" s="16" t="str">
        <f t="shared" si="230"/>
        <v>1327</v>
      </c>
      <c r="C1627" s="69">
        <f t="shared" si="225"/>
        <v>1327</v>
      </c>
      <c r="D1627" s="11"/>
      <c r="E1627" s="12"/>
      <c r="F1627" s="13"/>
      <c r="G1627" s="14"/>
      <c r="H1627" s="91"/>
      <c r="I1627" s="92"/>
      <c r="J1627" s="93"/>
      <c r="K1627" s="94" t="str">
        <f t="shared" si="231"/>
        <v/>
      </c>
      <c r="L1627" s="95">
        <f t="shared" si="224"/>
        <v>0</v>
      </c>
      <c r="M1627" s="96"/>
      <c r="N1627" s="79" t="str">
        <f t="shared" si="232"/>
        <v/>
      </c>
      <c r="O1627" s="82"/>
      <c r="P1627" s="83">
        <f t="shared" si="226"/>
        <v>0</v>
      </c>
      <c r="Q1627" s="78">
        <f t="shared" si="229"/>
        <v>1625</v>
      </c>
      <c r="R1627" s="79"/>
      <c r="T1627" s="3" t="str">
        <f t="shared" si="227"/>
        <v/>
      </c>
    </row>
    <row r="1628" spans="1:20" ht="24.75" customHeight="1">
      <c r="A1628" s="69">
        <f t="shared" si="228"/>
        <v>1626</v>
      </c>
      <c r="B1628" s="16" t="str">
        <f t="shared" si="230"/>
        <v>1328</v>
      </c>
      <c r="C1628" s="69">
        <f t="shared" si="225"/>
        <v>1328</v>
      </c>
      <c r="D1628" s="11"/>
      <c r="E1628" s="12"/>
      <c r="F1628" s="13"/>
      <c r="G1628" s="14"/>
      <c r="H1628" s="91"/>
      <c r="I1628" s="92"/>
      <c r="J1628" s="93"/>
      <c r="K1628" s="94" t="str">
        <f t="shared" si="231"/>
        <v/>
      </c>
      <c r="L1628" s="95">
        <f t="shared" si="224"/>
        <v>0</v>
      </c>
      <c r="M1628" s="96"/>
      <c r="N1628" s="79" t="str">
        <f t="shared" si="232"/>
        <v/>
      </c>
      <c r="O1628" s="82"/>
      <c r="P1628" s="83">
        <f t="shared" si="226"/>
        <v>0</v>
      </c>
      <c r="Q1628" s="78">
        <f t="shared" si="229"/>
        <v>1626</v>
      </c>
      <c r="R1628" s="79"/>
      <c r="T1628" s="3" t="str">
        <f t="shared" si="227"/>
        <v/>
      </c>
    </row>
    <row r="1629" spans="1:20" ht="24.75" customHeight="1">
      <c r="A1629" s="69">
        <f t="shared" si="228"/>
        <v>1627</v>
      </c>
      <c r="B1629" s="16" t="str">
        <f t="shared" si="230"/>
        <v>1329</v>
      </c>
      <c r="C1629" s="69">
        <f t="shared" si="225"/>
        <v>1329</v>
      </c>
      <c r="D1629" s="11"/>
      <c r="E1629" s="12"/>
      <c r="F1629" s="13"/>
      <c r="G1629" s="14"/>
      <c r="H1629" s="91"/>
      <c r="I1629" s="92"/>
      <c r="J1629" s="93"/>
      <c r="K1629" s="94" t="str">
        <f t="shared" si="231"/>
        <v/>
      </c>
      <c r="L1629" s="95">
        <f t="shared" si="224"/>
        <v>0</v>
      </c>
      <c r="M1629" s="96"/>
      <c r="N1629" s="79" t="str">
        <f t="shared" si="232"/>
        <v/>
      </c>
      <c r="O1629" s="82"/>
      <c r="P1629" s="83">
        <f t="shared" si="226"/>
        <v>0</v>
      </c>
      <c r="Q1629" s="78">
        <f t="shared" si="229"/>
        <v>1627</v>
      </c>
      <c r="R1629" s="79"/>
      <c r="T1629" s="3" t="str">
        <f t="shared" si="227"/>
        <v/>
      </c>
    </row>
    <row r="1630" spans="1:20" ht="24.75" customHeight="1">
      <c r="A1630" s="69">
        <f t="shared" si="228"/>
        <v>1628</v>
      </c>
      <c r="B1630" s="16" t="str">
        <f t="shared" si="230"/>
        <v>1330</v>
      </c>
      <c r="C1630" s="69">
        <f t="shared" si="225"/>
        <v>1330</v>
      </c>
      <c r="D1630" s="11"/>
      <c r="E1630" s="12"/>
      <c r="F1630" s="13"/>
      <c r="G1630" s="14"/>
      <c r="H1630" s="91"/>
      <c r="I1630" s="92"/>
      <c r="J1630" s="93"/>
      <c r="K1630" s="94" t="str">
        <f t="shared" si="231"/>
        <v/>
      </c>
      <c r="L1630" s="95">
        <f t="shared" si="224"/>
        <v>0</v>
      </c>
      <c r="M1630" s="96"/>
      <c r="N1630" s="79" t="str">
        <f t="shared" si="232"/>
        <v/>
      </c>
      <c r="O1630" s="82"/>
      <c r="P1630" s="83">
        <f t="shared" si="226"/>
        <v>0</v>
      </c>
      <c r="Q1630" s="78">
        <f t="shared" si="229"/>
        <v>1628</v>
      </c>
      <c r="R1630" s="79"/>
      <c r="T1630" s="3" t="str">
        <f t="shared" si="227"/>
        <v/>
      </c>
    </row>
    <row r="1631" spans="1:20" ht="24.75" customHeight="1">
      <c r="A1631" s="69">
        <f t="shared" si="228"/>
        <v>1629</v>
      </c>
      <c r="B1631" s="16" t="str">
        <f t="shared" si="230"/>
        <v>1331</v>
      </c>
      <c r="C1631" s="69">
        <f t="shared" si="225"/>
        <v>1331</v>
      </c>
      <c r="D1631" s="11"/>
      <c r="E1631" s="12"/>
      <c r="F1631" s="13"/>
      <c r="G1631" s="14"/>
      <c r="H1631" s="91"/>
      <c r="I1631" s="92"/>
      <c r="J1631" s="93"/>
      <c r="K1631" s="94" t="str">
        <f t="shared" si="231"/>
        <v/>
      </c>
      <c r="L1631" s="95">
        <f t="shared" si="224"/>
        <v>0</v>
      </c>
      <c r="M1631" s="96"/>
      <c r="N1631" s="79" t="str">
        <f t="shared" si="232"/>
        <v/>
      </c>
      <c r="O1631" s="82"/>
      <c r="P1631" s="83">
        <f t="shared" si="226"/>
        <v>0</v>
      </c>
      <c r="Q1631" s="78">
        <f t="shared" si="229"/>
        <v>1629</v>
      </c>
      <c r="R1631" s="79"/>
      <c r="T1631" s="3" t="str">
        <f t="shared" si="227"/>
        <v/>
      </c>
    </row>
    <row r="1632" spans="1:20" ht="24.75" customHeight="1">
      <c r="A1632" s="69">
        <f t="shared" si="228"/>
        <v>1630</v>
      </c>
      <c r="B1632" s="16" t="str">
        <f t="shared" si="230"/>
        <v>1332</v>
      </c>
      <c r="C1632" s="69">
        <f t="shared" si="225"/>
        <v>1332</v>
      </c>
      <c r="D1632" s="11"/>
      <c r="E1632" s="12"/>
      <c r="F1632" s="13"/>
      <c r="G1632" s="14"/>
      <c r="H1632" s="91"/>
      <c r="I1632" s="92"/>
      <c r="J1632" s="93"/>
      <c r="K1632" s="94" t="str">
        <f t="shared" si="231"/>
        <v/>
      </c>
      <c r="L1632" s="95">
        <f t="shared" si="224"/>
        <v>0</v>
      </c>
      <c r="M1632" s="96"/>
      <c r="N1632" s="79" t="str">
        <f t="shared" si="232"/>
        <v/>
      </c>
      <c r="O1632" s="82"/>
      <c r="P1632" s="83">
        <f t="shared" si="226"/>
        <v>0</v>
      </c>
      <c r="Q1632" s="78">
        <f t="shared" si="229"/>
        <v>1630</v>
      </c>
      <c r="R1632" s="79"/>
      <c r="T1632" s="3" t="str">
        <f t="shared" si="227"/>
        <v/>
      </c>
    </row>
    <row r="1633" spans="1:20" ht="24.75" customHeight="1">
      <c r="A1633" s="69">
        <f t="shared" si="228"/>
        <v>1631</v>
      </c>
      <c r="B1633" s="16" t="str">
        <f t="shared" si="230"/>
        <v>1333</v>
      </c>
      <c r="C1633" s="69">
        <f t="shared" si="225"/>
        <v>1333</v>
      </c>
      <c r="D1633" s="11"/>
      <c r="E1633" s="12"/>
      <c r="F1633" s="13"/>
      <c r="G1633" s="14"/>
      <c r="H1633" s="91"/>
      <c r="I1633" s="92"/>
      <c r="J1633" s="93"/>
      <c r="K1633" s="94" t="str">
        <f t="shared" si="231"/>
        <v/>
      </c>
      <c r="L1633" s="95">
        <f t="shared" si="224"/>
        <v>0</v>
      </c>
      <c r="M1633" s="96"/>
      <c r="N1633" s="79" t="str">
        <f t="shared" si="232"/>
        <v/>
      </c>
      <c r="O1633" s="82"/>
      <c r="P1633" s="83">
        <f t="shared" si="226"/>
        <v>0</v>
      </c>
      <c r="Q1633" s="78">
        <f t="shared" si="229"/>
        <v>1631</v>
      </c>
      <c r="R1633" s="79"/>
      <c r="T1633" s="3" t="str">
        <f t="shared" si="227"/>
        <v/>
      </c>
    </row>
    <row r="1634" spans="1:20" ht="24.75" customHeight="1">
      <c r="A1634" s="69">
        <f t="shared" si="228"/>
        <v>1632</v>
      </c>
      <c r="B1634" s="16" t="str">
        <f t="shared" si="230"/>
        <v>1334</v>
      </c>
      <c r="C1634" s="69">
        <f t="shared" si="225"/>
        <v>1334</v>
      </c>
      <c r="D1634" s="11"/>
      <c r="E1634" s="12"/>
      <c r="F1634" s="13"/>
      <c r="G1634" s="14"/>
      <c r="H1634" s="91"/>
      <c r="I1634" s="92"/>
      <c r="J1634" s="93"/>
      <c r="K1634" s="94" t="str">
        <f t="shared" si="231"/>
        <v/>
      </c>
      <c r="L1634" s="95">
        <f t="shared" si="224"/>
        <v>0</v>
      </c>
      <c r="M1634" s="96"/>
      <c r="N1634" s="79" t="str">
        <f t="shared" si="232"/>
        <v/>
      </c>
      <c r="O1634" s="82"/>
      <c r="P1634" s="83">
        <f t="shared" si="226"/>
        <v>0</v>
      </c>
      <c r="Q1634" s="78">
        <f t="shared" si="229"/>
        <v>1632</v>
      </c>
      <c r="R1634" s="79"/>
      <c r="T1634" s="3" t="str">
        <f t="shared" si="227"/>
        <v/>
      </c>
    </row>
    <row r="1635" spans="1:20" ht="24.75" customHeight="1">
      <c r="A1635" s="69">
        <f t="shared" si="228"/>
        <v>1633</v>
      </c>
      <c r="B1635" s="16" t="str">
        <f t="shared" si="230"/>
        <v>1335</v>
      </c>
      <c r="C1635" s="69">
        <f t="shared" si="225"/>
        <v>1335</v>
      </c>
      <c r="D1635" s="11"/>
      <c r="E1635" s="12"/>
      <c r="F1635" s="13"/>
      <c r="G1635" s="14"/>
      <c r="H1635" s="91"/>
      <c r="I1635" s="92"/>
      <c r="J1635" s="93"/>
      <c r="K1635" s="94" t="str">
        <f t="shared" si="231"/>
        <v/>
      </c>
      <c r="L1635" s="95">
        <f t="shared" si="224"/>
        <v>0</v>
      </c>
      <c r="M1635" s="96"/>
      <c r="N1635" s="79" t="str">
        <f t="shared" si="232"/>
        <v/>
      </c>
      <c r="O1635" s="82"/>
      <c r="P1635" s="83">
        <f t="shared" si="226"/>
        <v>0</v>
      </c>
      <c r="Q1635" s="78">
        <f t="shared" si="229"/>
        <v>1633</v>
      </c>
      <c r="R1635" s="79"/>
      <c r="T1635" s="3" t="str">
        <f t="shared" si="227"/>
        <v/>
      </c>
    </row>
    <row r="1636" spans="1:20" ht="24.75" customHeight="1">
      <c r="A1636" s="69">
        <f t="shared" si="228"/>
        <v>1634</v>
      </c>
      <c r="B1636" s="16" t="str">
        <f t="shared" si="230"/>
        <v>1336</v>
      </c>
      <c r="C1636" s="69">
        <f t="shared" si="225"/>
        <v>1336</v>
      </c>
      <c r="D1636" s="11"/>
      <c r="E1636" s="12"/>
      <c r="F1636" s="13"/>
      <c r="G1636" s="14"/>
      <c r="H1636" s="91"/>
      <c r="I1636" s="92"/>
      <c r="J1636" s="93"/>
      <c r="K1636" s="94" t="str">
        <f t="shared" si="231"/>
        <v/>
      </c>
      <c r="L1636" s="95">
        <f t="shared" si="224"/>
        <v>0</v>
      </c>
      <c r="M1636" s="96"/>
      <c r="N1636" s="79" t="str">
        <f t="shared" si="232"/>
        <v/>
      </c>
      <c r="O1636" s="82"/>
      <c r="P1636" s="83">
        <f t="shared" si="226"/>
        <v>0</v>
      </c>
      <c r="Q1636" s="78">
        <f t="shared" si="229"/>
        <v>1634</v>
      </c>
      <c r="R1636" s="79"/>
      <c r="T1636" s="3" t="str">
        <f t="shared" si="227"/>
        <v/>
      </c>
    </row>
    <row r="1637" spans="1:20" ht="24.75" customHeight="1">
      <c r="A1637" s="69">
        <f t="shared" si="228"/>
        <v>1635</v>
      </c>
      <c r="B1637" s="16" t="str">
        <f t="shared" si="230"/>
        <v>1337</v>
      </c>
      <c r="C1637" s="69">
        <f t="shared" si="225"/>
        <v>1337</v>
      </c>
      <c r="D1637" s="11"/>
      <c r="E1637" s="12"/>
      <c r="F1637" s="13"/>
      <c r="G1637" s="14"/>
      <c r="H1637" s="91"/>
      <c r="I1637" s="92"/>
      <c r="J1637" s="93"/>
      <c r="K1637" s="94" t="str">
        <f t="shared" si="231"/>
        <v/>
      </c>
      <c r="L1637" s="95">
        <f t="shared" si="224"/>
        <v>0</v>
      </c>
      <c r="M1637" s="96"/>
      <c r="N1637" s="79" t="str">
        <f t="shared" si="232"/>
        <v/>
      </c>
      <c r="O1637" s="82"/>
      <c r="P1637" s="83">
        <f t="shared" si="226"/>
        <v>0</v>
      </c>
      <c r="Q1637" s="78">
        <f t="shared" si="229"/>
        <v>1635</v>
      </c>
      <c r="R1637" s="79"/>
      <c r="T1637" s="3" t="str">
        <f t="shared" si="227"/>
        <v/>
      </c>
    </row>
    <row r="1638" spans="1:20" ht="24.75" customHeight="1">
      <c r="A1638" s="69">
        <f t="shared" si="228"/>
        <v>1636</v>
      </c>
      <c r="B1638" s="16" t="str">
        <f t="shared" si="230"/>
        <v>1338</v>
      </c>
      <c r="C1638" s="69">
        <f t="shared" si="225"/>
        <v>1338</v>
      </c>
      <c r="D1638" s="11"/>
      <c r="E1638" s="12"/>
      <c r="F1638" s="13"/>
      <c r="G1638" s="14"/>
      <c r="H1638" s="91"/>
      <c r="I1638" s="92"/>
      <c r="J1638" s="93"/>
      <c r="K1638" s="94" t="str">
        <f t="shared" si="231"/>
        <v/>
      </c>
      <c r="L1638" s="95">
        <f t="shared" si="224"/>
        <v>0</v>
      </c>
      <c r="M1638" s="96"/>
      <c r="N1638" s="79" t="str">
        <f t="shared" si="232"/>
        <v/>
      </c>
      <c r="O1638" s="82"/>
      <c r="P1638" s="83">
        <f t="shared" si="226"/>
        <v>0</v>
      </c>
      <c r="Q1638" s="78">
        <f t="shared" si="229"/>
        <v>1636</v>
      </c>
      <c r="R1638" s="79"/>
      <c r="T1638" s="3" t="str">
        <f t="shared" si="227"/>
        <v/>
      </c>
    </row>
    <row r="1639" spans="1:20" ht="24.75" customHeight="1">
      <c r="A1639" s="69">
        <f t="shared" si="228"/>
        <v>1637</v>
      </c>
      <c r="B1639" s="16" t="str">
        <f t="shared" si="230"/>
        <v>1339</v>
      </c>
      <c r="C1639" s="69">
        <f t="shared" si="225"/>
        <v>1339</v>
      </c>
      <c r="D1639" s="11"/>
      <c r="E1639" s="12"/>
      <c r="F1639" s="13"/>
      <c r="G1639" s="14"/>
      <c r="H1639" s="91"/>
      <c r="I1639" s="92"/>
      <c r="J1639" s="93"/>
      <c r="K1639" s="94" t="str">
        <f t="shared" si="231"/>
        <v/>
      </c>
      <c r="L1639" s="95">
        <f t="shared" si="224"/>
        <v>0</v>
      </c>
      <c r="M1639" s="96"/>
      <c r="N1639" s="79" t="str">
        <f t="shared" si="232"/>
        <v/>
      </c>
      <c r="O1639" s="82"/>
      <c r="P1639" s="83">
        <f t="shared" si="226"/>
        <v>0</v>
      </c>
      <c r="Q1639" s="78">
        <f t="shared" si="229"/>
        <v>1637</v>
      </c>
      <c r="R1639" s="79"/>
      <c r="T1639" s="3" t="str">
        <f t="shared" si="227"/>
        <v/>
      </c>
    </row>
    <row r="1640" spans="1:20" ht="24.75" customHeight="1">
      <c r="A1640" s="69">
        <f t="shared" si="228"/>
        <v>1638</v>
      </c>
      <c r="B1640" s="16" t="str">
        <f t="shared" si="230"/>
        <v>1340</v>
      </c>
      <c r="C1640" s="69">
        <f t="shared" si="225"/>
        <v>1340</v>
      </c>
      <c r="D1640" s="11"/>
      <c r="E1640" s="12"/>
      <c r="F1640" s="13"/>
      <c r="G1640" s="14"/>
      <c r="H1640" s="91"/>
      <c r="I1640" s="92"/>
      <c r="J1640" s="93"/>
      <c r="K1640" s="94" t="str">
        <f t="shared" si="231"/>
        <v/>
      </c>
      <c r="L1640" s="95">
        <f t="shared" si="224"/>
        <v>0</v>
      </c>
      <c r="M1640" s="96"/>
      <c r="N1640" s="79" t="str">
        <f t="shared" si="232"/>
        <v/>
      </c>
      <c r="O1640" s="82"/>
      <c r="P1640" s="83">
        <f t="shared" si="226"/>
        <v>0</v>
      </c>
      <c r="Q1640" s="78">
        <f t="shared" si="229"/>
        <v>1638</v>
      </c>
      <c r="R1640" s="79"/>
      <c r="T1640" s="3" t="str">
        <f t="shared" si="227"/>
        <v/>
      </c>
    </row>
    <row r="1641" spans="1:20" ht="24.75" customHeight="1">
      <c r="A1641" s="69">
        <f t="shared" si="228"/>
        <v>1639</v>
      </c>
      <c r="B1641" s="16" t="str">
        <f t="shared" si="230"/>
        <v>1341</v>
      </c>
      <c r="C1641" s="69">
        <f t="shared" si="225"/>
        <v>1341</v>
      </c>
      <c r="D1641" s="11"/>
      <c r="E1641" s="12"/>
      <c r="F1641" s="13"/>
      <c r="G1641" s="14"/>
      <c r="H1641" s="91"/>
      <c r="I1641" s="92"/>
      <c r="J1641" s="93"/>
      <c r="K1641" s="94" t="str">
        <f t="shared" si="231"/>
        <v/>
      </c>
      <c r="L1641" s="95">
        <f t="shared" si="224"/>
        <v>0</v>
      </c>
      <c r="M1641" s="96"/>
      <c r="N1641" s="79" t="str">
        <f t="shared" si="232"/>
        <v/>
      </c>
      <c r="O1641" s="82"/>
      <c r="P1641" s="83">
        <f t="shared" si="226"/>
        <v>0</v>
      </c>
      <c r="Q1641" s="78">
        <f t="shared" si="229"/>
        <v>1639</v>
      </c>
      <c r="R1641" s="79"/>
      <c r="T1641" s="3" t="str">
        <f t="shared" si="227"/>
        <v/>
      </c>
    </row>
    <row r="1642" spans="1:20" ht="24.75" customHeight="1">
      <c r="A1642" s="69">
        <f t="shared" si="228"/>
        <v>1640</v>
      </c>
      <c r="B1642" s="16" t="str">
        <f t="shared" si="230"/>
        <v>1342</v>
      </c>
      <c r="C1642" s="69">
        <f t="shared" si="225"/>
        <v>1342</v>
      </c>
      <c r="D1642" s="11"/>
      <c r="E1642" s="12"/>
      <c r="F1642" s="13"/>
      <c r="G1642" s="14"/>
      <c r="H1642" s="91"/>
      <c r="I1642" s="92"/>
      <c r="J1642" s="93"/>
      <c r="K1642" s="94" t="str">
        <f t="shared" si="231"/>
        <v/>
      </c>
      <c r="L1642" s="95">
        <f t="shared" si="224"/>
        <v>0</v>
      </c>
      <c r="M1642" s="96"/>
      <c r="N1642" s="79" t="str">
        <f t="shared" si="232"/>
        <v/>
      </c>
      <c r="O1642" s="82"/>
      <c r="P1642" s="83">
        <f t="shared" si="226"/>
        <v>0</v>
      </c>
      <c r="Q1642" s="78">
        <f t="shared" si="229"/>
        <v>1640</v>
      </c>
      <c r="R1642" s="79"/>
      <c r="T1642" s="3" t="str">
        <f t="shared" si="227"/>
        <v/>
      </c>
    </row>
    <row r="1643" spans="1:20" ht="24.75" customHeight="1">
      <c r="A1643" s="69">
        <f t="shared" si="228"/>
        <v>1641</v>
      </c>
      <c r="B1643" s="16" t="str">
        <f t="shared" si="230"/>
        <v>1343</v>
      </c>
      <c r="C1643" s="69">
        <f t="shared" si="225"/>
        <v>1343</v>
      </c>
      <c r="D1643" s="11"/>
      <c r="E1643" s="12"/>
      <c r="F1643" s="13"/>
      <c r="G1643" s="14"/>
      <c r="H1643" s="91"/>
      <c r="I1643" s="92"/>
      <c r="J1643" s="93"/>
      <c r="K1643" s="94" t="str">
        <f t="shared" si="231"/>
        <v/>
      </c>
      <c r="L1643" s="95">
        <f t="shared" si="224"/>
        <v>0</v>
      </c>
      <c r="M1643" s="96"/>
      <c r="N1643" s="79" t="str">
        <f t="shared" si="232"/>
        <v/>
      </c>
      <c r="O1643" s="82"/>
      <c r="P1643" s="83">
        <f t="shared" si="226"/>
        <v>0</v>
      </c>
      <c r="Q1643" s="78">
        <f t="shared" si="229"/>
        <v>1641</v>
      </c>
      <c r="R1643" s="79"/>
      <c r="T1643" s="3" t="str">
        <f t="shared" si="227"/>
        <v/>
      </c>
    </row>
    <row r="1644" spans="1:20" ht="24.75" customHeight="1">
      <c r="A1644" s="69">
        <f t="shared" si="228"/>
        <v>1642</v>
      </c>
      <c r="B1644" s="16" t="str">
        <f t="shared" si="230"/>
        <v>1344</v>
      </c>
      <c r="C1644" s="69">
        <f t="shared" si="225"/>
        <v>1344</v>
      </c>
      <c r="D1644" s="11"/>
      <c r="E1644" s="12"/>
      <c r="F1644" s="13"/>
      <c r="G1644" s="14"/>
      <c r="H1644" s="91"/>
      <c r="I1644" s="92"/>
      <c r="J1644" s="93"/>
      <c r="K1644" s="94" t="str">
        <f t="shared" si="231"/>
        <v/>
      </c>
      <c r="L1644" s="95">
        <f t="shared" si="224"/>
        <v>0</v>
      </c>
      <c r="M1644" s="96"/>
      <c r="N1644" s="79" t="str">
        <f t="shared" si="232"/>
        <v/>
      </c>
      <c r="O1644" s="82"/>
      <c r="P1644" s="83">
        <f t="shared" si="226"/>
        <v>0</v>
      </c>
      <c r="Q1644" s="78">
        <f t="shared" si="229"/>
        <v>1642</v>
      </c>
      <c r="R1644" s="79"/>
      <c r="T1644" s="3" t="str">
        <f t="shared" si="227"/>
        <v/>
      </c>
    </row>
    <row r="1645" spans="1:20" ht="24.75" customHeight="1">
      <c r="A1645" s="69">
        <f t="shared" si="228"/>
        <v>1643</v>
      </c>
      <c r="B1645" s="16" t="str">
        <f t="shared" si="230"/>
        <v>1345</v>
      </c>
      <c r="C1645" s="69">
        <f t="shared" si="225"/>
        <v>1345</v>
      </c>
      <c r="D1645" s="11"/>
      <c r="E1645" s="12"/>
      <c r="F1645" s="13"/>
      <c r="G1645" s="14"/>
      <c r="H1645" s="91"/>
      <c r="I1645" s="92"/>
      <c r="J1645" s="93"/>
      <c r="K1645" s="94" t="str">
        <f t="shared" si="231"/>
        <v/>
      </c>
      <c r="L1645" s="95">
        <f t="shared" si="224"/>
        <v>0</v>
      </c>
      <c r="M1645" s="96"/>
      <c r="N1645" s="79" t="str">
        <f t="shared" si="232"/>
        <v/>
      </c>
      <c r="O1645" s="82"/>
      <c r="P1645" s="83">
        <f t="shared" si="226"/>
        <v>0</v>
      </c>
      <c r="Q1645" s="78">
        <f t="shared" si="229"/>
        <v>1643</v>
      </c>
      <c r="R1645" s="79"/>
      <c r="T1645" s="3" t="str">
        <f t="shared" si="227"/>
        <v/>
      </c>
    </row>
    <row r="1646" spans="1:20" ht="24.75" customHeight="1">
      <c r="A1646" s="69">
        <f t="shared" si="228"/>
        <v>1644</v>
      </c>
      <c r="B1646" s="16" t="str">
        <f t="shared" si="230"/>
        <v>1346</v>
      </c>
      <c r="C1646" s="69">
        <f t="shared" si="225"/>
        <v>1346</v>
      </c>
      <c r="D1646" s="11"/>
      <c r="E1646" s="12"/>
      <c r="F1646" s="13"/>
      <c r="G1646" s="14"/>
      <c r="H1646" s="91"/>
      <c r="I1646" s="92"/>
      <c r="J1646" s="93"/>
      <c r="K1646" s="94" t="str">
        <f t="shared" si="231"/>
        <v/>
      </c>
      <c r="L1646" s="95">
        <f t="shared" si="224"/>
        <v>0</v>
      </c>
      <c r="M1646" s="96"/>
      <c r="N1646" s="79" t="str">
        <f t="shared" si="232"/>
        <v/>
      </c>
      <c r="O1646" s="82"/>
      <c r="P1646" s="83">
        <f t="shared" si="226"/>
        <v>0</v>
      </c>
      <c r="Q1646" s="78">
        <f t="shared" si="229"/>
        <v>1644</v>
      </c>
      <c r="R1646" s="79"/>
      <c r="T1646" s="3" t="str">
        <f t="shared" si="227"/>
        <v/>
      </c>
    </row>
    <row r="1647" spans="1:20" ht="24.75" customHeight="1">
      <c r="A1647" s="69">
        <f t="shared" si="228"/>
        <v>1645</v>
      </c>
      <c r="B1647" s="16" t="str">
        <f t="shared" si="230"/>
        <v>1347</v>
      </c>
      <c r="C1647" s="69">
        <f t="shared" si="225"/>
        <v>1347</v>
      </c>
      <c r="D1647" s="11"/>
      <c r="E1647" s="12"/>
      <c r="F1647" s="13"/>
      <c r="G1647" s="14"/>
      <c r="H1647" s="91"/>
      <c r="I1647" s="92"/>
      <c r="J1647" s="93"/>
      <c r="K1647" s="94" t="str">
        <f t="shared" si="231"/>
        <v/>
      </c>
      <c r="L1647" s="95">
        <f t="shared" si="224"/>
        <v>0</v>
      </c>
      <c r="M1647" s="96"/>
      <c r="N1647" s="79" t="str">
        <f t="shared" si="232"/>
        <v/>
      </c>
      <c r="O1647" s="82"/>
      <c r="P1647" s="83">
        <f t="shared" si="226"/>
        <v>0</v>
      </c>
      <c r="Q1647" s="78">
        <f t="shared" si="229"/>
        <v>1645</v>
      </c>
      <c r="R1647" s="79"/>
      <c r="T1647" s="3" t="str">
        <f t="shared" si="227"/>
        <v/>
      </c>
    </row>
    <row r="1648" spans="1:20" ht="24.75" customHeight="1">
      <c r="A1648" s="69">
        <f t="shared" si="228"/>
        <v>1646</v>
      </c>
      <c r="B1648" s="16" t="str">
        <f t="shared" si="230"/>
        <v>1348</v>
      </c>
      <c r="C1648" s="69">
        <f t="shared" si="225"/>
        <v>1348</v>
      </c>
      <c r="D1648" s="11"/>
      <c r="E1648" s="12"/>
      <c r="F1648" s="13"/>
      <c r="G1648" s="14"/>
      <c r="H1648" s="91"/>
      <c r="I1648" s="92"/>
      <c r="J1648" s="93"/>
      <c r="K1648" s="94" t="str">
        <f t="shared" si="231"/>
        <v/>
      </c>
      <c r="L1648" s="95">
        <f t="shared" si="224"/>
        <v>0</v>
      </c>
      <c r="M1648" s="96"/>
      <c r="N1648" s="79" t="str">
        <f t="shared" si="232"/>
        <v/>
      </c>
      <c r="O1648" s="82"/>
      <c r="P1648" s="83">
        <f t="shared" si="226"/>
        <v>0</v>
      </c>
      <c r="Q1648" s="78">
        <f t="shared" si="229"/>
        <v>1646</v>
      </c>
      <c r="R1648" s="79"/>
      <c r="T1648" s="3" t="str">
        <f t="shared" si="227"/>
        <v/>
      </c>
    </row>
    <row r="1649" spans="1:20" ht="24.75" customHeight="1">
      <c r="A1649" s="69">
        <f t="shared" si="228"/>
        <v>1647</v>
      </c>
      <c r="B1649" s="16" t="str">
        <f t="shared" si="230"/>
        <v>1349</v>
      </c>
      <c r="C1649" s="69">
        <f t="shared" si="225"/>
        <v>1349</v>
      </c>
      <c r="D1649" s="11"/>
      <c r="E1649" s="12"/>
      <c r="F1649" s="13"/>
      <c r="G1649" s="14"/>
      <c r="H1649" s="91"/>
      <c r="I1649" s="92"/>
      <c r="J1649" s="93"/>
      <c r="K1649" s="94" t="str">
        <f t="shared" si="231"/>
        <v/>
      </c>
      <c r="L1649" s="95">
        <f t="shared" si="224"/>
        <v>0</v>
      </c>
      <c r="M1649" s="96"/>
      <c r="N1649" s="79" t="str">
        <f t="shared" si="232"/>
        <v/>
      </c>
      <c r="O1649" s="82"/>
      <c r="P1649" s="83">
        <f t="shared" si="226"/>
        <v>0</v>
      </c>
      <c r="Q1649" s="78">
        <f t="shared" si="229"/>
        <v>1647</v>
      </c>
      <c r="R1649" s="79"/>
      <c r="T1649" s="3" t="str">
        <f t="shared" si="227"/>
        <v/>
      </c>
    </row>
    <row r="1650" spans="1:20" ht="24.75" customHeight="1">
      <c r="A1650" s="69">
        <f t="shared" si="228"/>
        <v>1648</v>
      </c>
      <c r="B1650" s="16" t="str">
        <f t="shared" si="230"/>
        <v>1350</v>
      </c>
      <c r="C1650" s="69">
        <f t="shared" si="225"/>
        <v>1350</v>
      </c>
      <c r="D1650" s="11"/>
      <c r="E1650" s="12"/>
      <c r="F1650" s="13"/>
      <c r="G1650" s="14"/>
      <c r="H1650" s="91"/>
      <c r="I1650" s="92"/>
      <c r="J1650" s="93"/>
      <c r="K1650" s="94" t="str">
        <f t="shared" si="231"/>
        <v/>
      </c>
      <c r="L1650" s="95">
        <f t="shared" si="224"/>
        <v>0</v>
      </c>
      <c r="M1650" s="96"/>
      <c r="N1650" s="79" t="str">
        <f t="shared" si="232"/>
        <v/>
      </c>
      <c r="O1650" s="82"/>
      <c r="P1650" s="83">
        <f t="shared" si="226"/>
        <v>0</v>
      </c>
      <c r="Q1650" s="78">
        <f t="shared" si="229"/>
        <v>1648</v>
      </c>
      <c r="R1650" s="79"/>
      <c r="T1650" s="3" t="str">
        <f t="shared" si="227"/>
        <v/>
      </c>
    </row>
    <row r="1651" spans="1:20" ht="24.75" customHeight="1">
      <c r="A1651" s="69">
        <f t="shared" si="228"/>
        <v>1649</v>
      </c>
      <c r="B1651" s="16" t="str">
        <f t="shared" si="230"/>
        <v>1351</v>
      </c>
      <c r="C1651" s="69">
        <f t="shared" si="225"/>
        <v>1351</v>
      </c>
      <c r="D1651" s="11"/>
      <c r="E1651" s="12"/>
      <c r="F1651" s="13"/>
      <c r="G1651" s="14"/>
      <c r="H1651" s="91"/>
      <c r="I1651" s="92"/>
      <c r="J1651" s="93"/>
      <c r="K1651" s="94" t="str">
        <f t="shared" si="231"/>
        <v/>
      </c>
      <c r="L1651" s="95">
        <f t="shared" si="224"/>
        <v>0</v>
      </c>
      <c r="M1651" s="96"/>
      <c r="N1651" s="79" t="str">
        <f t="shared" si="232"/>
        <v/>
      </c>
      <c r="O1651" s="82"/>
      <c r="P1651" s="83">
        <f t="shared" si="226"/>
        <v>0</v>
      </c>
      <c r="Q1651" s="78">
        <f t="shared" si="229"/>
        <v>1649</v>
      </c>
      <c r="R1651" s="79"/>
      <c r="T1651" s="3" t="str">
        <f t="shared" si="227"/>
        <v/>
      </c>
    </row>
    <row r="1652" spans="1:20" ht="24.75" customHeight="1">
      <c r="A1652" s="69">
        <f t="shared" si="228"/>
        <v>1650</v>
      </c>
      <c r="B1652" s="16" t="str">
        <f t="shared" si="230"/>
        <v>1352</v>
      </c>
      <c r="C1652" s="69">
        <f t="shared" si="225"/>
        <v>1352</v>
      </c>
      <c r="D1652" s="11"/>
      <c r="E1652" s="12"/>
      <c r="F1652" s="13"/>
      <c r="G1652" s="14"/>
      <c r="H1652" s="91"/>
      <c r="I1652" s="92"/>
      <c r="J1652" s="93"/>
      <c r="K1652" s="94" t="str">
        <f t="shared" si="231"/>
        <v/>
      </c>
      <c r="L1652" s="95">
        <f t="shared" si="224"/>
        <v>0</v>
      </c>
      <c r="M1652" s="96"/>
      <c r="N1652" s="79" t="str">
        <f t="shared" si="232"/>
        <v/>
      </c>
      <c r="O1652" s="82"/>
      <c r="P1652" s="83">
        <f t="shared" si="226"/>
        <v>0</v>
      </c>
      <c r="Q1652" s="78">
        <f t="shared" si="229"/>
        <v>1650</v>
      </c>
      <c r="R1652" s="79"/>
      <c r="T1652" s="3" t="str">
        <f t="shared" si="227"/>
        <v/>
      </c>
    </row>
    <row r="1653" spans="1:20" ht="24.75" customHeight="1">
      <c r="A1653" s="69">
        <f t="shared" si="228"/>
        <v>1651</v>
      </c>
      <c r="B1653" s="16" t="str">
        <f t="shared" si="230"/>
        <v>1353</v>
      </c>
      <c r="C1653" s="69">
        <f t="shared" si="225"/>
        <v>1353</v>
      </c>
      <c r="D1653" s="11"/>
      <c r="E1653" s="12"/>
      <c r="F1653" s="13"/>
      <c r="G1653" s="14"/>
      <c r="H1653" s="91"/>
      <c r="I1653" s="92"/>
      <c r="J1653" s="93"/>
      <c r="K1653" s="94" t="str">
        <f t="shared" si="231"/>
        <v/>
      </c>
      <c r="L1653" s="95">
        <f t="shared" si="224"/>
        <v>0</v>
      </c>
      <c r="M1653" s="96"/>
      <c r="N1653" s="79" t="str">
        <f t="shared" si="232"/>
        <v/>
      </c>
      <c r="O1653" s="82"/>
      <c r="P1653" s="83">
        <f t="shared" si="226"/>
        <v>0</v>
      </c>
      <c r="Q1653" s="78">
        <f t="shared" si="229"/>
        <v>1651</v>
      </c>
      <c r="R1653" s="79"/>
      <c r="T1653" s="3" t="str">
        <f t="shared" si="227"/>
        <v/>
      </c>
    </row>
    <row r="1654" spans="1:20" ht="24.75" customHeight="1">
      <c r="A1654" s="69">
        <f t="shared" si="228"/>
        <v>1652</v>
      </c>
      <c r="B1654" s="16" t="str">
        <f t="shared" si="230"/>
        <v>1354</v>
      </c>
      <c r="C1654" s="69">
        <f t="shared" si="225"/>
        <v>1354</v>
      </c>
      <c r="D1654" s="11"/>
      <c r="E1654" s="12"/>
      <c r="F1654" s="13"/>
      <c r="G1654" s="14"/>
      <c r="H1654" s="91"/>
      <c r="I1654" s="92"/>
      <c r="J1654" s="93"/>
      <c r="K1654" s="94" t="str">
        <f t="shared" si="231"/>
        <v/>
      </c>
      <c r="L1654" s="95">
        <f t="shared" si="224"/>
        <v>0</v>
      </c>
      <c r="M1654" s="96"/>
      <c r="N1654" s="79" t="str">
        <f t="shared" si="232"/>
        <v/>
      </c>
      <c r="O1654" s="82"/>
      <c r="P1654" s="83">
        <f t="shared" si="226"/>
        <v>0</v>
      </c>
      <c r="Q1654" s="78">
        <f t="shared" si="229"/>
        <v>1652</v>
      </c>
      <c r="R1654" s="79"/>
      <c r="T1654" s="3" t="str">
        <f t="shared" si="227"/>
        <v/>
      </c>
    </row>
    <row r="1655" spans="1:20" ht="24.75" customHeight="1">
      <c r="A1655" s="69">
        <f t="shared" si="228"/>
        <v>1653</v>
      </c>
      <c r="B1655" s="16" t="str">
        <f t="shared" si="230"/>
        <v>1355</v>
      </c>
      <c r="C1655" s="69">
        <f t="shared" si="225"/>
        <v>1355</v>
      </c>
      <c r="D1655" s="11"/>
      <c r="E1655" s="12"/>
      <c r="F1655" s="13"/>
      <c r="G1655" s="14"/>
      <c r="H1655" s="91"/>
      <c r="I1655" s="92"/>
      <c r="J1655" s="93"/>
      <c r="K1655" s="94" t="str">
        <f t="shared" si="231"/>
        <v/>
      </c>
      <c r="L1655" s="95">
        <f t="shared" si="224"/>
        <v>0</v>
      </c>
      <c r="M1655" s="96"/>
      <c r="N1655" s="79" t="str">
        <f t="shared" si="232"/>
        <v/>
      </c>
      <c r="O1655" s="82"/>
      <c r="P1655" s="83">
        <f t="shared" si="226"/>
        <v>0</v>
      </c>
      <c r="Q1655" s="78">
        <f t="shared" si="229"/>
        <v>1653</v>
      </c>
      <c r="R1655" s="79"/>
      <c r="T1655" s="3" t="str">
        <f t="shared" si="227"/>
        <v/>
      </c>
    </row>
    <row r="1656" spans="1:20" ht="24.75" customHeight="1">
      <c r="A1656" s="69">
        <f t="shared" si="228"/>
        <v>1654</v>
      </c>
      <c r="B1656" s="16" t="str">
        <f t="shared" si="230"/>
        <v>1356</v>
      </c>
      <c r="C1656" s="69">
        <f t="shared" si="225"/>
        <v>1356</v>
      </c>
      <c r="D1656" s="11"/>
      <c r="E1656" s="12"/>
      <c r="F1656" s="13"/>
      <c r="G1656" s="14"/>
      <c r="H1656" s="91"/>
      <c r="I1656" s="92"/>
      <c r="J1656" s="93"/>
      <c r="K1656" s="94" t="str">
        <f t="shared" si="231"/>
        <v/>
      </c>
      <c r="L1656" s="95">
        <f t="shared" si="224"/>
        <v>0</v>
      </c>
      <c r="M1656" s="96"/>
      <c r="N1656" s="79" t="str">
        <f t="shared" si="232"/>
        <v/>
      </c>
      <c r="O1656" s="82"/>
      <c r="P1656" s="83">
        <f t="shared" si="226"/>
        <v>0</v>
      </c>
      <c r="Q1656" s="78">
        <f t="shared" si="229"/>
        <v>1654</v>
      </c>
      <c r="R1656" s="79"/>
      <c r="T1656" s="3" t="str">
        <f t="shared" si="227"/>
        <v/>
      </c>
    </row>
    <row r="1657" spans="1:20" ht="24.75" customHeight="1">
      <c r="A1657" s="69">
        <f t="shared" si="228"/>
        <v>1655</v>
      </c>
      <c r="B1657" s="16" t="str">
        <f t="shared" si="230"/>
        <v>1357</v>
      </c>
      <c r="C1657" s="69">
        <f t="shared" si="225"/>
        <v>1357</v>
      </c>
      <c r="D1657" s="11"/>
      <c r="E1657" s="12"/>
      <c r="F1657" s="13"/>
      <c r="G1657" s="14"/>
      <c r="H1657" s="91"/>
      <c r="I1657" s="92"/>
      <c r="J1657" s="93"/>
      <c r="K1657" s="94" t="str">
        <f t="shared" si="231"/>
        <v/>
      </c>
      <c r="L1657" s="95">
        <f t="shared" si="224"/>
        <v>0</v>
      </c>
      <c r="M1657" s="96"/>
      <c r="N1657" s="79" t="str">
        <f t="shared" si="232"/>
        <v/>
      </c>
      <c r="O1657" s="82"/>
      <c r="P1657" s="83">
        <f t="shared" si="226"/>
        <v>0</v>
      </c>
      <c r="Q1657" s="78">
        <f t="shared" si="229"/>
        <v>1655</v>
      </c>
      <c r="R1657" s="79"/>
      <c r="T1657" s="3" t="str">
        <f t="shared" si="227"/>
        <v/>
      </c>
    </row>
    <row r="1658" spans="1:20" ht="24.75" customHeight="1">
      <c r="A1658" s="69">
        <f t="shared" si="228"/>
        <v>1656</v>
      </c>
      <c r="B1658" s="16" t="str">
        <f t="shared" si="230"/>
        <v>1358</v>
      </c>
      <c r="C1658" s="69">
        <f t="shared" si="225"/>
        <v>1358</v>
      </c>
      <c r="D1658" s="11"/>
      <c r="E1658" s="12"/>
      <c r="F1658" s="13"/>
      <c r="G1658" s="14"/>
      <c r="H1658" s="91"/>
      <c r="I1658" s="92"/>
      <c r="J1658" s="93"/>
      <c r="K1658" s="94" t="str">
        <f t="shared" si="231"/>
        <v/>
      </c>
      <c r="L1658" s="95">
        <f t="shared" si="224"/>
        <v>0</v>
      </c>
      <c r="M1658" s="96"/>
      <c r="N1658" s="79" t="str">
        <f t="shared" si="232"/>
        <v/>
      </c>
      <c r="O1658" s="82"/>
      <c r="P1658" s="83">
        <f t="shared" si="226"/>
        <v>0</v>
      </c>
      <c r="Q1658" s="78">
        <f t="shared" si="229"/>
        <v>1656</v>
      </c>
      <c r="R1658" s="79"/>
      <c r="T1658" s="3" t="str">
        <f t="shared" si="227"/>
        <v/>
      </c>
    </row>
    <row r="1659" spans="1:20" ht="24.75" customHeight="1">
      <c r="A1659" s="69">
        <f t="shared" si="228"/>
        <v>1657</v>
      </c>
      <c r="B1659" s="16" t="str">
        <f t="shared" si="230"/>
        <v>1359</v>
      </c>
      <c r="C1659" s="69">
        <f t="shared" si="225"/>
        <v>1359</v>
      </c>
      <c r="D1659" s="11"/>
      <c r="E1659" s="12"/>
      <c r="F1659" s="13"/>
      <c r="G1659" s="14"/>
      <c r="H1659" s="91"/>
      <c r="I1659" s="92"/>
      <c r="J1659" s="93"/>
      <c r="K1659" s="94" t="str">
        <f t="shared" si="231"/>
        <v/>
      </c>
      <c r="L1659" s="95">
        <f t="shared" si="224"/>
        <v>0</v>
      </c>
      <c r="M1659" s="96"/>
      <c r="N1659" s="79" t="str">
        <f t="shared" si="232"/>
        <v/>
      </c>
      <c r="O1659" s="82"/>
      <c r="P1659" s="83">
        <f t="shared" si="226"/>
        <v>0</v>
      </c>
      <c r="Q1659" s="78">
        <f t="shared" si="229"/>
        <v>1657</v>
      </c>
      <c r="R1659" s="79"/>
      <c r="T1659" s="3" t="str">
        <f t="shared" si="227"/>
        <v/>
      </c>
    </row>
    <row r="1660" spans="1:20" ht="24.75" customHeight="1">
      <c r="A1660" s="69">
        <f t="shared" si="228"/>
        <v>1658</v>
      </c>
      <c r="B1660" s="16" t="str">
        <f t="shared" si="230"/>
        <v>1360</v>
      </c>
      <c r="C1660" s="69">
        <f t="shared" si="225"/>
        <v>1360</v>
      </c>
      <c r="D1660" s="11"/>
      <c r="E1660" s="12"/>
      <c r="F1660" s="13"/>
      <c r="G1660" s="14"/>
      <c r="H1660" s="91"/>
      <c r="I1660" s="92"/>
      <c r="J1660" s="93"/>
      <c r="K1660" s="94" t="str">
        <f t="shared" si="231"/>
        <v/>
      </c>
      <c r="L1660" s="95">
        <f t="shared" si="224"/>
        <v>0</v>
      </c>
      <c r="M1660" s="96"/>
      <c r="N1660" s="79" t="str">
        <f t="shared" si="232"/>
        <v/>
      </c>
      <c r="O1660" s="82"/>
      <c r="P1660" s="83">
        <f t="shared" si="226"/>
        <v>0</v>
      </c>
      <c r="Q1660" s="78">
        <f t="shared" si="229"/>
        <v>1658</v>
      </c>
      <c r="R1660" s="79"/>
      <c r="T1660" s="3" t="str">
        <f t="shared" si="227"/>
        <v/>
      </c>
    </row>
    <row r="1661" spans="1:20" ht="24.75" customHeight="1">
      <c r="A1661" s="69">
        <f t="shared" si="228"/>
        <v>1659</v>
      </c>
      <c r="B1661" s="16" t="str">
        <f t="shared" si="230"/>
        <v>1361</v>
      </c>
      <c r="C1661" s="69">
        <f t="shared" si="225"/>
        <v>1361</v>
      </c>
      <c r="D1661" s="11"/>
      <c r="E1661" s="12"/>
      <c r="F1661" s="13"/>
      <c r="G1661" s="14"/>
      <c r="H1661" s="91"/>
      <c r="I1661" s="92"/>
      <c r="J1661" s="93"/>
      <c r="K1661" s="94" t="str">
        <f t="shared" si="231"/>
        <v/>
      </c>
      <c r="L1661" s="95">
        <f t="shared" si="224"/>
        <v>0</v>
      </c>
      <c r="M1661" s="96"/>
      <c r="N1661" s="79" t="str">
        <f t="shared" si="232"/>
        <v/>
      </c>
      <c r="O1661" s="82"/>
      <c r="P1661" s="83">
        <f t="shared" si="226"/>
        <v>0</v>
      </c>
      <c r="Q1661" s="78">
        <f t="shared" si="229"/>
        <v>1659</v>
      </c>
      <c r="R1661" s="79"/>
      <c r="T1661" s="3" t="str">
        <f t="shared" si="227"/>
        <v/>
      </c>
    </row>
    <row r="1662" spans="1:20" ht="24.75" customHeight="1">
      <c r="A1662" s="69">
        <f t="shared" si="228"/>
        <v>1660</v>
      </c>
      <c r="B1662" s="16" t="str">
        <f t="shared" si="230"/>
        <v>1362</v>
      </c>
      <c r="C1662" s="69">
        <f t="shared" si="225"/>
        <v>1362</v>
      </c>
      <c r="D1662" s="11"/>
      <c r="E1662" s="12"/>
      <c r="F1662" s="13"/>
      <c r="G1662" s="14"/>
      <c r="H1662" s="91"/>
      <c r="I1662" s="92"/>
      <c r="J1662" s="93"/>
      <c r="K1662" s="94" t="str">
        <f t="shared" si="231"/>
        <v/>
      </c>
      <c r="L1662" s="95">
        <f t="shared" si="224"/>
        <v>0</v>
      </c>
      <c r="M1662" s="96"/>
      <c r="N1662" s="79" t="str">
        <f t="shared" si="232"/>
        <v/>
      </c>
      <c r="O1662" s="82"/>
      <c r="P1662" s="83">
        <f t="shared" si="226"/>
        <v>0</v>
      </c>
      <c r="Q1662" s="78">
        <f t="shared" si="229"/>
        <v>1660</v>
      </c>
      <c r="R1662" s="79"/>
      <c r="T1662" s="3" t="str">
        <f t="shared" si="227"/>
        <v/>
      </c>
    </row>
    <row r="1663" spans="1:20" ht="24.75" customHeight="1">
      <c r="A1663" s="69">
        <f t="shared" si="228"/>
        <v>1661</v>
      </c>
      <c r="B1663" s="16" t="str">
        <f t="shared" si="230"/>
        <v>1363</v>
      </c>
      <c r="C1663" s="69">
        <f t="shared" si="225"/>
        <v>1363</v>
      </c>
      <c r="D1663" s="11"/>
      <c r="E1663" s="12"/>
      <c r="F1663" s="13"/>
      <c r="G1663" s="14"/>
      <c r="H1663" s="91"/>
      <c r="I1663" s="92"/>
      <c r="J1663" s="93"/>
      <c r="K1663" s="94" t="str">
        <f t="shared" si="231"/>
        <v/>
      </c>
      <c r="L1663" s="95">
        <f t="shared" si="224"/>
        <v>0</v>
      </c>
      <c r="M1663" s="96"/>
      <c r="N1663" s="79" t="str">
        <f t="shared" si="232"/>
        <v/>
      </c>
      <c r="O1663" s="82"/>
      <c r="P1663" s="83">
        <f t="shared" si="226"/>
        <v>0</v>
      </c>
      <c r="Q1663" s="78">
        <f t="shared" si="229"/>
        <v>1661</v>
      </c>
      <c r="R1663" s="79"/>
      <c r="T1663" s="3" t="str">
        <f t="shared" si="227"/>
        <v/>
      </c>
    </row>
    <row r="1664" spans="1:20" ht="24.75" customHeight="1">
      <c r="A1664" s="69">
        <f t="shared" si="228"/>
        <v>1662</v>
      </c>
      <c r="B1664" s="16" t="str">
        <f t="shared" si="230"/>
        <v>1364</v>
      </c>
      <c r="C1664" s="69">
        <f t="shared" si="225"/>
        <v>1364</v>
      </c>
      <c r="D1664" s="11"/>
      <c r="E1664" s="12"/>
      <c r="F1664" s="13"/>
      <c r="G1664" s="14"/>
      <c r="H1664" s="91"/>
      <c r="I1664" s="92"/>
      <c r="J1664" s="93"/>
      <c r="K1664" s="94" t="str">
        <f t="shared" si="231"/>
        <v/>
      </c>
      <c r="L1664" s="95">
        <f t="shared" si="224"/>
        <v>0</v>
      </c>
      <c r="M1664" s="96"/>
      <c r="N1664" s="79" t="str">
        <f t="shared" si="232"/>
        <v/>
      </c>
      <c r="O1664" s="82"/>
      <c r="P1664" s="83">
        <f t="shared" si="226"/>
        <v>0</v>
      </c>
      <c r="Q1664" s="78">
        <f t="shared" si="229"/>
        <v>1662</v>
      </c>
      <c r="R1664" s="79"/>
      <c r="T1664" s="3" t="str">
        <f t="shared" si="227"/>
        <v/>
      </c>
    </row>
    <row r="1665" spans="1:20" ht="24.75" customHeight="1">
      <c r="A1665" s="69">
        <f t="shared" si="228"/>
        <v>1663</v>
      </c>
      <c r="B1665" s="16" t="str">
        <f t="shared" si="230"/>
        <v>1365</v>
      </c>
      <c r="C1665" s="69">
        <f t="shared" si="225"/>
        <v>1365</v>
      </c>
      <c r="D1665" s="11"/>
      <c r="E1665" s="12"/>
      <c r="F1665" s="13"/>
      <c r="G1665" s="14"/>
      <c r="H1665" s="91"/>
      <c r="I1665" s="92"/>
      <c r="J1665" s="93"/>
      <c r="K1665" s="94" t="str">
        <f t="shared" si="231"/>
        <v/>
      </c>
      <c r="L1665" s="95">
        <f t="shared" si="224"/>
        <v>0</v>
      </c>
      <c r="M1665" s="96"/>
      <c r="N1665" s="79" t="str">
        <f t="shared" si="232"/>
        <v/>
      </c>
      <c r="O1665" s="82"/>
      <c r="P1665" s="83">
        <f t="shared" si="226"/>
        <v>0</v>
      </c>
      <c r="Q1665" s="78">
        <f t="shared" si="229"/>
        <v>1663</v>
      </c>
      <c r="R1665" s="79"/>
      <c r="T1665" s="3" t="str">
        <f t="shared" si="227"/>
        <v/>
      </c>
    </row>
    <row r="1666" spans="1:20" ht="24.75" customHeight="1">
      <c r="A1666" s="69">
        <f t="shared" si="228"/>
        <v>1664</v>
      </c>
      <c r="B1666" s="16" t="str">
        <f t="shared" si="230"/>
        <v>1366</v>
      </c>
      <c r="C1666" s="69">
        <f t="shared" si="225"/>
        <v>1366</v>
      </c>
      <c r="D1666" s="11"/>
      <c r="E1666" s="12"/>
      <c r="F1666" s="13"/>
      <c r="G1666" s="14"/>
      <c r="H1666" s="91"/>
      <c r="I1666" s="92"/>
      <c r="J1666" s="93"/>
      <c r="K1666" s="94" t="str">
        <f t="shared" si="231"/>
        <v/>
      </c>
      <c r="L1666" s="95">
        <f t="shared" si="224"/>
        <v>0</v>
      </c>
      <c r="M1666" s="96"/>
      <c r="N1666" s="79" t="str">
        <f t="shared" si="232"/>
        <v/>
      </c>
      <c r="O1666" s="82"/>
      <c r="P1666" s="83">
        <f t="shared" si="226"/>
        <v>0</v>
      </c>
      <c r="Q1666" s="78">
        <f t="shared" si="229"/>
        <v>1664</v>
      </c>
      <c r="R1666" s="79"/>
      <c r="T1666" s="3" t="str">
        <f t="shared" si="227"/>
        <v/>
      </c>
    </row>
    <row r="1667" spans="1:20" ht="24.75" customHeight="1">
      <c r="A1667" s="69">
        <f t="shared" si="228"/>
        <v>1665</v>
      </c>
      <c r="B1667" s="16" t="str">
        <f t="shared" si="230"/>
        <v>1367</v>
      </c>
      <c r="C1667" s="69">
        <f t="shared" si="225"/>
        <v>1367</v>
      </c>
      <c r="D1667" s="11"/>
      <c r="E1667" s="12"/>
      <c r="F1667" s="13"/>
      <c r="G1667" s="14"/>
      <c r="H1667" s="91"/>
      <c r="I1667" s="92"/>
      <c r="J1667" s="93"/>
      <c r="K1667" s="94" t="str">
        <f t="shared" si="231"/>
        <v/>
      </c>
      <c r="L1667" s="95">
        <f t="shared" ref="L1667:L1730" si="233">COUNTIF($D$3:$D$1049,D1667)</f>
        <v>0</v>
      </c>
      <c r="M1667" s="96"/>
      <c r="N1667" s="79" t="str">
        <f t="shared" si="232"/>
        <v/>
      </c>
      <c r="O1667" s="82"/>
      <c r="P1667" s="83">
        <f t="shared" si="226"/>
        <v>0</v>
      </c>
      <c r="Q1667" s="78">
        <f t="shared" si="229"/>
        <v>1665</v>
      </c>
      <c r="R1667" s="79"/>
      <c r="T1667" s="3" t="str">
        <f t="shared" si="227"/>
        <v/>
      </c>
    </row>
    <row r="1668" spans="1:20" ht="24.75" customHeight="1">
      <c r="A1668" s="69">
        <f t="shared" si="228"/>
        <v>1666</v>
      </c>
      <c r="B1668" s="16" t="str">
        <f t="shared" si="230"/>
        <v>1368</v>
      </c>
      <c r="C1668" s="69">
        <f t="shared" ref="C1668:C1731" si="234">IF(H1668&lt;&gt;H1667,1,C1667+1)</f>
        <v>1368</v>
      </c>
      <c r="D1668" s="11"/>
      <c r="E1668" s="12"/>
      <c r="F1668" s="13"/>
      <c r="G1668" s="14"/>
      <c r="H1668" s="91"/>
      <c r="I1668" s="92"/>
      <c r="J1668" s="93"/>
      <c r="K1668" s="94" t="str">
        <f t="shared" si="231"/>
        <v/>
      </c>
      <c r="L1668" s="95">
        <f t="shared" si="233"/>
        <v>0</v>
      </c>
      <c r="M1668" s="96"/>
      <c r="N1668" s="79" t="str">
        <f t="shared" si="232"/>
        <v/>
      </c>
      <c r="O1668" s="82"/>
      <c r="P1668" s="83">
        <f t="shared" ref="P1668:P1731" si="235">IF(M1668&lt;&gt;0,M1668,O1668)</f>
        <v>0</v>
      </c>
      <c r="Q1668" s="78">
        <f t="shared" si="229"/>
        <v>1666</v>
      </c>
      <c r="R1668" s="79"/>
      <c r="T1668" s="3" t="str">
        <f t="shared" ref="T1668:T1731" si="236">LEFT(D1668,2)</f>
        <v/>
      </c>
    </row>
    <row r="1669" spans="1:20" ht="24.75" customHeight="1">
      <c r="A1669" s="69">
        <f t="shared" ref="A1669:A1732" si="237">A1668+1</f>
        <v>1667</v>
      </c>
      <c r="B1669" s="16" t="str">
        <f t="shared" si="230"/>
        <v>1369</v>
      </c>
      <c r="C1669" s="69">
        <f t="shared" si="234"/>
        <v>1369</v>
      </c>
      <c r="D1669" s="11"/>
      <c r="E1669" s="12"/>
      <c r="F1669" s="13"/>
      <c r="G1669" s="14"/>
      <c r="H1669" s="91"/>
      <c r="I1669" s="92"/>
      <c r="J1669" s="93"/>
      <c r="K1669" s="94" t="str">
        <f t="shared" si="231"/>
        <v/>
      </c>
      <c r="L1669" s="95">
        <f t="shared" si="233"/>
        <v>0</v>
      </c>
      <c r="M1669" s="96"/>
      <c r="N1669" s="79" t="str">
        <f t="shared" si="232"/>
        <v/>
      </c>
      <c r="O1669" s="82"/>
      <c r="P1669" s="83">
        <f t="shared" si="235"/>
        <v>0</v>
      </c>
      <c r="Q1669" s="78">
        <f t="shared" ref="Q1669:Q1732" si="238">Q1668+1</f>
        <v>1667</v>
      </c>
      <c r="R1669" s="79"/>
      <c r="T1669" s="3" t="str">
        <f t="shared" si="236"/>
        <v/>
      </c>
    </row>
    <row r="1670" spans="1:20" ht="24.75" customHeight="1">
      <c r="A1670" s="69">
        <f t="shared" si="237"/>
        <v>1668</v>
      </c>
      <c r="B1670" s="16" t="str">
        <f t="shared" si="230"/>
        <v>1370</v>
      </c>
      <c r="C1670" s="69">
        <f t="shared" si="234"/>
        <v>1370</v>
      </c>
      <c r="D1670" s="11"/>
      <c r="E1670" s="12"/>
      <c r="F1670" s="13"/>
      <c r="G1670" s="14"/>
      <c r="H1670" s="91"/>
      <c r="I1670" s="92"/>
      <c r="J1670" s="93"/>
      <c r="K1670" s="94" t="str">
        <f t="shared" si="231"/>
        <v/>
      </c>
      <c r="L1670" s="95">
        <f t="shared" si="233"/>
        <v>0</v>
      </c>
      <c r="M1670" s="96"/>
      <c r="N1670" s="79" t="str">
        <f t="shared" si="232"/>
        <v/>
      </c>
      <c r="O1670" s="82"/>
      <c r="P1670" s="83">
        <f t="shared" si="235"/>
        <v>0</v>
      </c>
      <c r="Q1670" s="78">
        <f t="shared" si="238"/>
        <v>1668</v>
      </c>
      <c r="R1670" s="79"/>
      <c r="T1670" s="3" t="str">
        <f t="shared" si="236"/>
        <v/>
      </c>
    </row>
    <row r="1671" spans="1:20" ht="24.75" customHeight="1">
      <c r="A1671" s="69">
        <f t="shared" si="237"/>
        <v>1669</v>
      </c>
      <c r="B1671" s="16" t="str">
        <f t="shared" si="230"/>
        <v>1371</v>
      </c>
      <c r="C1671" s="69">
        <f t="shared" si="234"/>
        <v>1371</v>
      </c>
      <c r="D1671" s="11"/>
      <c r="E1671" s="12"/>
      <c r="F1671" s="13"/>
      <c r="G1671" s="14"/>
      <c r="H1671" s="91"/>
      <c r="I1671" s="92"/>
      <c r="J1671" s="93"/>
      <c r="K1671" s="94" t="str">
        <f t="shared" si="231"/>
        <v/>
      </c>
      <c r="L1671" s="95">
        <f t="shared" si="233"/>
        <v>0</v>
      </c>
      <c r="M1671" s="96"/>
      <c r="N1671" s="79" t="str">
        <f t="shared" si="232"/>
        <v/>
      </c>
      <c r="O1671" s="82"/>
      <c r="P1671" s="83">
        <f t="shared" si="235"/>
        <v>0</v>
      </c>
      <c r="Q1671" s="78">
        <f t="shared" si="238"/>
        <v>1669</v>
      </c>
      <c r="R1671" s="79"/>
      <c r="T1671" s="3" t="str">
        <f t="shared" si="236"/>
        <v/>
      </c>
    </row>
    <row r="1672" spans="1:20" ht="24.75" customHeight="1">
      <c r="A1672" s="69">
        <f t="shared" si="237"/>
        <v>1670</v>
      </c>
      <c r="B1672" s="16" t="str">
        <f t="shared" si="230"/>
        <v>1372</v>
      </c>
      <c r="C1672" s="69">
        <f t="shared" si="234"/>
        <v>1372</v>
      </c>
      <c r="D1672" s="11"/>
      <c r="E1672" s="12"/>
      <c r="F1672" s="13"/>
      <c r="G1672" s="14"/>
      <c r="H1672" s="91"/>
      <c r="I1672" s="92"/>
      <c r="J1672" s="93"/>
      <c r="K1672" s="94" t="str">
        <f t="shared" si="231"/>
        <v/>
      </c>
      <c r="L1672" s="95">
        <f t="shared" si="233"/>
        <v>0</v>
      </c>
      <c r="M1672" s="96"/>
      <c r="N1672" s="79" t="str">
        <f t="shared" si="232"/>
        <v/>
      </c>
      <c r="O1672" s="82"/>
      <c r="P1672" s="83">
        <f t="shared" si="235"/>
        <v>0</v>
      </c>
      <c r="Q1672" s="78">
        <f t="shared" si="238"/>
        <v>1670</v>
      </c>
      <c r="R1672" s="79"/>
      <c r="T1672" s="3" t="str">
        <f t="shared" si="236"/>
        <v/>
      </c>
    </row>
    <row r="1673" spans="1:20" ht="24.75" customHeight="1">
      <c r="A1673" s="69">
        <f t="shared" si="237"/>
        <v>1671</v>
      </c>
      <c r="B1673" s="16" t="str">
        <f t="shared" si="230"/>
        <v>1373</v>
      </c>
      <c r="C1673" s="69">
        <f t="shared" si="234"/>
        <v>1373</v>
      </c>
      <c r="D1673" s="11"/>
      <c r="E1673" s="12"/>
      <c r="F1673" s="13"/>
      <c r="G1673" s="14"/>
      <c r="H1673" s="91"/>
      <c r="I1673" s="92"/>
      <c r="J1673" s="93"/>
      <c r="K1673" s="94" t="str">
        <f t="shared" si="231"/>
        <v/>
      </c>
      <c r="L1673" s="95">
        <f t="shared" si="233"/>
        <v>0</v>
      </c>
      <c r="M1673" s="96"/>
      <c r="N1673" s="79" t="str">
        <f t="shared" si="232"/>
        <v/>
      </c>
      <c r="O1673" s="82"/>
      <c r="P1673" s="83">
        <f t="shared" si="235"/>
        <v>0</v>
      </c>
      <c r="Q1673" s="78">
        <f t="shared" si="238"/>
        <v>1671</v>
      </c>
      <c r="R1673" s="79"/>
      <c r="T1673" s="3" t="str">
        <f t="shared" si="236"/>
        <v/>
      </c>
    </row>
    <row r="1674" spans="1:20" ht="24.75" customHeight="1">
      <c r="A1674" s="69">
        <f t="shared" si="237"/>
        <v>1672</v>
      </c>
      <c r="B1674" s="16" t="str">
        <f t="shared" ref="B1674:B1737" si="239">J1674&amp;TEXT(C1674,"00")</f>
        <v>1374</v>
      </c>
      <c r="C1674" s="69">
        <f t="shared" si="234"/>
        <v>1374</v>
      </c>
      <c r="D1674" s="11"/>
      <c r="E1674" s="12"/>
      <c r="F1674" s="13"/>
      <c r="G1674" s="14"/>
      <c r="H1674" s="91"/>
      <c r="I1674" s="92"/>
      <c r="J1674" s="93"/>
      <c r="K1674" s="94" t="str">
        <f t="shared" si="231"/>
        <v/>
      </c>
      <c r="L1674" s="95">
        <f t="shared" si="233"/>
        <v>0</v>
      </c>
      <c r="M1674" s="96"/>
      <c r="N1674" s="79" t="str">
        <f t="shared" si="232"/>
        <v/>
      </c>
      <c r="O1674" s="82"/>
      <c r="P1674" s="83">
        <f t="shared" si="235"/>
        <v>0</v>
      </c>
      <c r="Q1674" s="78">
        <f t="shared" si="238"/>
        <v>1672</v>
      </c>
      <c r="R1674" s="79"/>
      <c r="T1674" s="3" t="str">
        <f t="shared" si="236"/>
        <v/>
      </c>
    </row>
    <row r="1675" spans="1:20" ht="24.75" customHeight="1">
      <c r="A1675" s="69">
        <f t="shared" si="237"/>
        <v>1673</v>
      </c>
      <c r="B1675" s="16" t="str">
        <f t="shared" si="239"/>
        <v>1375</v>
      </c>
      <c r="C1675" s="69">
        <f t="shared" si="234"/>
        <v>1375</v>
      </c>
      <c r="D1675" s="11"/>
      <c r="E1675" s="12"/>
      <c r="F1675" s="13"/>
      <c r="G1675" s="14"/>
      <c r="H1675" s="91"/>
      <c r="I1675" s="92"/>
      <c r="J1675" s="93"/>
      <c r="K1675" s="94" t="str">
        <f t="shared" si="231"/>
        <v/>
      </c>
      <c r="L1675" s="95">
        <f t="shared" si="233"/>
        <v>0</v>
      </c>
      <c r="M1675" s="96"/>
      <c r="N1675" s="79" t="str">
        <f t="shared" si="232"/>
        <v/>
      </c>
      <c r="O1675" s="82"/>
      <c r="P1675" s="83">
        <f t="shared" si="235"/>
        <v>0</v>
      </c>
      <c r="Q1675" s="78">
        <f t="shared" si="238"/>
        <v>1673</v>
      </c>
      <c r="R1675" s="79"/>
      <c r="T1675" s="3" t="str">
        <f t="shared" si="236"/>
        <v/>
      </c>
    </row>
    <row r="1676" spans="1:20" ht="24.75" customHeight="1">
      <c r="A1676" s="69">
        <f t="shared" si="237"/>
        <v>1674</v>
      </c>
      <c r="B1676" s="16" t="str">
        <f t="shared" si="239"/>
        <v>1376</v>
      </c>
      <c r="C1676" s="69">
        <f t="shared" si="234"/>
        <v>1376</v>
      </c>
      <c r="D1676" s="11"/>
      <c r="E1676" s="12"/>
      <c r="F1676" s="13"/>
      <c r="G1676" s="14"/>
      <c r="H1676" s="91"/>
      <c r="I1676" s="92"/>
      <c r="J1676" s="93"/>
      <c r="K1676" s="94" t="str">
        <f t="shared" si="231"/>
        <v/>
      </c>
      <c r="L1676" s="95">
        <f t="shared" si="233"/>
        <v>0</v>
      </c>
      <c r="M1676" s="96"/>
      <c r="N1676" s="79" t="str">
        <f t="shared" si="232"/>
        <v/>
      </c>
      <c r="O1676" s="82"/>
      <c r="P1676" s="83">
        <f t="shared" si="235"/>
        <v>0</v>
      </c>
      <c r="Q1676" s="78">
        <f t="shared" si="238"/>
        <v>1674</v>
      </c>
      <c r="R1676" s="79"/>
      <c r="T1676" s="3" t="str">
        <f t="shared" si="236"/>
        <v/>
      </c>
    </row>
    <row r="1677" spans="1:20" ht="24.75" customHeight="1">
      <c r="A1677" s="69">
        <f t="shared" si="237"/>
        <v>1675</v>
      </c>
      <c r="B1677" s="16" t="str">
        <f t="shared" si="239"/>
        <v>1377</v>
      </c>
      <c r="C1677" s="69">
        <f t="shared" si="234"/>
        <v>1377</v>
      </c>
      <c r="D1677" s="11"/>
      <c r="E1677" s="12"/>
      <c r="F1677" s="13"/>
      <c r="G1677" s="14"/>
      <c r="H1677" s="91"/>
      <c r="I1677" s="92"/>
      <c r="J1677" s="93"/>
      <c r="K1677" s="94" t="str">
        <f t="shared" si="231"/>
        <v/>
      </c>
      <c r="L1677" s="95">
        <f t="shared" si="233"/>
        <v>0</v>
      </c>
      <c r="M1677" s="96"/>
      <c r="N1677" s="79" t="str">
        <f t="shared" si="232"/>
        <v/>
      </c>
      <c r="O1677" s="82"/>
      <c r="P1677" s="83">
        <f t="shared" si="235"/>
        <v>0</v>
      </c>
      <c r="Q1677" s="78">
        <f t="shared" si="238"/>
        <v>1675</v>
      </c>
      <c r="R1677" s="79"/>
      <c r="T1677" s="3" t="str">
        <f t="shared" si="236"/>
        <v/>
      </c>
    </row>
    <row r="1678" spans="1:20" ht="24.75" customHeight="1">
      <c r="A1678" s="69">
        <f t="shared" si="237"/>
        <v>1676</v>
      </c>
      <c r="B1678" s="16" t="str">
        <f t="shared" si="239"/>
        <v>1378</v>
      </c>
      <c r="C1678" s="69">
        <f t="shared" si="234"/>
        <v>1378</v>
      </c>
      <c r="D1678" s="11"/>
      <c r="E1678" s="12"/>
      <c r="F1678" s="13"/>
      <c r="G1678" s="14"/>
      <c r="H1678" s="91"/>
      <c r="I1678" s="92"/>
      <c r="J1678" s="93"/>
      <c r="K1678" s="94" t="str">
        <f t="shared" si="231"/>
        <v/>
      </c>
      <c r="L1678" s="95">
        <f t="shared" si="233"/>
        <v>0</v>
      </c>
      <c r="M1678" s="96"/>
      <c r="N1678" s="79" t="str">
        <f t="shared" si="232"/>
        <v/>
      </c>
      <c r="O1678" s="82"/>
      <c r="P1678" s="83">
        <f t="shared" si="235"/>
        <v>0</v>
      </c>
      <c r="Q1678" s="78">
        <f t="shared" si="238"/>
        <v>1676</v>
      </c>
      <c r="R1678" s="79"/>
      <c r="T1678" s="3" t="str">
        <f t="shared" si="236"/>
        <v/>
      </c>
    </row>
    <row r="1679" spans="1:20" ht="24.75" customHeight="1">
      <c r="A1679" s="69">
        <f t="shared" si="237"/>
        <v>1677</v>
      </c>
      <c r="B1679" s="16" t="str">
        <f t="shared" si="239"/>
        <v>1379</v>
      </c>
      <c r="C1679" s="69">
        <f t="shared" si="234"/>
        <v>1379</v>
      </c>
      <c r="D1679" s="11"/>
      <c r="E1679" s="12"/>
      <c r="F1679" s="13"/>
      <c r="G1679" s="14"/>
      <c r="H1679" s="91"/>
      <c r="I1679" s="92"/>
      <c r="J1679" s="93"/>
      <c r="K1679" s="94" t="str">
        <f t="shared" si="231"/>
        <v/>
      </c>
      <c r="L1679" s="95">
        <f t="shared" si="233"/>
        <v>0</v>
      </c>
      <c r="M1679" s="96"/>
      <c r="N1679" s="79" t="str">
        <f t="shared" si="232"/>
        <v/>
      </c>
      <c r="O1679" s="82"/>
      <c r="P1679" s="83">
        <f t="shared" si="235"/>
        <v>0</v>
      </c>
      <c r="Q1679" s="78">
        <f t="shared" si="238"/>
        <v>1677</v>
      </c>
      <c r="R1679" s="79"/>
      <c r="T1679" s="3" t="str">
        <f t="shared" si="236"/>
        <v/>
      </c>
    </row>
    <row r="1680" spans="1:20" ht="24.75" customHeight="1">
      <c r="A1680" s="69">
        <f t="shared" si="237"/>
        <v>1678</v>
      </c>
      <c r="B1680" s="16" t="str">
        <f t="shared" si="239"/>
        <v>1380</v>
      </c>
      <c r="C1680" s="69">
        <f t="shared" si="234"/>
        <v>1380</v>
      </c>
      <c r="D1680" s="11"/>
      <c r="E1680" s="12"/>
      <c r="F1680" s="13"/>
      <c r="G1680" s="14"/>
      <c r="H1680" s="91"/>
      <c r="I1680" s="92"/>
      <c r="J1680" s="93"/>
      <c r="K1680" s="94" t="str">
        <f t="shared" si="231"/>
        <v/>
      </c>
      <c r="L1680" s="95">
        <f t="shared" si="233"/>
        <v>0</v>
      </c>
      <c r="M1680" s="96"/>
      <c r="N1680" s="79" t="str">
        <f t="shared" si="232"/>
        <v/>
      </c>
      <c r="O1680" s="82"/>
      <c r="P1680" s="83">
        <f t="shared" si="235"/>
        <v>0</v>
      </c>
      <c r="Q1680" s="78">
        <f t="shared" si="238"/>
        <v>1678</v>
      </c>
      <c r="R1680" s="79"/>
      <c r="T1680" s="3" t="str">
        <f t="shared" si="236"/>
        <v/>
      </c>
    </row>
    <row r="1681" spans="1:20" ht="24.75" customHeight="1">
      <c r="A1681" s="69">
        <f t="shared" si="237"/>
        <v>1679</v>
      </c>
      <c r="B1681" s="16" t="str">
        <f t="shared" si="239"/>
        <v>1381</v>
      </c>
      <c r="C1681" s="69">
        <f t="shared" si="234"/>
        <v>1381</v>
      </c>
      <c r="D1681" s="11"/>
      <c r="E1681" s="12"/>
      <c r="F1681" s="13"/>
      <c r="G1681" s="14"/>
      <c r="H1681" s="91"/>
      <c r="I1681" s="92"/>
      <c r="J1681" s="93"/>
      <c r="K1681" s="94" t="str">
        <f t="shared" si="231"/>
        <v/>
      </c>
      <c r="L1681" s="95">
        <f t="shared" si="233"/>
        <v>0</v>
      </c>
      <c r="M1681" s="96"/>
      <c r="N1681" s="79" t="str">
        <f t="shared" si="232"/>
        <v/>
      </c>
      <c r="O1681" s="82"/>
      <c r="P1681" s="83">
        <f t="shared" si="235"/>
        <v>0</v>
      </c>
      <c r="Q1681" s="78">
        <f t="shared" si="238"/>
        <v>1679</v>
      </c>
      <c r="R1681" s="79"/>
      <c r="T1681" s="3" t="str">
        <f t="shared" si="236"/>
        <v/>
      </c>
    </row>
    <row r="1682" spans="1:20" ht="24.75" customHeight="1">
      <c r="A1682" s="69">
        <f t="shared" si="237"/>
        <v>1680</v>
      </c>
      <c r="B1682" s="16" t="str">
        <f t="shared" si="239"/>
        <v>1382</v>
      </c>
      <c r="C1682" s="69">
        <f t="shared" si="234"/>
        <v>1382</v>
      </c>
      <c r="D1682" s="11"/>
      <c r="E1682" s="12"/>
      <c r="F1682" s="13"/>
      <c r="G1682" s="14"/>
      <c r="H1682" s="91"/>
      <c r="I1682" s="92"/>
      <c r="J1682" s="93"/>
      <c r="K1682" s="94" t="str">
        <f t="shared" si="231"/>
        <v/>
      </c>
      <c r="L1682" s="95">
        <f t="shared" si="233"/>
        <v>0</v>
      </c>
      <c r="M1682" s="96"/>
      <c r="N1682" s="79" t="str">
        <f t="shared" si="232"/>
        <v/>
      </c>
      <c r="O1682" s="82"/>
      <c r="P1682" s="83">
        <f t="shared" si="235"/>
        <v>0</v>
      </c>
      <c r="Q1682" s="78">
        <f t="shared" si="238"/>
        <v>1680</v>
      </c>
      <c r="R1682" s="79"/>
      <c r="T1682" s="3" t="str">
        <f t="shared" si="236"/>
        <v/>
      </c>
    </row>
    <row r="1683" spans="1:20" ht="24.75" customHeight="1">
      <c r="A1683" s="69">
        <f t="shared" si="237"/>
        <v>1681</v>
      </c>
      <c r="B1683" s="16" t="str">
        <f t="shared" si="239"/>
        <v>1383</v>
      </c>
      <c r="C1683" s="69">
        <f t="shared" si="234"/>
        <v>1383</v>
      </c>
      <c r="D1683" s="11"/>
      <c r="E1683" s="12"/>
      <c r="F1683" s="13"/>
      <c r="G1683" s="14"/>
      <c r="H1683" s="91"/>
      <c r="I1683" s="92"/>
      <c r="J1683" s="93"/>
      <c r="K1683" s="94" t="str">
        <f t="shared" si="231"/>
        <v/>
      </c>
      <c r="L1683" s="95">
        <f t="shared" si="233"/>
        <v>0</v>
      </c>
      <c r="M1683" s="96"/>
      <c r="N1683" s="79" t="str">
        <f t="shared" si="232"/>
        <v/>
      </c>
      <c r="O1683" s="82"/>
      <c r="P1683" s="83">
        <f t="shared" si="235"/>
        <v>0</v>
      </c>
      <c r="Q1683" s="78">
        <f t="shared" si="238"/>
        <v>1681</v>
      </c>
      <c r="R1683" s="79"/>
      <c r="T1683" s="3" t="str">
        <f t="shared" si="236"/>
        <v/>
      </c>
    </row>
    <row r="1684" spans="1:20" ht="24.75" customHeight="1">
      <c r="A1684" s="69">
        <f t="shared" si="237"/>
        <v>1682</v>
      </c>
      <c r="B1684" s="16" t="str">
        <f t="shared" si="239"/>
        <v>1384</v>
      </c>
      <c r="C1684" s="69">
        <f t="shared" si="234"/>
        <v>1384</v>
      </c>
      <c r="D1684" s="11"/>
      <c r="E1684" s="12"/>
      <c r="F1684" s="13"/>
      <c r="G1684" s="14"/>
      <c r="H1684" s="91"/>
      <c r="I1684" s="92"/>
      <c r="J1684" s="93"/>
      <c r="K1684" s="94" t="str">
        <f t="shared" si="231"/>
        <v/>
      </c>
      <c r="L1684" s="95">
        <f t="shared" si="233"/>
        <v>0</v>
      </c>
      <c r="M1684" s="96"/>
      <c r="N1684" s="79" t="str">
        <f t="shared" si="232"/>
        <v/>
      </c>
      <c r="O1684" s="82"/>
      <c r="P1684" s="83">
        <f t="shared" si="235"/>
        <v>0</v>
      </c>
      <c r="Q1684" s="78">
        <f t="shared" si="238"/>
        <v>1682</v>
      </c>
      <c r="R1684" s="79"/>
      <c r="T1684" s="3" t="str">
        <f t="shared" si="236"/>
        <v/>
      </c>
    </row>
    <row r="1685" spans="1:20" ht="24.75" customHeight="1">
      <c r="A1685" s="69">
        <f t="shared" si="237"/>
        <v>1683</v>
      </c>
      <c r="B1685" s="16" t="str">
        <f t="shared" si="239"/>
        <v>1385</v>
      </c>
      <c r="C1685" s="69">
        <f t="shared" si="234"/>
        <v>1385</v>
      </c>
      <c r="D1685" s="11"/>
      <c r="E1685" s="12"/>
      <c r="F1685" s="13"/>
      <c r="G1685" s="14"/>
      <c r="H1685" s="91"/>
      <c r="I1685" s="92"/>
      <c r="J1685" s="93"/>
      <c r="K1685" s="94" t="str">
        <f t="shared" si="231"/>
        <v/>
      </c>
      <c r="L1685" s="95">
        <f t="shared" si="233"/>
        <v>0</v>
      </c>
      <c r="M1685" s="96"/>
      <c r="N1685" s="79" t="str">
        <f t="shared" si="232"/>
        <v/>
      </c>
      <c r="O1685" s="82"/>
      <c r="P1685" s="83">
        <f t="shared" si="235"/>
        <v>0</v>
      </c>
      <c r="Q1685" s="78">
        <f t="shared" si="238"/>
        <v>1683</v>
      </c>
      <c r="R1685" s="79"/>
      <c r="T1685" s="3" t="str">
        <f t="shared" si="236"/>
        <v/>
      </c>
    </row>
    <row r="1686" spans="1:20" ht="24.75" customHeight="1">
      <c r="A1686" s="69">
        <f t="shared" si="237"/>
        <v>1684</v>
      </c>
      <c r="B1686" s="16" t="str">
        <f t="shared" si="239"/>
        <v>1386</v>
      </c>
      <c r="C1686" s="69">
        <f t="shared" si="234"/>
        <v>1386</v>
      </c>
      <c r="D1686" s="11"/>
      <c r="E1686" s="12"/>
      <c r="F1686" s="13"/>
      <c r="G1686" s="14"/>
      <c r="H1686" s="91"/>
      <c r="I1686" s="92"/>
      <c r="J1686" s="93"/>
      <c r="K1686" s="94" t="str">
        <f t="shared" si="231"/>
        <v/>
      </c>
      <c r="L1686" s="95">
        <f t="shared" si="233"/>
        <v>0</v>
      </c>
      <c r="M1686" s="96"/>
      <c r="N1686" s="79" t="str">
        <f t="shared" si="232"/>
        <v/>
      </c>
      <c r="O1686" s="82"/>
      <c r="P1686" s="83">
        <f t="shared" si="235"/>
        <v>0</v>
      </c>
      <c r="Q1686" s="78">
        <f t="shared" si="238"/>
        <v>1684</v>
      </c>
      <c r="R1686" s="79"/>
      <c r="T1686" s="3" t="str">
        <f t="shared" si="236"/>
        <v/>
      </c>
    </row>
    <row r="1687" spans="1:20" ht="24.75" customHeight="1">
      <c r="A1687" s="69">
        <f t="shared" si="237"/>
        <v>1685</v>
      </c>
      <c r="B1687" s="16" t="str">
        <f t="shared" si="239"/>
        <v>1387</v>
      </c>
      <c r="C1687" s="69">
        <f t="shared" si="234"/>
        <v>1387</v>
      </c>
      <c r="D1687" s="11"/>
      <c r="E1687" s="12"/>
      <c r="F1687" s="13"/>
      <c r="G1687" s="14"/>
      <c r="H1687" s="91"/>
      <c r="I1687" s="92"/>
      <c r="J1687" s="93"/>
      <c r="K1687" s="94" t="str">
        <f t="shared" si="231"/>
        <v/>
      </c>
      <c r="L1687" s="95">
        <f t="shared" si="233"/>
        <v>0</v>
      </c>
      <c r="M1687" s="96"/>
      <c r="N1687" s="79" t="str">
        <f t="shared" si="232"/>
        <v/>
      </c>
      <c r="O1687" s="82"/>
      <c r="P1687" s="83">
        <f t="shared" si="235"/>
        <v>0</v>
      </c>
      <c r="Q1687" s="78">
        <f t="shared" si="238"/>
        <v>1685</v>
      </c>
      <c r="R1687" s="79"/>
      <c r="T1687" s="3" t="str">
        <f t="shared" si="236"/>
        <v/>
      </c>
    </row>
    <row r="1688" spans="1:20" ht="24.75" customHeight="1">
      <c r="A1688" s="69">
        <f t="shared" si="237"/>
        <v>1686</v>
      </c>
      <c r="B1688" s="16" t="str">
        <f t="shared" si="239"/>
        <v>1388</v>
      </c>
      <c r="C1688" s="69">
        <f t="shared" si="234"/>
        <v>1388</v>
      </c>
      <c r="D1688" s="11"/>
      <c r="E1688" s="12"/>
      <c r="F1688" s="13"/>
      <c r="G1688" s="14"/>
      <c r="H1688" s="91"/>
      <c r="I1688" s="92"/>
      <c r="J1688" s="93"/>
      <c r="K1688" s="94" t="str">
        <f t="shared" si="231"/>
        <v/>
      </c>
      <c r="L1688" s="95">
        <f t="shared" si="233"/>
        <v>0</v>
      </c>
      <c r="M1688" s="96"/>
      <c r="N1688" s="79" t="str">
        <f t="shared" si="232"/>
        <v/>
      </c>
      <c r="O1688" s="82"/>
      <c r="P1688" s="83">
        <f t="shared" si="235"/>
        <v>0</v>
      </c>
      <c r="Q1688" s="78">
        <f t="shared" si="238"/>
        <v>1686</v>
      </c>
      <c r="R1688" s="79"/>
      <c r="T1688" s="3" t="str">
        <f t="shared" si="236"/>
        <v/>
      </c>
    </row>
    <row r="1689" spans="1:20" ht="24.75" customHeight="1">
      <c r="A1689" s="69">
        <f t="shared" si="237"/>
        <v>1687</v>
      </c>
      <c r="B1689" s="16" t="str">
        <f t="shared" si="239"/>
        <v>1389</v>
      </c>
      <c r="C1689" s="69">
        <f t="shared" si="234"/>
        <v>1389</v>
      </c>
      <c r="D1689" s="11"/>
      <c r="E1689" s="12"/>
      <c r="F1689" s="13"/>
      <c r="G1689" s="14"/>
      <c r="H1689" s="91"/>
      <c r="I1689" s="92"/>
      <c r="J1689" s="93"/>
      <c r="K1689" s="94" t="str">
        <f t="shared" ref="K1689:K1752" si="240">I1689&amp;J1689</f>
        <v/>
      </c>
      <c r="L1689" s="95">
        <f t="shared" si="233"/>
        <v>0</v>
      </c>
      <c r="M1689" s="96"/>
      <c r="N1689" s="79" t="str">
        <f t="shared" ref="N1689:N1752" si="241">IF(M1689&lt;&gt;0,"Học Ghép","")</f>
        <v/>
      </c>
      <c r="O1689" s="82"/>
      <c r="P1689" s="83">
        <f t="shared" si="235"/>
        <v>0</v>
      </c>
      <c r="Q1689" s="78">
        <f t="shared" si="238"/>
        <v>1687</v>
      </c>
      <c r="R1689" s="79"/>
      <c r="T1689" s="3" t="str">
        <f t="shared" si="236"/>
        <v/>
      </c>
    </row>
    <row r="1690" spans="1:20" ht="24.75" customHeight="1">
      <c r="A1690" s="69">
        <f t="shared" si="237"/>
        <v>1688</v>
      </c>
      <c r="B1690" s="16" t="str">
        <f t="shared" si="239"/>
        <v>1390</v>
      </c>
      <c r="C1690" s="69">
        <f t="shared" si="234"/>
        <v>1390</v>
      </c>
      <c r="D1690" s="11"/>
      <c r="E1690" s="12"/>
      <c r="F1690" s="13"/>
      <c r="G1690" s="14"/>
      <c r="H1690" s="91"/>
      <c r="I1690" s="92"/>
      <c r="J1690" s="93"/>
      <c r="K1690" s="94" t="str">
        <f t="shared" si="240"/>
        <v/>
      </c>
      <c r="L1690" s="95">
        <f t="shared" si="233"/>
        <v>0</v>
      </c>
      <c r="M1690" s="96"/>
      <c r="N1690" s="79" t="str">
        <f t="shared" si="241"/>
        <v/>
      </c>
      <c r="O1690" s="82"/>
      <c r="P1690" s="83">
        <f t="shared" si="235"/>
        <v>0</v>
      </c>
      <c r="Q1690" s="78">
        <f t="shared" si="238"/>
        <v>1688</v>
      </c>
      <c r="R1690" s="79"/>
      <c r="T1690" s="3" t="str">
        <f t="shared" si="236"/>
        <v/>
      </c>
    </row>
    <row r="1691" spans="1:20" ht="24.75" customHeight="1">
      <c r="A1691" s="69">
        <f t="shared" si="237"/>
        <v>1689</v>
      </c>
      <c r="B1691" s="16" t="str">
        <f t="shared" si="239"/>
        <v>1391</v>
      </c>
      <c r="C1691" s="69">
        <f t="shared" si="234"/>
        <v>1391</v>
      </c>
      <c r="D1691" s="11"/>
      <c r="E1691" s="12"/>
      <c r="F1691" s="13"/>
      <c r="G1691" s="14"/>
      <c r="H1691" s="91"/>
      <c r="I1691" s="92"/>
      <c r="J1691" s="93"/>
      <c r="K1691" s="94" t="str">
        <f t="shared" si="240"/>
        <v/>
      </c>
      <c r="L1691" s="95">
        <f t="shared" si="233"/>
        <v>0</v>
      </c>
      <c r="M1691" s="96"/>
      <c r="N1691" s="79" t="str">
        <f t="shared" si="241"/>
        <v/>
      </c>
      <c r="O1691" s="82"/>
      <c r="P1691" s="83">
        <f t="shared" si="235"/>
        <v>0</v>
      </c>
      <c r="Q1691" s="78">
        <f t="shared" si="238"/>
        <v>1689</v>
      </c>
      <c r="R1691" s="79"/>
      <c r="T1691" s="3" t="str">
        <f t="shared" si="236"/>
        <v/>
      </c>
    </row>
    <row r="1692" spans="1:20" ht="24.75" customHeight="1">
      <c r="A1692" s="69">
        <f t="shared" si="237"/>
        <v>1690</v>
      </c>
      <c r="B1692" s="16" t="str">
        <f t="shared" si="239"/>
        <v>1392</v>
      </c>
      <c r="C1692" s="69">
        <f t="shared" si="234"/>
        <v>1392</v>
      </c>
      <c r="D1692" s="11"/>
      <c r="E1692" s="12"/>
      <c r="F1692" s="13"/>
      <c r="G1692" s="14"/>
      <c r="H1692" s="91"/>
      <c r="I1692" s="92"/>
      <c r="J1692" s="93"/>
      <c r="K1692" s="94" t="str">
        <f t="shared" si="240"/>
        <v/>
      </c>
      <c r="L1692" s="95">
        <f t="shared" si="233"/>
        <v>0</v>
      </c>
      <c r="M1692" s="96"/>
      <c r="N1692" s="79" t="str">
        <f t="shared" si="241"/>
        <v/>
      </c>
      <c r="O1692" s="82"/>
      <c r="P1692" s="83">
        <f t="shared" si="235"/>
        <v>0</v>
      </c>
      <c r="Q1692" s="78">
        <f t="shared" si="238"/>
        <v>1690</v>
      </c>
      <c r="R1692" s="79"/>
      <c r="T1692" s="3" t="str">
        <f t="shared" si="236"/>
        <v/>
      </c>
    </row>
    <row r="1693" spans="1:20" ht="24.75" customHeight="1">
      <c r="A1693" s="69">
        <f t="shared" si="237"/>
        <v>1691</v>
      </c>
      <c r="B1693" s="16" t="str">
        <f t="shared" si="239"/>
        <v>1393</v>
      </c>
      <c r="C1693" s="69">
        <f t="shared" si="234"/>
        <v>1393</v>
      </c>
      <c r="D1693" s="11"/>
      <c r="E1693" s="12"/>
      <c r="F1693" s="13"/>
      <c r="G1693" s="14"/>
      <c r="H1693" s="91"/>
      <c r="I1693" s="92"/>
      <c r="J1693" s="93"/>
      <c r="K1693" s="94" t="str">
        <f t="shared" si="240"/>
        <v/>
      </c>
      <c r="L1693" s="95">
        <f t="shared" si="233"/>
        <v>0</v>
      </c>
      <c r="M1693" s="96"/>
      <c r="N1693" s="79" t="str">
        <f t="shared" si="241"/>
        <v/>
      </c>
      <c r="O1693" s="82"/>
      <c r="P1693" s="83">
        <f t="shared" si="235"/>
        <v>0</v>
      </c>
      <c r="Q1693" s="78">
        <f t="shared" si="238"/>
        <v>1691</v>
      </c>
      <c r="R1693" s="79"/>
      <c r="T1693" s="3" t="str">
        <f t="shared" si="236"/>
        <v/>
      </c>
    </row>
    <row r="1694" spans="1:20" ht="24.75" customHeight="1">
      <c r="A1694" s="69">
        <f t="shared" si="237"/>
        <v>1692</v>
      </c>
      <c r="B1694" s="16" t="str">
        <f t="shared" si="239"/>
        <v>1394</v>
      </c>
      <c r="C1694" s="69">
        <f t="shared" si="234"/>
        <v>1394</v>
      </c>
      <c r="D1694" s="11"/>
      <c r="E1694" s="12"/>
      <c r="F1694" s="13"/>
      <c r="G1694" s="14"/>
      <c r="H1694" s="91"/>
      <c r="I1694" s="92"/>
      <c r="J1694" s="93"/>
      <c r="K1694" s="94" t="str">
        <f t="shared" si="240"/>
        <v/>
      </c>
      <c r="L1694" s="95">
        <f t="shared" si="233"/>
        <v>0</v>
      </c>
      <c r="M1694" s="96"/>
      <c r="N1694" s="79" t="str">
        <f t="shared" si="241"/>
        <v/>
      </c>
      <c r="O1694" s="82"/>
      <c r="P1694" s="83">
        <f t="shared" si="235"/>
        <v>0</v>
      </c>
      <c r="Q1694" s="78">
        <f t="shared" si="238"/>
        <v>1692</v>
      </c>
      <c r="R1694" s="79"/>
      <c r="T1694" s="3" t="str">
        <f t="shared" si="236"/>
        <v/>
      </c>
    </row>
    <row r="1695" spans="1:20" ht="24.75" customHeight="1">
      <c r="A1695" s="69">
        <f t="shared" si="237"/>
        <v>1693</v>
      </c>
      <c r="B1695" s="16" t="str">
        <f t="shared" si="239"/>
        <v>1395</v>
      </c>
      <c r="C1695" s="69">
        <f t="shared" si="234"/>
        <v>1395</v>
      </c>
      <c r="D1695" s="11"/>
      <c r="E1695" s="12"/>
      <c r="F1695" s="13"/>
      <c r="G1695" s="14"/>
      <c r="H1695" s="91"/>
      <c r="I1695" s="92"/>
      <c r="J1695" s="93"/>
      <c r="K1695" s="94" t="str">
        <f t="shared" si="240"/>
        <v/>
      </c>
      <c r="L1695" s="95">
        <f t="shared" si="233"/>
        <v>0</v>
      </c>
      <c r="M1695" s="96"/>
      <c r="N1695" s="79" t="str">
        <f t="shared" si="241"/>
        <v/>
      </c>
      <c r="O1695" s="82"/>
      <c r="P1695" s="83">
        <f t="shared" si="235"/>
        <v>0</v>
      </c>
      <c r="Q1695" s="78">
        <f t="shared" si="238"/>
        <v>1693</v>
      </c>
      <c r="R1695" s="79"/>
      <c r="T1695" s="3" t="str">
        <f t="shared" si="236"/>
        <v/>
      </c>
    </row>
    <row r="1696" spans="1:20" ht="24.75" customHeight="1">
      <c r="A1696" s="69">
        <f t="shared" si="237"/>
        <v>1694</v>
      </c>
      <c r="B1696" s="16" t="str">
        <f t="shared" si="239"/>
        <v>1396</v>
      </c>
      <c r="C1696" s="69">
        <f t="shared" si="234"/>
        <v>1396</v>
      </c>
      <c r="D1696" s="11"/>
      <c r="E1696" s="12"/>
      <c r="F1696" s="13"/>
      <c r="G1696" s="14"/>
      <c r="H1696" s="91"/>
      <c r="I1696" s="92"/>
      <c r="J1696" s="93"/>
      <c r="K1696" s="94" t="str">
        <f t="shared" si="240"/>
        <v/>
      </c>
      <c r="L1696" s="95">
        <f t="shared" si="233"/>
        <v>0</v>
      </c>
      <c r="M1696" s="96"/>
      <c r="N1696" s="79" t="str">
        <f t="shared" si="241"/>
        <v/>
      </c>
      <c r="O1696" s="82"/>
      <c r="P1696" s="83">
        <f t="shared" si="235"/>
        <v>0</v>
      </c>
      <c r="Q1696" s="78">
        <f t="shared" si="238"/>
        <v>1694</v>
      </c>
      <c r="R1696" s="79"/>
      <c r="T1696" s="3" t="str">
        <f t="shared" si="236"/>
        <v/>
      </c>
    </row>
    <row r="1697" spans="1:20" ht="24.75" customHeight="1">
      <c r="A1697" s="69">
        <f t="shared" si="237"/>
        <v>1695</v>
      </c>
      <c r="B1697" s="16" t="str">
        <f t="shared" si="239"/>
        <v>1397</v>
      </c>
      <c r="C1697" s="69">
        <f t="shared" si="234"/>
        <v>1397</v>
      </c>
      <c r="D1697" s="11"/>
      <c r="E1697" s="12"/>
      <c r="F1697" s="13"/>
      <c r="G1697" s="14"/>
      <c r="H1697" s="91"/>
      <c r="I1697" s="92"/>
      <c r="J1697" s="93"/>
      <c r="K1697" s="94" t="str">
        <f t="shared" si="240"/>
        <v/>
      </c>
      <c r="L1697" s="95">
        <f t="shared" si="233"/>
        <v>0</v>
      </c>
      <c r="M1697" s="96"/>
      <c r="N1697" s="79" t="str">
        <f t="shared" si="241"/>
        <v/>
      </c>
      <c r="O1697" s="82"/>
      <c r="P1697" s="83">
        <f t="shared" si="235"/>
        <v>0</v>
      </c>
      <c r="Q1697" s="78">
        <f t="shared" si="238"/>
        <v>1695</v>
      </c>
      <c r="R1697" s="79"/>
      <c r="T1697" s="3" t="str">
        <f t="shared" si="236"/>
        <v/>
      </c>
    </row>
    <row r="1698" spans="1:20" ht="24.75" customHeight="1">
      <c r="A1698" s="69">
        <f t="shared" si="237"/>
        <v>1696</v>
      </c>
      <c r="B1698" s="16" t="str">
        <f t="shared" si="239"/>
        <v>1398</v>
      </c>
      <c r="C1698" s="69">
        <f t="shared" si="234"/>
        <v>1398</v>
      </c>
      <c r="D1698" s="11"/>
      <c r="E1698" s="12"/>
      <c r="F1698" s="13"/>
      <c r="G1698" s="14"/>
      <c r="H1698" s="91"/>
      <c r="I1698" s="92"/>
      <c r="J1698" s="93"/>
      <c r="K1698" s="94" t="str">
        <f t="shared" si="240"/>
        <v/>
      </c>
      <c r="L1698" s="95">
        <f t="shared" si="233"/>
        <v>0</v>
      </c>
      <c r="M1698" s="96"/>
      <c r="N1698" s="79" t="str">
        <f t="shared" si="241"/>
        <v/>
      </c>
      <c r="O1698" s="82"/>
      <c r="P1698" s="83">
        <f t="shared" si="235"/>
        <v>0</v>
      </c>
      <c r="Q1698" s="78">
        <f t="shared" si="238"/>
        <v>1696</v>
      </c>
      <c r="R1698" s="79"/>
      <c r="T1698" s="3" t="str">
        <f t="shared" si="236"/>
        <v/>
      </c>
    </row>
    <row r="1699" spans="1:20" ht="24.75" customHeight="1">
      <c r="A1699" s="69">
        <f t="shared" si="237"/>
        <v>1697</v>
      </c>
      <c r="B1699" s="16" t="str">
        <f t="shared" si="239"/>
        <v>1399</v>
      </c>
      <c r="C1699" s="69">
        <f t="shared" si="234"/>
        <v>1399</v>
      </c>
      <c r="D1699" s="11"/>
      <c r="E1699" s="12"/>
      <c r="F1699" s="13"/>
      <c r="G1699" s="14"/>
      <c r="H1699" s="91"/>
      <c r="I1699" s="92"/>
      <c r="J1699" s="93"/>
      <c r="K1699" s="94" t="str">
        <f t="shared" si="240"/>
        <v/>
      </c>
      <c r="L1699" s="95">
        <f t="shared" si="233"/>
        <v>0</v>
      </c>
      <c r="M1699" s="96"/>
      <c r="N1699" s="79" t="str">
        <f t="shared" si="241"/>
        <v/>
      </c>
      <c r="O1699" s="82"/>
      <c r="P1699" s="83">
        <f t="shared" si="235"/>
        <v>0</v>
      </c>
      <c r="Q1699" s="78">
        <f t="shared" si="238"/>
        <v>1697</v>
      </c>
      <c r="R1699" s="79"/>
      <c r="T1699" s="3" t="str">
        <f t="shared" si="236"/>
        <v/>
      </c>
    </row>
    <row r="1700" spans="1:20" ht="24.75" customHeight="1">
      <c r="A1700" s="69">
        <f t="shared" si="237"/>
        <v>1698</v>
      </c>
      <c r="B1700" s="16" t="str">
        <f t="shared" si="239"/>
        <v>1400</v>
      </c>
      <c r="C1700" s="69">
        <f t="shared" si="234"/>
        <v>1400</v>
      </c>
      <c r="D1700" s="11"/>
      <c r="E1700" s="12"/>
      <c r="F1700" s="13"/>
      <c r="G1700" s="14"/>
      <c r="H1700" s="91"/>
      <c r="I1700" s="92"/>
      <c r="J1700" s="93"/>
      <c r="K1700" s="94" t="str">
        <f t="shared" si="240"/>
        <v/>
      </c>
      <c r="L1700" s="95">
        <f t="shared" si="233"/>
        <v>0</v>
      </c>
      <c r="M1700" s="96"/>
      <c r="N1700" s="79" t="str">
        <f t="shared" si="241"/>
        <v/>
      </c>
      <c r="O1700" s="82"/>
      <c r="P1700" s="83">
        <f t="shared" si="235"/>
        <v>0</v>
      </c>
      <c r="Q1700" s="78">
        <f t="shared" si="238"/>
        <v>1698</v>
      </c>
      <c r="R1700" s="79"/>
      <c r="T1700" s="3" t="str">
        <f t="shared" si="236"/>
        <v/>
      </c>
    </row>
    <row r="1701" spans="1:20" ht="24.75" customHeight="1">
      <c r="A1701" s="69">
        <f t="shared" si="237"/>
        <v>1699</v>
      </c>
      <c r="B1701" s="16" t="str">
        <f t="shared" si="239"/>
        <v>1401</v>
      </c>
      <c r="C1701" s="69">
        <f t="shared" si="234"/>
        <v>1401</v>
      </c>
      <c r="D1701" s="11"/>
      <c r="E1701" s="12"/>
      <c r="F1701" s="13"/>
      <c r="G1701" s="14"/>
      <c r="H1701" s="91"/>
      <c r="I1701" s="92"/>
      <c r="J1701" s="93"/>
      <c r="K1701" s="94" t="str">
        <f t="shared" si="240"/>
        <v/>
      </c>
      <c r="L1701" s="95">
        <f t="shared" si="233"/>
        <v>0</v>
      </c>
      <c r="M1701" s="96"/>
      <c r="N1701" s="79" t="str">
        <f t="shared" si="241"/>
        <v/>
      </c>
      <c r="O1701" s="82"/>
      <c r="P1701" s="83">
        <f t="shared" si="235"/>
        <v>0</v>
      </c>
      <c r="Q1701" s="78">
        <f t="shared" si="238"/>
        <v>1699</v>
      </c>
      <c r="R1701" s="79"/>
      <c r="T1701" s="3" t="str">
        <f t="shared" si="236"/>
        <v/>
      </c>
    </row>
    <row r="1702" spans="1:20" ht="24.75" customHeight="1">
      <c r="A1702" s="69">
        <f t="shared" si="237"/>
        <v>1700</v>
      </c>
      <c r="B1702" s="16" t="str">
        <f t="shared" si="239"/>
        <v>1402</v>
      </c>
      <c r="C1702" s="69">
        <f t="shared" si="234"/>
        <v>1402</v>
      </c>
      <c r="D1702" s="11"/>
      <c r="E1702" s="12"/>
      <c r="F1702" s="13"/>
      <c r="G1702" s="14"/>
      <c r="H1702" s="91"/>
      <c r="I1702" s="92"/>
      <c r="J1702" s="93"/>
      <c r="K1702" s="94" t="str">
        <f t="shared" si="240"/>
        <v/>
      </c>
      <c r="L1702" s="95">
        <f t="shared" si="233"/>
        <v>0</v>
      </c>
      <c r="M1702" s="96"/>
      <c r="N1702" s="79" t="str">
        <f t="shared" si="241"/>
        <v/>
      </c>
      <c r="O1702" s="82"/>
      <c r="P1702" s="83">
        <f t="shared" si="235"/>
        <v>0</v>
      </c>
      <c r="Q1702" s="78">
        <f t="shared" si="238"/>
        <v>1700</v>
      </c>
      <c r="R1702" s="79"/>
      <c r="T1702" s="3" t="str">
        <f t="shared" si="236"/>
        <v/>
      </c>
    </row>
    <row r="1703" spans="1:20" ht="24.75" customHeight="1">
      <c r="A1703" s="69">
        <f t="shared" si="237"/>
        <v>1701</v>
      </c>
      <c r="B1703" s="16" t="str">
        <f t="shared" si="239"/>
        <v>1403</v>
      </c>
      <c r="C1703" s="69">
        <f t="shared" si="234"/>
        <v>1403</v>
      </c>
      <c r="D1703" s="11"/>
      <c r="E1703" s="12"/>
      <c r="F1703" s="13"/>
      <c r="G1703" s="14"/>
      <c r="H1703" s="91"/>
      <c r="I1703" s="92"/>
      <c r="J1703" s="93"/>
      <c r="K1703" s="94" t="str">
        <f t="shared" si="240"/>
        <v/>
      </c>
      <c r="L1703" s="95">
        <f t="shared" si="233"/>
        <v>0</v>
      </c>
      <c r="M1703" s="96"/>
      <c r="N1703" s="79" t="str">
        <f t="shared" si="241"/>
        <v/>
      </c>
      <c r="O1703" s="82"/>
      <c r="P1703" s="83">
        <f t="shared" si="235"/>
        <v>0</v>
      </c>
      <c r="Q1703" s="78">
        <f t="shared" si="238"/>
        <v>1701</v>
      </c>
      <c r="R1703" s="79"/>
      <c r="T1703" s="3" t="str">
        <f t="shared" si="236"/>
        <v/>
      </c>
    </row>
    <row r="1704" spans="1:20" ht="24.75" customHeight="1">
      <c r="A1704" s="69">
        <f t="shared" si="237"/>
        <v>1702</v>
      </c>
      <c r="B1704" s="16" t="str">
        <f t="shared" si="239"/>
        <v>1404</v>
      </c>
      <c r="C1704" s="69">
        <f t="shared" si="234"/>
        <v>1404</v>
      </c>
      <c r="D1704" s="11"/>
      <c r="E1704" s="12"/>
      <c r="F1704" s="13"/>
      <c r="G1704" s="14"/>
      <c r="H1704" s="91"/>
      <c r="I1704" s="92"/>
      <c r="J1704" s="93"/>
      <c r="K1704" s="94" t="str">
        <f t="shared" si="240"/>
        <v/>
      </c>
      <c r="L1704" s="95">
        <f t="shared" si="233"/>
        <v>0</v>
      </c>
      <c r="M1704" s="96"/>
      <c r="N1704" s="79" t="str">
        <f t="shared" si="241"/>
        <v/>
      </c>
      <c r="O1704" s="82"/>
      <c r="P1704" s="83">
        <f t="shared" si="235"/>
        <v>0</v>
      </c>
      <c r="Q1704" s="78">
        <f t="shared" si="238"/>
        <v>1702</v>
      </c>
      <c r="R1704" s="79"/>
      <c r="T1704" s="3" t="str">
        <f t="shared" si="236"/>
        <v/>
      </c>
    </row>
    <row r="1705" spans="1:20" ht="24.75" customHeight="1">
      <c r="A1705" s="69">
        <f t="shared" si="237"/>
        <v>1703</v>
      </c>
      <c r="B1705" s="16" t="str">
        <f t="shared" si="239"/>
        <v>1405</v>
      </c>
      <c r="C1705" s="69">
        <f t="shared" si="234"/>
        <v>1405</v>
      </c>
      <c r="D1705" s="11"/>
      <c r="E1705" s="12"/>
      <c r="F1705" s="13"/>
      <c r="G1705" s="14"/>
      <c r="H1705" s="91"/>
      <c r="I1705" s="92"/>
      <c r="J1705" s="93"/>
      <c r="K1705" s="94" t="str">
        <f t="shared" si="240"/>
        <v/>
      </c>
      <c r="L1705" s="95">
        <f t="shared" si="233"/>
        <v>0</v>
      </c>
      <c r="M1705" s="96"/>
      <c r="N1705" s="79" t="str">
        <f t="shared" si="241"/>
        <v/>
      </c>
      <c r="O1705" s="82"/>
      <c r="P1705" s="83">
        <f t="shared" si="235"/>
        <v>0</v>
      </c>
      <c r="Q1705" s="78">
        <f t="shared" si="238"/>
        <v>1703</v>
      </c>
      <c r="R1705" s="79"/>
      <c r="T1705" s="3" t="str">
        <f t="shared" si="236"/>
        <v/>
      </c>
    </row>
    <row r="1706" spans="1:20" ht="24.75" customHeight="1">
      <c r="A1706" s="69">
        <f t="shared" si="237"/>
        <v>1704</v>
      </c>
      <c r="B1706" s="16" t="str">
        <f t="shared" si="239"/>
        <v>1406</v>
      </c>
      <c r="C1706" s="69">
        <f t="shared" si="234"/>
        <v>1406</v>
      </c>
      <c r="D1706" s="11"/>
      <c r="E1706" s="12"/>
      <c r="F1706" s="13"/>
      <c r="G1706" s="14"/>
      <c r="H1706" s="91"/>
      <c r="I1706" s="92"/>
      <c r="J1706" s="93"/>
      <c r="K1706" s="94" t="str">
        <f t="shared" si="240"/>
        <v/>
      </c>
      <c r="L1706" s="95">
        <f t="shared" si="233"/>
        <v>0</v>
      </c>
      <c r="M1706" s="96"/>
      <c r="N1706" s="79" t="str">
        <f t="shared" si="241"/>
        <v/>
      </c>
      <c r="O1706" s="82"/>
      <c r="P1706" s="83">
        <f t="shared" si="235"/>
        <v>0</v>
      </c>
      <c r="Q1706" s="78">
        <f t="shared" si="238"/>
        <v>1704</v>
      </c>
      <c r="R1706" s="79"/>
      <c r="T1706" s="3" t="str">
        <f t="shared" si="236"/>
        <v/>
      </c>
    </row>
    <row r="1707" spans="1:20" ht="24.75" customHeight="1">
      <c r="A1707" s="69">
        <f t="shared" si="237"/>
        <v>1705</v>
      </c>
      <c r="B1707" s="16" t="str">
        <f t="shared" si="239"/>
        <v>1407</v>
      </c>
      <c r="C1707" s="69">
        <f t="shared" si="234"/>
        <v>1407</v>
      </c>
      <c r="D1707" s="11"/>
      <c r="E1707" s="12"/>
      <c r="F1707" s="13"/>
      <c r="G1707" s="14"/>
      <c r="H1707" s="91"/>
      <c r="I1707" s="92"/>
      <c r="J1707" s="93"/>
      <c r="K1707" s="94" t="str">
        <f t="shared" si="240"/>
        <v/>
      </c>
      <c r="L1707" s="95">
        <f t="shared" si="233"/>
        <v>0</v>
      </c>
      <c r="M1707" s="96"/>
      <c r="N1707" s="79" t="str">
        <f t="shared" si="241"/>
        <v/>
      </c>
      <c r="O1707" s="82"/>
      <c r="P1707" s="83">
        <f t="shared" si="235"/>
        <v>0</v>
      </c>
      <c r="Q1707" s="78">
        <f t="shared" si="238"/>
        <v>1705</v>
      </c>
      <c r="R1707" s="79"/>
      <c r="T1707" s="3" t="str">
        <f t="shared" si="236"/>
        <v/>
      </c>
    </row>
    <row r="1708" spans="1:20" ht="24.75" customHeight="1">
      <c r="A1708" s="69">
        <f t="shared" si="237"/>
        <v>1706</v>
      </c>
      <c r="B1708" s="16" t="str">
        <f t="shared" si="239"/>
        <v>1408</v>
      </c>
      <c r="C1708" s="69">
        <f t="shared" si="234"/>
        <v>1408</v>
      </c>
      <c r="D1708" s="11"/>
      <c r="E1708" s="12"/>
      <c r="F1708" s="13"/>
      <c r="G1708" s="14"/>
      <c r="H1708" s="91"/>
      <c r="I1708" s="92"/>
      <c r="J1708" s="93"/>
      <c r="K1708" s="94" t="str">
        <f t="shared" si="240"/>
        <v/>
      </c>
      <c r="L1708" s="95">
        <f t="shared" si="233"/>
        <v>0</v>
      </c>
      <c r="M1708" s="96"/>
      <c r="N1708" s="79" t="str">
        <f t="shared" si="241"/>
        <v/>
      </c>
      <c r="O1708" s="82"/>
      <c r="P1708" s="83">
        <f t="shared" si="235"/>
        <v>0</v>
      </c>
      <c r="Q1708" s="78">
        <f t="shared" si="238"/>
        <v>1706</v>
      </c>
      <c r="R1708" s="79"/>
      <c r="T1708" s="3" t="str">
        <f t="shared" si="236"/>
        <v/>
      </c>
    </row>
    <row r="1709" spans="1:20" ht="24.75" customHeight="1">
      <c r="A1709" s="69">
        <f t="shared" si="237"/>
        <v>1707</v>
      </c>
      <c r="B1709" s="16" t="str">
        <f t="shared" si="239"/>
        <v>1409</v>
      </c>
      <c r="C1709" s="69">
        <f t="shared" si="234"/>
        <v>1409</v>
      </c>
      <c r="D1709" s="11"/>
      <c r="E1709" s="12"/>
      <c r="F1709" s="13"/>
      <c r="G1709" s="14"/>
      <c r="H1709" s="91"/>
      <c r="I1709" s="92"/>
      <c r="J1709" s="93"/>
      <c r="K1709" s="94" t="str">
        <f t="shared" si="240"/>
        <v/>
      </c>
      <c r="L1709" s="95">
        <f t="shared" si="233"/>
        <v>0</v>
      </c>
      <c r="M1709" s="96"/>
      <c r="N1709" s="79" t="str">
        <f t="shared" si="241"/>
        <v/>
      </c>
      <c r="O1709" s="82"/>
      <c r="P1709" s="83">
        <f t="shared" si="235"/>
        <v>0</v>
      </c>
      <c r="Q1709" s="78">
        <f t="shared" si="238"/>
        <v>1707</v>
      </c>
      <c r="R1709" s="79"/>
      <c r="T1709" s="3" t="str">
        <f t="shared" si="236"/>
        <v/>
      </c>
    </row>
    <row r="1710" spans="1:20" ht="24.75" customHeight="1">
      <c r="A1710" s="69">
        <f t="shared" si="237"/>
        <v>1708</v>
      </c>
      <c r="B1710" s="16" t="str">
        <f t="shared" si="239"/>
        <v>1410</v>
      </c>
      <c r="C1710" s="69">
        <f t="shared" si="234"/>
        <v>1410</v>
      </c>
      <c r="D1710" s="11"/>
      <c r="E1710" s="12"/>
      <c r="F1710" s="13"/>
      <c r="G1710" s="14"/>
      <c r="H1710" s="91"/>
      <c r="I1710" s="92"/>
      <c r="J1710" s="93"/>
      <c r="K1710" s="94" t="str">
        <f t="shared" si="240"/>
        <v/>
      </c>
      <c r="L1710" s="95">
        <f t="shared" si="233"/>
        <v>0</v>
      </c>
      <c r="M1710" s="96"/>
      <c r="N1710" s="79" t="str">
        <f t="shared" si="241"/>
        <v/>
      </c>
      <c r="O1710" s="82"/>
      <c r="P1710" s="83">
        <f t="shared" si="235"/>
        <v>0</v>
      </c>
      <c r="Q1710" s="78">
        <f t="shared" si="238"/>
        <v>1708</v>
      </c>
      <c r="R1710" s="79"/>
      <c r="T1710" s="3" t="str">
        <f t="shared" si="236"/>
        <v/>
      </c>
    </row>
    <row r="1711" spans="1:20" ht="24.75" customHeight="1">
      <c r="A1711" s="69">
        <f t="shared" si="237"/>
        <v>1709</v>
      </c>
      <c r="B1711" s="16" t="str">
        <f t="shared" si="239"/>
        <v>1411</v>
      </c>
      <c r="C1711" s="69">
        <f t="shared" si="234"/>
        <v>1411</v>
      </c>
      <c r="D1711" s="11"/>
      <c r="E1711" s="12"/>
      <c r="F1711" s="13"/>
      <c r="G1711" s="14"/>
      <c r="H1711" s="91"/>
      <c r="I1711" s="92"/>
      <c r="J1711" s="93"/>
      <c r="K1711" s="94" t="str">
        <f t="shared" si="240"/>
        <v/>
      </c>
      <c r="L1711" s="95">
        <f t="shared" si="233"/>
        <v>0</v>
      </c>
      <c r="M1711" s="96"/>
      <c r="N1711" s="79" t="str">
        <f t="shared" si="241"/>
        <v/>
      </c>
      <c r="O1711" s="82"/>
      <c r="P1711" s="83">
        <f t="shared" si="235"/>
        <v>0</v>
      </c>
      <c r="Q1711" s="78">
        <f t="shared" si="238"/>
        <v>1709</v>
      </c>
      <c r="R1711" s="79"/>
      <c r="T1711" s="3" t="str">
        <f t="shared" si="236"/>
        <v/>
      </c>
    </row>
    <row r="1712" spans="1:20" ht="24.75" customHeight="1">
      <c r="A1712" s="69">
        <f t="shared" si="237"/>
        <v>1710</v>
      </c>
      <c r="B1712" s="16" t="str">
        <f t="shared" si="239"/>
        <v>1412</v>
      </c>
      <c r="C1712" s="69">
        <f t="shared" si="234"/>
        <v>1412</v>
      </c>
      <c r="D1712" s="11"/>
      <c r="E1712" s="12"/>
      <c r="F1712" s="13"/>
      <c r="G1712" s="14"/>
      <c r="H1712" s="91"/>
      <c r="I1712" s="92"/>
      <c r="J1712" s="93"/>
      <c r="K1712" s="94" t="str">
        <f t="shared" si="240"/>
        <v/>
      </c>
      <c r="L1712" s="95">
        <f t="shared" si="233"/>
        <v>0</v>
      </c>
      <c r="M1712" s="96"/>
      <c r="N1712" s="79" t="str">
        <f t="shared" si="241"/>
        <v/>
      </c>
      <c r="O1712" s="82"/>
      <c r="P1712" s="83">
        <f t="shared" si="235"/>
        <v>0</v>
      </c>
      <c r="Q1712" s="78">
        <f t="shared" si="238"/>
        <v>1710</v>
      </c>
      <c r="R1712" s="79"/>
      <c r="T1712" s="3" t="str">
        <f t="shared" si="236"/>
        <v/>
      </c>
    </row>
    <row r="1713" spans="1:20" ht="24.75" customHeight="1">
      <c r="A1713" s="69">
        <f t="shared" si="237"/>
        <v>1711</v>
      </c>
      <c r="B1713" s="16" t="str">
        <f t="shared" si="239"/>
        <v>1413</v>
      </c>
      <c r="C1713" s="69">
        <f t="shared" si="234"/>
        <v>1413</v>
      </c>
      <c r="D1713" s="11"/>
      <c r="E1713" s="12"/>
      <c r="F1713" s="13"/>
      <c r="G1713" s="14"/>
      <c r="H1713" s="91"/>
      <c r="I1713" s="92"/>
      <c r="J1713" s="93"/>
      <c r="K1713" s="94" t="str">
        <f t="shared" si="240"/>
        <v/>
      </c>
      <c r="L1713" s="95">
        <f t="shared" si="233"/>
        <v>0</v>
      </c>
      <c r="M1713" s="96"/>
      <c r="N1713" s="79" t="str">
        <f t="shared" si="241"/>
        <v/>
      </c>
      <c r="O1713" s="82"/>
      <c r="P1713" s="83">
        <f t="shared" si="235"/>
        <v>0</v>
      </c>
      <c r="Q1713" s="78">
        <f t="shared" si="238"/>
        <v>1711</v>
      </c>
      <c r="R1713" s="79"/>
      <c r="T1713" s="3" t="str">
        <f t="shared" si="236"/>
        <v/>
      </c>
    </row>
    <row r="1714" spans="1:20" ht="24.75" customHeight="1">
      <c r="A1714" s="69">
        <f t="shared" si="237"/>
        <v>1712</v>
      </c>
      <c r="B1714" s="16" t="str">
        <f t="shared" si="239"/>
        <v>1414</v>
      </c>
      <c r="C1714" s="69">
        <f t="shared" si="234"/>
        <v>1414</v>
      </c>
      <c r="D1714" s="11"/>
      <c r="E1714" s="12"/>
      <c r="F1714" s="13"/>
      <c r="G1714" s="14"/>
      <c r="H1714" s="91"/>
      <c r="I1714" s="92"/>
      <c r="J1714" s="93"/>
      <c r="K1714" s="94" t="str">
        <f t="shared" si="240"/>
        <v/>
      </c>
      <c r="L1714" s="95">
        <f t="shared" si="233"/>
        <v>0</v>
      </c>
      <c r="M1714" s="96"/>
      <c r="N1714" s="79" t="str">
        <f t="shared" si="241"/>
        <v/>
      </c>
      <c r="O1714" s="82"/>
      <c r="P1714" s="83">
        <f t="shared" si="235"/>
        <v>0</v>
      </c>
      <c r="Q1714" s="78">
        <f t="shared" si="238"/>
        <v>1712</v>
      </c>
      <c r="R1714" s="79"/>
      <c r="T1714" s="3" t="str">
        <f t="shared" si="236"/>
        <v/>
      </c>
    </row>
    <row r="1715" spans="1:20" ht="24.75" customHeight="1">
      <c r="A1715" s="69">
        <f t="shared" si="237"/>
        <v>1713</v>
      </c>
      <c r="B1715" s="16" t="str">
        <f t="shared" si="239"/>
        <v>1415</v>
      </c>
      <c r="C1715" s="69">
        <f t="shared" si="234"/>
        <v>1415</v>
      </c>
      <c r="D1715" s="11"/>
      <c r="E1715" s="12"/>
      <c r="F1715" s="13"/>
      <c r="G1715" s="14"/>
      <c r="H1715" s="91"/>
      <c r="I1715" s="92"/>
      <c r="J1715" s="93"/>
      <c r="K1715" s="94" t="str">
        <f t="shared" si="240"/>
        <v/>
      </c>
      <c r="L1715" s="95">
        <f t="shared" si="233"/>
        <v>0</v>
      </c>
      <c r="M1715" s="96"/>
      <c r="N1715" s="79" t="str">
        <f t="shared" si="241"/>
        <v/>
      </c>
      <c r="O1715" s="82"/>
      <c r="P1715" s="83">
        <f t="shared" si="235"/>
        <v>0</v>
      </c>
      <c r="Q1715" s="78">
        <f t="shared" si="238"/>
        <v>1713</v>
      </c>
      <c r="R1715" s="79"/>
      <c r="T1715" s="3" t="str">
        <f t="shared" si="236"/>
        <v/>
      </c>
    </row>
    <row r="1716" spans="1:20" ht="24.75" customHeight="1">
      <c r="A1716" s="69">
        <f t="shared" si="237"/>
        <v>1714</v>
      </c>
      <c r="B1716" s="16" t="str">
        <f t="shared" si="239"/>
        <v>1416</v>
      </c>
      <c r="C1716" s="69">
        <f t="shared" si="234"/>
        <v>1416</v>
      </c>
      <c r="D1716" s="11"/>
      <c r="E1716" s="12"/>
      <c r="F1716" s="13"/>
      <c r="G1716" s="14"/>
      <c r="H1716" s="91"/>
      <c r="I1716" s="92"/>
      <c r="J1716" s="93"/>
      <c r="K1716" s="94" t="str">
        <f t="shared" si="240"/>
        <v/>
      </c>
      <c r="L1716" s="95">
        <f t="shared" si="233"/>
        <v>0</v>
      </c>
      <c r="M1716" s="96"/>
      <c r="N1716" s="79" t="str">
        <f t="shared" si="241"/>
        <v/>
      </c>
      <c r="O1716" s="82"/>
      <c r="P1716" s="83">
        <f t="shared" si="235"/>
        <v>0</v>
      </c>
      <c r="Q1716" s="78">
        <f t="shared" si="238"/>
        <v>1714</v>
      </c>
      <c r="R1716" s="79"/>
      <c r="T1716" s="3" t="str">
        <f t="shared" si="236"/>
        <v/>
      </c>
    </row>
    <row r="1717" spans="1:20" ht="24.75" customHeight="1">
      <c r="A1717" s="69">
        <f t="shared" si="237"/>
        <v>1715</v>
      </c>
      <c r="B1717" s="16" t="str">
        <f t="shared" si="239"/>
        <v>1417</v>
      </c>
      <c r="C1717" s="69">
        <f t="shared" si="234"/>
        <v>1417</v>
      </c>
      <c r="D1717" s="11"/>
      <c r="E1717" s="12"/>
      <c r="F1717" s="13"/>
      <c r="G1717" s="14"/>
      <c r="H1717" s="91"/>
      <c r="I1717" s="92"/>
      <c r="J1717" s="93"/>
      <c r="K1717" s="94" t="str">
        <f t="shared" si="240"/>
        <v/>
      </c>
      <c r="L1717" s="95">
        <f t="shared" si="233"/>
        <v>0</v>
      </c>
      <c r="M1717" s="96"/>
      <c r="N1717" s="79" t="str">
        <f t="shared" si="241"/>
        <v/>
      </c>
      <c r="O1717" s="82"/>
      <c r="P1717" s="83">
        <f t="shared" si="235"/>
        <v>0</v>
      </c>
      <c r="Q1717" s="78">
        <f t="shared" si="238"/>
        <v>1715</v>
      </c>
      <c r="R1717" s="79"/>
      <c r="T1717" s="3" t="str">
        <f t="shared" si="236"/>
        <v/>
      </c>
    </row>
    <row r="1718" spans="1:20" ht="24.75" customHeight="1">
      <c r="A1718" s="69">
        <f t="shared" si="237"/>
        <v>1716</v>
      </c>
      <c r="B1718" s="16" t="str">
        <f t="shared" si="239"/>
        <v>1418</v>
      </c>
      <c r="C1718" s="69">
        <f t="shared" si="234"/>
        <v>1418</v>
      </c>
      <c r="D1718" s="11"/>
      <c r="E1718" s="12"/>
      <c r="F1718" s="13"/>
      <c r="G1718" s="14"/>
      <c r="H1718" s="91"/>
      <c r="I1718" s="92"/>
      <c r="J1718" s="93"/>
      <c r="K1718" s="94" t="str">
        <f t="shared" si="240"/>
        <v/>
      </c>
      <c r="L1718" s="95">
        <f t="shared" si="233"/>
        <v>0</v>
      </c>
      <c r="M1718" s="96"/>
      <c r="N1718" s="79" t="str">
        <f t="shared" si="241"/>
        <v/>
      </c>
      <c r="O1718" s="82"/>
      <c r="P1718" s="83">
        <f t="shared" si="235"/>
        <v>0</v>
      </c>
      <c r="Q1718" s="78">
        <f t="shared" si="238"/>
        <v>1716</v>
      </c>
      <c r="R1718" s="79"/>
      <c r="T1718" s="3" t="str">
        <f t="shared" si="236"/>
        <v/>
      </c>
    </row>
    <row r="1719" spans="1:20" ht="24.75" customHeight="1">
      <c r="A1719" s="69">
        <f t="shared" si="237"/>
        <v>1717</v>
      </c>
      <c r="B1719" s="16" t="str">
        <f t="shared" si="239"/>
        <v>1419</v>
      </c>
      <c r="C1719" s="69">
        <f t="shared" si="234"/>
        <v>1419</v>
      </c>
      <c r="D1719" s="11"/>
      <c r="E1719" s="12"/>
      <c r="F1719" s="13"/>
      <c r="G1719" s="14"/>
      <c r="H1719" s="91"/>
      <c r="I1719" s="92"/>
      <c r="J1719" s="93"/>
      <c r="K1719" s="94" t="str">
        <f t="shared" si="240"/>
        <v/>
      </c>
      <c r="L1719" s="95">
        <f t="shared" si="233"/>
        <v>0</v>
      </c>
      <c r="M1719" s="96"/>
      <c r="N1719" s="79" t="str">
        <f t="shared" si="241"/>
        <v/>
      </c>
      <c r="O1719" s="82"/>
      <c r="P1719" s="83">
        <f t="shared" si="235"/>
        <v>0</v>
      </c>
      <c r="Q1719" s="78">
        <f t="shared" si="238"/>
        <v>1717</v>
      </c>
      <c r="R1719" s="79"/>
      <c r="T1719" s="3" t="str">
        <f t="shared" si="236"/>
        <v/>
      </c>
    </row>
    <row r="1720" spans="1:20" ht="24.75" customHeight="1">
      <c r="A1720" s="69">
        <f t="shared" si="237"/>
        <v>1718</v>
      </c>
      <c r="B1720" s="16" t="str">
        <f t="shared" si="239"/>
        <v>1420</v>
      </c>
      <c r="C1720" s="69">
        <f t="shared" si="234"/>
        <v>1420</v>
      </c>
      <c r="D1720" s="11"/>
      <c r="E1720" s="12"/>
      <c r="F1720" s="13"/>
      <c r="G1720" s="14"/>
      <c r="H1720" s="91"/>
      <c r="I1720" s="92"/>
      <c r="J1720" s="93"/>
      <c r="K1720" s="94" t="str">
        <f t="shared" si="240"/>
        <v/>
      </c>
      <c r="L1720" s="95">
        <f t="shared" si="233"/>
        <v>0</v>
      </c>
      <c r="M1720" s="96"/>
      <c r="N1720" s="79" t="str">
        <f t="shared" si="241"/>
        <v/>
      </c>
      <c r="O1720" s="82"/>
      <c r="P1720" s="83">
        <f t="shared" si="235"/>
        <v>0</v>
      </c>
      <c r="Q1720" s="78">
        <f t="shared" si="238"/>
        <v>1718</v>
      </c>
      <c r="R1720" s="79"/>
      <c r="T1720" s="3" t="str">
        <f t="shared" si="236"/>
        <v/>
      </c>
    </row>
    <row r="1721" spans="1:20" ht="24.75" customHeight="1">
      <c r="A1721" s="69">
        <f t="shared" si="237"/>
        <v>1719</v>
      </c>
      <c r="B1721" s="16" t="str">
        <f t="shared" si="239"/>
        <v>1421</v>
      </c>
      <c r="C1721" s="69">
        <f t="shared" si="234"/>
        <v>1421</v>
      </c>
      <c r="D1721" s="11"/>
      <c r="E1721" s="12"/>
      <c r="F1721" s="13"/>
      <c r="G1721" s="14"/>
      <c r="H1721" s="91"/>
      <c r="I1721" s="92"/>
      <c r="J1721" s="93"/>
      <c r="K1721" s="94" t="str">
        <f t="shared" si="240"/>
        <v/>
      </c>
      <c r="L1721" s="95">
        <f t="shared" si="233"/>
        <v>0</v>
      </c>
      <c r="M1721" s="96"/>
      <c r="N1721" s="79" t="str">
        <f t="shared" si="241"/>
        <v/>
      </c>
      <c r="O1721" s="82"/>
      <c r="P1721" s="83">
        <f t="shared" si="235"/>
        <v>0</v>
      </c>
      <c r="Q1721" s="78">
        <f t="shared" si="238"/>
        <v>1719</v>
      </c>
      <c r="R1721" s="79"/>
      <c r="T1721" s="3" t="str">
        <f t="shared" si="236"/>
        <v/>
      </c>
    </row>
    <row r="1722" spans="1:20" ht="24.75" customHeight="1">
      <c r="A1722" s="69">
        <f t="shared" si="237"/>
        <v>1720</v>
      </c>
      <c r="B1722" s="16" t="str">
        <f t="shared" si="239"/>
        <v>1422</v>
      </c>
      <c r="C1722" s="69">
        <f t="shared" si="234"/>
        <v>1422</v>
      </c>
      <c r="D1722" s="11"/>
      <c r="E1722" s="12"/>
      <c r="F1722" s="13"/>
      <c r="G1722" s="14"/>
      <c r="H1722" s="91"/>
      <c r="I1722" s="92"/>
      <c r="J1722" s="93"/>
      <c r="K1722" s="94" t="str">
        <f t="shared" si="240"/>
        <v/>
      </c>
      <c r="L1722" s="95">
        <f t="shared" si="233"/>
        <v>0</v>
      </c>
      <c r="M1722" s="96"/>
      <c r="N1722" s="79" t="str">
        <f t="shared" si="241"/>
        <v/>
      </c>
      <c r="O1722" s="82"/>
      <c r="P1722" s="83">
        <f t="shared" si="235"/>
        <v>0</v>
      </c>
      <c r="Q1722" s="78">
        <f t="shared" si="238"/>
        <v>1720</v>
      </c>
      <c r="R1722" s="79"/>
      <c r="T1722" s="3" t="str">
        <f t="shared" si="236"/>
        <v/>
      </c>
    </row>
    <row r="1723" spans="1:20" ht="24.75" customHeight="1">
      <c r="A1723" s="69">
        <f t="shared" si="237"/>
        <v>1721</v>
      </c>
      <c r="B1723" s="16" t="str">
        <f t="shared" si="239"/>
        <v>1423</v>
      </c>
      <c r="C1723" s="69">
        <f t="shared" si="234"/>
        <v>1423</v>
      </c>
      <c r="D1723" s="11"/>
      <c r="E1723" s="12"/>
      <c r="F1723" s="13"/>
      <c r="G1723" s="14"/>
      <c r="H1723" s="91"/>
      <c r="I1723" s="92"/>
      <c r="J1723" s="93"/>
      <c r="K1723" s="94" t="str">
        <f t="shared" si="240"/>
        <v/>
      </c>
      <c r="L1723" s="95">
        <f t="shared" si="233"/>
        <v>0</v>
      </c>
      <c r="M1723" s="96"/>
      <c r="N1723" s="79" t="str">
        <f t="shared" si="241"/>
        <v/>
      </c>
      <c r="O1723" s="82"/>
      <c r="P1723" s="83">
        <f t="shared" si="235"/>
        <v>0</v>
      </c>
      <c r="Q1723" s="78">
        <f t="shared" si="238"/>
        <v>1721</v>
      </c>
      <c r="R1723" s="79"/>
      <c r="T1723" s="3" t="str">
        <f t="shared" si="236"/>
        <v/>
      </c>
    </row>
    <row r="1724" spans="1:20" ht="24.75" customHeight="1">
      <c r="A1724" s="69">
        <f t="shared" si="237"/>
        <v>1722</v>
      </c>
      <c r="B1724" s="16" t="str">
        <f t="shared" si="239"/>
        <v>1424</v>
      </c>
      <c r="C1724" s="69">
        <f t="shared" si="234"/>
        <v>1424</v>
      </c>
      <c r="D1724" s="11"/>
      <c r="E1724" s="12"/>
      <c r="F1724" s="13"/>
      <c r="G1724" s="14"/>
      <c r="H1724" s="91"/>
      <c r="I1724" s="92"/>
      <c r="J1724" s="93"/>
      <c r="K1724" s="94" t="str">
        <f t="shared" si="240"/>
        <v/>
      </c>
      <c r="L1724" s="95">
        <f t="shared" si="233"/>
        <v>0</v>
      </c>
      <c r="M1724" s="96"/>
      <c r="N1724" s="79" t="str">
        <f t="shared" si="241"/>
        <v/>
      </c>
      <c r="O1724" s="82"/>
      <c r="P1724" s="83">
        <f t="shared" si="235"/>
        <v>0</v>
      </c>
      <c r="Q1724" s="78">
        <f t="shared" si="238"/>
        <v>1722</v>
      </c>
      <c r="R1724" s="79"/>
      <c r="T1724" s="3" t="str">
        <f t="shared" si="236"/>
        <v/>
      </c>
    </row>
    <row r="1725" spans="1:20" ht="24.75" customHeight="1">
      <c r="A1725" s="69">
        <f t="shared" si="237"/>
        <v>1723</v>
      </c>
      <c r="B1725" s="16" t="str">
        <f t="shared" si="239"/>
        <v>1425</v>
      </c>
      <c r="C1725" s="69">
        <f t="shared" si="234"/>
        <v>1425</v>
      </c>
      <c r="D1725" s="11"/>
      <c r="E1725" s="12"/>
      <c r="F1725" s="13"/>
      <c r="G1725" s="14"/>
      <c r="H1725" s="91"/>
      <c r="I1725" s="92"/>
      <c r="J1725" s="93"/>
      <c r="K1725" s="94" t="str">
        <f t="shared" si="240"/>
        <v/>
      </c>
      <c r="L1725" s="95">
        <f t="shared" si="233"/>
        <v>0</v>
      </c>
      <c r="M1725" s="96"/>
      <c r="N1725" s="79" t="str">
        <f t="shared" si="241"/>
        <v/>
      </c>
      <c r="O1725" s="82"/>
      <c r="P1725" s="83">
        <f t="shared" si="235"/>
        <v>0</v>
      </c>
      <c r="Q1725" s="78">
        <f t="shared" si="238"/>
        <v>1723</v>
      </c>
      <c r="R1725" s="79"/>
      <c r="T1725" s="3" t="str">
        <f t="shared" si="236"/>
        <v/>
      </c>
    </row>
    <row r="1726" spans="1:20" ht="24.75" customHeight="1">
      <c r="A1726" s="69">
        <f t="shared" si="237"/>
        <v>1724</v>
      </c>
      <c r="B1726" s="16" t="str">
        <f t="shared" si="239"/>
        <v>1426</v>
      </c>
      <c r="C1726" s="69">
        <f t="shared" si="234"/>
        <v>1426</v>
      </c>
      <c r="D1726" s="11"/>
      <c r="E1726" s="12"/>
      <c r="F1726" s="13"/>
      <c r="G1726" s="14"/>
      <c r="H1726" s="91"/>
      <c r="I1726" s="92"/>
      <c r="J1726" s="93"/>
      <c r="K1726" s="94" t="str">
        <f t="shared" si="240"/>
        <v/>
      </c>
      <c r="L1726" s="95">
        <f t="shared" si="233"/>
        <v>0</v>
      </c>
      <c r="M1726" s="96"/>
      <c r="N1726" s="79" t="str">
        <f t="shared" si="241"/>
        <v/>
      </c>
      <c r="O1726" s="82"/>
      <c r="P1726" s="83">
        <f t="shared" si="235"/>
        <v>0</v>
      </c>
      <c r="Q1726" s="78">
        <f t="shared" si="238"/>
        <v>1724</v>
      </c>
      <c r="R1726" s="79"/>
      <c r="T1726" s="3" t="str">
        <f t="shared" si="236"/>
        <v/>
      </c>
    </row>
    <row r="1727" spans="1:20" ht="24.75" customHeight="1">
      <c r="A1727" s="69">
        <f t="shared" si="237"/>
        <v>1725</v>
      </c>
      <c r="B1727" s="16" t="str">
        <f t="shared" si="239"/>
        <v>1427</v>
      </c>
      <c r="C1727" s="69">
        <f t="shared" si="234"/>
        <v>1427</v>
      </c>
      <c r="D1727" s="11"/>
      <c r="E1727" s="12"/>
      <c r="F1727" s="13"/>
      <c r="G1727" s="14"/>
      <c r="H1727" s="91"/>
      <c r="I1727" s="92"/>
      <c r="J1727" s="93"/>
      <c r="K1727" s="94" t="str">
        <f t="shared" si="240"/>
        <v/>
      </c>
      <c r="L1727" s="95">
        <f t="shared" si="233"/>
        <v>0</v>
      </c>
      <c r="M1727" s="96"/>
      <c r="N1727" s="79" t="str">
        <f t="shared" si="241"/>
        <v/>
      </c>
      <c r="O1727" s="82"/>
      <c r="P1727" s="83">
        <f t="shared" si="235"/>
        <v>0</v>
      </c>
      <c r="Q1727" s="78">
        <f t="shared" si="238"/>
        <v>1725</v>
      </c>
      <c r="R1727" s="79"/>
      <c r="T1727" s="3" t="str">
        <f t="shared" si="236"/>
        <v/>
      </c>
    </row>
    <row r="1728" spans="1:20" ht="24.75" customHeight="1">
      <c r="A1728" s="69">
        <f t="shared" si="237"/>
        <v>1726</v>
      </c>
      <c r="B1728" s="16" t="str">
        <f t="shared" si="239"/>
        <v>1428</v>
      </c>
      <c r="C1728" s="69">
        <f t="shared" si="234"/>
        <v>1428</v>
      </c>
      <c r="D1728" s="11"/>
      <c r="E1728" s="12"/>
      <c r="F1728" s="13"/>
      <c r="G1728" s="14"/>
      <c r="H1728" s="91"/>
      <c r="I1728" s="92"/>
      <c r="J1728" s="93"/>
      <c r="K1728" s="94" t="str">
        <f t="shared" si="240"/>
        <v/>
      </c>
      <c r="L1728" s="95">
        <f t="shared" si="233"/>
        <v>0</v>
      </c>
      <c r="M1728" s="96"/>
      <c r="N1728" s="79" t="str">
        <f t="shared" si="241"/>
        <v/>
      </c>
      <c r="O1728" s="82"/>
      <c r="P1728" s="83">
        <f t="shared" si="235"/>
        <v>0</v>
      </c>
      <c r="Q1728" s="78">
        <f t="shared" si="238"/>
        <v>1726</v>
      </c>
      <c r="R1728" s="79"/>
      <c r="T1728" s="3" t="str">
        <f t="shared" si="236"/>
        <v/>
      </c>
    </row>
    <row r="1729" spans="1:20" ht="24.75" customHeight="1">
      <c r="A1729" s="69">
        <f t="shared" si="237"/>
        <v>1727</v>
      </c>
      <c r="B1729" s="16" t="str">
        <f t="shared" si="239"/>
        <v>1429</v>
      </c>
      <c r="C1729" s="69">
        <f t="shared" si="234"/>
        <v>1429</v>
      </c>
      <c r="D1729" s="11"/>
      <c r="E1729" s="12"/>
      <c r="F1729" s="13"/>
      <c r="G1729" s="14"/>
      <c r="H1729" s="91"/>
      <c r="I1729" s="92"/>
      <c r="J1729" s="93"/>
      <c r="K1729" s="94" t="str">
        <f t="shared" si="240"/>
        <v/>
      </c>
      <c r="L1729" s="95">
        <f t="shared" si="233"/>
        <v>0</v>
      </c>
      <c r="M1729" s="96"/>
      <c r="N1729" s="79" t="str">
        <f t="shared" si="241"/>
        <v/>
      </c>
      <c r="O1729" s="82"/>
      <c r="P1729" s="83">
        <f t="shared" si="235"/>
        <v>0</v>
      </c>
      <c r="Q1729" s="78">
        <f t="shared" si="238"/>
        <v>1727</v>
      </c>
      <c r="R1729" s="79"/>
      <c r="T1729" s="3" t="str">
        <f t="shared" si="236"/>
        <v/>
      </c>
    </row>
    <row r="1730" spans="1:20" ht="24.75" customHeight="1">
      <c r="A1730" s="69">
        <f t="shared" si="237"/>
        <v>1728</v>
      </c>
      <c r="B1730" s="16" t="str">
        <f t="shared" si="239"/>
        <v>1430</v>
      </c>
      <c r="C1730" s="69">
        <f t="shared" si="234"/>
        <v>1430</v>
      </c>
      <c r="D1730" s="11"/>
      <c r="E1730" s="12"/>
      <c r="F1730" s="13"/>
      <c r="G1730" s="14"/>
      <c r="H1730" s="91"/>
      <c r="I1730" s="92"/>
      <c r="J1730" s="93"/>
      <c r="K1730" s="94" t="str">
        <f t="shared" si="240"/>
        <v/>
      </c>
      <c r="L1730" s="95">
        <f t="shared" si="233"/>
        <v>0</v>
      </c>
      <c r="M1730" s="96"/>
      <c r="N1730" s="79" t="str">
        <f t="shared" si="241"/>
        <v/>
      </c>
      <c r="O1730" s="82"/>
      <c r="P1730" s="83">
        <f t="shared" si="235"/>
        <v>0</v>
      </c>
      <c r="Q1730" s="78">
        <f t="shared" si="238"/>
        <v>1728</v>
      </c>
      <c r="R1730" s="79"/>
      <c r="T1730" s="3" t="str">
        <f t="shared" si="236"/>
        <v/>
      </c>
    </row>
    <row r="1731" spans="1:20" ht="24.75" customHeight="1">
      <c r="A1731" s="69">
        <f t="shared" si="237"/>
        <v>1729</v>
      </c>
      <c r="B1731" s="16" t="str">
        <f t="shared" si="239"/>
        <v>1431</v>
      </c>
      <c r="C1731" s="69">
        <f t="shared" si="234"/>
        <v>1431</v>
      </c>
      <c r="D1731" s="11"/>
      <c r="E1731" s="12"/>
      <c r="F1731" s="13"/>
      <c r="G1731" s="14"/>
      <c r="H1731" s="91"/>
      <c r="I1731" s="92"/>
      <c r="J1731" s="93"/>
      <c r="K1731" s="94" t="str">
        <f t="shared" si="240"/>
        <v/>
      </c>
      <c r="L1731" s="95">
        <f t="shared" ref="L1731:L1794" si="242">COUNTIF($D$3:$D$1049,D1731)</f>
        <v>0</v>
      </c>
      <c r="M1731" s="96"/>
      <c r="N1731" s="79" t="str">
        <f t="shared" si="241"/>
        <v/>
      </c>
      <c r="O1731" s="82"/>
      <c r="P1731" s="83">
        <f t="shared" si="235"/>
        <v>0</v>
      </c>
      <c r="Q1731" s="78">
        <f t="shared" si="238"/>
        <v>1729</v>
      </c>
      <c r="R1731" s="79"/>
      <c r="T1731" s="3" t="str">
        <f t="shared" si="236"/>
        <v/>
      </c>
    </row>
    <row r="1732" spans="1:20" ht="24.75" customHeight="1">
      <c r="A1732" s="69">
        <f t="shared" si="237"/>
        <v>1730</v>
      </c>
      <c r="B1732" s="16" t="str">
        <f t="shared" si="239"/>
        <v>1432</v>
      </c>
      <c r="C1732" s="69">
        <f t="shared" ref="C1732:C1795" si="243">IF(H1732&lt;&gt;H1731,1,C1731+1)</f>
        <v>1432</v>
      </c>
      <c r="D1732" s="11"/>
      <c r="E1732" s="12"/>
      <c r="F1732" s="13"/>
      <c r="G1732" s="14"/>
      <c r="H1732" s="91"/>
      <c r="I1732" s="92"/>
      <c r="J1732" s="93"/>
      <c r="K1732" s="94" t="str">
        <f t="shared" si="240"/>
        <v/>
      </c>
      <c r="L1732" s="95">
        <f t="shared" si="242"/>
        <v>0</v>
      </c>
      <c r="M1732" s="96"/>
      <c r="N1732" s="79" t="str">
        <f t="shared" si="241"/>
        <v/>
      </c>
      <c r="O1732" s="82"/>
      <c r="P1732" s="83">
        <f t="shared" ref="P1732:P1795" si="244">IF(M1732&lt;&gt;0,M1732,O1732)</f>
        <v>0</v>
      </c>
      <c r="Q1732" s="78">
        <f t="shared" si="238"/>
        <v>1730</v>
      </c>
      <c r="R1732" s="79"/>
      <c r="T1732" s="3" t="str">
        <f t="shared" ref="T1732:T1795" si="245">LEFT(D1732,2)</f>
        <v/>
      </c>
    </row>
    <row r="1733" spans="1:20" ht="24.75" customHeight="1">
      <c r="A1733" s="69">
        <f t="shared" ref="A1733:A1796" si="246">A1732+1</f>
        <v>1731</v>
      </c>
      <c r="B1733" s="16" t="str">
        <f t="shared" si="239"/>
        <v>1433</v>
      </c>
      <c r="C1733" s="69">
        <f t="shared" si="243"/>
        <v>1433</v>
      </c>
      <c r="D1733" s="11"/>
      <c r="E1733" s="12"/>
      <c r="F1733" s="13"/>
      <c r="G1733" s="14"/>
      <c r="H1733" s="91"/>
      <c r="I1733" s="92"/>
      <c r="J1733" s="93"/>
      <c r="K1733" s="94" t="str">
        <f t="shared" si="240"/>
        <v/>
      </c>
      <c r="L1733" s="95">
        <f t="shared" si="242"/>
        <v>0</v>
      </c>
      <c r="M1733" s="96"/>
      <c r="N1733" s="79" t="str">
        <f t="shared" si="241"/>
        <v/>
      </c>
      <c r="O1733" s="82"/>
      <c r="P1733" s="83">
        <f t="shared" si="244"/>
        <v>0</v>
      </c>
      <c r="Q1733" s="78">
        <f t="shared" ref="Q1733:Q1796" si="247">Q1732+1</f>
        <v>1731</v>
      </c>
      <c r="R1733" s="79"/>
      <c r="T1733" s="3" t="str">
        <f t="shared" si="245"/>
        <v/>
      </c>
    </row>
    <row r="1734" spans="1:20" ht="24.75" customHeight="1">
      <c r="A1734" s="69">
        <f t="shared" si="246"/>
        <v>1732</v>
      </c>
      <c r="B1734" s="16" t="str">
        <f t="shared" si="239"/>
        <v>1434</v>
      </c>
      <c r="C1734" s="69">
        <f t="shared" si="243"/>
        <v>1434</v>
      </c>
      <c r="D1734" s="11"/>
      <c r="E1734" s="12"/>
      <c r="F1734" s="13"/>
      <c r="G1734" s="14"/>
      <c r="H1734" s="91"/>
      <c r="I1734" s="92"/>
      <c r="J1734" s="93"/>
      <c r="K1734" s="94" t="str">
        <f t="shared" si="240"/>
        <v/>
      </c>
      <c r="L1734" s="95">
        <f t="shared" si="242"/>
        <v>0</v>
      </c>
      <c r="M1734" s="96"/>
      <c r="N1734" s="79" t="str">
        <f t="shared" si="241"/>
        <v/>
      </c>
      <c r="O1734" s="82"/>
      <c r="P1734" s="83">
        <f t="shared" si="244"/>
        <v>0</v>
      </c>
      <c r="Q1734" s="78">
        <f t="shared" si="247"/>
        <v>1732</v>
      </c>
      <c r="R1734" s="79"/>
      <c r="T1734" s="3" t="str">
        <f t="shared" si="245"/>
        <v/>
      </c>
    </row>
    <row r="1735" spans="1:20" ht="24.75" customHeight="1">
      <c r="A1735" s="69">
        <f t="shared" si="246"/>
        <v>1733</v>
      </c>
      <c r="B1735" s="16" t="str">
        <f t="shared" si="239"/>
        <v>1435</v>
      </c>
      <c r="C1735" s="69">
        <f t="shared" si="243"/>
        <v>1435</v>
      </c>
      <c r="D1735" s="11"/>
      <c r="E1735" s="12"/>
      <c r="F1735" s="13"/>
      <c r="G1735" s="14"/>
      <c r="H1735" s="91"/>
      <c r="I1735" s="92"/>
      <c r="J1735" s="93"/>
      <c r="K1735" s="94" t="str">
        <f t="shared" si="240"/>
        <v/>
      </c>
      <c r="L1735" s="95">
        <f t="shared" si="242"/>
        <v>0</v>
      </c>
      <c r="M1735" s="96"/>
      <c r="N1735" s="79" t="str">
        <f t="shared" si="241"/>
        <v/>
      </c>
      <c r="O1735" s="82"/>
      <c r="P1735" s="83">
        <f t="shared" si="244"/>
        <v>0</v>
      </c>
      <c r="Q1735" s="78">
        <f t="shared" si="247"/>
        <v>1733</v>
      </c>
      <c r="R1735" s="79"/>
      <c r="T1735" s="3" t="str">
        <f t="shared" si="245"/>
        <v/>
      </c>
    </row>
    <row r="1736" spans="1:20" ht="24.75" customHeight="1">
      <c r="A1736" s="69">
        <f t="shared" si="246"/>
        <v>1734</v>
      </c>
      <c r="B1736" s="16" t="str">
        <f t="shared" si="239"/>
        <v>1436</v>
      </c>
      <c r="C1736" s="69">
        <f t="shared" si="243"/>
        <v>1436</v>
      </c>
      <c r="D1736" s="11"/>
      <c r="E1736" s="12"/>
      <c r="F1736" s="13"/>
      <c r="G1736" s="14"/>
      <c r="H1736" s="91"/>
      <c r="I1736" s="92"/>
      <c r="J1736" s="93"/>
      <c r="K1736" s="94" t="str">
        <f t="shared" si="240"/>
        <v/>
      </c>
      <c r="L1736" s="95">
        <f t="shared" si="242"/>
        <v>0</v>
      </c>
      <c r="M1736" s="96"/>
      <c r="N1736" s="79" t="str">
        <f t="shared" si="241"/>
        <v/>
      </c>
      <c r="O1736" s="82"/>
      <c r="P1736" s="83">
        <f t="shared" si="244"/>
        <v>0</v>
      </c>
      <c r="Q1736" s="78">
        <f t="shared" si="247"/>
        <v>1734</v>
      </c>
      <c r="R1736" s="79"/>
      <c r="T1736" s="3" t="str">
        <f t="shared" si="245"/>
        <v/>
      </c>
    </row>
    <row r="1737" spans="1:20" ht="24.75" customHeight="1">
      <c r="A1737" s="69">
        <f t="shared" si="246"/>
        <v>1735</v>
      </c>
      <c r="B1737" s="16" t="str">
        <f t="shared" si="239"/>
        <v>1437</v>
      </c>
      <c r="C1737" s="69">
        <f t="shared" si="243"/>
        <v>1437</v>
      </c>
      <c r="D1737" s="11"/>
      <c r="E1737" s="12"/>
      <c r="F1737" s="13"/>
      <c r="G1737" s="14"/>
      <c r="H1737" s="91"/>
      <c r="I1737" s="92"/>
      <c r="J1737" s="93"/>
      <c r="K1737" s="94" t="str">
        <f t="shared" si="240"/>
        <v/>
      </c>
      <c r="L1737" s="95">
        <f t="shared" si="242"/>
        <v>0</v>
      </c>
      <c r="M1737" s="96"/>
      <c r="N1737" s="79" t="str">
        <f t="shared" si="241"/>
        <v/>
      </c>
      <c r="O1737" s="82"/>
      <c r="P1737" s="83">
        <f t="shared" si="244"/>
        <v>0</v>
      </c>
      <c r="Q1737" s="78">
        <f t="shared" si="247"/>
        <v>1735</v>
      </c>
      <c r="R1737" s="79"/>
      <c r="T1737" s="3" t="str">
        <f t="shared" si="245"/>
        <v/>
      </c>
    </row>
    <row r="1738" spans="1:20" ht="24.75" customHeight="1">
      <c r="A1738" s="69">
        <f t="shared" si="246"/>
        <v>1736</v>
      </c>
      <c r="B1738" s="16" t="str">
        <f t="shared" ref="B1738:B1801" si="248">J1738&amp;TEXT(C1738,"00")</f>
        <v>1438</v>
      </c>
      <c r="C1738" s="69">
        <f t="shared" si="243"/>
        <v>1438</v>
      </c>
      <c r="D1738" s="11"/>
      <c r="E1738" s="12"/>
      <c r="F1738" s="13"/>
      <c r="G1738" s="14"/>
      <c r="H1738" s="91"/>
      <c r="I1738" s="92"/>
      <c r="J1738" s="93"/>
      <c r="K1738" s="94" t="str">
        <f t="shared" si="240"/>
        <v/>
      </c>
      <c r="L1738" s="95">
        <f t="shared" si="242"/>
        <v>0</v>
      </c>
      <c r="M1738" s="96"/>
      <c r="N1738" s="79" t="str">
        <f t="shared" si="241"/>
        <v/>
      </c>
      <c r="O1738" s="82"/>
      <c r="P1738" s="83">
        <f t="shared" si="244"/>
        <v>0</v>
      </c>
      <c r="Q1738" s="78">
        <f t="shared" si="247"/>
        <v>1736</v>
      </c>
      <c r="R1738" s="79"/>
      <c r="T1738" s="3" t="str">
        <f t="shared" si="245"/>
        <v/>
      </c>
    </row>
    <row r="1739" spans="1:20" ht="24.75" customHeight="1">
      <c r="A1739" s="69">
        <f t="shared" si="246"/>
        <v>1737</v>
      </c>
      <c r="B1739" s="16" t="str">
        <f t="shared" si="248"/>
        <v>1439</v>
      </c>
      <c r="C1739" s="69">
        <f t="shared" si="243"/>
        <v>1439</v>
      </c>
      <c r="D1739" s="11"/>
      <c r="E1739" s="12"/>
      <c r="F1739" s="13"/>
      <c r="G1739" s="14"/>
      <c r="H1739" s="91"/>
      <c r="I1739" s="92"/>
      <c r="J1739" s="93"/>
      <c r="K1739" s="94" t="str">
        <f t="shared" si="240"/>
        <v/>
      </c>
      <c r="L1739" s="95">
        <f t="shared" si="242"/>
        <v>0</v>
      </c>
      <c r="M1739" s="96"/>
      <c r="N1739" s="79" t="str">
        <f t="shared" si="241"/>
        <v/>
      </c>
      <c r="O1739" s="82"/>
      <c r="P1739" s="83">
        <f t="shared" si="244"/>
        <v>0</v>
      </c>
      <c r="Q1739" s="78">
        <f t="shared" si="247"/>
        <v>1737</v>
      </c>
      <c r="R1739" s="79"/>
      <c r="T1739" s="3" t="str">
        <f t="shared" si="245"/>
        <v/>
      </c>
    </row>
    <row r="1740" spans="1:20" ht="24.75" customHeight="1">
      <c r="A1740" s="69">
        <f t="shared" si="246"/>
        <v>1738</v>
      </c>
      <c r="B1740" s="16" t="str">
        <f t="shared" si="248"/>
        <v>1440</v>
      </c>
      <c r="C1740" s="69">
        <f t="shared" si="243"/>
        <v>1440</v>
      </c>
      <c r="D1740" s="11"/>
      <c r="E1740" s="12"/>
      <c r="F1740" s="13"/>
      <c r="G1740" s="14"/>
      <c r="H1740" s="91"/>
      <c r="I1740" s="92"/>
      <c r="J1740" s="93"/>
      <c r="K1740" s="94" t="str">
        <f t="shared" si="240"/>
        <v/>
      </c>
      <c r="L1740" s="95">
        <f t="shared" si="242"/>
        <v>0</v>
      </c>
      <c r="M1740" s="96"/>
      <c r="N1740" s="79" t="str">
        <f t="shared" si="241"/>
        <v/>
      </c>
      <c r="O1740" s="82"/>
      <c r="P1740" s="83">
        <f t="shared" si="244"/>
        <v>0</v>
      </c>
      <c r="Q1740" s="78">
        <f t="shared" si="247"/>
        <v>1738</v>
      </c>
      <c r="R1740" s="79"/>
      <c r="T1740" s="3" t="str">
        <f t="shared" si="245"/>
        <v/>
      </c>
    </row>
    <row r="1741" spans="1:20" ht="24.75" customHeight="1">
      <c r="A1741" s="69">
        <f t="shared" si="246"/>
        <v>1739</v>
      </c>
      <c r="B1741" s="16" t="str">
        <f t="shared" si="248"/>
        <v>1441</v>
      </c>
      <c r="C1741" s="69">
        <f t="shared" si="243"/>
        <v>1441</v>
      </c>
      <c r="D1741" s="11"/>
      <c r="E1741" s="12"/>
      <c r="F1741" s="13"/>
      <c r="G1741" s="14"/>
      <c r="H1741" s="91"/>
      <c r="I1741" s="92"/>
      <c r="J1741" s="93"/>
      <c r="K1741" s="94" t="str">
        <f t="shared" si="240"/>
        <v/>
      </c>
      <c r="L1741" s="95">
        <f t="shared" si="242"/>
        <v>0</v>
      </c>
      <c r="M1741" s="96"/>
      <c r="N1741" s="79" t="str">
        <f t="shared" si="241"/>
        <v/>
      </c>
      <c r="O1741" s="82"/>
      <c r="P1741" s="83">
        <f t="shared" si="244"/>
        <v>0</v>
      </c>
      <c r="Q1741" s="78">
        <f t="shared" si="247"/>
        <v>1739</v>
      </c>
      <c r="R1741" s="79"/>
      <c r="T1741" s="3" t="str">
        <f t="shared" si="245"/>
        <v/>
      </c>
    </row>
    <row r="1742" spans="1:20" ht="24.75" customHeight="1">
      <c r="A1742" s="69">
        <f t="shared" si="246"/>
        <v>1740</v>
      </c>
      <c r="B1742" s="16" t="str">
        <f t="shared" si="248"/>
        <v>1442</v>
      </c>
      <c r="C1742" s="69">
        <f t="shared" si="243"/>
        <v>1442</v>
      </c>
      <c r="D1742" s="11"/>
      <c r="E1742" s="12"/>
      <c r="F1742" s="13"/>
      <c r="G1742" s="14"/>
      <c r="H1742" s="91"/>
      <c r="I1742" s="92"/>
      <c r="J1742" s="93"/>
      <c r="K1742" s="94" t="str">
        <f t="shared" si="240"/>
        <v/>
      </c>
      <c r="L1742" s="95">
        <f t="shared" si="242"/>
        <v>0</v>
      </c>
      <c r="M1742" s="96"/>
      <c r="N1742" s="79" t="str">
        <f t="shared" si="241"/>
        <v/>
      </c>
      <c r="O1742" s="82"/>
      <c r="P1742" s="83">
        <f t="shared" si="244"/>
        <v>0</v>
      </c>
      <c r="Q1742" s="78">
        <f t="shared" si="247"/>
        <v>1740</v>
      </c>
      <c r="R1742" s="79"/>
      <c r="T1742" s="3" t="str">
        <f t="shared" si="245"/>
        <v/>
      </c>
    </row>
    <row r="1743" spans="1:20" ht="24.75" customHeight="1">
      <c r="A1743" s="69">
        <f t="shared" si="246"/>
        <v>1741</v>
      </c>
      <c r="B1743" s="16" t="str">
        <f t="shared" si="248"/>
        <v>1443</v>
      </c>
      <c r="C1743" s="69">
        <f t="shared" si="243"/>
        <v>1443</v>
      </c>
      <c r="D1743" s="11"/>
      <c r="E1743" s="12"/>
      <c r="F1743" s="13"/>
      <c r="G1743" s="14"/>
      <c r="H1743" s="91"/>
      <c r="I1743" s="92"/>
      <c r="J1743" s="93"/>
      <c r="K1743" s="94" t="str">
        <f t="shared" si="240"/>
        <v/>
      </c>
      <c r="L1743" s="95">
        <f t="shared" si="242"/>
        <v>0</v>
      </c>
      <c r="M1743" s="96"/>
      <c r="N1743" s="79" t="str">
        <f t="shared" si="241"/>
        <v/>
      </c>
      <c r="O1743" s="82"/>
      <c r="P1743" s="83">
        <f t="shared" si="244"/>
        <v>0</v>
      </c>
      <c r="Q1743" s="78">
        <f t="shared" si="247"/>
        <v>1741</v>
      </c>
      <c r="R1743" s="79"/>
      <c r="T1743" s="3" t="str">
        <f t="shared" si="245"/>
        <v/>
      </c>
    </row>
    <row r="1744" spans="1:20" ht="24.75" customHeight="1">
      <c r="A1744" s="69">
        <f t="shared" si="246"/>
        <v>1742</v>
      </c>
      <c r="B1744" s="16" t="str">
        <f t="shared" si="248"/>
        <v>1444</v>
      </c>
      <c r="C1744" s="69">
        <f t="shared" si="243"/>
        <v>1444</v>
      </c>
      <c r="D1744" s="11"/>
      <c r="E1744" s="12"/>
      <c r="F1744" s="13"/>
      <c r="G1744" s="14"/>
      <c r="H1744" s="91"/>
      <c r="I1744" s="92"/>
      <c r="J1744" s="93"/>
      <c r="K1744" s="94" t="str">
        <f t="shared" si="240"/>
        <v/>
      </c>
      <c r="L1744" s="95">
        <f t="shared" si="242"/>
        <v>0</v>
      </c>
      <c r="M1744" s="96"/>
      <c r="N1744" s="79" t="str">
        <f t="shared" si="241"/>
        <v/>
      </c>
      <c r="O1744" s="82"/>
      <c r="P1744" s="83">
        <f t="shared" si="244"/>
        <v>0</v>
      </c>
      <c r="Q1744" s="78">
        <f t="shared" si="247"/>
        <v>1742</v>
      </c>
      <c r="R1744" s="79"/>
      <c r="T1744" s="3" t="str">
        <f t="shared" si="245"/>
        <v/>
      </c>
    </row>
    <row r="1745" spans="1:20" ht="24.75" customHeight="1">
      <c r="A1745" s="69">
        <f t="shared" si="246"/>
        <v>1743</v>
      </c>
      <c r="B1745" s="16" t="str">
        <f t="shared" si="248"/>
        <v>1445</v>
      </c>
      <c r="C1745" s="69">
        <f t="shared" si="243"/>
        <v>1445</v>
      </c>
      <c r="D1745" s="11"/>
      <c r="E1745" s="12"/>
      <c r="F1745" s="13"/>
      <c r="G1745" s="14"/>
      <c r="H1745" s="91"/>
      <c r="I1745" s="92"/>
      <c r="J1745" s="93"/>
      <c r="K1745" s="94" t="str">
        <f t="shared" si="240"/>
        <v/>
      </c>
      <c r="L1745" s="95">
        <f t="shared" si="242"/>
        <v>0</v>
      </c>
      <c r="M1745" s="96"/>
      <c r="N1745" s="79" t="str">
        <f t="shared" si="241"/>
        <v/>
      </c>
      <c r="O1745" s="82"/>
      <c r="P1745" s="83">
        <f t="shared" si="244"/>
        <v>0</v>
      </c>
      <c r="Q1745" s="78">
        <f t="shared" si="247"/>
        <v>1743</v>
      </c>
      <c r="R1745" s="79"/>
      <c r="T1745" s="3" t="str">
        <f t="shared" si="245"/>
        <v/>
      </c>
    </row>
    <row r="1746" spans="1:20" ht="24.75" customHeight="1">
      <c r="A1746" s="69">
        <f t="shared" si="246"/>
        <v>1744</v>
      </c>
      <c r="B1746" s="16" t="str">
        <f t="shared" si="248"/>
        <v>1446</v>
      </c>
      <c r="C1746" s="69">
        <f t="shared" si="243"/>
        <v>1446</v>
      </c>
      <c r="D1746" s="11"/>
      <c r="E1746" s="12"/>
      <c r="F1746" s="13"/>
      <c r="G1746" s="14"/>
      <c r="H1746" s="91"/>
      <c r="I1746" s="92"/>
      <c r="J1746" s="93"/>
      <c r="K1746" s="94" t="str">
        <f t="shared" si="240"/>
        <v/>
      </c>
      <c r="L1746" s="95">
        <f t="shared" si="242"/>
        <v>0</v>
      </c>
      <c r="M1746" s="96"/>
      <c r="N1746" s="79" t="str">
        <f t="shared" si="241"/>
        <v/>
      </c>
      <c r="O1746" s="82"/>
      <c r="P1746" s="83">
        <f t="shared" si="244"/>
        <v>0</v>
      </c>
      <c r="Q1746" s="78">
        <f t="shared" si="247"/>
        <v>1744</v>
      </c>
      <c r="R1746" s="79"/>
      <c r="T1746" s="3" t="str">
        <f t="shared" si="245"/>
        <v/>
      </c>
    </row>
    <row r="1747" spans="1:20" ht="24.75" customHeight="1">
      <c r="A1747" s="69">
        <f t="shared" si="246"/>
        <v>1745</v>
      </c>
      <c r="B1747" s="16" t="str">
        <f t="shared" si="248"/>
        <v>1447</v>
      </c>
      <c r="C1747" s="69">
        <f t="shared" si="243"/>
        <v>1447</v>
      </c>
      <c r="D1747" s="11"/>
      <c r="E1747" s="12"/>
      <c r="F1747" s="13"/>
      <c r="G1747" s="14"/>
      <c r="H1747" s="91"/>
      <c r="I1747" s="92"/>
      <c r="J1747" s="93"/>
      <c r="K1747" s="94" t="str">
        <f t="shared" si="240"/>
        <v/>
      </c>
      <c r="L1747" s="95">
        <f t="shared" si="242"/>
        <v>0</v>
      </c>
      <c r="M1747" s="96"/>
      <c r="N1747" s="79" t="str">
        <f t="shared" si="241"/>
        <v/>
      </c>
      <c r="O1747" s="82"/>
      <c r="P1747" s="83">
        <f t="shared" si="244"/>
        <v>0</v>
      </c>
      <c r="Q1747" s="78">
        <f t="shared" si="247"/>
        <v>1745</v>
      </c>
      <c r="R1747" s="79"/>
      <c r="T1747" s="3" t="str">
        <f t="shared" si="245"/>
        <v/>
      </c>
    </row>
    <row r="1748" spans="1:20" ht="24.75" customHeight="1">
      <c r="A1748" s="69">
        <f t="shared" si="246"/>
        <v>1746</v>
      </c>
      <c r="B1748" s="16" t="str">
        <f t="shared" si="248"/>
        <v>1448</v>
      </c>
      <c r="C1748" s="69">
        <f t="shared" si="243"/>
        <v>1448</v>
      </c>
      <c r="D1748" s="11"/>
      <c r="E1748" s="12"/>
      <c r="F1748" s="13"/>
      <c r="G1748" s="14"/>
      <c r="H1748" s="91"/>
      <c r="I1748" s="92"/>
      <c r="J1748" s="93"/>
      <c r="K1748" s="94" t="str">
        <f t="shared" si="240"/>
        <v/>
      </c>
      <c r="L1748" s="95">
        <f t="shared" si="242"/>
        <v>0</v>
      </c>
      <c r="M1748" s="96"/>
      <c r="N1748" s="79" t="str">
        <f t="shared" si="241"/>
        <v/>
      </c>
      <c r="O1748" s="82"/>
      <c r="P1748" s="83">
        <f t="shared" si="244"/>
        <v>0</v>
      </c>
      <c r="Q1748" s="78">
        <f t="shared" si="247"/>
        <v>1746</v>
      </c>
      <c r="R1748" s="79"/>
      <c r="T1748" s="3" t="str">
        <f t="shared" si="245"/>
        <v/>
      </c>
    </row>
    <row r="1749" spans="1:20" ht="24.75" customHeight="1">
      <c r="A1749" s="69">
        <f t="shared" si="246"/>
        <v>1747</v>
      </c>
      <c r="B1749" s="16" t="str">
        <f t="shared" si="248"/>
        <v>1449</v>
      </c>
      <c r="C1749" s="69">
        <f t="shared" si="243"/>
        <v>1449</v>
      </c>
      <c r="D1749" s="11"/>
      <c r="E1749" s="12"/>
      <c r="F1749" s="13"/>
      <c r="G1749" s="14"/>
      <c r="H1749" s="91"/>
      <c r="I1749" s="92"/>
      <c r="J1749" s="93"/>
      <c r="K1749" s="94" t="str">
        <f t="shared" si="240"/>
        <v/>
      </c>
      <c r="L1749" s="95">
        <f t="shared" si="242"/>
        <v>0</v>
      </c>
      <c r="M1749" s="96"/>
      <c r="N1749" s="79" t="str">
        <f t="shared" si="241"/>
        <v/>
      </c>
      <c r="O1749" s="82"/>
      <c r="P1749" s="83">
        <f t="shared" si="244"/>
        <v>0</v>
      </c>
      <c r="Q1749" s="78">
        <f t="shared" si="247"/>
        <v>1747</v>
      </c>
      <c r="R1749" s="79"/>
      <c r="T1749" s="3" t="str">
        <f t="shared" si="245"/>
        <v/>
      </c>
    </row>
    <row r="1750" spans="1:20" ht="24.75" customHeight="1">
      <c r="A1750" s="69">
        <f t="shared" si="246"/>
        <v>1748</v>
      </c>
      <c r="B1750" s="16" t="str">
        <f t="shared" si="248"/>
        <v>1450</v>
      </c>
      <c r="C1750" s="69">
        <f t="shared" si="243"/>
        <v>1450</v>
      </c>
      <c r="D1750" s="11"/>
      <c r="E1750" s="12"/>
      <c r="F1750" s="13"/>
      <c r="G1750" s="14"/>
      <c r="H1750" s="91"/>
      <c r="I1750" s="92"/>
      <c r="J1750" s="93"/>
      <c r="K1750" s="94" t="str">
        <f t="shared" si="240"/>
        <v/>
      </c>
      <c r="L1750" s="95">
        <f t="shared" si="242"/>
        <v>0</v>
      </c>
      <c r="M1750" s="96"/>
      <c r="N1750" s="79" t="str">
        <f t="shared" si="241"/>
        <v/>
      </c>
      <c r="O1750" s="82"/>
      <c r="P1750" s="83">
        <f t="shared" si="244"/>
        <v>0</v>
      </c>
      <c r="Q1750" s="78">
        <f t="shared" si="247"/>
        <v>1748</v>
      </c>
      <c r="R1750" s="79"/>
      <c r="T1750" s="3" t="str">
        <f t="shared" si="245"/>
        <v/>
      </c>
    </row>
    <row r="1751" spans="1:20" ht="24.75" customHeight="1">
      <c r="A1751" s="69">
        <f t="shared" si="246"/>
        <v>1749</v>
      </c>
      <c r="B1751" s="16" t="str">
        <f t="shared" si="248"/>
        <v>1451</v>
      </c>
      <c r="C1751" s="69">
        <f t="shared" si="243"/>
        <v>1451</v>
      </c>
      <c r="D1751" s="11"/>
      <c r="E1751" s="12"/>
      <c r="F1751" s="13"/>
      <c r="G1751" s="14"/>
      <c r="H1751" s="91"/>
      <c r="I1751" s="92"/>
      <c r="J1751" s="93"/>
      <c r="K1751" s="94" t="str">
        <f t="shared" si="240"/>
        <v/>
      </c>
      <c r="L1751" s="95">
        <f t="shared" si="242"/>
        <v>0</v>
      </c>
      <c r="M1751" s="96"/>
      <c r="N1751" s="79" t="str">
        <f t="shared" si="241"/>
        <v/>
      </c>
      <c r="O1751" s="82"/>
      <c r="P1751" s="83">
        <f t="shared" si="244"/>
        <v>0</v>
      </c>
      <c r="Q1751" s="78">
        <f t="shared" si="247"/>
        <v>1749</v>
      </c>
      <c r="R1751" s="79"/>
      <c r="T1751" s="3" t="str">
        <f t="shared" si="245"/>
        <v/>
      </c>
    </row>
    <row r="1752" spans="1:20" ht="24.75" customHeight="1">
      <c r="A1752" s="69">
        <f t="shared" si="246"/>
        <v>1750</v>
      </c>
      <c r="B1752" s="16" t="str">
        <f t="shared" si="248"/>
        <v>1452</v>
      </c>
      <c r="C1752" s="69">
        <f t="shared" si="243"/>
        <v>1452</v>
      </c>
      <c r="D1752" s="11"/>
      <c r="E1752" s="12"/>
      <c r="F1752" s="13"/>
      <c r="G1752" s="14"/>
      <c r="H1752" s="91"/>
      <c r="I1752" s="92"/>
      <c r="J1752" s="93"/>
      <c r="K1752" s="94" t="str">
        <f t="shared" si="240"/>
        <v/>
      </c>
      <c r="L1752" s="95">
        <f t="shared" si="242"/>
        <v>0</v>
      </c>
      <c r="M1752" s="96"/>
      <c r="N1752" s="79" t="str">
        <f t="shared" si="241"/>
        <v/>
      </c>
      <c r="O1752" s="82"/>
      <c r="P1752" s="83">
        <f t="shared" si="244"/>
        <v>0</v>
      </c>
      <c r="Q1752" s="78">
        <f t="shared" si="247"/>
        <v>1750</v>
      </c>
      <c r="R1752" s="79"/>
      <c r="T1752" s="3" t="str">
        <f t="shared" si="245"/>
        <v/>
      </c>
    </row>
    <row r="1753" spans="1:20" ht="24.75" customHeight="1">
      <c r="A1753" s="69">
        <f t="shared" si="246"/>
        <v>1751</v>
      </c>
      <c r="B1753" s="16" t="str">
        <f t="shared" si="248"/>
        <v>1453</v>
      </c>
      <c r="C1753" s="69">
        <f t="shared" si="243"/>
        <v>1453</v>
      </c>
      <c r="D1753" s="11"/>
      <c r="E1753" s="12"/>
      <c r="F1753" s="13"/>
      <c r="G1753" s="14"/>
      <c r="H1753" s="91"/>
      <c r="I1753" s="92"/>
      <c r="J1753" s="93"/>
      <c r="K1753" s="94" t="str">
        <f t="shared" ref="K1753:K1816" si="249">I1753&amp;J1753</f>
        <v/>
      </c>
      <c r="L1753" s="95">
        <f t="shared" si="242"/>
        <v>0</v>
      </c>
      <c r="M1753" s="96"/>
      <c r="N1753" s="79" t="str">
        <f t="shared" ref="N1753:N1816" si="250">IF(M1753&lt;&gt;0,"Học Ghép","")</f>
        <v/>
      </c>
      <c r="O1753" s="82"/>
      <c r="P1753" s="83">
        <f t="shared" si="244"/>
        <v>0</v>
      </c>
      <c r="Q1753" s="78">
        <f t="shared" si="247"/>
        <v>1751</v>
      </c>
      <c r="R1753" s="79"/>
      <c r="T1753" s="3" t="str">
        <f t="shared" si="245"/>
        <v/>
      </c>
    </row>
    <row r="1754" spans="1:20" ht="24.75" customHeight="1">
      <c r="A1754" s="69">
        <f t="shared" si="246"/>
        <v>1752</v>
      </c>
      <c r="B1754" s="16" t="str">
        <f t="shared" si="248"/>
        <v>1454</v>
      </c>
      <c r="C1754" s="69">
        <f t="shared" si="243"/>
        <v>1454</v>
      </c>
      <c r="D1754" s="11"/>
      <c r="E1754" s="12"/>
      <c r="F1754" s="13"/>
      <c r="G1754" s="14"/>
      <c r="H1754" s="91"/>
      <c r="I1754" s="92"/>
      <c r="J1754" s="93"/>
      <c r="K1754" s="94" t="str">
        <f t="shared" si="249"/>
        <v/>
      </c>
      <c r="L1754" s="95">
        <f t="shared" si="242"/>
        <v>0</v>
      </c>
      <c r="M1754" s="96"/>
      <c r="N1754" s="79" t="str">
        <f t="shared" si="250"/>
        <v/>
      </c>
      <c r="O1754" s="82"/>
      <c r="P1754" s="83">
        <f t="shared" si="244"/>
        <v>0</v>
      </c>
      <c r="Q1754" s="78">
        <f t="shared" si="247"/>
        <v>1752</v>
      </c>
      <c r="R1754" s="79"/>
      <c r="T1754" s="3" t="str">
        <f t="shared" si="245"/>
        <v/>
      </c>
    </row>
    <row r="1755" spans="1:20" ht="24.75" customHeight="1">
      <c r="A1755" s="69">
        <f t="shared" si="246"/>
        <v>1753</v>
      </c>
      <c r="B1755" s="16" t="str">
        <f t="shared" si="248"/>
        <v>1455</v>
      </c>
      <c r="C1755" s="69">
        <f t="shared" si="243"/>
        <v>1455</v>
      </c>
      <c r="D1755" s="11"/>
      <c r="E1755" s="12"/>
      <c r="F1755" s="13"/>
      <c r="G1755" s="14"/>
      <c r="H1755" s="91"/>
      <c r="I1755" s="92"/>
      <c r="J1755" s="93"/>
      <c r="K1755" s="94" t="str">
        <f t="shared" si="249"/>
        <v/>
      </c>
      <c r="L1755" s="95">
        <f t="shared" si="242"/>
        <v>0</v>
      </c>
      <c r="M1755" s="96"/>
      <c r="N1755" s="79" t="str">
        <f t="shared" si="250"/>
        <v/>
      </c>
      <c r="O1755" s="82"/>
      <c r="P1755" s="83">
        <f t="shared" si="244"/>
        <v>0</v>
      </c>
      <c r="Q1755" s="78">
        <f t="shared" si="247"/>
        <v>1753</v>
      </c>
      <c r="R1755" s="79"/>
      <c r="T1755" s="3" t="str">
        <f t="shared" si="245"/>
        <v/>
      </c>
    </row>
    <row r="1756" spans="1:20" ht="24.75" customHeight="1">
      <c r="A1756" s="69">
        <f t="shared" si="246"/>
        <v>1754</v>
      </c>
      <c r="B1756" s="16" t="str">
        <f t="shared" si="248"/>
        <v>1456</v>
      </c>
      <c r="C1756" s="69">
        <f t="shared" si="243"/>
        <v>1456</v>
      </c>
      <c r="D1756" s="11"/>
      <c r="E1756" s="12"/>
      <c r="F1756" s="13"/>
      <c r="G1756" s="14"/>
      <c r="H1756" s="91"/>
      <c r="I1756" s="92"/>
      <c r="J1756" s="93"/>
      <c r="K1756" s="94" t="str">
        <f t="shared" si="249"/>
        <v/>
      </c>
      <c r="L1756" s="95">
        <f t="shared" si="242"/>
        <v>0</v>
      </c>
      <c r="M1756" s="96"/>
      <c r="N1756" s="79" t="str">
        <f t="shared" si="250"/>
        <v/>
      </c>
      <c r="O1756" s="82"/>
      <c r="P1756" s="83">
        <f t="shared" si="244"/>
        <v>0</v>
      </c>
      <c r="Q1756" s="78">
        <f t="shared" si="247"/>
        <v>1754</v>
      </c>
      <c r="R1756" s="79"/>
      <c r="T1756" s="3" t="str">
        <f t="shared" si="245"/>
        <v/>
      </c>
    </row>
    <row r="1757" spans="1:20" ht="24.75" customHeight="1">
      <c r="A1757" s="69">
        <f t="shared" si="246"/>
        <v>1755</v>
      </c>
      <c r="B1757" s="16" t="str">
        <f t="shared" si="248"/>
        <v>1457</v>
      </c>
      <c r="C1757" s="69">
        <f t="shared" si="243"/>
        <v>1457</v>
      </c>
      <c r="D1757" s="11"/>
      <c r="E1757" s="12"/>
      <c r="F1757" s="13"/>
      <c r="G1757" s="14"/>
      <c r="H1757" s="91"/>
      <c r="I1757" s="92"/>
      <c r="J1757" s="93"/>
      <c r="K1757" s="94" t="str">
        <f t="shared" si="249"/>
        <v/>
      </c>
      <c r="L1757" s="95">
        <f t="shared" si="242"/>
        <v>0</v>
      </c>
      <c r="M1757" s="96"/>
      <c r="N1757" s="79" t="str">
        <f t="shared" si="250"/>
        <v/>
      </c>
      <c r="O1757" s="82"/>
      <c r="P1757" s="83">
        <f t="shared" si="244"/>
        <v>0</v>
      </c>
      <c r="Q1757" s="78">
        <f t="shared" si="247"/>
        <v>1755</v>
      </c>
      <c r="R1757" s="79"/>
      <c r="T1757" s="3" t="str">
        <f t="shared" si="245"/>
        <v/>
      </c>
    </row>
    <row r="1758" spans="1:20" ht="24.75" customHeight="1">
      <c r="A1758" s="69">
        <f t="shared" si="246"/>
        <v>1756</v>
      </c>
      <c r="B1758" s="16" t="str">
        <f t="shared" si="248"/>
        <v>1458</v>
      </c>
      <c r="C1758" s="69">
        <f t="shared" si="243"/>
        <v>1458</v>
      </c>
      <c r="D1758" s="11"/>
      <c r="E1758" s="12"/>
      <c r="F1758" s="13"/>
      <c r="G1758" s="14"/>
      <c r="H1758" s="91"/>
      <c r="I1758" s="92"/>
      <c r="J1758" s="93"/>
      <c r="K1758" s="94" t="str">
        <f t="shared" si="249"/>
        <v/>
      </c>
      <c r="L1758" s="95">
        <f t="shared" si="242"/>
        <v>0</v>
      </c>
      <c r="M1758" s="96"/>
      <c r="N1758" s="79" t="str">
        <f t="shared" si="250"/>
        <v/>
      </c>
      <c r="O1758" s="82"/>
      <c r="P1758" s="83">
        <f t="shared" si="244"/>
        <v>0</v>
      </c>
      <c r="Q1758" s="78">
        <f t="shared" si="247"/>
        <v>1756</v>
      </c>
      <c r="R1758" s="79"/>
      <c r="T1758" s="3" t="str">
        <f t="shared" si="245"/>
        <v/>
      </c>
    </row>
    <row r="1759" spans="1:20" ht="24.75" customHeight="1">
      <c r="A1759" s="69">
        <f t="shared" si="246"/>
        <v>1757</v>
      </c>
      <c r="B1759" s="16" t="str">
        <f t="shared" si="248"/>
        <v>1459</v>
      </c>
      <c r="C1759" s="69">
        <f t="shared" si="243"/>
        <v>1459</v>
      </c>
      <c r="D1759" s="11"/>
      <c r="E1759" s="12"/>
      <c r="F1759" s="13"/>
      <c r="G1759" s="14"/>
      <c r="H1759" s="91"/>
      <c r="I1759" s="92"/>
      <c r="J1759" s="93"/>
      <c r="K1759" s="94" t="str">
        <f t="shared" si="249"/>
        <v/>
      </c>
      <c r="L1759" s="95">
        <f t="shared" si="242"/>
        <v>0</v>
      </c>
      <c r="M1759" s="96"/>
      <c r="N1759" s="79" t="str">
        <f t="shared" si="250"/>
        <v/>
      </c>
      <c r="O1759" s="82"/>
      <c r="P1759" s="83">
        <f t="shared" si="244"/>
        <v>0</v>
      </c>
      <c r="Q1759" s="78">
        <f t="shared" si="247"/>
        <v>1757</v>
      </c>
      <c r="R1759" s="79"/>
      <c r="T1759" s="3" t="str">
        <f t="shared" si="245"/>
        <v/>
      </c>
    </row>
    <row r="1760" spans="1:20" ht="24.75" customHeight="1">
      <c r="A1760" s="69">
        <f t="shared" si="246"/>
        <v>1758</v>
      </c>
      <c r="B1760" s="16" t="str">
        <f t="shared" si="248"/>
        <v>1460</v>
      </c>
      <c r="C1760" s="69">
        <f t="shared" si="243"/>
        <v>1460</v>
      </c>
      <c r="D1760" s="11"/>
      <c r="E1760" s="12"/>
      <c r="F1760" s="13"/>
      <c r="G1760" s="14"/>
      <c r="H1760" s="91"/>
      <c r="I1760" s="92"/>
      <c r="J1760" s="93"/>
      <c r="K1760" s="94" t="str">
        <f t="shared" si="249"/>
        <v/>
      </c>
      <c r="L1760" s="95">
        <f t="shared" si="242"/>
        <v>0</v>
      </c>
      <c r="M1760" s="96"/>
      <c r="N1760" s="79" t="str">
        <f t="shared" si="250"/>
        <v/>
      </c>
      <c r="O1760" s="82"/>
      <c r="P1760" s="83">
        <f t="shared" si="244"/>
        <v>0</v>
      </c>
      <c r="Q1760" s="78">
        <f t="shared" si="247"/>
        <v>1758</v>
      </c>
      <c r="R1760" s="79"/>
      <c r="T1760" s="3" t="str">
        <f t="shared" si="245"/>
        <v/>
      </c>
    </row>
    <row r="1761" spans="1:20" ht="24.75" customHeight="1">
      <c r="A1761" s="69">
        <f t="shared" si="246"/>
        <v>1759</v>
      </c>
      <c r="B1761" s="16" t="str">
        <f t="shared" si="248"/>
        <v>1461</v>
      </c>
      <c r="C1761" s="69">
        <f t="shared" si="243"/>
        <v>1461</v>
      </c>
      <c r="D1761" s="11"/>
      <c r="E1761" s="12"/>
      <c r="F1761" s="13"/>
      <c r="G1761" s="14"/>
      <c r="H1761" s="91"/>
      <c r="I1761" s="92"/>
      <c r="J1761" s="93"/>
      <c r="K1761" s="94" t="str">
        <f t="shared" si="249"/>
        <v/>
      </c>
      <c r="L1761" s="95">
        <f t="shared" si="242"/>
        <v>0</v>
      </c>
      <c r="M1761" s="96"/>
      <c r="N1761" s="79" t="str">
        <f t="shared" si="250"/>
        <v/>
      </c>
      <c r="O1761" s="82"/>
      <c r="P1761" s="83">
        <f t="shared" si="244"/>
        <v>0</v>
      </c>
      <c r="Q1761" s="78">
        <f t="shared" si="247"/>
        <v>1759</v>
      </c>
      <c r="R1761" s="79"/>
      <c r="T1761" s="3" t="str">
        <f t="shared" si="245"/>
        <v/>
      </c>
    </row>
    <row r="1762" spans="1:20" ht="24.75" customHeight="1">
      <c r="A1762" s="69">
        <f t="shared" si="246"/>
        <v>1760</v>
      </c>
      <c r="B1762" s="16" t="str">
        <f t="shared" si="248"/>
        <v>1462</v>
      </c>
      <c r="C1762" s="69">
        <f t="shared" si="243"/>
        <v>1462</v>
      </c>
      <c r="D1762" s="11"/>
      <c r="E1762" s="12"/>
      <c r="F1762" s="13"/>
      <c r="G1762" s="14"/>
      <c r="H1762" s="91"/>
      <c r="I1762" s="92"/>
      <c r="J1762" s="93"/>
      <c r="K1762" s="94" t="str">
        <f t="shared" si="249"/>
        <v/>
      </c>
      <c r="L1762" s="95">
        <f t="shared" si="242"/>
        <v>0</v>
      </c>
      <c r="M1762" s="96"/>
      <c r="N1762" s="79" t="str">
        <f t="shared" si="250"/>
        <v/>
      </c>
      <c r="O1762" s="82"/>
      <c r="P1762" s="83">
        <f t="shared" si="244"/>
        <v>0</v>
      </c>
      <c r="Q1762" s="78">
        <f t="shared" si="247"/>
        <v>1760</v>
      </c>
      <c r="R1762" s="79"/>
      <c r="T1762" s="3" t="str">
        <f t="shared" si="245"/>
        <v/>
      </c>
    </row>
    <row r="1763" spans="1:20" ht="24.75" customHeight="1">
      <c r="A1763" s="69">
        <f t="shared" si="246"/>
        <v>1761</v>
      </c>
      <c r="B1763" s="16" t="str">
        <f t="shared" si="248"/>
        <v>1463</v>
      </c>
      <c r="C1763" s="69">
        <f t="shared" si="243"/>
        <v>1463</v>
      </c>
      <c r="D1763" s="11"/>
      <c r="E1763" s="12"/>
      <c r="F1763" s="13"/>
      <c r="G1763" s="14"/>
      <c r="H1763" s="91"/>
      <c r="I1763" s="92"/>
      <c r="J1763" s="93"/>
      <c r="K1763" s="94" t="str">
        <f t="shared" si="249"/>
        <v/>
      </c>
      <c r="L1763" s="95">
        <f t="shared" si="242"/>
        <v>0</v>
      </c>
      <c r="M1763" s="96"/>
      <c r="N1763" s="79" t="str">
        <f t="shared" si="250"/>
        <v/>
      </c>
      <c r="O1763" s="82"/>
      <c r="P1763" s="83">
        <f t="shared" si="244"/>
        <v>0</v>
      </c>
      <c r="Q1763" s="78">
        <f t="shared" si="247"/>
        <v>1761</v>
      </c>
      <c r="R1763" s="79"/>
      <c r="T1763" s="3" t="str">
        <f t="shared" si="245"/>
        <v/>
      </c>
    </row>
    <row r="1764" spans="1:20" ht="24.75" customHeight="1">
      <c r="A1764" s="69">
        <f t="shared" si="246"/>
        <v>1762</v>
      </c>
      <c r="B1764" s="16" t="str">
        <f t="shared" si="248"/>
        <v>1464</v>
      </c>
      <c r="C1764" s="69">
        <f t="shared" si="243"/>
        <v>1464</v>
      </c>
      <c r="D1764" s="11"/>
      <c r="E1764" s="12"/>
      <c r="F1764" s="13"/>
      <c r="G1764" s="14"/>
      <c r="H1764" s="91"/>
      <c r="I1764" s="92"/>
      <c r="J1764" s="93"/>
      <c r="K1764" s="94" t="str">
        <f t="shared" si="249"/>
        <v/>
      </c>
      <c r="L1764" s="95">
        <f t="shared" si="242"/>
        <v>0</v>
      </c>
      <c r="M1764" s="96"/>
      <c r="N1764" s="79" t="str">
        <f t="shared" si="250"/>
        <v/>
      </c>
      <c r="O1764" s="82"/>
      <c r="P1764" s="83">
        <f t="shared" si="244"/>
        <v>0</v>
      </c>
      <c r="Q1764" s="78">
        <f t="shared" si="247"/>
        <v>1762</v>
      </c>
      <c r="R1764" s="79"/>
      <c r="T1764" s="3" t="str">
        <f t="shared" si="245"/>
        <v/>
      </c>
    </row>
    <row r="1765" spans="1:20" ht="24.75" customHeight="1">
      <c r="A1765" s="69">
        <f t="shared" si="246"/>
        <v>1763</v>
      </c>
      <c r="B1765" s="16" t="str">
        <f t="shared" si="248"/>
        <v>1465</v>
      </c>
      <c r="C1765" s="69">
        <f t="shared" si="243"/>
        <v>1465</v>
      </c>
      <c r="D1765" s="11"/>
      <c r="E1765" s="12"/>
      <c r="F1765" s="13"/>
      <c r="G1765" s="14"/>
      <c r="H1765" s="91"/>
      <c r="I1765" s="92"/>
      <c r="J1765" s="93"/>
      <c r="K1765" s="94" t="str">
        <f t="shared" si="249"/>
        <v/>
      </c>
      <c r="L1765" s="95">
        <f t="shared" si="242"/>
        <v>0</v>
      </c>
      <c r="M1765" s="96"/>
      <c r="N1765" s="79" t="str">
        <f t="shared" si="250"/>
        <v/>
      </c>
      <c r="O1765" s="82"/>
      <c r="P1765" s="83">
        <f t="shared" si="244"/>
        <v>0</v>
      </c>
      <c r="Q1765" s="78">
        <f t="shared" si="247"/>
        <v>1763</v>
      </c>
      <c r="R1765" s="79"/>
      <c r="T1765" s="3" t="str">
        <f t="shared" si="245"/>
        <v/>
      </c>
    </row>
    <row r="1766" spans="1:20" ht="24.75" customHeight="1">
      <c r="A1766" s="69">
        <f t="shared" si="246"/>
        <v>1764</v>
      </c>
      <c r="B1766" s="16" t="str">
        <f t="shared" si="248"/>
        <v>1466</v>
      </c>
      <c r="C1766" s="69">
        <f t="shared" si="243"/>
        <v>1466</v>
      </c>
      <c r="D1766" s="11"/>
      <c r="E1766" s="12"/>
      <c r="F1766" s="13"/>
      <c r="G1766" s="14"/>
      <c r="H1766" s="91"/>
      <c r="I1766" s="92"/>
      <c r="J1766" s="93"/>
      <c r="K1766" s="94" t="str">
        <f t="shared" si="249"/>
        <v/>
      </c>
      <c r="L1766" s="95">
        <f t="shared" si="242"/>
        <v>0</v>
      </c>
      <c r="M1766" s="96"/>
      <c r="N1766" s="79" t="str">
        <f t="shared" si="250"/>
        <v/>
      </c>
      <c r="O1766" s="82"/>
      <c r="P1766" s="83">
        <f t="shared" si="244"/>
        <v>0</v>
      </c>
      <c r="Q1766" s="78">
        <f t="shared" si="247"/>
        <v>1764</v>
      </c>
      <c r="R1766" s="79"/>
      <c r="T1766" s="3" t="str">
        <f t="shared" si="245"/>
        <v/>
      </c>
    </row>
    <row r="1767" spans="1:20" ht="24.75" customHeight="1">
      <c r="A1767" s="69">
        <f t="shared" si="246"/>
        <v>1765</v>
      </c>
      <c r="B1767" s="16" t="str">
        <f t="shared" si="248"/>
        <v>1467</v>
      </c>
      <c r="C1767" s="69">
        <f t="shared" si="243"/>
        <v>1467</v>
      </c>
      <c r="D1767" s="11"/>
      <c r="E1767" s="12"/>
      <c r="F1767" s="13"/>
      <c r="G1767" s="14"/>
      <c r="H1767" s="91"/>
      <c r="I1767" s="92"/>
      <c r="J1767" s="93"/>
      <c r="K1767" s="94" t="str">
        <f t="shared" si="249"/>
        <v/>
      </c>
      <c r="L1767" s="95">
        <f t="shared" si="242"/>
        <v>0</v>
      </c>
      <c r="M1767" s="96"/>
      <c r="N1767" s="79" t="str">
        <f t="shared" si="250"/>
        <v/>
      </c>
      <c r="O1767" s="82"/>
      <c r="P1767" s="83">
        <f t="shared" si="244"/>
        <v>0</v>
      </c>
      <c r="Q1767" s="78">
        <f t="shared" si="247"/>
        <v>1765</v>
      </c>
      <c r="R1767" s="79"/>
      <c r="T1767" s="3" t="str">
        <f t="shared" si="245"/>
        <v/>
      </c>
    </row>
    <row r="1768" spans="1:20" ht="24.75" customHeight="1">
      <c r="A1768" s="69">
        <f t="shared" si="246"/>
        <v>1766</v>
      </c>
      <c r="B1768" s="16" t="str">
        <f t="shared" si="248"/>
        <v>1468</v>
      </c>
      <c r="C1768" s="69">
        <f t="shared" si="243"/>
        <v>1468</v>
      </c>
      <c r="D1768" s="11"/>
      <c r="E1768" s="12"/>
      <c r="F1768" s="13"/>
      <c r="G1768" s="14"/>
      <c r="H1768" s="91"/>
      <c r="I1768" s="92"/>
      <c r="J1768" s="93"/>
      <c r="K1768" s="94" t="str">
        <f t="shared" si="249"/>
        <v/>
      </c>
      <c r="L1768" s="95">
        <f t="shared" si="242"/>
        <v>0</v>
      </c>
      <c r="M1768" s="96"/>
      <c r="N1768" s="79" t="str">
        <f t="shared" si="250"/>
        <v/>
      </c>
      <c r="O1768" s="82"/>
      <c r="P1768" s="83">
        <f t="shared" si="244"/>
        <v>0</v>
      </c>
      <c r="Q1768" s="78">
        <f t="shared" si="247"/>
        <v>1766</v>
      </c>
      <c r="R1768" s="79"/>
      <c r="T1768" s="3" t="str">
        <f t="shared" si="245"/>
        <v/>
      </c>
    </row>
    <row r="1769" spans="1:20" ht="24.75" customHeight="1">
      <c r="A1769" s="69">
        <f t="shared" si="246"/>
        <v>1767</v>
      </c>
      <c r="B1769" s="16" t="str">
        <f t="shared" si="248"/>
        <v>1469</v>
      </c>
      <c r="C1769" s="69">
        <f t="shared" si="243"/>
        <v>1469</v>
      </c>
      <c r="D1769" s="11"/>
      <c r="E1769" s="12"/>
      <c r="F1769" s="13"/>
      <c r="G1769" s="14"/>
      <c r="H1769" s="91"/>
      <c r="I1769" s="92"/>
      <c r="J1769" s="93"/>
      <c r="K1769" s="94" t="str">
        <f t="shared" si="249"/>
        <v/>
      </c>
      <c r="L1769" s="95">
        <f t="shared" si="242"/>
        <v>0</v>
      </c>
      <c r="M1769" s="96"/>
      <c r="N1769" s="79" t="str">
        <f t="shared" si="250"/>
        <v/>
      </c>
      <c r="O1769" s="82"/>
      <c r="P1769" s="83">
        <f t="shared" si="244"/>
        <v>0</v>
      </c>
      <c r="Q1769" s="78">
        <f t="shared" si="247"/>
        <v>1767</v>
      </c>
      <c r="R1769" s="79"/>
      <c r="T1769" s="3" t="str">
        <f t="shared" si="245"/>
        <v/>
      </c>
    </row>
    <row r="1770" spans="1:20" ht="24.75" customHeight="1">
      <c r="A1770" s="69">
        <f t="shared" si="246"/>
        <v>1768</v>
      </c>
      <c r="B1770" s="16" t="str">
        <f t="shared" si="248"/>
        <v>1470</v>
      </c>
      <c r="C1770" s="69">
        <f t="shared" si="243"/>
        <v>1470</v>
      </c>
      <c r="D1770" s="11"/>
      <c r="E1770" s="12"/>
      <c r="F1770" s="13"/>
      <c r="G1770" s="14"/>
      <c r="H1770" s="91"/>
      <c r="I1770" s="92"/>
      <c r="J1770" s="93"/>
      <c r="K1770" s="94" t="str">
        <f t="shared" si="249"/>
        <v/>
      </c>
      <c r="L1770" s="95">
        <f t="shared" si="242"/>
        <v>0</v>
      </c>
      <c r="M1770" s="96"/>
      <c r="N1770" s="79" t="str">
        <f t="shared" si="250"/>
        <v/>
      </c>
      <c r="O1770" s="82"/>
      <c r="P1770" s="83">
        <f t="shared" si="244"/>
        <v>0</v>
      </c>
      <c r="Q1770" s="78">
        <f t="shared" si="247"/>
        <v>1768</v>
      </c>
      <c r="R1770" s="79"/>
      <c r="T1770" s="3" t="str">
        <f t="shared" si="245"/>
        <v/>
      </c>
    </row>
    <row r="1771" spans="1:20" ht="24.75" customHeight="1">
      <c r="A1771" s="69">
        <f t="shared" si="246"/>
        <v>1769</v>
      </c>
      <c r="B1771" s="16" t="str">
        <f t="shared" si="248"/>
        <v>1471</v>
      </c>
      <c r="C1771" s="69">
        <f t="shared" si="243"/>
        <v>1471</v>
      </c>
      <c r="D1771" s="11"/>
      <c r="E1771" s="12"/>
      <c r="F1771" s="13"/>
      <c r="G1771" s="14"/>
      <c r="H1771" s="91"/>
      <c r="I1771" s="92"/>
      <c r="J1771" s="93"/>
      <c r="K1771" s="94" t="str">
        <f t="shared" si="249"/>
        <v/>
      </c>
      <c r="L1771" s="95">
        <f t="shared" si="242"/>
        <v>0</v>
      </c>
      <c r="M1771" s="96"/>
      <c r="N1771" s="79" t="str">
        <f t="shared" si="250"/>
        <v/>
      </c>
      <c r="O1771" s="82"/>
      <c r="P1771" s="83">
        <f t="shared" si="244"/>
        <v>0</v>
      </c>
      <c r="Q1771" s="78">
        <f t="shared" si="247"/>
        <v>1769</v>
      </c>
      <c r="R1771" s="79"/>
      <c r="T1771" s="3" t="str">
        <f t="shared" si="245"/>
        <v/>
      </c>
    </row>
    <row r="1772" spans="1:20" ht="24.75" customHeight="1">
      <c r="A1772" s="69">
        <f t="shared" si="246"/>
        <v>1770</v>
      </c>
      <c r="B1772" s="16" t="str">
        <f t="shared" si="248"/>
        <v>1472</v>
      </c>
      <c r="C1772" s="69">
        <f t="shared" si="243"/>
        <v>1472</v>
      </c>
      <c r="D1772" s="11"/>
      <c r="E1772" s="12"/>
      <c r="F1772" s="13"/>
      <c r="G1772" s="14"/>
      <c r="H1772" s="91"/>
      <c r="I1772" s="92"/>
      <c r="J1772" s="93"/>
      <c r="K1772" s="94" t="str">
        <f t="shared" si="249"/>
        <v/>
      </c>
      <c r="L1772" s="95">
        <f t="shared" si="242"/>
        <v>0</v>
      </c>
      <c r="M1772" s="96"/>
      <c r="N1772" s="79" t="str">
        <f t="shared" si="250"/>
        <v/>
      </c>
      <c r="O1772" s="82"/>
      <c r="P1772" s="83">
        <f t="shared" si="244"/>
        <v>0</v>
      </c>
      <c r="Q1772" s="78">
        <f t="shared" si="247"/>
        <v>1770</v>
      </c>
      <c r="R1772" s="79"/>
      <c r="T1772" s="3" t="str">
        <f t="shared" si="245"/>
        <v/>
      </c>
    </row>
    <row r="1773" spans="1:20" ht="24.75" customHeight="1">
      <c r="A1773" s="69">
        <f t="shared" si="246"/>
        <v>1771</v>
      </c>
      <c r="B1773" s="16" t="str">
        <f t="shared" si="248"/>
        <v>1473</v>
      </c>
      <c r="C1773" s="69">
        <f t="shared" si="243"/>
        <v>1473</v>
      </c>
      <c r="D1773" s="11"/>
      <c r="E1773" s="12"/>
      <c r="F1773" s="13"/>
      <c r="G1773" s="14"/>
      <c r="H1773" s="91"/>
      <c r="I1773" s="92"/>
      <c r="J1773" s="93"/>
      <c r="K1773" s="94" t="str">
        <f t="shared" si="249"/>
        <v/>
      </c>
      <c r="L1773" s="95">
        <f t="shared" si="242"/>
        <v>0</v>
      </c>
      <c r="M1773" s="96"/>
      <c r="N1773" s="79" t="str">
        <f t="shared" si="250"/>
        <v/>
      </c>
      <c r="O1773" s="82"/>
      <c r="P1773" s="83">
        <f t="shared" si="244"/>
        <v>0</v>
      </c>
      <c r="Q1773" s="78">
        <f t="shared" si="247"/>
        <v>1771</v>
      </c>
      <c r="R1773" s="79"/>
      <c r="T1773" s="3" t="str">
        <f t="shared" si="245"/>
        <v/>
      </c>
    </row>
    <row r="1774" spans="1:20" ht="24.75" customHeight="1">
      <c r="A1774" s="69">
        <f t="shared" si="246"/>
        <v>1772</v>
      </c>
      <c r="B1774" s="16" t="str">
        <f t="shared" si="248"/>
        <v>1474</v>
      </c>
      <c r="C1774" s="69">
        <f t="shared" si="243"/>
        <v>1474</v>
      </c>
      <c r="D1774" s="11"/>
      <c r="E1774" s="12"/>
      <c r="F1774" s="13"/>
      <c r="G1774" s="14"/>
      <c r="H1774" s="91"/>
      <c r="I1774" s="92"/>
      <c r="J1774" s="93"/>
      <c r="K1774" s="94" t="str">
        <f t="shared" si="249"/>
        <v/>
      </c>
      <c r="L1774" s="95">
        <f t="shared" si="242"/>
        <v>0</v>
      </c>
      <c r="M1774" s="96"/>
      <c r="N1774" s="79" t="str">
        <f t="shared" si="250"/>
        <v/>
      </c>
      <c r="O1774" s="82"/>
      <c r="P1774" s="83">
        <f t="shared" si="244"/>
        <v>0</v>
      </c>
      <c r="Q1774" s="78">
        <f t="shared" si="247"/>
        <v>1772</v>
      </c>
      <c r="R1774" s="79"/>
      <c r="T1774" s="3" t="str">
        <f t="shared" si="245"/>
        <v/>
      </c>
    </row>
    <row r="1775" spans="1:20" ht="24.75" customHeight="1">
      <c r="A1775" s="69">
        <f t="shared" si="246"/>
        <v>1773</v>
      </c>
      <c r="B1775" s="16" t="str">
        <f t="shared" si="248"/>
        <v>1475</v>
      </c>
      <c r="C1775" s="69">
        <f t="shared" si="243"/>
        <v>1475</v>
      </c>
      <c r="D1775" s="11"/>
      <c r="E1775" s="12"/>
      <c r="F1775" s="13"/>
      <c r="G1775" s="14"/>
      <c r="H1775" s="91"/>
      <c r="I1775" s="92"/>
      <c r="J1775" s="93"/>
      <c r="K1775" s="94" t="str">
        <f t="shared" si="249"/>
        <v/>
      </c>
      <c r="L1775" s="95">
        <f t="shared" si="242"/>
        <v>0</v>
      </c>
      <c r="M1775" s="96"/>
      <c r="N1775" s="79" t="str">
        <f t="shared" si="250"/>
        <v/>
      </c>
      <c r="O1775" s="82"/>
      <c r="P1775" s="83">
        <f t="shared" si="244"/>
        <v>0</v>
      </c>
      <c r="Q1775" s="78">
        <f t="shared" si="247"/>
        <v>1773</v>
      </c>
      <c r="R1775" s="79"/>
      <c r="T1775" s="3" t="str">
        <f t="shared" si="245"/>
        <v/>
      </c>
    </row>
    <row r="1776" spans="1:20" ht="24.75" customHeight="1">
      <c r="A1776" s="69">
        <f t="shared" si="246"/>
        <v>1774</v>
      </c>
      <c r="B1776" s="16" t="str">
        <f t="shared" si="248"/>
        <v>1476</v>
      </c>
      <c r="C1776" s="69">
        <f t="shared" si="243"/>
        <v>1476</v>
      </c>
      <c r="D1776" s="11"/>
      <c r="E1776" s="12"/>
      <c r="F1776" s="13"/>
      <c r="G1776" s="14"/>
      <c r="H1776" s="91"/>
      <c r="I1776" s="92"/>
      <c r="J1776" s="93"/>
      <c r="K1776" s="94" t="str">
        <f t="shared" si="249"/>
        <v/>
      </c>
      <c r="L1776" s="95">
        <f t="shared" si="242"/>
        <v>0</v>
      </c>
      <c r="M1776" s="96"/>
      <c r="N1776" s="79" t="str">
        <f t="shared" si="250"/>
        <v/>
      </c>
      <c r="O1776" s="82"/>
      <c r="P1776" s="83">
        <f t="shared" si="244"/>
        <v>0</v>
      </c>
      <c r="Q1776" s="78">
        <f t="shared" si="247"/>
        <v>1774</v>
      </c>
      <c r="R1776" s="79"/>
      <c r="T1776" s="3" t="str">
        <f t="shared" si="245"/>
        <v/>
      </c>
    </row>
    <row r="1777" spans="1:20" ht="24.75" customHeight="1">
      <c r="A1777" s="69">
        <f t="shared" si="246"/>
        <v>1775</v>
      </c>
      <c r="B1777" s="16" t="str">
        <f t="shared" si="248"/>
        <v>1477</v>
      </c>
      <c r="C1777" s="69">
        <f t="shared" si="243"/>
        <v>1477</v>
      </c>
      <c r="D1777" s="11"/>
      <c r="E1777" s="12"/>
      <c r="F1777" s="13"/>
      <c r="G1777" s="14"/>
      <c r="H1777" s="91"/>
      <c r="I1777" s="92"/>
      <c r="J1777" s="93"/>
      <c r="K1777" s="94" t="str">
        <f t="shared" si="249"/>
        <v/>
      </c>
      <c r="L1777" s="95">
        <f t="shared" si="242"/>
        <v>0</v>
      </c>
      <c r="M1777" s="96"/>
      <c r="N1777" s="79" t="str">
        <f t="shared" si="250"/>
        <v/>
      </c>
      <c r="O1777" s="82"/>
      <c r="P1777" s="83">
        <f t="shared" si="244"/>
        <v>0</v>
      </c>
      <c r="Q1777" s="78">
        <f t="shared" si="247"/>
        <v>1775</v>
      </c>
      <c r="R1777" s="79"/>
      <c r="T1777" s="3" t="str">
        <f t="shared" si="245"/>
        <v/>
      </c>
    </row>
    <row r="1778" spans="1:20" ht="24.75" customHeight="1">
      <c r="A1778" s="69">
        <f t="shared" si="246"/>
        <v>1776</v>
      </c>
      <c r="B1778" s="16" t="str">
        <f t="shared" si="248"/>
        <v>1478</v>
      </c>
      <c r="C1778" s="69">
        <f t="shared" si="243"/>
        <v>1478</v>
      </c>
      <c r="D1778" s="11"/>
      <c r="E1778" s="12"/>
      <c r="F1778" s="13"/>
      <c r="G1778" s="14"/>
      <c r="H1778" s="91"/>
      <c r="I1778" s="92"/>
      <c r="J1778" s="93"/>
      <c r="K1778" s="94" t="str">
        <f t="shared" si="249"/>
        <v/>
      </c>
      <c r="L1778" s="95">
        <f t="shared" si="242"/>
        <v>0</v>
      </c>
      <c r="M1778" s="96"/>
      <c r="N1778" s="79" t="str">
        <f t="shared" si="250"/>
        <v/>
      </c>
      <c r="O1778" s="82"/>
      <c r="P1778" s="83">
        <f t="shared" si="244"/>
        <v>0</v>
      </c>
      <c r="Q1778" s="78">
        <f t="shared" si="247"/>
        <v>1776</v>
      </c>
      <c r="R1778" s="79"/>
      <c r="T1778" s="3" t="str">
        <f t="shared" si="245"/>
        <v/>
      </c>
    </row>
    <row r="1779" spans="1:20" ht="24.75" customHeight="1">
      <c r="A1779" s="69">
        <f t="shared" si="246"/>
        <v>1777</v>
      </c>
      <c r="B1779" s="16" t="str">
        <f t="shared" si="248"/>
        <v>1479</v>
      </c>
      <c r="C1779" s="69">
        <f t="shared" si="243"/>
        <v>1479</v>
      </c>
      <c r="D1779" s="11"/>
      <c r="E1779" s="12"/>
      <c r="F1779" s="13"/>
      <c r="G1779" s="14"/>
      <c r="H1779" s="91"/>
      <c r="I1779" s="92"/>
      <c r="J1779" s="93"/>
      <c r="K1779" s="94" t="str">
        <f t="shared" si="249"/>
        <v/>
      </c>
      <c r="L1779" s="95">
        <f t="shared" si="242"/>
        <v>0</v>
      </c>
      <c r="M1779" s="96"/>
      <c r="N1779" s="79" t="str">
        <f t="shared" si="250"/>
        <v/>
      </c>
      <c r="O1779" s="82"/>
      <c r="P1779" s="83">
        <f t="shared" si="244"/>
        <v>0</v>
      </c>
      <c r="Q1779" s="78">
        <f t="shared" si="247"/>
        <v>1777</v>
      </c>
      <c r="R1779" s="79"/>
      <c r="T1779" s="3" t="str">
        <f t="shared" si="245"/>
        <v/>
      </c>
    </row>
    <row r="1780" spans="1:20" ht="24.75" customHeight="1">
      <c r="A1780" s="69">
        <f t="shared" si="246"/>
        <v>1778</v>
      </c>
      <c r="B1780" s="16" t="str">
        <f t="shared" si="248"/>
        <v>1480</v>
      </c>
      <c r="C1780" s="69">
        <f t="shared" si="243"/>
        <v>1480</v>
      </c>
      <c r="D1780" s="11"/>
      <c r="E1780" s="12"/>
      <c r="F1780" s="13"/>
      <c r="G1780" s="14"/>
      <c r="H1780" s="91"/>
      <c r="I1780" s="92"/>
      <c r="J1780" s="93"/>
      <c r="K1780" s="94" t="str">
        <f t="shared" si="249"/>
        <v/>
      </c>
      <c r="L1780" s="95">
        <f t="shared" si="242"/>
        <v>0</v>
      </c>
      <c r="M1780" s="96"/>
      <c r="N1780" s="79" t="str">
        <f t="shared" si="250"/>
        <v/>
      </c>
      <c r="O1780" s="82"/>
      <c r="P1780" s="83">
        <f t="shared" si="244"/>
        <v>0</v>
      </c>
      <c r="Q1780" s="78">
        <f t="shared" si="247"/>
        <v>1778</v>
      </c>
      <c r="R1780" s="79"/>
      <c r="T1780" s="3" t="str">
        <f t="shared" si="245"/>
        <v/>
      </c>
    </row>
    <row r="1781" spans="1:20" ht="24.75" customHeight="1">
      <c r="A1781" s="69">
        <f t="shared" si="246"/>
        <v>1779</v>
      </c>
      <c r="B1781" s="16" t="str">
        <f t="shared" si="248"/>
        <v>1481</v>
      </c>
      <c r="C1781" s="69">
        <f t="shared" si="243"/>
        <v>1481</v>
      </c>
      <c r="D1781" s="11"/>
      <c r="E1781" s="12"/>
      <c r="F1781" s="13"/>
      <c r="G1781" s="14"/>
      <c r="H1781" s="91"/>
      <c r="I1781" s="92"/>
      <c r="J1781" s="93"/>
      <c r="K1781" s="94" t="str">
        <f t="shared" si="249"/>
        <v/>
      </c>
      <c r="L1781" s="95">
        <f t="shared" si="242"/>
        <v>0</v>
      </c>
      <c r="M1781" s="96"/>
      <c r="N1781" s="79" t="str">
        <f t="shared" si="250"/>
        <v/>
      </c>
      <c r="O1781" s="82"/>
      <c r="P1781" s="83">
        <f t="shared" si="244"/>
        <v>0</v>
      </c>
      <c r="Q1781" s="78">
        <f t="shared" si="247"/>
        <v>1779</v>
      </c>
      <c r="R1781" s="79"/>
      <c r="T1781" s="3" t="str">
        <f t="shared" si="245"/>
        <v/>
      </c>
    </row>
    <row r="1782" spans="1:20" ht="24.75" customHeight="1">
      <c r="A1782" s="69">
        <f t="shared" si="246"/>
        <v>1780</v>
      </c>
      <c r="B1782" s="16" t="str">
        <f t="shared" si="248"/>
        <v>1482</v>
      </c>
      <c r="C1782" s="69">
        <f t="shared" si="243"/>
        <v>1482</v>
      </c>
      <c r="D1782" s="11"/>
      <c r="E1782" s="12"/>
      <c r="F1782" s="13"/>
      <c r="G1782" s="14"/>
      <c r="H1782" s="91"/>
      <c r="I1782" s="92"/>
      <c r="J1782" s="93"/>
      <c r="K1782" s="94" t="str">
        <f t="shared" si="249"/>
        <v/>
      </c>
      <c r="L1782" s="95">
        <f t="shared" si="242"/>
        <v>0</v>
      </c>
      <c r="M1782" s="96"/>
      <c r="N1782" s="79" t="str">
        <f t="shared" si="250"/>
        <v/>
      </c>
      <c r="O1782" s="82"/>
      <c r="P1782" s="83">
        <f t="shared" si="244"/>
        <v>0</v>
      </c>
      <c r="Q1782" s="78">
        <f t="shared" si="247"/>
        <v>1780</v>
      </c>
      <c r="R1782" s="79"/>
      <c r="T1782" s="3" t="str">
        <f t="shared" si="245"/>
        <v/>
      </c>
    </row>
    <row r="1783" spans="1:20" ht="24.75" customHeight="1">
      <c r="A1783" s="69">
        <f t="shared" si="246"/>
        <v>1781</v>
      </c>
      <c r="B1783" s="16" t="str">
        <f t="shared" si="248"/>
        <v>1483</v>
      </c>
      <c r="C1783" s="69">
        <f t="shared" si="243"/>
        <v>1483</v>
      </c>
      <c r="D1783" s="11"/>
      <c r="E1783" s="12"/>
      <c r="F1783" s="13"/>
      <c r="G1783" s="14"/>
      <c r="H1783" s="91"/>
      <c r="I1783" s="92"/>
      <c r="J1783" s="93"/>
      <c r="K1783" s="94" t="str">
        <f t="shared" si="249"/>
        <v/>
      </c>
      <c r="L1783" s="95">
        <f t="shared" si="242"/>
        <v>0</v>
      </c>
      <c r="M1783" s="96"/>
      <c r="N1783" s="79" t="str">
        <f t="shared" si="250"/>
        <v/>
      </c>
      <c r="O1783" s="82"/>
      <c r="P1783" s="83">
        <f t="shared" si="244"/>
        <v>0</v>
      </c>
      <c r="Q1783" s="78">
        <f t="shared" si="247"/>
        <v>1781</v>
      </c>
      <c r="R1783" s="79"/>
      <c r="T1783" s="3" t="str">
        <f t="shared" si="245"/>
        <v/>
      </c>
    </row>
    <row r="1784" spans="1:20" ht="24.75" customHeight="1">
      <c r="A1784" s="69">
        <f t="shared" si="246"/>
        <v>1782</v>
      </c>
      <c r="B1784" s="16" t="str">
        <f t="shared" si="248"/>
        <v>1484</v>
      </c>
      <c r="C1784" s="69">
        <f t="shared" si="243"/>
        <v>1484</v>
      </c>
      <c r="D1784" s="11"/>
      <c r="E1784" s="12"/>
      <c r="F1784" s="13"/>
      <c r="G1784" s="14"/>
      <c r="H1784" s="91"/>
      <c r="I1784" s="92"/>
      <c r="J1784" s="93"/>
      <c r="K1784" s="94" t="str">
        <f t="shared" si="249"/>
        <v/>
      </c>
      <c r="L1784" s="95">
        <f t="shared" si="242"/>
        <v>0</v>
      </c>
      <c r="M1784" s="96"/>
      <c r="N1784" s="79" t="str">
        <f t="shared" si="250"/>
        <v/>
      </c>
      <c r="O1784" s="82"/>
      <c r="P1784" s="83">
        <f t="shared" si="244"/>
        <v>0</v>
      </c>
      <c r="Q1784" s="78">
        <f t="shared" si="247"/>
        <v>1782</v>
      </c>
      <c r="R1784" s="79"/>
      <c r="T1784" s="3" t="str">
        <f t="shared" si="245"/>
        <v/>
      </c>
    </row>
    <row r="1785" spans="1:20" ht="24.75" customHeight="1">
      <c r="A1785" s="69">
        <f t="shared" si="246"/>
        <v>1783</v>
      </c>
      <c r="B1785" s="16" t="str">
        <f t="shared" si="248"/>
        <v>1485</v>
      </c>
      <c r="C1785" s="69">
        <f t="shared" si="243"/>
        <v>1485</v>
      </c>
      <c r="D1785" s="11"/>
      <c r="E1785" s="12"/>
      <c r="F1785" s="13"/>
      <c r="G1785" s="14"/>
      <c r="H1785" s="91"/>
      <c r="I1785" s="92"/>
      <c r="J1785" s="93"/>
      <c r="K1785" s="94" t="str">
        <f t="shared" si="249"/>
        <v/>
      </c>
      <c r="L1785" s="95">
        <f t="shared" si="242"/>
        <v>0</v>
      </c>
      <c r="M1785" s="96"/>
      <c r="N1785" s="79" t="str">
        <f t="shared" si="250"/>
        <v/>
      </c>
      <c r="O1785" s="82"/>
      <c r="P1785" s="83">
        <f t="shared" si="244"/>
        <v>0</v>
      </c>
      <c r="Q1785" s="78">
        <f t="shared" si="247"/>
        <v>1783</v>
      </c>
      <c r="R1785" s="79"/>
      <c r="T1785" s="3" t="str">
        <f t="shared" si="245"/>
        <v/>
      </c>
    </row>
    <row r="1786" spans="1:20" ht="24.75" customHeight="1">
      <c r="A1786" s="69">
        <f t="shared" si="246"/>
        <v>1784</v>
      </c>
      <c r="B1786" s="16" t="str">
        <f t="shared" si="248"/>
        <v>1486</v>
      </c>
      <c r="C1786" s="69">
        <f t="shared" si="243"/>
        <v>1486</v>
      </c>
      <c r="D1786" s="11"/>
      <c r="E1786" s="12"/>
      <c r="F1786" s="13"/>
      <c r="G1786" s="14"/>
      <c r="H1786" s="91"/>
      <c r="I1786" s="92"/>
      <c r="J1786" s="93"/>
      <c r="K1786" s="94" t="str">
        <f t="shared" si="249"/>
        <v/>
      </c>
      <c r="L1786" s="95">
        <f t="shared" si="242"/>
        <v>0</v>
      </c>
      <c r="M1786" s="96"/>
      <c r="N1786" s="79" t="str">
        <f t="shared" si="250"/>
        <v/>
      </c>
      <c r="O1786" s="82"/>
      <c r="P1786" s="83">
        <f t="shared" si="244"/>
        <v>0</v>
      </c>
      <c r="Q1786" s="78">
        <f t="shared" si="247"/>
        <v>1784</v>
      </c>
      <c r="R1786" s="79"/>
      <c r="T1786" s="3" t="str">
        <f t="shared" si="245"/>
        <v/>
      </c>
    </row>
    <row r="1787" spans="1:20" ht="24.75" customHeight="1">
      <c r="A1787" s="69">
        <f t="shared" si="246"/>
        <v>1785</v>
      </c>
      <c r="B1787" s="16" t="str">
        <f t="shared" si="248"/>
        <v>1487</v>
      </c>
      <c r="C1787" s="69">
        <f t="shared" si="243"/>
        <v>1487</v>
      </c>
      <c r="D1787" s="11"/>
      <c r="E1787" s="12"/>
      <c r="F1787" s="13"/>
      <c r="G1787" s="14"/>
      <c r="H1787" s="91"/>
      <c r="I1787" s="92"/>
      <c r="J1787" s="93"/>
      <c r="K1787" s="94" t="str">
        <f t="shared" si="249"/>
        <v/>
      </c>
      <c r="L1787" s="95">
        <f t="shared" si="242"/>
        <v>0</v>
      </c>
      <c r="M1787" s="96"/>
      <c r="N1787" s="79" t="str">
        <f t="shared" si="250"/>
        <v/>
      </c>
      <c r="O1787" s="82"/>
      <c r="P1787" s="83">
        <f t="shared" si="244"/>
        <v>0</v>
      </c>
      <c r="Q1787" s="78">
        <f t="shared" si="247"/>
        <v>1785</v>
      </c>
      <c r="R1787" s="79"/>
      <c r="T1787" s="3" t="str">
        <f t="shared" si="245"/>
        <v/>
      </c>
    </row>
    <row r="1788" spans="1:20" ht="24.75" customHeight="1">
      <c r="A1788" s="69">
        <f t="shared" si="246"/>
        <v>1786</v>
      </c>
      <c r="B1788" s="16" t="str">
        <f t="shared" si="248"/>
        <v>1488</v>
      </c>
      <c r="C1788" s="69">
        <f t="shared" si="243"/>
        <v>1488</v>
      </c>
      <c r="D1788" s="11"/>
      <c r="E1788" s="12"/>
      <c r="F1788" s="13"/>
      <c r="G1788" s="14"/>
      <c r="H1788" s="91"/>
      <c r="I1788" s="92"/>
      <c r="J1788" s="93"/>
      <c r="K1788" s="94" t="str">
        <f t="shared" si="249"/>
        <v/>
      </c>
      <c r="L1788" s="95">
        <f t="shared" si="242"/>
        <v>0</v>
      </c>
      <c r="M1788" s="96"/>
      <c r="N1788" s="79" t="str">
        <f t="shared" si="250"/>
        <v/>
      </c>
      <c r="O1788" s="82"/>
      <c r="P1788" s="83">
        <f t="shared" si="244"/>
        <v>0</v>
      </c>
      <c r="Q1788" s="78">
        <f t="shared" si="247"/>
        <v>1786</v>
      </c>
      <c r="R1788" s="79"/>
      <c r="T1788" s="3" t="str">
        <f t="shared" si="245"/>
        <v/>
      </c>
    </row>
    <row r="1789" spans="1:20" ht="24.75" customHeight="1">
      <c r="A1789" s="69">
        <f t="shared" si="246"/>
        <v>1787</v>
      </c>
      <c r="B1789" s="16" t="str">
        <f t="shared" si="248"/>
        <v>1489</v>
      </c>
      <c r="C1789" s="69">
        <f t="shared" si="243"/>
        <v>1489</v>
      </c>
      <c r="D1789" s="11"/>
      <c r="E1789" s="12"/>
      <c r="F1789" s="13"/>
      <c r="G1789" s="14"/>
      <c r="H1789" s="91"/>
      <c r="I1789" s="92"/>
      <c r="J1789" s="93"/>
      <c r="K1789" s="94" t="str">
        <f t="shared" si="249"/>
        <v/>
      </c>
      <c r="L1789" s="95">
        <f t="shared" si="242"/>
        <v>0</v>
      </c>
      <c r="M1789" s="96"/>
      <c r="N1789" s="79" t="str">
        <f t="shared" si="250"/>
        <v/>
      </c>
      <c r="O1789" s="82"/>
      <c r="P1789" s="83">
        <f t="shared" si="244"/>
        <v>0</v>
      </c>
      <c r="Q1789" s="78">
        <f t="shared" si="247"/>
        <v>1787</v>
      </c>
      <c r="R1789" s="79"/>
      <c r="T1789" s="3" t="str">
        <f t="shared" si="245"/>
        <v/>
      </c>
    </row>
    <row r="1790" spans="1:20" ht="24.75" customHeight="1">
      <c r="A1790" s="69">
        <f t="shared" si="246"/>
        <v>1788</v>
      </c>
      <c r="B1790" s="16" t="str">
        <f t="shared" si="248"/>
        <v>1490</v>
      </c>
      <c r="C1790" s="69">
        <f t="shared" si="243"/>
        <v>1490</v>
      </c>
      <c r="D1790" s="11"/>
      <c r="E1790" s="12"/>
      <c r="F1790" s="13"/>
      <c r="G1790" s="14"/>
      <c r="H1790" s="91"/>
      <c r="I1790" s="92"/>
      <c r="J1790" s="93"/>
      <c r="K1790" s="94" t="str">
        <f t="shared" si="249"/>
        <v/>
      </c>
      <c r="L1790" s="95">
        <f t="shared" si="242"/>
        <v>0</v>
      </c>
      <c r="M1790" s="96"/>
      <c r="N1790" s="79" t="str">
        <f t="shared" si="250"/>
        <v/>
      </c>
      <c r="O1790" s="82"/>
      <c r="P1790" s="83">
        <f t="shared" si="244"/>
        <v>0</v>
      </c>
      <c r="Q1790" s="78">
        <f t="shared" si="247"/>
        <v>1788</v>
      </c>
      <c r="R1790" s="79"/>
      <c r="T1790" s="3" t="str">
        <f t="shared" si="245"/>
        <v/>
      </c>
    </row>
    <row r="1791" spans="1:20" ht="24.75" customHeight="1">
      <c r="A1791" s="69">
        <f t="shared" si="246"/>
        <v>1789</v>
      </c>
      <c r="B1791" s="16" t="str">
        <f t="shared" si="248"/>
        <v>1491</v>
      </c>
      <c r="C1791" s="69">
        <f t="shared" si="243"/>
        <v>1491</v>
      </c>
      <c r="D1791" s="11"/>
      <c r="E1791" s="12"/>
      <c r="F1791" s="13"/>
      <c r="G1791" s="14"/>
      <c r="H1791" s="91"/>
      <c r="I1791" s="92"/>
      <c r="J1791" s="93"/>
      <c r="K1791" s="94" t="str">
        <f t="shared" si="249"/>
        <v/>
      </c>
      <c r="L1791" s="95">
        <f t="shared" si="242"/>
        <v>0</v>
      </c>
      <c r="M1791" s="96"/>
      <c r="N1791" s="79" t="str">
        <f t="shared" si="250"/>
        <v/>
      </c>
      <c r="O1791" s="82"/>
      <c r="P1791" s="83">
        <f t="shared" si="244"/>
        <v>0</v>
      </c>
      <c r="Q1791" s="78">
        <f t="shared" si="247"/>
        <v>1789</v>
      </c>
      <c r="R1791" s="79"/>
      <c r="T1791" s="3" t="str">
        <f t="shared" si="245"/>
        <v/>
      </c>
    </row>
    <row r="1792" spans="1:20" ht="24.75" customHeight="1">
      <c r="A1792" s="69">
        <f t="shared" si="246"/>
        <v>1790</v>
      </c>
      <c r="B1792" s="16" t="str">
        <f t="shared" si="248"/>
        <v>1492</v>
      </c>
      <c r="C1792" s="69">
        <f t="shared" si="243"/>
        <v>1492</v>
      </c>
      <c r="D1792" s="11"/>
      <c r="E1792" s="12"/>
      <c r="F1792" s="13"/>
      <c r="G1792" s="14"/>
      <c r="H1792" s="91"/>
      <c r="I1792" s="92"/>
      <c r="J1792" s="93"/>
      <c r="K1792" s="94" t="str">
        <f t="shared" si="249"/>
        <v/>
      </c>
      <c r="L1792" s="95">
        <f t="shared" si="242"/>
        <v>0</v>
      </c>
      <c r="M1792" s="96"/>
      <c r="N1792" s="79" t="str">
        <f t="shared" si="250"/>
        <v/>
      </c>
      <c r="O1792" s="82"/>
      <c r="P1792" s="83">
        <f t="shared" si="244"/>
        <v>0</v>
      </c>
      <c r="Q1792" s="78">
        <f t="shared" si="247"/>
        <v>1790</v>
      </c>
      <c r="R1792" s="79"/>
      <c r="T1792" s="3" t="str">
        <f t="shared" si="245"/>
        <v/>
      </c>
    </row>
    <row r="1793" spans="1:20" ht="24.75" customHeight="1">
      <c r="A1793" s="69">
        <f t="shared" si="246"/>
        <v>1791</v>
      </c>
      <c r="B1793" s="16" t="str">
        <f t="shared" si="248"/>
        <v>1493</v>
      </c>
      <c r="C1793" s="69">
        <f t="shared" si="243"/>
        <v>1493</v>
      </c>
      <c r="D1793" s="11"/>
      <c r="E1793" s="12"/>
      <c r="F1793" s="13"/>
      <c r="G1793" s="14"/>
      <c r="H1793" s="91"/>
      <c r="I1793" s="92"/>
      <c r="J1793" s="93"/>
      <c r="K1793" s="94" t="str">
        <f t="shared" si="249"/>
        <v/>
      </c>
      <c r="L1793" s="95">
        <f t="shared" si="242"/>
        <v>0</v>
      </c>
      <c r="M1793" s="96"/>
      <c r="N1793" s="79" t="str">
        <f t="shared" si="250"/>
        <v/>
      </c>
      <c r="O1793" s="82"/>
      <c r="P1793" s="83">
        <f t="shared" si="244"/>
        <v>0</v>
      </c>
      <c r="Q1793" s="78">
        <f t="shared" si="247"/>
        <v>1791</v>
      </c>
      <c r="R1793" s="79"/>
      <c r="T1793" s="3" t="str">
        <f t="shared" si="245"/>
        <v/>
      </c>
    </row>
    <row r="1794" spans="1:20" ht="24.75" customHeight="1">
      <c r="A1794" s="69">
        <f t="shared" si="246"/>
        <v>1792</v>
      </c>
      <c r="B1794" s="16" t="str">
        <f t="shared" si="248"/>
        <v>1494</v>
      </c>
      <c r="C1794" s="69">
        <f t="shared" si="243"/>
        <v>1494</v>
      </c>
      <c r="D1794" s="11"/>
      <c r="E1794" s="12"/>
      <c r="F1794" s="13"/>
      <c r="G1794" s="14"/>
      <c r="H1794" s="91"/>
      <c r="I1794" s="92"/>
      <c r="J1794" s="93"/>
      <c r="K1794" s="94" t="str">
        <f t="shared" si="249"/>
        <v/>
      </c>
      <c r="L1794" s="95">
        <f t="shared" si="242"/>
        <v>0</v>
      </c>
      <c r="M1794" s="96"/>
      <c r="N1794" s="79" t="str">
        <f t="shared" si="250"/>
        <v/>
      </c>
      <c r="O1794" s="82"/>
      <c r="P1794" s="83">
        <f t="shared" si="244"/>
        <v>0</v>
      </c>
      <c r="Q1794" s="78">
        <f t="shared" si="247"/>
        <v>1792</v>
      </c>
      <c r="R1794" s="79"/>
      <c r="T1794" s="3" t="str">
        <f t="shared" si="245"/>
        <v/>
      </c>
    </row>
    <row r="1795" spans="1:20" ht="24.75" customHeight="1">
      <c r="A1795" s="69">
        <f t="shared" si="246"/>
        <v>1793</v>
      </c>
      <c r="B1795" s="16" t="str">
        <f t="shared" si="248"/>
        <v>1495</v>
      </c>
      <c r="C1795" s="69">
        <f t="shared" si="243"/>
        <v>1495</v>
      </c>
      <c r="D1795" s="11"/>
      <c r="E1795" s="12"/>
      <c r="F1795" s="13"/>
      <c r="G1795" s="14"/>
      <c r="H1795" s="91"/>
      <c r="I1795" s="92"/>
      <c r="J1795" s="93"/>
      <c r="K1795" s="94" t="str">
        <f t="shared" si="249"/>
        <v/>
      </c>
      <c r="L1795" s="95">
        <f t="shared" ref="L1795:L1858" si="251">COUNTIF($D$3:$D$1049,D1795)</f>
        <v>0</v>
      </c>
      <c r="M1795" s="96"/>
      <c r="N1795" s="79" t="str">
        <f t="shared" si="250"/>
        <v/>
      </c>
      <c r="O1795" s="82"/>
      <c r="P1795" s="83">
        <f t="shared" si="244"/>
        <v>0</v>
      </c>
      <c r="Q1795" s="78">
        <f t="shared" si="247"/>
        <v>1793</v>
      </c>
      <c r="R1795" s="79"/>
      <c r="T1795" s="3" t="str">
        <f t="shared" si="245"/>
        <v/>
      </c>
    </row>
    <row r="1796" spans="1:20" ht="24.75" customHeight="1">
      <c r="A1796" s="69">
        <f t="shared" si="246"/>
        <v>1794</v>
      </c>
      <c r="B1796" s="16" t="str">
        <f t="shared" si="248"/>
        <v>1496</v>
      </c>
      <c r="C1796" s="69">
        <f t="shared" ref="C1796:C1859" si="252">IF(H1796&lt;&gt;H1795,1,C1795+1)</f>
        <v>1496</v>
      </c>
      <c r="D1796" s="11"/>
      <c r="E1796" s="12"/>
      <c r="F1796" s="13"/>
      <c r="G1796" s="14"/>
      <c r="H1796" s="91"/>
      <c r="I1796" s="92"/>
      <c r="J1796" s="93"/>
      <c r="K1796" s="94" t="str">
        <f t="shared" si="249"/>
        <v/>
      </c>
      <c r="L1796" s="95">
        <f t="shared" si="251"/>
        <v>0</v>
      </c>
      <c r="M1796" s="96"/>
      <c r="N1796" s="79" t="str">
        <f t="shared" si="250"/>
        <v/>
      </c>
      <c r="O1796" s="82"/>
      <c r="P1796" s="83">
        <f t="shared" ref="P1796:P1859" si="253">IF(M1796&lt;&gt;0,M1796,O1796)</f>
        <v>0</v>
      </c>
      <c r="Q1796" s="78">
        <f t="shared" si="247"/>
        <v>1794</v>
      </c>
      <c r="R1796" s="79"/>
      <c r="T1796" s="3" t="str">
        <f t="shared" ref="T1796:T1859" si="254">LEFT(D1796,2)</f>
        <v/>
      </c>
    </row>
    <row r="1797" spans="1:20" ht="24.75" customHeight="1">
      <c r="A1797" s="69">
        <f t="shared" ref="A1797:A1860" si="255">A1796+1</f>
        <v>1795</v>
      </c>
      <c r="B1797" s="16" t="str">
        <f t="shared" si="248"/>
        <v>1497</v>
      </c>
      <c r="C1797" s="69">
        <f t="shared" si="252"/>
        <v>1497</v>
      </c>
      <c r="D1797" s="11"/>
      <c r="E1797" s="12"/>
      <c r="F1797" s="13"/>
      <c r="G1797" s="14"/>
      <c r="H1797" s="91"/>
      <c r="I1797" s="92"/>
      <c r="J1797" s="93"/>
      <c r="K1797" s="94" t="str">
        <f t="shared" si="249"/>
        <v/>
      </c>
      <c r="L1797" s="95">
        <f t="shared" si="251"/>
        <v>0</v>
      </c>
      <c r="M1797" s="96"/>
      <c r="N1797" s="79" t="str">
        <f t="shared" si="250"/>
        <v/>
      </c>
      <c r="O1797" s="82"/>
      <c r="P1797" s="83">
        <f t="shared" si="253"/>
        <v>0</v>
      </c>
      <c r="Q1797" s="78">
        <f t="shared" ref="Q1797:Q1860" si="256">Q1796+1</f>
        <v>1795</v>
      </c>
      <c r="R1797" s="79"/>
      <c r="T1797" s="3" t="str">
        <f t="shared" si="254"/>
        <v/>
      </c>
    </row>
    <row r="1798" spans="1:20" ht="24.75" customHeight="1">
      <c r="A1798" s="69">
        <f t="shared" si="255"/>
        <v>1796</v>
      </c>
      <c r="B1798" s="16" t="str">
        <f t="shared" si="248"/>
        <v>1498</v>
      </c>
      <c r="C1798" s="69">
        <f t="shared" si="252"/>
        <v>1498</v>
      </c>
      <c r="D1798" s="11"/>
      <c r="E1798" s="12"/>
      <c r="F1798" s="13"/>
      <c r="G1798" s="14"/>
      <c r="H1798" s="91"/>
      <c r="I1798" s="92"/>
      <c r="J1798" s="93"/>
      <c r="K1798" s="94" t="str">
        <f t="shared" si="249"/>
        <v/>
      </c>
      <c r="L1798" s="95">
        <f t="shared" si="251"/>
        <v>0</v>
      </c>
      <c r="M1798" s="96"/>
      <c r="N1798" s="79" t="str">
        <f t="shared" si="250"/>
        <v/>
      </c>
      <c r="O1798" s="82"/>
      <c r="P1798" s="83">
        <f t="shared" si="253"/>
        <v>0</v>
      </c>
      <c r="Q1798" s="78">
        <f t="shared" si="256"/>
        <v>1796</v>
      </c>
      <c r="R1798" s="79"/>
      <c r="T1798" s="3" t="str">
        <f t="shared" si="254"/>
        <v/>
      </c>
    </row>
    <row r="1799" spans="1:20" ht="24.75" customHeight="1">
      <c r="A1799" s="69">
        <f t="shared" si="255"/>
        <v>1797</v>
      </c>
      <c r="B1799" s="16" t="str">
        <f t="shared" si="248"/>
        <v>1499</v>
      </c>
      <c r="C1799" s="69">
        <f t="shared" si="252"/>
        <v>1499</v>
      </c>
      <c r="D1799" s="11"/>
      <c r="E1799" s="12"/>
      <c r="F1799" s="13"/>
      <c r="G1799" s="14"/>
      <c r="H1799" s="91"/>
      <c r="I1799" s="92"/>
      <c r="J1799" s="93"/>
      <c r="K1799" s="94" t="str">
        <f t="shared" si="249"/>
        <v/>
      </c>
      <c r="L1799" s="95">
        <f t="shared" si="251"/>
        <v>0</v>
      </c>
      <c r="M1799" s="96"/>
      <c r="N1799" s="79" t="str">
        <f t="shared" si="250"/>
        <v/>
      </c>
      <c r="O1799" s="82"/>
      <c r="P1799" s="83">
        <f t="shared" si="253"/>
        <v>0</v>
      </c>
      <c r="Q1799" s="78">
        <f t="shared" si="256"/>
        <v>1797</v>
      </c>
      <c r="R1799" s="79"/>
      <c r="T1799" s="3" t="str">
        <f t="shared" si="254"/>
        <v/>
      </c>
    </row>
    <row r="1800" spans="1:20" ht="24.75" customHeight="1">
      <c r="A1800" s="69">
        <f t="shared" si="255"/>
        <v>1798</v>
      </c>
      <c r="B1800" s="16" t="str">
        <f t="shared" si="248"/>
        <v>1500</v>
      </c>
      <c r="C1800" s="69">
        <f t="shared" si="252"/>
        <v>1500</v>
      </c>
      <c r="D1800" s="11"/>
      <c r="E1800" s="12"/>
      <c r="F1800" s="13"/>
      <c r="G1800" s="14"/>
      <c r="H1800" s="91"/>
      <c r="I1800" s="92"/>
      <c r="J1800" s="93"/>
      <c r="K1800" s="94" t="str">
        <f t="shared" si="249"/>
        <v/>
      </c>
      <c r="L1800" s="95">
        <f t="shared" si="251"/>
        <v>0</v>
      </c>
      <c r="M1800" s="96"/>
      <c r="N1800" s="79" t="str">
        <f t="shared" si="250"/>
        <v/>
      </c>
      <c r="O1800" s="82"/>
      <c r="P1800" s="83">
        <f t="shared" si="253"/>
        <v>0</v>
      </c>
      <c r="Q1800" s="78">
        <f t="shared" si="256"/>
        <v>1798</v>
      </c>
      <c r="R1800" s="79"/>
      <c r="T1800" s="3" t="str">
        <f t="shared" si="254"/>
        <v/>
      </c>
    </row>
    <row r="1801" spans="1:20" ht="24.75" customHeight="1">
      <c r="A1801" s="69">
        <f t="shared" si="255"/>
        <v>1799</v>
      </c>
      <c r="B1801" s="16" t="str">
        <f t="shared" si="248"/>
        <v>1501</v>
      </c>
      <c r="C1801" s="69">
        <f t="shared" si="252"/>
        <v>1501</v>
      </c>
      <c r="D1801" s="11"/>
      <c r="E1801" s="12"/>
      <c r="F1801" s="13"/>
      <c r="G1801" s="14"/>
      <c r="H1801" s="91"/>
      <c r="I1801" s="92"/>
      <c r="J1801" s="93"/>
      <c r="K1801" s="94" t="str">
        <f t="shared" si="249"/>
        <v/>
      </c>
      <c r="L1801" s="95">
        <f t="shared" si="251"/>
        <v>0</v>
      </c>
      <c r="M1801" s="96"/>
      <c r="N1801" s="79" t="str">
        <f t="shared" si="250"/>
        <v/>
      </c>
      <c r="O1801" s="82"/>
      <c r="P1801" s="83">
        <f t="shared" si="253"/>
        <v>0</v>
      </c>
      <c r="Q1801" s="78">
        <f t="shared" si="256"/>
        <v>1799</v>
      </c>
      <c r="R1801" s="79"/>
      <c r="T1801" s="3" t="str">
        <f t="shared" si="254"/>
        <v/>
      </c>
    </row>
    <row r="1802" spans="1:20" ht="24.75" customHeight="1">
      <c r="A1802" s="69">
        <f t="shared" si="255"/>
        <v>1800</v>
      </c>
      <c r="B1802" s="16" t="str">
        <f t="shared" ref="B1802:B1865" si="257">J1802&amp;TEXT(C1802,"00")</f>
        <v>1502</v>
      </c>
      <c r="C1802" s="69">
        <f t="shared" si="252"/>
        <v>1502</v>
      </c>
      <c r="D1802" s="11"/>
      <c r="E1802" s="12"/>
      <c r="F1802" s="13"/>
      <c r="G1802" s="14"/>
      <c r="H1802" s="91"/>
      <c r="I1802" s="92"/>
      <c r="J1802" s="93"/>
      <c r="K1802" s="94" t="str">
        <f t="shared" si="249"/>
        <v/>
      </c>
      <c r="L1802" s="95">
        <f t="shared" si="251"/>
        <v>0</v>
      </c>
      <c r="M1802" s="96"/>
      <c r="N1802" s="79" t="str">
        <f t="shared" si="250"/>
        <v/>
      </c>
      <c r="O1802" s="82"/>
      <c r="P1802" s="83">
        <f t="shared" si="253"/>
        <v>0</v>
      </c>
      <c r="Q1802" s="78">
        <f t="shared" si="256"/>
        <v>1800</v>
      </c>
      <c r="R1802" s="79"/>
      <c r="T1802" s="3" t="str">
        <f t="shared" si="254"/>
        <v/>
      </c>
    </row>
    <row r="1803" spans="1:20" ht="24.75" customHeight="1">
      <c r="A1803" s="69">
        <f t="shared" si="255"/>
        <v>1801</v>
      </c>
      <c r="B1803" s="16" t="str">
        <f t="shared" si="257"/>
        <v>1503</v>
      </c>
      <c r="C1803" s="69">
        <f t="shared" si="252"/>
        <v>1503</v>
      </c>
      <c r="D1803" s="11"/>
      <c r="E1803" s="12"/>
      <c r="F1803" s="13"/>
      <c r="G1803" s="14"/>
      <c r="H1803" s="91"/>
      <c r="I1803" s="92"/>
      <c r="J1803" s="93"/>
      <c r="K1803" s="94" t="str">
        <f t="shared" si="249"/>
        <v/>
      </c>
      <c r="L1803" s="95">
        <f t="shared" si="251"/>
        <v>0</v>
      </c>
      <c r="M1803" s="96"/>
      <c r="N1803" s="79" t="str">
        <f t="shared" si="250"/>
        <v/>
      </c>
      <c r="O1803" s="82"/>
      <c r="P1803" s="83">
        <f t="shared" si="253"/>
        <v>0</v>
      </c>
      <c r="Q1803" s="78">
        <f t="shared" si="256"/>
        <v>1801</v>
      </c>
      <c r="R1803" s="79"/>
      <c r="T1803" s="3" t="str">
        <f t="shared" si="254"/>
        <v/>
      </c>
    </row>
    <row r="1804" spans="1:20" ht="24.75" customHeight="1">
      <c r="A1804" s="69">
        <f t="shared" si="255"/>
        <v>1802</v>
      </c>
      <c r="B1804" s="16" t="str">
        <f t="shared" si="257"/>
        <v>1504</v>
      </c>
      <c r="C1804" s="69">
        <f t="shared" si="252"/>
        <v>1504</v>
      </c>
      <c r="D1804" s="11"/>
      <c r="E1804" s="12"/>
      <c r="F1804" s="13"/>
      <c r="G1804" s="14"/>
      <c r="H1804" s="91"/>
      <c r="I1804" s="92"/>
      <c r="J1804" s="93"/>
      <c r="K1804" s="94" t="str">
        <f t="shared" si="249"/>
        <v/>
      </c>
      <c r="L1804" s="95">
        <f t="shared" si="251"/>
        <v>0</v>
      </c>
      <c r="M1804" s="96"/>
      <c r="N1804" s="79" t="str">
        <f t="shared" si="250"/>
        <v/>
      </c>
      <c r="O1804" s="82"/>
      <c r="P1804" s="83">
        <f t="shared" si="253"/>
        <v>0</v>
      </c>
      <c r="Q1804" s="78">
        <f t="shared" si="256"/>
        <v>1802</v>
      </c>
      <c r="R1804" s="79"/>
      <c r="T1804" s="3" t="str">
        <f t="shared" si="254"/>
        <v/>
      </c>
    </row>
    <row r="1805" spans="1:20" ht="24.75" customHeight="1">
      <c r="A1805" s="69">
        <f t="shared" si="255"/>
        <v>1803</v>
      </c>
      <c r="B1805" s="16" t="str">
        <f t="shared" si="257"/>
        <v>1505</v>
      </c>
      <c r="C1805" s="69">
        <f t="shared" si="252"/>
        <v>1505</v>
      </c>
      <c r="D1805" s="11"/>
      <c r="E1805" s="12"/>
      <c r="F1805" s="13"/>
      <c r="G1805" s="14"/>
      <c r="H1805" s="91"/>
      <c r="I1805" s="92"/>
      <c r="J1805" s="93"/>
      <c r="K1805" s="94" t="str">
        <f t="shared" si="249"/>
        <v/>
      </c>
      <c r="L1805" s="95">
        <f t="shared" si="251"/>
        <v>0</v>
      </c>
      <c r="M1805" s="96"/>
      <c r="N1805" s="79" t="str">
        <f t="shared" si="250"/>
        <v/>
      </c>
      <c r="O1805" s="82"/>
      <c r="P1805" s="83">
        <f t="shared" si="253"/>
        <v>0</v>
      </c>
      <c r="Q1805" s="78">
        <f t="shared" si="256"/>
        <v>1803</v>
      </c>
      <c r="R1805" s="79"/>
      <c r="T1805" s="3" t="str">
        <f t="shared" si="254"/>
        <v/>
      </c>
    </row>
    <row r="1806" spans="1:20" ht="24.75" customHeight="1">
      <c r="A1806" s="69">
        <f t="shared" si="255"/>
        <v>1804</v>
      </c>
      <c r="B1806" s="16" t="str">
        <f t="shared" si="257"/>
        <v>1506</v>
      </c>
      <c r="C1806" s="69">
        <f t="shared" si="252"/>
        <v>1506</v>
      </c>
      <c r="D1806" s="11"/>
      <c r="E1806" s="12"/>
      <c r="F1806" s="13"/>
      <c r="G1806" s="14"/>
      <c r="H1806" s="91"/>
      <c r="I1806" s="92"/>
      <c r="J1806" s="93"/>
      <c r="K1806" s="94" t="str">
        <f t="shared" si="249"/>
        <v/>
      </c>
      <c r="L1806" s="95">
        <f t="shared" si="251"/>
        <v>0</v>
      </c>
      <c r="M1806" s="96"/>
      <c r="N1806" s="79" t="str">
        <f t="shared" si="250"/>
        <v/>
      </c>
      <c r="O1806" s="82"/>
      <c r="P1806" s="83">
        <f t="shared" si="253"/>
        <v>0</v>
      </c>
      <c r="Q1806" s="78">
        <f t="shared" si="256"/>
        <v>1804</v>
      </c>
      <c r="R1806" s="79"/>
      <c r="T1806" s="3" t="str">
        <f t="shared" si="254"/>
        <v/>
      </c>
    </row>
    <row r="1807" spans="1:20" ht="24.75" customHeight="1">
      <c r="A1807" s="69">
        <f t="shared" si="255"/>
        <v>1805</v>
      </c>
      <c r="B1807" s="16" t="str">
        <f t="shared" si="257"/>
        <v>1507</v>
      </c>
      <c r="C1807" s="69">
        <f t="shared" si="252"/>
        <v>1507</v>
      </c>
      <c r="D1807" s="11"/>
      <c r="E1807" s="12"/>
      <c r="F1807" s="13"/>
      <c r="G1807" s="14"/>
      <c r="H1807" s="91"/>
      <c r="I1807" s="92"/>
      <c r="J1807" s="93"/>
      <c r="K1807" s="94" t="str">
        <f t="shared" si="249"/>
        <v/>
      </c>
      <c r="L1807" s="95">
        <f t="shared" si="251"/>
        <v>0</v>
      </c>
      <c r="M1807" s="96"/>
      <c r="N1807" s="79" t="str">
        <f t="shared" si="250"/>
        <v/>
      </c>
      <c r="O1807" s="82"/>
      <c r="P1807" s="83">
        <f t="shared" si="253"/>
        <v>0</v>
      </c>
      <c r="Q1807" s="78">
        <f t="shared" si="256"/>
        <v>1805</v>
      </c>
      <c r="R1807" s="79"/>
      <c r="T1807" s="3" t="str">
        <f t="shared" si="254"/>
        <v/>
      </c>
    </row>
    <row r="1808" spans="1:20" ht="24.75" customHeight="1">
      <c r="A1808" s="69">
        <f t="shared" si="255"/>
        <v>1806</v>
      </c>
      <c r="B1808" s="16" t="str">
        <f t="shared" si="257"/>
        <v>1508</v>
      </c>
      <c r="C1808" s="69">
        <f t="shared" si="252"/>
        <v>1508</v>
      </c>
      <c r="D1808" s="11"/>
      <c r="E1808" s="12"/>
      <c r="F1808" s="13"/>
      <c r="G1808" s="14"/>
      <c r="H1808" s="91"/>
      <c r="I1808" s="92"/>
      <c r="J1808" s="93"/>
      <c r="K1808" s="94" t="str">
        <f t="shared" si="249"/>
        <v/>
      </c>
      <c r="L1808" s="95">
        <f t="shared" si="251"/>
        <v>0</v>
      </c>
      <c r="M1808" s="96"/>
      <c r="N1808" s="79" t="str">
        <f t="shared" si="250"/>
        <v/>
      </c>
      <c r="O1808" s="82"/>
      <c r="P1808" s="83">
        <f t="shared" si="253"/>
        <v>0</v>
      </c>
      <c r="Q1808" s="78">
        <f t="shared" si="256"/>
        <v>1806</v>
      </c>
      <c r="R1808" s="79"/>
      <c r="T1808" s="3" t="str">
        <f t="shared" si="254"/>
        <v/>
      </c>
    </row>
    <row r="1809" spans="1:20" ht="24.75" customHeight="1">
      <c r="A1809" s="69">
        <f t="shared" si="255"/>
        <v>1807</v>
      </c>
      <c r="B1809" s="16" t="str">
        <f t="shared" si="257"/>
        <v>1509</v>
      </c>
      <c r="C1809" s="69">
        <f t="shared" si="252"/>
        <v>1509</v>
      </c>
      <c r="D1809" s="11"/>
      <c r="E1809" s="12"/>
      <c r="F1809" s="13"/>
      <c r="G1809" s="14"/>
      <c r="H1809" s="91"/>
      <c r="I1809" s="92"/>
      <c r="J1809" s="93"/>
      <c r="K1809" s="94" t="str">
        <f t="shared" si="249"/>
        <v/>
      </c>
      <c r="L1809" s="95">
        <f t="shared" si="251"/>
        <v>0</v>
      </c>
      <c r="M1809" s="96"/>
      <c r="N1809" s="79" t="str">
        <f t="shared" si="250"/>
        <v/>
      </c>
      <c r="O1809" s="82"/>
      <c r="P1809" s="83">
        <f t="shared" si="253"/>
        <v>0</v>
      </c>
      <c r="Q1809" s="78">
        <f t="shared" si="256"/>
        <v>1807</v>
      </c>
      <c r="R1809" s="79"/>
      <c r="T1809" s="3" t="str">
        <f t="shared" si="254"/>
        <v/>
      </c>
    </row>
    <row r="1810" spans="1:20" ht="24.75" customHeight="1">
      <c r="A1810" s="69">
        <f t="shared" si="255"/>
        <v>1808</v>
      </c>
      <c r="B1810" s="16" t="str">
        <f t="shared" si="257"/>
        <v>1510</v>
      </c>
      <c r="C1810" s="69">
        <f t="shared" si="252"/>
        <v>1510</v>
      </c>
      <c r="D1810" s="11"/>
      <c r="E1810" s="12"/>
      <c r="F1810" s="13"/>
      <c r="G1810" s="14"/>
      <c r="H1810" s="91"/>
      <c r="I1810" s="92"/>
      <c r="J1810" s="93"/>
      <c r="K1810" s="94" t="str">
        <f t="shared" si="249"/>
        <v/>
      </c>
      <c r="L1810" s="95">
        <f t="shared" si="251"/>
        <v>0</v>
      </c>
      <c r="M1810" s="96"/>
      <c r="N1810" s="79" t="str">
        <f t="shared" si="250"/>
        <v/>
      </c>
      <c r="O1810" s="82"/>
      <c r="P1810" s="83">
        <f t="shared" si="253"/>
        <v>0</v>
      </c>
      <c r="Q1810" s="78">
        <f t="shared" si="256"/>
        <v>1808</v>
      </c>
      <c r="R1810" s="79"/>
      <c r="T1810" s="3" t="str">
        <f t="shared" si="254"/>
        <v/>
      </c>
    </row>
    <row r="1811" spans="1:20" ht="24.75" customHeight="1">
      <c r="A1811" s="69">
        <f t="shared" si="255"/>
        <v>1809</v>
      </c>
      <c r="B1811" s="16" t="str">
        <f t="shared" si="257"/>
        <v>1511</v>
      </c>
      <c r="C1811" s="69">
        <f t="shared" si="252"/>
        <v>1511</v>
      </c>
      <c r="D1811" s="11"/>
      <c r="E1811" s="12"/>
      <c r="F1811" s="13"/>
      <c r="G1811" s="14"/>
      <c r="H1811" s="91"/>
      <c r="I1811" s="92"/>
      <c r="J1811" s="93"/>
      <c r="K1811" s="94" t="str">
        <f t="shared" si="249"/>
        <v/>
      </c>
      <c r="L1811" s="95">
        <f t="shared" si="251"/>
        <v>0</v>
      </c>
      <c r="M1811" s="96"/>
      <c r="N1811" s="79" t="str">
        <f t="shared" si="250"/>
        <v/>
      </c>
      <c r="O1811" s="82"/>
      <c r="P1811" s="83">
        <f t="shared" si="253"/>
        <v>0</v>
      </c>
      <c r="Q1811" s="78">
        <f t="shared" si="256"/>
        <v>1809</v>
      </c>
      <c r="R1811" s="79"/>
      <c r="T1811" s="3" t="str">
        <f t="shared" si="254"/>
        <v/>
      </c>
    </row>
    <row r="1812" spans="1:20" ht="24.75" customHeight="1">
      <c r="A1812" s="69">
        <f t="shared" si="255"/>
        <v>1810</v>
      </c>
      <c r="B1812" s="16" t="str">
        <f t="shared" si="257"/>
        <v>1512</v>
      </c>
      <c r="C1812" s="69">
        <f t="shared" si="252"/>
        <v>1512</v>
      </c>
      <c r="D1812" s="11"/>
      <c r="E1812" s="12"/>
      <c r="F1812" s="13"/>
      <c r="G1812" s="14"/>
      <c r="H1812" s="91"/>
      <c r="I1812" s="92"/>
      <c r="J1812" s="93"/>
      <c r="K1812" s="94" t="str">
        <f t="shared" si="249"/>
        <v/>
      </c>
      <c r="L1812" s="95">
        <f t="shared" si="251"/>
        <v>0</v>
      </c>
      <c r="M1812" s="96"/>
      <c r="N1812" s="79" t="str">
        <f t="shared" si="250"/>
        <v/>
      </c>
      <c r="O1812" s="82"/>
      <c r="P1812" s="83">
        <f t="shared" si="253"/>
        <v>0</v>
      </c>
      <c r="Q1812" s="78">
        <f t="shared" si="256"/>
        <v>1810</v>
      </c>
      <c r="R1812" s="79"/>
      <c r="T1812" s="3" t="str">
        <f t="shared" si="254"/>
        <v/>
      </c>
    </row>
    <row r="1813" spans="1:20" ht="24.75" customHeight="1">
      <c r="A1813" s="69">
        <f t="shared" si="255"/>
        <v>1811</v>
      </c>
      <c r="B1813" s="16" t="str">
        <f t="shared" si="257"/>
        <v>1513</v>
      </c>
      <c r="C1813" s="69">
        <f t="shared" si="252"/>
        <v>1513</v>
      </c>
      <c r="D1813" s="11"/>
      <c r="E1813" s="12"/>
      <c r="F1813" s="13"/>
      <c r="G1813" s="14"/>
      <c r="H1813" s="91"/>
      <c r="I1813" s="92"/>
      <c r="J1813" s="93"/>
      <c r="K1813" s="94" t="str">
        <f t="shared" si="249"/>
        <v/>
      </c>
      <c r="L1813" s="95">
        <f t="shared" si="251"/>
        <v>0</v>
      </c>
      <c r="M1813" s="96"/>
      <c r="N1813" s="79" t="str">
        <f t="shared" si="250"/>
        <v/>
      </c>
      <c r="O1813" s="82"/>
      <c r="P1813" s="83">
        <f t="shared" si="253"/>
        <v>0</v>
      </c>
      <c r="Q1813" s="78">
        <f t="shared" si="256"/>
        <v>1811</v>
      </c>
      <c r="R1813" s="79"/>
      <c r="T1813" s="3" t="str">
        <f t="shared" si="254"/>
        <v/>
      </c>
    </row>
    <row r="1814" spans="1:20" ht="24.75" customHeight="1">
      <c r="A1814" s="69">
        <f t="shared" si="255"/>
        <v>1812</v>
      </c>
      <c r="B1814" s="16" t="str">
        <f t="shared" si="257"/>
        <v>1514</v>
      </c>
      <c r="C1814" s="69">
        <f t="shared" si="252"/>
        <v>1514</v>
      </c>
      <c r="D1814" s="11"/>
      <c r="E1814" s="12"/>
      <c r="F1814" s="13"/>
      <c r="G1814" s="14"/>
      <c r="H1814" s="91"/>
      <c r="I1814" s="92"/>
      <c r="J1814" s="93"/>
      <c r="K1814" s="94" t="str">
        <f t="shared" si="249"/>
        <v/>
      </c>
      <c r="L1814" s="95">
        <f t="shared" si="251"/>
        <v>0</v>
      </c>
      <c r="M1814" s="96"/>
      <c r="N1814" s="79" t="str">
        <f t="shared" si="250"/>
        <v/>
      </c>
      <c r="O1814" s="82"/>
      <c r="P1814" s="83">
        <f t="shared" si="253"/>
        <v>0</v>
      </c>
      <c r="Q1814" s="78">
        <f t="shared" si="256"/>
        <v>1812</v>
      </c>
      <c r="R1814" s="79"/>
      <c r="T1814" s="3" t="str">
        <f t="shared" si="254"/>
        <v/>
      </c>
    </row>
    <row r="1815" spans="1:20" ht="24.75" customHeight="1">
      <c r="A1815" s="69">
        <f t="shared" si="255"/>
        <v>1813</v>
      </c>
      <c r="B1815" s="16" t="str">
        <f t="shared" si="257"/>
        <v>1515</v>
      </c>
      <c r="C1815" s="69">
        <f t="shared" si="252"/>
        <v>1515</v>
      </c>
      <c r="D1815" s="11"/>
      <c r="E1815" s="12"/>
      <c r="F1815" s="13"/>
      <c r="G1815" s="14"/>
      <c r="H1815" s="91"/>
      <c r="I1815" s="92"/>
      <c r="J1815" s="93"/>
      <c r="K1815" s="94" t="str">
        <f t="shared" si="249"/>
        <v/>
      </c>
      <c r="L1815" s="95">
        <f t="shared" si="251"/>
        <v>0</v>
      </c>
      <c r="M1815" s="96"/>
      <c r="N1815" s="79" t="str">
        <f t="shared" si="250"/>
        <v/>
      </c>
      <c r="O1815" s="82"/>
      <c r="P1815" s="83">
        <f t="shared" si="253"/>
        <v>0</v>
      </c>
      <c r="Q1815" s="78">
        <f t="shared" si="256"/>
        <v>1813</v>
      </c>
      <c r="R1815" s="79"/>
      <c r="T1815" s="3" t="str">
        <f t="shared" si="254"/>
        <v/>
      </c>
    </row>
    <row r="1816" spans="1:20" ht="24.75" customHeight="1">
      <c r="A1816" s="69">
        <f t="shared" si="255"/>
        <v>1814</v>
      </c>
      <c r="B1816" s="16" t="str">
        <f t="shared" si="257"/>
        <v>1516</v>
      </c>
      <c r="C1816" s="69">
        <f t="shared" si="252"/>
        <v>1516</v>
      </c>
      <c r="D1816" s="11"/>
      <c r="E1816" s="12"/>
      <c r="F1816" s="13"/>
      <c r="G1816" s="14"/>
      <c r="H1816" s="91"/>
      <c r="I1816" s="92"/>
      <c r="J1816" s="93"/>
      <c r="K1816" s="94" t="str">
        <f t="shared" si="249"/>
        <v/>
      </c>
      <c r="L1816" s="95">
        <f t="shared" si="251"/>
        <v>0</v>
      </c>
      <c r="M1816" s="96"/>
      <c r="N1816" s="79" t="str">
        <f t="shared" si="250"/>
        <v/>
      </c>
      <c r="O1816" s="82"/>
      <c r="P1816" s="83">
        <f t="shared" si="253"/>
        <v>0</v>
      </c>
      <c r="Q1816" s="78">
        <f t="shared" si="256"/>
        <v>1814</v>
      </c>
      <c r="R1816" s="79"/>
      <c r="T1816" s="3" t="str">
        <f t="shared" si="254"/>
        <v/>
      </c>
    </row>
    <row r="1817" spans="1:20" ht="24.75" customHeight="1">
      <c r="A1817" s="69">
        <f t="shared" si="255"/>
        <v>1815</v>
      </c>
      <c r="B1817" s="16" t="str">
        <f t="shared" si="257"/>
        <v>1517</v>
      </c>
      <c r="C1817" s="69">
        <f t="shared" si="252"/>
        <v>1517</v>
      </c>
      <c r="D1817" s="11"/>
      <c r="E1817" s="12"/>
      <c r="F1817" s="13"/>
      <c r="G1817" s="14"/>
      <c r="H1817" s="91"/>
      <c r="I1817" s="92"/>
      <c r="J1817" s="93"/>
      <c r="K1817" s="94" t="str">
        <f t="shared" ref="K1817:K1880" si="258">I1817&amp;J1817</f>
        <v/>
      </c>
      <c r="L1817" s="95">
        <f t="shared" si="251"/>
        <v>0</v>
      </c>
      <c r="M1817" s="96"/>
      <c r="N1817" s="79" t="str">
        <f t="shared" ref="N1817:N1880" si="259">IF(M1817&lt;&gt;0,"Học Ghép","")</f>
        <v/>
      </c>
      <c r="O1817" s="82"/>
      <c r="P1817" s="83">
        <f t="shared" si="253"/>
        <v>0</v>
      </c>
      <c r="Q1817" s="78">
        <f t="shared" si="256"/>
        <v>1815</v>
      </c>
      <c r="R1817" s="79"/>
      <c r="T1817" s="3" t="str">
        <f t="shared" si="254"/>
        <v/>
      </c>
    </row>
    <row r="1818" spans="1:20" ht="24.75" customHeight="1">
      <c r="A1818" s="69">
        <f t="shared" si="255"/>
        <v>1816</v>
      </c>
      <c r="B1818" s="16" t="str">
        <f t="shared" si="257"/>
        <v>1518</v>
      </c>
      <c r="C1818" s="69">
        <f t="shared" si="252"/>
        <v>1518</v>
      </c>
      <c r="D1818" s="11"/>
      <c r="E1818" s="12"/>
      <c r="F1818" s="13"/>
      <c r="G1818" s="14"/>
      <c r="H1818" s="91"/>
      <c r="I1818" s="92"/>
      <c r="J1818" s="93"/>
      <c r="K1818" s="94" t="str">
        <f t="shared" si="258"/>
        <v/>
      </c>
      <c r="L1818" s="95">
        <f t="shared" si="251"/>
        <v>0</v>
      </c>
      <c r="M1818" s="96"/>
      <c r="N1818" s="79" t="str">
        <f t="shared" si="259"/>
        <v/>
      </c>
      <c r="O1818" s="82"/>
      <c r="P1818" s="83">
        <f t="shared" si="253"/>
        <v>0</v>
      </c>
      <c r="Q1818" s="78">
        <f t="shared" si="256"/>
        <v>1816</v>
      </c>
      <c r="R1818" s="79"/>
      <c r="T1818" s="3" t="str">
        <f t="shared" si="254"/>
        <v/>
      </c>
    </row>
    <row r="1819" spans="1:20" ht="24.75" customHeight="1">
      <c r="A1819" s="69">
        <f t="shared" si="255"/>
        <v>1817</v>
      </c>
      <c r="B1819" s="16" t="str">
        <f t="shared" si="257"/>
        <v>1519</v>
      </c>
      <c r="C1819" s="69">
        <f t="shared" si="252"/>
        <v>1519</v>
      </c>
      <c r="D1819" s="11"/>
      <c r="E1819" s="12"/>
      <c r="F1819" s="13"/>
      <c r="G1819" s="14"/>
      <c r="H1819" s="91"/>
      <c r="I1819" s="92"/>
      <c r="J1819" s="93"/>
      <c r="K1819" s="94" t="str">
        <f t="shared" si="258"/>
        <v/>
      </c>
      <c r="L1819" s="95">
        <f t="shared" si="251"/>
        <v>0</v>
      </c>
      <c r="M1819" s="96"/>
      <c r="N1819" s="79" t="str">
        <f t="shared" si="259"/>
        <v/>
      </c>
      <c r="O1819" s="82"/>
      <c r="P1819" s="83">
        <f t="shared" si="253"/>
        <v>0</v>
      </c>
      <c r="Q1819" s="78">
        <f t="shared" si="256"/>
        <v>1817</v>
      </c>
      <c r="R1819" s="79"/>
      <c r="T1819" s="3" t="str">
        <f t="shared" si="254"/>
        <v/>
      </c>
    </row>
    <row r="1820" spans="1:20" ht="24.75" customHeight="1">
      <c r="A1820" s="69">
        <f t="shared" si="255"/>
        <v>1818</v>
      </c>
      <c r="B1820" s="16" t="str">
        <f t="shared" si="257"/>
        <v>1520</v>
      </c>
      <c r="C1820" s="69">
        <f t="shared" si="252"/>
        <v>1520</v>
      </c>
      <c r="D1820" s="11"/>
      <c r="E1820" s="12"/>
      <c r="F1820" s="13"/>
      <c r="G1820" s="14"/>
      <c r="H1820" s="91"/>
      <c r="I1820" s="92"/>
      <c r="J1820" s="93"/>
      <c r="K1820" s="94" t="str">
        <f t="shared" si="258"/>
        <v/>
      </c>
      <c r="L1820" s="95">
        <f t="shared" si="251"/>
        <v>0</v>
      </c>
      <c r="M1820" s="96"/>
      <c r="N1820" s="79" t="str">
        <f t="shared" si="259"/>
        <v/>
      </c>
      <c r="O1820" s="82"/>
      <c r="P1820" s="83">
        <f t="shared" si="253"/>
        <v>0</v>
      </c>
      <c r="Q1820" s="78">
        <f t="shared" si="256"/>
        <v>1818</v>
      </c>
      <c r="R1820" s="79"/>
      <c r="T1820" s="3" t="str">
        <f t="shared" si="254"/>
        <v/>
      </c>
    </row>
    <row r="1821" spans="1:20" ht="24.75" customHeight="1">
      <c r="A1821" s="69">
        <f t="shared" si="255"/>
        <v>1819</v>
      </c>
      <c r="B1821" s="16" t="str">
        <f t="shared" si="257"/>
        <v>1521</v>
      </c>
      <c r="C1821" s="69">
        <f t="shared" si="252"/>
        <v>1521</v>
      </c>
      <c r="D1821" s="11"/>
      <c r="E1821" s="12"/>
      <c r="F1821" s="13"/>
      <c r="G1821" s="14"/>
      <c r="H1821" s="91"/>
      <c r="I1821" s="92"/>
      <c r="J1821" s="93"/>
      <c r="K1821" s="94" t="str">
        <f t="shared" si="258"/>
        <v/>
      </c>
      <c r="L1821" s="95">
        <f t="shared" si="251"/>
        <v>0</v>
      </c>
      <c r="M1821" s="96"/>
      <c r="N1821" s="79" t="str">
        <f t="shared" si="259"/>
        <v/>
      </c>
      <c r="O1821" s="82"/>
      <c r="P1821" s="83">
        <f t="shared" si="253"/>
        <v>0</v>
      </c>
      <c r="Q1821" s="78">
        <f t="shared" si="256"/>
        <v>1819</v>
      </c>
      <c r="R1821" s="79"/>
      <c r="T1821" s="3" t="str">
        <f t="shared" si="254"/>
        <v/>
      </c>
    </row>
    <row r="1822" spans="1:20" ht="24.75" customHeight="1">
      <c r="A1822" s="69">
        <f t="shared" si="255"/>
        <v>1820</v>
      </c>
      <c r="B1822" s="16" t="str">
        <f t="shared" si="257"/>
        <v>1522</v>
      </c>
      <c r="C1822" s="69">
        <f t="shared" si="252"/>
        <v>1522</v>
      </c>
      <c r="D1822" s="11"/>
      <c r="E1822" s="12"/>
      <c r="F1822" s="13"/>
      <c r="G1822" s="14"/>
      <c r="H1822" s="91"/>
      <c r="I1822" s="92"/>
      <c r="J1822" s="93"/>
      <c r="K1822" s="94" t="str">
        <f t="shared" si="258"/>
        <v/>
      </c>
      <c r="L1822" s="95">
        <f t="shared" si="251"/>
        <v>0</v>
      </c>
      <c r="M1822" s="96"/>
      <c r="N1822" s="79" t="str">
        <f t="shared" si="259"/>
        <v/>
      </c>
      <c r="O1822" s="82"/>
      <c r="P1822" s="83">
        <f t="shared" si="253"/>
        <v>0</v>
      </c>
      <c r="Q1822" s="78">
        <f t="shared" si="256"/>
        <v>1820</v>
      </c>
      <c r="R1822" s="79"/>
      <c r="T1822" s="3" t="str">
        <f t="shared" si="254"/>
        <v/>
      </c>
    </row>
    <row r="1823" spans="1:20" ht="24.75" customHeight="1">
      <c r="A1823" s="69">
        <f t="shared" si="255"/>
        <v>1821</v>
      </c>
      <c r="B1823" s="16" t="str">
        <f t="shared" si="257"/>
        <v>1523</v>
      </c>
      <c r="C1823" s="69">
        <f t="shared" si="252"/>
        <v>1523</v>
      </c>
      <c r="D1823" s="11"/>
      <c r="E1823" s="12"/>
      <c r="F1823" s="13"/>
      <c r="G1823" s="14"/>
      <c r="H1823" s="91"/>
      <c r="I1823" s="92"/>
      <c r="J1823" s="93"/>
      <c r="K1823" s="94" t="str">
        <f t="shared" si="258"/>
        <v/>
      </c>
      <c r="L1823" s="95">
        <f t="shared" si="251"/>
        <v>0</v>
      </c>
      <c r="M1823" s="96"/>
      <c r="N1823" s="79" t="str">
        <f t="shared" si="259"/>
        <v/>
      </c>
      <c r="O1823" s="82"/>
      <c r="P1823" s="83">
        <f t="shared" si="253"/>
        <v>0</v>
      </c>
      <c r="Q1823" s="78">
        <f t="shared" si="256"/>
        <v>1821</v>
      </c>
      <c r="R1823" s="79"/>
      <c r="T1823" s="3" t="str">
        <f t="shared" si="254"/>
        <v/>
      </c>
    </row>
    <row r="1824" spans="1:20" ht="24.75" customHeight="1">
      <c r="A1824" s="69">
        <f t="shared" si="255"/>
        <v>1822</v>
      </c>
      <c r="B1824" s="16" t="str">
        <f t="shared" si="257"/>
        <v>1524</v>
      </c>
      <c r="C1824" s="69">
        <f t="shared" si="252"/>
        <v>1524</v>
      </c>
      <c r="D1824" s="11"/>
      <c r="E1824" s="12"/>
      <c r="F1824" s="13"/>
      <c r="G1824" s="14"/>
      <c r="H1824" s="91"/>
      <c r="I1824" s="92"/>
      <c r="J1824" s="93"/>
      <c r="K1824" s="94" t="str">
        <f t="shared" si="258"/>
        <v/>
      </c>
      <c r="L1824" s="95">
        <f t="shared" si="251"/>
        <v>0</v>
      </c>
      <c r="M1824" s="96"/>
      <c r="N1824" s="79" t="str">
        <f t="shared" si="259"/>
        <v/>
      </c>
      <c r="O1824" s="82"/>
      <c r="P1824" s="83">
        <f t="shared" si="253"/>
        <v>0</v>
      </c>
      <c r="Q1824" s="78">
        <f t="shared" si="256"/>
        <v>1822</v>
      </c>
      <c r="R1824" s="79"/>
      <c r="T1824" s="3" t="str">
        <f t="shared" si="254"/>
        <v/>
      </c>
    </row>
    <row r="1825" spans="1:20" ht="24.75" customHeight="1">
      <c r="A1825" s="69">
        <f t="shared" si="255"/>
        <v>1823</v>
      </c>
      <c r="B1825" s="16" t="str">
        <f t="shared" si="257"/>
        <v>1525</v>
      </c>
      <c r="C1825" s="69">
        <f t="shared" si="252"/>
        <v>1525</v>
      </c>
      <c r="D1825" s="11"/>
      <c r="E1825" s="12"/>
      <c r="F1825" s="13"/>
      <c r="G1825" s="14"/>
      <c r="H1825" s="91"/>
      <c r="I1825" s="92"/>
      <c r="J1825" s="93"/>
      <c r="K1825" s="94" t="str">
        <f t="shared" si="258"/>
        <v/>
      </c>
      <c r="L1825" s="95">
        <f t="shared" si="251"/>
        <v>0</v>
      </c>
      <c r="M1825" s="96"/>
      <c r="N1825" s="79" t="str">
        <f t="shared" si="259"/>
        <v/>
      </c>
      <c r="O1825" s="82"/>
      <c r="P1825" s="83">
        <f t="shared" si="253"/>
        <v>0</v>
      </c>
      <c r="Q1825" s="78">
        <f t="shared" si="256"/>
        <v>1823</v>
      </c>
      <c r="R1825" s="79"/>
      <c r="T1825" s="3" t="str">
        <f t="shared" si="254"/>
        <v/>
      </c>
    </row>
    <row r="1826" spans="1:20" ht="24.75" customHeight="1">
      <c r="A1826" s="69">
        <f t="shared" si="255"/>
        <v>1824</v>
      </c>
      <c r="B1826" s="16" t="str">
        <f t="shared" si="257"/>
        <v>1526</v>
      </c>
      <c r="C1826" s="69">
        <f t="shared" si="252"/>
        <v>1526</v>
      </c>
      <c r="D1826" s="11"/>
      <c r="E1826" s="12"/>
      <c r="F1826" s="13"/>
      <c r="G1826" s="14"/>
      <c r="H1826" s="91"/>
      <c r="I1826" s="92"/>
      <c r="J1826" s="93"/>
      <c r="K1826" s="94" t="str">
        <f t="shared" si="258"/>
        <v/>
      </c>
      <c r="L1826" s="95">
        <f t="shared" si="251"/>
        <v>0</v>
      </c>
      <c r="M1826" s="96"/>
      <c r="N1826" s="79" t="str">
        <f t="shared" si="259"/>
        <v/>
      </c>
      <c r="O1826" s="82"/>
      <c r="P1826" s="83">
        <f t="shared" si="253"/>
        <v>0</v>
      </c>
      <c r="Q1826" s="78">
        <f t="shared" si="256"/>
        <v>1824</v>
      </c>
      <c r="R1826" s="79"/>
      <c r="T1826" s="3" t="str">
        <f t="shared" si="254"/>
        <v/>
      </c>
    </row>
    <row r="1827" spans="1:20" ht="24.75" customHeight="1">
      <c r="A1827" s="69">
        <f t="shared" si="255"/>
        <v>1825</v>
      </c>
      <c r="B1827" s="16" t="str">
        <f t="shared" si="257"/>
        <v>1527</v>
      </c>
      <c r="C1827" s="69">
        <f t="shared" si="252"/>
        <v>1527</v>
      </c>
      <c r="D1827" s="11"/>
      <c r="E1827" s="12"/>
      <c r="F1827" s="13"/>
      <c r="G1827" s="14"/>
      <c r="H1827" s="91"/>
      <c r="I1827" s="92"/>
      <c r="J1827" s="93"/>
      <c r="K1827" s="94" t="str">
        <f t="shared" si="258"/>
        <v/>
      </c>
      <c r="L1827" s="95">
        <f t="shared" si="251"/>
        <v>0</v>
      </c>
      <c r="M1827" s="96"/>
      <c r="N1827" s="79" t="str">
        <f t="shared" si="259"/>
        <v/>
      </c>
      <c r="O1827" s="82"/>
      <c r="P1827" s="83">
        <f t="shared" si="253"/>
        <v>0</v>
      </c>
      <c r="Q1827" s="78">
        <f t="shared" si="256"/>
        <v>1825</v>
      </c>
      <c r="R1827" s="79"/>
      <c r="T1827" s="3" t="str">
        <f t="shared" si="254"/>
        <v/>
      </c>
    </row>
    <row r="1828" spans="1:20" ht="24.75" customHeight="1">
      <c r="A1828" s="69">
        <f t="shared" si="255"/>
        <v>1826</v>
      </c>
      <c r="B1828" s="16" t="str">
        <f t="shared" si="257"/>
        <v>1528</v>
      </c>
      <c r="C1828" s="69">
        <f t="shared" si="252"/>
        <v>1528</v>
      </c>
      <c r="D1828" s="11"/>
      <c r="E1828" s="12"/>
      <c r="F1828" s="13"/>
      <c r="G1828" s="14"/>
      <c r="H1828" s="91"/>
      <c r="I1828" s="92"/>
      <c r="J1828" s="93"/>
      <c r="K1828" s="94" t="str">
        <f t="shared" si="258"/>
        <v/>
      </c>
      <c r="L1828" s="95">
        <f t="shared" si="251"/>
        <v>0</v>
      </c>
      <c r="M1828" s="96"/>
      <c r="N1828" s="79" t="str">
        <f t="shared" si="259"/>
        <v/>
      </c>
      <c r="O1828" s="82"/>
      <c r="P1828" s="83">
        <f t="shared" si="253"/>
        <v>0</v>
      </c>
      <c r="Q1828" s="78">
        <f t="shared" si="256"/>
        <v>1826</v>
      </c>
      <c r="R1828" s="79"/>
      <c r="T1828" s="3" t="str">
        <f t="shared" si="254"/>
        <v/>
      </c>
    </row>
    <row r="1829" spans="1:20" ht="24.75" customHeight="1">
      <c r="A1829" s="69">
        <f t="shared" si="255"/>
        <v>1827</v>
      </c>
      <c r="B1829" s="16" t="str">
        <f t="shared" si="257"/>
        <v>1529</v>
      </c>
      <c r="C1829" s="69">
        <f t="shared" si="252"/>
        <v>1529</v>
      </c>
      <c r="D1829" s="11"/>
      <c r="E1829" s="12"/>
      <c r="F1829" s="13"/>
      <c r="G1829" s="14"/>
      <c r="H1829" s="91"/>
      <c r="I1829" s="92"/>
      <c r="J1829" s="93"/>
      <c r="K1829" s="94" t="str">
        <f t="shared" si="258"/>
        <v/>
      </c>
      <c r="L1829" s="95">
        <f t="shared" si="251"/>
        <v>0</v>
      </c>
      <c r="M1829" s="96"/>
      <c r="N1829" s="79" t="str">
        <f t="shared" si="259"/>
        <v/>
      </c>
      <c r="O1829" s="82"/>
      <c r="P1829" s="83">
        <f t="shared" si="253"/>
        <v>0</v>
      </c>
      <c r="Q1829" s="78">
        <f t="shared" si="256"/>
        <v>1827</v>
      </c>
      <c r="R1829" s="79"/>
      <c r="T1829" s="3" t="str">
        <f t="shared" si="254"/>
        <v/>
      </c>
    </row>
    <row r="1830" spans="1:20" ht="24.75" customHeight="1">
      <c r="A1830" s="69">
        <f t="shared" si="255"/>
        <v>1828</v>
      </c>
      <c r="B1830" s="16" t="str">
        <f t="shared" si="257"/>
        <v>1530</v>
      </c>
      <c r="C1830" s="69">
        <f t="shared" si="252"/>
        <v>1530</v>
      </c>
      <c r="D1830" s="11"/>
      <c r="E1830" s="12"/>
      <c r="F1830" s="13"/>
      <c r="G1830" s="14"/>
      <c r="H1830" s="91"/>
      <c r="I1830" s="92"/>
      <c r="J1830" s="93"/>
      <c r="K1830" s="94" t="str">
        <f t="shared" si="258"/>
        <v/>
      </c>
      <c r="L1830" s="95">
        <f t="shared" si="251"/>
        <v>0</v>
      </c>
      <c r="M1830" s="96"/>
      <c r="N1830" s="79" t="str">
        <f t="shared" si="259"/>
        <v/>
      </c>
      <c r="O1830" s="82"/>
      <c r="P1830" s="83">
        <f t="shared" si="253"/>
        <v>0</v>
      </c>
      <c r="Q1830" s="78">
        <f t="shared" si="256"/>
        <v>1828</v>
      </c>
      <c r="R1830" s="79"/>
      <c r="T1830" s="3" t="str">
        <f t="shared" si="254"/>
        <v/>
      </c>
    </row>
    <row r="1831" spans="1:20" ht="24.75" customHeight="1">
      <c r="A1831" s="69">
        <f t="shared" si="255"/>
        <v>1829</v>
      </c>
      <c r="B1831" s="16" t="str">
        <f t="shared" si="257"/>
        <v>1531</v>
      </c>
      <c r="C1831" s="69">
        <f t="shared" si="252"/>
        <v>1531</v>
      </c>
      <c r="D1831" s="11"/>
      <c r="E1831" s="12"/>
      <c r="F1831" s="13"/>
      <c r="G1831" s="14"/>
      <c r="H1831" s="91"/>
      <c r="I1831" s="92"/>
      <c r="J1831" s="93"/>
      <c r="K1831" s="94" t="str">
        <f t="shared" si="258"/>
        <v/>
      </c>
      <c r="L1831" s="95">
        <f t="shared" si="251"/>
        <v>0</v>
      </c>
      <c r="M1831" s="96"/>
      <c r="N1831" s="79" t="str">
        <f t="shared" si="259"/>
        <v/>
      </c>
      <c r="O1831" s="82"/>
      <c r="P1831" s="83">
        <f t="shared" si="253"/>
        <v>0</v>
      </c>
      <c r="Q1831" s="78">
        <f t="shared" si="256"/>
        <v>1829</v>
      </c>
      <c r="R1831" s="79"/>
      <c r="T1831" s="3" t="str">
        <f t="shared" si="254"/>
        <v/>
      </c>
    </row>
    <row r="1832" spans="1:20" ht="24.75" customHeight="1">
      <c r="A1832" s="69">
        <f t="shared" si="255"/>
        <v>1830</v>
      </c>
      <c r="B1832" s="16" t="str">
        <f t="shared" si="257"/>
        <v>1532</v>
      </c>
      <c r="C1832" s="69">
        <f t="shared" si="252"/>
        <v>1532</v>
      </c>
      <c r="D1832" s="11"/>
      <c r="E1832" s="12"/>
      <c r="F1832" s="13"/>
      <c r="G1832" s="14"/>
      <c r="H1832" s="91"/>
      <c r="I1832" s="92"/>
      <c r="J1832" s="93"/>
      <c r="K1832" s="94" t="str">
        <f t="shared" si="258"/>
        <v/>
      </c>
      <c r="L1832" s="95">
        <f t="shared" si="251"/>
        <v>0</v>
      </c>
      <c r="M1832" s="96"/>
      <c r="N1832" s="79" t="str">
        <f t="shared" si="259"/>
        <v/>
      </c>
      <c r="O1832" s="82"/>
      <c r="P1832" s="83">
        <f t="shared" si="253"/>
        <v>0</v>
      </c>
      <c r="Q1832" s="78">
        <f t="shared" si="256"/>
        <v>1830</v>
      </c>
      <c r="R1832" s="79"/>
      <c r="T1832" s="3" t="str">
        <f t="shared" si="254"/>
        <v/>
      </c>
    </row>
    <row r="1833" spans="1:20" ht="24.75" customHeight="1">
      <c r="A1833" s="69">
        <f t="shared" si="255"/>
        <v>1831</v>
      </c>
      <c r="B1833" s="16" t="str">
        <f t="shared" si="257"/>
        <v>1533</v>
      </c>
      <c r="C1833" s="69">
        <f t="shared" si="252"/>
        <v>1533</v>
      </c>
      <c r="D1833" s="11"/>
      <c r="E1833" s="12"/>
      <c r="F1833" s="13"/>
      <c r="G1833" s="14"/>
      <c r="H1833" s="91"/>
      <c r="I1833" s="92"/>
      <c r="J1833" s="93"/>
      <c r="K1833" s="94" t="str">
        <f t="shared" si="258"/>
        <v/>
      </c>
      <c r="L1833" s="95">
        <f t="shared" si="251"/>
        <v>0</v>
      </c>
      <c r="M1833" s="96"/>
      <c r="N1833" s="79" t="str">
        <f t="shared" si="259"/>
        <v/>
      </c>
      <c r="O1833" s="82"/>
      <c r="P1833" s="83">
        <f t="shared" si="253"/>
        <v>0</v>
      </c>
      <c r="Q1833" s="78">
        <f t="shared" si="256"/>
        <v>1831</v>
      </c>
      <c r="R1833" s="79"/>
      <c r="T1833" s="3" t="str">
        <f t="shared" si="254"/>
        <v/>
      </c>
    </row>
    <row r="1834" spans="1:20" ht="24.75" customHeight="1">
      <c r="A1834" s="69">
        <f t="shared" si="255"/>
        <v>1832</v>
      </c>
      <c r="B1834" s="16" t="str">
        <f t="shared" si="257"/>
        <v>1534</v>
      </c>
      <c r="C1834" s="69">
        <f t="shared" si="252"/>
        <v>1534</v>
      </c>
      <c r="D1834" s="11"/>
      <c r="E1834" s="12"/>
      <c r="F1834" s="13"/>
      <c r="G1834" s="14"/>
      <c r="H1834" s="91"/>
      <c r="I1834" s="92"/>
      <c r="J1834" s="93"/>
      <c r="K1834" s="94" t="str">
        <f t="shared" si="258"/>
        <v/>
      </c>
      <c r="L1834" s="95">
        <f t="shared" si="251"/>
        <v>0</v>
      </c>
      <c r="M1834" s="96"/>
      <c r="N1834" s="79" t="str">
        <f t="shared" si="259"/>
        <v/>
      </c>
      <c r="O1834" s="82"/>
      <c r="P1834" s="83">
        <f t="shared" si="253"/>
        <v>0</v>
      </c>
      <c r="Q1834" s="78">
        <f t="shared" si="256"/>
        <v>1832</v>
      </c>
      <c r="R1834" s="79"/>
      <c r="T1834" s="3" t="str">
        <f t="shared" si="254"/>
        <v/>
      </c>
    </row>
    <row r="1835" spans="1:20" ht="24.75" customHeight="1">
      <c r="A1835" s="69">
        <f t="shared" si="255"/>
        <v>1833</v>
      </c>
      <c r="B1835" s="16" t="str">
        <f t="shared" si="257"/>
        <v>1535</v>
      </c>
      <c r="C1835" s="69">
        <f t="shared" si="252"/>
        <v>1535</v>
      </c>
      <c r="D1835" s="11"/>
      <c r="E1835" s="12"/>
      <c r="F1835" s="13"/>
      <c r="G1835" s="14"/>
      <c r="H1835" s="91"/>
      <c r="I1835" s="92"/>
      <c r="J1835" s="93"/>
      <c r="K1835" s="94" t="str">
        <f t="shared" si="258"/>
        <v/>
      </c>
      <c r="L1835" s="95">
        <f t="shared" si="251"/>
        <v>0</v>
      </c>
      <c r="M1835" s="96"/>
      <c r="N1835" s="79" t="str">
        <f t="shared" si="259"/>
        <v/>
      </c>
      <c r="O1835" s="82"/>
      <c r="P1835" s="83">
        <f t="shared" si="253"/>
        <v>0</v>
      </c>
      <c r="Q1835" s="78">
        <f t="shared" si="256"/>
        <v>1833</v>
      </c>
      <c r="R1835" s="79"/>
      <c r="T1835" s="3" t="str">
        <f t="shared" si="254"/>
        <v/>
      </c>
    </row>
    <row r="1836" spans="1:20" ht="24.75" customHeight="1">
      <c r="A1836" s="69">
        <f t="shared" si="255"/>
        <v>1834</v>
      </c>
      <c r="B1836" s="16" t="str">
        <f t="shared" si="257"/>
        <v>1536</v>
      </c>
      <c r="C1836" s="69">
        <f t="shared" si="252"/>
        <v>1536</v>
      </c>
      <c r="D1836" s="11"/>
      <c r="E1836" s="12"/>
      <c r="F1836" s="13"/>
      <c r="G1836" s="14"/>
      <c r="H1836" s="91"/>
      <c r="I1836" s="92"/>
      <c r="J1836" s="93"/>
      <c r="K1836" s="94" t="str">
        <f t="shared" si="258"/>
        <v/>
      </c>
      <c r="L1836" s="95">
        <f t="shared" si="251"/>
        <v>0</v>
      </c>
      <c r="M1836" s="96"/>
      <c r="N1836" s="79" t="str">
        <f t="shared" si="259"/>
        <v/>
      </c>
      <c r="O1836" s="82"/>
      <c r="P1836" s="83">
        <f t="shared" si="253"/>
        <v>0</v>
      </c>
      <c r="Q1836" s="78">
        <f t="shared" si="256"/>
        <v>1834</v>
      </c>
      <c r="R1836" s="79"/>
      <c r="T1836" s="3" t="str">
        <f t="shared" si="254"/>
        <v/>
      </c>
    </row>
    <row r="1837" spans="1:20" ht="24.75" customHeight="1">
      <c r="A1837" s="69">
        <f t="shared" si="255"/>
        <v>1835</v>
      </c>
      <c r="B1837" s="16" t="str">
        <f t="shared" si="257"/>
        <v>1537</v>
      </c>
      <c r="C1837" s="69">
        <f t="shared" si="252"/>
        <v>1537</v>
      </c>
      <c r="D1837" s="11"/>
      <c r="E1837" s="12"/>
      <c r="F1837" s="13"/>
      <c r="G1837" s="14"/>
      <c r="H1837" s="91"/>
      <c r="I1837" s="92"/>
      <c r="J1837" s="93"/>
      <c r="K1837" s="94" t="str">
        <f t="shared" si="258"/>
        <v/>
      </c>
      <c r="L1837" s="95">
        <f t="shared" si="251"/>
        <v>0</v>
      </c>
      <c r="M1837" s="96"/>
      <c r="N1837" s="79" t="str">
        <f t="shared" si="259"/>
        <v/>
      </c>
      <c r="O1837" s="82"/>
      <c r="P1837" s="83">
        <f t="shared" si="253"/>
        <v>0</v>
      </c>
      <c r="Q1837" s="78">
        <f t="shared" si="256"/>
        <v>1835</v>
      </c>
      <c r="R1837" s="79"/>
      <c r="T1837" s="3" t="str">
        <f t="shared" si="254"/>
        <v/>
      </c>
    </row>
    <row r="1838" spans="1:20" ht="24.75" customHeight="1">
      <c r="A1838" s="69">
        <f t="shared" si="255"/>
        <v>1836</v>
      </c>
      <c r="B1838" s="16" t="str">
        <f t="shared" si="257"/>
        <v>1538</v>
      </c>
      <c r="C1838" s="69">
        <f t="shared" si="252"/>
        <v>1538</v>
      </c>
      <c r="D1838" s="11"/>
      <c r="E1838" s="12"/>
      <c r="F1838" s="13"/>
      <c r="G1838" s="14"/>
      <c r="H1838" s="91"/>
      <c r="I1838" s="92"/>
      <c r="J1838" s="93"/>
      <c r="K1838" s="94" t="str">
        <f t="shared" si="258"/>
        <v/>
      </c>
      <c r="L1838" s="95">
        <f t="shared" si="251"/>
        <v>0</v>
      </c>
      <c r="M1838" s="96"/>
      <c r="N1838" s="79" t="str">
        <f t="shared" si="259"/>
        <v/>
      </c>
      <c r="O1838" s="82"/>
      <c r="P1838" s="83">
        <f t="shared" si="253"/>
        <v>0</v>
      </c>
      <c r="Q1838" s="78">
        <f t="shared" si="256"/>
        <v>1836</v>
      </c>
      <c r="R1838" s="79"/>
      <c r="T1838" s="3" t="str">
        <f t="shared" si="254"/>
        <v/>
      </c>
    </row>
    <row r="1839" spans="1:20" ht="24.75" customHeight="1">
      <c r="A1839" s="69">
        <f t="shared" si="255"/>
        <v>1837</v>
      </c>
      <c r="B1839" s="16" t="str">
        <f t="shared" si="257"/>
        <v>1539</v>
      </c>
      <c r="C1839" s="69">
        <f t="shared" si="252"/>
        <v>1539</v>
      </c>
      <c r="D1839" s="11"/>
      <c r="E1839" s="12"/>
      <c r="F1839" s="13"/>
      <c r="G1839" s="14"/>
      <c r="H1839" s="91"/>
      <c r="I1839" s="92"/>
      <c r="J1839" s="93"/>
      <c r="K1839" s="94" t="str">
        <f t="shared" si="258"/>
        <v/>
      </c>
      <c r="L1839" s="95">
        <f t="shared" si="251"/>
        <v>0</v>
      </c>
      <c r="M1839" s="96"/>
      <c r="N1839" s="79" t="str">
        <f t="shared" si="259"/>
        <v/>
      </c>
      <c r="O1839" s="82"/>
      <c r="P1839" s="83">
        <f t="shared" si="253"/>
        <v>0</v>
      </c>
      <c r="Q1839" s="78">
        <f t="shared" si="256"/>
        <v>1837</v>
      </c>
      <c r="R1839" s="79"/>
      <c r="T1839" s="3" t="str">
        <f t="shared" si="254"/>
        <v/>
      </c>
    </row>
    <row r="1840" spans="1:20" ht="24.75" customHeight="1">
      <c r="A1840" s="69">
        <f t="shared" si="255"/>
        <v>1838</v>
      </c>
      <c r="B1840" s="16" t="str">
        <f t="shared" si="257"/>
        <v>1540</v>
      </c>
      <c r="C1840" s="69">
        <f t="shared" si="252"/>
        <v>1540</v>
      </c>
      <c r="D1840" s="11"/>
      <c r="E1840" s="12"/>
      <c r="F1840" s="13"/>
      <c r="G1840" s="14"/>
      <c r="H1840" s="91"/>
      <c r="I1840" s="92"/>
      <c r="J1840" s="93"/>
      <c r="K1840" s="94" t="str">
        <f t="shared" si="258"/>
        <v/>
      </c>
      <c r="L1840" s="95">
        <f t="shared" si="251"/>
        <v>0</v>
      </c>
      <c r="M1840" s="96"/>
      <c r="N1840" s="79" t="str">
        <f t="shared" si="259"/>
        <v/>
      </c>
      <c r="O1840" s="82"/>
      <c r="P1840" s="83">
        <f t="shared" si="253"/>
        <v>0</v>
      </c>
      <c r="Q1840" s="78">
        <f t="shared" si="256"/>
        <v>1838</v>
      </c>
      <c r="R1840" s="79"/>
      <c r="T1840" s="3" t="str">
        <f t="shared" si="254"/>
        <v/>
      </c>
    </row>
    <row r="1841" spans="1:20" ht="24.75" customHeight="1">
      <c r="A1841" s="69">
        <f t="shared" si="255"/>
        <v>1839</v>
      </c>
      <c r="B1841" s="16" t="str">
        <f t="shared" si="257"/>
        <v>1541</v>
      </c>
      <c r="C1841" s="69">
        <f t="shared" si="252"/>
        <v>1541</v>
      </c>
      <c r="D1841" s="11"/>
      <c r="E1841" s="12"/>
      <c r="F1841" s="13"/>
      <c r="G1841" s="14"/>
      <c r="H1841" s="91"/>
      <c r="I1841" s="92"/>
      <c r="J1841" s="93"/>
      <c r="K1841" s="94" t="str">
        <f t="shared" si="258"/>
        <v/>
      </c>
      <c r="L1841" s="95">
        <f t="shared" si="251"/>
        <v>0</v>
      </c>
      <c r="M1841" s="96"/>
      <c r="N1841" s="79" t="str">
        <f t="shared" si="259"/>
        <v/>
      </c>
      <c r="O1841" s="82"/>
      <c r="P1841" s="83">
        <f t="shared" si="253"/>
        <v>0</v>
      </c>
      <c r="Q1841" s="78">
        <f t="shared" si="256"/>
        <v>1839</v>
      </c>
      <c r="R1841" s="79"/>
      <c r="T1841" s="3" t="str">
        <f t="shared" si="254"/>
        <v/>
      </c>
    </row>
    <row r="1842" spans="1:20" ht="24.75" customHeight="1">
      <c r="A1842" s="69">
        <f t="shared" si="255"/>
        <v>1840</v>
      </c>
      <c r="B1842" s="16" t="str">
        <f t="shared" si="257"/>
        <v>1542</v>
      </c>
      <c r="C1842" s="69">
        <f t="shared" si="252"/>
        <v>1542</v>
      </c>
      <c r="D1842" s="11"/>
      <c r="E1842" s="12"/>
      <c r="F1842" s="13"/>
      <c r="G1842" s="14"/>
      <c r="H1842" s="91"/>
      <c r="I1842" s="92"/>
      <c r="J1842" s="93"/>
      <c r="K1842" s="94" t="str">
        <f t="shared" si="258"/>
        <v/>
      </c>
      <c r="L1842" s="95">
        <f t="shared" si="251"/>
        <v>0</v>
      </c>
      <c r="M1842" s="96"/>
      <c r="N1842" s="79" t="str">
        <f t="shared" si="259"/>
        <v/>
      </c>
      <c r="O1842" s="82"/>
      <c r="P1842" s="83">
        <f t="shared" si="253"/>
        <v>0</v>
      </c>
      <c r="Q1842" s="78">
        <f t="shared" si="256"/>
        <v>1840</v>
      </c>
      <c r="R1842" s="79"/>
      <c r="T1842" s="3" t="str">
        <f t="shared" si="254"/>
        <v/>
      </c>
    </row>
    <row r="1843" spans="1:20" ht="24.75" customHeight="1">
      <c r="A1843" s="69">
        <f t="shared" si="255"/>
        <v>1841</v>
      </c>
      <c r="B1843" s="16" t="str">
        <f t="shared" si="257"/>
        <v>1543</v>
      </c>
      <c r="C1843" s="69">
        <f t="shared" si="252"/>
        <v>1543</v>
      </c>
      <c r="D1843" s="11"/>
      <c r="E1843" s="12"/>
      <c r="F1843" s="13"/>
      <c r="G1843" s="14"/>
      <c r="H1843" s="91"/>
      <c r="I1843" s="92"/>
      <c r="J1843" s="93"/>
      <c r="K1843" s="94" t="str">
        <f t="shared" si="258"/>
        <v/>
      </c>
      <c r="L1843" s="95">
        <f t="shared" si="251"/>
        <v>0</v>
      </c>
      <c r="M1843" s="96"/>
      <c r="N1843" s="79" t="str">
        <f t="shared" si="259"/>
        <v/>
      </c>
      <c r="O1843" s="82"/>
      <c r="P1843" s="83">
        <f t="shared" si="253"/>
        <v>0</v>
      </c>
      <c r="Q1843" s="78">
        <f t="shared" si="256"/>
        <v>1841</v>
      </c>
      <c r="R1843" s="79"/>
      <c r="T1843" s="3" t="str">
        <f t="shared" si="254"/>
        <v/>
      </c>
    </row>
    <row r="1844" spans="1:20" ht="24.75" customHeight="1">
      <c r="A1844" s="69">
        <f t="shared" si="255"/>
        <v>1842</v>
      </c>
      <c r="B1844" s="16" t="str">
        <f t="shared" si="257"/>
        <v>1544</v>
      </c>
      <c r="C1844" s="69">
        <f t="shared" si="252"/>
        <v>1544</v>
      </c>
      <c r="D1844" s="11"/>
      <c r="E1844" s="12"/>
      <c r="F1844" s="13"/>
      <c r="G1844" s="14"/>
      <c r="H1844" s="91"/>
      <c r="I1844" s="92"/>
      <c r="J1844" s="93"/>
      <c r="K1844" s="94" t="str">
        <f t="shared" si="258"/>
        <v/>
      </c>
      <c r="L1844" s="95">
        <f t="shared" si="251"/>
        <v>0</v>
      </c>
      <c r="M1844" s="96"/>
      <c r="N1844" s="79" t="str">
        <f t="shared" si="259"/>
        <v/>
      </c>
      <c r="O1844" s="82"/>
      <c r="P1844" s="83">
        <f t="shared" si="253"/>
        <v>0</v>
      </c>
      <c r="Q1844" s="78">
        <f t="shared" si="256"/>
        <v>1842</v>
      </c>
      <c r="R1844" s="79"/>
      <c r="T1844" s="3" t="str">
        <f t="shared" si="254"/>
        <v/>
      </c>
    </row>
    <row r="1845" spans="1:20" ht="24.75" customHeight="1">
      <c r="A1845" s="69">
        <f t="shared" si="255"/>
        <v>1843</v>
      </c>
      <c r="B1845" s="16" t="str">
        <f t="shared" si="257"/>
        <v>1545</v>
      </c>
      <c r="C1845" s="69">
        <f t="shared" si="252"/>
        <v>1545</v>
      </c>
      <c r="D1845" s="11"/>
      <c r="E1845" s="12"/>
      <c r="F1845" s="13"/>
      <c r="G1845" s="14"/>
      <c r="H1845" s="91"/>
      <c r="I1845" s="92"/>
      <c r="J1845" s="93"/>
      <c r="K1845" s="94" t="str">
        <f t="shared" si="258"/>
        <v/>
      </c>
      <c r="L1845" s="95">
        <f t="shared" si="251"/>
        <v>0</v>
      </c>
      <c r="M1845" s="96"/>
      <c r="N1845" s="79" t="str">
        <f t="shared" si="259"/>
        <v/>
      </c>
      <c r="O1845" s="82"/>
      <c r="P1845" s="83">
        <f t="shared" si="253"/>
        <v>0</v>
      </c>
      <c r="Q1845" s="78">
        <f t="shared" si="256"/>
        <v>1843</v>
      </c>
      <c r="R1845" s="79"/>
      <c r="T1845" s="3" t="str">
        <f t="shared" si="254"/>
        <v/>
      </c>
    </row>
    <row r="1846" spans="1:20" ht="24.75" customHeight="1">
      <c r="A1846" s="69">
        <f t="shared" si="255"/>
        <v>1844</v>
      </c>
      <c r="B1846" s="16" t="str">
        <f t="shared" si="257"/>
        <v>1546</v>
      </c>
      <c r="C1846" s="69">
        <f t="shared" si="252"/>
        <v>1546</v>
      </c>
      <c r="D1846" s="11"/>
      <c r="E1846" s="12"/>
      <c r="F1846" s="13"/>
      <c r="G1846" s="14"/>
      <c r="H1846" s="91"/>
      <c r="I1846" s="92"/>
      <c r="J1846" s="93"/>
      <c r="K1846" s="94" t="str">
        <f t="shared" si="258"/>
        <v/>
      </c>
      <c r="L1846" s="95">
        <f t="shared" si="251"/>
        <v>0</v>
      </c>
      <c r="M1846" s="96"/>
      <c r="N1846" s="79" t="str">
        <f t="shared" si="259"/>
        <v/>
      </c>
      <c r="O1846" s="82"/>
      <c r="P1846" s="83">
        <f t="shared" si="253"/>
        <v>0</v>
      </c>
      <c r="Q1846" s="78">
        <f t="shared" si="256"/>
        <v>1844</v>
      </c>
      <c r="R1846" s="79"/>
      <c r="T1846" s="3" t="str">
        <f t="shared" si="254"/>
        <v/>
      </c>
    </row>
    <row r="1847" spans="1:20" ht="24.75" customHeight="1">
      <c r="A1847" s="69">
        <f t="shared" si="255"/>
        <v>1845</v>
      </c>
      <c r="B1847" s="16" t="str">
        <f t="shared" si="257"/>
        <v>1547</v>
      </c>
      <c r="C1847" s="69">
        <f t="shared" si="252"/>
        <v>1547</v>
      </c>
      <c r="D1847" s="11"/>
      <c r="E1847" s="12"/>
      <c r="F1847" s="13"/>
      <c r="G1847" s="14"/>
      <c r="H1847" s="91"/>
      <c r="I1847" s="92"/>
      <c r="J1847" s="93"/>
      <c r="K1847" s="94" t="str">
        <f t="shared" si="258"/>
        <v/>
      </c>
      <c r="L1847" s="95">
        <f t="shared" si="251"/>
        <v>0</v>
      </c>
      <c r="M1847" s="96"/>
      <c r="N1847" s="79" t="str">
        <f t="shared" si="259"/>
        <v/>
      </c>
      <c r="O1847" s="82"/>
      <c r="P1847" s="83">
        <f t="shared" si="253"/>
        <v>0</v>
      </c>
      <c r="Q1847" s="78">
        <f t="shared" si="256"/>
        <v>1845</v>
      </c>
      <c r="R1847" s="79"/>
      <c r="T1847" s="3" t="str">
        <f t="shared" si="254"/>
        <v/>
      </c>
    </row>
    <row r="1848" spans="1:20" ht="24.75" customHeight="1">
      <c r="A1848" s="69">
        <f t="shared" si="255"/>
        <v>1846</v>
      </c>
      <c r="B1848" s="16" t="str">
        <f t="shared" si="257"/>
        <v>1548</v>
      </c>
      <c r="C1848" s="69">
        <f t="shared" si="252"/>
        <v>1548</v>
      </c>
      <c r="D1848" s="11"/>
      <c r="E1848" s="12"/>
      <c r="F1848" s="13"/>
      <c r="G1848" s="14"/>
      <c r="H1848" s="91"/>
      <c r="I1848" s="92"/>
      <c r="J1848" s="93"/>
      <c r="K1848" s="94" t="str">
        <f t="shared" si="258"/>
        <v/>
      </c>
      <c r="L1848" s="95">
        <f t="shared" si="251"/>
        <v>0</v>
      </c>
      <c r="M1848" s="96"/>
      <c r="N1848" s="79" t="str">
        <f t="shared" si="259"/>
        <v/>
      </c>
      <c r="O1848" s="82"/>
      <c r="P1848" s="83">
        <f t="shared" si="253"/>
        <v>0</v>
      </c>
      <c r="Q1848" s="78">
        <f t="shared" si="256"/>
        <v>1846</v>
      </c>
      <c r="R1848" s="79"/>
      <c r="T1848" s="3" t="str">
        <f t="shared" si="254"/>
        <v/>
      </c>
    </row>
    <row r="1849" spans="1:20" ht="24.75" customHeight="1">
      <c r="A1849" s="69">
        <f t="shared" si="255"/>
        <v>1847</v>
      </c>
      <c r="B1849" s="16" t="str">
        <f t="shared" si="257"/>
        <v>1549</v>
      </c>
      <c r="C1849" s="69">
        <f t="shared" si="252"/>
        <v>1549</v>
      </c>
      <c r="D1849" s="11"/>
      <c r="E1849" s="12"/>
      <c r="F1849" s="13"/>
      <c r="G1849" s="14"/>
      <c r="H1849" s="91"/>
      <c r="I1849" s="92"/>
      <c r="J1849" s="93"/>
      <c r="K1849" s="94" t="str">
        <f t="shared" si="258"/>
        <v/>
      </c>
      <c r="L1849" s="95">
        <f t="shared" si="251"/>
        <v>0</v>
      </c>
      <c r="M1849" s="96"/>
      <c r="N1849" s="79" t="str">
        <f t="shared" si="259"/>
        <v/>
      </c>
      <c r="O1849" s="82"/>
      <c r="P1849" s="83">
        <f t="shared" si="253"/>
        <v>0</v>
      </c>
      <c r="Q1849" s="78">
        <f t="shared" si="256"/>
        <v>1847</v>
      </c>
      <c r="R1849" s="79"/>
      <c r="T1849" s="3" t="str">
        <f t="shared" si="254"/>
        <v/>
      </c>
    </row>
    <row r="1850" spans="1:20" ht="24.75" customHeight="1">
      <c r="A1850" s="69">
        <f t="shared" si="255"/>
        <v>1848</v>
      </c>
      <c r="B1850" s="16" t="str">
        <f t="shared" si="257"/>
        <v>1550</v>
      </c>
      <c r="C1850" s="69">
        <f t="shared" si="252"/>
        <v>1550</v>
      </c>
      <c r="D1850" s="11"/>
      <c r="E1850" s="12"/>
      <c r="F1850" s="13"/>
      <c r="G1850" s="14"/>
      <c r="H1850" s="91"/>
      <c r="I1850" s="92"/>
      <c r="J1850" s="93"/>
      <c r="K1850" s="94" t="str">
        <f t="shared" si="258"/>
        <v/>
      </c>
      <c r="L1850" s="95">
        <f t="shared" si="251"/>
        <v>0</v>
      </c>
      <c r="M1850" s="96"/>
      <c r="N1850" s="79" t="str">
        <f t="shared" si="259"/>
        <v/>
      </c>
      <c r="O1850" s="82"/>
      <c r="P1850" s="83">
        <f t="shared" si="253"/>
        <v>0</v>
      </c>
      <c r="Q1850" s="78">
        <f t="shared" si="256"/>
        <v>1848</v>
      </c>
      <c r="R1850" s="79"/>
      <c r="T1850" s="3" t="str">
        <f t="shared" si="254"/>
        <v/>
      </c>
    </row>
    <row r="1851" spans="1:20" ht="24.75" customHeight="1">
      <c r="A1851" s="69">
        <f t="shared" si="255"/>
        <v>1849</v>
      </c>
      <c r="B1851" s="16" t="str">
        <f t="shared" si="257"/>
        <v>1551</v>
      </c>
      <c r="C1851" s="69">
        <f t="shared" si="252"/>
        <v>1551</v>
      </c>
      <c r="D1851" s="11"/>
      <c r="E1851" s="12"/>
      <c r="F1851" s="13"/>
      <c r="G1851" s="14"/>
      <c r="H1851" s="91"/>
      <c r="I1851" s="92"/>
      <c r="J1851" s="93"/>
      <c r="K1851" s="94" t="str">
        <f t="shared" si="258"/>
        <v/>
      </c>
      <c r="L1851" s="95">
        <f t="shared" si="251"/>
        <v>0</v>
      </c>
      <c r="M1851" s="96"/>
      <c r="N1851" s="79" t="str">
        <f t="shared" si="259"/>
        <v/>
      </c>
      <c r="O1851" s="82"/>
      <c r="P1851" s="83">
        <f t="shared" si="253"/>
        <v>0</v>
      </c>
      <c r="Q1851" s="78">
        <f t="shared" si="256"/>
        <v>1849</v>
      </c>
      <c r="R1851" s="79"/>
      <c r="T1851" s="3" t="str">
        <f t="shared" si="254"/>
        <v/>
      </c>
    </row>
    <row r="1852" spans="1:20" ht="24.75" customHeight="1">
      <c r="A1852" s="69">
        <f t="shared" si="255"/>
        <v>1850</v>
      </c>
      <c r="B1852" s="16" t="str">
        <f t="shared" si="257"/>
        <v>1552</v>
      </c>
      <c r="C1852" s="69">
        <f t="shared" si="252"/>
        <v>1552</v>
      </c>
      <c r="D1852" s="11"/>
      <c r="E1852" s="12"/>
      <c r="F1852" s="13"/>
      <c r="G1852" s="14"/>
      <c r="H1852" s="91"/>
      <c r="I1852" s="92"/>
      <c r="J1852" s="93"/>
      <c r="K1852" s="94" t="str">
        <f t="shared" si="258"/>
        <v/>
      </c>
      <c r="L1852" s="95">
        <f t="shared" si="251"/>
        <v>0</v>
      </c>
      <c r="M1852" s="96"/>
      <c r="N1852" s="79" t="str">
        <f t="shared" si="259"/>
        <v/>
      </c>
      <c r="O1852" s="82"/>
      <c r="P1852" s="83">
        <f t="shared" si="253"/>
        <v>0</v>
      </c>
      <c r="Q1852" s="78">
        <f t="shared" si="256"/>
        <v>1850</v>
      </c>
      <c r="R1852" s="79"/>
      <c r="T1852" s="3" t="str">
        <f t="shared" si="254"/>
        <v/>
      </c>
    </row>
    <row r="1853" spans="1:20" ht="24.75" customHeight="1">
      <c r="A1853" s="69">
        <f t="shared" si="255"/>
        <v>1851</v>
      </c>
      <c r="B1853" s="16" t="str">
        <f t="shared" si="257"/>
        <v>1553</v>
      </c>
      <c r="C1853" s="69">
        <f t="shared" si="252"/>
        <v>1553</v>
      </c>
      <c r="D1853" s="11"/>
      <c r="E1853" s="12"/>
      <c r="F1853" s="13"/>
      <c r="G1853" s="14"/>
      <c r="H1853" s="91"/>
      <c r="I1853" s="92"/>
      <c r="J1853" s="93"/>
      <c r="K1853" s="94" t="str">
        <f t="shared" si="258"/>
        <v/>
      </c>
      <c r="L1853" s="95">
        <f t="shared" si="251"/>
        <v>0</v>
      </c>
      <c r="M1853" s="96"/>
      <c r="N1853" s="79" t="str">
        <f t="shared" si="259"/>
        <v/>
      </c>
      <c r="O1853" s="82"/>
      <c r="P1853" s="83">
        <f t="shared" si="253"/>
        <v>0</v>
      </c>
      <c r="Q1853" s="78">
        <f t="shared" si="256"/>
        <v>1851</v>
      </c>
      <c r="R1853" s="79"/>
      <c r="T1853" s="3" t="str">
        <f t="shared" si="254"/>
        <v/>
      </c>
    </row>
    <row r="1854" spans="1:20" ht="24.75" customHeight="1">
      <c r="A1854" s="69">
        <f t="shared" si="255"/>
        <v>1852</v>
      </c>
      <c r="B1854" s="16" t="str">
        <f t="shared" si="257"/>
        <v>1554</v>
      </c>
      <c r="C1854" s="69">
        <f t="shared" si="252"/>
        <v>1554</v>
      </c>
      <c r="D1854" s="11"/>
      <c r="E1854" s="12"/>
      <c r="F1854" s="13"/>
      <c r="G1854" s="14"/>
      <c r="H1854" s="91"/>
      <c r="I1854" s="92"/>
      <c r="J1854" s="93"/>
      <c r="K1854" s="94" t="str">
        <f t="shared" si="258"/>
        <v/>
      </c>
      <c r="L1854" s="95">
        <f t="shared" si="251"/>
        <v>0</v>
      </c>
      <c r="M1854" s="96"/>
      <c r="N1854" s="79" t="str">
        <f t="shared" si="259"/>
        <v/>
      </c>
      <c r="O1854" s="82"/>
      <c r="P1854" s="83">
        <f t="shared" si="253"/>
        <v>0</v>
      </c>
      <c r="Q1854" s="78">
        <f t="shared" si="256"/>
        <v>1852</v>
      </c>
      <c r="R1854" s="79"/>
      <c r="T1854" s="3" t="str">
        <f t="shared" si="254"/>
        <v/>
      </c>
    </row>
    <row r="1855" spans="1:20" ht="24.75" customHeight="1">
      <c r="A1855" s="69">
        <f t="shared" si="255"/>
        <v>1853</v>
      </c>
      <c r="B1855" s="16" t="str">
        <f t="shared" si="257"/>
        <v>1555</v>
      </c>
      <c r="C1855" s="69">
        <f t="shared" si="252"/>
        <v>1555</v>
      </c>
      <c r="D1855" s="11"/>
      <c r="E1855" s="12"/>
      <c r="F1855" s="13"/>
      <c r="G1855" s="14"/>
      <c r="H1855" s="91"/>
      <c r="I1855" s="92"/>
      <c r="J1855" s="93"/>
      <c r="K1855" s="94" t="str">
        <f t="shared" si="258"/>
        <v/>
      </c>
      <c r="L1855" s="95">
        <f t="shared" si="251"/>
        <v>0</v>
      </c>
      <c r="M1855" s="96"/>
      <c r="N1855" s="79" t="str">
        <f t="shared" si="259"/>
        <v/>
      </c>
      <c r="O1855" s="82"/>
      <c r="P1855" s="83">
        <f t="shared" si="253"/>
        <v>0</v>
      </c>
      <c r="Q1855" s="78">
        <f t="shared" si="256"/>
        <v>1853</v>
      </c>
      <c r="R1855" s="79"/>
      <c r="T1855" s="3" t="str">
        <f t="shared" si="254"/>
        <v/>
      </c>
    </row>
    <row r="1856" spans="1:20" ht="24.75" customHeight="1">
      <c r="A1856" s="69">
        <f t="shared" si="255"/>
        <v>1854</v>
      </c>
      <c r="B1856" s="16" t="str">
        <f t="shared" si="257"/>
        <v>1556</v>
      </c>
      <c r="C1856" s="69">
        <f t="shared" si="252"/>
        <v>1556</v>
      </c>
      <c r="D1856" s="11"/>
      <c r="E1856" s="12"/>
      <c r="F1856" s="13"/>
      <c r="G1856" s="14"/>
      <c r="H1856" s="91"/>
      <c r="I1856" s="92"/>
      <c r="J1856" s="93"/>
      <c r="K1856" s="94" t="str">
        <f t="shared" si="258"/>
        <v/>
      </c>
      <c r="L1856" s="95">
        <f t="shared" si="251"/>
        <v>0</v>
      </c>
      <c r="M1856" s="96"/>
      <c r="N1856" s="79" t="str">
        <f t="shared" si="259"/>
        <v/>
      </c>
      <c r="O1856" s="82"/>
      <c r="P1856" s="83">
        <f t="shared" si="253"/>
        <v>0</v>
      </c>
      <c r="Q1856" s="78">
        <f t="shared" si="256"/>
        <v>1854</v>
      </c>
      <c r="R1856" s="79"/>
      <c r="T1856" s="3" t="str">
        <f t="shared" si="254"/>
        <v/>
      </c>
    </row>
    <row r="1857" spans="1:20" ht="24.75" customHeight="1">
      <c r="A1857" s="69">
        <f t="shared" si="255"/>
        <v>1855</v>
      </c>
      <c r="B1857" s="16" t="str">
        <f t="shared" si="257"/>
        <v>1557</v>
      </c>
      <c r="C1857" s="69">
        <f t="shared" si="252"/>
        <v>1557</v>
      </c>
      <c r="D1857" s="11"/>
      <c r="E1857" s="12"/>
      <c r="F1857" s="13"/>
      <c r="G1857" s="14"/>
      <c r="H1857" s="91"/>
      <c r="I1857" s="92"/>
      <c r="J1857" s="93"/>
      <c r="K1857" s="94" t="str">
        <f t="shared" si="258"/>
        <v/>
      </c>
      <c r="L1857" s="95">
        <f t="shared" si="251"/>
        <v>0</v>
      </c>
      <c r="M1857" s="96"/>
      <c r="N1857" s="79" t="str">
        <f t="shared" si="259"/>
        <v/>
      </c>
      <c r="O1857" s="82"/>
      <c r="P1857" s="83">
        <f t="shared" si="253"/>
        <v>0</v>
      </c>
      <c r="Q1857" s="78">
        <f t="shared" si="256"/>
        <v>1855</v>
      </c>
      <c r="R1857" s="79"/>
      <c r="T1857" s="3" t="str">
        <f t="shared" si="254"/>
        <v/>
      </c>
    </row>
    <row r="1858" spans="1:20" ht="24.75" customHeight="1">
      <c r="A1858" s="69">
        <f t="shared" si="255"/>
        <v>1856</v>
      </c>
      <c r="B1858" s="16" t="str">
        <f t="shared" si="257"/>
        <v>1558</v>
      </c>
      <c r="C1858" s="69">
        <f t="shared" si="252"/>
        <v>1558</v>
      </c>
      <c r="D1858" s="11"/>
      <c r="E1858" s="12"/>
      <c r="F1858" s="13"/>
      <c r="G1858" s="14"/>
      <c r="H1858" s="91"/>
      <c r="I1858" s="92"/>
      <c r="J1858" s="93"/>
      <c r="K1858" s="94" t="str">
        <f t="shared" si="258"/>
        <v/>
      </c>
      <c r="L1858" s="95">
        <f t="shared" si="251"/>
        <v>0</v>
      </c>
      <c r="M1858" s="96"/>
      <c r="N1858" s="79" t="str">
        <f t="shared" si="259"/>
        <v/>
      </c>
      <c r="O1858" s="82"/>
      <c r="P1858" s="83">
        <f t="shared" si="253"/>
        <v>0</v>
      </c>
      <c r="Q1858" s="78">
        <f t="shared" si="256"/>
        <v>1856</v>
      </c>
      <c r="R1858" s="79"/>
      <c r="T1858" s="3" t="str">
        <f t="shared" si="254"/>
        <v/>
      </c>
    </row>
    <row r="1859" spans="1:20" ht="24.75" customHeight="1">
      <c r="A1859" s="69">
        <f t="shared" si="255"/>
        <v>1857</v>
      </c>
      <c r="B1859" s="16" t="str">
        <f t="shared" si="257"/>
        <v>1559</v>
      </c>
      <c r="C1859" s="69">
        <f t="shared" si="252"/>
        <v>1559</v>
      </c>
      <c r="D1859" s="11"/>
      <c r="E1859" s="12"/>
      <c r="F1859" s="13"/>
      <c r="G1859" s="14"/>
      <c r="H1859" s="91"/>
      <c r="I1859" s="92"/>
      <c r="J1859" s="93"/>
      <c r="K1859" s="94" t="str">
        <f t="shared" si="258"/>
        <v/>
      </c>
      <c r="L1859" s="95">
        <f t="shared" ref="L1859:L1922" si="260">COUNTIF($D$3:$D$1049,D1859)</f>
        <v>0</v>
      </c>
      <c r="M1859" s="96"/>
      <c r="N1859" s="79" t="str">
        <f t="shared" si="259"/>
        <v/>
      </c>
      <c r="O1859" s="82"/>
      <c r="P1859" s="83">
        <f t="shared" si="253"/>
        <v>0</v>
      </c>
      <c r="Q1859" s="78">
        <f t="shared" si="256"/>
        <v>1857</v>
      </c>
      <c r="R1859" s="79"/>
      <c r="T1859" s="3" t="str">
        <f t="shared" si="254"/>
        <v/>
      </c>
    </row>
    <row r="1860" spans="1:20" ht="24.75" customHeight="1">
      <c r="A1860" s="69">
        <f t="shared" si="255"/>
        <v>1858</v>
      </c>
      <c r="B1860" s="16" t="str">
        <f t="shared" si="257"/>
        <v>1560</v>
      </c>
      <c r="C1860" s="69">
        <f t="shared" ref="C1860:C1923" si="261">IF(H1860&lt;&gt;H1859,1,C1859+1)</f>
        <v>1560</v>
      </c>
      <c r="D1860" s="11"/>
      <c r="E1860" s="12"/>
      <c r="F1860" s="13"/>
      <c r="G1860" s="14"/>
      <c r="H1860" s="91"/>
      <c r="I1860" s="92"/>
      <c r="J1860" s="93"/>
      <c r="K1860" s="94" t="str">
        <f t="shared" si="258"/>
        <v/>
      </c>
      <c r="L1860" s="95">
        <f t="shared" si="260"/>
        <v>0</v>
      </c>
      <c r="M1860" s="96"/>
      <c r="N1860" s="79" t="str">
        <f t="shared" si="259"/>
        <v/>
      </c>
      <c r="O1860" s="82"/>
      <c r="P1860" s="83">
        <f t="shared" ref="P1860:P1923" si="262">IF(M1860&lt;&gt;0,M1860,O1860)</f>
        <v>0</v>
      </c>
      <c r="Q1860" s="78">
        <f t="shared" si="256"/>
        <v>1858</v>
      </c>
      <c r="R1860" s="79"/>
      <c r="T1860" s="3" t="str">
        <f t="shared" ref="T1860:T1923" si="263">LEFT(D1860,2)</f>
        <v/>
      </c>
    </row>
    <row r="1861" spans="1:20" ht="24.75" customHeight="1">
      <c r="A1861" s="69">
        <f t="shared" ref="A1861:A1924" si="264">A1860+1</f>
        <v>1859</v>
      </c>
      <c r="B1861" s="16" t="str">
        <f t="shared" si="257"/>
        <v>1561</v>
      </c>
      <c r="C1861" s="69">
        <f t="shared" si="261"/>
        <v>1561</v>
      </c>
      <c r="D1861" s="11"/>
      <c r="E1861" s="12"/>
      <c r="F1861" s="13"/>
      <c r="G1861" s="14"/>
      <c r="H1861" s="91"/>
      <c r="I1861" s="92"/>
      <c r="J1861" s="93"/>
      <c r="K1861" s="94" t="str">
        <f t="shared" si="258"/>
        <v/>
      </c>
      <c r="L1861" s="95">
        <f t="shared" si="260"/>
        <v>0</v>
      </c>
      <c r="M1861" s="96"/>
      <c r="N1861" s="79" t="str">
        <f t="shared" si="259"/>
        <v/>
      </c>
      <c r="O1861" s="82"/>
      <c r="P1861" s="83">
        <f t="shared" si="262"/>
        <v>0</v>
      </c>
      <c r="Q1861" s="78">
        <f t="shared" ref="Q1861:Q1924" si="265">Q1860+1</f>
        <v>1859</v>
      </c>
      <c r="R1861" s="79"/>
      <c r="T1861" s="3" t="str">
        <f t="shared" si="263"/>
        <v/>
      </c>
    </row>
    <row r="1862" spans="1:20" ht="24.75" customHeight="1">
      <c r="A1862" s="69">
        <f t="shared" si="264"/>
        <v>1860</v>
      </c>
      <c r="B1862" s="16" t="str">
        <f t="shared" si="257"/>
        <v>1562</v>
      </c>
      <c r="C1862" s="69">
        <f t="shared" si="261"/>
        <v>1562</v>
      </c>
      <c r="D1862" s="11"/>
      <c r="E1862" s="12"/>
      <c r="F1862" s="13"/>
      <c r="G1862" s="14"/>
      <c r="H1862" s="91"/>
      <c r="I1862" s="92"/>
      <c r="J1862" s="93"/>
      <c r="K1862" s="94" t="str">
        <f t="shared" si="258"/>
        <v/>
      </c>
      <c r="L1862" s="95">
        <f t="shared" si="260"/>
        <v>0</v>
      </c>
      <c r="M1862" s="96"/>
      <c r="N1862" s="79" t="str">
        <f t="shared" si="259"/>
        <v/>
      </c>
      <c r="O1862" s="82"/>
      <c r="P1862" s="83">
        <f t="shared" si="262"/>
        <v>0</v>
      </c>
      <c r="Q1862" s="78">
        <f t="shared" si="265"/>
        <v>1860</v>
      </c>
      <c r="R1862" s="79"/>
      <c r="T1862" s="3" t="str">
        <f t="shared" si="263"/>
        <v/>
      </c>
    </row>
    <row r="1863" spans="1:20" ht="24.75" customHeight="1">
      <c r="A1863" s="69">
        <f t="shared" si="264"/>
        <v>1861</v>
      </c>
      <c r="B1863" s="16" t="str">
        <f t="shared" si="257"/>
        <v>1563</v>
      </c>
      <c r="C1863" s="69">
        <f t="shared" si="261"/>
        <v>1563</v>
      </c>
      <c r="D1863" s="11"/>
      <c r="E1863" s="12"/>
      <c r="F1863" s="13"/>
      <c r="G1863" s="14"/>
      <c r="H1863" s="91"/>
      <c r="I1863" s="92"/>
      <c r="J1863" s="93"/>
      <c r="K1863" s="94" t="str">
        <f t="shared" si="258"/>
        <v/>
      </c>
      <c r="L1863" s="95">
        <f t="shared" si="260"/>
        <v>0</v>
      </c>
      <c r="M1863" s="96"/>
      <c r="N1863" s="79" t="str">
        <f t="shared" si="259"/>
        <v/>
      </c>
      <c r="O1863" s="82"/>
      <c r="P1863" s="83">
        <f t="shared" si="262"/>
        <v>0</v>
      </c>
      <c r="Q1863" s="78">
        <f t="shared" si="265"/>
        <v>1861</v>
      </c>
      <c r="R1863" s="79"/>
      <c r="T1863" s="3" t="str">
        <f t="shared" si="263"/>
        <v/>
      </c>
    </row>
    <row r="1864" spans="1:20" ht="24.75" customHeight="1">
      <c r="A1864" s="69">
        <f t="shared" si="264"/>
        <v>1862</v>
      </c>
      <c r="B1864" s="16" t="str">
        <f t="shared" si="257"/>
        <v>1564</v>
      </c>
      <c r="C1864" s="69">
        <f t="shared" si="261"/>
        <v>1564</v>
      </c>
      <c r="D1864" s="11"/>
      <c r="E1864" s="12"/>
      <c r="F1864" s="13"/>
      <c r="G1864" s="14"/>
      <c r="H1864" s="91"/>
      <c r="I1864" s="92"/>
      <c r="J1864" s="93"/>
      <c r="K1864" s="94" t="str">
        <f t="shared" si="258"/>
        <v/>
      </c>
      <c r="L1864" s="95">
        <f t="shared" si="260"/>
        <v>0</v>
      </c>
      <c r="M1864" s="96"/>
      <c r="N1864" s="79" t="str">
        <f t="shared" si="259"/>
        <v/>
      </c>
      <c r="O1864" s="82"/>
      <c r="P1864" s="83">
        <f t="shared" si="262"/>
        <v>0</v>
      </c>
      <c r="Q1864" s="78">
        <f t="shared" si="265"/>
        <v>1862</v>
      </c>
      <c r="R1864" s="79"/>
      <c r="T1864" s="3" t="str">
        <f t="shared" si="263"/>
        <v/>
      </c>
    </row>
    <row r="1865" spans="1:20" ht="24.75" customHeight="1">
      <c r="A1865" s="69">
        <f t="shared" si="264"/>
        <v>1863</v>
      </c>
      <c r="B1865" s="16" t="str">
        <f t="shared" si="257"/>
        <v>1565</v>
      </c>
      <c r="C1865" s="69">
        <f t="shared" si="261"/>
        <v>1565</v>
      </c>
      <c r="D1865" s="11"/>
      <c r="E1865" s="12"/>
      <c r="F1865" s="13"/>
      <c r="G1865" s="14"/>
      <c r="H1865" s="91"/>
      <c r="I1865" s="92"/>
      <c r="J1865" s="93"/>
      <c r="K1865" s="94" t="str">
        <f t="shared" si="258"/>
        <v/>
      </c>
      <c r="L1865" s="95">
        <f t="shared" si="260"/>
        <v>0</v>
      </c>
      <c r="M1865" s="96"/>
      <c r="N1865" s="79" t="str">
        <f t="shared" si="259"/>
        <v/>
      </c>
      <c r="O1865" s="82"/>
      <c r="P1865" s="83">
        <f t="shared" si="262"/>
        <v>0</v>
      </c>
      <c r="Q1865" s="78">
        <f t="shared" si="265"/>
        <v>1863</v>
      </c>
      <c r="R1865" s="79"/>
      <c r="T1865" s="3" t="str">
        <f t="shared" si="263"/>
        <v/>
      </c>
    </row>
    <row r="1866" spans="1:20" ht="24.75" customHeight="1">
      <c r="A1866" s="69">
        <f t="shared" si="264"/>
        <v>1864</v>
      </c>
      <c r="B1866" s="16" t="str">
        <f t="shared" ref="B1866:B1929" si="266">J1866&amp;TEXT(C1866,"00")</f>
        <v>1566</v>
      </c>
      <c r="C1866" s="69">
        <f t="shared" si="261"/>
        <v>1566</v>
      </c>
      <c r="D1866" s="11"/>
      <c r="E1866" s="12"/>
      <c r="F1866" s="13"/>
      <c r="G1866" s="14"/>
      <c r="H1866" s="91"/>
      <c r="I1866" s="92"/>
      <c r="J1866" s="93"/>
      <c r="K1866" s="94" t="str">
        <f t="shared" si="258"/>
        <v/>
      </c>
      <c r="L1866" s="95">
        <f t="shared" si="260"/>
        <v>0</v>
      </c>
      <c r="M1866" s="96"/>
      <c r="N1866" s="79" t="str">
        <f t="shared" si="259"/>
        <v/>
      </c>
      <c r="O1866" s="82"/>
      <c r="P1866" s="83">
        <f t="shared" si="262"/>
        <v>0</v>
      </c>
      <c r="Q1866" s="78">
        <f t="shared" si="265"/>
        <v>1864</v>
      </c>
      <c r="R1866" s="79"/>
      <c r="T1866" s="3" t="str">
        <f t="shared" si="263"/>
        <v/>
      </c>
    </row>
    <row r="1867" spans="1:20" ht="24.75" customHeight="1">
      <c r="A1867" s="69">
        <f t="shared" si="264"/>
        <v>1865</v>
      </c>
      <c r="B1867" s="16" t="str">
        <f t="shared" si="266"/>
        <v>1567</v>
      </c>
      <c r="C1867" s="69">
        <f t="shared" si="261"/>
        <v>1567</v>
      </c>
      <c r="D1867" s="11"/>
      <c r="E1867" s="12"/>
      <c r="F1867" s="13"/>
      <c r="G1867" s="14"/>
      <c r="H1867" s="91"/>
      <c r="I1867" s="92"/>
      <c r="J1867" s="93"/>
      <c r="K1867" s="94" t="str">
        <f t="shared" si="258"/>
        <v/>
      </c>
      <c r="L1867" s="95">
        <f t="shared" si="260"/>
        <v>0</v>
      </c>
      <c r="M1867" s="96"/>
      <c r="N1867" s="79" t="str">
        <f t="shared" si="259"/>
        <v/>
      </c>
      <c r="O1867" s="82"/>
      <c r="P1867" s="83">
        <f t="shared" si="262"/>
        <v>0</v>
      </c>
      <c r="Q1867" s="78">
        <f t="shared" si="265"/>
        <v>1865</v>
      </c>
      <c r="R1867" s="79"/>
      <c r="T1867" s="3" t="str">
        <f t="shared" si="263"/>
        <v/>
      </c>
    </row>
    <row r="1868" spans="1:20" ht="24.75" customHeight="1">
      <c r="A1868" s="69">
        <f t="shared" si="264"/>
        <v>1866</v>
      </c>
      <c r="B1868" s="16" t="str">
        <f t="shared" si="266"/>
        <v>1568</v>
      </c>
      <c r="C1868" s="69">
        <f t="shared" si="261"/>
        <v>1568</v>
      </c>
      <c r="D1868" s="11"/>
      <c r="E1868" s="12"/>
      <c r="F1868" s="13"/>
      <c r="G1868" s="14"/>
      <c r="H1868" s="91"/>
      <c r="I1868" s="92"/>
      <c r="J1868" s="93"/>
      <c r="K1868" s="94" t="str">
        <f t="shared" si="258"/>
        <v/>
      </c>
      <c r="L1868" s="95">
        <f t="shared" si="260"/>
        <v>0</v>
      </c>
      <c r="M1868" s="96"/>
      <c r="N1868" s="79" t="str">
        <f t="shared" si="259"/>
        <v/>
      </c>
      <c r="O1868" s="82"/>
      <c r="P1868" s="83">
        <f t="shared" si="262"/>
        <v>0</v>
      </c>
      <c r="Q1868" s="78">
        <f t="shared" si="265"/>
        <v>1866</v>
      </c>
      <c r="R1868" s="79"/>
      <c r="T1868" s="3" t="str">
        <f t="shared" si="263"/>
        <v/>
      </c>
    </row>
    <row r="1869" spans="1:20" ht="24.75" customHeight="1">
      <c r="A1869" s="69">
        <f t="shared" si="264"/>
        <v>1867</v>
      </c>
      <c r="B1869" s="16" t="str">
        <f t="shared" si="266"/>
        <v>1569</v>
      </c>
      <c r="C1869" s="69">
        <f t="shared" si="261"/>
        <v>1569</v>
      </c>
      <c r="D1869" s="11"/>
      <c r="E1869" s="12"/>
      <c r="F1869" s="13"/>
      <c r="G1869" s="14"/>
      <c r="H1869" s="91"/>
      <c r="I1869" s="92"/>
      <c r="J1869" s="93"/>
      <c r="K1869" s="94" t="str">
        <f t="shared" si="258"/>
        <v/>
      </c>
      <c r="L1869" s="95">
        <f t="shared" si="260"/>
        <v>0</v>
      </c>
      <c r="M1869" s="96"/>
      <c r="N1869" s="79" t="str">
        <f t="shared" si="259"/>
        <v/>
      </c>
      <c r="O1869" s="82"/>
      <c r="P1869" s="83">
        <f t="shared" si="262"/>
        <v>0</v>
      </c>
      <c r="Q1869" s="78">
        <f t="shared" si="265"/>
        <v>1867</v>
      </c>
      <c r="R1869" s="79"/>
      <c r="T1869" s="3" t="str">
        <f t="shared" si="263"/>
        <v/>
      </c>
    </row>
    <row r="1870" spans="1:20" ht="24.75" customHeight="1">
      <c r="A1870" s="69">
        <f t="shared" si="264"/>
        <v>1868</v>
      </c>
      <c r="B1870" s="16" t="str">
        <f t="shared" si="266"/>
        <v>1570</v>
      </c>
      <c r="C1870" s="69">
        <f t="shared" si="261"/>
        <v>1570</v>
      </c>
      <c r="D1870" s="11"/>
      <c r="E1870" s="12"/>
      <c r="F1870" s="13"/>
      <c r="G1870" s="14"/>
      <c r="H1870" s="91"/>
      <c r="I1870" s="92"/>
      <c r="J1870" s="93"/>
      <c r="K1870" s="94" t="str">
        <f t="shared" si="258"/>
        <v/>
      </c>
      <c r="L1870" s="95">
        <f t="shared" si="260"/>
        <v>0</v>
      </c>
      <c r="M1870" s="96"/>
      <c r="N1870" s="79" t="str">
        <f t="shared" si="259"/>
        <v/>
      </c>
      <c r="O1870" s="82"/>
      <c r="P1870" s="83">
        <f t="shared" si="262"/>
        <v>0</v>
      </c>
      <c r="Q1870" s="78">
        <f t="shared" si="265"/>
        <v>1868</v>
      </c>
      <c r="R1870" s="79"/>
      <c r="T1870" s="3" t="str">
        <f t="shared" si="263"/>
        <v/>
      </c>
    </row>
    <row r="1871" spans="1:20" ht="24.75" customHeight="1">
      <c r="A1871" s="69">
        <f t="shared" si="264"/>
        <v>1869</v>
      </c>
      <c r="B1871" s="16" t="str">
        <f t="shared" si="266"/>
        <v>1571</v>
      </c>
      <c r="C1871" s="69">
        <f t="shared" si="261"/>
        <v>1571</v>
      </c>
      <c r="D1871" s="11"/>
      <c r="E1871" s="12"/>
      <c r="F1871" s="13"/>
      <c r="G1871" s="14"/>
      <c r="H1871" s="91"/>
      <c r="I1871" s="92"/>
      <c r="J1871" s="93"/>
      <c r="K1871" s="94" t="str">
        <f t="shared" si="258"/>
        <v/>
      </c>
      <c r="L1871" s="95">
        <f t="shared" si="260"/>
        <v>0</v>
      </c>
      <c r="M1871" s="96"/>
      <c r="N1871" s="79" t="str">
        <f t="shared" si="259"/>
        <v/>
      </c>
      <c r="O1871" s="82"/>
      <c r="P1871" s="83">
        <f t="shared" si="262"/>
        <v>0</v>
      </c>
      <c r="Q1871" s="78">
        <f t="shared" si="265"/>
        <v>1869</v>
      </c>
      <c r="R1871" s="79"/>
      <c r="T1871" s="3" t="str">
        <f t="shared" si="263"/>
        <v/>
      </c>
    </row>
    <row r="1872" spans="1:20" ht="24.75" customHeight="1">
      <c r="A1872" s="69">
        <f t="shared" si="264"/>
        <v>1870</v>
      </c>
      <c r="B1872" s="16" t="str">
        <f t="shared" si="266"/>
        <v>1572</v>
      </c>
      <c r="C1872" s="69">
        <f t="shared" si="261"/>
        <v>1572</v>
      </c>
      <c r="D1872" s="11"/>
      <c r="E1872" s="12"/>
      <c r="F1872" s="13"/>
      <c r="G1872" s="14"/>
      <c r="H1872" s="91"/>
      <c r="I1872" s="92"/>
      <c r="J1872" s="93"/>
      <c r="K1872" s="94" t="str">
        <f t="shared" si="258"/>
        <v/>
      </c>
      <c r="L1872" s="95">
        <f t="shared" si="260"/>
        <v>0</v>
      </c>
      <c r="M1872" s="96"/>
      <c r="N1872" s="79" t="str">
        <f t="shared" si="259"/>
        <v/>
      </c>
      <c r="O1872" s="82"/>
      <c r="P1872" s="83">
        <f t="shared" si="262"/>
        <v>0</v>
      </c>
      <c r="Q1872" s="78">
        <f t="shared" si="265"/>
        <v>1870</v>
      </c>
      <c r="R1872" s="79"/>
      <c r="T1872" s="3" t="str">
        <f t="shared" si="263"/>
        <v/>
      </c>
    </row>
    <row r="1873" spans="1:20" ht="24.75" customHeight="1">
      <c r="A1873" s="69">
        <f t="shared" si="264"/>
        <v>1871</v>
      </c>
      <c r="B1873" s="16" t="str">
        <f t="shared" si="266"/>
        <v>1573</v>
      </c>
      <c r="C1873" s="69">
        <f t="shared" si="261"/>
        <v>1573</v>
      </c>
      <c r="D1873" s="11"/>
      <c r="E1873" s="12"/>
      <c r="F1873" s="13"/>
      <c r="G1873" s="14"/>
      <c r="H1873" s="91"/>
      <c r="I1873" s="92"/>
      <c r="J1873" s="93"/>
      <c r="K1873" s="94" t="str">
        <f t="shared" si="258"/>
        <v/>
      </c>
      <c r="L1873" s="95">
        <f t="shared" si="260"/>
        <v>0</v>
      </c>
      <c r="M1873" s="96"/>
      <c r="N1873" s="79" t="str">
        <f t="shared" si="259"/>
        <v/>
      </c>
      <c r="O1873" s="82"/>
      <c r="P1873" s="83">
        <f t="shared" si="262"/>
        <v>0</v>
      </c>
      <c r="Q1873" s="78">
        <f t="shared" si="265"/>
        <v>1871</v>
      </c>
      <c r="R1873" s="79"/>
      <c r="T1873" s="3" t="str">
        <f t="shared" si="263"/>
        <v/>
      </c>
    </row>
    <row r="1874" spans="1:20" ht="24.75" customHeight="1">
      <c r="A1874" s="69">
        <f t="shared" si="264"/>
        <v>1872</v>
      </c>
      <c r="B1874" s="16" t="str">
        <f t="shared" si="266"/>
        <v>1574</v>
      </c>
      <c r="C1874" s="69">
        <f t="shared" si="261"/>
        <v>1574</v>
      </c>
      <c r="D1874" s="11"/>
      <c r="E1874" s="12"/>
      <c r="F1874" s="13"/>
      <c r="G1874" s="14"/>
      <c r="H1874" s="91"/>
      <c r="I1874" s="92"/>
      <c r="J1874" s="93"/>
      <c r="K1874" s="94" t="str">
        <f t="shared" si="258"/>
        <v/>
      </c>
      <c r="L1874" s="95">
        <f t="shared" si="260"/>
        <v>0</v>
      </c>
      <c r="M1874" s="96"/>
      <c r="N1874" s="79" t="str">
        <f t="shared" si="259"/>
        <v/>
      </c>
      <c r="O1874" s="82"/>
      <c r="P1874" s="83">
        <f t="shared" si="262"/>
        <v>0</v>
      </c>
      <c r="Q1874" s="78">
        <f t="shared" si="265"/>
        <v>1872</v>
      </c>
      <c r="R1874" s="79"/>
      <c r="T1874" s="3" t="str">
        <f t="shared" si="263"/>
        <v/>
      </c>
    </row>
    <row r="1875" spans="1:20" ht="24.75" customHeight="1">
      <c r="A1875" s="69">
        <f t="shared" si="264"/>
        <v>1873</v>
      </c>
      <c r="B1875" s="16" t="str">
        <f t="shared" si="266"/>
        <v>1575</v>
      </c>
      <c r="C1875" s="69">
        <f t="shared" si="261"/>
        <v>1575</v>
      </c>
      <c r="D1875" s="11"/>
      <c r="E1875" s="12"/>
      <c r="F1875" s="13"/>
      <c r="G1875" s="14"/>
      <c r="H1875" s="91"/>
      <c r="I1875" s="92"/>
      <c r="J1875" s="93"/>
      <c r="K1875" s="94" t="str">
        <f t="shared" si="258"/>
        <v/>
      </c>
      <c r="L1875" s="95">
        <f t="shared" si="260"/>
        <v>0</v>
      </c>
      <c r="M1875" s="96"/>
      <c r="N1875" s="79" t="str">
        <f t="shared" si="259"/>
        <v/>
      </c>
      <c r="O1875" s="82"/>
      <c r="P1875" s="83">
        <f t="shared" si="262"/>
        <v>0</v>
      </c>
      <c r="Q1875" s="78">
        <f t="shared" si="265"/>
        <v>1873</v>
      </c>
      <c r="R1875" s="79"/>
      <c r="T1875" s="3" t="str">
        <f t="shared" si="263"/>
        <v/>
      </c>
    </row>
    <row r="1876" spans="1:20" ht="24.75" customHeight="1">
      <c r="A1876" s="69">
        <f t="shared" si="264"/>
        <v>1874</v>
      </c>
      <c r="B1876" s="16" t="str">
        <f t="shared" si="266"/>
        <v>1576</v>
      </c>
      <c r="C1876" s="69">
        <f t="shared" si="261"/>
        <v>1576</v>
      </c>
      <c r="D1876" s="11"/>
      <c r="E1876" s="12"/>
      <c r="F1876" s="13"/>
      <c r="G1876" s="14"/>
      <c r="H1876" s="91"/>
      <c r="I1876" s="92"/>
      <c r="J1876" s="93"/>
      <c r="K1876" s="94" t="str">
        <f t="shared" si="258"/>
        <v/>
      </c>
      <c r="L1876" s="95">
        <f t="shared" si="260"/>
        <v>0</v>
      </c>
      <c r="M1876" s="96"/>
      <c r="N1876" s="79" t="str">
        <f t="shared" si="259"/>
        <v/>
      </c>
      <c r="O1876" s="82"/>
      <c r="P1876" s="83">
        <f t="shared" si="262"/>
        <v>0</v>
      </c>
      <c r="Q1876" s="78">
        <f t="shared" si="265"/>
        <v>1874</v>
      </c>
      <c r="R1876" s="79"/>
      <c r="T1876" s="3" t="str">
        <f t="shared" si="263"/>
        <v/>
      </c>
    </row>
    <row r="1877" spans="1:20" ht="24.75" customHeight="1">
      <c r="A1877" s="69">
        <f t="shared" si="264"/>
        <v>1875</v>
      </c>
      <c r="B1877" s="16" t="str">
        <f t="shared" si="266"/>
        <v>1577</v>
      </c>
      <c r="C1877" s="69">
        <f t="shared" si="261"/>
        <v>1577</v>
      </c>
      <c r="D1877" s="11"/>
      <c r="E1877" s="12"/>
      <c r="F1877" s="13"/>
      <c r="G1877" s="14"/>
      <c r="H1877" s="91"/>
      <c r="I1877" s="92"/>
      <c r="J1877" s="93"/>
      <c r="K1877" s="94" t="str">
        <f t="shared" si="258"/>
        <v/>
      </c>
      <c r="L1877" s="95">
        <f t="shared" si="260"/>
        <v>0</v>
      </c>
      <c r="M1877" s="96"/>
      <c r="N1877" s="79" t="str">
        <f t="shared" si="259"/>
        <v/>
      </c>
      <c r="O1877" s="82"/>
      <c r="P1877" s="83">
        <f t="shared" si="262"/>
        <v>0</v>
      </c>
      <c r="Q1877" s="78">
        <f t="shared" si="265"/>
        <v>1875</v>
      </c>
      <c r="R1877" s="79"/>
      <c r="T1877" s="3" t="str">
        <f t="shared" si="263"/>
        <v/>
      </c>
    </row>
    <row r="1878" spans="1:20" ht="24.75" customHeight="1">
      <c r="A1878" s="69">
        <f t="shared" si="264"/>
        <v>1876</v>
      </c>
      <c r="B1878" s="16" t="str">
        <f t="shared" si="266"/>
        <v>1578</v>
      </c>
      <c r="C1878" s="69">
        <f t="shared" si="261"/>
        <v>1578</v>
      </c>
      <c r="D1878" s="11"/>
      <c r="E1878" s="12"/>
      <c r="F1878" s="13"/>
      <c r="G1878" s="14"/>
      <c r="H1878" s="91"/>
      <c r="I1878" s="92"/>
      <c r="J1878" s="93"/>
      <c r="K1878" s="94" t="str">
        <f t="shared" si="258"/>
        <v/>
      </c>
      <c r="L1878" s="95">
        <f t="shared" si="260"/>
        <v>0</v>
      </c>
      <c r="M1878" s="96"/>
      <c r="N1878" s="79" t="str">
        <f t="shared" si="259"/>
        <v/>
      </c>
      <c r="O1878" s="82"/>
      <c r="P1878" s="83">
        <f t="shared" si="262"/>
        <v>0</v>
      </c>
      <c r="Q1878" s="78">
        <f t="shared" si="265"/>
        <v>1876</v>
      </c>
      <c r="R1878" s="79"/>
      <c r="T1878" s="3" t="str">
        <f t="shared" si="263"/>
        <v/>
      </c>
    </row>
    <row r="1879" spans="1:20" ht="24.75" customHeight="1">
      <c r="A1879" s="69">
        <f t="shared" si="264"/>
        <v>1877</v>
      </c>
      <c r="B1879" s="16" t="str">
        <f t="shared" si="266"/>
        <v>1579</v>
      </c>
      <c r="C1879" s="69">
        <f t="shared" si="261"/>
        <v>1579</v>
      </c>
      <c r="D1879" s="11"/>
      <c r="E1879" s="12"/>
      <c r="F1879" s="13"/>
      <c r="G1879" s="14"/>
      <c r="H1879" s="91"/>
      <c r="I1879" s="92"/>
      <c r="J1879" s="93"/>
      <c r="K1879" s="94" t="str">
        <f t="shared" si="258"/>
        <v/>
      </c>
      <c r="L1879" s="95">
        <f t="shared" si="260"/>
        <v>0</v>
      </c>
      <c r="M1879" s="96"/>
      <c r="N1879" s="79" t="str">
        <f t="shared" si="259"/>
        <v/>
      </c>
      <c r="O1879" s="82"/>
      <c r="P1879" s="83">
        <f t="shared" si="262"/>
        <v>0</v>
      </c>
      <c r="Q1879" s="78">
        <f t="shared" si="265"/>
        <v>1877</v>
      </c>
      <c r="R1879" s="79"/>
      <c r="T1879" s="3" t="str">
        <f t="shared" si="263"/>
        <v/>
      </c>
    </row>
    <row r="1880" spans="1:20" ht="24.75" customHeight="1">
      <c r="A1880" s="69">
        <f t="shared" si="264"/>
        <v>1878</v>
      </c>
      <c r="B1880" s="16" t="str">
        <f t="shared" si="266"/>
        <v>1580</v>
      </c>
      <c r="C1880" s="69">
        <f t="shared" si="261"/>
        <v>1580</v>
      </c>
      <c r="D1880" s="11"/>
      <c r="E1880" s="12"/>
      <c r="F1880" s="13"/>
      <c r="G1880" s="14"/>
      <c r="H1880" s="91"/>
      <c r="I1880" s="92"/>
      <c r="J1880" s="93"/>
      <c r="K1880" s="94" t="str">
        <f t="shared" si="258"/>
        <v/>
      </c>
      <c r="L1880" s="95">
        <f t="shared" si="260"/>
        <v>0</v>
      </c>
      <c r="M1880" s="96"/>
      <c r="N1880" s="79" t="str">
        <f t="shared" si="259"/>
        <v/>
      </c>
      <c r="O1880" s="82"/>
      <c r="P1880" s="83">
        <f t="shared" si="262"/>
        <v>0</v>
      </c>
      <c r="Q1880" s="78">
        <f t="shared" si="265"/>
        <v>1878</v>
      </c>
      <c r="R1880" s="79"/>
      <c r="T1880" s="3" t="str">
        <f t="shared" si="263"/>
        <v/>
      </c>
    </row>
    <row r="1881" spans="1:20" ht="24.75" customHeight="1">
      <c r="A1881" s="69">
        <f t="shared" si="264"/>
        <v>1879</v>
      </c>
      <c r="B1881" s="16" t="str">
        <f t="shared" si="266"/>
        <v>1581</v>
      </c>
      <c r="C1881" s="69">
        <f t="shared" si="261"/>
        <v>1581</v>
      </c>
      <c r="D1881" s="11"/>
      <c r="E1881" s="12"/>
      <c r="F1881" s="13"/>
      <c r="G1881" s="14"/>
      <c r="H1881" s="91"/>
      <c r="I1881" s="92"/>
      <c r="J1881" s="93"/>
      <c r="K1881" s="94" t="str">
        <f t="shared" ref="K1881:K1944" si="267">I1881&amp;J1881</f>
        <v/>
      </c>
      <c r="L1881" s="95">
        <f t="shared" si="260"/>
        <v>0</v>
      </c>
      <c r="M1881" s="96"/>
      <c r="N1881" s="79" t="str">
        <f t="shared" ref="N1881:N1944" si="268">IF(M1881&lt;&gt;0,"Học Ghép","")</f>
        <v/>
      </c>
      <c r="O1881" s="82"/>
      <c r="P1881" s="83">
        <f t="shared" si="262"/>
        <v>0</v>
      </c>
      <c r="Q1881" s="78">
        <f t="shared" si="265"/>
        <v>1879</v>
      </c>
      <c r="R1881" s="79"/>
      <c r="T1881" s="3" t="str">
        <f t="shared" si="263"/>
        <v/>
      </c>
    </row>
    <row r="1882" spans="1:20" ht="24.75" customHeight="1">
      <c r="A1882" s="69">
        <f t="shared" si="264"/>
        <v>1880</v>
      </c>
      <c r="B1882" s="16" t="str">
        <f t="shared" si="266"/>
        <v>1582</v>
      </c>
      <c r="C1882" s="69">
        <f t="shared" si="261"/>
        <v>1582</v>
      </c>
      <c r="D1882" s="11"/>
      <c r="E1882" s="12"/>
      <c r="F1882" s="13"/>
      <c r="G1882" s="14"/>
      <c r="H1882" s="91"/>
      <c r="I1882" s="92"/>
      <c r="J1882" s="93"/>
      <c r="K1882" s="94" t="str">
        <f t="shared" si="267"/>
        <v/>
      </c>
      <c r="L1882" s="95">
        <f t="shared" si="260"/>
        <v>0</v>
      </c>
      <c r="M1882" s="96"/>
      <c r="N1882" s="79" t="str">
        <f t="shared" si="268"/>
        <v/>
      </c>
      <c r="O1882" s="82"/>
      <c r="P1882" s="83">
        <f t="shared" si="262"/>
        <v>0</v>
      </c>
      <c r="Q1882" s="78">
        <f t="shared" si="265"/>
        <v>1880</v>
      </c>
      <c r="R1882" s="79"/>
      <c r="T1882" s="3" t="str">
        <f t="shared" si="263"/>
        <v/>
      </c>
    </row>
    <row r="1883" spans="1:20" ht="24.75" customHeight="1">
      <c r="A1883" s="69">
        <f t="shared" si="264"/>
        <v>1881</v>
      </c>
      <c r="B1883" s="16" t="str">
        <f t="shared" si="266"/>
        <v>1583</v>
      </c>
      <c r="C1883" s="69">
        <f t="shared" si="261"/>
        <v>1583</v>
      </c>
      <c r="D1883" s="11"/>
      <c r="E1883" s="12"/>
      <c r="F1883" s="13"/>
      <c r="G1883" s="14"/>
      <c r="H1883" s="91"/>
      <c r="I1883" s="92"/>
      <c r="J1883" s="93"/>
      <c r="K1883" s="94" t="str">
        <f t="shared" si="267"/>
        <v/>
      </c>
      <c r="L1883" s="95">
        <f t="shared" si="260"/>
        <v>0</v>
      </c>
      <c r="M1883" s="96"/>
      <c r="N1883" s="79" t="str">
        <f t="shared" si="268"/>
        <v/>
      </c>
      <c r="O1883" s="82"/>
      <c r="P1883" s="83">
        <f t="shared" si="262"/>
        <v>0</v>
      </c>
      <c r="Q1883" s="78">
        <f t="shared" si="265"/>
        <v>1881</v>
      </c>
      <c r="R1883" s="79"/>
      <c r="T1883" s="3" t="str">
        <f t="shared" si="263"/>
        <v/>
      </c>
    </row>
    <row r="1884" spans="1:20" ht="24.75" customHeight="1">
      <c r="A1884" s="69">
        <f t="shared" si="264"/>
        <v>1882</v>
      </c>
      <c r="B1884" s="16" t="str">
        <f t="shared" si="266"/>
        <v>1584</v>
      </c>
      <c r="C1884" s="69">
        <f t="shared" si="261"/>
        <v>1584</v>
      </c>
      <c r="D1884" s="11"/>
      <c r="E1884" s="12"/>
      <c r="F1884" s="13"/>
      <c r="G1884" s="14"/>
      <c r="H1884" s="91"/>
      <c r="I1884" s="92"/>
      <c r="J1884" s="93"/>
      <c r="K1884" s="94" t="str">
        <f t="shared" si="267"/>
        <v/>
      </c>
      <c r="L1884" s="95">
        <f t="shared" si="260"/>
        <v>0</v>
      </c>
      <c r="M1884" s="96"/>
      <c r="N1884" s="79" t="str">
        <f t="shared" si="268"/>
        <v/>
      </c>
      <c r="O1884" s="82"/>
      <c r="P1884" s="83">
        <f t="shared" si="262"/>
        <v>0</v>
      </c>
      <c r="Q1884" s="78">
        <f t="shared" si="265"/>
        <v>1882</v>
      </c>
      <c r="R1884" s="79"/>
      <c r="T1884" s="3" t="str">
        <f t="shared" si="263"/>
        <v/>
      </c>
    </row>
    <row r="1885" spans="1:20" ht="24.75" customHeight="1">
      <c r="A1885" s="69">
        <f t="shared" si="264"/>
        <v>1883</v>
      </c>
      <c r="B1885" s="16" t="str">
        <f t="shared" si="266"/>
        <v>1585</v>
      </c>
      <c r="C1885" s="69">
        <f t="shared" si="261"/>
        <v>1585</v>
      </c>
      <c r="D1885" s="11"/>
      <c r="E1885" s="12"/>
      <c r="F1885" s="13"/>
      <c r="G1885" s="14"/>
      <c r="H1885" s="91"/>
      <c r="I1885" s="92"/>
      <c r="J1885" s="93"/>
      <c r="K1885" s="94" t="str">
        <f t="shared" si="267"/>
        <v/>
      </c>
      <c r="L1885" s="95">
        <f t="shared" si="260"/>
        <v>0</v>
      </c>
      <c r="M1885" s="96"/>
      <c r="N1885" s="79" t="str">
        <f t="shared" si="268"/>
        <v/>
      </c>
      <c r="O1885" s="82"/>
      <c r="P1885" s="83">
        <f t="shared" si="262"/>
        <v>0</v>
      </c>
      <c r="Q1885" s="78">
        <f t="shared" si="265"/>
        <v>1883</v>
      </c>
      <c r="R1885" s="79"/>
      <c r="T1885" s="3" t="str">
        <f t="shared" si="263"/>
        <v/>
      </c>
    </row>
    <row r="1886" spans="1:20" ht="24.75" customHeight="1">
      <c r="A1886" s="69">
        <f t="shared" si="264"/>
        <v>1884</v>
      </c>
      <c r="B1886" s="16" t="str">
        <f t="shared" si="266"/>
        <v>1586</v>
      </c>
      <c r="C1886" s="69">
        <f t="shared" si="261"/>
        <v>1586</v>
      </c>
      <c r="D1886" s="11"/>
      <c r="E1886" s="12"/>
      <c r="F1886" s="13"/>
      <c r="G1886" s="14"/>
      <c r="H1886" s="91"/>
      <c r="I1886" s="92"/>
      <c r="J1886" s="93"/>
      <c r="K1886" s="94" t="str">
        <f t="shared" si="267"/>
        <v/>
      </c>
      <c r="L1886" s="95">
        <f t="shared" si="260"/>
        <v>0</v>
      </c>
      <c r="M1886" s="96"/>
      <c r="N1886" s="79" t="str">
        <f t="shared" si="268"/>
        <v/>
      </c>
      <c r="O1886" s="82"/>
      <c r="P1886" s="83">
        <f t="shared" si="262"/>
        <v>0</v>
      </c>
      <c r="Q1886" s="78">
        <f t="shared" si="265"/>
        <v>1884</v>
      </c>
      <c r="R1886" s="79"/>
      <c r="T1886" s="3" t="str">
        <f t="shared" si="263"/>
        <v/>
      </c>
    </row>
    <row r="1887" spans="1:20" ht="24.75" customHeight="1">
      <c r="A1887" s="69">
        <f t="shared" si="264"/>
        <v>1885</v>
      </c>
      <c r="B1887" s="16" t="str">
        <f t="shared" si="266"/>
        <v>1587</v>
      </c>
      <c r="C1887" s="69">
        <f t="shared" si="261"/>
        <v>1587</v>
      </c>
      <c r="D1887" s="11"/>
      <c r="E1887" s="12"/>
      <c r="F1887" s="13"/>
      <c r="G1887" s="14"/>
      <c r="H1887" s="91"/>
      <c r="I1887" s="92"/>
      <c r="J1887" s="93"/>
      <c r="K1887" s="94" t="str">
        <f t="shared" si="267"/>
        <v/>
      </c>
      <c r="L1887" s="95">
        <f t="shared" si="260"/>
        <v>0</v>
      </c>
      <c r="M1887" s="96"/>
      <c r="N1887" s="79" t="str">
        <f t="shared" si="268"/>
        <v/>
      </c>
      <c r="O1887" s="82"/>
      <c r="P1887" s="83">
        <f t="shared" si="262"/>
        <v>0</v>
      </c>
      <c r="Q1887" s="78">
        <f t="shared" si="265"/>
        <v>1885</v>
      </c>
      <c r="R1887" s="79"/>
      <c r="T1887" s="3" t="str">
        <f t="shared" si="263"/>
        <v/>
      </c>
    </row>
    <row r="1888" spans="1:20" ht="24.75" customHeight="1">
      <c r="A1888" s="69">
        <f t="shared" si="264"/>
        <v>1886</v>
      </c>
      <c r="B1888" s="16" t="str">
        <f t="shared" si="266"/>
        <v>1588</v>
      </c>
      <c r="C1888" s="69">
        <f t="shared" si="261"/>
        <v>1588</v>
      </c>
      <c r="D1888" s="11"/>
      <c r="E1888" s="12"/>
      <c r="F1888" s="13"/>
      <c r="G1888" s="14"/>
      <c r="H1888" s="91"/>
      <c r="I1888" s="92"/>
      <c r="J1888" s="93"/>
      <c r="K1888" s="94" t="str">
        <f t="shared" si="267"/>
        <v/>
      </c>
      <c r="L1888" s="95">
        <f t="shared" si="260"/>
        <v>0</v>
      </c>
      <c r="M1888" s="96"/>
      <c r="N1888" s="79" t="str">
        <f t="shared" si="268"/>
        <v/>
      </c>
      <c r="O1888" s="82"/>
      <c r="P1888" s="83">
        <f t="shared" si="262"/>
        <v>0</v>
      </c>
      <c r="Q1888" s="78">
        <f t="shared" si="265"/>
        <v>1886</v>
      </c>
      <c r="R1888" s="79"/>
      <c r="T1888" s="3" t="str">
        <f t="shared" si="263"/>
        <v/>
      </c>
    </row>
    <row r="1889" spans="1:20" ht="24.75" customHeight="1">
      <c r="A1889" s="69">
        <f t="shared" si="264"/>
        <v>1887</v>
      </c>
      <c r="B1889" s="16" t="str">
        <f t="shared" si="266"/>
        <v>1589</v>
      </c>
      <c r="C1889" s="69">
        <f t="shared" si="261"/>
        <v>1589</v>
      </c>
      <c r="D1889" s="11"/>
      <c r="E1889" s="12"/>
      <c r="F1889" s="13"/>
      <c r="G1889" s="14"/>
      <c r="H1889" s="91"/>
      <c r="I1889" s="92"/>
      <c r="J1889" s="93"/>
      <c r="K1889" s="94" t="str">
        <f t="shared" si="267"/>
        <v/>
      </c>
      <c r="L1889" s="95">
        <f t="shared" si="260"/>
        <v>0</v>
      </c>
      <c r="M1889" s="96"/>
      <c r="N1889" s="79" t="str">
        <f t="shared" si="268"/>
        <v/>
      </c>
      <c r="O1889" s="82"/>
      <c r="P1889" s="83">
        <f t="shared" si="262"/>
        <v>0</v>
      </c>
      <c r="Q1889" s="78">
        <f t="shared" si="265"/>
        <v>1887</v>
      </c>
      <c r="R1889" s="79"/>
      <c r="T1889" s="3" t="str">
        <f t="shared" si="263"/>
        <v/>
      </c>
    </row>
    <row r="1890" spans="1:20" ht="24.75" customHeight="1">
      <c r="A1890" s="69">
        <f t="shared" si="264"/>
        <v>1888</v>
      </c>
      <c r="B1890" s="16" t="str">
        <f t="shared" si="266"/>
        <v>1590</v>
      </c>
      <c r="C1890" s="69">
        <f t="shared" si="261"/>
        <v>1590</v>
      </c>
      <c r="D1890" s="11"/>
      <c r="E1890" s="12"/>
      <c r="F1890" s="13"/>
      <c r="G1890" s="14"/>
      <c r="H1890" s="91"/>
      <c r="I1890" s="92"/>
      <c r="J1890" s="93"/>
      <c r="K1890" s="94" t="str">
        <f t="shared" si="267"/>
        <v/>
      </c>
      <c r="L1890" s="95">
        <f t="shared" si="260"/>
        <v>0</v>
      </c>
      <c r="M1890" s="96"/>
      <c r="N1890" s="79" t="str">
        <f t="shared" si="268"/>
        <v/>
      </c>
      <c r="O1890" s="82"/>
      <c r="P1890" s="83">
        <f t="shared" si="262"/>
        <v>0</v>
      </c>
      <c r="Q1890" s="78">
        <f t="shared" si="265"/>
        <v>1888</v>
      </c>
      <c r="R1890" s="79"/>
      <c r="T1890" s="3" t="str">
        <f t="shared" si="263"/>
        <v/>
      </c>
    </row>
    <row r="1891" spans="1:20" ht="24.75" customHeight="1">
      <c r="A1891" s="69">
        <f t="shared" si="264"/>
        <v>1889</v>
      </c>
      <c r="B1891" s="16" t="str">
        <f t="shared" si="266"/>
        <v>1591</v>
      </c>
      <c r="C1891" s="69">
        <f t="shared" si="261"/>
        <v>1591</v>
      </c>
      <c r="D1891" s="11"/>
      <c r="E1891" s="12"/>
      <c r="F1891" s="13"/>
      <c r="G1891" s="14"/>
      <c r="H1891" s="91"/>
      <c r="I1891" s="92"/>
      <c r="J1891" s="93"/>
      <c r="K1891" s="94" t="str">
        <f t="shared" si="267"/>
        <v/>
      </c>
      <c r="L1891" s="95">
        <f t="shared" si="260"/>
        <v>0</v>
      </c>
      <c r="M1891" s="96"/>
      <c r="N1891" s="79" t="str">
        <f t="shared" si="268"/>
        <v/>
      </c>
      <c r="O1891" s="82"/>
      <c r="P1891" s="83">
        <f t="shared" si="262"/>
        <v>0</v>
      </c>
      <c r="Q1891" s="78">
        <f t="shared" si="265"/>
        <v>1889</v>
      </c>
      <c r="R1891" s="79"/>
      <c r="T1891" s="3" t="str">
        <f t="shared" si="263"/>
        <v/>
      </c>
    </row>
    <row r="1892" spans="1:20" ht="24.75" customHeight="1">
      <c r="A1892" s="69">
        <f t="shared" si="264"/>
        <v>1890</v>
      </c>
      <c r="B1892" s="16" t="str">
        <f t="shared" si="266"/>
        <v>1592</v>
      </c>
      <c r="C1892" s="69">
        <f t="shared" si="261"/>
        <v>1592</v>
      </c>
      <c r="D1892" s="11"/>
      <c r="E1892" s="12"/>
      <c r="F1892" s="13"/>
      <c r="G1892" s="14"/>
      <c r="H1892" s="91"/>
      <c r="I1892" s="92"/>
      <c r="J1892" s="93"/>
      <c r="K1892" s="94" t="str">
        <f t="shared" si="267"/>
        <v/>
      </c>
      <c r="L1892" s="95">
        <f t="shared" si="260"/>
        <v>0</v>
      </c>
      <c r="M1892" s="96"/>
      <c r="N1892" s="79" t="str">
        <f t="shared" si="268"/>
        <v/>
      </c>
      <c r="O1892" s="82"/>
      <c r="P1892" s="83">
        <f t="shared" si="262"/>
        <v>0</v>
      </c>
      <c r="Q1892" s="78">
        <f t="shared" si="265"/>
        <v>1890</v>
      </c>
      <c r="R1892" s="79"/>
      <c r="T1892" s="3" t="str">
        <f t="shared" si="263"/>
        <v/>
      </c>
    </row>
    <row r="1893" spans="1:20" ht="24.75" customHeight="1">
      <c r="A1893" s="69">
        <f t="shared" si="264"/>
        <v>1891</v>
      </c>
      <c r="B1893" s="16" t="str">
        <f t="shared" si="266"/>
        <v>1593</v>
      </c>
      <c r="C1893" s="69">
        <f t="shared" si="261"/>
        <v>1593</v>
      </c>
      <c r="D1893" s="11"/>
      <c r="E1893" s="12"/>
      <c r="F1893" s="13"/>
      <c r="G1893" s="14"/>
      <c r="H1893" s="91"/>
      <c r="I1893" s="92"/>
      <c r="J1893" s="93"/>
      <c r="K1893" s="94" t="str">
        <f t="shared" si="267"/>
        <v/>
      </c>
      <c r="L1893" s="95">
        <f t="shared" si="260"/>
        <v>0</v>
      </c>
      <c r="M1893" s="96"/>
      <c r="N1893" s="79" t="str">
        <f t="shared" si="268"/>
        <v/>
      </c>
      <c r="O1893" s="82"/>
      <c r="P1893" s="83">
        <f t="shared" si="262"/>
        <v>0</v>
      </c>
      <c r="Q1893" s="78">
        <f t="shared" si="265"/>
        <v>1891</v>
      </c>
      <c r="R1893" s="79"/>
      <c r="T1893" s="3" t="str">
        <f t="shared" si="263"/>
        <v/>
      </c>
    </row>
    <row r="1894" spans="1:20" ht="24.75" customHeight="1">
      <c r="A1894" s="69">
        <f t="shared" si="264"/>
        <v>1892</v>
      </c>
      <c r="B1894" s="16" t="str">
        <f t="shared" si="266"/>
        <v>1594</v>
      </c>
      <c r="C1894" s="69">
        <f t="shared" si="261"/>
        <v>1594</v>
      </c>
      <c r="D1894" s="11"/>
      <c r="E1894" s="12"/>
      <c r="F1894" s="13"/>
      <c r="G1894" s="14"/>
      <c r="H1894" s="91"/>
      <c r="I1894" s="92"/>
      <c r="J1894" s="93"/>
      <c r="K1894" s="94" t="str">
        <f t="shared" si="267"/>
        <v/>
      </c>
      <c r="L1894" s="95">
        <f t="shared" si="260"/>
        <v>0</v>
      </c>
      <c r="M1894" s="96"/>
      <c r="N1894" s="79" t="str">
        <f t="shared" si="268"/>
        <v/>
      </c>
      <c r="O1894" s="82"/>
      <c r="P1894" s="83">
        <f t="shared" si="262"/>
        <v>0</v>
      </c>
      <c r="Q1894" s="78">
        <f t="shared" si="265"/>
        <v>1892</v>
      </c>
      <c r="R1894" s="79"/>
      <c r="T1894" s="3" t="str">
        <f t="shared" si="263"/>
        <v/>
      </c>
    </row>
    <row r="1895" spans="1:20" ht="24.75" customHeight="1">
      <c r="A1895" s="69">
        <f t="shared" si="264"/>
        <v>1893</v>
      </c>
      <c r="B1895" s="16" t="str">
        <f t="shared" si="266"/>
        <v>1595</v>
      </c>
      <c r="C1895" s="69">
        <f t="shared" si="261"/>
        <v>1595</v>
      </c>
      <c r="D1895" s="11"/>
      <c r="E1895" s="12"/>
      <c r="F1895" s="13"/>
      <c r="G1895" s="14"/>
      <c r="H1895" s="91"/>
      <c r="I1895" s="92"/>
      <c r="J1895" s="93"/>
      <c r="K1895" s="94" t="str">
        <f t="shared" si="267"/>
        <v/>
      </c>
      <c r="L1895" s="95">
        <f t="shared" si="260"/>
        <v>0</v>
      </c>
      <c r="M1895" s="96"/>
      <c r="N1895" s="79" t="str">
        <f t="shared" si="268"/>
        <v/>
      </c>
      <c r="O1895" s="82"/>
      <c r="P1895" s="83">
        <f t="shared" si="262"/>
        <v>0</v>
      </c>
      <c r="Q1895" s="78">
        <f t="shared" si="265"/>
        <v>1893</v>
      </c>
      <c r="R1895" s="79"/>
      <c r="T1895" s="3" t="str">
        <f t="shared" si="263"/>
        <v/>
      </c>
    </row>
    <row r="1896" spans="1:20" ht="24.75" customHeight="1">
      <c r="A1896" s="69">
        <f t="shared" si="264"/>
        <v>1894</v>
      </c>
      <c r="B1896" s="16" t="str">
        <f t="shared" si="266"/>
        <v>1596</v>
      </c>
      <c r="C1896" s="69">
        <f t="shared" si="261"/>
        <v>1596</v>
      </c>
      <c r="D1896" s="11"/>
      <c r="E1896" s="12"/>
      <c r="F1896" s="13"/>
      <c r="G1896" s="14"/>
      <c r="H1896" s="91"/>
      <c r="I1896" s="92"/>
      <c r="J1896" s="93"/>
      <c r="K1896" s="94" t="str">
        <f t="shared" si="267"/>
        <v/>
      </c>
      <c r="L1896" s="95">
        <f t="shared" si="260"/>
        <v>0</v>
      </c>
      <c r="M1896" s="96"/>
      <c r="N1896" s="79" t="str">
        <f t="shared" si="268"/>
        <v/>
      </c>
      <c r="O1896" s="82"/>
      <c r="P1896" s="83">
        <f t="shared" si="262"/>
        <v>0</v>
      </c>
      <c r="Q1896" s="78">
        <f t="shared" si="265"/>
        <v>1894</v>
      </c>
      <c r="R1896" s="79"/>
      <c r="T1896" s="3" t="str">
        <f t="shared" si="263"/>
        <v/>
      </c>
    </row>
    <row r="1897" spans="1:20" ht="24.75" customHeight="1">
      <c r="A1897" s="69">
        <f t="shared" si="264"/>
        <v>1895</v>
      </c>
      <c r="B1897" s="16" t="str">
        <f t="shared" si="266"/>
        <v>1597</v>
      </c>
      <c r="C1897" s="69">
        <f t="shared" si="261"/>
        <v>1597</v>
      </c>
      <c r="D1897" s="11"/>
      <c r="E1897" s="12"/>
      <c r="F1897" s="13"/>
      <c r="G1897" s="14"/>
      <c r="H1897" s="91"/>
      <c r="I1897" s="92"/>
      <c r="J1897" s="93"/>
      <c r="K1897" s="94" t="str">
        <f t="shared" si="267"/>
        <v/>
      </c>
      <c r="L1897" s="95">
        <f t="shared" si="260"/>
        <v>0</v>
      </c>
      <c r="M1897" s="96"/>
      <c r="N1897" s="79" t="str">
        <f t="shared" si="268"/>
        <v/>
      </c>
      <c r="O1897" s="82"/>
      <c r="P1897" s="83">
        <f t="shared" si="262"/>
        <v>0</v>
      </c>
      <c r="Q1897" s="78">
        <f t="shared" si="265"/>
        <v>1895</v>
      </c>
      <c r="R1897" s="79"/>
      <c r="T1897" s="3" t="str">
        <f t="shared" si="263"/>
        <v/>
      </c>
    </row>
    <row r="1898" spans="1:20" ht="24.75" customHeight="1">
      <c r="A1898" s="69">
        <f t="shared" si="264"/>
        <v>1896</v>
      </c>
      <c r="B1898" s="16" t="str">
        <f t="shared" si="266"/>
        <v>1598</v>
      </c>
      <c r="C1898" s="69">
        <f t="shared" si="261"/>
        <v>1598</v>
      </c>
      <c r="D1898" s="11"/>
      <c r="E1898" s="12"/>
      <c r="F1898" s="13"/>
      <c r="G1898" s="14"/>
      <c r="H1898" s="91"/>
      <c r="I1898" s="92"/>
      <c r="J1898" s="93"/>
      <c r="K1898" s="94" t="str">
        <f t="shared" si="267"/>
        <v/>
      </c>
      <c r="L1898" s="95">
        <f t="shared" si="260"/>
        <v>0</v>
      </c>
      <c r="M1898" s="96"/>
      <c r="N1898" s="79" t="str">
        <f t="shared" si="268"/>
        <v/>
      </c>
      <c r="O1898" s="82"/>
      <c r="P1898" s="83">
        <f t="shared" si="262"/>
        <v>0</v>
      </c>
      <c r="Q1898" s="78">
        <f t="shared" si="265"/>
        <v>1896</v>
      </c>
      <c r="R1898" s="79"/>
      <c r="T1898" s="3" t="str">
        <f t="shared" si="263"/>
        <v/>
      </c>
    </row>
    <row r="1899" spans="1:20" ht="24.75" customHeight="1">
      <c r="A1899" s="69">
        <f t="shared" si="264"/>
        <v>1897</v>
      </c>
      <c r="B1899" s="16" t="str">
        <f t="shared" si="266"/>
        <v>1599</v>
      </c>
      <c r="C1899" s="69">
        <f t="shared" si="261"/>
        <v>1599</v>
      </c>
      <c r="D1899" s="11"/>
      <c r="E1899" s="12"/>
      <c r="F1899" s="13"/>
      <c r="G1899" s="14"/>
      <c r="H1899" s="91"/>
      <c r="I1899" s="92"/>
      <c r="J1899" s="93"/>
      <c r="K1899" s="94" t="str">
        <f t="shared" si="267"/>
        <v/>
      </c>
      <c r="L1899" s="95">
        <f t="shared" si="260"/>
        <v>0</v>
      </c>
      <c r="M1899" s="96"/>
      <c r="N1899" s="79" t="str">
        <f t="shared" si="268"/>
        <v/>
      </c>
      <c r="O1899" s="82"/>
      <c r="P1899" s="83">
        <f t="shared" si="262"/>
        <v>0</v>
      </c>
      <c r="Q1899" s="78">
        <f t="shared" si="265"/>
        <v>1897</v>
      </c>
      <c r="R1899" s="79"/>
      <c r="T1899" s="3" t="str">
        <f t="shared" si="263"/>
        <v/>
      </c>
    </row>
    <row r="1900" spans="1:20" ht="24.75" customHeight="1">
      <c r="A1900" s="69">
        <f t="shared" si="264"/>
        <v>1898</v>
      </c>
      <c r="B1900" s="16" t="str">
        <f t="shared" si="266"/>
        <v>1600</v>
      </c>
      <c r="C1900" s="69">
        <f t="shared" si="261"/>
        <v>1600</v>
      </c>
      <c r="D1900" s="11"/>
      <c r="E1900" s="12"/>
      <c r="F1900" s="13"/>
      <c r="G1900" s="14"/>
      <c r="H1900" s="91"/>
      <c r="I1900" s="92"/>
      <c r="J1900" s="93"/>
      <c r="K1900" s="94" t="str">
        <f t="shared" si="267"/>
        <v/>
      </c>
      <c r="L1900" s="95">
        <f t="shared" si="260"/>
        <v>0</v>
      </c>
      <c r="M1900" s="96"/>
      <c r="N1900" s="79" t="str">
        <f t="shared" si="268"/>
        <v/>
      </c>
      <c r="O1900" s="82"/>
      <c r="P1900" s="83">
        <f t="shared" si="262"/>
        <v>0</v>
      </c>
      <c r="Q1900" s="78">
        <f t="shared" si="265"/>
        <v>1898</v>
      </c>
      <c r="R1900" s="79"/>
      <c r="T1900" s="3" t="str">
        <f t="shared" si="263"/>
        <v/>
      </c>
    </row>
    <row r="1901" spans="1:20" ht="24.75" customHeight="1">
      <c r="A1901" s="69">
        <f t="shared" si="264"/>
        <v>1899</v>
      </c>
      <c r="B1901" s="16" t="str">
        <f t="shared" si="266"/>
        <v>1601</v>
      </c>
      <c r="C1901" s="69">
        <f t="shared" si="261"/>
        <v>1601</v>
      </c>
      <c r="D1901" s="11"/>
      <c r="E1901" s="12"/>
      <c r="F1901" s="13"/>
      <c r="G1901" s="14"/>
      <c r="H1901" s="91"/>
      <c r="I1901" s="92"/>
      <c r="J1901" s="93"/>
      <c r="K1901" s="94" t="str">
        <f t="shared" si="267"/>
        <v/>
      </c>
      <c r="L1901" s="95">
        <f t="shared" si="260"/>
        <v>0</v>
      </c>
      <c r="M1901" s="96"/>
      <c r="N1901" s="79" t="str">
        <f t="shared" si="268"/>
        <v/>
      </c>
      <c r="O1901" s="82"/>
      <c r="P1901" s="83">
        <f t="shared" si="262"/>
        <v>0</v>
      </c>
      <c r="Q1901" s="78">
        <f t="shared" si="265"/>
        <v>1899</v>
      </c>
      <c r="R1901" s="79"/>
      <c r="T1901" s="3" t="str">
        <f t="shared" si="263"/>
        <v/>
      </c>
    </row>
    <row r="1902" spans="1:20" ht="24.75" customHeight="1">
      <c r="A1902" s="69">
        <f t="shared" si="264"/>
        <v>1900</v>
      </c>
      <c r="B1902" s="16" t="str">
        <f t="shared" si="266"/>
        <v>1602</v>
      </c>
      <c r="C1902" s="69">
        <f t="shared" si="261"/>
        <v>1602</v>
      </c>
      <c r="D1902" s="11"/>
      <c r="E1902" s="12"/>
      <c r="F1902" s="13"/>
      <c r="G1902" s="14"/>
      <c r="H1902" s="91"/>
      <c r="I1902" s="92"/>
      <c r="J1902" s="93"/>
      <c r="K1902" s="94" t="str">
        <f t="shared" si="267"/>
        <v/>
      </c>
      <c r="L1902" s="95">
        <f t="shared" si="260"/>
        <v>0</v>
      </c>
      <c r="M1902" s="96"/>
      <c r="N1902" s="79" t="str">
        <f t="shared" si="268"/>
        <v/>
      </c>
      <c r="O1902" s="82"/>
      <c r="P1902" s="83">
        <f t="shared" si="262"/>
        <v>0</v>
      </c>
      <c r="Q1902" s="78">
        <f t="shared" si="265"/>
        <v>1900</v>
      </c>
      <c r="R1902" s="79"/>
      <c r="T1902" s="3" t="str">
        <f t="shared" si="263"/>
        <v/>
      </c>
    </row>
    <row r="1903" spans="1:20" ht="24.75" customHeight="1">
      <c r="A1903" s="69">
        <f t="shared" si="264"/>
        <v>1901</v>
      </c>
      <c r="B1903" s="16" t="str">
        <f t="shared" si="266"/>
        <v>1603</v>
      </c>
      <c r="C1903" s="69">
        <f t="shared" si="261"/>
        <v>1603</v>
      </c>
      <c r="D1903" s="11"/>
      <c r="E1903" s="12"/>
      <c r="F1903" s="13"/>
      <c r="G1903" s="14"/>
      <c r="H1903" s="91"/>
      <c r="I1903" s="92"/>
      <c r="J1903" s="93"/>
      <c r="K1903" s="94" t="str">
        <f t="shared" si="267"/>
        <v/>
      </c>
      <c r="L1903" s="95">
        <f t="shared" si="260"/>
        <v>0</v>
      </c>
      <c r="M1903" s="96"/>
      <c r="N1903" s="79" t="str">
        <f t="shared" si="268"/>
        <v/>
      </c>
      <c r="O1903" s="82"/>
      <c r="P1903" s="83">
        <f t="shared" si="262"/>
        <v>0</v>
      </c>
      <c r="Q1903" s="78">
        <f t="shared" si="265"/>
        <v>1901</v>
      </c>
      <c r="R1903" s="79"/>
      <c r="T1903" s="3" t="str">
        <f t="shared" si="263"/>
        <v/>
      </c>
    </row>
    <row r="1904" spans="1:20" ht="24.75" customHeight="1">
      <c r="A1904" s="69">
        <f t="shared" si="264"/>
        <v>1902</v>
      </c>
      <c r="B1904" s="16" t="str">
        <f t="shared" si="266"/>
        <v>1604</v>
      </c>
      <c r="C1904" s="69">
        <f t="shared" si="261"/>
        <v>1604</v>
      </c>
      <c r="D1904" s="11"/>
      <c r="E1904" s="12"/>
      <c r="F1904" s="13"/>
      <c r="G1904" s="14"/>
      <c r="H1904" s="91"/>
      <c r="I1904" s="92"/>
      <c r="J1904" s="93"/>
      <c r="K1904" s="94" t="str">
        <f t="shared" si="267"/>
        <v/>
      </c>
      <c r="L1904" s="95">
        <f t="shared" si="260"/>
        <v>0</v>
      </c>
      <c r="M1904" s="96"/>
      <c r="N1904" s="79" t="str">
        <f t="shared" si="268"/>
        <v/>
      </c>
      <c r="O1904" s="82"/>
      <c r="P1904" s="83">
        <f t="shared" si="262"/>
        <v>0</v>
      </c>
      <c r="Q1904" s="78">
        <f t="shared" si="265"/>
        <v>1902</v>
      </c>
      <c r="R1904" s="79"/>
      <c r="T1904" s="3" t="str">
        <f t="shared" si="263"/>
        <v/>
      </c>
    </row>
    <row r="1905" spans="1:20" ht="24.75" customHeight="1">
      <c r="A1905" s="69">
        <f t="shared" si="264"/>
        <v>1903</v>
      </c>
      <c r="B1905" s="16" t="str">
        <f t="shared" si="266"/>
        <v>1605</v>
      </c>
      <c r="C1905" s="69">
        <f t="shared" si="261"/>
        <v>1605</v>
      </c>
      <c r="D1905" s="11"/>
      <c r="E1905" s="12"/>
      <c r="F1905" s="13"/>
      <c r="G1905" s="14"/>
      <c r="H1905" s="91"/>
      <c r="I1905" s="92"/>
      <c r="J1905" s="93"/>
      <c r="K1905" s="94" t="str">
        <f t="shared" si="267"/>
        <v/>
      </c>
      <c r="L1905" s="95">
        <f t="shared" si="260"/>
        <v>0</v>
      </c>
      <c r="M1905" s="96"/>
      <c r="N1905" s="79" t="str">
        <f t="shared" si="268"/>
        <v/>
      </c>
      <c r="O1905" s="82"/>
      <c r="P1905" s="83">
        <f t="shared" si="262"/>
        <v>0</v>
      </c>
      <c r="Q1905" s="78">
        <f t="shared" si="265"/>
        <v>1903</v>
      </c>
      <c r="R1905" s="79"/>
      <c r="T1905" s="3" t="str">
        <f t="shared" si="263"/>
        <v/>
      </c>
    </row>
    <row r="1906" spans="1:20" ht="24.75" customHeight="1">
      <c r="A1906" s="69">
        <f t="shared" si="264"/>
        <v>1904</v>
      </c>
      <c r="B1906" s="16" t="str">
        <f t="shared" si="266"/>
        <v>1606</v>
      </c>
      <c r="C1906" s="69">
        <f t="shared" si="261"/>
        <v>1606</v>
      </c>
      <c r="D1906" s="11"/>
      <c r="E1906" s="12"/>
      <c r="F1906" s="13"/>
      <c r="G1906" s="14"/>
      <c r="H1906" s="91"/>
      <c r="I1906" s="92"/>
      <c r="J1906" s="93"/>
      <c r="K1906" s="94" t="str">
        <f t="shared" si="267"/>
        <v/>
      </c>
      <c r="L1906" s="95">
        <f t="shared" si="260"/>
        <v>0</v>
      </c>
      <c r="M1906" s="96"/>
      <c r="N1906" s="79" t="str">
        <f t="shared" si="268"/>
        <v/>
      </c>
      <c r="O1906" s="82"/>
      <c r="P1906" s="83">
        <f t="shared" si="262"/>
        <v>0</v>
      </c>
      <c r="Q1906" s="78">
        <f t="shared" si="265"/>
        <v>1904</v>
      </c>
      <c r="R1906" s="79"/>
      <c r="T1906" s="3" t="str">
        <f t="shared" si="263"/>
        <v/>
      </c>
    </row>
    <row r="1907" spans="1:20" ht="24.75" customHeight="1">
      <c r="A1907" s="69">
        <f t="shared" si="264"/>
        <v>1905</v>
      </c>
      <c r="B1907" s="16" t="str">
        <f t="shared" si="266"/>
        <v>1607</v>
      </c>
      <c r="C1907" s="69">
        <f t="shared" si="261"/>
        <v>1607</v>
      </c>
      <c r="D1907" s="11"/>
      <c r="E1907" s="12"/>
      <c r="F1907" s="13"/>
      <c r="G1907" s="14"/>
      <c r="H1907" s="91"/>
      <c r="I1907" s="92"/>
      <c r="J1907" s="93"/>
      <c r="K1907" s="94" t="str">
        <f t="shared" si="267"/>
        <v/>
      </c>
      <c r="L1907" s="95">
        <f t="shared" si="260"/>
        <v>0</v>
      </c>
      <c r="M1907" s="96"/>
      <c r="N1907" s="79" t="str">
        <f t="shared" si="268"/>
        <v/>
      </c>
      <c r="O1907" s="82"/>
      <c r="P1907" s="83">
        <f t="shared" si="262"/>
        <v>0</v>
      </c>
      <c r="Q1907" s="78">
        <f t="shared" si="265"/>
        <v>1905</v>
      </c>
      <c r="R1907" s="79"/>
      <c r="T1907" s="3" t="str">
        <f t="shared" si="263"/>
        <v/>
      </c>
    </row>
    <row r="1908" spans="1:20" ht="24.75" customHeight="1">
      <c r="A1908" s="69">
        <f t="shared" si="264"/>
        <v>1906</v>
      </c>
      <c r="B1908" s="16" t="str">
        <f t="shared" si="266"/>
        <v>1608</v>
      </c>
      <c r="C1908" s="69">
        <f t="shared" si="261"/>
        <v>1608</v>
      </c>
      <c r="D1908" s="11"/>
      <c r="E1908" s="12"/>
      <c r="F1908" s="13"/>
      <c r="G1908" s="14"/>
      <c r="H1908" s="91"/>
      <c r="I1908" s="92"/>
      <c r="J1908" s="93"/>
      <c r="K1908" s="94" t="str">
        <f t="shared" si="267"/>
        <v/>
      </c>
      <c r="L1908" s="95">
        <f t="shared" si="260"/>
        <v>0</v>
      </c>
      <c r="M1908" s="96"/>
      <c r="N1908" s="79" t="str">
        <f t="shared" si="268"/>
        <v/>
      </c>
      <c r="O1908" s="82"/>
      <c r="P1908" s="83">
        <f t="shared" si="262"/>
        <v>0</v>
      </c>
      <c r="Q1908" s="78">
        <f t="shared" si="265"/>
        <v>1906</v>
      </c>
      <c r="R1908" s="79"/>
      <c r="T1908" s="3" t="str">
        <f t="shared" si="263"/>
        <v/>
      </c>
    </row>
    <row r="1909" spans="1:20" ht="24.75" customHeight="1">
      <c r="A1909" s="69">
        <f t="shared" si="264"/>
        <v>1907</v>
      </c>
      <c r="B1909" s="16" t="str">
        <f t="shared" si="266"/>
        <v>1609</v>
      </c>
      <c r="C1909" s="69">
        <f t="shared" si="261"/>
        <v>1609</v>
      </c>
      <c r="D1909" s="11"/>
      <c r="E1909" s="12"/>
      <c r="F1909" s="13"/>
      <c r="G1909" s="14"/>
      <c r="H1909" s="91"/>
      <c r="I1909" s="92"/>
      <c r="J1909" s="93"/>
      <c r="K1909" s="94" t="str">
        <f t="shared" si="267"/>
        <v/>
      </c>
      <c r="L1909" s="95">
        <f t="shared" si="260"/>
        <v>0</v>
      </c>
      <c r="M1909" s="96"/>
      <c r="N1909" s="79" t="str">
        <f t="shared" si="268"/>
        <v/>
      </c>
      <c r="O1909" s="82"/>
      <c r="P1909" s="83">
        <f t="shared" si="262"/>
        <v>0</v>
      </c>
      <c r="Q1909" s="78">
        <f t="shared" si="265"/>
        <v>1907</v>
      </c>
      <c r="R1909" s="79"/>
      <c r="T1909" s="3" t="str">
        <f t="shared" si="263"/>
        <v/>
      </c>
    </row>
    <row r="1910" spans="1:20" ht="24.75" customHeight="1">
      <c r="A1910" s="69">
        <f t="shared" si="264"/>
        <v>1908</v>
      </c>
      <c r="B1910" s="16" t="str">
        <f t="shared" si="266"/>
        <v>1610</v>
      </c>
      <c r="C1910" s="69">
        <f t="shared" si="261"/>
        <v>1610</v>
      </c>
      <c r="D1910" s="11"/>
      <c r="E1910" s="12"/>
      <c r="F1910" s="13"/>
      <c r="G1910" s="14"/>
      <c r="H1910" s="91"/>
      <c r="I1910" s="92"/>
      <c r="J1910" s="93"/>
      <c r="K1910" s="94" t="str">
        <f t="shared" si="267"/>
        <v/>
      </c>
      <c r="L1910" s="95">
        <f t="shared" si="260"/>
        <v>0</v>
      </c>
      <c r="M1910" s="96"/>
      <c r="N1910" s="79" t="str">
        <f t="shared" si="268"/>
        <v/>
      </c>
      <c r="O1910" s="82"/>
      <c r="P1910" s="83">
        <f t="shared" si="262"/>
        <v>0</v>
      </c>
      <c r="Q1910" s="78">
        <f t="shared" si="265"/>
        <v>1908</v>
      </c>
      <c r="R1910" s="79"/>
      <c r="T1910" s="3" t="str">
        <f t="shared" si="263"/>
        <v/>
      </c>
    </row>
    <row r="1911" spans="1:20" ht="24.75" customHeight="1">
      <c r="A1911" s="69">
        <f t="shared" si="264"/>
        <v>1909</v>
      </c>
      <c r="B1911" s="16" t="str">
        <f t="shared" si="266"/>
        <v>1611</v>
      </c>
      <c r="C1911" s="69">
        <f t="shared" si="261"/>
        <v>1611</v>
      </c>
      <c r="D1911" s="11"/>
      <c r="E1911" s="12"/>
      <c r="F1911" s="13"/>
      <c r="G1911" s="14"/>
      <c r="H1911" s="91"/>
      <c r="I1911" s="92"/>
      <c r="J1911" s="93"/>
      <c r="K1911" s="94" t="str">
        <f t="shared" si="267"/>
        <v/>
      </c>
      <c r="L1911" s="95">
        <f t="shared" si="260"/>
        <v>0</v>
      </c>
      <c r="M1911" s="96"/>
      <c r="N1911" s="79" t="str">
        <f t="shared" si="268"/>
        <v/>
      </c>
      <c r="O1911" s="82"/>
      <c r="P1911" s="83">
        <f t="shared" si="262"/>
        <v>0</v>
      </c>
      <c r="Q1911" s="78">
        <f t="shared" si="265"/>
        <v>1909</v>
      </c>
      <c r="R1911" s="79"/>
      <c r="T1911" s="3" t="str">
        <f t="shared" si="263"/>
        <v/>
      </c>
    </row>
    <row r="1912" spans="1:20" ht="24.75" customHeight="1">
      <c r="A1912" s="69">
        <f t="shared" si="264"/>
        <v>1910</v>
      </c>
      <c r="B1912" s="16" t="str">
        <f t="shared" si="266"/>
        <v>1612</v>
      </c>
      <c r="C1912" s="69">
        <f t="shared" si="261"/>
        <v>1612</v>
      </c>
      <c r="D1912" s="11"/>
      <c r="E1912" s="12"/>
      <c r="F1912" s="13"/>
      <c r="G1912" s="14"/>
      <c r="H1912" s="91"/>
      <c r="I1912" s="92"/>
      <c r="J1912" s="93"/>
      <c r="K1912" s="94" t="str">
        <f t="shared" si="267"/>
        <v/>
      </c>
      <c r="L1912" s="95">
        <f t="shared" si="260"/>
        <v>0</v>
      </c>
      <c r="M1912" s="96"/>
      <c r="N1912" s="79" t="str">
        <f t="shared" si="268"/>
        <v/>
      </c>
      <c r="O1912" s="82"/>
      <c r="P1912" s="83">
        <f t="shared" si="262"/>
        <v>0</v>
      </c>
      <c r="Q1912" s="78">
        <f t="shared" si="265"/>
        <v>1910</v>
      </c>
      <c r="R1912" s="79"/>
      <c r="T1912" s="3" t="str">
        <f t="shared" si="263"/>
        <v/>
      </c>
    </row>
    <row r="1913" spans="1:20" ht="24.75" customHeight="1">
      <c r="A1913" s="69">
        <f t="shared" si="264"/>
        <v>1911</v>
      </c>
      <c r="B1913" s="16" t="str">
        <f t="shared" si="266"/>
        <v>1613</v>
      </c>
      <c r="C1913" s="69">
        <f t="shared" si="261"/>
        <v>1613</v>
      </c>
      <c r="D1913" s="11"/>
      <c r="E1913" s="12"/>
      <c r="F1913" s="13"/>
      <c r="G1913" s="14"/>
      <c r="H1913" s="91"/>
      <c r="I1913" s="92"/>
      <c r="J1913" s="93"/>
      <c r="K1913" s="94" t="str">
        <f t="shared" si="267"/>
        <v/>
      </c>
      <c r="L1913" s="95">
        <f t="shared" si="260"/>
        <v>0</v>
      </c>
      <c r="M1913" s="96"/>
      <c r="N1913" s="79" t="str">
        <f t="shared" si="268"/>
        <v/>
      </c>
      <c r="O1913" s="82"/>
      <c r="P1913" s="83">
        <f t="shared" si="262"/>
        <v>0</v>
      </c>
      <c r="Q1913" s="78">
        <f t="shared" si="265"/>
        <v>1911</v>
      </c>
      <c r="R1913" s="79"/>
      <c r="T1913" s="3" t="str">
        <f t="shared" si="263"/>
        <v/>
      </c>
    </row>
    <row r="1914" spans="1:20" ht="24.75" customHeight="1">
      <c r="A1914" s="69">
        <f t="shared" si="264"/>
        <v>1912</v>
      </c>
      <c r="B1914" s="16" t="str">
        <f t="shared" si="266"/>
        <v>1614</v>
      </c>
      <c r="C1914" s="69">
        <f t="shared" si="261"/>
        <v>1614</v>
      </c>
      <c r="D1914" s="11"/>
      <c r="E1914" s="12"/>
      <c r="F1914" s="13"/>
      <c r="G1914" s="14"/>
      <c r="H1914" s="91"/>
      <c r="I1914" s="92"/>
      <c r="J1914" s="93"/>
      <c r="K1914" s="94" t="str">
        <f t="shared" si="267"/>
        <v/>
      </c>
      <c r="L1914" s="95">
        <f t="shared" si="260"/>
        <v>0</v>
      </c>
      <c r="M1914" s="96"/>
      <c r="N1914" s="79" t="str">
        <f t="shared" si="268"/>
        <v/>
      </c>
      <c r="O1914" s="82"/>
      <c r="P1914" s="83">
        <f t="shared" si="262"/>
        <v>0</v>
      </c>
      <c r="Q1914" s="78">
        <f t="shared" si="265"/>
        <v>1912</v>
      </c>
      <c r="R1914" s="79"/>
      <c r="T1914" s="3" t="str">
        <f t="shared" si="263"/>
        <v/>
      </c>
    </row>
    <row r="1915" spans="1:20" ht="24.75" customHeight="1">
      <c r="A1915" s="69">
        <f t="shared" si="264"/>
        <v>1913</v>
      </c>
      <c r="B1915" s="16" t="str">
        <f t="shared" si="266"/>
        <v>1615</v>
      </c>
      <c r="C1915" s="69">
        <f t="shared" si="261"/>
        <v>1615</v>
      </c>
      <c r="D1915" s="11"/>
      <c r="E1915" s="12"/>
      <c r="F1915" s="13"/>
      <c r="G1915" s="14"/>
      <c r="H1915" s="91"/>
      <c r="I1915" s="92"/>
      <c r="J1915" s="93"/>
      <c r="K1915" s="94" t="str">
        <f t="shared" si="267"/>
        <v/>
      </c>
      <c r="L1915" s="95">
        <f t="shared" si="260"/>
        <v>0</v>
      </c>
      <c r="M1915" s="96"/>
      <c r="N1915" s="79" t="str">
        <f t="shared" si="268"/>
        <v/>
      </c>
      <c r="O1915" s="82"/>
      <c r="P1915" s="83">
        <f t="shared" si="262"/>
        <v>0</v>
      </c>
      <c r="Q1915" s="78">
        <f t="shared" si="265"/>
        <v>1913</v>
      </c>
      <c r="R1915" s="79"/>
      <c r="T1915" s="3" t="str">
        <f t="shared" si="263"/>
        <v/>
      </c>
    </row>
    <row r="1916" spans="1:20" ht="24.75" customHeight="1">
      <c r="A1916" s="69">
        <f t="shared" si="264"/>
        <v>1914</v>
      </c>
      <c r="B1916" s="16" t="str">
        <f t="shared" si="266"/>
        <v>1616</v>
      </c>
      <c r="C1916" s="69">
        <f t="shared" si="261"/>
        <v>1616</v>
      </c>
      <c r="D1916" s="11"/>
      <c r="E1916" s="12"/>
      <c r="F1916" s="13"/>
      <c r="G1916" s="14"/>
      <c r="H1916" s="91"/>
      <c r="I1916" s="92"/>
      <c r="J1916" s="93"/>
      <c r="K1916" s="94" t="str">
        <f t="shared" si="267"/>
        <v/>
      </c>
      <c r="L1916" s="95">
        <f t="shared" si="260"/>
        <v>0</v>
      </c>
      <c r="M1916" s="96"/>
      <c r="N1916" s="79" t="str">
        <f t="shared" si="268"/>
        <v/>
      </c>
      <c r="O1916" s="82"/>
      <c r="P1916" s="83">
        <f t="shared" si="262"/>
        <v>0</v>
      </c>
      <c r="Q1916" s="78">
        <f t="shared" si="265"/>
        <v>1914</v>
      </c>
      <c r="R1916" s="79"/>
      <c r="T1916" s="3" t="str">
        <f t="shared" si="263"/>
        <v/>
      </c>
    </row>
    <row r="1917" spans="1:20" ht="24.75" customHeight="1">
      <c r="A1917" s="69">
        <f t="shared" si="264"/>
        <v>1915</v>
      </c>
      <c r="B1917" s="16" t="str">
        <f t="shared" si="266"/>
        <v>1617</v>
      </c>
      <c r="C1917" s="69">
        <f t="shared" si="261"/>
        <v>1617</v>
      </c>
      <c r="D1917" s="11"/>
      <c r="E1917" s="12"/>
      <c r="F1917" s="13"/>
      <c r="G1917" s="14"/>
      <c r="H1917" s="91"/>
      <c r="I1917" s="92"/>
      <c r="J1917" s="93"/>
      <c r="K1917" s="94" t="str">
        <f t="shared" si="267"/>
        <v/>
      </c>
      <c r="L1917" s="95">
        <f t="shared" si="260"/>
        <v>0</v>
      </c>
      <c r="M1917" s="96"/>
      <c r="N1917" s="79" t="str">
        <f t="shared" si="268"/>
        <v/>
      </c>
      <c r="O1917" s="82"/>
      <c r="P1917" s="83">
        <f t="shared" si="262"/>
        <v>0</v>
      </c>
      <c r="Q1917" s="78">
        <f t="shared" si="265"/>
        <v>1915</v>
      </c>
      <c r="R1917" s="79"/>
      <c r="T1917" s="3" t="str">
        <f t="shared" si="263"/>
        <v/>
      </c>
    </row>
    <row r="1918" spans="1:20" ht="24.75" customHeight="1">
      <c r="A1918" s="69">
        <f t="shared" si="264"/>
        <v>1916</v>
      </c>
      <c r="B1918" s="16" t="str">
        <f t="shared" si="266"/>
        <v>1618</v>
      </c>
      <c r="C1918" s="69">
        <f t="shared" si="261"/>
        <v>1618</v>
      </c>
      <c r="D1918" s="11"/>
      <c r="E1918" s="12"/>
      <c r="F1918" s="13"/>
      <c r="G1918" s="14"/>
      <c r="H1918" s="91"/>
      <c r="I1918" s="92"/>
      <c r="J1918" s="93"/>
      <c r="K1918" s="94" t="str">
        <f t="shared" si="267"/>
        <v/>
      </c>
      <c r="L1918" s="95">
        <f t="shared" si="260"/>
        <v>0</v>
      </c>
      <c r="M1918" s="96"/>
      <c r="N1918" s="79" t="str">
        <f t="shared" si="268"/>
        <v/>
      </c>
      <c r="O1918" s="82"/>
      <c r="P1918" s="83">
        <f t="shared" si="262"/>
        <v>0</v>
      </c>
      <c r="Q1918" s="78">
        <f t="shared" si="265"/>
        <v>1916</v>
      </c>
      <c r="R1918" s="79"/>
      <c r="T1918" s="3" t="str">
        <f t="shared" si="263"/>
        <v/>
      </c>
    </row>
    <row r="1919" spans="1:20" ht="24.75" customHeight="1">
      <c r="A1919" s="69">
        <f t="shared" si="264"/>
        <v>1917</v>
      </c>
      <c r="B1919" s="16" t="str">
        <f t="shared" si="266"/>
        <v>1619</v>
      </c>
      <c r="C1919" s="69">
        <f t="shared" si="261"/>
        <v>1619</v>
      </c>
      <c r="D1919" s="11"/>
      <c r="E1919" s="12"/>
      <c r="F1919" s="13"/>
      <c r="G1919" s="14"/>
      <c r="H1919" s="91"/>
      <c r="I1919" s="92"/>
      <c r="J1919" s="93"/>
      <c r="K1919" s="94" t="str">
        <f t="shared" si="267"/>
        <v/>
      </c>
      <c r="L1919" s="95">
        <f t="shared" si="260"/>
        <v>0</v>
      </c>
      <c r="M1919" s="96"/>
      <c r="N1919" s="79" t="str">
        <f t="shared" si="268"/>
        <v/>
      </c>
      <c r="O1919" s="82"/>
      <c r="P1919" s="83">
        <f t="shared" si="262"/>
        <v>0</v>
      </c>
      <c r="Q1919" s="78">
        <f t="shared" si="265"/>
        <v>1917</v>
      </c>
      <c r="R1919" s="79"/>
      <c r="T1919" s="3" t="str">
        <f t="shared" si="263"/>
        <v/>
      </c>
    </row>
    <row r="1920" spans="1:20" ht="24.75" customHeight="1">
      <c r="A1920" s="69">
        <f t="shared" si="264"/>
        <v>1918</v>
      </c>
      <c r="B1920" s="16" t="str">
        <f t="shared" si="266"/>
        <v>1620</v>
      </c>
      <c r="C1920" s="69">
        <f t="shared" si="261"/>
        <v>1620</v>
      </c>
      <c r="D1920" s="11"/>
      <c r="E1920" s="12"/>
      <c r="F1920" s="13"/>
      <c r="G1920" s="14"/>
      <c r="H1920" s="91"/>
      <c r="I1920" s="92"/>
      <c r="J1920" s="93"/>
      <c r="K1920" s="94" t="str">
        <f t="shared" si="267"/>
        <v/>
      </c>
      <c r="L1920" s="95">
        <f t="shared" si="260"/>
        <v>0</v>
      </c>
      <c r="M1920" s="96"/>
      <c r="N1920" s="79" t="str">
        <f t="shared" si="268"/>
        <v/>
      </c>
      <c r="O1920" s="82"/>
      <c r="P1920" s="83">
        <f t="shared" si="262"/>
        <v>0</v>
      </c>
      <c r="Q1920" s="78">
        <f t="shared" si="265"/>
        <v>1918</v>
      </c>
      <c r="R1920" s="79"/>
      <c r="T1920" s="3" t="str">
        <f t="shared" si="263"/>
        <v/>
      </c>
    </row>
    <row r="1921" spans="1:20" ht="24.75" customHeight="1">
      <c r="A1921" s="69">
        <f t="shared" si="264"/>
        <v>1919</v>
      </c>
      <c r="B1921" s="16" t="str">
        <f t="shared" si="266"/>
        <v>1621</v>
      </c>
      <c r="C1921" s="69">
        <f t="shared" si="261"/>
        <v>1621</v>
      </c>
      <c r="D1921" s="11"/>
      <c r="E1921" s="12"/>
      <c r="F1921" s="13"/>
      <c r="G1921" s="14"/>
      <c r="H1921" s="91"/>
      <c r="I1921" s="92"/>
      <c r="J1921" s="93"/>
      <c r="K1921" s="94" t="str">
        <f t="shared" si="267"/>
        <v/>
      </c>
      <c r="L1921" s="95">
        <f t="shared" si="260"/>
        <v>0</v>
      </c>
      <c r="M1921" s="96"/>
      <c r="N1921" s="79" t="str">
        <f t="shared" si="268"/>
        <v/>
      </c>
      <c r="O1921" s="82"/>
      <c r="P1921" s="83">
        <f t="shared" si="262"/>
        <v>0</v>
      </c>
      <c r="Q1921" s="78">
        <f t="shared" si="265"/>
        <v>1919</v>
      </c>
      <c r="R1921" s="79"/>
      <c r="T1921" s="3" t="str">
        <f t="shared" si="263"/>
        <v/>
      </c>
    </row>
    <row r="1922" spans="1:20" ht="24.75" customHeight="1">
      <c r="A1922" s="69">
        <f t="shared" si="264"/>
        <v>1920</v>
      </c>
      <c r="B1922" s="16" t="str">
        <f t="shared" si="266"/>
        <v>1622</v>
      </c>
      <c r="C1922" s="69">
        <f t="shared" si="261"/>
        <v>1622</v>
      </c>
      <c r="D1922" s="11"/>
      <c r="E1922" s="12"/>
      <c r="F1922" s="13"/>
      <c r="G1922" s="14"/>
      <c r="H1922" s="91"/>
      <c r="I1922" s="92"/>
      <c r="J1922" s="93"/>
      <c r="K1922" s="94" t="str">
        <f t="shared" si="267"/>
        <v/>
      </c>
      <c r="L1922" s="95">
        <f t="shared" si="260"/>
        <v>0</v>
      </c>
      <c r="M1922" s="96"/>
      <c r="N1922" s="79" t="str">
        <f t="shared" si="268"/>
        <v/>
      </c>
      <c r="O1922" s="82"/>
      <c r="P1922" s="83">
        <f t="shared" si="262"/>
        <v>0</v>
      </c>
      <c r="Q1922" s="78">
        <f t="shared" si="265"/>
        <v>1920</v>
      </c>
      <c r="R1922" s="79"/>
      <c r="T1922" s="3" t="str">
        <f t="shared" si="263"/>
        <v/>
      </c>
    </row>
    <row r="1923" spans="1:20" ht="24.75" customHeight="1">
      <c r="A1923" s="69">
        <f t="shared" si="264"/>
        <v>1921</v>
      </c>
      <c r="B1923" s="16" t="str">
        <f t="shared" si="266"/>
        <v>1623</v>
      </c>
      <c r="C1923" s="69">
        <f t="shared" si="261"/>
        <v>1623</v>
      </c>
      <c r="D1923" s="11"/>
      <c r="E1923" s="12"/>
      <c r="F1923" s="13"/>
      <c r="G1923" s="14"/>
      <c r="H1923" s="91"/>
      <c r="I1923" s="92"/>
      <c r="J1923" s="93"/>
      <c r="K1923" s="94" t="str">
        <f t="shared" si="267"/>
        <v/>
      </c>
      <c r="L1923" s="95">
        <f t="shared" ref="L1923:L1986" si="269">COUNTIF($D$3:$D$1049,D1923)</f>
        <v>0</v>
      </c>
      <c r="M1923" s="96"/>
      <c r="N1923" s="79" t="str">
        <f t="shared" si="268"/>
        <v/>
      </c>
      <c r="O1923" s="82"/>
      <c r="P1923" s="83">
        <f t="shared" si="262"/>
        <v>0</v>
      </c>
      <c r="Q1923" s="78">
        <f t="shared" si="265"/>
        <v>1921</v>
      </c>
      <c r="R1923" s="79"/>
      <c r="T1923" s="3" t="str">
        <f t="shared" si="263"/>
        <v/>
      </c>
    </row>
    <row r="1924" spans="1:20" ht="24.75" customHeight="1">
      <c r="A1924" s="69">
        <f t="shared" si="264"/>
        <v>1922</v>
      </c>
      <c r="B1924" s="16" t="str">
        <f t="shared" si="266"/>
        <v>1624</v>
      </c>
      <c r="C1924" s="69">
        <f t="shared" ref="C1924:C1987" si="270">IF(H1924&lt;&gt;H1923,1,C1923+1)</f>
        <v>1624</v>
      </c>
      <c r="D1924" s="11"/>
      <c r="E1924" s="12"/>
      <c r="F1924" s="13"/>
      <c r="G1924" s="14"/>
      <c r="H1924" s="91"/>
      <c r="I1924" s="92"/>
      <c r="J1924" s="93"/>
      <c r="K1924" s="94" t="str">
        <f t="shared" si="267"/>
        <v/>
      </c>
      <c r="L1924" s="95">
        <f t="shared" si="269"/>
        <v>0</v>
      </c>
      <c r="M1924" s="96"/>
      <c r="N1924" s="79" t="str">
        <f t="shared" si="268"/>
        <v/>
      </c>
      <c r="O1924" s="82"/>
      <c r="P1924" s="83">
        <f t="shared" ref="P1924:P1987" si="271">IF(M1924&lt;&gt;0,M1924,O1924)</f>
        <v>0</v>
      </c>
      <c r="Q1924" s="78">
        <f t="shared" si="265"/>
        <v>1922</v>
      </c>
      <c r="R1924" s="79"/>
      <c r="T1924" s="3" t="str">
        <f t="shared" ref="T1924:T1987" si="272">LEFT(D1924,2)</f>
        <v/>
      </c>
    </row>
    <row r="1925" spans="1:20" ht="24.75" customHeight="1">
      <c r="A1925" s="69">
        <f t="shared" ref="A1925:A1988" si="273">A1924+1</f>
        <v>1923</v>
      </c>
      <c r="B1925" s="16" t="str">
        <f t="shared" si="266"/>
        <v>1625</v>
      </c>
      <c r="C1925" s="69">
        <f t="shared" si="270"/>
        <v>1625</v>
      </c>
      <c r="D1925" s="11"/>
      <c r="E1925" s="12"/>
      <c r="F1925" s="13"/>
      <c r="G1925" s="14"/>
      <c r="H1925" s="91"/>
      <c r="I1925" s="92"/>
      <c r="J1925" s="93"/>
      <c r="K1925" s="94" t="str">
        <f t="shared" si="267"/>
        <v/>
      </c>
      <c r="L1925" s="95">
        <f t="shared" si="269"/>
        <v>0</v>
      </c>
      <c r="M1925" s="96"/>
      <c r="N1925" s="79" t="str">
        <f t="shared" si="268"/>
        <v/>
      </c>
      <c r="O1925" s="82"/>
      <c r="P1925" s="83">
        <f t="shared" si="271"/>
        <v>0</v>
      </c>
      <c r="Q1925" s="78">
        <f t="shared" ref="Q1925:Q1988" si="274">Q1924+1</f>
        <v>1923</v>
      </c>
      <c r="R1925" s="79"/>
      <c r="T1925" s="3" t="str">
        <f t="shared" si="272"/>
        <v/>
      </c>
    </row>
    <row r="1926" spans="1:20" ht="24.75" customHeight="1">
      <c r="A1926" s="69">
        <f t="shared" si="273"/>
        <v>1924</v>
      </c>
      <c r="B1926" s="16" t="str">
        <f t="shared" si="266"/>
        <v>1626</v>
      </c>
      <c r="C1926" s="69">
        <f t="shared" si="270"/>
        <v>1626</v>
      </c>
      <c r="D1926" s="11"/>
      <c r="E1926" s="12"/>
      <c r="F1926" s="13"/>
      <c r="G1926" s="14"/>
      <c r="H1926" s="91"/>
      <c r="I1926" s="92"/>
      <c r="J1926" s="93"/>
      <c r="K1926" s="94" t="str">
        <f t="shared" si="267"/>
        <v/>
      </c>
      <c r="L1926" s="95">
        <f t="shared" si="269"/>
        <v>0</v>
      </c>
      <c r="M1926" s="96"/>
      <c r="N1926" s="79" t="str">
        <f t="shared" si="268"/>
        <v/>
      </c>
      <c r="O1926" s="82"/>
      <c r="P1926" s="83">
        <f t="shared" si="271"/>
        <v>0</v>
      </c>
      <c r="Q1926" s="78">
        <f t="shared" si="274"/>
        <v>1924</v>
      </c>
      <c r="R1926" s="79"/>
      <c r="T1926" s="3" t="str">
        <f t="shared" si="272"/>
        <v/>
      </c>
    </row>
    <row r="1927" spans="1:20" ht="24.75" customHeight="1">
      <c r="A1927" s="69">
        <f t="shared" si="273"/>
        <v>1925</v>
      </c>
      <c r="B1927" s="16" t="str">
        <f t="shared" si="266"/>
        <v>1627</v>
      </c>
      <c r="C1927" s="69">
        <f t="shared" si="270"/>
        <v>1627</v>
      </c>
      <c r="D1927" s="11"/>
      <c r="E1927" s="12"/>
      <c r="F1927" s="13"/>
      <c r="G1927" s="14"/>
      <c r="H1927" s="91"/>
      <c r="I1927" s="92"/>
      <c r="J1927" s="93"/>
      <c r="K1927" s="94" t="str">
        <f t="shared" si="267"/>
        <v/>
      </c>
      <c r="L1927" s="95">
        <f t="shared" si="269"/>
        <v>0</v>
      </c>
      <c r="M1927" s="96"/>
      <c r="N1927" s="79" t="str">
        <f t="shared" si="268"/>
        <v/>
      </c>
      <c r="O1927" s="82"/>
      <c r="P1927" s="83">
        <f t="shared" si="271"/>
        <v>0</v>
      </c>
      <c r="Q1927" s="78">
        <f t="shared" si="274"/>
        <v>1925</v>
      </c>
      <c r="R1927" s="79"/>
      <c r="T1927" s="3" t="str">
        <f t="shared" si="272"/>
        <v/>
      </c>
    </row>
    <row r="1928" spans="1:20" ht="24.75" customHeight="1">
      <c r="A1928" s="69">
        <f t="shared" si="273"/>
        <v>1926</v>
      </c>
      <c r="B1928" s="16" t="str">
        <f t="shared" si="266"/>
        <v>1628</v>
      </c>
      <c r="C1928" s="69">
        <f t="shared" si="270"/>
        <v>1628</v>
      </c>
      <c r="D1928" s="11"/>
      <c r="E1928" s="12"/>
      <c r="F1928" s="13"/>
      <c r="G1928" s="14"/>
      <c r="H1928" s="91"/>
      <c r="I1928" s="92"/>
      <c r="J1928" s="93"/>
      <c r="K1928" s="94" t="str">
        <f t="shared" si="267"/>
        <v/>
      </c>
      <c r="L1928" s="95">
        <f t="shared" si="269"/>
        <v>0</v>
      </c>
      <c r="M1928" s="96"/>
      <c r="N1928" s="79" t="str">
        <f t="shared" si="268"/>
        <v/>
      </c>
      <c r="O1928" s="82"/>
      <c r="P1928" s="83">
        <f t="shared" si="271"/>
        <v>0</v>
      </c>
      <c r="Q1928" s="78">
        <f t="shared" si="274"/>
        <v>1926</v>
      </c>
      <c r="R1928" s="79"/>
      <c r="T1928" s="3" t="str">
        <f t="shared" si="272"/>
        <v/>
      </c>
    </row>
    <row r="1929" spans="1:20" ht="24.75" customHeight="1">
      <c r="A1929" s="69">
        <f t="shared" si="273"/>
        <v>1927</v>
      </c>
      <c r="B1929" s="16" t="str">
        <f t="shared" si="266"/>
        <v>1629</v>
      </c>
      <c r="C1929" s="69">
        <f t="shared" si="270"/>
        <v>1629</v>
      </c>
      <c r="D1929" s="11"/>
      <c r="E1929" s="12"/>
      <c r="F1929" s="13"/>
      <c r="G1929" s="14"/>
      <c r="H1929" s="91"/>
      <c r="I1929" s="92"/>
      <c r="J1929" s="93"/>
      <c r="K1929" s="94" t="str">
        <f t="shared" si="267"/>
        <v/>
      </c>
      <c r="L1929" s="95">
        <f t="shared" si="269"/>
        <v>0</v>
      </c>
      <c r="M1929" s="96"/>
      <c r="N1929" s="79" t="str">
        <f t="shared" si="268"/>
        <v/>
      </c>
      <c r="O1929" s="82"/>
      <c r="P1929" s="83">
        <f t="shared" si="271"/>
        <v>0</v>
      </c>
      <c r="Q1929" s="78">
        <f t="shared" si="274"/>
        <v>1927</v>
      </c>
      <c r="R1929" s="79"/>
      <c r="T1929" s="3" t="str">
        <f t="shared" si="272"/>
        <v/>
      </c>
    </row>
    <row r="1930" spans="1:20" ht="24.75" customHeight="1">
      <c r="A1930" s="69">
        <f t="shared" si="273"/>
        <v>1928</v>
      </c>
      <c r="B1930" s="16" t="str">
        <f t="shared" ref="B1930:B1993" si="275">J1930&amp;TEXT(C1930,"00")</f>
        <v>1630</v>
      </c>
      <c r="C1930" s="69">
        <f t="shared" si="270"/>
        <v>1630</v>
      </c>
      <c r="D1930" s="11"/>
      <c r="E1930" s="12"/>
      <c r="F1930" s="13"/>
      <c r="G1930" s="14"/>
      <c r="H1930" s="91"/>
      <c r="I1930" s="92"/>
      <c r="J1930" s="93"/>
      <c r="K1930" s="94" t="str">
        <f t="shared" si="267"/>
        <v/>
      </c>
      <c r="L1930" s="95">
        <f t="shared" si="269"/>
        <v>0</v>
      </c>
      <c r="M1930" s="96"/>
      <c r="N1930" s="79" t="str">
        <f t="shared" si="268"/>
        <v/>
      </c>
      <c r="O1930" s="82"/>
      <c r="P1930" s="83">
        <f t="shared" si="271"/>
        <v>0</v>
      </c>
      <c r="Q1930" s="78">
        <f t="shared" si="274"/>
        <v>1928</v>
      </c>
      <c r="R1930" s="79"/>
      <c r="T1930" s="3" t="str">
        <f t="shared" si="272"/>
        <v/>
      </c>
    </row>
    <row r="1931" spans="1:20" ht="24.75" customHeight="1">
      <c r="A1931" s="69">
        <f t="shared" si="273"/>
        <v>1929</v>
      </c>
      <c r="B1931" s="16" t="str">
        <f t="shared" si="275"/>
        <v>1631</v>
      </c>
      <c r="C1931" s="69">
        <f t="shared" si="270"/>
        <v>1631</v>
      </c>
      <c r="D1931" s="11"/>
      <c r="E1931" s="12"/>
      <c r="F1931" s="13"/>
      <c r="G1931" s="14"/>
      <c r="H1931" s="91"/>
      <c r="I1931" s="92"/>
      <c r="J1931" s="93"/>
      <c r="K1931" s="94" t="str">
        <f t="shared" si="267"/>
        <v/>
      </c>
      <c r="L1931" s="95">
        <f t="shared" si="269"/>
        <v>0</v>
      </c>
      <c r="M1931" s="96"/>
      <c r="N1931" s="79" t="str">
        <f t="shared" si="268"/>
        <v/>
      </c>
      <c r="O1931" s="82"/>
      <c r="P1931" s="83">
        <f t="shared" si="271"/>
        <v>0</v>
      </c>
      <c r="Q1931" s="78">
        <f t="shared" si="274"/>
        <v>1929</v>
      </c>
      <c r="R1931" s="79"/>
      <c r="T1931" s="3" t="str">
        <f t="shared" si="272"/>
        <v/>
      </c>
    </row>
    <row r="1932" spans="1:20" ht="24.75" customHeight="1">
      <c r="A1932" s="69">
        <f t="shared" si="273"/>
        <v>1930</v>
      </c>
      <c r="B1932" s="16" t="str">
        <f t="shared" si="275"/>
        <v>1632</v>
      </c>
      <c r="C1932" s="69">
        <f t="shared" si="270"/>
        <v>1632</v>
      </c>
      <c r="D1932" s="11"/>
      <c r="E1932" s="12"/>
      <c r="F1932" s="13"/>
      <c r="G1932" s="14"/>
      <c r="H1932" s="91"/>
      <c r="I1932" s="92"/>
      <c r="J1932" s="93"/>
      <c r="K1932" s="94" t="str">
        <f t="shared" si="267"/>
        <v/>
      </c>
      <c r="L1932" s="95">
        <f t="shared" si="269"/>
        <v>0</v>
      </c>
      <c r="M1932" s="96"/>
      <c r="N1932" s="79" t="str">
        <f t="shared" si="268"/>
        <v/>
      </c>
      <c r="O1932" s="82"/>
      <c r="P1932" s="83">
        <f t="shared" si="271"/>
        <v>0</v>
      </c>
      <c r="Q1932" s="78">
        <f t="shared" si="274"/>
        <v>1930</v>
      </c>
      <c r="R1932" s="79"/>
      <c r="T1932" s="3" t="str">
        <f t="shared" si="272"/>
        <v/>
      </c>
    </row>
    <row r="1933" spans="1:20" ht="24.75" customHeight="1">
      <c r="A1933" s="69">
        <f t="shared" si="273"/>
        <v>1931</v>
      </c>
      <c r="B1933" s="16" t="str">
        <f t="shared" si="275"/>
        <v>1633</v>
      </c>
      <c r="C1933" s="69">
        <f t="shared" si="270"/>
        <v>1633</v>
      </c>
      <c r="D1933" s="11"/>
      <c r="E1933" s="12"/>
      <c r="F1933" s="13"/>
      <c r="G1933" s="14"/>
      <c r="H1933" s="91"/>
      <c r="I1933" s="92"/>
      <c r="J1933" s="93"/>
      <c r="K1933" s="94" t="str">
        <f t="shared" si="267"/>
        <v/>
      </c>
      <c r="L1933" s="95">
        <f t="shared" si="269"/>
        <v>0</v>
      </c>
      <c r="M1933" s="96"/>
      <c r="N1933" s="79" t="str">
        <f t="shared" si="268"/>
        <v/>
      </c>
      <c r="O1933" s="82"/>
      <c r="P1933" s="83">
        <f t="shared" si="271"/>
        <v>0</v>
      </c>
      <c r="Q1933" s="78">
        <f t="shared" si="274"/>
        <v>1931</v>
      </c>
      <c r="R1933" s="79"/>
      <c r="T1933" s="3" t="str">
        <f t="shared" si="272"/>
        <v/>
      </c>
    </row>
    <row r="1934" spans="1:20" ht="24.75" customHeight="1">
      <c r="A1934" s="69">
        <f t="shared" si="273"/>
        <v>1932</v>
      </c>
      <c r="B1934" s="16" t="str">
        <f t="shared" si="275"/>
        <v>1634</v>
      </c>
      <c r="C1934" s="69">
        <f t="shared" si="270"/>
        <v>1634</v>
      </c>
      <c r="D1934" s="11"/>
      <c r="E1934" s="12"/>
      <c r="F1934" s="13"/>
      <c r="G1934" s="14"/>
      <c r="H1934" s="91"/>
      <c r="I1934" s="92"/>
      <c r="J1934" s="93"/>
      <c r="K1934" s="94" t="str">
        <f t="shared" si="267"/>
        <v/>
      </c>
      <c r="L1934" s="95">
        <f t="shared" si="269"/>
        <v>0</v>
      </c>
      <c r="M1934" s="96"/>
      <c r="N1934" s="79" t="str">
        <f t="shared" si="268"/>
        <v/>
      </c>
      <c r="O1934" s="82"/>
      <c r="P1934" s="83">
        <f t="shared" si="271"/>
        <v>0</v>
      </c>
      <c r="Q1934" s="78">
        <f t="shared" si="274"/>
        <v>1932</v>
      </c>
      <c r="R1934" s="79"/>
      <c r="T1934" s="3" t="str">
        <f t="shared" si="272"/>
        <v/>
      </c>
    </row>
    <row r="1935" spans="1:20" ht="24.75" customHeight="1">
      <c r="A1935" s="69">
        <f t="shared" si="273"/>
        <v>1933</v>
      </c>
      <c r="B1935" s="16" t="str">
        <f t="shared" si="275"/>
        <v>1635</v>
      </c>
      <c r="C1935" s="69">
        <f t="shared" si="270"/>
        <v>1635</v>
      </c>
      <c r="D1935" s="11"/>
      <c r="E1935" s="12"/>
      <c r="F1935" s="13"/>
      <c r="G1935" s="14"/>
      <c r="H1935" s="91"/>
      <c r="I1935" s="92"/>
      <c r="J1935" s="93"/>
      <c r="K1935" s="94" t="str">
        <f t="shared" si="267"/>
        <v/>
      </c>
      <c r="L1935" s="95">
        <f t="shared" si="269"/>
        <v>0</v>
      </c>
      <c r="M1935" s="96"/>
      <c r="N1935" s="79" t="str">
        <f t="shared" si="268"/>
        <v/>
      </c>
      <c r="O1935" s="82"/>
      <c r="P1935" s="83">
        <f t="shared" si="271"/>
        <v>0</v>
      </c>
      <c r="Q1935" s="78">
        <f t="shared" si="274"/>
        <v>1933</v>
      </c>
      <c r="R1935" s="79"/>
      <c r="T1935" s="3" t="str">
        <f t="shared" si="272"/>
        <v/>
      </c>
    </row>
    <row r="1936" spans="1:20" ht="24.75" customHeight="1">
      <c r="A1936" s="69">
        <f t="shared" si="273"/>
        <v>1934</v>
      </c>
      <c r="B1936" s="16" t="str">
        <f t="shared" si="275"/>
        <v>1636</v>
      </c>
      <c r="C1936" s="69">
        <f t="shared" si="270"/>
        <v>1636</v>
      </c>
      <c r="D1936" s="11"/>
      <c r="E1936" s="12"/>
      <c r="F1936" s="13"/>
      <c r="G1936" s="14"/>
      <c r="H1936" s="91"/>
      <c r="I1936" s="92"/>
      <c r="J1936" s="93"/>
      <c r="K1936" s="94" t="str">
        <f t="shared" si="267"/>
        <v/>
      </c>
      <c r="L1936" s="95">
        <f t="shared" si="269"/>
        <v>0</v>
      </c>
      <c r="M1936" s="96"/>
      <c r="N1936" s="79" t="str">
        <f t="shared" si="268"/>
        <v/>
      </c>
      <c r="O1936" s="82"/>
      <c r="P1936" s="83">
        <f t="shared" si="271"/>
        <v>0</v>
      </c>
      <c r="Q1936" s="78">
        <f t="shared" si="274"/>
        <v>1934</v>
      </c>
      <c r="R1936" s="79"/>
      <c r="T1936" s="3" t="str">
        <f t="shared" si="272"/>
        <v/>
      </c>
    </row>
    <row r="1937" spans="1:20" ht="24.75" customHeight="1">
      <c r="A1937" s="69">
        <f t="shared" si="273"/>
        <v>1935</v>
      </c>
      <c r="B1937" s="16" t="str">
        <f t="shared" si="275"/>
        <v>1637</v>
      </c>
      <c r="C1937" s="69">
        <f t="shared" si="270"/>
        <v>1637</v>
      </c>
      <c r="D1937" s="11"/>
      <c r="E1937" s="12"/>
      <c r="F1937" s="13"/>
      <c r="G1937" s="14"/>
      <c r="H1937" s="91"/>
      <c r="I1937" s="92"/>
      <c r="J1937" s="93"/>
      <c r="K1937" s="94" t="str">
        <f t="shared" si="267"/>
        <v/>
      </c>
      <c r="L1937" s="95">
        <f t="shared" si="269"/>
        <v>0</v>
      </c>
      <c r="M1937" s="96"/>
      <c r="N1937" s="79" t="str">
        <f t="shared" si="268"/>
        <v/>
      </c>
      <c r="O1937" s="82"/>
      <c r="P1937" s="83">
        <f t="shared" si="271"/>
        <v>0</v>
      </c>
      <c r="Q1937" s="78">
        <f t="shared" si="274"/>
        <v>1935</v>
      </c>
      <c r="R1937" s="79"/>
      <c r="T1937" s="3" t="str">
        <f t="shared" si="272"/>
        <v/>
      </c>
    </row>
    <row r="1938" spans="1:20" ht="24.75" customHeight="1">
      <c r="A1938" s="69">
        <f t="shared" si="273"/>
        <v>1936</v>
      </c>
      <c r="B1938" s="16" t="str">
        <f t="shared" si="275"/>
        <v>1638</v>
      </c>
      <c r="C1938" s="69">
        <f t="shared" si="270"/>
        <v>1638</v>
      </c>
      <c r="D1938" s="11"/>
      <c r="E1938" s="12"/>
      <c r="F1938" s="13"/>
      <c r="G1938" s="14"/>
      <c r="H1938" s="91"/>
      <c r="I1938" s="92"/>
      <c r="J1938" s="93"/>
      <c r="K1938" s="94" t="str">
        <f t="shared" si="267"/>
        <v/>
      </c>
      <c r="L1938" s="95">
        <f t="shared" si="269"/>
        <v>0</v>
      </c>
      <c r="M1938" s="96"/>
      <c r="N1938" s="79" t="str">
        <f t="shared" si="268"/>
        <v/>
      </c>
      <c r="O1938" s="82"/>
      <c r="P1938" s="83">
        <f t="shared" si="271"/>
        <v>0</v>
      </c>
      <c r="Q1938" s="78">
        <f t="shared" si="274"/>
        <v>1936</v>
      </c>
      <c r="R1938" s="79"/>
      <c r="T1938" s="3" t="str">
        <f t="shared" si="272"/>
        <v/>
      </c>
    </row>
    <row r="1939" spans="1:20" ht="24.75" customHeight="1">
      <c r="A1939" s="69">
        <f t="shared" si="273"/>
        <v>1937</v>
      </c>
      <c r="B1939" s="16" t="str">
        <f t="shared" si="275"/>
        <v>1639</v>
      </c>
      <c r="C1939" s="69">
        <f t="shared" si="270"/>
        <v>1639</v>
      </c>
      <c r="D1939" s="11"/>
      <c r="E1939" s="12"/>
      <c r="F1939" s="13"/>
      <c r="G1939" s="14"/>
      <c r="H1939" s="91"/>
      <c r="I1939" s="92"/>
      <c r="J1939" s="93"/>
      <c r="K1939" s="94" t="str">
        <f t="shared" si="267"/>
        <v/>
      </c>
      <c r="L1939" s="95">
        <f t="shared" si="269"/>
        <v>0</v>
      </c>
      <c r="M1939" s="96"/>
      <c r="N1939" s="79" t="str">
        <f t="shared" si="268"/>
        <v/>
      </c>
      <c r="O1939" s="82"/>
      <c r="P1939" s="83">
        <f t="shared" si="271"/>
        <v>0</v>
      </c>
      <c r="Q1939" s="78">
        <f t="shared" si="274"/>
        <v>1937</v>
      </c>
      <c r="R1939" s="79"/>
      <c r="T1939" s="3" t="str">
        <f t="shared" si="272"/>
        <v/>
      </c>
    </row>
    <row r="1940" spans="1:20" ht="24.75" customHeight="1">
      <c r="A1940" s="69">
        <f t="shared" si="273"/>
        <v>1938</v>
      </c>
      <c r="B1940" s="16" t="str">
        <f t="shared" si="275"/>
        <v>1640</v>
      </c>
      <c r="C1940" s="69">
        <f t="shared" si="270"/>
        <v>1640</v>
      </c>
      <c r="D1940" s="11"/>
      <c r="E1940" s="12"/>
      <c r="F1940" s="13"/>
      <c r="G1940" s="14"/>
      <c r="H1940" s="91"/>
      <c r="I1940" s="92"/>
      <c r="J1940" s="93"/>
      <c r="K1940" s="94" t="str">
        <f t="shared" si="267"/>
        <v/>
      </c>
      <c r="L1940" s="95">
        <f t="shared" si="269"/>
        <v>0</v>
      </c>
      <c r="M1940" s="96"/>
      <c r="N1940" s="79" t="str">
        <f t="shared" si="268"/>
        <v/>
      </c>
      <c r="O1940" s="82"/>
      <c r="P1940" s="83">
        <f t="shared" si="271"/>
        <v>0</v>
      </c>
      <c r="Q1940" s="78">
        <f t="shared" si="274"/>
        <v>1938</v>
      </c>
      <c r="R1940" s="79"/>
      <c r="T1940" s="3" t="str">
        <f t="shared" si="272"/>
        <v/>
      </c>
    </row>
    <row r="1941" spans="1:20" ht="24.75" customHeight="1">
      <c r="A1941" s="69">
        <f t="shared" si="273"/>
        <v>1939</v>
      </c>
      <c r="B1941" s="16" t="str">
        <f t="shared" si="275"/>
        <v>1641</v>
      </c>
      <c r="C1941" s="69">
        <f t="shared" si="270"/>
        <v>1641</v>
      </c>
      <c r="D1941" s="11"/>
      <c r="E1941" s="12"/>
      <c r="F1941" s="13"/>
      <c r="G1941" s="14"/>
      <c r="H1941" s="91"/>
      <c r="I1941" s="92"/>
      <c r="J1941" s="93"/>
      <c r="K1941" s="94" t="str">
        <f t="shared" si="267"/>
        <v/>
      </c>
      <c r="L1941" s="95">
        <f t="shared" si="269"/>
        <v>0</v>
      </c>
      <c r="M1941" s="96"/>
      <c r="N1941" s="79" t="str">
        <f t="shared" si="268"/>
        <v/>
      </c>
      <c r="O1941" s="82"/>
      <c r="P1941" s="83">
        <f t="shared" si="271"/>
        <v>0</v>
      </c>
      <c r="Q1941" s="78">
        <f t="shared" si="274"/>
        <v>1939</v>
      </c>
      <c r="R1941" s="79"/>
      <c r="T1941" s="3" t="str">
        <f t="shared" si="272"/>
        <v/>
      </c>
    </row>
    <row r="1942" spans="1:20" ht="24.75" customHeight="1">
      <c r="A1942" s="69">
        <f t="shared" si="273"/>
        <v>1940</v>
      </c>
      <c r="B1942" s="16" t="str">
        <f t="shared" si="275"/>
        <v>1642</v>
      </c>
      <c r="C1942" s="69">
        <f t="shared" si="270"/>
        <v>1642</v>
      </c>
      <c r="D1942" s="11"/>
      <c r="E1942" s="12"/>
      <c r="F1942" s="13"/>
      <c r="G1942" s="14"/>
      <c r="H1942" s="91"/>
      <c r="I1942" s="92"/>
      <c r="J1942" s="93"/>
      <c r="K1942" s="94" t="str">
        <f t="shared" si="267"/>
        <v/>
      </c>
      <c r="L1942" s="95">
        <f t="shared" si="269"/>
        <v>0</v>
      </c>
      <c r="M1942" s="96"/>
      <c r="N1942" s="79" t="str">
        <f t="shared" si="268"/>
        <v/>
      </c>
      <c r="O1942" s="82"/>
      <c r="P1942" s="83">
        <f t="shared" si="271"/>
        <v>0</v>
      </c>
      <c r="Q1942" s="78">
        <f t="shared" si="274"/>
        <v>1940</v>
      </c>
      <c r="R1942" s="79"/>
      <c r="T1942" s="3" t="str">
        <f t="shared" si="272"/>
        <v/>
      </c>
    </row>
    <row r="1943" spans="1:20" ht="24.75" customHeight="1">
      <c r="A1943" s="69">
        <f t="shared" si="273"/>
        <v>1941</v>
      </c>
      <c r="B1943" s="16" t="str">
        <f t="shared" si="275"/>
        <v>1643</v>
      </c>
      <c r="C1943" s="69">
        <f t="shared" si="270"/>
        <v>1643</v>
      </c>
      <c r="D1943" s="11"/>
      <c r="E1943" s="12"/>
      <c r="F1943" s="13"/>
      <c r="G1943" s="14"/>
      <c r="H1943" s="91"/>
      <c r="I1943" s="92"/>
      <c r="J1943" s="93"/>
      <c r="K1943" s="94" t="str">
        <f t="shared" si="267"/>
        <v/>
      </c>
      <c r="L1943" s="95">
        <f t="shared" si="269"/>
        <v>0</v>
      </c>
      <c r="M1943" s="96"/>
      <c r="N1943" s="79" t="str">
        <f t="shared" si="268"/>
        <v/>
      </c>
      <c r="O1943" s="82"/>
      <c r="P1943" s="83">
        <f t="shared" si="271"/>
        <v>0</v>
      </c>
      <c r="Q1943" s="78">
        <f t="shared" si="274"/>
        <v>1941</v>
      </c>
      <c r="R1943" s="79"/>
      <c r="T1943" s="3" t="str">
        <f t="shared" si="272"/>
        <v/>
      </c>
    </row>
    <row r="1944" spans="1:20" ht="24.75" customHeight="1">
      <c r="A1944" s="69">
        <f t="shared" si="273"/>
        <v>1942</v>
      </c>
      <c r="B1944" s="16" t="str">
        <f t="shared" si="275"/>
        <v>1644</v>
      </c>
      <c r="C1944" s="69">
        <f t="shared" si="270"/>
        <v>1644</v>
      </c>
      <c r="D1944" s="11"/>
      <c r="E1944" s="12"/>
      <c r="F1944" s="13"/>
      <c r="G1944" s="14"/>
      <c r="H1944" s="91"/>
      <c r="I1944" s="92"/>
      <c r="J1944" s="93"/>
      <c r="K1944" s="94" t="str">
        <f t="shared" si="267"/>
        <v/>
      </c>
      <c r="L1944" s="95">
        <f t="shared" si="269"/>
        <v>0</v>
      </c>
      <c r="M1944" s="96"/>
      <c r="N1944" s="79" t="str">
        <f t="shared" si="268"/>
        <v/>
      </c>
      <c r="O1944" s="82"/>
      <c r="P1944" s="83">
        <f t="shared" si="271"/>
        <v>0</v>
      </c>
      <c r="Q1944" s="78">
        <f t="shared" si="274"/>
        <v>1942</v>
      </c>
      <c r="R1944" s="79"/>
      <c r="T1944" s="3" t="str">
        <f t="shared" si="272"/>
        <v/>
      </c>
    </row>
    <row r="1945" spans="1:20" ht="24.75" customHeight="1">
      <c r="A1945" s="69">
        <f t="shared" si="273"/>
        <v>1943</v>
      </c>
      <c r="B1945" s="16" t="str">
        <f t="shared" si="275"/>
        <v>1645</v>
      </c>
      <c r="C1945" s="69">
        <f t="shared" si="270"/>
        <v>1645</v>
      </c>
      <c r="D1945" s="11"/>
      <c r="E1945" s="12"/>
      <c r="F1945" s="13"/>
      <c r="G1945" s="14"/>
      <c r="H1945" s="91"/>
      <c r="I1945" s="92"/>
      <c r="J1945" s="93"/>
      <c r="K1945" s="94" t="str">
        <f t="shared" ref="K1945:K2008" si="276">I1945&amp;J1945</f>
        <v/>
      </c>
      <c r="L1945" s="95">
        <f t="shared" si="269"/>
        <v>0</v>
      </c>
      <c r="M1945" s="96"/>
      <c r="N1945" s="79" t="str">
        <f t="shared" ref="N1945:N2008" si="277">IF(M1945&lt;&gt;0,"Học Ghép","")</f>
        <v/>
      </c>
      <c r="O1945" s="82"/>
      <c r="P1945" s="83">
        <f t="shared" si="271"/>
        <v>0</v>
      </c>
      <c r="Q1945" s="78">
        <f t="shared" si="274"/>
        <v>1943</v>
      </c>
      <c r="R1945" s="79"/>
      <c r="T1945" s="3" t="str">
        <f t="shared" si="272"/>
        <v/>
      </c>
    </row>
    <row r="1946" spans="1:20" ht="24.75" customHeight="1">
      <c r="A1946" s="69">
        <f t="shared" si="273"/>
        <v>1944</v>
      </c>
      <c r="B1946" s="16" t="str">
        <f t="shared" si="275"/>
        <v>1646</v>
      </c>
      <c r="C1946" s="69">
        <f t="shared" si="270"/>
        <v>1646</v>
      </c>
      <c r="D1946" s="11"/>
      <c r="E1946" s="12"/>
      <c r="F1946" s="13"/>
      <c r="G1946" s="14"/>
      <c r="H1946" s="91"/>
      <c r="I1946" s="92"/>
      <c r="J1946" s="93"/>
      <c r="K1946" s="94" t="str">
        <f t="shared" si="276"/>
        <v/>
      </c>
      <c r="L1946" s="95">
        <f t="shared" si="269"/>
        <v>0</v>
      </c>
      <c r="M1946" s="96"/>
      <c r="N1946" s="79" t="str">
        <f t="shared" si="277"/>
        <v/>
      </c>
      <c r="O1946" s="82"/>
      <c r="P1946" s="83">
        <f t="shared" si="271"/>
        <v>0</v>
      </c>
      <c r="Q1946" s="78">
        <f t="shared" si="274"/>
        <v>1944</v>
      </c>
      <c r="R1946" s="79"/>
      <c r="T1946" s="3" t="str">
        <f t="shared" si="272"/>
        <v/>
      </c>
    </row>
    <row r="1947" spans="1:20" ht="24.75" customHeight="1">
      <c r="A1947" s="69">
        <f t="shared" si="273"/>
        <v>1945</v>
      </c>
      <c r="B1947" s="16" t="str">
        <f t="shared" si="275"/>
        <v>1647</v>
      </c>
      <c r="C1947" s="69">
        <f t="shared" si="270"/>
        <v>1647</v>
      </c>
      <c r="D1947" s="11"/>
      <c r="E1947" s="12"/>
      <c r="F1947" s="13"/>
      <c r="G1947" s="14"/>
      <c r="H1947" s="91"/>
      <c r="I1947" s="92"/>
      <c r="J1947" s="93"/>
      <c r="K1947" s="94" t="str">
        <f t="shared" si="276"/>
        <v/>
      </c>
      <c r="L1947" s="95">
        <f t="shared" si="269"/>
        <v>0</v>
      </c>
      <c r="M1947" s="96"/>
      <c r="N1947" s="79" t="str">
        <f t="shared" si="277"/>
        <v/>
      </c>
      <c r="O1947" s="82"/>
      <c r="P1947" s="83">
        <f t="shared" si="271"/>
        <v>0</v>
      </c>
      <c r="Q1947" s="78">
        <f t="shared" si="274"/>
        <v>1945</v>
      </c>
      <c r="R1947" s="79"/>
      <c r="T1947" s="3" t="str">
        <f t="shared" si="272"/>
        <v/>
      </c>
    </row>
    <row r="1948" spans="1:20" ht="24.75" customHeight="1">
      <c r="A1948" s="69">
        <f t="shared" si="273"/>
        <v>1946</v>
      </c>
      <c r="B1948" s="16" t="str">
        <f t="shared" si="275"/>
        <v>1648</v>
      </c>
      <c r="C1948" s="69">
        <f t="shared" si="270"/>
        <v>1648</v>
      </c>
      <c r="D1948" s="11"/>
      <c r="E1948" s="12"/>
      <c r="F1948" s="13"/>
      <c r="G1948" s="14"/>
      <c r="H1948" s="91"/>
      <c r="I1948" s="92"/>
      <c r="J1948" s="93"/>
      <c r="K1948" s="94" t="str">
        <f t="shared" si="276"/>
        <v/>
      </c>
      <c r="L1948" s="95">
        <f t="shared" si="269"/>
        <v>0</v>
      </c>
      <c r="M1948" s="96"/>
      <c r="N1948" s="79" t="str">
        <f t="shared" si="277"/>
        <v/>
      </c>
      <c r="O1948" s="82"/>
      <c r="P1948" s="83">
        <f t="shared" si="271"/>
        <v>0</v>
      </c>
      <c r="Q1948" s="78">
        <f t="shared" si="274"/>
        <v>1946</v>
      </c>
      <c r="R1948" s="79"/>
      <c r="T1948" s="3" t="str">
        <f t="shared" si="272"/>
        <v/>
      </c>
    </row>
    <row r="1949" spans="1:20" ht="24.75" customHeight="1">
      <c r="A1949" s="69">
        <f t="shared" si="273"/>
        <v>1947</v>
      </c>
      <c r="B1949" s="16" t="str">
        <f t="shared" si="275"/>
        <v>1649</v>
      </c>
      <c r="C1949" s="69">
        <f t="shared" si="270"/>
        <v>1649</v>
      </c>
      <c r="D1949" s="11"/>
      <c r="E1949" s="12"/>
      <c r="F1949" s="13"/>
      <c r="G1949" s="14"/>
      <c r="H1949" s="91"/>
      <c r="I1949" s="92"/>
      <c r="J1949" s="93"/>
      <c r="K1949" s="94" t="str">
        <f t="shared" si="276"/>
        <v/>
      </c>
      <c r="L1949" s="95">
        <f t="shared" si="269"/>
        <v>0</v>
      </c>
      <c r="M1949" s="96"/>
      <c r="N1949" s="79" t="str">
        <f t="shared" si="277"/>
        <v/>
      </c>
      <c r="O1949" s="82"/>
      <c r="P1949" s="83">
        <f t="shared" si="271"/>
        <v>0</v>
      </c>
      <c r="Q1949" s="78">
        <f t="shared" si="274"/>
        <v>1947</v>
      </c>
      <c r="R1949" s="79"/>
      <c r="T1949" s="3" t="str">
        <f t="shared" si="272"/>
        <v/>
      </c>
    </row>
    <row r="1950" spans="1:20" ht="24.75" customHeight="1">
      <c r="A1950" s="69">
        <f t="shared" si="273"/>
        <v>1948</v>
      </c>
      <c r="B1950" s="16" t="str">
        <f t="shared" si="275"/>
        <v>1650</v>
      </c>
      <c r="C1950" s="69">
        <f t="shared" si="270"/>
        <v>1650</v>
      </c>
      <c r="D1950" s="11"/>
      <c r="E1950" s="12"/>
      <c r="F1950" s="13"/>
      <c r="G1950" s="14"/>
      <c r="H1950" s="91"/>
      <c r="I1950" s="92"/>
      <c r="J1950" s="93"/>
      <c r="K1950" s="94" t="str">
        <f t="shared" si="276"/>
        <v/>
      </c>
      <c r="L1950" s="95">
        <f t="shared" si="269"/>
        <v>0</v>
      </c>
      <c r="M1950" s="96"/>
      <c r="N1950" s="79" t="str">
        <f t="shared" si="277"/>
        <v/>
      </c>
      <c r="O1950" s="82"/>
      <c r="P1950" s="83">
        <f t="shared" si="271"/>
        <v>0</v>
      </c>
      <c r="Q1950" s="78">
        <f t="shared" si="274"/>
        <v>1948</v>
      </c>
      <c r="R1950" s="79"/>
      <c r="T1950" s="3" t="str">
        <f t="shared" si="272"/>
        <v/>
      </c>
    </row>
    <row r="1951" spans="1:20" ht="24.75" customHeight="1">
      <c r="A1951" s="69">
        <f t="shared" si="273"/>
        <v>1949</v>
      </c>
      <c r="B1951" s="16" t="str">
        <f t="shared" si="275"/>
        <v>1651</v>
      </c>
      <c r="C1951" s="69">
        <f t="shared" si="270"/>
        <v>1651</v>
      </c>
      <c r="D1951" s="11"/>
      <c r="E1951" s="12"/>
      <c r="F1951" s="13"/>
      <c r="G1951" s="14"/>
      <c r="H1951" s="91"/>
      <c r="I1951" s="92"/>
      <c r="J1951" s="93"/>
      <c r="K1951" s="94" t="str">
        <f t="shared" si="276"/>
        <v/>
      </c>
      <c r="L1951" s="95">
        <f t="shared" si="269"/>
        <v>0</v>
      </c>
      <c r="M1951" s="96"/>
      <c r="N1951" s="79" t="str">
        <f t="shared" si="277"/>
        <v/>
      </c>
      <c r="O1951" s="82"/>
      <c r="P1951" s="83">
        <f t="shared" si="271"/>
        <v>0</v>
      </c>
      <c r="Q1951" s="78">
        <f t="shared" si="274"/>
        <v>1949</v>
      </c>
      <c r="R1951" s="79"/>
      <c r="T1951" s="3" t="str">
        <f t="shared" si="272"/>
        <v/>
      </c>
    </row>
    <row r="1952" spans="1:20" ht="24.75" customHeight="1">
      <c r="A1952" s="69">
        <f t="shared" si="273"/>
        <v>1950</v>
      </c>
      <c r="B1952" s="16" t="str">
        <f t="shared" si="275"/>
        <v>1652</v>
      </c>
      <c r="C1952" s="69">
        <f t="shared" si="270"/>
        <v>1652</v>
      </c>
      <c r="D1952" s="11"/>
      <c r="E1952" s="12"/>
      <c r="F1952" s="13"/>
      <c r="G1952" s="14"/>
      <c r="H1952" s="91"/>
      <c r="I1952" s="92"/>
      <c r="J1952" s="93"/>
      <c r="K1952" s="94" t="str">
        <f t="shared" si="276"/>
        <v/>
      </c>
      <c r="L1952" s="95">
        <f t="shared" si="269"/>
        <v>0</v>
      </c>
      <c r="M1952" s="96"/>
      <c r="N1952" s="79" t="str">
        <f t="shared" si="277"/>
        <v/>
      </c>
      <c r="O1952" s="82"/>
      <c r="P1952" s="83">
        <f t="shared" si="271"/>
        <v>0</v>
      </c>
      <c r="Q1952" s="78">
        <f t="shared" si="274"/>
        <v>1950</v>
      </c>
      <c r="R1952" s="79"/>
      <c r="T1952" s="3" t="str">
        <f t="shared" si="272"/>
        <v/>
      </c>
    </row>
    <row r="1953" spans="1:20" ht="24.75" customHeight="1">
      <c r="A1953" s="69">
        <f t="shared" si="273"/>
        <v>1951</v>
      </c>
      <c r="B1953" s="16" t="str">
        <f t="shared" si="275"/>
        <v>1653</v>
      </c>
      <c r="C1953" s="69">
        <f t="shared" si="270"/>
        <v>1653</v>
      </c>
      <c r="D1953" s="11"/>
      <c r="E1953" s="12"/>
      <c r="F1953" s="13"/>
      <c r="G1953" s="14"/>
      <c r="H1953" s="91"/>
      <c r="I1953" s="92"/>
      <c r="J1953" s="93"/>
      <c r="K1953" s="94" t="str">
        <f t="shared" si="276"/>
        <v/>
      </c>
      <c r="L1953" s="95">
        <f t="shared" si="269"/>
        <v>0</v>
      </c>
      <c r="M1953" s="96"/>
      <c r="N1953" s="79" t="str">
        <f t="shared" si="277"/>
        <v/>
      </c>
      <c r="O1953" s="82"/>
      <c r="P1953" s="83">
        <f t="shared" si="271"/>
        <v>0</v>
      </c>
      <c r="Q1953" s="78">
        <f t="shared" si="274"/>
        <v>1951</v>
      </c>
      <c r="R1953" s="79"/>
      <c r="T1953" s="3" t="str">
        <f t="shared" si="272"/>
        <v/>
      </c>
    </row>
    <row r="1954" spans="1:20" ht="24.75" customHeight="1">
      <c r="A1954" s="69">
        <f t="shared" si="273"/>
        <v>1952</v>
      </c>
      <c r="B1954" s="16" t="str">
        <f t="shared" si="275"/>
        <v>1654</v>
      </c>
      <c r="C1954" s="69">
        <f t="shared" si="270"/>
        <v>1654</v>
      </c>
      <c r="D1954" s="11"/>
      <c r="E1954" s="12"/>
      <c r="F1954" s="13"/>
      <c r="G1954" s="14"/>
      <c r="H1954" s="91"/>
      <c r="I1954" s="92"/>
      <c r="J1954" s="93"/>
      <c r="K1954" s="94" t="str">
        <f t="shared" si="276"/>
        <v/>
      </c>
      <c r="L1954" s="95">
        <f t="shared" si="269"/>
        <v>0</v>
      </c>
      <c r="M1954" s="96"/>
      <c r="N1954" s="79" t="str">
        <f t="shared" si="277"/>
        <v/>
      </c>
      <c r="O1954" s="82"/>
      <c r="P1954" s="83">
        <f t="shared" si="271"/>
        <v>0</v>
      </c>
      <c r="Q1954" s="78">
        <f t="shared" si="274"/>
        <v>1952</v>
      </c>
      <c r="R1954" s="79"/>
      <c r="T1954" s="3" t="str">
        <f t="shared" si="272"/>
        <v/>
      </c>
    </row>
    <row r="1955" spans="1:20" ht="24.75" customHeight="1">
      <c r="A1955" s="69">
        <f t="shared" si="273"/>
        <v>1953</v>
      </c>
      <c r="B1955" s="16" t="str">
        <f t="shared" si="275"/>
        <v>1655</v>
      </c>
      <c r="C1955" s="69">
        <f t="shared" si="270"/>
        <v>1655</v>
      </c>
      <c r="D1955" s="11"/>
      <c r="E1955" s="12"/>
      <c r="F1955" s="13"/>
      <c r="G1955" s="14"/>
      <c r="H1955" s="91"/>
      <c r="I1955" s="92"/>
      <c r="J1955" s="93"/>
      <c r="K1955" s="94" t="str">
        <f t="shared" si="276"/>
        <v/>
      </c>
      <c r="L1955" s="95">
        <f t="shared" si="269"/>
        <v>0</v>
      </c>
      <c r="M1955" s="96"/>
      <c r="N1955" s="79" t="str">
        <f t="shared" si="277"/>
        <v/>
      </c>
      <c r="O1955" s="82"/>
      <c r="P1955" s="83">
        <f t="shared" si="271"/>
        <v>0</v>
      </c>
      <c r="Q1955" s="78">
        <f t="shared" si="274"/>
        <v>1953</v>
      </c>
      <c r="R1955" s="79"/>
      <c r="T1955" s="3" t="str">
        <f t="shared" si="272"/>
        <v/>
      </c>
    </row>
    <row r="1956" spans="1:20" ht="24.75" customHeight="1">
      <c r="A1956" s="69">
        <f t="shared" si="273"/>
        <v>1954</v>
      </c>
      <c r="B1956" s="16" t="str">
        <f t="shared" si="275"/>
        <v>1656</v>
      </c>
      <c r="C1956" s="69">
        <f t="shared" si="270"/>
        <v>1656</v>
      </c>
      <c r="D1956" s="11"/>
      <c r="E1956" s="12"/>
      <c r="F1956" s="13"/>
      <c r="G1956" s="14"/>
      <c r="H1956" s="91"/>
      <c r="I1956" s="92"/>
      <c r="J1956" s="93"/>
      <c r="K1956" s="94" t="str">
        <f t="shared" si="276"/>
        <v/>
      </c>
      <c r="L1956" s="95">
        <f t="shared" si="269"/>
        <v>0</v>
      </c>
      <c r="M1956" s="96"/>
      <c r="N1956" s="79" t="str">
        <f t="shared" si="277"/>
        <v/>
      </c>
      <c r="O1956" s="82"/>
      <c r="P1956" s="83">
        <f t="shared" si="271"/>
        <v>0</v>
      </c>
      <c r="Q1956" s="78">
        <f t="shared" si="274"/>
        <v>1954</v>
      </c>
      <c r="R1956" s="79"/>
      <c r="T1956" s="3" t="str">
        <f t="shared" si="272"/>
        <v/>
      </c>
    </row>
    <row r="1957" spans="1:20" ht="24.75" customHeight="1">
      <c r="A1957" s="69">
        <f t="shared" si="273"/>
        <v>1955</v>
      </c>
      <c r="B1957" s="16" t="str">
        <f t="shared" si="275"/>
        <v>1657</v>
      </c>
      <c r="C1957" s="69">
        <f t="shared" si="270"/>
        <v>1657</v>
      </c>
      <c r="D1957" s="11"/>
      <c r="E1957" s="12"/>
      <c r="F1957" s="13"/>
      <c r="G1957" s="14"/>
      <c r="H1957" s="91"/>
      <c r="I1957" s="92"/>
      <c r="J1957" s="93"/>
      <c r="K1957" s="94" t="str">
        <f t="shared" si="276"/>
        <v/>
      </c>
      <c r="L1957" s="95">
        <f t="shared" si="269"/>
        <v>0</v>
      </c>
      <c r="M1957" s="96"/>
      <c r="N1957" s="79" t="str">
        <f t="shared" si="277"/>
        <v/>
      </c>
      <c r="O1957" s="82"/>
      <c r="P1957" s="83">
        <f t="shared" si="271"/>
        <v>0</v>
      </c>
      <c r="Q1957" s="78">
        <f t="shared" si="274"/>
        <v>1955</v>
      </c>
      <c r="R1957" s="79"/>
      <c r="T1957" s="3" t="str">
        <f t="shared" si="272"/>
        <v/>
      </c>
    </row>
    <row r="1958" spans="1:20" ht="24.75" customHeight="1">
      <c r="A1958" s="69">
        <f t="shared" si="273"/>
        <v>1956</v>
      </c>
      <c r="B1958" s="16" t="str">
        <f t="shared" si="275"/>
        <v>1658</v>
      </c>
      <c r="C1958" s="69">
        <f t="shared" si="270"/>
        <v>1658</v>
      </c>
      <c r="D1958" s="11"/>
      <c r="E1958" s="12"/>
      <c r="F1958" s="13"/>
      <c r="G1958" s="14"/>
      <c r="H1958" s="91"/>
      <c r="I1958" s="92"/>
      <c r="J1958" s="93"/>
      <c r="K1958" s="94" t="str">
        <f t="shared" si="276"/>
        <v/>
      </c>
      <c r="L1958" s="95">
        <f t="shared" si="269"/>
        <v>0</v>
      </c>
      <c r="M1958" s="96"/>
      <c r="N1958" s="79" t="str">
        <f t="shared" si="277"/>
        <v/>
      </c>
      <c r="O1958" s="82"/>
      <c r="P1958" s="83">
        <f t="shared" si="271"/>
        <v>0</v>
      </c>
      <c r="Q1958" s="78">
        <f t="shared" si="274"/>
        <v>1956</v>
      </c>
      <c r="R1958" s="79"/>
      <c r="T1958" s="3" t="str">
        <f t="shared" si="272"/>
        <v/>
      </c>
    </row>
    <row r="1959" spans="1:20" ht="24.75" customHeight="1">
      <c r="A1959" s="69">
        <f t="shared" si="273"/>
        <v>1957</v>
      </c>
      <c r="B1959" s="16" t="str">
        <f t="shared" si="275"/>
        <v>1659</v>
      </c>
      <c r="C1959" s="69">
        <f t="shared" si="270"/>
        <v>1659</v>
      </c>
      <c r="D1959" s="11"/>
      <c r="E1959" s="12"/>
      <c r="F1959" s="13"/>
      <c r="G1959" s="14"/>
      <c r="H1959" s="91"/>
      <c r="I1959" s="92"/>
      <c r="J1959" s="93"/>
      <c r="K1959" s="94" t="str">
        <f t="shared" si="276"/>
        <v/>
      </c>
      <c r="L1959" s="95">
        <f t="shared" si="269"/>
        <v>0</v>
      </c>
      <c r="M1959" s="96"/>
      <c r="N1959" s="79" t="str">
        <f t="shared" si="277"/>
        <v/>
      </c>
      <c r="O1959" s="82"/>
      <c r="P1959" s="83">
        <f t="shared" si="271"/>
        <v>0</v>
      </c>
      <c r="Q1959" s="78">
        <f t="shared" si="274"/>
        <v>1957</v>
      </c>
      <c r="R1959" s="79"/>
      <c r="T1959" s="3" t="str">
        <f t="shared" si="272"/>
        <v/>
      </c>
    </row>
    <row r="1960" spans="1:20" ht="24.75" customHeight="1">
      <c r="A1960" s="69">
        <f t="shared" si="273"/>
        <v>1958</v>
      </c>
      <c r="B1960" s="16" t="str">
        <f t="shared" si="275"/>
        <v>1660</v>
      </c>
      <c r="C1960" s="69">
        <f t="shared" si="270"/>
        <v>1660</v>
      </c>
      <c r="D1960" s="11"/>
      <c r="E1960" s="12"/>
      <c r="F1960" s="13"/>
      <c r="G1960" s="14"/>
      <c r="H1960" s="91"/>
      <c r="I1960" s="92"/>
      <c r="J1960" s="93"/>
      <c r="K1960" s="94" t="str">
        <f t="shared" si="276"/>
        <v/>
      </c>
      <c r="L1960" s="95">
        <f t="shared" si="269"/>
        <v>0</v>
      </c>
      <c r="M1960" s="96"/>
      <c r="N1960" s="79" t="str">
        <f t="shared" si="277"/>
        <v/>
      </c>
      <c r="O1960" s="82"/>
      <c r="P1960" s="83">
        <f t="shared" si="271"/>
        <v>0</v>
      </c>
      <c r="Q1960" s="78">
        <f t="shared" si="274"/>
        <v>1958</v>
      </c>
      <c r="R1960" s="79"/>
      <c r="T1960" s="3" t="str">
        <f t="shared" si="272"/>
        <v/>
      </c>
    </row>
    <row r="1961" spans="1:20" ht="24.75" customHeight="1">
      <c r="A1961" s="69">
        <f t="shared" si="273"/>
        <v>1959</v>
      </c>
      <c r="B1961" s="16" t="str">
        <f t="shared" si="275"/>
        <v>1661</v>
      </c>
      <c r="C1961" s="69">
        <f t="shared" si="270"/>
        <v>1661</v>
      </c>
      <c r="D1961" s="11"/>
      <c r="E1961" s="12"/>
      <c r="F1961" s="13"/>
      <c r="G1961" s="14"/>
      <c r="H1961" s="91"/>
      <c r="I1961" s="92"/>
      <c r="J1961" s="93"/>
      <c r="K1961" s="94" t="str">
        <f t="shared" si="276"/>
        <v/>
      </c>
      <c r="L1961" s="95">
        <f t="shared" si="269"/>
        <v>0</v>
      </c>
      <c r="M1961" s="96"/>
      <c r="N1961" s="79" t="str">
        <f t="shared" si="277"/>
        <v/>
      </c>
      <c r="O1961" s="82"/>
      <c r="P1961" s="83">
        <f t="shared" si="271"/>
        <v>0</v>
      </c>
      <c r="Q1961" s="78">
        <f t="shared" si="274"/>
        <v>1959</v>
      </c>
      <c r="R1961" s="79"/>
      <c r="T1961" s="3" t="str">
        <f t="shared" si="272"/>
        <v/>
      </c>
    </row>
    <row r="1962" spans="1:20" ht="24.75" customHeight="1">
      <c r="A1962" s="69">
        <f t="shared" si="273"/>
        <v>1960</v>
      </c>
      <c r="B1962" s="16" t="str">
        <f t="shared" si="275"/>
        <v>1662</v>
      </c>
      <c r="C1962" s="69">
        <f t="shared" si="270"/>
        <v>1662</v>
      </c>
      <c r="D1962" s="11"/>
      <c r="E1962" s="12"/>
      <c r="F1962" s="13"/>
      <c r="G1962" s="14"/>
      <c r="H1962" s="91"/>
      <c r="I1962" s="92"/>
      <c r="J1962" s="93"/>
      <c r="K1962" s="94" t="str">
        <f t="shared" si="276"/>
        <v/>
      </c>
      <c r="L1962" s="95">
        <f t="shared" si="269"/>
        <v>0</v>
      </c>
      <c r="M1962" s="96"/>
      <c r="N1962" s="79" t="str">
        <f t="shared" si="277"/>
        <v/>
      </c>
      <c r="O1962" s="82"/>
      <c r="P1962" s="83">
        <f t="shared" si="271"/>
        <v>0</v>
      </c>
      <c r="Q1962" s="78">
        <f t="shared" si="274"/>
        <v>1960</v>
      </c>
      <c r="R1962" s="79"/>
      <c r="T1962" s="3" t="str">
        <f t="shared" si="272"/>
        <v/>
      </c>
    </row>
    <row r="1963" spans="1:20" ht="24.75" customHeight="1">
      <c r="A1963" s="69">
        <f t="shared" si="273"/>
        <v>1961</v>
      </c>
      <c r="B1963" s="16" t="str">
        <f t="shared" si="275"/>
        <v>1663</v>
      </c>
      <c r="C1963" s="69">
        <f t="shared" si="270"/>
        <v>1663</v>
      </c>
      <c r="D1963" s="11"/>
      <c r="E1963" s="12"/>
      <c r="F1963" s="13"/>
      <c r="G1963" s="14"/>
      <c r="H1963" s="91"/>
      <c r="I1963" s="92"/>
      <c r="J1963" s="93"/>
      <c r="K1963" s="94" t="str">
        <f t="shared" si="276"/>
        <v/>
      </c>
      <c r="L1963" s="95">
        <f t="shared" si="269"/>
        <v>0</v>
      </c>
      <c r="M1963" s="96"/>
      <c r="N1963" s="79" t="str">
        <f t="shared" si="277"/>
        <v/>
      </c>
      <c r="O1963" s="82"/>
      <c r="P1963" s="83">
        <f t="shared" si="271"/>
        <v>0</v>
      </c>
      <c r="Q1963" s="78">
        <f t="shared" si="274"/>
        <v>1961</v>
      </c>
      <c r="R1963" s="79"/>
      <c r="T1963" s="3" t="str">
        <f t="shared" si="272"/>
        <v/>
      </c>
    </row>
    <row r="1964" spans="1:20" ht="24.75" customHeight="1">
      <c r="A1964" s="69">
        <f t="shared" si="273"/>
        <v>1962</v>
      </c>
      <c r="B1964" s="16" t="str">
        <f t="shared" si="275"/>
        <v>1664</v>
      </c>
      <c r="C1964" s="69">
        <f t="shared" si="270"/>
        <v>1664</v>
      </c>
      <c r="D1964" s="11"/>
      <c r="E1964" s="12"/>
      <c r="F1964" s="13"/>
      <c r="G1964" s="14"/>
      <c r="H1964" s="91"/>
      <c r="I1964" s="92"/>
      <c r="J1964" s="93"/>
      <c r="K1964" s="94" t="str">
        <f t="shared" si="276"/>
        <v/>
      </c>
      <c r="L1964" s="95">
        <f t="shared" si="269"/>
        <v>0</v>
      </c>
      <c r="M1964" s="96"/>
      <c r="N1964" s="79" t="str">
        <f t="shared" si="277"/>
        <v/>
      </c>
      <c r="O1964" s="82"/>
      <c r="P1964" s="83">
        <f t="shared" si="271"/>
        <v>0</v>
      </c>
      <c r="Q1964" s="78">
        <f t="shared" si="274"/>
        <v>1962</v>
      </c>
      <c r="R1964" s="79"/>
      <c r="T1964" s="3" t="str">
        <f t="shared" si="272"/>
        <v/>
      </c>
    </row>
    <row r="1965" spans="1:20" ht="24.75" customHeight="1">
      <c r="A1965" s="69">
        <f t="shared" si="273"/>
        <v>1963</v>
      </c>
      <c r="B1965" s="16" t="str">
        <f t="shared" si="275"/>
        <v>1665</v>
      </c>
      <c r="C1965" s="69">
        <f t="shared" si="270"/>
        <v>1665</v>
      </c>
      <c r="D1965" s="11"/>
      <c r="E1965" s="12"/>
      <c r="F1965" s="13"/>
      <c r="G1965" s="14"/>
      <c r="H1965" s="91"/>
      <c r="I1965" s="92"/>
      <c r="J1965" s="93"/>
      <c r="K1965" s="94" t="str">
        <f t="shared" si="276"/>
        <v/>
      </c>
      <c r="L1965" s="95">
        <f t="shared" si="269"/>
        <v>0</v>
      </c>
      <c r="M1965" s="96"/>
      <c r="N1965" s="79" t="str">
        <f t="shared" si="277"/>
        <v/>
      </c>
      <c r="O1965" s="82"/>
      <c r="P1965" s="83">
        <f t="shared" si="271"/>
        <v>0</v>
      </c>
      <c r="Q1965" s="78">
        <f t="shared" si="274"/>
        <v>1963</v>
      </c>
      <c r="R1965" s="79"/>
      <c r="T1965" s="3" t="str">
        <f t="shared" si="272"/>
        <v/>
      </c>
    </row>
    <row r="1966" spans="1:20" ht="24.75" customHeight="1">
      <c r="A1966" s="69">
        <f t="shared" si="273"/>
        <v>1964</v>
      </c>
      <c r="B1966" s="16" t="str">
        <f t="shared" si="275"/>
        <v>1666</v>
      </c>
      <c r="C1966" s="69">
        <f t="shared" si="270"/>
        <v>1666</v>
      </c>
      <c r="D1966" s="11"/>
      <c r="E1966" s="12"/>
      <c r="F1966" s="13"/>
      <c r="G1966" s="14"/>
      <c r="H1966" s="91"/>
      <c r="I1966" s="92"/>
      <c r="J1966" s="93"/>
      <c r="K1966" s="94" t="str">
        <f t="shared" si="276"/>
        <v/>
      </c>
      <c r="L1966" s="95">
        <f t="shared" si="269"/>
        <v>0</v>
      </c>
      <c r="M1966" s="96"/>
      <c r="N1966" s="79" t="str">
        <f t="shared" si="277"/>
        <v/>
      </c>
      <c r="O1966" s="82"/>
      <c r="P1966" s="83">
        <f t="shared" si="271"/>
        <v>0</v>
      </c>
      <c r="Q1966" s="78">
        <f t="shared" si="274"/>
        <v>1964</v>
      </c>
      <c r="R1966" s="79"/>
      <c r="T1966" s="3" t="str">
        <f t="shared" si="272"/>
        <v/>
      </c>
    </row>
    <row r="1967" spans="1:20" ht="24.75" customHeight="1">
      <c r="A1967" s="69">
        <f t="shared" si="273"/>
        <v>1965</v>
      </c>
      <c r="B1967" s="16" t="str">
        <f t="shared" si="275"/>
        <v>1667</v>
      </c>
      <c r="C1967" s="69">
        <f t="shared" si="270"/>
        <v>1667</v>
      </c>
      <c r="D1967" s="11"/>
      <c r="E1967" s="12"/>
      <c r="F1967" s="13"/>
      <c r="G1967" s="14"/>
      <c r="H1967" s="91"/>
      <c r="I1967" s="92"/>
      <c r="J1967" s="93"/>
      <c r="K1967" s="94" t="str">
        <f t="shared" si="276"/>
        <v/>
      </c>
      <c r="L1967" s="95">
        <f t="shared" si="269"/>
        <v>0</v>
      </c>
      <c r="M1967" s="96"/>
      <c r="N1967" s="79" t="str">
        <f t="shared" si="277"/>
        <v/>
      </c>
      <c r="O1967" s="82"/>
      <c r="P1967" s="83">
        <f t="shared" si="271"/>
        <v>0</v>
      </c>
      <c r="Q1967" s="78">
        <f t="shared" si="274"/>
        <v>1965</v>
      </c>
      <c r="R1967" s="79"/>
      <c r="T1967" s="3" t="str">
        <f t="shared" si="272"/>
        <v/>
      </c>
    </row>
    <row r="1968" spans="1:20" ht="24.75" customHeight="1">
      <c r="A1968" s="69">
        <f t="shared" si="273"/>
        <v>1966</v>
      </c>
      <c r="B1968" s="16" t="str">
        <f t="shared" si="275"/>
        <v>1668</v>
      </c>
      <c r="C1968" s="69">
        <f t="shared" si="270"/>
        <v>1668</v>
      </c>
      <c r="D1968" s="11"/>
      <c r="E1968" s="12"/>
      <c r="F1968" s="13"/>
      <c r="G1968" s="14"/>
      <c r="H1968" s="91"/>
      <c r="I1968" s="92"/>
      <c r="J1968" s="93"/>
      <c r="K1968" s="94" t="str">
        <f t="shared" si="276"/>
        <v/>
      </c>
      <c r="L1968" s="95">
        <f t="shared" si="269"/>
        <v>0</v>
      </c>
      <c r="M1968" s="96"/>
      <c r="N1968" s="79" t="str">
        <f t="shared" si="277"/>
        <v/>
      </c>
      <c r="O1968" s="82"/>
      <c r="P1968" s="83">
        <f t="shared" si="271"/>
        <v>0</v>
      </c>
      <c r="Q1968" s="78">
        <f t="shared" si="274"/>
        <v>1966</v>
      </c>
      <c r="R1968" s="79"/>
      <c r="T1968" s="3" t="str">
        <f t="shared" si="272"/>
        <v/>
      </c>
    </row>
    <row r="1969" spans="1:20" ht="24.75" customHeight="1">
      <c r="A1969" s="69">
        <f t="shared" si="273"/>
        <v>1967</v>
      </c>
      <c r="B1969" s="16" t="str">
        <f t="shared" si="275"/>
        <v>1669</v>
      </c>
      <c r="C1969" s="69">
        <f t="shared" si="270"/>
        <v>1669</v>
      </c>
      <c r="D1969" s="11"/>
      <c r="E1969" s="12"/>
      <c r="F1969" s="13"/>
      <c r="G1969" s="14"/>
      <c r="H1969" s="91"/>
      <c r="I1969" s="92"/>
      <c r="J1969" s="93"/>
      <c r="K1969" s="94" t="str">
        <f t="shared" si="276"/>
        <v/>
      </c>
      <c r="L1969" s="95">
        <f t="shared" si="269"/>
        <v>0</v>
      </c>
      <c r="M1969" s="96"/>
      <c r="N1969" s="79" t="str">
        <f t="shared" si="277"/>
        <v/>
      </c>
      <c r="O1969" s="82"/>
      <c r="P1969" s="83">
        <f t="shared" si="271"/>
        <v>0</v>
      </c>
      <c r="Q1969" s="78">
        <f t="shared" si="274"/>
        <v>1967</v>
      </c>
      <c r="R1969" s="79"/>
      <c r="T1969" s="3" t="str">
        <f t="shared" si="272"/>
        <v/>
      </c>
    </row>
    <row r="1970" spans="1:20" ht="24.75" customHeight="1">
      <c r="A1970" s="69">
        <f t="shared" si="273"/>
        <v>1968</v>
      </c>
      <c r="B1970" s="16" t="str">
        <f t="shared" si="275"/>
        <v>1670</v>
      </c>
      <c r="C1970" s="69">
        <f t="shared" si="270"/>
        <v>1670</v>
      </c>
      <c r="D1970" s="11"/>
      <c r="E1970" s="12"/>
      <c r="F1970" s="13"/>
      <c r="G1970" s="14"/>
      <c r="H1970" s="91"/>
      <c r="I1970" s="92"/>
      <c r="J1970" s="93"/>
      <c r="K1970" s="94" t="str">
        <f t="shared" si="276"/>
        <v/>
      </c>
      <c r="L1970" s="95">
        <f t="shared" si="269"/>
        <v>0</v>
      </c>
      <c r="M1970" s="96"/>
      <c r="N1970" s="79" t="str">
        <f t="shared" si="277"/>
        <v/>
      </c>
      <c r="O1970" s="82"/>
      <c r="P1970" s="83">
        <f t="shared" si="271"/>
        <v>0</v>
      </c>
      <c r="Q1970" s="78">
        <f t="shared" si="274"/>
        <v>1968</v>
      </c>
      <c r="R1970" s="79"/>
      <c r="T1970" s="3" t="str">
        <f t="shared" si="272"/>
        <v/>
      </c>
    </row>
    <row r="1971" spans="1:20" ht="24.75" customHeight="1">
      <c r="A1971" s="69">
        <f t="shared" si="273"/>
        <v>1969</v>
      </c>
      <c r="B1971" s="16" t="str">
        <f t="shared" si="275"/>
        <v>1671</v>
      </c>
      <c r="C1971" s="69">
        <f t="shared" si="270"/>
        <v>1671</v>
      </c>
      <c r="D1971" s="11"/>
      <c r="E1971" s="12"/>
      <c r="F1971" s="13"/>
      <c r="G1971" s="14"/>
      <c r="H1971" s="91"/>
      <c r="I1971" s="92"/>
      <c r="J1971" s="93"/>
      <c r="K1971" s="94" t="str">
        <f t="shared" si="276"/>
        <v/>
      </c>
      <c r="L1971" s="95">
        <f t="shared" si="269"/>
        <v>0</v>
      </c>
      <c r="M1971" s="96"/>
      <c r="N1971" s="79" t="str">
        <f t="shared" si="277"/>
        <v/>
      </c>
      <c r="O1971" s="82"/>
      <c r="P1971" s="83">
        <f t="shared" si="271"/>
        <v>0</v>
      </c>
      <c r="Q1971" s="78">
        <f t="shared" si="274"/>
        <v>1969</v>
      </c>
      <c r="R1971" s="79"/>
      <c r="T1971" s="3" t="str">
        <f t="shared" si="272"/>
        <v/>
      </c>
    </row>
    <row r="1972" spans="1:20" ht="24.75" customHeight="1">
      <c r="A1972" s="69">
        <f t="shared" si="273"/>
        <v>1970</v>
      </c>
      <c r="B1972" s="16" t="str">
        <f t="shared" si="275"/>
        <v>1672</v>
      </c>
      <c r="C1972" s="69">
        <f t="shared" si="270"/>
        <v>1672</v>
      </c>
      <c r="D1972" s="11"/>
      <c r="E1972" s="12"/>
      <c r="F1972" s="13"/>
      <c r="G1972" s="14"/>
      <c r="H1972" s="91"/>
      <c r="I1972" s="92"/>
      <c r="J1972" s="93"/>
      <c r="K1972" s="94" t="str">
        <f t="shared" si="276"/>
        <v/>
      </c>
      <c r="L1972" s="95">
        <f t="shared" si="269"/>
        <v>0</v>
      </c>
      <c r="M1972" s="96"/>
      <c r="N1972" s="79" t="str">
        <f t="shared" si="277"/>
        <v/>
      </c>
      <c r="O1972" s="82"/>
      <c r="P1972" s="83">
        <f t="shared" si="271"/>
        <v>0</v>
      </c>
      <c r="Q1972" s="78">
        <f t="shared" si="274"/>
        <v>1970</v>
      </c>
      <c r="R1972" s="79"/>
      <c r="T1972" s="3" t="str">
        <f t="shared" si="272"/>
        <v/>
      </c>
    </row>
    <row r="1973" spans="1:20" ht="24.75" customHeight="1">
      <c r="A1973" s="69">
        <f t="shared" si="273"/>
        <v>1971</v>
      </c>
      <c r="B1973" s="16" t="str">
        <f t="shared" si="275"/>
        <v>1673</v>
      </c>
      <c r="C1973" s="69">
        <f t="shared" si="270"/>
        <v>1673</v>
      </c>
      <c r="D1973" s="11"/>
      <c r="E1973" s="12"/>
      <c r="F1973" s="13"/>
      <c r="G1973" s="14"/>
      <c r="H1973" s="91"/>
      <c r="I1973" s="92"/>
      <c r="J1973" s="93"/>
      <c r="K1973" s="94" t="str">
        <f t="shared" si="276"/>
        <v/>
      </c>
      <c r="L1973" s="95">
        <f t="shared" si="269"/>
        <v>0</v>
      </c>
      <c r="M1973" s="96"/>
      <c r="N1973" s="79" t="str">
        <f t="shared" si="277"/>
        <v/>
      </c>
      <c r="O1973" s="82"/>
      <c r="P1973" s="83">
        <f t="shared" si="271"/>
        <v>0</v>
      </c>
      <c r="Q1973" s="78">
        <f t="shared" si="274"/>
        <v>1971</v>
      </c>
      <c r="R1973" s="79"/>
      <c r="T1973" s="3" t="str">
        <f t="shared" si="272"/>
        <v/>
      </c>
    </row>
    <row r="1974" spans="1:20" ht="24.75" customHeight="1">
      <c r="A1974" s="69">
        <f t="shared" si="273"/>
        <v>1972</v>
      </c>
      <c r="B1974" s="16" t="str">
        <f t="shared" si="275"/>
        <v>1674</v>
      </c>
      <c r="C1974" s="69">
        <f t="shared" si="270"/>
        <v>1674</v>
      </c>
      <c r="D1974" s="11"/>
      <c r="E1974" s="12"/>
      <c r="F1974" s="13"/>
      <c r="G1974" s="14"/>
      <c r="H1974" s="91"/>
      <c r="I1974" s="92"/>
      <c r="J1974" s="93"/>
      <c r="K1974" s="94" t="str">
        <f t="shared" si="276"/>
        <v/>
      </c>
      <c r="L1974" s="95">
        <f t="shared" si="269"/>
        <v>0</v>
      </c>
      <c r="M1974" s="96"/>
      <c r="N1974" s="79" t="str">
        <f t="shared" si="277"/>
        <v/>
      </c>
      <c r="O1974" s="82"/>
      <c r="P1974" s="83">
        <f t="shared" si="271"/>
        <v>0</v>
      </c>
      <c r="Q1974" s="78">
        <f t="shared" si="274"/>
        <v>1972</v>
      </c>
      <c r="R1974" s="79"/>
      <c r="T1974" s="3" t="str">
        <f t="shared" si="272"/>
        <v/>
      </c>
    </row>
    <row r="1975" spans="1:20" ht="24.75" customHeight="1">
      <c r="A1975" s="69">
        <f t="shared" si="273"/>
        <v>1973</v>
      </c>
      <c r="B1975" s="16" t="str">
        <f t="shared" si="275"/>
        <v>1675</v>
      </c>
      <c r="C1975" s="69">
        <f t="shared" si="270"/>
        <v>1675</v>
      </c>
      <c r="D1975" s="11"/>
      <c r="E1975" s="12"/>
      <c r="F1975" s="13"/>
      <c r="G1975" s="14"/>
      <c r="H1975" s="91"/>
      <c r="I1975" s="92"/>
      <c r="J1975" s="93"/>
      <c r="K1975" s="94" t="str">
        <f t="shared" si="276"/>
        <v/>
      </c>
      <c r="L1975" s="95">
        <f t="shared" si="269"/>
        <v>0</v>
      </c>
      <c r="M1975" s="96"/>
      <c r="N1975" s="79" t="str">
        <f t="shared" si="277"/>
        <v/>
      </c>
      <c r="O1975" s="82"/>
      <c r="P1975" s="83">
        <f t="shared" si="271"/>
        <v>0</v>
      </c>
      <c r="Q1975" s="78">
        <f t="shared" si="274"/>
        <v>1973</v>
      </c>
      <c r="R1975" s="79"/>
      <c r="T1975" s="3" t="str">
        <f t="shared" si="272"/>
        <v/>
      </c>
    </row>
    <row r="1976" spans="1:20" ht="24.75" customHeight="1">
      <c r="A1976" s="69">
        <f t="shared" si="273"/>
        <v>1974</v>
      </c>
      <c r="B1976" s="16" t="str">
        <f t="shared" si="275"/>
        <v>1676</v>
      </c>
      <c r="C1976" s="69">
        <f t="shared" si="270"/>
        <v>1676</v>
      </c>
      <c r="D1976" s="11"/>
      <c r="E1976" s="12"/>
      <c r="F1976" s="13"/>
      <c r="G1976" s="14"/>
      <c r="H1976" s="91"/>
      <c r="I1976" s="92"/>
      <c r="J1976" s="93"/>
      <c r="K1976" s="94" t="str">
        <f t="shared" si="276"/>
        <v/>
      </c>
      <c r="L1976" s="95">
        <f t="shared" si="269"/>
        <v>0</v>
      </c>
      <c r="M1976" s="96"/>
      <c r="N1976" s="79" t="str">
        <f t="shared" si="277"/>
        <v/>
      </c>
      <c r="O1976" s="82"/>
      <c r="P1976" s="83">
        <f t="shared" si="271"/>
        <v>0</v>
      </c>
      <c r="Q1976" s="78">
        <f t="shared" si="274"/>
        <v>1974</v>
      </c>
      <c r="R1976" s="79"/>
      <c r="T1976" s="3" t="str">
        <f t="shared" si="272"/>
        <v/>
      </c>
    </row>
    <row r="1977" spans="1:20" ht="24.75" customHeight="1">
      <c r="A1977" s="69">
        <f t="shared" si="273"/>
        <v>1975</v>
      </c>
      <c r="B1977" s="16" t="str">
        <f t="shared" si="275"/>
        <v>1677</v>
      </c>
      <c r="C1977" s="69">
        <f t="shared" si="270"/>
        <v>1677</v>
      </c>
      <c r="D1977" s="11"/>
      <c r="E1977" s="12"/>
      <c r="F1977" s="13"/>
      <c r="G1977" s="14"/>
      <c r="H1977" s="91"/>
      <c r="I1977" s="92"/>
      <c r="J1977" s="93"/>
      <c r="K1977" s="94" t="str">
        <f t="shared" si="276"/>
        <v/>
      </c>
      <c r="L1977" s="95">
        <f t="shared" si="269"/>
        <v>0</v>
      </c>
      <c r="M1977" s="96"/>
      <c r="N1977" s="79" t="str">
        <f t="shared" si="277"/>
        <v/>
      </c>
      <c r="O1977" s="82"/>
      <c r="P1977" s="83">
        <f t="shared" si="271"/>
        <v>0</v>
      </c>
      <c r="Q1977" s="78">
        <f t="shared" si="274"/>
        <v>1975</v>
      </c>
      <c r="R1977" s="79"/>
      <c r="T1977" s="3" t="str">
        <f t="shared" si="272"/>
        <v/>
      </c>
    </row>
    <row r="1978" spans="1:20" ht="24.75" customHeight="1">
      <c r="A1978" s="69">
        <f t="shared" si="273"/>
        <v>1976</v>
      </c>
      <c r="B1978" s="16" t="str">
        <f t="shared" si="275"/>
        <v>1678</v>
      </c>
      <c r="C1978" s="69">
        <f t="shared" si="270"/>
        <v>1678</v>
      </c>
      <c r="D1978" s="11"/>
      <c r="E1978" s="12"/>
      <c r="F1978" s="13"/>
      <c r="G1978" s="14"/>
      <c r="H1978" s="91"/>
      <c r="I1978" s="92"/>
      <c r="J1978" s="93"/>
      <c r="K1978" s="94" t="str">
        <f t="shared" si="276"/>
        <v/>
      </c>
      <c r="L1978" s="95">
        <f t="shared" si="269"/>
        <v>0</v>
      </c>
      <c r="M1978" s="96"/>
      <c r="N1978" s="79" t="str">
        <f t="shared" si="277"/>
        <v/>
      </c>
      <c r="O1978" s="82"/>
      <c r="P1978" s="83">
        <f t="shared" si="271"/>
        <v>0</v>
      </c>
      <c r="Q1978" s="78">
        <f t="shared" si="274"/>
        <v>1976</v>
      </c>
      <c r="R1978" s="79"/>
      <c r="T1978" s="3" t="str">
        <f t="shared" si="272"/>
        <v/>
      </c>
    </row>
    <row r="1979" spans="1:20" ht="24.75" customHeight="1">
      <c r="A1979" s="69">
        <f t="shared" si="273"/>
        <v>1977</v>
      </c>
      <c r="B1979" s="16" t="str">
        <f t="shared" si="275"/>
        <v>1679</v>
      </c>
      <c r="C1979" s="69">
        <f t="shared" si="270"/>
        <v>1679</v>
      </c>
      <c r="D1979" s="11"/>
      <c r="E1979" s="12"/>
      <c r="F1979" s="13"/>
      <c r="G1979" s="14"/>
      <c r="H1979" s="91"/>
      <c r="I1979" s="92"/>
      <c r="J1979" s="93"/>
      <c r="K1979" s="94" t="str">
        <f t="shared" si="276"/>
        <v/>
      </c>
      <c r="L1979" s="95">
        <f t="shared" si="269"/>
        <v>0</v>
      </c>
      <c r="M1979" s="96"/>
      <c r="N1979" s="79" t="str">
        <f t="shared" si="277"/>
        <v/>
      </c>
      <c r="O1979" s="82"/>
      <c r="P1979" s="83">
        <f t="shared" si="271"/>
        <v>0</v>
      </c>
      <c r="Q1979" s="78">
        <f t="shared" si="274"/>
        <v>1977</v>
      </c>
      <c r="R1979" s="79"/>
      <c r="T1979" s="3" t="str">
        <f t="shared" si="272"/>
        <v/>
      </c>
    </row>
    <row r="1980" spans="1:20" ht="24.75" customHeight="1">
      <c r="A1980" s="69">
        <f t="shared" si="273"/>
        <v>1978</v>
      </c>
      <c r="B1980" s="16" t="str">
        <f t="shared" si="275"/>
        <v>1680</v>
      </c>
      <c r="C1980" s="69">
        <f t="shared" si="270"/>
        <v>1680</v>
      </c>
      <c r="D1980" s="11"/>
      <c r="E1980" s="12"/>
      <c r="F1980" s="13"/>
      <c r="G1980" s="14"/>
      <c r="H1980" s="91"/>
      <c r="I1980" s="92"/>
      <c r="J1980" s="93"/>
      <c r="K1980" s="94" t="str">
        <f t="shared" si="276"/>
        <v/>
      </c>
      <c r="L1980" s="95">
        <f t="shared" si="269"/>
        <v>0</v>
      </c>
      <c r="M1980" s="96"/>
      <c r="N1980" s="79" t="str">
        <f t="shared" si="277"/>
        <v/>
      </c>
      <c r="O1980" s="82"/>
      <c r="P1980" s="83">
        <f t="shared" si="271"/>
        <v>0</v>
      </c>
      <c r="Q1980" s="78">
        <f t="shared" si="274"/>
        <v>1978</v>
      </c>
      <c r="R1980" s="79"/>
      <c r="T1980" s="3" t="str">
        <f t="shared" si="272"/>
        <v/>
      </c>
    </row>
    <row r="1981" spans="1:20" ht="24.75" customHeight="1">
      <c r="A1981" s="69">
        <f t="shared" si="273"/>
        <v>1979</v>
      </c>
      <c r="B1981" s="16" t="str">
        <f t="shared" si="275"/>
        <v>1681</v>
      </c>
      <c r="C1981" s="69">
        <f t="shared" si="270"/>
        <v>1681</v>
      </c>
      <c r="D1981" s="11"/>
      <c r="E1981" s="12"/>
      <c r="F1981" s="13"/>
      <c r="G1981" s="14"/>
      <c r="H1981" s="91"/>
      <c r="I1981" s="92"/>
      <c r="J1981" s="93"/>
      <c r="K1981" s="94" t="str">
        <f t="shared" si="276"/>
        <v/>
      </c>
      <c r="L1981" s="95">
        <f t="shared" si="269"/>
        <v>0</v>
      </c>
      <c r="M1981" s="96"/>
      <c r="N1981" s="79" t="str">
        <f t="shared" si="277"/>
        <v/>
      </c>
      <c r="O1981" s="82"/>
      <c r="P1981" s="83">
        <f t="shared" si="271"/>
        <v>0</v>
      </c>
      <c r="Q1981" s="78">
        <f t="shared" si="274"/>
        <v>1979</v>
      </c>
      <c r="R1981" s="79"/>
      <c r="T1981" s="3" t="str">
        <f t="shared" si="272"/>
        <v/>
      </c>
    </row>
    <row r="1982" spans="1:20" ht="24.75" customHeight="1">
      <c r="A1982" s="69">
        <f t="shared" si="273"/>
        <v>1980</v>
      </c>
      <c r="B1982" s="16" t="str">
        <f t="shared" si="275"/>
        <v>1682</v>
      </c>
      <c r="C1982" s="69">
        <f t="shared" si="270"/>
        <v>1682</v>
      </c>
      <c r="D1982" s="11"/>
      <c r="E1982" s="12"/>
      <c r="F1982" s="13"/>
      <c r="G1982" s="14"/>
      <c r="H1982" s="91"/>
      <c r="I1982" s="92"/>
      <c r="J1982" s="93"/>
      <c r="K1982" s="94" t="str">
        <f t="shared" si="276"/>
        <v/>
      </c>
      <c r="L1982" s="95">
        <f t="shared" si="269"/>
        <v>0</v>
      </c>
      <c r="M1982" s="96"/>
      <c r="N1982" s="79" t="str">
        <f t="shared" si="277"/>
        <v/>
      </c>
      <c r="O1982" s="82"/>
      <c r="P1982" s="83">
        <f t="shared" si="271"/>
        <v>0</v>
      </c>
      <c r="Q1982" s="78">
        <f t="shared" si="274"/>
        <v>1980</v>
      </c>
      <c r="R1982" s="79"/>
      <c r="T1982" s="3" t="str">
        <f t="shared" si="272"/>
        <v/>
      </c>
    </row>
    <row r="1983" spans="1:20" ht="24.75" customHeight="1">
      <c r="A1983" s="69">
        <f t="shared" si="273"/>
        <v>1981</v>
      </c>
      <c r="B1983" s="16" t="str">
        <f t="shared" si="275"/>
        <v>1683</v>
      </c>
      <c r="C1983" s="69">
        <f t="shared" si="270"/>
        <v>1683</v>
      </c>
      <c r="D1983" s="11"/>
      <c r="E1983" s="12"/>
      <c r="F1983" s="13"/>
      <c r="G1983" s="14"/>
      <c r="H1983" s="91"/>
      <c r="I1983" s="92"/>
      <c r="J1983" s="93"/>
      <c r="K1983" s="94" t="str">
        <f t="shared" si="276"/>
        <v/>
      </c>
      <c r="L1983" s="95">
        <f t="shared" si="269"/>
        <v>0</v>
      </c>
      <c r="M1983" s="96"/>
      <c r="N1983" s="79" t="str">
        <f t="shared" si="277"/>
        <v/>
      </c>
      <c r="O1983" s="82"/>
      <c r="P1983" s="83">
        <f t="shared" si="271"/>
        <v>0</v>
      </c>
      <c r="Q1983" s="78">
        <f t="shared" si="274"/>
        <v>1981</v>
      </c>
      <c r="R1983" s="79"/>
      <c r="T1983" s="3" t="str">
        <f t="shared" si="272"/>
        <v/>
      </c>
    </row>
    <row r="1984" spans="1:20" ht="24.75" customHeight="1">
      <c r="A1984" s="69">
        <f t="shared" si="273"/>
        <v>1982</v>
      </c>
      <c r="B1984" s="16" t="str">
        <f t="shared" si="275"/>
        <v>1684</v>
      </c>
      <c r="C1984" s="69">
        <f t="shared" si="270"/>
        <v>1684</v>
      </c>
      <c r="D1984" s="11"/>
      <c r="E1984" s="12"/>
      <c r="F1984" s="13"/>
      <c r="G1984" s="14"/>
      <c r="H1984" s="91"/>
      <c r="I1984" s="92"/>
      <c r="J1984" s="93"/>
      <c r="K1984" s="94" t="str">
        <f t="shared" si="276"/>
        <v/>
      </c>
      <c r="L1984" s="95">
        <f t="shared" si="269"/>
        <v>0</v>
      </c>
      <c r="M1984" s="96"/>
      <c r="N1984" s="79" t="str">
        <f t="shared" si="277"/>
        <v/>
      </c>
      <c r="O1984" s="82"/>
      <c r="P1984" s="83">
        <f t="shared" si="271"/>
        <v>0</v>
      </c>
      <c r="Q1984" s="78">
        <f t="shared" si="274"/>
        <v>1982</v>
      </c>
      <c r="R1984" s="79"/>
      <c r="T1984" s="3" t="str">
        <f t="shared" si="272"/>
        <v/>
      </c>
    </row>
    <row r="1985" spans="1:20" ht="24.75" customHeight="1">
      <c r="A1985" s="69">
        <f t="shared" si="273"/>
        <v>1983</v>
      </c>
      <c r="B1985" s="16" t="str">
        <f t="shared" si="275"/>
        <v>1685</v>
      </c>
      <c r="C1985" s="69">
        <f t="shared" si="270"/>
        <v>1685</v>
      </c>
      <c r="D1985" s="11"/>
      <c r="E1985" s="12"/>
      <c r="F1985" s="13"/>
      <c r="G1985" s="14"/>
      <c r="H1985" s="91"/>
      <c r="I1985" s="92"/>
      <c r="J1985" s="93"/>
      <c r="K1985" s="94" t="str">
        <f t="shared" si="276"/>
        <v/>
      </c>
      <c r="L1985" s="95">
        <f t="shared" si="269"/>
        <v>0</v>
      </c>
      <c r="M1985" s="96"/>
      <c r="N1985" s="79" t="str">
        <f t="shared" si="277"/>
        <v/>
      </c>
      <c r="O1985" s="82"/>
      <c r="P1985" s="83">
        <f t="shared" si="271"/>
        <v>0</v>
      </c>
      <c r="Q1985" s="78">
        <f t="shared" si="274"/>
        <v>1983</v>
      </c>
      <c r="R1985" s="79"/>
      <c r="T1985" s="3" t="str">
        <f t="shared" si="272"/>
        <v/>
      </c>
    </row>
    <row r="1986" spans="1:20" ht="24.75" customHeight="1">
      <c r="A1986" s="69">
        <f t="shared" si="273"/>
        <v>1984</v>
      </c>
      <c r="B1986" s="16" t="str">
        <f t="shared" si="275"/>
        <v>1686</v>
      </c>
      <c r="C1986" s="69">
        <f t="shared" si="270"/>
        <v>1686</v>
      </c>
      <c r="D1986" s="11"/>
      <c r="E1986" s="12"/>
      <c r="F1986" s="13"/>
      <c r="G1986" s="14"/>
      <c r="H1986" s="91"/>
      <c r="I1986" s="92"/>
      <c r="J1986" s="93"/>
      <c r="K1986" s="94" t="str">
        <f t="shared" si="276"/>
        <v/>
      </c>
      <c r="L1986" s="95">
        <f t="shared" si="269"/>
        <v>0</v>
      </c>
      <c r="M1986" s="96"/>
      <c r="N1986" s="79" t="str">
        <f t="shared" si="277"/>
        <v/>
      </c>
      <c r="O1986" s="82"/>
      <c r="P1986" s="83">
        <f t="shared" si="271"/>
        <v>0</v>
      </c>
      <c r="Q1986" s="78">
        <f t="shared" si="274"/>
        <v>1984</v>
      </c>
      <c r="R1986" s="79"/>
      <c r="T1986" s="3" t="str">
        <f t="shared" si="272"/>
        <v/>
      </c>
    </row>
    <row r="1987" spans="1:20" ht="24.75" customHeight="1">
      <c r="A1987" s="69">
        <f t="shared" si="273"/>
        <v>1985</v>
      </c>
      <c r="B1987" s="16" t="str">
        <f t="shared" si="275"/>
        <v>1687</v>
      </c>
      <c r="C1987" s="69">
        <f t="shared" si="270"/>
        <v>1687</v>
      </c>
      <c r="D1987" s="11"/>
      <c r="E1987" s="12"/>
      <c r="F1987" s="13"/>
      <c r="G1987" s="14"/>
      <c r="H1987" s="91"/>
      <c r="I1987" s="92"/>
      <c r="J1987" s="93"/>
      <c r="K1987" s="94" t="str">
        <f t="shared" si="276"/>
        <v/>
      </c>
      <c r="L1987" s="95">
        <f t="shared" ref="L1987:L2050" si="278">COUNTIF($D$3:$D$1049,D1987)</f>
        <v>0</v>
      </c>
      <c r="M1987" s="96"/>
      <c r="N1987" s="79" t="str">
        <f t="shared" si="277"/>
        <v/>
      </c>
      <c r="O1987" s="82"/>
      <c r="P1987" s="83">
        <f t="shared" si="271"/>
        <v>0</v>
      </c>
      <c r="Q1987" s="78">
        <f t="shared" si="274"/>
        <v>1985</v>
      </c>
      <c r="R1987" s="79"/>
      <c r="T1987" s="3" t="str">
        <f t="shared" si="272"/>
        <v/>
      </c>
    </row>
    <row r="1988" spans="1:20" ht="24.75" customHeight="1">
      <c r="A1988" s="69">
        <f t="shared" si="273"/>
        <v>1986</v>
      </c>
      <c r="B1988" s="16" t="str">
        <f t="shared" si="275"/>
        <v>1688</v>
      </c>
      <c r="C1988" s="69">
        <f t="shared" ref="C1988:C2051" si="279">IF(H1988&lt;&gt;H1987,1,C1987+1)</f>
        <v>1688</v>
      </c>
      <c r="D1988" s="11"/>
      <c r="E1988" s="12"/>
      <c r="F1988" s="13"/>
      <c r="G1988" s="14"/>
      <c r="H1988" s="91"/>
      <c r="I1988" s="92"/>
      <c r="J1988" s="93"/>
      <c r="K1988" s="94" t="str">
        <f t="shared" si="276"/>
        <v/>
      </c>
      <c r="L1988" s="95">
        <f t="shared" si="278"/>
        <v>0</v>
      </c>
      <c r="M1988" s="96"/>
      <c r="N1988" s="79" t="str">
        <f t="shared" si="277"/>
        <v/>
      </c>
      <c r="O1988" s="82"/>
      <c r="P1988" s="83">
        <f t="shared" ref="P1988:P2051" si="280">IF(M1988&lt;&gt;0,M1988,O1988)</f>
        <v>0</v>
      </c>
      <c r="Q1988" s="78">
        <f t="shared" si="274"/>
        <v>1986</v>
      </c>
      <c r="R1988" s="79"/>
      <c r="T1988" s="3" t="str">
        <f t="shared" ref="T1988:T2051" si="281">LEFT(D1988,2)</f>
        <v/>
      </c>
    </row>
    <row r="1989" spans="1:20" ht="24.75" customHeight="1">
      <c r="A1989" s="69">
        <f t="shared" ref="A1989:A2052" si="282">A1988+1</f>
        <v>1987</v>
      </c>
      <c r="B1989" s="16" t="str">
        <f t="shared" si="275"/>
        <v>1689</v>
      </c>
      <c r="C1989" s="69">
        <f t="shared" si="279"/>
        <v>1689</v>
      </c>
      <c r="D1989" s="11"/>
      <c r="E1989" s="12"/>
      <c r="F1989" s="13"/>
      <c r="G1989" s="14"/>
      <c r="H1989" s="91"/>
      <c r="I1989" s="92"/>
      <c r="J1989" s="93"/>
      <c r="K1989" s="94" t="str">
        <f t="shared" si="276"/>
        <v/>
      </c>
      <c r="L1989" s="95">
        <f t="shared" si="278"/>
        <v>0</v>
      </c>
      <c r="M1989" s="96"/>
      <c r="N1989" s="79" t="str">
        <f t="shared" si="277"/>
        <v/>
      </c>
      <c r="O1989" s="82"/>
      <c r="P1989" s="83">
        <f t="shared" si="280"/>
        <v>0</v>
      </c>
      <c r="Q1989" s="78">
        <f t="shared" ref="Q1989:Q2052" si="283">Q1988+1</f>
        <v>1987</v>
      </c>
      <c r="R1989" s="79"/>
      <c r="T1989" s="3" t="str">
        <f t="shared" si="281"/>
        <v/>
      </c>
    </row>
    <row r="1990" spans="1:20" ht="24.75" customHeight="1">
      <c r="A1990" s="69">
        <f t="shared" si="282"/>
        <v>1988</v>
      </c>
      <c r="B1990" s="16" t="str">
        <f t="shared" si="275"/>
        <v>1690</v>
      </c>
      <c r="C1990" s="69">
        <f t="shared" si="279"/>
        <v>1690</v>
      </c>
      <c r="D1990" s="11"/>
      <c r="E1990" s="12"/>
      <c r="F1990" s="13"/>
      <c r="G1990" s="14"/>
      <c r="H1990" s="91"/>
      <c r="I1990" s="92"/>
      <c r="J1990" s="93"/>
      <c r="K1990" s="94" t="str">
        <f t="shared" si="276"/>
        <v/>
      </c>
      <c r="L1990" s="95">
        <f t="shared" si="278"/>
        <v>0</v>
      </c>
      <c r="M1990" s="96"/>
      <c r="N1990" s="79" t="str">
        <f t="shared" si="277"/>
        <v/>
      </c>
      <c r="O1990" s="82"/>
      <c r="P1990" s="83">
        <f t="shared" si="280"/>
        <v>0</v>
      </c>
      <c r="Q1990" s="78">
        <f t="shared" si="283"/>
        <v>1988</v>
      </c>
      <c r="R1990" s="79"/>
      <c r="T1990" s="3" t="str">
        <f t="shared" si="281"/>
        <v/>
      </c>
    </row>
    <row r="1991" spans="1:20" ht="24.75" customHeight="1">
      <c r="A1991" s="69">
        <f t="shared" si="282"/>
        <v>1989</v>
      </c>
      <c r="B1991" s="16" t="str">
        <f t="shared" si="275"/>
        <v>1691</v>
      </c>
      <c r="C1991" s="69">
        <f t="shared" si="279"/>
        <v>1691</v>
      </c>
      <c r="D1991" s="11"/>
      <c r="E1991" s="12"/>
      <c r="F1991" s="13"/>
      <c r="G1991" s="14"/>
      <c r="H1991" s="91"/>
      <c r="I1991" s="92"/>
      <c r="J1991" s="93"/>
      <c r="K1991" s="94" t="str">
        <f t="shared" si="276"/>
        <v/>
      </c>
      <c r="L1991" s="95">
        <f t="shared" si="278"/>
        <v>0</v>
      </c>
      <c r="M1991" s="96"/>
      <c r="N1991" s="79" t="str">
        <f t="shared" si="277"/>
        <v/>
      </c>
      <c r="O1991" s="82"/>
      <c r="P1991" s="83">
        <f t="shared" si="280"/>
        <v>0</v>
      </c>
      <c r="Q1991" s="78">
        <f t="shared" si="283"/>
        <v>1989</v>
      </c>
      <c r="R1991" s="79"/>
      <c r="T1991" s="3" t="str">
        <f t="shared" si="281"/>
        <v/>
      </c>
    </row>
    <row r="1992" spans="1:20" ht="24.75" customHeight="1">
      <c r="A1992" s="69">
        <f t="shared" si="282"/>
        <v>1990</v>
      </c>
      <c r="B1992" s="16" t="str">
        <f t="shared" si="275"/>
        <v>1692</v>
      </c>
      <c r="C1992" s="69">
        <f t="shared" si="279"/>
        <v>1692</v>
      </c>
      <c r="D1992" s="11"/>
      <c r="E1992" s="12"/>
      <c r="F1992" s="13"/>
      <c r="G1992" s="14"/>
      <c r="H1992" s="91"/>
      <c r="I1992" s="92"/>
      <c r="J1992" s="93"/>
      <c r="K1992" s="94" t="str">
        <f t="shared" si="276"/>
        <v/>
      </c>
      <c r="L1992" s="95">
        <f t="shared" si="278"/>
        <v>0</v>
      </c>
      <c r="M1992" s="96"/>
      <c r="N1992" s="79" t="str">
        <f t="shared" si="277"/>
        <v/>
      </c>
      <c r="O1992" s="82"/>
      <c r="P1992" s="83">
        <f t="shared" si="280"/>
        <v>0</v>
      </c>
      <c r="Q1992" s="78">
        <f t="shared" si="283"/>
        <v>1990</v>
      </c>
      <c r="R1992" s="79"/>
      <c r="T1992" s="3" t="str">
        <f t="shared" si="281"/>
        <v/>
      </c>
    </row>
    <row r="1993" spans="1:20" ht="24.75" customHeight="1">
      <c r="A1993" s="69">
        <f t="shared" si="282"/>
        <v>1991</v>
      </c>
      <c r="B1993" s="16" t="str">
        <f t="shared" si="275"/>
        <v>1693</v>
      </c>
      <c r="C1993" s="69">
        <f t="shared" si="279"/>
        <v>1693</v>
      </c>
      <c r="D1993" s="11"/>
      <c r="E1993" s="12"/>
      <c r="F1993" s="13"/>
      <c r="G1993" s="14"/>
      <c r="H1993" s="91"/>
      <c r="I1993" s="92"/>
      <c r="J1993" s="93"/>
      <c r="K1993" s="94" t="str">
        <f t="shared" si="276"/>
        <v/>
      </c>
      <c r="L1993" s="95">
        <f t="shared" si="278"/>
        <v>0</v>
      </c>
      <c r="M1993" s="96"/>
      <c r="N1993" s="79" t="str">
        <f t="shared" si="277"/>
        <v/>
      </c>
      <c r="O1993" s="82"/>
      <c r="P1993" s="83">
        <f t="shared" si="280"/>
        <v>0</v>
      </c>
      <c r="Q1993" s="78">
        <f t="shared" si="283"/>
        <v>1991</v>
      </c>
      <c r="R1993" s="79"/>
      <c r="T1993" s="3" t="str">
        <f t="shared" si="281"/>
        <v/>
      </c>
    </row>
    <row r="1994" spans="1:20" ht="24.75" customHeight="1">
      <c r="A1994" s="69">
        <f t="shared" si="282"/>
        <v>1992</v>
      </c>
      <c r="B1994" s="16" t="str">
        <f t="shared" ref="B1994:B2057" si="284">J1994&amp;TEXT(C1994,"00")</f>
        <v>1694</v>
      </c>
      <c r="C1994" s="69">
        <f t="shared" si="279"/>
        <v>1694</v>
      </c>
      <c r="D1994" s="11"/>
      <c r="E1994" s="12"/>
      <c r="F1994" s="13"/>
      <c r="G1994" s="14"/>
      <c r="H1994" s="91"/>
      <c r="I1994" s="92"/>
      <c r="J1994" s="93"/>
      <c r="K1994" s="94" t="str">
        <f t="shared" si="276"/>
        <v/>
      </c>
      <c r="L1994" s="95">
        <f t="shared" si="278"/>
        <v>0</v>
      </c>
      <c r="M1994" s="96"/>
      <c r="N1994" s="79" t="str">
        <f t="shared" si="277"/>
        <v/>
      </c>
      <c r="O1994" s="82"/>
      <c r="P1994" s="83">
        <f t="shared" si="280"/>
        <v>0</v>
      </c>
      <c r="Q1994" s="78">
        <f t="shared" si="283"/>
        <v>1992</v>
      </c>
      <c r="R1994" s="79"/>
      <c r="T1994" s="3" t="str">
        <f t="shared" si="281"/>
        <v/>
      </c>
    </row>
    <row r="1995" spans="1:20" ht="24.75" customHeight="1">
      <c r="A1995" s="69">
        <f t="shared" si="282"/>
        <v>1993</v>
      </c>
      <c r="B1995" s="16" t="str">
        <f t="shared" si="284"/>
        <v>1695</v>
      </c>
      <c r="C1995" s="69">
        <f t="shared" si="279"/>
        <v>1695</v>
      </c>
      <c r="D1995" s="11"/>
      <c r="E1995" s="12"/>
      <c r="F1995" s="13"/>
      <c r="G1995" s="14"/>
      <c r="H1995" s="91"/>
      <c r="I1995" s="92"/>
      <c r="J1995" s="93"/>
      <c r="K1995" s="94" t="str">
        <f t="shared" si="276"/>
        <v/>
      </c>
      <c r="L1995" s="95">
        <f t="shared" si="278"/>
        <v>0</v>
      </c>
      <c r="M1995" s="96"/>
      <c r="N1995" s="79" t="str">
        <f t="shared" si="277"/>
        <v/>
      </c>
      <c r="O1995" s="82"/>
      <c r="P1995" s="83">
        <f t="shared" si="280"/>
        <v>0</v>
      </c>
      <c r="Q1995" s="78">
        <f t="shared" si="283"/>
        <v>1993</v>
      </c>
      <c r="R1995" s="79"/>
      <c r="T1995" s="3" t="str">
        <f t="shared" si="281"/>
        <v/>
      </c>
    </row>
    <row r="1996" spans="1:20" ht="24.75" customHeight="1">
      <c r="A1996" s="69">
        <f t="shared" si="282"/>
        <v>1994</v>
      </c>
      <c r="B1996" s="16" t="str">
        <f t="shared" si="284"/>
        <v>1696</v>
      </c>
      <c r="C1996" s="69">
        <f t="shared" si="279"/>
        <v>1696</v>
      </c>
      <c r="D1996" s="11"/>
      <c r="E1996" s="12"/>
      <c r="F1996" s="13"/>
      <c r="G1996" s="14"/>
      <c r="H1996" s="91"/>
      <c r="I1996" s="92"/>
      <c r="J1996" s="93"/>
      <c r="K1996" s="94" t="str">
        <f t="shared" si="276"/>
        <v/>
      </c>
      <c r="L1996" s="95">
        <f t="shared" si="278"/>
        <v>0</v>
      </c>
      <c r="M1996" s="96"/>
      <c r="N1996" s="79" t="str">
        <f t="shared" si="277"/>
        <v/>
      </c>
      <c r="O1996" s="82"/>
      <c r="P1996" s="83">
        <f t="shared" si="280"/>
        <v>0</v>
      </c>
      <c r="Q1996" s="78">
        <f t="shared" si="283"/>
        <v>1994</v>
      </c>
      <c r="R1996" s="79"/>
      <c r="T1996" s="3" t="str">
        <f t="shared" si="281"/>
        <v/>
      </c>
    </row>
    <row r="1997" spans="1:20" ht="24.75" customHeight="1">
      <c r="A1997" s="69">
        <f t="shared" si="282"/>
        <v>1995</v>
      </c>
      <c r="B1997" s="16" t="str">
        <f t="shared" si="284"/>
        <v>1697</v>
      </c>
      <c r="C1997" s="69">
        <f t="shared" si="279"/>
        <v>1697</v>
      </c>
      <c r="D1997" s="11"/>
      <c r="E1997" s="12"/>
      <c r="F1997" s="13"/>
      <c r="G1997" s="14"/>
      <c r="H1997" s="91"/>
      <c r="I1997" s="92"/>
      <c r="J1997" s="93"/>
      <c r="K1997" s="94" t="str">
        <f t="shared" si="276"/>
        <v/>
      </c>
      <c r="L1997" s="95">
        <f t="shared" si="278"/>
        <v>0</v>
      </c>
      <c r="M1997" s="96"/>
      <c r="N1997" s="79" t="str">
        <f t="shared" si="277"/>
        <v/>
      </c>
      <c r="O1997" s="82"/>
      <c r="P1997" s="83">
        <f t="shared" si="280"/>
        <v>0</v>
      </c>
      <c r="Q1997" s="78">
        <f t="shared" si="283"/>
        <v>1995</v>
      </c>
      <c r="R1997" s="79"/>
      <c r="T1997" s="3" t="str">
        <f t="shared" si="281"/>
        <v/>
      </c>
    </row>
    <row r="1998" spans="1:20" ht="24.75" customHeight="1">
      <c r="A1998" s="69">
        <f t="shared" si="282"/>
        <v>1996</v>
      </c>
      <c r="B1998" s="16" t="str">
        <f t="shared" si="284"/>
        <v>1698</v>
      </c>
      <c r="C1998" s="69">
        <f t="shared" si="279"/>
        <v>1698</v>
      </c>
      <c r="D1998" s="11"/>
      <c r="E1998" s="12"/>
      <c r="F1998" s="13"/>
      <c r="G1998" s="14"/>
      <c r="H1998" s="91"/>
      <c r="I1998" s="92"/>
      <c r="J1998" s="93"/>
      <c r="K1998" s="94" t="str">
        <f t="shared" si="276"/>
        <v/>
      </c>
      <c r="L1998" s="95">
        <f t="shared" si="278"/>
        <v>0</v>
      </c>
      <c r="M1998" s="96"/>
      <c r="N1998" s="79" t="str">
        <f t="shared" si="277"/>
        <v/>
      </c>
      <c r="O1998" s="82"/>
      <c r="P1998" s="83">
        <f t="shared" si="280"/>
        <v>0</v>
      </c>
      <c r="Q1998" s="78">
        <f t="shared" si="283"/>
        <v>1996</v>
      </c>
      <c r="R1998" s="79"/>
      <c r="T1998" s="3" t="str">
        <f t="shared" si="281"/>
        <v/>
      </c>
    </row>
    <row r="1999" spans="1:20" ht="24.75" customHeight="1">
      <c r="A1999" s="69">
        <f t="shared" si="282"/>
        <v>1997</v>
      </c>
      <c r="B1999" s="16" t="str">
        <f t="shared" si="284"/>
        <v>1699</v>
      </c>
      <c r="C1999" s="69">
        <f t="shared" si="279"/>
        <v>1699</v>
      </c>
      <c r="D1999" s="11"/>
      <c r="E1999" s="12"/>
      <c r="F1999" s="13"/>
      <c r="G1999" s="14"/>
      <c r="H1999" s="91"/>
      <c r="I1999" s="92"/>
      <c r="J1999" s="93"/>
      <c r="K1999" s="94" t="str">
        <f t="shared" si="276"/>
        <v/>
      </c>
      <c r="L1999" s="95">
        <f t="shared" si="278"/>
        <v>0</v>
      </c>
      <c r="M1999" s="96"/>
      <c r="N1999" s="79" t="str">
        <f t="shared" si="277"/>
        <v/>
      </c>
      <c r="O1999" s="82"/>
      <c r="P1999" s="83">
        <f t="shared" si="280"/>
        <v>0</v>
      </c>
      <c r="Q1999" s="78">
        <f t="shared" si="283"/>
        <v>1997</v>
      </c>
      <c r="R1999" s="79"/>
      <c r="T1999" s="3" t="str">
        <f t="shared" si="281"/>
        <v/>
      </c>
    </row>
    <row r="2000" spans="1:20" ht="24.75" customHeight="1">
      <c r="A2000" s="69">
        <f t="shared" si="282"/>
        <v>1998</v>
      </c>
      <c r="B2000" s="16" t="str">
        <f t="shared" si="284"/>
        <v>1700</v>
      </c>
      <c r="C2000" s="69">
        <f t="shared" si="279"/>
        <v>1700</v>
      </c>
      <c r="D2000" s="11"/>
      <c r="E2000" s="12"/>
      <c r="F2000" s="13"/>
      <c r="G2000" s="14"/>
      <c r="H2000" s="91"/>
      <c r="I2000" s="92"/>
      <c r="J2000" s="93"/>
      <c r="K2000" s="94" t="str">
        <f t="shared" si="276"/>
        <v/>
      </c>
      <c r="L2000" s="95">
        <f t="shared" si="278"/>
        <v>0</v>
      </c>
      <c r="M2000" s="96"/>
      <c r="N2000" s="79" t="str">
        <f t="shared" si="277"/>
        <v/>
      </c>
      <c r="O2000" s="82"/>
      <c r="P2000" s="83">
        <f t="shared" si="280"/>
        <v>0</v>
      </c>
      <c r="Q2000" s="78">
        <f t="shared" si="283"/>
        <v>1998</v>
      </c>
      <c r="R2000" s="79"/>
      <c r="T2000" s="3" t="str">
        <f t="shared" si="281"/>
        <v/>
      </c>
    </row>
    <row r="2001" spans="1:20" ht="24.75" customHeight="1">
      <c r="A2001" s="69">
        <f t="shared" si="282"/>
        <v>1999</v>
      </c>
      <c r="B2001" s="16" t="str">
        <f t="shared" si="284"/>
        <v>1701</v>
      </c>
      <c r="C2001" s="69">
        <f t="shared" si="279"/>
        <v>1701</v>
      </c>
      <c r="D2001" s="11"/>
      <c r="E2001" s="12"/>
      <c r="F2001" s="13"/>
      <c r="G2001" s="14"/>
      <c r="H2001" s="91"/>
      <c r="I2001" s="92"/>
      <c r="J2001" s="93"/>
      <c r="K2001" s="94" t="str">
        <f t="shared" si="276"/>
        <v/>
      </c>
      <c r="L2001" s="95">
        <f t="shared" si="278"/>
        <v>0</v>
      </c>
      <c r="M2001" s="96"/>
      <c r="N2001" s="79" t="str">
        <f t="shared" si="277"/>
        <v/>
      </c>
      <c r="O2001" s="82"/>
      <c r="P2001" s="83">
        <f t="shared" si="280"/>
        <v>0</v>
      </c>
      <c r="Q2001" s="78">
        <f t="shared" si="283"/>
        <v>1999</v>
      </c>
      <c r="R2001" s="79"/>
      <c r="T2001" s="3" t="str">
        <f t="shared" si="281"/>
        <v/>
      </c>
    </row>
    <row r="2002" spans="1:20" ht="24.75" customHeight="1">
      <c r="A2002" s="69">
        <f t="shared" si="282"/>
        <v>2000</v>
      </c>
      <c r="B2002" s="16" t="str">
        <f t="shared" si="284"/>
        <v>1702</v>
      </c>
      <c r="C2002" s="69">
        <f t="shared" si="279"/>
        <v>1702</v>
      </c>
      <c r="D2002" s="11"/>
      <c r="E2002" s="12"/>
      <c r="F2002" s="13"/>
      <c r="G2002" s="14"/>
      <c r="H2002" s="91"/>
      <c r="I2002" s="92"/>
      <c r="J2002" s="93"/>
      <c r="K2002" s="94" t="str">
        <f t="shared" si="276"/>
        <v/>
      </c>
      <c r="L2002" s="95">
        <f t="shared" si="278"/>
        <v>0</v>
      </c>
      <c r="M2002" s="96"/>
      <c r="N2002" s="79" t="str">
        <f t="shared" si="277"/>
        <v/>
      </c>
      <c r="O2002" s="82"/>
      <c r="P2002" s="83">
        <f t="shared" si="280"/>
        <v>0</v>
      </c>
      <c r="Q2002" s="78">
        <f t="shared" si="283"/>
        <v>2000</v>
      </c>
      <c r="R2002" s="79"/>
      <c r="T2002" s="3" t="str">
        <f t="shared" si="281"/>
        <v/>
      </c>
    </row>
    <row r="2003" spans="1:20" ht="24.75" customHeight="1">
      <c r="A2003" s="69">
        <f t="shared" si="282"/>
        <v>2001</v>
      </c>
      <c r="B2003" s="16" t="str">
        <f t="shared" si="284"/>
        <v>1703</v>
      </c>
      <c r="C2003" s="69">
        <f t="shared" si="279"/>
        <v>1703</v>
      </c>
      <c r="D2003" s="11"/>
      <c r="E2003" s="12"/>
      <c r="F2003" s="13"/>
      <c r="G2003" s="14"/>
      <c r="H2003" s="91"/>
      <c r="I2003" s="92"/>
      <c r="J2003" s="93"/>
      <c r="K2003" s="94" t="str">
        <f t="shared" si="276"/>
        <v/>
      </c>
      <c r="L2003" s="95">
        <f t="shared" si="278"/>
        <v>0</v>
      </c>
      <c r="M2003" s="96"/>
      <c r="N2003" s="79" t="str">
        <f t="shared" si="277"/>
        <v/>
      </c>
      <c r="O2003" s="82"/>
      <c r="P2003" s="83">
        <f t="shared" si="280"/>
        <v>0</v>
      </c>
      <c r="Q2003" s="78">
        <f t="shared" si="283"/>
        <v>2001</v>
      </c>
      <c r="R2003" s="79"/>
      <c r="T2003" s="3" t="str">
        <f t="shared" si="281"/>
        <v/>
      </c>
    </row>
    <row r="2004" spans="1:20" ht="24.75" customHeight="1">
      <c r="A2004" s="69">
        <f t="shared" si="282"/>
        <v>2002</v>
      </c>
      <c r="B2004" s="16" t="str">
        <f t="shared" si="284"/>
        <v>1704</v>
      </c>
      <c r="C2004" s="69">
        <f t="shared" si="279"/>
        <v>1704</v>
      </c>
      <c r="D2004" s="11"/>
      <c r="E2004" s="12"/>
      <c r="F2004" s="13"/>
      <c r="G2004" s="14"/>
      <c r="H2004" s="91"/>
      <c r="I2004" s="92"/>
      <c r="J2004" s="93"/>
      <c r="K2004" s="94" t="str">
        <f t="shared" si="276"/>
        <v/>
      </c>
      <c r="L2004" s="95">
        <f t="shared" si="278"/>
        <v>0</v>
      </c>
      <c r="M2004" s="96"/>
      <c r="N2004" s="79" t="str">
        <f t="shared" si="277"/>
        <v/>
      </c>
      <c r="O2004" s="82"/>
      <c r="P2004" s="83">
        <f t="shared" si="280"/>
        <v>0</v>
      </c>
      <c r="Q2004" s="78">
        <f t="shared" si="283"/>
        <v>2002</v>
      </c>
      <c r="R2004" s="79"/>
      <c r="T2004" s="3" t="str">
        <f t="shared" si="281"/>
        <v/>
      </c>
    </row>
    <row r="2005" spans="1:20" ht="24.75" customHeight="1">
      <c r="A2005" s="69">
        <f t="shared" si="282"/>
        <v>2003</v>
      </c>
      <c r="B2005" s="16" t="str">
        <f t="shared" si="284"/>
        <v>1705</v>
      </c>
      <c r="C2005" s="69">
        <f t="shared" si="279"/>
        <v>1705</v>
      </c>
      <c r="D2005" s="11"/>
      <c r="E2005" s="12"/>
      <c r="F2005" s="13"/>
      <c r="G2005" s="14"/>
      <c r="H2005" s="91"/>
      <c r="I2005" s="92"/>
      <c r="J2005" s="93"/>
      <c r="K2005" s="94" t="str">
        <f t="shared" si="276"/>
        <v/>
      </c>
      <c r="L2005" s="95">
        <f t="shared" si="278"/>
        <v>0</v>
      </c>
      <c r="M2005" s="96"/>
      <c r="N2005" s="79" t="str">
        <f t="shared" si="277"/>
        <v/>
      </c>
      <c r="O2005" s="82"/>
      <c r="P2005" s="83">
        <f t="shared" si="280"/>
        <v>0</v>
      </c>
      <c r="Q2005" s="78">
        <f t="shared" si="283"/>
        <v>2003</v>
      </c>
      <c r="R2005" s="79"/>
      <c r="T2005" s="3" t="str">
        <f t="shared" si="281"/>
        <v/>
      </c>
    </row>
    <row r="2006" spans="1:20" ht="24.75" customHeight="1">
      <c r="A2006" s="69">
        <f t="shared" si="282"/>
        <v>2004</v>
      </c>
      <c r="B2006" s="16" t="str">
        <f t="shared" si="284"/>
        <v>1706</v>
      </c>
      <c r="C2006" s="69">
        <f t="shared" si="279"/>
        <v>1706</v>
      </c>
      <c r="D2006" s="11"/>
      <c r="E2006" s="12"/>
      <c r="F2006" s="13"/>
      <c r="G2006" s="14"/>
      <c r="H2006" s="91"/>
      <c r="I2006" s="92"/>
      <c r="J2006" s="93"/>
      <c r="K2006" s="94" t="str">
        <f t="shared" si="276"/>
        <v/>
      </c>
      <c r="L2006" s="95">
        <f t="shared" si="278"/>
        <v>0</v>
      </c>
      <c r="M2006" s="96"/>
      <c r="N2006" s="79" t="str">
        <f t="shared" si="277"/>
        <v/>
      </c>
      <c r="O2006" s="82"/>
      <c r="P2006" s="83">
        <f t="shared" si="280"/>
        <v>0</v>
      </c>
      <c r="Q2006" s="78">
        <f t="shared" si="283"/>
        <v>2004</v>
      </c>
      <c r="R2006" s="79"/>
      <c r="T2006" s="3" t="str">
        <f t="shared" si="281"/>
        <v/>
      </c>
    </row>
    <row r="2007" spans="1:20" ht="24.75" customHeight="1">
      <c r="A2007" s="69">
        <f t="shared" si="282"/>
        <v>2005</v>
      </c>
      <c r="B2007" s="16" t="str">
        <f t="shared" si="284"/>
        <v>1707</v>
      </c>
      <c r="C2007" s="69">
        <f t="shared" si="279"/>
        <v>1707</v>
      </c>
      <c r="D2007" s="11"/>
      <c r="E2007" s="12"/>
      <c r="F2007" s="13"/>
      <c r="G2007" s="14"/>
      <c r="H2007" s="91"/>
      <c r="I2007" s="92"/>
      <c r="J2007" s="93"/>
      <c r="K2007" s="94" t="str">
        <f t="shared" si="276"/>
        <v/>
      </c>
      <c r="L2007" s="95">
        <f t="shared" si="278"/>
        <v>0</v>
      </c>
      <c r="M2007" s="96"/>
      <c r="N2007" s="79" t="str">
        <f t="shared" si="277"/>
        <v/>
      </c>
      <c r="O2007" s="82"/>
      <c r="P2007" s="83">
        <f t="shared" si="280"/>
        <v>0</v>
      </c>
      <c r="Q2007" s="78">
        <f t="shared" si="283"/>
        <v>2005</v>
      </c>
      <c r="R2007" s="79"/>
      <c r="T2007" s="3" t="str">
        <f t="shared" si="281"/>
        <v/>
      </c>
    </row>
    <row r="2008" spans="1:20" ht="24.75" customHeight="1">
      <c r="A2008" s="69">
        <f t="shared" si="282"/>
        <v>2006</v>
      </c>
      <c r="B2008" s="16" t="str">
        <f t="shared" si="284"/>
        <v>1708</v>
      </c>
      <c r="C2008" s="69">
        <f t="shared" si="279"/>
        <v>1708</v>
      </c>
      <c r="D2008" s="11"/>
      <c r="E2008" s="12"/>
      <c r="F2008" s="13"/>
      <c r="G2008" s="14"/>
      <c r="H2008" s="91"/>
      <c r="I2008" s="92"/>
      <c r="J2008" s="93"/>
      <c r="K2008" s="94" t="str">
        <f t="shared" si="276"/>
        <v/>
      </c>
      <c r="L2008" s="95">
        <f t="shared" si="278"/>
        <v>0</v>
      </c>
      <c r="M2008" s="96"/>
      <c r="N2008" s="79" t="str">
        <f t="shared" si="277"/>
        <v/>
      </c>
      <c r="O2008" s="82"/>
      <c r="P2008" s="83">
        <f t="shared" si="280"/>
        <v>0</v>
      </c>
      <c r="Q2008" s="78">
        <f t="shared" si="283"/>
        <v>2006</v>
      </c>
      <c r="R2008" s="79"/>
      <c r="T2008" s="3" t="str">
        <f t="shared" si="281"/>
        <v/>
      </c>
    </row>
    <row r="2009" spans="1:20" ht="24.75" customHeight="1">
      <c r="A2009" s="69">
        <f t="shared" si="282"/>
        <v>2007</v>
      </c>
      <c r="B2009" s="16" t="str">
        <f t="shared" si="284"/>
        <v>1709</v>
      </c>
      <c r="C2009" s="69">
        <f t="shared" si="279"/>
        <v>1709</v>
      </c>
      <c r="D2009" s="11"/>
      <c r="E2009" s="12"/>
      <c r="F2009" s="13"/>
      <c r="G2009" s="14"/>
      <c r="H2009" s="91"/>
      <c r="I2009" s="92"/>
      <c r="J2009" s="93"/>
      <c r="K2009" s="94" t="str">
        <f t="shared" ref="K2009:K2072" si="285">I2009&amp;J2009</f>
        <v/>
      </c>
      <c r="L2009" s="95">
        <f t="shared" si="278"/>
        <v>0</v>
      </c>
      <c r="M2009" s="96"/>
      <c r="N2009" s="79" t="str">
        <f t="shared" ref="N2009:N2072" si="286">IF(M2009&lt;&gt;0,"Học Ghép","")</f>
        <v/>
      </c>
      <c r="O2009" s="82"/>
      <c r="P2009" s="83">
        <f t="shared" si="280"/>
        <v>0</v>
      </c>
      <c r="Q2009" s="78">
        <f t="shared" si="283"/>
        <v>2007</v>
      </c>
      <c r="R2009" s="79"/>
      <c r="T2009" s="3" t="str">
        <f t="shared" si="281"/>
        <v/>
      </c>
    </row>
    <row r="2010" spans="1:20" ht="24.75" customHeight="1">
      <c r="A2010" s="69">
        <f t="shared" si="282"/>
        <v>2008</v>
      </c>
      <c r="B2010" s="16" t="str">
        <f t="shared" si="284"/>
        <v>1710</v>
      </c>
      <c r="C2010" s="69">
        <f t="shared" si="279"/>
        <v>1710</v>
      </c>
      <c r="D2010" s="11"/>
      <c r="E2010" s="12"/>
      <c r="F2010" s="13"/>
      <c r="G2010" s="14"/>
      <c r="H2010" s="91"/>
      <c r="I2010" s="92"/>
      <c r="J2010" s="93"/>
      <c r="K2010" s="94" t="str">
        <f t="shared" si="285"/>
        <v/>
      </c>
      <c r="L2010" s="95">
        <f t="shared" si="278"/>
        <v>0</v>
      </c>
      <c r="M2010" s="96"/>
      <c r="N2010" s="79" t="str">
        <f t="shared" si="286"/>
        <v/>
      </c>
      <c r="O2010" s="82"/>
      <c r="P2010" s="83">
        <f t="shared" si="280"/>
        <v>0</v>
      </c>
      <c r="Q2010" s="78">
        <f t="shared" si="283"/>
        <v>2008</v>
      </c>
      <c r="R2010" s="79"/>
      <c r="T2010" s="3" t="str">
        <f t="shared" si="281"/>
        <v/>
      </c>
    </row>
    <row r="2011" spans="1:20" ht="24.75" customHeight="1">
      <c r="A2011" s="69">
        <f t="shared" si="282"/>
        <v>2009</v>
      </c>
      <c r="B2011" s="16" t="str">
        <f t="shared" si="284"/>
        <v>1711</v>
      </c>
      <c r="C2011" s="69">
        <f t="shared" si="279"/>
        <v>1711</v>
      </c>
      <c r="D2011" s="11"/>
      <c r="E2011" s="12"/>
      <c r="F2011" s="13"/>
      <c r="G2011" s="14"/>
      <c r="H2011" s="91"/>
      <c r="I2011" s="92"/>
      <c r="J2011" s="93"/>
      <c r="K2011" s="94" t="str">
        <f t="shared" si="285"/>
        <v/>
      </c>
      <c r="L2011" s="95">
        <f t="shared" si="278"/>
        <v>0</v>
      </c>
      <c r="M2011" s="96"/>
      <c r="N2011" s="79" t="str">
        <f t="shared" si="286"/>
        <v/>
      </c>
      <c r="O2011" s="82"/>
      <c r="P2011" s="83">
        <f t="shared" si="280"/>
        <v>0</v>
      </c>
      <c r="Q2011" s="78">
        <f t="shared" si="283"/>
        <v>2009</v>
      </c>
      <c r="R2011" s="79"/>
      <c r="T2011" s="3" t="str">
        <f t="shared" si="281"/>
        <v/>
      </c>
    </row>
    <row r="2012" spans="1:20" ht="24.75" customHeight="1">
      <c r="A2012" s="69">
        <f t="shared" si="282"/>
        <v>2010</v>
      </c>
      <c r="B2012" s="16" t="str">
        <f t="shared" si="284"/>
        <v>1712</v>
      </c>
      <c r="C2012" s="69">
        <f t="shared" si="279"/>
        <v>1712</v>
      </c>
      <c r="D2012" s="11"/>
      <c r="E2012" s="12"/>
      <c r="F2012" s="13"/>
      <c r="G2012" s="14"/>
      <c r="H2012" s="91"/>
      <c r="I2012" s="92"/>
      <c r="J2012" s="93"/>
      <c r="K2012" s="94" t="str">
        <f t="shared" si="285"/>
        <v/>
      </c>
      <c r="L2012" s="95">
        <f t="shared" si="278"/>
        <v>0</v>
      </c>
      <c r="M2012" s="96"/>
      <c r="N2012" s="79" t="str">
        <f t="shared" si="286"/>
        <v/>
      </c>
      <c r="O2012" s="82"/>
      <c r="P2012" s="83">
        <f t="shared" si="280"/>
        <v>0</v>
      </c>
      <c r="Q2012" s="78">
        <f t="shared" si="283"/>
        <v>2010</v>
      </c>
      <c r="R2012" s="79"/>
      <c r="T2012" s="3" t="str">
        <f t="shared" si="281"/>
        <v/>
      </c>
    </row>
    <row r="2013" spans="1:20" ht="24.75" customHeight="1">
      <c r="A2013" s="69">
        <f t="shared" si="282"/>
        <v>2011</v>
      </c>
      <c r="B2013" s="16" t="str">
        <f t="shared" si="284"/>
        <v>1713</v>
      </c>
      <c r="C2013" s="69">
        <f t="shared" si="279"/>
        <v>1713</v>
      </c>
      <c r="D2013" s="11"/>
      <c r="E2013" s="12"/>
      <c r="F2013" s="13"/>
      <c r="G2013" s="14"/>
      <c r="H2013" s="91"/>
      <c r="I2013" s="92"/>
      <c r="J2013" s="93"/>
      <c r="K2013" s="94" t="str">
        <f t="shared" si="285"/>
        <v/>
      </c>
      <c r="L2013" s="95">
        <f t="shared" si="278"/>
        <v>0</v>
      </c>
      <c r="M2013" s="96"/>
      <c r="N2013" s="79" t="str">
        <f t="shared" si="286"/>
        <v/>
      </c>
      <c r="O2013" s="82"/>
      <c r="P2013" s="83">
        <f t="shared" si="280"/>
        <v>0</v>
      </c>
      <c r="Q2013" s="78">
        <f t="shared" si="283"/>
        <v>2011</v>
      </c>
      <c r="R2013" s="79"/>
      <c r="T2013" s="3" t="str">
        <f t="shared" si="281"/>
        <v/>
      </c>
    </row>
    <row r="2014" spans="1:20" ht="24.75" customHeight="1">
      <c r="A2014" s="69">
        <f t="shared" si="282"/>
        <v>2012</v>
      </c>
      <c r="B2014" s="16" t="str">
        <f t="shared" si="284"/>
        <v>1714</v>
      </c>
      <c r="C2014" s="69">
        <f t="shared" si="279"/>
        <v>1714</v>
      </c>
      <c r="D2014" s="11"/>
      <c r="E2014" s="12"/>
      <c r="F2014" s="13"/>
      <c r="G2014" s="14"/>
      <c r="H2014" s="91"/>
      <c r="I2014" s="92"/>
      <c r="J2014" s="93"/>
      <c r="K2014" s="94" t="str">
        <f t="shared" si="285"/>
        <v/>
      </c>
      <c r="L2014" s="95">
        <f t="shared" si="278"/>
        <v>0</v>
      </c>
      <c r="M2014" s="96"/>
      <c r="N2014" s="79" t="str">
        <f t="shared" si="286"/>
        <v/>
      </c>
      <c r="O2014" s="82"/>
      <c r="P2014" s="83">
        <f t="shared" si="280"/>
        <v>0</v>
      </c>
      <c r="Q2014" s="78">
        <f t="shared" si="283"/>
        <v>2012</v>
      </c>
      <c r="R2014" s="79"/>
      <c r="T2014" s="3" t="str">
        <f t="shared" si="281"/>
        <v/>
      </c>
    </row>
    <row r="2015" spans="1:20" ht="24.75" customHeight="1">
      <c r="A2015" s="69">
        <f t="shared" si="282"/>
        <v>2013</v>
      </c>
      <c r="B2015" s="16" t="str">
        <f t="shared" si="284"/>
        <v>1715</v>
      </c>
      <c r="C2015" s="69">
        <f t="shared" si="279"/>
        <v>1715</v>
      </c>
      <c r="D2015" s="11"/>
      <c r="E2015" s="12"/>
      <c r="F2015" s="13"/>
      <c r="G2015" s="14"/>
      <c r="H2015" s="91"/>
      <c r="I2015" s="92"/>
      <c r="J2015" s="93"/>
      <c r="K2015" s="94" t="str">
        <f t="shared" si="285"/>
        <v/>
      </c>
      <c r="L2015" s="95">
        <f t="shared" si="278"/>
        <v>0</v>
      </c>
      <c r="M2015" s="96"/>
      <c r="N2015" s="79" t="str">
        <f t="shared" si="286"/>
        <v/>
      </c>
      <c r="O2015" s="82"/>
      <c r="P2015" s="83">
        <f t="shared" si="280"/>
        <v>0</v>
      </c>
      <c r="Q2015" s="78">
        <f t="shared" si="283"/>
        <v>2013</v>
      </c>
      <c r="R2015" s="79"/>
      <c r="T2015" s="3" t="str">
        <f t="shared" si="281"/>
        <v/>
      </c>
    </row>
    <row r="2016" spans="1:20" ht="24.75" customHeight="1">
      <c r="A2016" s="69">
        <f t="shared" si="282"/>
        <v>2014</v>
      </c>
      <c r="B2016" s="16" t="str">
        <f t="shared" si="284"/>
        <v>1716</v>
      </c>
      <c r="C2016" s="69">
        <f t="shared" si="279"/>
        <v>1716</v>
      </c>
      <c r="D2016" s="11"/>
      <c r="E2016" s="12"/>
      <c r="F2016" s="13"/>
      <c r="G2016" s="14"/>
      <c r="H2016" s="91"/>
      <c r="I2016" s="92"/>
      <c r="J2016" s="93"/>
      <c r="K2016" s="94" t="str">
        <f t="shared" si="285"/>
        <v/>
      </c>
      <c r="L2016" s="95">
        <f t="shared" si="278"/>
        <v>0</v>
      </c>
      <c r="M2016" s="96"/>
      <c r="N2016" s="79" t="str">
        <f t="shared" si="286"/>
        <v/>
      </c>
      <c r="O2016" s="82"/>
      <c r="P2016" s="83">
        <f t="shared" si="280"/>
        <v>0</v>
      </c>
      <c r="Q2016" s="78">
        <f t="shared" si="283"/>
        <v>2014</v>
      </c>
      <c r="R2016" s="79"/>
      <c r="T2016" s="3" t="str">
        <f t="shared" si="281"/>
        <v/>
      </c>
    </row>
    <row r="2017" spans="1:20" ht="24.75" customHeight="1">
      <c r="A2017" s="69">
        <f t="shared" si="282"/>
        <v>2015</v>
      </c>
      <c r="B2017" s="16" t="str">
        <f t="shared" si="284"/>
        <v>1717</v>
      </c>
      <c r="C2017" s="69">
        <f t="shared" si="279"/>
        <v>1717</v>
      </c>
      <c r="D2017" s="11"/>
      <c r="E2017" s="12"/>
      <c r="F2017" s="13"/>
      <c r="G2017" s="14"/>
      <c r="H2017" s="91"/>
      <c r="I2017" s="92"/>
      <c r="J2017" s="93"/>
      <c r="K2017" s="94" t="str">
        <f t="shared" si="285"/>
        <v/>
      </c>
      <c r="L2017" s="95">
        <f t="shared" si="278"/>
        <v>0</v>
      </c>
      <c r="M2017" s="96"/>
      <c r="N2017" s="79" t="str">
        <f t="shared" si="286"/>
        <v/>
      </c>
      <c r="O2017" s="82"/>
      <c r="P2017" s="83">
        <f t="shared" si="280"/>
        <v>0</v>
      </c>
      <c r="Q2017" s="78">
        <f t="shared" si="283"/>
        <v>2015</v>
      </c>
      <c r="R2017" s="79"/>
      <c r="T2017" s="3" t="str">
        <f t="shared" si="281"/>
        <v/>
      </c>
    </row>
    <row r="2018" spans="1:20" ht="24.75" customHeight="1">
      <c r="A2018" s="69">
        <f t="shared" si="282"/>
        <v>2016</v>
      </c>
      <c r="B2018" s="16" t="str">
        <f t="shared" si="284"/>
        <v>1718</v>
      </c>
      <c r="C2018" s="69">
        <f t="shared" si="279"/>
        <v>1718</v>
      </c>
      <c r="D2018" s="11"/>
      <c r="E2018" s="12"/>
      <c r="F2018" s="13"/>
      <c r="G2018" s="14"/>
      <c r="H2018" s="91"/>
      <c r="I2018" s="92"/>
      <c r="J2018" s="93"/>
      <c r="K2018" s="94" t="str">
        <f t="shared" si="285"/>
        <v/>
      </c>
      <c r="L2018" s="95">
        <f t="shared" si="278"/>
        <v>0</v>
      </c>
      <c r="M2018" s="96"/>
      <c r="N2018" s="79" t="str">
        <f t="shared" si="286"/>
        <v/>
      </c>
      <c r="O2018" s="82"/>
      <c r="P2018" s="83">
        <f t="shared" si="280"/>
        <v>0</v>
      </c>
      <c r="Q2018" s="78">
        <f t="shared" si="283"/>
        <v>2016</v>
      </c>
      <c r="R2018" s="79"/>
      <c r="T2018" s="3" t="str">
        <f t="shared" si="281"/>
        <v/>
      </c>
    </row>
    <row r="2019" spans="1:20" ht="24.75" customHeight="1">
      <c r="A2019" s="69">
        <f t="shared" si="282"/>
        <v>2017</v>
      </c>
      <c r="B2019" s="16" t="str">
        <f t="shared" si="284"/>
        <v>1719</v>
      </c>
      <c r="C2019" s="69">
        <f t="shared" si="279"/>
        <v>1719</v>
      </c>
      <c r="D2019" s="11"/>
      <c r="E2019" s="12"/>
      <c r="F2019" s="13"/>
      <c r="G2019" s="14"/>
      <c r="H2019" s="91"/>
      <c r="I2019" s="92"/>
      <c r="J2019" s="93"/>
      <c r="K2019" s="94" t="str">
        <f t="shared" si="285"/>
        <v/>
      </c>
      <c r="L2019" s="95">
        <f t="shared" si="278"/>
        <v>0</v>
      </c>
      <c r="M2019" s="96"/>
      <c r="N2019" s="79" t="str">
        <f t="shared" si="286"/>
        <v/>
      </c>
      <c r="O2019" s="82"/>
      <c r="P2019" s="83">
        <f t="shared" si="280"/>
        <v>0</v>
      </c>
      <c r="Q2019" s="78">
        <f t="shared" si="283"/>
        <v>2017</v>
      </c>
      <c r="R2019" s="79"/>
      <c r="T2019" s="3" t="str">
        <f t="shared" si="281"/>
        <v/>
      </c>
    </row>
    <row r="2020" spans="1:20" ht="24.75" customHeight="1">
      <c r="A2020" s="69">
        <f t="shared" si="282"/>
        <v>2018</v>
      </c>
      <c r="B2020" s="16" t="str">
        <f t="shared" si="284"/>
        <v>1720</v>
      </c>
      <c r="C2020" s="69">
        <f t="shared" si="279"/>
        <v>1720</v>
      </c>
      <c r="D2020" s="11"/>
      <c r="E2020" s="12"/>
      <c r="F2020" s="13"/>
      <c r="G2020" s="14"/>
      <c r="H2020" s="91"/>
      <c r="I2020" s="92"/>
      <c r="J2020" s="93"/>
      <c r="K2020" s="94" t="str">
        <f t="shared" si="285"/>
        <v/>
      </c>
      <c r="L2020" s="95">
        <f t="shared" si="278"/>
        <v>0</v>
      </c>
      <c r="M2020" s="96"/>
      <c r="N2020" s="79" t="str">
        <f t="shared" si="286"/>
        <v/>
      </c>
      <c r="O2020" s="82"/>
      <c r="P2020" s="83">
        <f t="shared" si="280"/>
        <v>0</v>
      </c>
      <c r="Q2020" s="78">
        <f t="shared" si="283"/>
        <v>2018</v>
      </c>
      <c r="R2020" s="79"/>
      <c r="T2020" s="3" t="str">
        <f t="shared" si="281"/>
        <v/>
      </c>
    </row>
    <row r="2021" spans="1:20" ht="24.75" customHeight="1">
      <c r="A2021" s="69">
        <f t="shared" si="282"/>
        <v>2019</v>
      </c>
      <c r="B2021" s="16" t="str">
        <f t="shared" si="284"/>
        <v>1721</v>
      </c>
      <c r="C2021" s="69">
        <f t="shared" si="279"/>
        <v>1721</v>
      </c>
      <c r="D2021" s="11"/>
      <c r="E2021" s="12"/>
      <c r="F2021" s="13"/>
      <c r="G2021" s="14"/>
      <c r="H2021" s="91"/>
      <c r="I2021" s="92"/>
      <c r="J2021" s="93"/>
      <c r="K2021" s="94" t="str">
        <f t="shared" si="285"/>
        <v/>
      </c>
      <c r="L2021" s="95">
        <f t="shared" si="278"/>
        <v>0</v>
      </c>
      <c r="M2021" s="96"/>
      <c r="N2021" s="79" t="str">
        <f t="shared" si="286"/>
        <v/>
      </c>
      <c r="O2021" s="82"/>
      <c r="P2021" s="83">
        <f t="shared" si="280"/>
        <v>0</v>
      </c>
      <c r="Q2021" s="78">
        <f t="shared" si="283"/>
        <v>2019</v>
      </c>
      <c r="R2021" s="79"/>
      <c r="T2021" s="3" t="str">
        <f t="shared" si="281"/>
        <v/>
      </c>
    </row>
    <row r="2022" spans="1:20" ht="24.75" customHeight="1">
      <c r="A2022" s="69">
        <f t="shared" si="282"/>
        <v>2020</v>
      </c>
      <c r="B2022" s="16" t="str">
        <f t="shared" si="284"/>
        <v>1722</v>
      </c>
      <c r="C2022" s="69">
        <f t="shared" si="279"/>
        <v>1722</v>
      </c>
      <c r="D2022" s="11"/>
      <c r="E2022" s="12"/>
      <c r="F2022" s="13"/>
      <c r="G2022" s="14"/>
      <c r="H2022" s="91"/>
      <c r="I2022" s="92"/>
      <c r="J2022" s="93"/>
      <c r="K2022" s="94" t="str">
        <f t="shared" si="285"/>
        <v/>
      </c>
      <c r="L2022" s="95">
        <f t="shared" si="278"/>
        <v>0</v>
      </c>
      <c r="M2022" s="96"/>
      <c r="N2022" s="79" t="str">
        <f t="shared" si="286"/>
        <v/>
      </c>
      <c r="O2022" s="82"/>
      <c r="P2022" s="83">
        <f t="shared" si="280"/>
        <v>0</v>
      </c>
      <c r="Q2022" s="78">
        <f t="shared" si="283"/>
        <v>2020</v>
      </c>
      <c r="R2022" s="79"/>
      <c r="T2022" s="3" t="str">
        <f t="shared" si="281"/>
        <v/>
      </c>
    </row>
    <row r="2023" spans="1:20" ht="24.75" customHeight="1">
      <c r="A2023" s="69">
        <f t="shared" si="282"/>
        <v>2021</v>
      </c>
      <c r="B2023" s="16" t="str">
        <f t="shared" si="284"/>
        <v>1723</v>
      </c>
      <c r="C2023" s="69">
        <f t="shared" si="279"/>
        <v>1723</v>
      </c>
      <c r="D2023" s="11"/>
      <c r="E2023" s="12"/>
      <c r="F2023" s="13"/>
      <c r="G2023" s="14"/>
      <c r="H2023" s="91"/>
      <c r="I2023" s="92"/>
      <c r="J2023" s="93"/>
      <c r="K2023" s="94" t="str">
        <f t="shared" si="285"/>
        <v/>
      </c>
      <c r="L2023" s="95">
        <f t="shared" si="278"/>
        <v>0</v>
      </c>
      <c r="M2023" s="96"/>
      <c r="N2023" s="79" t="str">
        <f t="shared" si="286"/>
        <v/>
      </c>
      <c r="O2023" s="82"/>
      <c r="P2023" s="83">
        <f t="shared" si="280"/>
        <v>0</v>
      </c>
      <c r="Q2023" s="78">
        <f t="shared" si="283"/>
        <v>2021</v>
      </c>
      <c r="R2023" s="79"/>
      <c r="T2023" s="3" t="str">
        <f t="shared" si="281"/>
        <v/>
      </c>
    </row>
    <row r="2024" spans="1:20" ht="24.75" customHeight="1">
      <c r="A2024" s="69">
        <f t="shared" si="282"/>
        <v>2022</v>
      </c>
      <c r="B2024" s="16" t="str">
        <f t="shared" si="284"/>
        <v>1724</v>
      </c>
      <c r="C2024" s="69">
        <f t="shared" si="279"/>
        <v>1724</v>
      </c>
      <c r="D2024" s="11"/>
      <c r="E2024" s="12"/>
      <c r="F2024" s="13"/>
      <c r="G2024" s="14"/>
      <c r="H2024" s="91"/>
      <c r="I2024" s="92"/>
      <c r="J2024" s="93"/>
      <c r="K2024" s="94" t="str">
        <f t="shared" si="285"/>
        <v/>
      </c>
      <c r="L2024" s="95">
        <f t="shared" si="278"/>
        <v>0</v>
      </c>
      <c r="M2024" s="96"/>
      <c r="N2024" s="79" t="str">
        <f t="shared" si="286"/>
        <v/>
      </c>
      <c r="O2024" s="82"/>
      <c r="P2024" s="83">
        <f t="shared" si="280"/>
        <v>0</v>
      </c>
      <c r="Q2024" s="78">
        <f t="shared" si="283"/>
        <v>2022</v>
      </c>
      <c r="R2024" s="79"/>
      <c r="T2024" s="3" t="str">
        <f t="shared" si="281"/>
        <v/>
      </c>
    </row>
    <row r="2025" spans="1:20" ht="24.75" customHeight="1">
      <c r="A2025" s="69">
        <f t="shared" si="282"/>
        <v>2023</v>
      </c>
      <c r="B2025" s="16" t="str">
        <f t="shared" si="284"/>
        <v>1725</v>
      </c>
      <c r="C2025" s="69">
        <f t="shared" si="279"/>
        <v>1725</v>
      </c>
      <c r="D2025" s="11"/>
      <c r="E2025" s="12"/>
      <c r="F2025" s="13"/>
      <c r="G2025" s="14"/>
      <c r="H2025" s="91"/>
      <c r="I2025" s="92"/>
      <c r="J2025" s="93"/>
      <c r="K2025" s="94" t="str">
        <f t="shared" si="285"/>
        <v/>
      </c>
      <c r="L2025" s="95">
        <f t="shared" si="278"/>
        <v>0</v>
      </c>
      <c r="M2025" s="96"/>
      <c r="N2025" s="79" t="str">
        <f t="shared" si="286"/>
        <v/>
      </c>
      <c r="O2025" s="82"/>
      <c r="P2025" s="83">
        <f t="shared" si="280"/>
        <v>0</v>
      </c>
      <c r="Q2025" s="78">
        <f t="shared" si="283"/>
        <v>2023</v>
      </c>
      <c r="R2025" s="79"/>
      <c r="T2025" s="3" t="str">
        <f t="shared" si="281"/>
        <v/>
      </c>
    </row>
    <row r="2026" spans="1:20" ht="24.75" customHeight="1">
      <c r="A2026" s="69">
        <f t="shared" si="282"/>
        <v>2024</v>
      </c>
      <c r="B2026" s="16" t="str">
        <f t="shared" si="284"/>
        <v>1726</v>
      </c>
      <c r="C2026" s="69">
        <f t="shared" si="279"/>
        <v>1726</v>
      </c>
      <c r="D2026" s="11"/>
      <c r="E2026" s="12"/>
      <c r="F2026" s="13"/>
      <c r="G2026" s="14"/>
      <c r="H2026" s="91"/>
      <c r="I2026" s="92"/>
      <c r="J2026" s="93"/>
      <c r="K2026" s="94" t="str">
        <f t="shared" si="285"/>
        <v/>
      </c>
      <c r="L2026" s="95">
        <f t="shared" si="278"/>
        <v>0</v>
      </c>
      <c r="M2026" s="96"/>
      <c r="N2026" s="79" t="str">
        <f t="shared" si="286"/>
        <v/>
      </c>
      <c r="O2026" s="82"/>
      <c r="P2026" s="83">
        <f t="shared" si="280"/>
        <v>0</v>
      </c>
      <c r="Q2026" s="78">
        <f t="shared" si="283"/>
        <v>2024</v>
      </c>
      <c r="R2026" s="79"/>
      <c r="T2026" s="3" t="str">
        <f t="shared" si="281"/>
        <v/>
      </c>
    </row>
    <row r="2027" spans="1:20" ht="24.75" customHeight="1">
      <c r="A2027" s="69">
        <f t="shared" si="282"/>
        <v>2025</v>
      </c>
      <c r="B2027" s="16" t="str">
        <f t="shared" si="284"/>
        <v>1727</v>
      </c>
      <c r="C2027" s="69">
        <f t="shared" si="279"/>
        <v>1727</v>
      </c>
      <c r="D2027" s="11"/>
      <c r="E2027" s="12"/>
      <c r="F2027" s="13"/>
      <c r="G2027" s="14"/>
      <c r="H2027" s="91"/>
      <c r="I2027" s="92"/>
      <c r="J2027" s="93"/>
      <c r="K2027" s="94" t="str">
        <f t="shared" si="285"/>
        <v/>
      </c>
      <c r="L2027" s="95">
        <f t="shared" si="278"/>
        <v>0</v>
      </c>
      <c r="M2027" s="96"/>
      <c r="N2027" s="79" t="str">
        <f t="shared" si="286"/>
        <v/>
      </c>
      <c r="O2027" s="82"/>
      <c r="P2027" s="83">
        <f t="shared" si="280"/>
        <v>0</v>
      </c>
      <c r="Q2027" s="78">
        <f t="shared" si="283"/>
        <v>2025</v>
      </c>
      <c r="R2027" s="79"/>
      <c r="T2027" s="3" t="str">
        <f t="shared" si="281"/>
        <v/>
      </c>
    </row>
    <row r="2028" spans="1:20" ht="24.75" customHeight="1">
      <c r="A2028" s="69">
        <f t="shared" si="282"/>
        <v>2026</v>
      </c>
      <c r="B2028" s="16" t="str">
        <f t="shared" si="284"/>
        <v>1728</v>
      </c>
      <c r="C2028" s="69">
        <f t="shared" si="279"/>
        <v>1728</v>
      </c>
      <c r="D2028" s="11"/>
      <c r="E2028" s="12"/>
      <c r="F2028" s="13"/>
      <c r="G2028" s="14"/>
      <c r="H2028" s="91"/>
      <c r="I2028" s="92"/>
      <c r="J2028" s="93"/>
      <c r="K2028" s="94" t="str">
        <f t="shared" si="285"/>
        <v/>
      </c>
      <c r="L2028" s="95">
        <f t="shared" si="278"/>
        <v>0</v>
      </c>
      <c r="M2028" s="96"/>
      <c r="N2028" s="79" t="str">
        <f t="shared" si="286"/>
        <v/>
      </c>
      <c r="O2028" s="82"/>
      <c r="P2028" s="83">
        <f t="shared" si="280"/>
        <v>0</v>
      </c>
      <c r="Q2028" s="78">
        <f t="shared" si="283"/>
        <v>2026</v>
      </c>
      <c r="R2028" s="79"/>
      <c r="T2028" s="3" t="str">
        <f t="shared" si="281"/>
        <v/>
      </c>
    </row>
    <row r="2029" spans="1:20" ht="24.75" customHeight="1">
      <c r="A2029" s="69">
        <f t="shared" si="282"/>
        <v>2027</v>
      </c>
      <c r="B2029" s="16" t="str">
        <f t="shared" si="284"/>
        <v>1729</v>
      </c>
      <c r="C2029" s="69">
        <f t="shared" si="279"/>
        <v>1729</v>
      </c>
      <c r="D2029" s="11"/>
      <c r="E2029" s="12"/>
      <c r="F2029" s="13"/>
      <c r="G2029" s="14"/>
      <c r="H2029" s="91"/>
      <c r="I2029" s="92"/>
      <c r="J2029" s="93"/>
      <c r="K2029" s="94" t="str">
        <f t="shared" si="285"/>
        <v/>
      </c>
      <c r="L2029" s="95">
        <f t="shared" si="278"/>
        <v>0</v>
      </c>
      <c r="M2029" s="96"/>
      <c r="N2029" s="79" t="str">
        <f t="shared" si="286"/>
        <v/>
      </c>
      <c r="O2029" s="82"/>
      <c r="P2029" s="83">
        <f t="shared" si="280"/>
        <v>0</v>
      </c>
      <c r="Q2029" s="78">
        <f t="shared" si="283"/>
        <v>2027</v>
      </c>
      <c r="R2029" s="79"/>
      <c r="T2029" s="3" t="str">
        <f t="shared" si="281"/>
        <v/>
      </c>
    </row>
    <row r="2030" spans="1:20" ht="24.75" customHeight="1">
      <c r="A2030" s="69">
        <f t="shared" si="282"/>
        <v>2028</v>
      </c>
      <c r="B2030" s="16" t="str">
        <f t="shared" si="284"/>
        <v>1730</v>
      </c>
      <c r="C2030" s="69">
        <f t="shared" si="279"/>
        <v>1730</v>
      </c>
      <c r="D2030" s="11"/>
      <c r="E2030" s="12"/>
      <c r="F2030" s="13"/>
      <c r="G2030" s="14"/>
      <c r="H2030" s="91"/>
      <c r="I2030" s="92"/>
      <c r="J2030" s="93"/>
      <c r="K2030" s="94" t="str">
        <f t="shared" si="285"/>
        <v/>
      </c>
      <c r="L2030" s="95">
        <f t="shared" si="278"/>
        <v>0</v>
      </c>
      <c r="M2030" s="96"/>
      <c r="N2030" s="79" t="str">
        <f t="shared" si="286"/>
        <v/>
      </c>
      <c r="O2030" s="82"/>
      <c r="P2030" s="83">
        <f t="shared" si="280"/>
        <v>0</v>
      </c>
      <c r="Q2030" s="78">
        <f t="shared" si="283"/>
        <v>2028</v>
      </c>
      <c r="R2030" s="79"/>
      <c r="T2030" s="3" t="str">
        <f t="shared" si="281"/>
        <v/>
      </c>
    </row>
    <row r="2031" spans="1:20" ht="24.75" customHeight="1">
      <c r="A2031" s="69">
        <f t="shared" si="282"/>
        <v>2029</v>
      </c>
      <c r="B2031" s="16" t="str">
        <f t="shared" si="284"/>
        <v>1731</v>
      </c>
      <c r="C2031" s="69">
        <f t="shared" si="279"/>
        <v>1731</v>
      </c>
      <c r="D2031" s="11"/>
      <c r="E2031" s="12"/>
      <c r="F2031" s="13"/>
      <c r="G2031" s="14"/>
      <c r="H2031" s="91"/>
      <c r="I2031" s="92"/>
      <c r="J2031" s="93"/>
      <c r="K2031" s="94" t="str">
        <f t="shared" si="285"/>
        <v/>
      </c>
      <c r="L2031" s="95">
        <f t="shared" si="278"/>
        <v>0</v>
      </c>
      <c r="M2031" s="96"/>
      <c r="N2031" s="79" t="str">
        <f t="shared" si="286"/>
        <v/>
      </c>
      <c r="O2031" s="82"/>
      <c r="P2031" s="83">
        <f t="shared" si="280"/>
        <v>0</v>
      </c>
      <c r="Q2031" s="78">
        <f t="shared" si="283"/>
        <v>2029</v>
      </c>
      <c r="R2031" s="79"/>
      <c r="T2031" s="3" t="str">
        <f t="shared" si="281"/>
        <v/>
      </c>
    </row>
    <row r="2032" spans="1:20" ht="24.75" customHeight="1">
      <c r="A2032" s="69">
        <f t="shared" si="282"/>
        <v>2030</v>
      </c>
      <c r="B2032" s="16" t="str">
        <f t="shared" si="284"/>
        <v>1732</v>
      </c>
      <c r="C2032" s="69">
        <f t="shared" si="279"/>
        <v>1732</v>
      </c>
      <c r="D2032" s="11"/>
      <c r="E2032" s="12"/>
      <c r="F2032" s="13"/>
      <c r="G2032" s="14"/>
      <c r="H2032" s="91"/>
      <c r="I2032" s="92"/>
      <c r="J2032" s="93"/>
      <c r="K2032" s="94" t="str">
        <f t="shared" si="285"/>
        <v/>
      </c>
      <c r="L2032" s="95">
        <f t="shared" si="278"/>
        <v>0</v>
      </c>
      <c r="M2032" s="96"/>
      <c r="N2032" s="79" t="str">
        <f t="shared" si="286"/>
        <v/>
      </c>
      <c r="O2032" s="82"/>
      <c r="P2032" s="83">
        <f t="shared" si="280"/>
        <v>0</v>
      </c>
      <c r="Q2032" s="78">
        <f t="shared" si="283"/>
        <v>2030</v>
      </c>
      <c r="R2032" s="79"/>
      <c r="T2032" s="3" t="str">
        <f t="shared" si="281"/>
        <v/>
      </c>
    </row>
    <row r="2033" spans="1:20" ht="24.75" customHeight="1">
      <c r="A2033" s="69">
        <f t="shared" si="282"/>
        <v>2031</v>
      </c>
      <c r="B2033" s="16" t="str">
        <f t="shared" si="284"/>
        <v>1733</v>
      </c>
      <c r="C2033" s="69">
        <f t="shared" si="279"/>
        <v>1733</v>
      </c>
      <c r="D2033" s="11"/>
      <c r="E2033" s="12"/>
      <c r="F2033" s="13"/>
      <c r="G2033" s="14"/>
      <c r="H2033" s="91"/>
      <c r="I2033" s="92"/>
      <c r="J2033" s="93"/>
      <c r="K2033" s="94" t="str">
        <f t="shared" si="285"/>
        <v/>
      </c>
      <c r="L2033" s="95">
        <f t="shared" si="278"/>
        <v>0</v>
      </c>
      <c r="M2033" s="96"/>
      <c r="N2033" s="79" t="str">
        <f t="shared" si="286"/>
        <v/>
      </c>
      <c r="O2033" s="82"/>
      <c r="P2033" s="83">
        <f t="shared" si="280"/>
        <v>0</v>
      </c>
      <c r="Q2033" s="78">
        <f t="shared" si="283"/>
        <v>2031</v>
      </c>
      <c r="R2033" s="79"/>
      <c r="T2033" s="3" t="str">
        <f t="shared" si="281"/>
        <v/>
      </c>
    </row>
    <row r="2034" spans="1:20" ht="24.75" customHeight="1">
      <c r="A2034" s="69">
        <f t="shared" si="282"/>
        <v>2032</v>
      </c>
      <c r="B2034" s="16" t="str">
        <f t="shared" si="284"/>
        <v>1734</v>
      </c>
      <c r="C2034" s="69">
        <f t="shared" si="279"/>
        <v>1734</v>
      </c>
      <c r="D2034" s="11"/>
      <c r="E2034" s="12"/>
      <c r="F2034" s="13"/>
      <c r="G2034" s="14"/>
      <c r="H2034" s="91"/>
      <c r="I2034" s="92"/>
      <c r="J2034" s="93"/>
      <c r="K2034" s="94" t="str">
        <f t="shared" si="285"/>
        <v/>
      </c>
      <c r="L2034" s="95">
        <f t="shared" si="278"/>
        <v>0</v>
      </c>
      <c r="M2034" s="96"/>
      <c r="N2034" s="79" t="str">
        <f t="shared" si="286"/>
        <v/>
      </c>
      <c r="O2034" s="82"/>
      <c r="P2034" s="83">
        <f t="shared" si="280"/>
        <v>0</v>
      </c>
      <c r="Q2034" s="78">
        <f t="shared" si="283"/>
        <v>2032</v>
      </c>
      <c r="R2034" s="79"/>
      <c r="T2034" s="3" t="str">
        <f t="shared" si="281"/>
        <v/>
      </c>
    </row>
    <row r="2035" spans="1:20" ht="24.75" customHeight="1">
      <c r="A2035" s="69">
        <f t="shared" si="282"/>
        <v>2033</v>
      </c>
      <c r="B2035" s="16" t="str">
        <f t="shared" si="284"/>
        <v>1735</v>
      </c>
      <c r="C2035" s="69">
        <f t="shared" si="279"/>
        <v>1735</v>
      </c>
      <c r="D2035" s="11"/>
      <c r="E2035" s="12"/>
      <c r="F2035" s="13"/>
      <c r="G2035" s="14"/>
      <c r="H2035" s="91"/>
      <c r="I2035" s="92"/>
      <c r="J2035" s="93"/>
      <c r="K2035" s="94" t="str">
        <f t="shared" si="285"/>
        <v/>
      </c>
      <c r="L2035" s="95">
        <f t="shared" si="278"/>
        <v>0</v>
      </c>
      <c r="M2035" s="96"/>
      <c r="N2035" s="79" t="str">
        <f t="shared" si="286"/>
        <v/>
      </c>
      <c r="O2035" s="82"/>
      <c r="P2035" s="83">
        <f t="shared" si="280"/>
        <v>0</v>
      </c>
      <c r="Q2035" s="78">
        <f t="shared" si="283"/>
        <v>2033</v>
      </c>
      <c r="R2035" s="79"/>
      <c r="T2035" s="3" t="str">
        <f t="shared" si="281"/>
        <v/>
      </c>
    </row>
    <row r="2036" spans="1:20" ht="24.75" customHeight="1">
      <c r="A2036" s="69">
        <f t="shared" si="282"/>
        <v>2034</v>
      </c>
      <c r="B2036" s="16" t="str">
        <f t="shared" si="284"/>
        <v>1736</v>
      </c>
      <c r="C2036" s="69">
        <f t="shared" si="279"/>
        <v>1736</v>
      </c>
      <c r="D2036" s="11"/>
      <c r="E2036" s="12"/>
      <c r="F2036" s="13"/>
      <c r="G2036" s="14"/>
      <c r="H2036" s="91"/>
      <c r="I2036" s="92"/>
      <c r="J2036" s="93"/>
      <c r="K2036" s="94" t="str">
        <f t="shared" si="285"/>
        <v/>
      </c>
      <c r="L2036" s="95">
        <f t="shared" si="278"/>
        <v>0</v>
      </c>
      <c r="M2036" s="96"/>
      <c r="N2036" s="79" t="str">
        <f t="shared" si="286"/>
        <v/>
      </c>
      <c r="O2036" s="82"/>
      <c r="P2036" s="83">
        <f t="shared" si="280"/>
        <v>0</v>
      </c>
      <c r="Q2036" s="78">
        <f t="shared" si="283"/>
        <v>2034</v>
      </c>
      <c r="R2036" s="79"/>
      <c r="T2036" s="3" t="str">
        <f t="shared" si="281"/>
        <v/>
      </c>
    </row>
    <row r="2037" spans="1:20" ht="24.75" customHeight="1">
      <c r="A2037" s="69">
        <f t="shared" si="282"/>
        <v>2035</v>
      </c>
      <c r="B2037" s="16" t="str">
        <f t="shared" si="284"/>
        <v>1737</v>
      </c>
      <c r="C2037" s="69">
        <f t="shared" si="279"/>
        <v>1737</v>
      </c>
      <c r="D2037" s="11"/>
      <c r="E2037" s="12"/>
      <c r="F2037" s="13"/>
      <c r="G2037" s="14"/>
      <c r="H2037" s="91"/>
      <c r="I2037" s="92"/>
      <c r="J2037" s="93"/>
      <c r="K2037" s="94" t="str">
        <f t="shared" si="285"/>
        <v/>
      </c>
      <c r="L2037" s="95">
        <f t="shared" si="278"/>
        <v>0</v>
      </c>
      <c r="M2037" s="96"/>
      <c r="N2037" s="79" t="str">
        <f t="shared" si="286"/>
        <v/>
      </c>
      <c r="O2037" s="82"/>
      <c r="P2037" s="83">
        <f t="shared" si="280"/>
        <v>0</v>
      </c>
      <c r="Q2037" s="78">
        <f t="shared" si="283"/>
        <v>2035</v>
      </c>
      <c r="R2037" s="79"/>
      <c r="T2037" s="3" t="str">
        <f t="shared" si="281"/>
        <v/>
      </c>
    </row>
    <row r="2038" spans="1:20" ht="24.75" customHeight="1">
      <c r="A2038" s="69">
        <f t="shared" si="282"/>
        <v>2036</v>
      </c>
      <c r="B2038" s="16" t="str">
        <f t="shared" si="284"/>
        <v>1738</v>
      </c>
      <c r="C2038" s="69">
        <f t="shared" si="279"/>
        <v>1738</v>
      </c>
      <c r="D2038" s="11"/>
      <c r="E2038" s="12"/>
      <c r="F2038" s="13"/>
      <c r="G2038" s="14"/>
      <c r="H2038" s="91"/>
      <c r="I2038" s="92"/>
      <c r="J2038" s="93"/>
      <c r="K2038" s="94" t="str">
        <f t="shared" si="285"/>
        <v/>
      </c>
      <c r="L2038" s="95">
        <f t="shared" si="278"/>
        <v>0</v>
      </c>
      <c r="M2038" s="96"/>
      <c r="N2038" s="79" t="str">
        <f t="shared" si="286"/>
        <v/>
      </c>
      <c r="O2038" s="82"/>
      <c r="P2038" s="83">
        <f t="shared" si="280"/>
        <v>0</v>
      </c>
      <c r="Q2038" s="78">
        <f t="shared" si="283"/>
        <v>2036</v>
      </c>
      <c r="R2038" s="79"/>
      <c r="T2038" s="3" t="str">
        <f t="shared" si="281"/>
        <v/>
      </c>
    </row>
    <row r="2039" spans="1:20" ht="24.75" customHeight="1">
      <c r="A2039" s="69">
        <f t="shared" si="282"/>
        <v>2037</v>
      </c>
      <c r="B2039" s="16" t="str">
        <f t="shared" si="284"/>
        <v>1739</v>
      </c>
      <c r="C2039" s="69">
        <f t="shared" si="279"/>
        <v>1739</v>
      </c>
      <c r="D2039" s="11"/>
      <c r="E2039" s="12"/>
      <c r="F2039" s="13"/>
      <c r="G2039" s="14"/>
      <c r="H2039" s="91"/>
      <c r="I2039" s="92"/>
      <c r="J2039" s="93"/>
      <c r="K2039" s="94" t="str">
        <f t="shared" si="285"/>
        <v/>
      </c>
      <c r="L2039" s="95">
        <f t="shared" si="278"/>
        <v>0</v>
      </c>
      <c r="M2039" s="96"/>
      <c r="N2039" s="79" t="str">
        <f t="shared" si="286"/>
        <v/>
      </c>
      <c r="O2039" s="82"/>
      <c r="P2039" s="83">
        <f t="shared" si="280"/>
        <v>0</v>
      </c>
      <c r="Q2039" s="78">
        <f t="shared" si="283"/>
        <v>2037</v>
      </c>
      <c r="R2039" s="79"/>
      <c r="T2039" s="3" t="str">
        <f t="shared" si="281"/>
        <v/>
      </c>
    </row>
    <row r="2040" spans="1:20" ht="24.75" customHeight="1">
      <c r="A2040" s="69">
        <f t="shared" si="282"/>
        <v>2038</v>
      </c>
      <c r="B2040" s="16" t="str">
        <f t="shared" si="284"/>
        <v>1740</v>
      </c>
      <c r="C2040" s="69">
        <f t="shared" si="279"/>
        <v>1740</v>
      </c>
      <c r="D2040" s="11"/>
      <c r="E2040" s="12"/>
      <c r="F2040" s="13"/>
      <c r="G2040" s="14"/>
      <c r="H2040" s="91"/>
      <c r="I2040" s="92"/>
      <c r="J2040" s="93"/>
      <c r="K2040" s="94" t="str">
        <f t="shared" si="285"/>
        <v/>
      </c>
      <c r="L2040" s="95">
        <f t="shared" si="278"/>
        <v>0</v>
      </c>
      <c r="M2040" s="96"/>
      <c r="N2040" s="79" t="str">
        <f t="shared" si="286"/>
        <v/>
      </c>
      <c r="O2040" s="82"/>
      <c r="P2040" s="83">
        <f t="shared" si="280"/>
        <v>0</v>
      </c>
      <c r="Q2040" s="78">
        <f t="shared" si="283"/>
        <v>2038</v>
      </c>
      <c r="R2040" s="79"/>
      <c r="T2040" s="3" t="str">
        <f t="shared" si="281"/>
        <v/>
      </c>
    </row>
    <row r="2041" spans="1:20" ht="24.75" customHeight="1">
      <c r="A2041" s="69">
        <f t="shared" si="282"/>
        <v>2039</v>
      </c>
      <c r="B2041" s="16" t="str">
        <f t="shared" si="284"/>
        <v>1741</v>
      </c>
      <c r="C2041" s="69">
        <f t="shared" si="279"/>
        <v>1741</v>
      </c>
      <c r="D2041" s="11"/>
      <c r="E2041" s="12"/>
      <c r="F2041" s="13"/>
      <c r="G2041" s="14"/>
      <c r="H2041" s="91"/>
      <c r="I2041" s="92"/>
      <c r="J2041" s="93"/>
      <c r="K2041" s="94" t="str">
        <f t="shared" si="285"/>
        <v/>
      </c>
      <c r="L2041" s="95">
        <f t="shared" si="278"/>
        <v>0</v>
      </c>
      <c r="M2041" s="96"/>
      <c r="N2041" s="79" t="str">
        <f t="shared" si="286"/>
        <v/>
      </c>
      <c r="O2041" s="82"/>
      <c r="P2041" s="83">
        <f t="shared" si="280"/>
        <v>0</v>
      </c>
      <c r="Q2041" s="78">
        <f t="shared" si="283"/>
        <v>2039</v>
      </c>
      <c r="R2041" s="79"/>
      <c r="T2041" s="3" t="str">
        <f t="shared" si="281"/>
        <v/>
      </c>
    </row>
    <row r="2042" spans="1:20" ht="24.75" customHeight="1">
      <c r="A2042" s="69">
        <f t="shared" si="282"/>
        <v>2040</v>
      </c>
      <c r="B2042" s="16" t="str">
        <f t="shared" si="284"/>
        <v>1742</v>
      </c>
      <c r="C2042" s="69">
        <f t="shared" si="279"/>
        <v>1742</v>
      </c>
      <c r="D2042" s="11"/>
      <c r="E2042" s="12"/>
      <c r="F2042" s="13"/>
      <c r="G2042" s="14"/>
      <c r="H2042" s="91"/>
      <c r="I2042" s="92"/>
      <c r="J2042" s="93"/>
      <c r="K2042" s="94" t="str">
        <f t="shared" si="285"/>
        <v/>
      </c>
      <c r="L2042" s="95">
        <f t="shared" si="278"/>
        <v>0</v>
      </c>
      <c r="M2042" s="96"/>
      <c r="N2042" s="79" t="str">
        <f t="shared" si="286"/>
        <v/>
      </c>
      <c r="O2042" s="82"/>
      <c r="P2042" s="83">
        <f t="shared" si="280"/>
        <v>0</v>
      </c>
      <c r="Q2042" s="78">
        <f t="shared" si="283"/>
        <v>2040</v>
      </c>
      <c r="R2042" s="79"/>
      <c r="T2042" s="3" t="str">
        <f t="shared" si="281"/>
        <v/>
      </c>
    </row>
    <row r="2043" spans="1:20" ht="24.75" customHeight="1">
      <c r="A2043" s="69">
        <f t="shared" si="282"/>
        <v>2041</v>
      </c>
      <c r="B2043" s="16" t="str">
        <f t="shared" si="284"/>
        <v>1743</v>
      </c>
      <c r="C2043" s="69">
        <f t="shared" si="279"/>
        <v>1743</v>
      </c>
      <c r="D2043" s="11"/>
      <c r="E2043" s="12"/>
      <c r="F2043" s="13"/>
      <c r="G2043" s="14"/>
      <c r="H2043" s="91"/>
      <c r="I2043" s="92"/>
      <c r="J2043" s="93"/>
      <c r="K2043" s="94" t="str">
        <f t="shared" si="285"/>
        <v/>
      </c>
      <c r="L2043" s="95">
        <f t="shared" si="278"/>
        <v>0</v>
      </c>
      <c r="M2043" s="96"/>
      <c r="N2043" s="79" t="str">
        <f t="shared" si="286"/>
        <v/>
      </c>
      <c r="O2043" s="82"/>
      <c r="P2043" s="83">
        <f t="shared" si="280"/>
        <v>0</v>
      </c>
      <c r="Q2043" s="78">
        <f t="shared" si="283"/>
        <v>2041</v>
      </c>
      <c r="R2043" s="79"/>
      <c r="T2043" s="3" t="str">
        <f t="shared" si="281"/>
        <v/>
      </c>
    </row>
    <row r="2044" spans="1:20" ht="24.75" customHeight="1">
      <c r="A2044" s="69">
        <f t="shared" si="282"/>
        <v>2042</v>
      </c>
      <c r="B2044" s="16" t="str">
        <f t="shared" si="284"/>
        <v>1744</v>
      </c>
      <c r="C2044" s="69">
        <f t="shared" si="279"/>
        <v>1744</v>
      </c>
      <c r="D2044" s="11"/>
      <c r="E2044" s="12"/>
      <c r="F2044" s="13"/>
      <c r="G2044" s="14"/>
      <c r="H2044" s="91"/>
      <c r="I2044" s="92"/>
      <c r="J2044" s="93"/>
      <c r="K2044" s="94" t="str">
        <f t="shared" si="285"/>
        <v/>
      </c>
      <c r="L2044" s="95">
        <f t="shared" si="278"/>
        <v>0</v>
      </c>
      <c r="M2044" s="96"/>
      <c r="N2044" s="79" t="str">
        <f t="shared" si="286"/>
        <v/>
      </c>
      <c r="O2044" s="82"/>
      <c r="P2044" s="83">
        <f t="shared" si="280"/>
        <v>0</v>
      </c>
      <c r="Q2044" s="78">
        <f t="shared" si="283"/>
        <v>2042</v>
      </c>
      <c r="R2044" s="79"/>
      <c r="T2044" s="3" t="str">
        <f t="shared" si="281"/>
        <v/>
      </c>
    </row>
    <row r="2045" spans="1:20" ht="24.75" customHeight="1">
      <c r="A2045" s="69">
        <f t="shared" si="282"/>
        <v>2043</v>
      </c>
      <c r="B2045" s="16" t="str">
        <f t="shared" si="284"/>
        <v>1745</v>
      </c>
      <c r="C2045" s="69">
        <f t="shared" si="279"/>
        <v>1745</v>
      </c>
      <c r="D2045" s="11"/>
      <c r="E2045" s="12"/>
      <c r="F2045" s="13"/>
      <c r="G2045" s="14"/>
      <c r="H2045" s="91"/>
      <c r="I2045" s="92"/>
      <c r="J2045" s="93"/>
      <c r="K2045" s="94" t="str">
        <f t="shared" si="285"/>
        <v/>
      </c>
      <c r="L2045" s="95">
        <f t="shared" si="278"/>
        <v>0</v>
      </c>
      <c r="M2045" s="96"/>
      <c r="N2045" s="79" t="str">
        <f t="shared" si="286"/>
        <v/>
      </c>
      <c r="O2045" s="82"/>
      <c r="P2045" s="83">
        <f t="shared" si="280"/>
        <v>0</v>
      </c>
      <c r="Q2045" s="78">
        <f t="shared" si="283"/>
        <v>2043</v>
      </c>
      <c r="R2045" s="79"/>
      <c r="T2045" s="3" t="str">
        <f t="shared" si="281"/>
        <v/>
      </c>
    </row>
    <row r="2046" spans="1:20" ht="24.75" customHeight="1">
      <c r="A2046" s="69">
        <f t="shared" si="282"/>
        <v>2044</v>
      </c>
      <c r="B2046" s="16" t="str">
        <f t="shared" si="284"/>
        <v>1746</v>
      </c>
      <c r="C2046" s="69">
        <f t="shared" si="279"/>
        <v>1746</v>
      </c>
      <c r="D2046" s="11"/>
      <c r="E2046" s="12"/>
      <c r="F2046" s="13"/>
      <c r="G2046" s="14"/>
      <c r="H2046" s="91"/>
      <c r="I2046" s="92"/>
      <c r="J2046" s="93"/>
      <c r="K2046" s="94" t="str">
        <f t="shared" si="285"/>
        <v/>
      </c>
      <c r="L2046" s="95">
        <f t="shared" si="278"/>
        <v>0</v>
      </c>
      <c r="M2046" s="96"/>
      <c r="N2046" s="79" t="str">
        <f t="shared" si="286"/>
        <v/>
      </c>
      <c r="O2046" s="82"/>
      <c r="P2046" s="83">
        <f t="shared" si="280"/>
        <v>0</v>
      </c>
      <c r="Q2046" s="78">
        <f t="shared" si="283"/>
        <v>2044</v>
      </c>
      <c r="R2046" s="79"/>
      <c r="T2046" s="3" t="str">
        <f t="shared" si="281"/>
        <v/>
      </c>
    </row>
    <row r="2047" spans="1:20" ht="24.75" customHeight="1">
      <c r="A2047" s="69">
        <f t="shared" si="282"/>
        <v>2045</v>
      </c>
      <c r="B2047" s="16" t="str">
        <f t="shared" si="284"/>
        <v>1747</v>
      </c>
      <c r="C2047" s="69">
        <f t="shared" si="279"/>
        <v>1747</v>
      </c>
      <c r="D2047" s="11"/>
      <c r="E2047" s="12"/>
      <c r="F2047" s="13"/>
      <c r="G2047" s="14"/>
      <c r="H2047" s="91"/>
      <c r="I2047" s="92"/>
      <c r="J2047" s="93"/>
      <c r="K2047" s="94" t="str">
        <f t="shared" si="285"/>
        <v/>
      </c>
      <c r="L2047" s="95">
        <f t="shared" si="278"/>
        <v>0</v>
      </c>
      <c r="M2047" s="96"/>
      <c r="N2047" s="79" t="str">
        <f t="shared" si="286"/>
        <v/>
      </c>
      <c r="O2047" s="82"/>
      <c r="P2047" s="83">
        <f t="shared" si="280"/>
        <v>0</v>
      </c>
      <c r="Q2047" s="78">
        <f t="shared" si="283"/>
        <v>2045</v>
      </c>
      <c r="R2047" s="79"/>
      <c r="T2047" s="3" t="str">
        <f t="shared" si="281"/>
        <v/>
      </c>
    </row>
    <row r="2048" spans="1:20" ht="24.75" customHeight="1">
      <c r="A2048" s="69">
        <f t="shared" si="282"/>
        <v>2046</v>
      </c>
      <c r="B2048" s="16" t="str">
        <f t="shared" si="284"/>
        <v>1748</v>
      </c>
      <c r="C2048" s="69">
        <f t="shared" si="279"/>
        <v>1748</v>
      </c>
      <c r="D2048" s="11"/>
      <c r="E2048" s="12"/>
      <c r="F2048" s="13"/>
      <c r="G2048" s="14"/>
      <c r="H2048" s="91"/>
      <c r="I2048" s="92"/>
      <c r="J2048" s="93"/>
      <c r="K2048" s="94" t="str">
        <f t="shared" si="285"/>
        <v/>
      </c>
      <c r="L2048" s="95">
        <f t="shared" si="278"/>
        <v>0</v>
      </c>
      <c r="M2048" s="96"/>
      <c r="N2048" s="79" t="str">
        <f t="shared" si="286"/>
        <v/>
      </c>
      <c r="O2048" s="82"/>
      <c r="P2048" s="83">
        <f t="shared" si="280"/>
        <v>0</v>
      </c>
      <c r="Q2048" s="78">
        <f t="shared" si="283"/>
        <v>2046</v>
      </c>
      <c r="R2048" s="79"/>
      <c r="T2048" s="3" t="str">
        <f t="shared" si="281"/>
        <v/>
      </c>
    </row>
    <row r="2049" spans="1:20" ht="24.75" customHeight="1">
      <c r="A2049" s="69">
        <f t="shared" si="282"/>
        <v>2047</v>
      </c>
      <c r="B2049" s="16" t="str">
        <f t="shared" si="284"/>
        <v>1749</v>
      </c>
      <c r="C2049" s="69">
        <f t="shared" si="279"/>
        <v>1749</v>
      </c>
      <c r="D2049" s="11"/>
      <c r="E2049" s="12"/>
      <c r="F2049" s="13"/>
      <c r="G2049" s="14"/>
      <c r="H2049" s="91"/>
      <c r="I2049" s="92"/>
      <c r="J2049" s="93"/>
      <c r="K2049" s="94" t="str">
        <f t="shared" si="285"/>
        <v/>
      </c>
      <c r="L2049" s="95">
        <f t="shared" si="278"/>
        <v>0</v>
      </c>
      <c r="M2049" s="96"/>
      <c r="N2049" s="79" t="str">
        <f t="shared" si="286"/>
        <v/>
      </c>
      <c r="O2049" s="82"/>
      <c r="P2049" s="83">
        <f t="shared" si="280"/>
        <v>0</v>
      </c>
      <c r="Q2049" s="78">
        <f t="shared" si="283"/>
        <v>2047</v>
      </c>
      <c r="R2049" s="79"/>
      <c r="T2049" s="3" t="str">
        <f t="shared" si="281"/>
        <v/>
      </c>
    </row>
    <row r="2050" spans="1:20" ht="24.75" customHeight="1">
      <c r="A2050" s="69">
        <f t="shared" si="282"/>
        <v>2048</v>
      </c>
      <c r="B2050" s="16" t="str">
        <f t="shared" si="284"/>
        <v>1750</v>
      </c>
      <c r="C2050" s="69">
        <f t="shared" si="279"/>
        <v>1750</v>
      </c>
      <c r="D2050" s="11"/>
      <c r="E2050" s="12"/>
      <c r="F2050" s="13"/>
      <c r="G2050" s="14"/>
      <c r="H2050" s="91"/>
      <c r="I2050" s="92"/>
      <c r="J2050" s="93"/>
      <c r="K2050" s="94" t="str">
        <f t="shared" si="285"/>
        <v/>
      </c>
      <c r="L2050" s="95">
        <f t="shared" si="278"/>
        <v>0</v>
      </c>
      <c r="M2050" s="96"/>
      <c r="N2050" s="79" t="str">
        <f t="shared" si="286"/>
        <v/>
      </c>
      <c r="O2050" s="82"/>
      <c r="P2050" s="83">
        <f t="shared" si="280"/>
        <v>0</v>
      </c>
      <c r="Q2050" s="78">
        <f t="shared" si="283"/>
        <v>2048</v>
      </c>
      <c r="R2050" s="79"/>
      <c r="T2050" s="3" t="str">
        <f t="shared" si="281"/>
        <v/>
      </c>
    </row>
    <row r="2051" spans="1:20" ht="24.75" customHeight="1">
      <c r="A2051" s="69">
        <f t="shared" si="282"/>
        <v>2049</v>
      </c>
      <c r="B2051" s="16" t="str">
        <f t="shared" si="284"/>
        <v>1751</v>
      </c>
      <c r="C2051" s="69">
        <f t="shared" si="279"/>
        <v>1751</v>
      </c>
      <c r="D2051" s="11"/>
      <c r="E2051" s="12"/>
      <c r="F2051" s="13"/>
      <c r="G2051" s="14"/>
      <c r="H2051" s="91"/>
      <c r="I2051" s="92"/>
      <c r="J2051" s="93"/>
      <c r="K2051" s="94" t="str">
        <f t="shared" si="285"/>
        <v/>
      </c>
      <c r="L2051" s="95">
        <f t="shared" ref="L2051:L2114" si="287">COUNTIF($D$3:$D$1049,D2051)</f>
        <v>0</v>
      </c>
      <c r="M2051" s="96"/>
      <c r="N2051" s="79" t="str">
        <f t="shared" si="286"/>
        <v/>
      </c>
      <c r="O2051" s="82"/>
      <c r="P2051" s="83">
        <f t="shared" si="280"/>
        <v>0</v>
      </c>
      <c r="Q2051" s="78">
        <f t="shared" si="283"/>
        <v>2049</v>
      </c>
      <c r="R2051" s="79"/>
      <c r="T2051" s="3" t="str">
        <f t="shared" si="281"/>
        <v/>
      </c>
    </row>
    <row r="2052" spans="1:20" ht="24.75" customHeight="1">
      <c r="A2052" s="69">
        <f t="shared" si="282"/>
        <v>2050</v>
      </c>
      <c r="B2052" s="16" t="str">
        <f t="shared" si="284"/>
        <v>1752</v>
      </c>
      <c r="C2052" s="69">
        <f t="shared" ref="C2052:C2115" si="288">IF(H2052&lt;&gt;H2051,1,C2051+1)</f>
        <v>1752</v>
      </c>
      <c r="D2052" s="11"/>
      <c r="E2052" s="12"/>
      <c r="F2052" s="13"/>
      <c r="G2052" s="14"/>
      <c r="H2052" s="91"/>
      <c r="I2052" s="92"/>
      <c r="J2052" s="93"/>
      <c r="K2052" s="94" t="str">
        <f t="shared" si="285"/>
        <v/>
      </c>
      <c r="L2052" s="95">
        <f t="shared" si="287"/>
        <v>0</v>
      </c>
      <c r="M2052" s="96"/>
      <c r="N2052" s="79" t="str">
        <f t="shared" si="286"/>
        <v/>
      </c>
      <c r="O2052" s="82"/>
      <c r="P2052" s="83">
        <f t="shared" ref="P2052:P2115" si="289">IF(M2052&lt;&gt;0,M2052,O2052)</f>
        <v>0</v>
      </c>
      <c r="Q2052" s="78">
        <f t="shared" si="283"/>
        <v>2050</v>
      </c>
      <c r="R2052" s="79"/>
      <c r="T2052" s="3" t="str">
        <f t="shared" ref="T2052:T2115" si="290">LEFT(D2052,2)</f>
        <v/>
      </c>
    </row>
    <row r="2053" spans="1:20" ht="24.75" customHeight="1">
      <c r="A2053" s="69">
        <f t="shared" ref="A2053:A2116" si="291">A2052+1</f>
        <v>2051</v>
      </c>
      <c r="B2053" s="16" t="str">
        <f t="shared" si="284"/>
        <v>1753</v>
      </c>
      <c r="C2053" s="69">
        <f t="shared" si="288"/>
        <v>1753</v>
      </c>
      <c r="D2053" s="11"/>
      <c r="E2053" s="12"/>
      <c r="F2053" s="13"/>
      <c r="G2053" s="14"/>
      <c r="H2053" s="91"/>
      <c r="I2053" s="92"/>
      <c r="J2053" s="93"/>
      <c r="K2053" s="94" t="str">
        <f t="shared" si="285"/>
        <v/>
      </c>
      <c r="L2053" s="95">
        <f t="shared" si="287"/>
        <v>0</v>
      </c>
      <c r="M2053" s="96"/>
      <c r="N2053" s="79" t="str">
        <f t="shared" si="286"/>
        <v/>
      </c>
      <c r="O2053" s="82"/>
      <c r="P2053" s="83">
        <f t="shared" si="289"/>
        <v>0</v>
      </c>
      <c r="Q2053" s="78">
        <f t="shared" ref="Q2053:Q2116" si="292">Q2052+1</f>
        <v>2051</v>
      </c>
      <c r="R2053" s="79"/>
      <c r="T2053" s="3" t="str">
        <f t="shared" si="290"/>
        <v/>
      </c>
    </row>
    <row r="2054" spans="1:20" ht="24.75" customHeight="1">
      <c r="A2054" s="69">
        <f t="shared" si="291"/>
        <v>2052</v>
      </c>
      <c r="B2054" s="16" t="str">
        <f t="shared" si="284"/>
        <v>1754</v>
      </c>
      <c r="C2054" s="69">
        <f t="shared" si="288"/>
        <v>1754</v>
      </c>
      <c r="D2054" s="11"/>
      <c r="E2054" s="12"/>
      <c r="F2054" s="13"/>
      <c r="G2054" s="14"/>
      <c r="H2054" s="91"/>
      <c r="I2054" s="92"/>
      <c r="J2054" s="93"/>
      <c r="K2054" s="94" t="str">
        <f t="shared" si="285"/>
        <v/>
      </c>
      <c r="L2054" s="95">
        <f t="shared" si="287"/>
        <v>0</v>
      </c>
      <c r="M2054" s="96"/>
      <c r="N2054" s="79" t="str">
        <f t="shared" si="286"/>
        <v/>
      </c>
      <c r="O2054" s="82"/>
      <c r="P2054" s="83">
        <f t="shared" si="289"/>
        <v>0</v>
      </c>
      <c r="Q2054" s="78">
        <f t="shared" si="292"/>
        <v>2052</v>
      </c>
      <c r="R2054" s="79"/>
      <c r="T2054" s="3" t="str">
        <f t="shared" si="290"/>
        <v/>
      </c>
    </row>
    <row r="2055" spans="1:20" ht="24.75" customHeight="1">
      <c r="A2055" s="69">
        <f t="shared" si="291"/>
        <v>2053</v>
      </c>
      <c r="B2055" s="16" t="str">
        <f t="shared" si="284"/>
        <v>1755</v>
      </c>
      <c r="C2055" s="69">
        <f t="shared" si="288"/>
        <v>1755</v>
      </c>
      <c r="D2055" s="11"/>
      <c r="E2055" s="12"/>
      <c r="F2055" s="13"/>
      <c r="G2055" s="14"/>
      <c r="H2055" s="91"/>
      <c r="I2055" s="92"/>
      <c r="J2055" s="93"/>
      <c r="K2055" s="94" t="str">
        <f t="shared" si="285"/>
        <v/>
      </c>
      <c r="L2055" s="95">
        <f t="shared" si="287"/>
        <v>0</v>
      </c>
      <c r="M2055" s="96"/>
      <c r="N2055" s="79" t="str">
        <f t="shared" si="286"/>
        <v/>
      </c>
      <c r="O2055" s="82"/>
      <c r="P2055" s="83">
        <f t="shared" si="289"/>
        <v>0</v>
      </c>
      <c r="Q2055" s="78">
        <f t="shared" si="292"/>
        <v>2053</v>
      </c>
      <c r="R2055" s="79"/>
      <c r="T2055" s="3" t="str">
        <f t="shared" si="290"/>
        <v/>
      </c>
    </row>
    <row r="2056" spans="1:20" ht="24.75" customHeight="1">
      <c r="A2056" s="69">
        <f t="shared" si="291"/>
        <v>2054</v>
      </c>
      <c r="B2056" s="16" t="str">
        <f t="shared" si="284"/>
        <v>1756</v>
      </c>
      <c r="C2056" s="69">
        <f t="shared" si="288"/>
        <v>1756</v>
      </c>
      <c r="D2056" s="11"/>
      <c r="E2056" s="12"/>
      <c r="F2056" s="13"/>
      <c r="G2056" s="14"/>
      <c r="H2056" s="91"/>
      <c r="I2056" s="92"/>
      <c r="J2056" s="93"/>
      <c r="K2056" s="94" t="str">
        <f t="shared" si="285"/>
        <v/>
      </c>
      <c r="L2056" s="95">
        <f t="shared" si="287"/>
        <v>0</v>
      </c>
      <c r="M2056" s="96"/>
      <c r="N2056" s="79" t="str">
        <f t="shared" si="286"/>
        <v/>
      </c>
      <c r="O2056" s="82"/>
      <c r="P2056" s="83">
        <f t="shared" si="289"/>
        <v>0</v>
      </c>
      <c r="Q2056" s="78">
        <f t="shared" si="292"/>
        <v>2054</v>
      </c>
      <c r="R2056" s="79"/>
      <c r="T2056" s="3" t="str">
        <f t="shared" si="290"/>
        <v/>
      </c>
    </row>
    <row r="2057" spans="1:20" ht="24.75" customHeight="1">
      <c r="A2057" s="69">
        <f t="shared" si="291"/>
        <v>2055</v>
      </c>
      <c r="B2057" s="16" t="str">
        <f t="shared" si="284"/>
        <v>1757</v>
      </c>
      <c r="C2057" s="69">
        <f t="shared" si="288"/>
        <v>1757</v>
      </c>
      <c r="D2057" s="11"/>
      <c r="E2057" s="12"/>
      <c r="F2057" s="13"/>
      <c r="G2057" s="14"/>
      <c r="H2057" s="91"/>
      <c r="I2057" s="92"/>
      <c r="J2057" s="93"/>
      <c r="K2057" s="94" t="str">
        <f t="shared" si="285"/>
        <v/>
      </c>
      <c r="L2057" s="95">
        <f t="shared" si="287"/>
        <v>0</v>
      </c>
      <c r="M2057" s="96"/>
      <c r="N2057" s="79" t="str">
        <f t="shared" si="286"/>
        <v/>
      </c>
      <c r="O2057" s="82"/>
      <c r="P2057" s="83">
        <f t="shared" si="289"/>
        <v>0</v>
      </c>
      <c r="Q2057" s="78">
        <f t="shared" si="292"/>
        <v>2055</v>
      </c>
      <c r="R2057" s="79"/>
      <c r="T2057" s="3" t="str">
        <f t="shared" si="290"/>
        <v/>
      </c>
    </row>
    <row r="2058" spans="1:20" ht="24.75" customHeight="1">
      <c r="A2058" s="69">
        <f t="shared" si="291"/>
        <v>2056</v>
      </c>
      <c r="B2058" s="16" t="str">
        <f t="shared" ref="B2058:B2121" si="293">J2058&amp;TEXT(C2058,"00")</f>
        <v>1758</v>
      </c>
      <c r="C2058" s="69">
        <f t="shared" si="288"/>
        <v>1758</v>
      </c>
      <c r="D2058" s="11"/>
      <c r="E2058" s="12"/>
      <c r="F2058" s="13"/>
      <c r="G2058" s="14"/>
      <c r="H2058" s="91"/>
      <c r="I2058" s="92"/>
      <c r="J2058" s="93"/>
      <c r="K2058" s="94" t="str">
        <f t="shared" si="285"/>
        <v/>
      </c>
      <c r="L2058" s="95">
        <f t="shared" si="287"/>
        <v>0</v>
      </c>
      <c r="M2058" s="96"/>
      <c r="N2058" s="79" t="str">
        <f t="shared" si="286"/>
        <v/>
      </c>
      <c r="O2058" s="82"/>
      <c r="P2058" s="83">
        <f t="shared" si="289"/>
        <v>0</v>
      </c>
      <c r="Q2058" s="78">
        <f t="shared" si="292"/>
        <v>2056</v>
      </c>
      <c r="R2058" s="79"/>
      <c r="T2058" s="3" t="str">
        <f t="shared" si="290"/>
        <v/>
      </c>
    </row>
    <row r="2059" spans="1:20" ht="24.75" customHeight="1">
      <c r="A2059" s="69">
        <f t="shared" si="291"/>
        <v>2057</v>
      </c>
      <c r="B2059" s="16" t="str">
        <f t="shared" si="293"/>
        <v>1759</v>
      </c>
      <c r="C2059" s="69">
        <f t="shared" si="288"/>
        <v>1759</v>
      </c>
      <c r="D2059" s="11"/>
      <c r="E2059" s="12"/>
      <c r="F2059" s="13"/>
      <c r="G2059" s="14"/>
      <c r="H2059" s="91"/>
      <c r="I2059" s="92"/>
      <c r="J2059" s="93"/>
      <c r="K2059" s="94" t="str">
        <f t="shared" si="285"/>
        <v/>
      </c>
      <c r="L2059" s="95">
        <f t="shared" si="287"/>
        <v>0</v>
      </c>
      <c r="M2059" s="96"/>
      <c r="N2059" s="79" t="str">
        <f t="shared" si="286"/>
        <v/>
      </c>
      <c r="O2059" s="82"/>
      <c r="P2059" s="83">
        <f t="shared" si="289"/>
        <v>0</v>
      </c>
      <c r="Q2059" s="78">
        <f t="shared" si="292"/>
        <v>2057</v>
      </c>
      <c r="R2059" s="79"/>
      <c r="T2059" s="3" t="str">
        <f t="shared" si="290"/>
        <v/>
      </c>
    </row>
    <row r="2060" spans="1:20" ht="24.75" customHeight="1">
      <c r="A2060" s="69">
        <f t="shared" si="291"/>
        <v>2058</v>
      </c>
      <c r="B2060" s="16" t="str">
        <f t="shared" si="293"/>
        <v>1760</v>
      </c>
      <c r="C2060" s="69">
        <f t="shared" si="288"/>
        <v>1760</v>
      </c>
      <c r="D2060" s="11"/>
      <c r="E2060" s="12"/>
      <c r="F2060" s="13"/>
      <c r="G2060" s="14"/>
      <c r="H2060" s="91"/>
      <c r="I2060" s="92"/>
      <c r="J2060" s="93"/>
      <c r="K2060" s="94" t="str">
        <f t="shared" si="285"/>
        <v/>
      </c>
      <c r="L2060" s="95">
        <f t="shared" si="287"/>
        <v>0</v>
      </c>
      <c r="M2060" s="96"/>
      <c r="N2060" s="79" t="str">
        <f t="shared" si="286"/>
        <v/>
      </c>
      <c r="O2060" s="82"/>
      <c r="P2060" s="83">
        <f t="shared" si="289"/>
        <v>0</v>
      </c>
      <c r="Q2060" s="78">
        <f t="shared" si="292"/>
        <v>2058</v>
      </c>
      <c r="R2060" s="79"/>
      <c r="T2060" s="3" t="str">
        <f t="shared" si="290"/>
        <v/>
      </c>
    </row>
    <row r="2061" spans="1:20" ht="24.75" customHeight="1">
      <c r="A2061" s="69">
        <f t="shared" si="291"/>
        <v>2059</v>
      </c>
      <c r="B2061" s="16" t="str">
        <f t="shared" si="293"/>
        <v>1761</v>
      </c>
      <c r="C2061" s="69">
        <f t="shared" si="288"/>
        <v>1761</v>
      </c>
      <c r="D2061" s="11"/>
      <c r="E2061" s="12"/>
      <c r="F2061" s="13"/>
      <c r="G2061" s="14"/>
      <c r="H2061" s="91"/>
      <c r="I2061" s="92"/>
      <c r="J2061" s="93"/>
      <c r="K2061" s="94" t="str">
        <f t="shared" si="285"/>
        <v/>
      </c>
      <c r="L2061" s="95">
        <f t="shared" si="287"/>
        <v>0</v>
      </c>
      <c r="M2061" s="96"/>
      <c r="N2061" s="79" t="str">
        <f t="shared" si="286"/>
        <v/>
      </c>
      <c r="O2061" s="82"/>
      <c r="P2061" s="83">
        <f t="shared" si="289"/>
        <v>0</v>
      </c>
      <c r="Q2061" s="78">
        <f t="shared" si="292"/>
        <v>2059</v>
      </c>
      <c r="R2061" s="79"/>
      <c r="T2061" s="3" t="str">
        <f t="shared" si="290"/>
        <v/>
      </c>
    </row>
    <row r="2062" spans="1:20" ht="24.75" customHeight="1">
      <c r="A2062" s="69">
        <f t="shared" si="291"/>
        <v>2060</v>
      </c>
      <c r="B2062" s="16" t="str">
        <f t="shared" si="293"/>
        <v>1762</v>
      </c>
      <c r="C2062" s="69">
        <f t="shared" si="288"/>
        <v>1762</v>
      </c>
      <c r="D2062" s="11"/>
      <c r="E2062" s="12"/>
      <c r="F2062" s="13"/>
      <c r="G2062" s="14"/>
      <c r="H2062" s="91"/>
      <c r="I2062" s="92"/>
      <c r="J2062" s="93"/>
      <c r="K2062" s="94" t="str">
        <f t="shared" si="285"/>
        <v/>
      </c>
      <c r="L2062" s="95">
        <f t="shared" si="287"/>
        <v>0</v>
      </c>
      <c r="M2062" s="96"/>
      <c r="N2062" s="79" t="str">
        <f t="shared" si="286"/>
        <v/>
      </c>
      <c r="O2062" s="82"/>
      <c r="P2062" s="83">
        <f t="shared" si="289"/>
        <v>0</v>
      </c>
      <c r="Q2062" s="78">
        <f t="shared" si="292"/>
        <v>2060</v>
      </c>
      <c r="R2062" s="79"/>
      <c r="T2062" s="3" t="str">
        <f t="shared" si="290"/>
        <v/>
      </c>
    </row>
    <row r="2063" spans="1:20" ht="24.75" customHeight="1">
      <c r="A2063" s="69">
        <f t="shared" si="291"/>
        <v>2061</v>
      </c>
      <c r="B2063" s="16" t="str">
        <f t="shared" si="293"/>
        <v>1763</v>
      </c>
      <c r="C2063" s="69">
        <f t="shared" si="288"/>
        <v>1763</v>
      </c>
      <c r="D2063" s="11"/>
      <c r="E2063" s="12"/>
      <c r="F2063" s="13"/>
      <c r="G2063" s="14"/>
      <c r="H2063" s="91"/>
      <c r="I2063" s="92"/>
      <c r="J2063" s="93"/>
      <c r="K2063" s="94" t="str">
        <f t="shared" si="285"/>
        <v/>
      </c>
      <c r="L2063" s="95">
        <f t="shared" si="287"/>
        <v>0</v>
      </c>
      <c r="M2063" s="96"/>
      <c r="N2063" s="79" t="str">
        <f t="shared" si="286"/>
        <v/>
      </c>
      <c r="O2063" s="82"/>
      <c r="P2063" s="83">
        <f t="shared" si="289"/>
        <v>0</v>
      </c>
      <c r="Q2063" s="78">
        <f t="shared" si="292"/>
        <v>2061</v>
      </c>
      <c r="R2063" s="79"/>
      <c r="T2063" s="3" t="str">
        <f t="shared" si="290"/>
        <v/>
      </c>
    </row>
    <row r="2064" spans="1:20" ht="24.75" customHeight="1">
      <c r="A2064" s="69">
        <f t="shared" si="291"/>
        <v>2062</v>
      </c>
      <c r="B2064" s="16" t="str">
        <f t="shared" si="293"/>
        <v>1764</v>
      </c>
      <c r="C2064" s="69">
        <f t="shared" si="288"/>
        <v>1764</v>
      </c>
      <c r="D2064" s="11"/>
      <c r="E2064" s="12"/>
      <c r="F2064" s="13"/>
      <c r="G2064" s="14"/>
      <c r="H2064" s="91"/>
      <c r="I2064" s="92"/>
      <c r="J2064" s="93"/>
      <c r="K2064" s="94" t="str">
        <f t="shared" si="285"/>
        <v/>
      </c>
      <c r="L2064" s="95">
        <f t="shared" si="287"/>
        <v>0</v>
      </c>
      <c r="M2064" s="96"/>
      <c r="N2064" s="79" t="str">
        <f t="shared" si="286"/>
        <v/>
      </c>
      <c r="O2064" s="82"/>
      <c r="P2064" s="83">
        <f t="shared" si="289"/>
        <v>0</v>
      </c>
      <c r="Q2064" s="78">
        <f t="shared" si="292"/>
        <v>2062</v>
      </c>
      <c r="R2064" s="79"/>
      <c r="T2064" s="3" t="str">
        <f t="shared" si="290"/>
        <v/>
      </c>
    </row>
    <row r="2065" spans="1:20" ht="24.75" customHeight="1">
      <c r="A2065" s="69">
        <f t="shared" si="291"/>
        <v>2063</v>
      </c>
      <c r="B2065" s="16" t="str">
        <f t="shared" si="293"/>
        <v>1765</v>
      </c>
      <c r="C2065" s="69">
        <f t="shared" si="288"/>
        <v>1765</v>
      </c>
      <c r="D2065" s="11"/>
      <c r="E2065" s="12"/>
      <c r="F2065" s="13"/>
      <c r="G2065" s="14"/>
      <c r="H2065" s="91"/>
      <c r="I2065" s="92"/>
      <c r="J2065" s="93"/>
      <c r="K2065" s="94" t="str">
        <f t="shared" si="285"/>
        <v/>
      </c>
      <c r="L2065" s="95">
        <f t="shared" si="287"/>
        <v>0</v>
      </c>
      <c r="M2065" s="96"/>
      <c r="N2065" s="79" t="str">
        <f t="shared" si="286"/>
        <v/>
      </c>
      <c r="O2065" s="82"/>
      <c r="P2065" s="83">
        <f t="shared" si="289"/>
        <v>0</v>
      </c>
      <c r="Q2065" s="78">
        <f t="shared" si="292"/>
        <v>2063</v>
      </c>
      <c r="R2065" s="79"/>
      <c r="T2065" s="3" t="str">
        <f t="shared" si="290"/>
        <v/>
      </c>
    </row>
    <row r="2066" spans="1:20" ht="24.75" customHeight="1">
      <c r="A2066" s="69">
        <f t="shared" si="291"/>
        <v>2064</v>
      </c>
      <c r="B2066" s="16" t="str">
        <f t="shared" si="293"/>
        <v>1766</v>
      </c>
      <c r="C2066" s="69">
        <f t="shared" si="288"/>
        <v>1766</v>
      </c>
      <c r="D2066" s="11"/>
      <c r="E2066" s="12"/>
      <c r="F2066" s="13"/>
      <c r="G2066" s="14"/>
      <c r="H2066" s="91"/>
      <c r="I2066" s="92"/>
      <c r="J2066" s="93"/>
      <c r="K2066" s="94" t="str">
        <f t="shared" si="285"/>
        <v/>
      </c>
      <c r="L2066" s="95">
        <f t="shared" si="287"/>
        <v>0</v>
      </c>
      <c r="M2066" s="96"/>
      <c r="N2066" s="79" t="str">
        <f t="shared" si="286"/>
        <v/>
      </c>
      <c r="O2066" s="82"/>
      <c r="P2066" s="83">
        <f t="shared" si="289"/>
        <v>0</v>
      </c>
      <c r="Q2066" s="78">
        <f t="shared" si="292"/>
        <v>2064</v>
      </c>
      <c r="R2066" s="79"/>
      <c r="T2066" s="3" t="str">
        <f t="shared" si="290"/>
        <v/>
      </c>
    </row>
    <row r="2067" spans="1:20" ht="24.75" customHeight="1">
      <c r="A2067" s="69">
        <f t="shared" si="291"/>
        <v>2065</v>
      </c>
      <c r="B2067" s="16" t="str">
        <f t="shared" si="293"/>
        <v>1767</v>
      </c>
      <c r="C2067" s="69">
        <f t="shared" si="288"/>
        <v>1767</v>
      </c>
      <c r="D2067" s="11"/>
      <c r="E2067" s="12"/>
      <c r="F2067" s="13"/>
      <c r="G2067" s="14"/>
      <c r="H2067" s="91"/>
      <c r="I2067" s="92"/>
      <c r="J2067" s="93"/>
      <c r="K2067" s="94" t="str">
        <f t="shared" si="285"/>
        <v/>
      </c>
      <c r="L2067" s="95">
        <f t="shared" si="287"/>
        <v>0</v>
      </c>
      <c r="M2067" s="96"/>
      <c r="N2067" s="79" t="str">
        <f t="shared" si="286"/>
        <v/>
      </c>
      <c r="O2067" s="82"/>
      <c r="P2067" s="83">
        <f t="shared" si="289"/>
        <v>0</v>
      </c>
      <c r="Q2067" s="78">
        <f t="shared" si="292"/>
        <v>2065</v>
      </c>
      <c r="R2067" s="79"/>
      <c r="T2067" s="3" t="str">
        <f t="shared" si="290"/>
        <v/>
      </c>
    </row>
    <row r="2068" spans="1:20" ht="24.75" customHeight="1">
      <c r="A2068" s="69">
        <f t="shared" si="291"/>
        <v>2066</v>
      </c>
      <c r="B2068" s="16" t="str">
        <f t="shared" si="293"/>
        <v>1768</v>
      </c>
      <c r="C2068" s="69">
        <f t="shared" si="288"/>
        <v>1768</v>
      </c>
      <c r="D2068" s="11"/>
      <c r="E2068" s="12"/>
      <c r="F2068" s="13"/>
      <c r="G2068" s="14"/>
      <c r="H2068" s="91"/>
      <c r="I2068" s="92"/>
      <c r="J2068" s="93"/>
      <c r="K2068" s="94" t="str">
        <f t="shared" si="285"/>
        <v/>
      </c>
      <c r="L2068" s="95">
        <f t="shared" si="287"/>
        <v>0</v>
      </c>
      <c r="M2068" s="96"/>
      <c r="N2068" s="79" t="str">
        <f t="shared" si="286"/>
        <v/>
      </c>
      <c r="O2068" s="82"/>
      <c r="P2068" s="83">
        <f t="shared" si="289"/>
        <v>0</v>
      </c>
      <c r="Q2068" s="78">
        <f t="shared" si="292"/>
        <v>2066</v>
      </c>
      <c r="R2068" s="79"/>
      <c r="T2068" s="3" t="str">
        <f t="shared" si="290"/>
        <v/>
      </c>
    </row>
    <row r="2069" spans="1:20" ht="24.75" customHeight="1">
      <c r="A2069" s="69">
        <f t="shared" si="291"/>
        <v>2067</v>
      </c>
      <c r="B2069" s="16" t="str">
        <f t="shared" si="293"/>
        <v>1769</v>
      </c>
      <c r="C2069" s="69">
        <f t="shared" si="288"/>
        <v>1769</v>
      </c>
      <c r="D2069" s="11"/>
      <c r="E2069" s="12"/>
      <c r="F2069" s="13"/>
      <c r="G2069" s="14"/>
      <c r="H2069" s="91"/>
      <c r="I2069" s="92"/>
      <c r="J2069" s="93"/>
      <c r="K2069" s="94" t="str">
        <f t="shared" si="285"/>
        <v/>
      </c>
      <c r="L2069" s="95">
        <f t="shared" si="287"/>
        <v>0</v>
      </c>
      <c r="M2069" s="96"/>
      <c r="N2069" s="79" t="str">
        <f t="shared" si="286"/>
        <v/>
      </c>
      <c r="O2069" s="82"/>
      <c r="P2069" s="83">
        <f t="shared" si="289"/>
        <v>0</v>
      </c>
      <c r="Q2069" s="78">
        <f t="shared" si="292"/>
        <v>2067</v>
      </c>
      <c r="R2069" s="79"/>
      <c r="T2069" s="3" t="str">
        <f t="shared" si="290"/>
        <v/>
      </c>
    </row>
    <row r="2070" spans="1:20" ht="24.75" customHeight="1">
      <c r="A2070" s="69">
        <f t="shared" si="291"/>
        <v>2068</v>
      </c>
      <c r="B2070" s="16" t="str">
        <f t="shared" si="293"/>
        <v>1770</v>
      </c>
      <c r="C2070" s="69">
        <f t="shared" si="288"/>
        <v>1770</v>
      </c>
      <c r="D2070" s="11"/>
      <c r="E2070" s="12"/>
      <c r="F2070" s="13"/>
      <c r="G2070" s="14"/>
      <c r="H2070" s="91"/>
      <c r="I2070" s="92"/>
      <c r="J2070" s="93"/>
      <c r="K2070" s="94" t="str">
        <f t="shared" si="285"/>
        <v/>
      </c>
      <c r="L2070" s="95">
        <f t="shared" si="287"/>
        <v>0</v>
      </c>
      <c r="M2070" s="96"/>
      <c r="N2070" s="79" t="str">
        <f t="shared" si="286"/>
        <v/>
      </c>
      <c r="O2070" s="82"/>
      <c r="P2070" s="83">
        <f t="shared" si="289"/>
        <v>0</v>
      </c>
      <c r="Q2070" s="78">
        <f t="shared" si="292"/>
        <v>2068</v>
      </c>
      <c r="R2070" s="79"/>
      <c r="T2070" s="3" t="str">
        <f t="shared" si="290"/>
        <v/>
      </c>
    </row>
    <row r="2071" spans="1:20" ht="24.75" customHeight="1">
      <c r="A2071" s="69">
        <f t="shared" si="291"/>
        <v>2069</v>
      </c>
      <c r="B2071" s="16" t="str">
        <f t="shared" si="293"/>
        <v>1771</v>
      </c>
      <c r="C2071" s="69">
        <f t="shared" si="288"/>
        <v>1771</v>
      </c>
      <c r="D2071" s="11"/>
      <c r="E2071" s="12"/>
      <c r="F2071" s="13"/>
      <c r="G2071" s="14"/>
      <c r="H2071" s="91"/>
      <c r="I2071" s="92"/>
      <c r="J2071" s="93"/>
      <c r="K2071" s="94" t="str">
        <f t="shared" si="285"/>
        <v/>
      </c>
      <c r="L2071" s="95">
        <f t="shared" si="287"/>
        <v>0</v>
      </c>
      <c r="M2071" s="96"/>
      <c r="N2071" s="79" t="str">
        <f t="shared" si="286"/>
        <v/>
      </c>
      <c r="O2071" s="82"/>
      <c r="P2071" s="83">
        <f t="shared" si="289"/>
        <v>0</v>
      </c>
      <c r="Q2071" s="78">
        <f t="shared" si="292"/>
        <v>2069</v>
      </c>
      <c r="R2071" s="79"/>
      <c r="T2071" s="3" t="str">
        <f t="shared" si="290"/>
        <v/>
      </c>
    </row>
    <row r="2072" spans="1:20" ht="24.75" customHeight="1">
      <c r="A2072" s="69">
        <f t="shared" si="291"/>
        <v>2070</v>
      </c>
      <c r="B2072" s="16" t="str">
        <f t="shared" si="293"/>
        <v>1772</v>
      </c>
      <c r="C2072" s="69">
        <f t="shared" si="288"/>
        <v>1772</v>
      </c>
      <c r="D2072" s="11"/>
      <c r="E2072" s="12"/>
      <c r="F2072" s="13"/>
      <c r="G2072" s="14"/>
      <c r="H2072" s="91"/>
      <c r="I2072" s="92"/>
      <c r="J2072" s="93"/>
      <c r="K2072" s="94" t="str">
        <f t="shared" si="285"/>
        <v/>
      </c>
      <c r="L2072" s="95">
        <f t="shared" si="287"/>
        <v>0</v>
      </c>
      <c r="M2072" s="96"/>
      <c r="N2072" s="79" t="str">
        <f t="shared" si="286"/>
        <v/>
      </c>
      <c r="O2072" s="82"/>
      <c r="P2072" s="83">
        <f t="shared" si="289"/>
        <v>0</v>
      </c>
      <c r="Q2072" s="78">
        <f t="shared" si="292"/>
        <v>2070</v>
      </c>
      <c r="R2072" s="79"/>
      <c r="T2072" s="3" t="str">
        <f t="shared" si="290"/>
        <v/>
      </c>
    </row>
    <row r="2073" spans="1:20" ht="24.75" customHeight="1">
      <c r="A2073" s="69">
        <f t="shared" si="291"/>
        <v>2071</v>
      </c>
      <c r="B2073" s="16" t="str">
        <f t="shared" si="293"/>
        <v>1773</v>
      </c>
      <c r="C2073" s="69">
        <f t="shared" si="288"/>
        <v>1773</v>
      </c>
      <c r="D2073" s="11"/>
      <c r="E2073" s="12"/>
      <c r="F2073" s="13"/>
      <c r="G2073" s="14"/>
      <c r="H2073" s="91"/>
      <c r="I2073" s="92"/>
      <c r="J2073" s="93"/>
      <c r="K2073" s="94" t="str">
        <f t="shared" ref="K2073:K2136" si="294">I2073&amp;J2073</f>
        <v/>
      </c>
      <c r="L2073" s="95">
        <f t="shared" si="287"/>
        <v>0</v>
      </c>
      <c r="M2073" s="96"/>
      <c r="N2073" s="79" t="str">
        <f t="shared" ref="N2073:N2136" si="295">IF(M2073&lt;&gt;0,"Học Ghép","")</f>
        <v/>
      </c>
      <c r="O2073" s="82"/>
      <c r="P2073" s="83">
        <f t="shared" si="289"/>
        <v>0</v>
      </c>
      <c r="Q2073" s="78">
        <f t="shared" si="292"/>
        <v>2071</v>
      </c>
      <c r="R2073" s="79"/>
      <c r="T2073" s="3" t="str">
        <f t="shared" si="290"/>
        <v/>
      </c>
    </row>
    <row r="2074" spans="1:20" ht="24.75" customHeight="1">
      <c r="A2074" s="69">
        <f t="shared" si="291"/>
        <v>2072</v>
      </c>
      <c r="B2074" s="16" t="str">
        <f t="shared" si="293"/>
        <v>1774</v>
      </c>
      <c r="C2074" s="69">
        <f t="shared" si="288"/>
        <v>1774</v>
      </c>
      <c r="D2074" s="11"/>
      <c r="E2074" s="12"/>
      <c r="F2074" s="13"/>
      <c r="G2074" s="14"/>
      <c r="H2074" s="91"/>
      <c r="I2074" s="92"/>
      <c r="J2074" s="93"/>
      <c r="K2074" s="94" t="str">
        <f t="shared" si="294"/>
        <v/>
      </c>
      <c r="L2074" s="95">
        <f t="shared" si="287"/>
        <v>0</v>
      </c>
      <c r="M2074" s="96"/>
      <c r="N2074" s="79" t="str">
        <f t="shared" si="295"/>
        <v/>
      </c>
      <c r="O2074" s="82"/>
      <c r="P2074" s="83">
        <f t="shared" si="289"/>
        <v>0</v>
      </c>
      <c r="Q2074" s="78">
        <f t="shared" si="292"/>
        <v>2072</v>
      </c>
      <c r="R2074" s="79"/>
      <c r="T2074" s="3" t="str">
        <f t="shared" si="290"/>
        <v/>
      </c>
    </row>
    <row r="2075" spans="1:20" ht="24.75" customHeight="1">
      <c r="A2075" s="69">
        <f t="shared" si="291"/>
        <v>2073</v>
      </c>
      <c r="B2075" s="16" t="str">
        <f t="shared" si="293"/>
        <v>1775</v>
      </c>
      <c r="C2075" s="69">
        <f t="shared" si="288"/>
        <v>1775</v>
      </c>
      <c r="D2075" s="11"/>
      <c r="E2075" s="12"/>
      <c r="F2075" s="13"/>
      <c r="G2075" s="14"/>
      <c r="H2075" s="91"/>
      <c r="I2075" s="92"/>
      <c r="J2075" s="93"/>
      <c r="K2075" s="94" t="str">
        <f t="shared" si="294"/>
        <v/>
      </c>
      <c r="L2075" s="95">
        <f t="shared" si="287"/>
        <v>0</v>
      </c>
      <c r="M2075" s="96"/>
      <c r="N2075" s="79" t="str">
        <f t="shared" si="295"/>
        <v/>
      </c>
      <c r="O2075" s="82"/>
      <c r="P2075" s="83">
        <f t="shared" si="289"/>
        <v>0</v>
      </c>
      <c r="Q2075" s="78">
        <f t="shared" si="292"/>
        <v>2073</v>
      </c>
      <c r="R2075" s="79"/>
      <c r="T2075" s="3" t="str">
        <f t="shared" si="290"/>
        <v/>
      </c>
    </row>
    <row r="2076" spans="1:20" ht="24.75" customHeight="1">
      <c r="A2076" s="69">
        <f t="shared" si="291"/>
        <v>2074</v>
      </c>
      <c r="B2076" s="16" t="str">
        <f t="shared" si="293"/>
        <v>1776</v>
      </c>
      <c r="C2076" s="69">
        <f t="shared" si="288"/>
        <v>1776</v>
      </c>
      <c r="D2076" s="11"/>
      <c r="E2076" s="12"/>
      <c r="F2076" s="13"/>
      <c r="G2076" s="14"/>
      <c r="H2076" s="91"/>
      <c r="I2076" s="92"/>
      <c r="J2076" s="93"/>
      <c r="K2076" s="94" t="str">
        <f t="shared" si="294"/>
        <v/>
      </c>
      <c r="L2076" s="95">
        <f t="shared" si="287"/>
        <v>0</v>
      </c>
      <c r="M2076" s="96"/>
      <c r="N2076" s="79" t="str">
        <f t="shared" si="295"/>
        <v/>
      </c>
      <c r="O2076" s="82"/>
      <c r="P2076" s="83">
        <f t="shared" si="289"/>
        <v>0</v>
      </c>
      <c r="Q2076" s="78">
        <f t="shared" si="292"/>
        <v>2074</v>
      </c>
      <c r="R2076" s="79"/>
      <c r="T2076" s="3" t="str">
        <f t="shared" si="290"/>
        <v/>
      </c>
    </row>
    <row r="2077" spans="1:20" ht="24.75" customHeight="1">
      <c r="A2077" s="69">
        <f t="shared" si="291"/>
        <v>2075</v>
      </c>
      <c r="B2077" s="16" t="str">
        <f t="shared" si="293"/>
        <v>1777</v>
      </c>
      <c r="C2077" s="69">
        <f t="shared" si="288"/>
        <v>1777</v>
      </c>
      <c r="D2077" s="11"/>
      <c r="E2077" s="12"/>
      <c r="F2077" s="13"/>
      <c r="G2077" s="14"/>
      <c r="H2077" s="91"/>
      <c r="I2077" s="92"/>
      <c r="J2077" s="93"/>
      <c r="K2077" s="94" t="str">
        <f t="shared" si="294"/>
        <v/>
      </c>
      <c r="L2077" s="95">
        <f t="shared" si="287"/>
        <v>0</v>
      </c>
      <c r="M2077" s="96"/>
      <c r="N2077" s="79" t="str">
        <f t="shared" si="295"/>
        <v/>
      </c>
      <c r="O2077" s="82"/>
      <c r="P2077" s="83">
        <f t="shared" si="289"/>
        <v>0</v>
      </c>
      <c r="Q2077" s="78">
        <f t="shared" si="292"/>
        <v>2075</v>
      </c>
      <c r="R2077" s="79"/>
      <c r="T2077" s="3" t="str">
        <f t="shared" si="290"/>
        <v/>
      </c>
    </row>
    <row r="2078" spans="1:20" ht="24.75" customHeight="1">
      <c r="A2078" s="69">
        <f t="shared" si="291"/>
        <v>2076</v>
      </c>
      <c r="B2078" s="16" t="str">
        <f t="shared" si="293"/>
        <v>1778</v>
      </c>
      <c r="C2078" s="69">
        <f t="shared" si="288"/>
        <v>1778</v>
      </c>
      <c r="D2078" s="11"/>
      <c r="E2078" s="12"/>
      <c r="F2078" s="13"/>
      <c r="G2078" s="14"/>
      <c r="H2078" s="91"/>
      <c r="I2078" s="92"/>
      <c r="J2078" s="93"/>
      <c r="K2078" s="94" t="str">
        <f t="shared" si="294"/>
        <v/>
      </c>
      <c r="L2078" s="95">
        <f t="shared" si="287"/>
        <v>0</v>
      </c>
      <c r="M2078" s="96"/>
      <c r="N2078" s="79" t="str">
        <f t="shared" si="295"/>
        <v/>
      </c>
      <c r="O2078" s="82"/>
      <c r="P2078" s="83">
        <f t="shared" si="289"/>
        <v>0</v>
      </c>
      <c r="Q2078" s="78">
        <f t="shared" si="292"/>
        <v>2076</v>
      </c>
      <c r="R2078" s="79"/>
      <c r="T2078" s="3" t="str">
        <f t="shared" si="290"/>
        <v/>
      </c>
    </row>
    <row r="2079" spans="1:20" ht="24.75" customHeight="1">
      <c r="A2079" s="69">
        <f t="shared" si="291"/>
        <v>2077</v>
      </c>
      <c r="B2079" s="16" t="str">
        <f t="shared" si="293"/>
        <v>1779</v>
      </c>
      <c r="C2079" s="69">
        <f t="shared" si="288"/>
        <v>1779</v>
      </c>
      <c r="D2079" s="11"/>
      <c r="E2079" s="12"/>
      <c r="F2079" s="13"/>
      <c r="G2079" s="14"/>
      <c r="H2079" s="91"/>
      <c r="I2079" s="92"/>
      <c r="J2079" s="93"/>
      <c r="K2079" s="94" t="str">
        <f t="shared" si="294"/>
        <v/>
      </c>
      <c r="L2079" s="95">
        <f t="shared" si="287"/>
        <v>0</v>
      </c>
      <c r="M2079" s="96"/>
      <c r="N2079" s="79" t="str">
        <f t="shared" si="295"/>
        <v/>
      </c>
      <c r="O2079" s="82"/>
      <c r="P2079" s="83">
        <f t="shared" si="289"/>
        <v>0</v>
      </c>
      <c r="Q2079" s="78">
        <f t="shared" si="292"/>
        <v>2077</v>
      </c>
      <c r="R2079" s="79"/>
      <c r="T2079" s="3" t="str">
        <f t="shared" si="290"/>
        <v/>
      </c>
    </row>
    <row r="2080" spans="1:20" ht="24.75" customHeight="1">
      <c r="A2080" s="69">
        <f t="shared" si="291"/>
        <v>2078</v>
      </c>
      <c r="B2080" s="16" t="str">
        <f t="shared" si="293"/>
        <v>1780</v>
      </c>
      <c r="C2080" s="69">
        <f t="shared" si="288"/>
        <v>1780</v>
      </c>
      <c r="D2080" s="11"/>
      <c r="E2080" s="12"/>
      <c r="F2080" s="13"/>
      <c r="G2080" s="14"/>
      <c r="H2080" s="91"/>
      <c r="I2080" s="92"/>
      <c r="J2080" s="93"/>
      <c r="K2080" s="94" t="str">
        <f t="shared" si="294"/>
        <v/>
      </c>
      <c r="L2080" s="95">
        <f t="shared" si="287"/>
        <v>0</v>
      </c>
      <c r="M2080" s="96"/>
      <c r="N2080" s="79" t="str">
        <f t="shared" si="295"/>
        <v/>
      </c>
      <c r="O2080" s="82"/>
      <c r="P2080" s="83">
        <f t="shared" si="289"/>
        <v>0</v>
      </c>
      <c r="Q2080" s="78">
        <f t="shared" si="292"/>
        <v>2078</v>
      </c>
      <c r="R2080" s="79"/>
      <c r="T2080" s="3" t="str">
        <f t="shared" si="290"/>
        <v/>
      </c>
    </row>
    <row r="2081" spans="1:20" ht="24.75" customHeight="1">
      <c r="A2081" s="69">
        <f t="shared" si="291"/>
        <v>2079</v>
      </c>
      <c r="B2081" s="16" t="str">
        <f t="shared" si="293"/>
        <v>1781</v>
      </c>
      <c r="C2081" s="69">
        <f t="shared" si="288"/>
        <v>1781</v>
      </c>
      <c r="D2081" s="11"/>
      <c r="E2081" s="12"/>
      <c r="F2081" s="13"/>
      <c r="G2081" s="14"/>
      <c r="H2081" s="91"/>
      <c r="I2081" s="92"/>
      <c r="J2081" s="93"/>
      <c r="K2081" s="94" t="str">
        <f t="shared" si="294"/>
        <v/>
      </c>
      <c r="L2081" s="95">
        <f t="shared" si="287"/>
        <v>0</v>
      </c>
      <c r="M2081" s="96"/>
      <c r="N2081" s="79" t="str">
        <f t="shared" si="295"/>
        <v/>
      </c>
      <c r="O2081" s="82"/>
      <c r="P2081" s="83">
        <f t="shared" si="289"/>
        <v>0</v>
      </c>
      <c r="Q2081" s="78">
        <f t="shared" si="292"/>
        <v>2079</v>
      </c>
      <c r="R2081" s="79"/>
      <c r="T2081" s="3" t="str">
        <f t="shared" si="290"/>
        <v/>
      </c>
    </row>
    <row r="2082" spans="1:20" ht="24.75" customHeight="1">
      <c r="A2082" s="69">
        <f t="shared" si="291"/>
        <v>2080</v>
      </c>
      <c r="B2082" s="16" t="str">
        <f t="shared" si="293"/>
        <v>1782</v>
      </c>
      <c r="C2082" s="69">
        <f t="shared" si="288"/>
        <v>1782</v>
      </c>
      <c r="D2082" s="11"/>
      <c r="E2082" s="12"/>
      <c r="F2082" s="13"/>
      <c r="G2082" s="14"/>
      <c r="H2082" s="91"/>
      <c r="I2082" s="92"/>
      <c r="J2082" s="93"/>
      <c r="K2082" s="94" t="str">
        <f t="shared" si="294"/>
        <v/>
      </c>
      <c r="L2082" s="95">
        <f t="shared" si="287"/>
        <v>0</v>
      </c>
      <c r="M2082" s="96"/>
      <c r="N2082" s="79" t="str">
        <f t="shared" si="295"/>
        <v/>
      </c>
      <c r="O2082" s="82"/>
      <c r="P2082" s="83">
        <f t="shared" si="289"/>
        <v>0</v>
      </c>
      <c r="Q2082" s="78">
        <f t="shared" si="292"/>
        <v>2080</v>
      </c>
      <c r="R2082" s="79"/>
      <c r="T2082" s="3" t="str">
        <f t="shared" si="290"/>
        <v/>
      </c>
    </row>
    <row r="2083" spans="1:20" ht="24.75" customHeight="1">
      <c r="A2083" s="69">
        <f t="shared" si="291"/>
        <v>2081</v>
      </c>
      <c r="B2083" s="16" t="str">
        <f t="shared" si="293"/>
        <v>1783</v>
      </c>
      <c r="C2083" s="69">
        <f t="shared" si="288"/>
        <v>1783</v>
      </c>
      <c r="D2083" s="11"/>
      <c r="E2083" s="12"/>
      <c r="F2083" s="13"/>
      <c r="G2083" s="14"/>
      <c r="H2083" s="91"/>
      <c r="I2083" s="92"/>
      <c r="J2083" s="93"/>
      <c r="K2083" s="94" t="str">
        <f t="shared" si="294"/>
        <v/>
      </c>
      <c r="L2083" s="95">
        <f t="shared" si="287"/>
        <v>0</v>
      </c>
      <c r="M2083" s="96"/>
      <c r="N2083" s="79" t="str">
        <f t="shared" si="295"/>
        <v/>
      </c>
      <c r="O2083" s="82"/>
      <c r="P2083" s="83">
        <f t="shared" si="289"/>
        <v>0</v>
      </c>
      <c r="Q2083" s="78">
        <f t="shared" si="292"/>
        <v>2081</v>
      </c>
      <c r="R2083" s="79"/>
      <c r="T2083" s="3" t="str">
        <f t="shared" si="290"/>
        <v/>
      </c>
    </row>
    <row r="2084" spans="1:20" ht="24.75" customHeight="1">
      <c r="A2084" s="69">
        <f t="shared" si="291"/>
        <v>2082</v>
      </c>
      <c r="B2084" s="16" t="str">
        <f t="shared" si="293"/>
        <v>1784</v>
      </c>
      <c r="C2084" s="69">
        <f t="shared" si="288"/>
        <v>1784</v>
      </c>
      <c r="D2084" s="11"/>
      <c r="E2084" s="12"/>
      <c r="F2084" s="13"/>
      <c r="G2084" s="14"/>
      <c r="H2084" s="91"/>
      <c r="I2084" s="92"/>
      <c r="J2084" s="93"/>
      <c r="K2084" s="94" t="str">
        <f t="shared" si="294"/>
        <v/>
      </c>
      <c r="L2084" s="95">
        <f t="shared" si="287"/>
        <v>0</v>
      </c>
      <c r="M2084" s="96"/>
      <c r="N2084" s="79" t="str">
        <f t="shared" si="295"/>
        <v/>
      </c>
      <c r="O2084" s="82"/>
      <c r="P2084" s="83">
        <f t="shared" si="289"/>
        <v>0</v>
      </c>
      <c r="Q2084" s="78">
        <f t="shared" si="292"/>
        <v>2082</v>
      </c>
      <c r="R2084" s="79"/>
      <c r="T2084" s="3" t="str">
        <f t="shared" si="290"/>
        <v/>
      </c>
    </row>
    <row r="2085" spans="1:20" ht="24.75" customHeight="1">
      <c r="A2085" s="69">
        <f t="shared" si="291"/>
        <v>2083</v>
      </c>
      <c r="B2085" s="16" t="str">
        <f t="shared" si="293"/>
        <v>1785</v>
      </c>
      <c r="C2085" s="69">
        <f t="shared" si="288"/>
        <v>1785</v>
      </c>
      <c r="D2085" s="11"/>
      <c r="E2085" s="12"/>
      <c r="F2085" s="13"/>
      <c r="G2085" s="14"/>
      <c r="H2085" s="91"/>
      <c r="I2085" s="92"/>
      <c r="J2085" s="93"/>
      <c r="K2085" s="94" t="str">
        <f t="shared" si="294"/>
        <v/>
      </c>
      <c r="L2085" s="95">
        <f t="shared" si="287"/>
        <v>0</v>
      </c>
      <c r="M2085" s="96"/>
      <c r="N2085" s="79" t="str">
        <f t="shared" si="295"/>
        <v/>
      </c>
      <c r="O2085" s="82"/>
      <c r="P2085" s="83">
        <f t="shared" si="289"/>
        <v>0</v>
      </c>
      <c r="Q2085" s="78">
        <f t="shared" si="292"/>
        <v>2083</v>
      </c>
      <c r="R2085" s="79"/>
      <c r="T2085" s="3" t="str">
        <f t="shared" si="290"/>
        <v/>
      </c>
    </row>
    <row r="2086" spans="1:20" ht="24.75" customHeight="1">
      <c r="A2086" s="69">
        <f t="shared" si="291"/>
        <v>2084</v>
      </c>
      <c r="B2086" s="16" t="str">
        <f t="shared" si="293"/>
        <v>1786</v>
      </c>
      <c r="C2086" s="69">
        <f t="shared" si="288"/>
        <v>1786</v>
      </c>
      <c r="D2086" s="11"/>
      <c r="E2086" s="12"/>
      <c r="F2086" s="13"/>
      <c r="G2086" s="14"/>
      <c r="H2086" s="91"/>
      <c r="I2086" s="92"/>
      <c r="J2086" s="93"/>
      <c r="K2086" s="94" t="str">
        <f t="shared" si="294"/>
        <v/>
      </c>
      <c r="L2086" s="95">
        <f t="shared" si="287"/>
        <v>0</v>
      </c>
      <c r="M2086" s="96"/>
      <c r="N2086" s="79" t="str">
        <f t="shared" si="295"/>
        <v/>
      </c>
      <c r="O2086" s="82"/>
      <c r="P2086" s="83">
        <f t="shared" si="289"/>
        <v>0</v>
      </c>
      <c r="Q2086" s="78">
        <f t="shared" si="292"/>
        <v>2084</v>
      </c>
      <c r="R2086" s="79"/>
      <c r="T2086" s="3" t="str">
        <f t="shared" si="290"/>
        <v/>
      </c>
    </row>
    <row r="2087" spans="1:20" ht="24.75" customHeight="1">
      <c r="A2087" s="69">
        <f t="shared" si="291"/>
        <v>2085</v>
      </c>
      <c r="B2087" s="16" t="str">
        <f t="shared" si="293"/>
        <v>1787</v>
      </c>
      <c r="C2087" s="69">
        <f t="shared" si="288"/>
        <v>1787</v>
      </c>
      <c r="D2087" s="11"/>
      <c r="E2087" s="12"/>
      <c r="F2087" s="13"/>
      <c r="G2087" s="14"/>
      <c r="H2087" s="91"/>
      <c r="I2087" s="92"/>
      <c r="J2087" s="93"/>
      <c r="K2087" s="94" t="str">
        <f t="shared" si="294"/>
        <v/>
      </c>
      <c r="L2087" s="95">
        <f t="shared" si="287"/>
        <v>0</v>
      </c>
      <c r="M2087" s="96"/>
      <c r="N2087" s="79" t="str">
        <f t="shared" si="295"/>
        <v/>
      </c>
      <c r="O2087" s="82"/>
      <c r="P2087" s="83">
        <f t="shared" si="289"/>
        <v>0</v>
      </c>
      <c r="Q2087" s="78">
        <f t="shared" si="292"/>
        <v>2085</v>
      </c>
      <c r="R2087" s="79"/>
      <c r="T2087" s="3" t="str">
        <f t="shared" si="290"/>
        <v/>
      </c>
    </row>
    <row r="2088" spans="1:20" ht="24.75" customHeight="1">
      <c r="A2088" s="69">
        <f t="shared" si="291"/>
        <v>2086</v>
      </c>
      <c r="B2088" s="16" t="str">
        <f t="shared" si="293"/>
        <v>1788</v>
      </c>
      <c r="C2088" s="69">
        <f t="shared" si="288"/>
        <v>1788</v>
      </c>
      <c r="D2088" s="11"/>
      <c r="E2088" s="12"/>
      <c r="F2088" s="13"/>
      <c r="G2088" s="14"/>
      <c r="H2088" s="91"/>
      <c r="I2088" s="92"/>
      <c r="J2088" s="93"/>
      <c r="K2088" s="94" t="str">
        <f t="shared" si="294"/>
        <v/>
      </c>
      <c r="L2088" s="95">
        <f t="shared" si="287"/>
        <v>0</v>
      </c>
      <c r="M2088" s="96"/>
      <c r="N2088" s="79" t="str">
        <f t="shared" si="295"/>
        <v/>
      </c>
      <c r="O2088" s="82"/>
      <c r="P2088" s="83">
        <f t="shared" si="289"/>
        <v>0</v>
      </c>
      <c r="Q2088" s="78">
        <f t="shared" si="292"/>
        <v>2086</v>
      </c>
      <c r="R2088" s="79"/>
      <c r="T2088" s="3" t="str">
        <f t="shared" si="290"/>
        <v/>
      </c>
    </row>
    <row r="2089" spans="1:20" ht="24.75" customHeight="1">
      <c r="A2089" s="69">
        <f t="shared" si="291"/>
        <v>2087</v>
      </c>
      <c r="B2089" s="16" t="str">
        <f t="shared" si="293"/>
        <v>1789</v>
      </c>
      <c r="C2089" s="69">
        <f t="shared" si="288"/>
        <v>1789</v>
      </c>
      <c r="D2089" s="11"/>
      <c r="E2089" s="12"/>
      <c r="F2089" s="13"/>
      <c r="G2089" s="14"/>
      <c r="H2089" s="91"/>
      <c r="I2089" s="92"/>
      <c r="J2089" s="93"/>
      <c r="K2089" s="94" t="str">
        <f t="shared" si="294"/>
        <v/>
      </c>
      <c r="L2089" s="95">
        <f t="shared" si="287"/>
        <v>0</v>
      </c>
      <c r="M2089" s="96"/>
      <c r="N2089" s="79" t="str">
        <f t="shared" si="295"/>
        <v/>
      </c>
      <c r="O2089" s="82"/>
      <c r="P2089" s="83">
        <f t="shared" si="289"/>
        <v>0</v>
      </c>
      <c r="Q2089" s="78">
        <f t="shared" si="292"/>
        <v>2087</v>
      </c>
      <c r="R2089" s="79"/>
      <c r="T2089" s="3" t="str">
        <f t="shared" si="290"/>
        <v/>
      </c>
    </row>
    <row r="2090" spans="1:20" ht="24.75" customHeight="1">
      <c r="A2090" s="69">
        <f t="shared" si="291"/>
        <v>2088</v>
      </c>
      <c r="B2090" s="16" t="str">
        <f t="shared" si="293"/>
        <v>1790</v>
      </c>
      <c r="C2090" s="69">
        <f t="shared" si="288"/>
        <v>1790</v>
      </c>
      <c r="D2090" s="11"/>
      <c r="E2090" s="12"/>
      <c r="F2090" s="13"/>
      <c r="G2090" s="14"/>
      <c r="H2090" s="91"/>
      <c r="I2090" s="92"/>
      <c r="J2090" s="93"/>
      <c r="K2090" s="94" t="str">
        <f t="shared" si="294"/>
        <v/>
      </c>
      <c r="L2090" s="95">
        <f t="shared" si="287"/>
        <v>0</v>
      </c>
      <c r="M2090" s="96"/>
      <c r="N2090" s="79" t="str">
        <f t="shared" si="295"/>
        <v/>
      </c>
      <c r="O2090" s="82"/>
      <c r="P2090" s="83">
        <f t="shared" si="289"/>
        <v>0</v>
      </c>
      <c r="Q2090" s="78">
        <f t="shared" si="292"/>
        <v>2088</v>
      </c>
      <c r="R2090" s="79"/>
      <c r="T2090" s="3" t="str">
        <f t="shared" si="290"/>
        <v/>
      </c>
    </row>
    <row r="2091" spans="1:20" ht="24.75" customHeight="1">
      <c r="A2091" s="69">
        <f t="shared" si="291"/>
        <v>2089</v>
      </c>
      <c r="B2091" s="16" t="str">
        <f t="shared" si="293"/>
        <v>1791</v>
      </c>
      <c r="C2091" s="69">
        <f t="shared" si="288"/>
        <v>1791</v>
      </c>
      <c r="D2091" s="11"/>
      <c r="E2091" s="12"/>
      <c r="F2091" s="13"/>
      <c r="G2091" s="14"/>
      <c r="H2091" s="91"/>
      <c r="I2091" s="92"/>
      <c r="J2091" s="93"/>
      <c r="K2091" s="94" t="str">
        <f t="shared" si="294"/>
        <v/>
      </c>
      <c r="L2091" s="95">
        <f t="shared" si="287"/>
        <v>0</v>
      </c>
      <c r="M2091" s="96"/>
      <c r="N2091" s="79" t="str">
        <f t="shared" si="295"/>
        <v/>
      </c>
      <c r="O2091" s="82"/>
      <c r="P2091" s="83">
        <f t="shared" si="289"/>
        <v>0</v>
      </c>
      <c r="Q2091" s="78">
        <f t="shared" si="292"/>
        <v>2089</v>
      </c>
      <c r="R2091" s="79"/>
      <c r="T2091" s="3" t="str">
        <f t="shared" si="290"/>
        <v/>
      </c>
    </row>
    <row r="2092" spans="1:20" ht="24.75" customHeight="1">
      <c r="A2092" s="69">
        <f t="shared" si="291"/>
        <v>2090</v>
      </c>
      <c r="B2092" s="16" t="str">
        <f t="shared" si="293"/>
        <v>1792</v>
      </c>
      <c r="C2092" s="69">
        <f t="shared" si="288"/>
        <v>1792</v>
      </c>
      <c r="D2092" s="11"/>
      <c r="E2092" s="12"/>
      <c r="F2092" s="13"/>
      <c r="G2092" s="14"/>
      <c r="H2092" s="91"/>
      <c r="I2092" s="92"/>
      <c r="J2092" s="93"/>
      <c r="K2092" s="94" t="str">
        <f t="shared" si="294"/>
        <v/>
      </c>
      <c r="L2092" s="95">
        <f t="shared" si="287"/>
        <v>0</v>
      </c>
      <c r="M2092" s="96"/>
      <c r="N2092" s="79" t="str">
        <f t="shared" si="295"/>
        <v/>
      </c>
      <c r="O2092" s="82"/>
      <c r="P2092" s="83">
        <f t="shared" si="289"/>
        <v>0</v>
      </c>
      <c r="Q2092" s="78">
        <f t="shared" si="292"/>
        <v>2090</v>
      </c>
      <c r="R2092" s="79"/>
      <c r="T2092" s="3" t="str">
        <f t="shared" si="290"/>
        <v/>
      </c>
    </row>
    <row r="2093" spans="1:20" ht="24.75" customHeight="1">
      <c r="A2093" s="69">
        <f t="shared" si="291"/>
        <v>2091</v>
      </c>
      <c r="B2093" s="16" t="str">
        <f t="shared" si="293"/>
        <v>1793</v>
      </c>
      <c r="C2093" s="69">
        <f t="shared" si="288"/>
        <v>1793</v>
      </c>
      <c r="D2093" s="11"/>
      <c r="E2093" s="12"/>
      <c r="F2093" s="13"/>
      <c r="G2093" s="14"/>
      <c r="H2093" s="91"/>
      <c r="I2093" s="92"/>
      <c r="J2093" s="93"/>
      <c r="K2093" s="94" t="str">
        <f t="shared" si="294"/>
        <v/>
      </c>
      <c r="L2093" s="95">
        <f t="shared" si="287"/>
        <v>0</v>
      </c>
      <c r="M2093" s="96"/>
      <c r="N2093" s="79" t="str">
        <f t="shared" si="295"/>
        <v/>
      </c>
      <c r="O2093" s="82"/>
      <c r="P2093" s="83">
        <f t="shared" si="289"/>
        <v>0</v>
      </c>
      <c r="Q2093" s="78">
        <f t="shared" si="292"/>
        <v>2091</v>
      </c>
      <c r="R2093" s="79"/>
      <c r="T2093" s="3" t="str">
        <f t="shared" si="290"/>
        <v/>
      </c>
    </row>
    <row r="2094" spans="1:20" ht="24.75" customHeight="1">
      <c r="A2094" s="69">
        <f t="shared" si="291"/>
        <v>2092</v>
      </c>
      <c r="B2094" s="16" t="str">
        <f t="shared" si="293"/>
        <v>1794</v>
      </c>
      <c r="C2094" s="69">
        <f t="shared" si="288"/>
        <v>1794</v>
      </c>
      <c r="D2094" s="11"/>
      <c r="E2094" s="12"/>
      <c r="F2094" s="13"/>
      <c r="G2094" s="14"/>
      <c r="H2094" s="91"/>
      <c r="I2094" s="92"/>
      <c r="J2094" s="93"/>
      <c r="K2094" s="94" t="str">
        <f t="shared" si="294"/>
        <v/>
      </c>
      <c r="L2094" s="95">
        <f t="shared" si="287"/>
        <v>0</v>
      </c>
      <c r="M2094" s="96"/>
      <c r="N2094" s="79" t="str">
        <f t="shared" si="295"/>
        <v/>
      </c>
      <c r="O2094" s="82"/>
      <c r="P2094" s="83">
        <f t="shared" si="289"/>
        <v>0</v>
      </c>
      <c r="Q2094" s="78">
        <f t="shared" si="292"/>
        <v>2092</v>
      </c>
      <c r="R2094" s="79"/>
      <c r="T2094" s="3" t="str">
        <f t="shared" si="290"/>
        <v/>
      </c>
    </row>
    <row r="2095" spans="1:20" ht="24.75" customHeight="1">
      <c r="A2095" s="69">
        <f t="shared" si="291"/>
        <v>2093</v>
      </c>
      <c r="B2095" s="16" t="str">
        <f t="shared" si="293"/>
        <v>1795</v>
      </c>
      <c r="C2095" s="69">
        <f t="shared" si="288"/>
        <v>1795</v>
      </c>
      <c r="D2095" s="11"/>
      <c r="E2095" s="12"/>
      <c r="F2095" s="13"/>
      <c r="G2095" s="14"/>
      <c r="H2095" s="91"/>
      <c r="I2095" s="92"/>
      <c r="J2095" s="93"/>
      <c r="K2095" s="94" t="str">
        <f t="shared" si="294"/>
        <v/>
      </c>
      <c r="L2095" s="95">
        <f t="shared" si="287"/>
        <v>0</v>
      </c>
      <c r="M2095" s="96"/>
      <c r="N2095" s="79" t="str">
        <f t="shared" si="295"/>
        <v/>
      </c>
      <c r="O2095" s="82"/>
      <c r="P2095" s="83">
        <f t="shared" si="289"/>
        <v>0</v>
      </c>
      <c r="Q2095" s="78">
        <f t="shared" si="292"/>
        <v>2093</v>
      </c>
      <c r="R2095" s="79"/>
      <c r="T2095" s="3" t="str">
        <f t="shared" si="290"/>
        <v/>
      </c>
    </row>
    <row r="2096" spans="1:20" ht="24.75" customHeight="1">
      <c r="A2096" s="69">
        <f t="shared" si="291"/>
        <v>2094</v>
      </c>
      <c r="B2096" s="16" t="str">
        <f t="shared" si="293"/>
        <v>1796</v>
      </c>
      <c r="C2096" s="69">
        <f t="shared" si="288"/>
        <v>1796</v>
      </c>
      <c r="D2096" s="11"/>
      <c r="E2096" s="12"/>
      <c r="F2096" s="13"/>
      <c r="G2096" s="14"/>
      <c r="H2096" s="91"/>
      <c r="I2096" s="92"/>
      <c r="J2096" s="93"/>
      <c r="K2096" s="94" t="str">
        <f t="shared" si="294"/>
        <v/>
      </c>
      <c r="L2096" s="95">
        <f t="shared" si="287"/>
        <v>0</v>
      </c>
      <c r="M2096" s="96"/>
      <c r="N2096" s="79" t="str">
        <f t="shared" si="295"/>
        <v/>
      </c>
      <c r="O2096" s="82"/>
      <c r="P2096" s="83">
        <f t="shared" si="289"/>
        <v>0</v>
      </c>
      <c r="Q2096" s="78">
        <f t="shared" si="292"/>
        <v>2094</v>
      </c>
      <c r="R2096" s="79"/>
      <c r="T2096" s="3" t="str">
        <f t="shared" si="290"/>
        <v/>
      </c>
    </row>
    <row r="2097" spans="1:20" ht="24.75" customHeight="1">
      <c r="A2097" s="69">
        <f t="shared" si="291"/>
        <v>2095</v>
      </c>
      <c r="B2097" s="16" t="str">
        <f t="shared" si="293"/>
        <v>1797</v>
      </c>
      <c r="C2097" s="69">
        <f t="shared" si="288"/>
        <v>1797</v>
      </c>
      <c r="D2097" s="11"/>
      <c r="E2097" s="12"/>
      <c r="F2097" s="13"/>
      <c r="G2097" s="14"/>
      <c r="H2097" s="91"/>
      <c r="I2097" s="92"/>
      <c r="J2097" s="93"/>
      <c r="K2097" s="94" t="str">
        <f t="shared" si="294"/>
        <v/>
      </c>
      <c r="L2097" s="95">
        <f t="shared" si="287"/>
        <v>0</v>
      </c>
      <c r="M2097" s="96"/>
      <c r="N2097" s="79" t="str">
        <f t="shared" si="295"/>
        <v/>
      </c>
      <c r="O2097" s="82"/>
      <c r="P2097" s="83">
        <f t="shared" si="289"/>
        <v>0</v>
      </c>
      <c r="Q2097" s="78">
        <f t="shared" si="292"/>
        <v>2095</v>
      </c>
      <c r="R2097" s="79"/>
      <c r="T2097" s="3" t="str">
        <f t="shared" si="290"/>
        <v/>
      </c>
    </row>
    <row r="2098" spans="1:20" ht="24.75" customHeight="1">
      <c r="A2098" s="69">
        <f t="shared" si="291"/>
        <v>2096</v>
      </c>
      <c r="B2098" s="16" t="str">
        <f t="shared" si="293"/>
        <v>1798</v>
      </c>
      <c r="C2098" s="69">
        <f t="shared" si="288"/>
        <v>1798</v>
      </c>
      <c r="D2098" s="11"/>
      <c r="E2098" s="12"/>
      <c r="F2098" s="13"/>
      <c r="G2098" s="14"/>
      <c r="H2098" s="91"/>
      <c r="I2098" s="92"/>
      <c r="J2098" s="93"/>
      <c r="K2098" s="94" t="str">
        <f t="shared" si="294"/>
        <v/>
      </c>
      <c r="L2098" s="95">
        <f t="shared" si="287"/>
        <v>0</v>
      </c>
      <c r="M2098" s="96"/>
      <c r="N2098" s="79" t="str">
        <f t="shared" si="295"/>
        <v/>
      </c>
      <c r="O2098" s="82"/>
      <c r="P2098" s="83">
        <f t="shared" si="289"/>
        <v>0</v>
      </c>
      <c r="Q2098" s="78">
        <f t="shared" si="292"/>
        <v>2096</v>
      </c>
      <c r="R2098" s="79"/>
      <c r="T2098" s="3" t="str">
        <f t="shared" si="290"/>
        <v/>
      </c>
    </row>
    <row r="2099" spans="1:20" ht="24.75" customHeight="1">
      <c r="A2099" s="69">
        <f t="shared" si="291"/>
        <v>2097</v>
      </c>
      <c r="B2099" s="16" t="str">
        <f t="shared" si="293"/>
        <v>1799</v>
      </c>
      <c r="C2099" s="69">
        <f t="shared" si="288"/>
        <v>1799</v>
      </c>
      <c r="D2099" s="11"/>
      <c r="E2099" s="12"/>
      <c r="F2099" s="13"/>
      <c r="G2099" s="14"/>
      <c r="H2099" s="91"/>
      <c r="I2099" s="92"/>
      <c r="J2099" s="93"/>
      <c r="K2099" s="94" t="str">
        <f t="shared" si="294"/>
        <v/>
      </c>
      <c r="L2099" s="95">
        <f t="shared" si="287"/>
        <v>0</v>
      </c>
      <c r="M2099" s="96"/>
      <c r="N2099" s="79" t="str">
        <f t="shared" si="295"/>
        <v/>
      </c>
      <c r="O2099" s="82"/>
      <c r="P2099" s="83">
        <f t="shared" si="289"/>
        <v>0</v>
      </c>
      <c r="Q2099" s="78">
        <f t="shared" si="292"/>
        <v>2097</v>
      </c>
      <c r="R2099" s="79"/>
      <c r="T2099" s="3" t="str">
        <f t="shared" si="290"/>
        <v/>
      </c>
    </row>
    <row r="2100" spans="1:20" ht="24.75" customHeight="1">
      <c r="A2100" s="69">
        <f t="shared" si="291"/>
        <v>2098</v>
      </c>
      <c r="B2100" s="16" t="str">
        <f t="shared" si="293"/>
        <v>1800</v>
      </c>
      <c r="C2100" s="69">
        <f t="shared" si="288"/>
        <v>1800</v>
      </c>
      <c r="D2100" s="11"/>
      <c r="E2100" s="12"/>
      <c r="F2100" s="13"/>
      <c r="G2100" s="14"/>
      <c r="H2100" s="91"/>
      <c r="I2100" s="92"/>
      <c r="J2100" s="93"/>
      <c r="K2100" s="94" t="str">
        <f t="shared" si="294"/>
        <v/>
      </c>
      <c r="L2100" s="95">
        <f t="shared" si="287"/>
        <v>0</v>
      </c>
      <c r="M2100" s="96"/>
      <c r="N2100" s="79" t="str">
        <f t="shared" si="295"/>
        <v/>
      </c>
      <c r="O2100" s="82"/>
      <c r="P2100" s="83">
        <f t="shared" si="289"/>
        <v>0</v>
      </c>
      <c r="Q2100" s="78">
        <f t="shared" si="292"/>
        <v>2098</v>
      </c>
      <c r="R2100" s="79"/>
      <c r="T2100" s="3" t="str">
        <f t="shared" si="290"/>
        <v/>
      </c>
    </row>
    <row r="2101" spans="1:20" ht="24.75" customHeight="1">
      <c r="A2101" s="69">
        <f t="shared" si="291"/>
        <v>2099</v>
      </c>
      <c r="B2101" s="16" t="str">
        <f t="shared" si="293"/>
        <v>1801</v>
      </c>
      <c r="C2101" s="69">
        <f t="shared" si="288"/>
        <v>1801</v>
      </c>
      <c r="D2101" s="11"/>
      <c r="E2101" s="12"/>
      <c r="F2101" s="13"/>
      <c r="G2101" s="14"/>
      <c r="H2101" s="91"/>
      <c r="I2101" s="92"/>
      <c r="J2101" s="93"/>
      <c r="K2101" s="94" t="str">
        <f t="shared" si="294"/>
        <v/>
      </c>
      <c r="L2101" s="95">
        <f t="shared" si="287"/>
        <v>0</v>
      </c>
      <c r="M2101" s="96"/>
      <c r="N2101" s="79" t="str">
        <f t="shared" si="295"/>
        <v/>
      </c>
      <c r="O2101" s="82"/>
      <c r="P2101" s="83">
        <f t="shared" si="289"/>
        <v>0</v>
      </c>
      <c r="Q2101" s="78">
        <f t="shared" si="292"/>
        <v>2099</v>
      </c>
      <c r="R2101" s="79"/>
      <c r="T2101" s="3" t="str">
        <f t="shared" si="290"/>
        <v/>
      </c>
    </row>
    <row r="2102" spans="1:20" ht="24.75" customHeight="1">
      <c r="A2102" s="69">
        <f t="shared" si="291"/>
        <v>2100</v>
      </c>
      <c r="B2102" s="16" t="str">
        <f t="shared" si="293"/>
        <v>1802</v>
      </c>
      <c r="C2102" s="69">
        <f t="shared" si="288"/>
        <v>1802</v>
      </c>
      <c r="D2102" s="11"/>
      <c r="E2102" s="12"/>
      <c r="F2102" s="13"/>
      <c r="G2102" s="14"/>
      <c r="H2102" s="91"/>
      <c r="I2102" s="92"/>
      <c r="J2102" s="93"/>
      <c r="K2102" s="94" t="str">
        <f t="shared" si="294"/>
        <v/>
      </c>
      <c r="L2102" s="95">
        <f t="shared" si="287"/>
        <v>0</v>
      </c>
      <c r="M2102" s="96"/>
      <c r="N2102" s="79" t="str">
        <f t="shared" si="295"/>
        <v/>
      </c>
      <c r="O2102" s="82"/>
      <c r="P2102" s="83">
        <f t="shared" si="289"/>
        <v>0</v>
      </c>
      <c r="Q2102" s="78">
        <f t="shared" si="292"/>
        <v>2100</v>
      </c>
      <c r="R2102" s="79"/>
      <c r="T2102" s="3" t="str">
        <f t="shared" si="290"/>
        <v/>
      </c>
    </row>
    <row r="2103" spans="1:20" ht="24.75" customHeight="1">
      <c r="A2103" s="69">
        <f t="shared" si="291"/>
        <v>2101</v>
      </c>
      <c r="B2103" s="16" t="str">
        <f t="shared" si="293"/>
        <v>1803</v>
      </c>
      <c r="C2103" s="69">
        <f t="shared" si="288"/>
        <v>1803</v>
      </c>
      <c r="D2103" s="11"/>
      <c r="E2103" s="12"/>
      <c r="F2103" s="13"/>
      <c r="G2103" s="14"/>
      <c r="H2103" s="91"/>
      <c r="I2103" s="92"/>
      <c r="J2103" s="93"/>
      <c r="K2103" s="94" t="str">
        <f t="shared" si="294"/>
        <v/>
      </c>
      <c r="L2103" s="95">
        <f t="shared" si="287"/>
        <v>0</v>
      </c>
      <c r="M2103" s="96"/>
      <c r="N2103" s="79" t="str">
        <f t="shared" si="295"/>
        <v/>
      </c>
      <c r="O2103" s="82"/>
      <c r="P2103" s="83">
        <f t="shared" si="289"/>
        <v>0</v>
      </c>
      <c r="Q2103" s="78">
        <f t="shared" si="292"/>
        <v>2101</v>
      </c>
      <c r="R2103" s="79"/>
      <c r="T2103" s="3" t="str">
        <f t="shared" si="290"/>
        <v/>
      </c>
    </row>
    <row r="2104" spans="1:20" ht="24.75" customHeight="1">
      <c r="A2104" s="69">
        <f t="shared" si="291"/>
        <v>2102</v>
      </c>
      <c r="B2104" s="16" t="str">
        <f t="shared" si="293"/>
        <v>1804</v>
      </c>
      <c r="C2104" s="69">
        <f t="shared" si="288"/>
        <v>1804</v>
      </c>
      <c r="D2104" s="11"/>
      <c r="E2104" s="12"/>
      <c r="F2104" s="13"/>
      <c r="G2104" s="14"/>
      <c r="H2104" s="91"/>
      <c r="I2104" s="92"/>
      <c r="J2104" s="93"/>
      <c r="K2104" s="94" t="str">
        <f t="shared" si="294"/>
        <v/>
      </c>
      <c r="L2104" s="95">
        <f t="shared" si="287"/>
        <v>0</v>
      </c>
      <c r="M2104" s="96"/>
      <c r="N2104" s="79" t="str">
        <f t="shared" si="295"/>
        <v/>
      </c>
      <c r="O2104" s="82"/>
      <c r="P2104" s="83">
        <f t="shared" si="289"/>
        <v>0</v>
      </c>
      <c r="Q2104" s="78">
        <f t="shared" si="292"/>
        <v>2102</v>
      </c>
      <c r="R2104" s="79"/>
      <c r="T2104" s="3" t="str">
        <f t="shared" si="290"/>
        <v/>
      </c>
    </row>
    <row r="2105" spans="1:20" ht="24.75" customHeight="1">
      <c r="A2105" s="69">
        <f t="shared" si="291"/>
        <v>2103</v>
      </c>
      <c r="B2105" s="16" t="str">
        <f t="shared" si="293"/>
        <v>1805</v>
      </c>
      <c r="C2105" s="69">
        <f t="shared" si="288"/>
        <v>1805</v>
      </c>
      <c r="D2105" s="11"/>
      <c r="E2105" s="12"/>
      <c r="F2105" s="13"/>
      <c r="G2105" s="14"/>
      <c r="H2105" s="91"/>
      <c r="I2105" s="92"/>
      <c r="J2105" s="93"/>
      <c r="K2105" s="94" t="str">
        <f t="shared" si="294"/>
        <v/>
      </c>
      <c r="L2105" s="95">
        <f t="shared" si="287"/>
        <v>0</v>
      </c>
      <c r="M2105" s="96"/>
      <c r="N2105" s="79" t="str">
        <f t="shared" si="295"/>
        <v/>
      </c>
      <c r="O2105" s="82"/>
      <c r="P2105" s="83">
        <f t="shared" si="289"/>
        <v>0</v>
      </c>
      <c r="Q2105" s="78">
        <f t="shared" si="292"/>
        <v>2103</v>
      </c>
      <c r="R2105" s="79"/>
      <c r="T2105" s="3" t="str">
        <f t="shared" si="290"/>
        <v/>
      </c>
    </row>
    <row r="2106" spans="1:20" ht="24.75" customHeight="1">
      <c r="A2106" s="69">
        <f t="shared" si="291"/>
        <v>2104</v>
      </c>
      <c r="B2106" s="16" t="str">
        <f t="shared" si="293"/>
        <v>1806</v>
      </c>
      <c r="C2106" s="69">
        <f t="shared" si="288"/>
        <v>1806</v>
      </c>
      <c r="D2106" s="11"/>
      <c r="E2106" s="12"/>
      <c r="F2106" s="13"/>
      <c r="G2106" s="14"/>
      <c r="H2106" s="91"/>
      <c r="I2106" s="92"/>
      <c r="J2106" s="93"/>
      <c r="K2106" s="94" t="str">
        <f t="shared" si="294"/>
        <v/>
      </c>
      <c r="L2106" s="95">
        <f t="shared" si="287"/>
        <v>0</v>
      </c>
      <c r="M2106" s="96"/>
      <c r="N2106" s="79" t="str">
        <f t="shared" si="295"/>
        <v/>
      </c>
      <c r="O2106" s="82"/>
      <c r="P2106" s="83">
        <f t="shared" si="289"/>
        <v>0</v>
      </c>
      <c r="Q2106" s="78">
        <f t="shared" si="292"/>
        <v>2104</v>
      </c>
      <c r="R2106" s="79"/>
      <c r="T2106" s="3" t="str">
        <f t="shared" si="290"/>
        <v/>
      </c>
    </row>
    <row r="2107" spans="1:20" ht="24.75" customHeight="1">
      <c r="A2107" s="69">
        <f t="shared" si="291"/>
        <v>2105</v>
      </c>
      <c r="B2107" s="16" t="str">
        <f t="shared" si="293"/>
        <v>1807</v>
      </c>
      <c r="C2107" s="69">
        <f t="shared" si="288"/>
        <v>1807</v>
      </c>
      <c r="D2107" s="11"/>
      <c r="E2107" s="12"/>
      <c r="F2107" s="13"/>
      <c r="G2107" s="14"/>
      <c r="H2107" s="91"/>
      <c r="I2107" s="92"/>
      <c r="J2107" s="93"/>
      <c r="K2107" s="94" t="str">
        <f t="shared" si="294"/>
        <v/>
      </c>
      <c r="L2107" s="95">
        <f t="shared" si="287"/>
        <v>0</v>
      </c>
      <c r="M2107" s="96"/>
      <c r="N2107" s="79" t="str">
        <f t="shared" si="295"/>
        <v/>
      </c>
      <c r="O2107" s="82"/>
      <c r="P2107" s="83">
        <f t="shared" si="289"/>
        <v>0</v>
      </c>
      <c r="Q2107" s="78">
        <f t="shared" si="292"/>
        <v>2105</v>
      </c>
      <c r="R2107" s="79"/>
      <c r="T2107" s="3" t="str">
        <f t="shared" si="290"/>
        <v/>
      </c>
    </row>
    <row r="2108" spans="1:20" ht="24.75" customHeight="1">
      <c r="A2108" s="69">
        <f t="shared" si="291"/>
        <v>2106</v>
      </c>
      <c r="B2108" s="16" t="str">
        <f t="shared" si="293"/>
        <v>1808</v>
      </c>
      <c r="C2108" s="69">
        <f t="shared" si="288"/>
        <v>1808</v>
      </c>
      <c r="D2108" s="11"/>
      <c r="E2108" s="12"/>
      <c r="F2108" s="13"/>
      <c r="G2108" s="14"/>
      <c r="H2108" s="91"/>
      <c r="I2108" s="92"/>
      <c r="J2108" s="93"/>
      <c r="K2108" s="94" t="str">
        <f t="shared" si="294"/>
        <v/>
      </c>
      <c r="L2108" s="95">
        <f t="shared" si="287"/>
        <v>0</v>
      </c>
      <c r="M2108" s="96"/>
      <c r="N2108" s="79" t="str">
        <f t="shared" si="295"/>
        <v/>
      </c>
      <c r="O2108" s="82"/>
      <c r="P2108" s="83">
        <f t="shared" si="289"/>
        <v>0</v>
      </c>
      <c r="Q2108" s="78">
        <f t="shared" si="292"/>
        <v>2106</v>
      </c>
      <c r="R2108" s="79"/>
      <c r="T2108" s="3" t="str">
        <f t="shared" si="290"/>
        <v/>
      </c>
    </row>
    <row r="2109" spans="1:20" ht="24.75" customHeight="1">
      <c r="A2109" s="69">
        <f t="shared" si="291"/>
        <v>2107</v>
      </c>
      <c r="B2109" s="16" t="str">
        <f t="shared" si="293"/>
        <v>1809</v>
      </c>
      <c r="C2109" s="69">
        <f t="shared" si="288"/>
        <v>1809</v>
      </c>
      <c r="D2109" s="11"/>
      <c r="E2109" s="12"/>
      <c r="F2109" s="13"/>
      <c r="G2109" s="14"/>
      <c r="H2109" s="91"/>
      <c r="I2109" s="92"/>
      <c r="J2109" s="93"/>
      <c r="K2109" s="94" t="str">
        <f t="shared" si="294"/>
        <v/>
      </c>
      <c r="L2109" s="95">
        <f t="shared" si="287"/>
        <v>0</v>
      </c>
      <c r="M2109" s="96"/>
      <c r="N2109" s="79" t="str">
        <f t="shared" si="295"/>
        <v/>
      </c>
      <c r="O2109" s="82"/>
      <c r="P2109" s="83">
        <f t="shared" si="289"/>
        <v>0</v>
      </c>
      <c r="Q2109" s="78">
        <f t="shared" si="292"/>
        <v>2107</v>
      </c>
      <c r="R2109" s="79"/>
      <c r="T2109" s="3" t="str">
        <f t="shared" si="290"/>
        <v/>
      </c>
    </row>
    <row r="2110" spans="1:20" ht="24.75" customHeight="1">
      <c r="A2110" s="69">
        <f t="shared" si="291"/>
        <v>2108</v>
      </c>
      <c r="B2110" s="16" t="str">
        <f t="shared" si="293"/>
        <v>1810</v>
      </c>
      <c r="C2110" s="69">
        <f t="shared" si="288"/>
        <v>1810</v>
      </c>
      <c r="D2110" s="11"/>
      <c r="E2110" s="12"/>
      <c r="F2110" s="13"/>
      <c r="G2110" s="14"/>
      <c r="H2110" s="91"/>
      <c r="I2110" s="92"/>
      <c r="J2110" s="93"/>
      <c r="K2110" s="94" t="str">
        <f t="shared" si="294"/>
        <v/>
      </c>
      <c r="L2110" s="95">
        <f t="shared" si="287"/>
        <v>0</v>
      </c>
      <c r="M2110" s="96"/>
      <c r="N2110" s="79" t="str">
        <f t="shared" si="295"/>
        <v/>
      </c>
      <c r="O2110" s="82"/>
      <c r="P2110" s="83">
        <f t="shared" si="289"/>
        <v>0</v>
      </c>
      <c r="Q2110" s="78">
        <f t="shared" si="292"/>
        <v>2108</v>
      </c>
      <c r="R2110" s="79"/>
      <c r="T2110" s="3" t="str">
        <f t="shared" si="290"/>
        <v/>
      </c>
    </row>
    <row r="2111" spans="1:20" ht="24.75" customHeight="1">
      <c r="A2111" s="69">
        <f t="shared" si="291"/>
        <v>2109</v>
      </c>
      <c r="B2111" s="16" t="str">
        <f t="shared" si="293"/>
        <v>1811</v>
      </c>
      <c r="C2111" s="69">
        <f t="shared" si="288"/>
        <v>1811</v>
      </c>
      <c r="D2111" s="11"/>
      <c r="E2111" s="12"/>
      <c r="F2111" s="13"/>
      <c r="G2111" s="14"/>
      <c r="H2111" s="91"/>
      <c r="I2111" s="92"/>
      <c r="J2111" s="93"/>
      <c r="K2111" s="94" t="str">
        <f t="shared" si="294"/>
        <v/>
      </c>
      <c r="L2111" s="95">
        <f t="shared" si="287"/>
        <v>0</v>
      </c>
      <c r="M2111" s="96"/>
      <c r="N2111" s="79" t="str">
        <f t="shared" si="295"/>
        <v/>
      </c>
      <c r="O2111" s="82"/>
      <c r="P2111" s="83">
        <f t="shared" si="289"/>
        <v>0</v>
      </c>
      <c r="Q2111" s="78">
        <f t="shared" si="292"/>
        <v>2109</v>
      </c>
      <c r="R2111" s="79"/>
      <c r="T2111" s="3" t="str">
        <f t="shared" si="290"/>
        <v/>
      </c>
    </row>
    <row r="2112" spans="1:20" ht="24.75" customHeight="1">
      <c r="A2112" s="69">
        <f t="shared" si="291"/>
        <v>2110</v>
      </c>
      <c r="B2112" s="16" t="str">
        <f t="shared" si="293"/>
        <v>1812</v>
      </c>
      <c r="C2112" s="69">
        <f t="shared" si="288"/>
        <v>1812</v>
      </c>
      <c r="D2112" s="11"/>
      <c r="E2112" s="12"/>
      <c r="F2112" s="13"/>
      <c r="G2112" s="14"/>
      <c r="H2112" s="91"/>
      <c r="I2112" s="92"/>
      <c r="J2112" s="93"/>
      <c r="K2112" s="94" t="str">
        <f t="shared" si="294"/>
        <v/>
      </c>
      <c r="L2112" s="95">
        <f t="shared" si="287"/>
        <v>0</v>
      </c>
      <c r="M2112" s="96"/>
      <c r="N2112" s="79" t="str">
        <f t="shared" si="295"/>
        <v/>
      </c>
      <c r="O2112" s="82"/>
      <c r="P2112" s="83">
        <f t="shared" si="289"/>
        <v>0</v>
      </c>
      <c r="Q2112" s="78">
        <f t="shared" si="292"/>
        <v>2110</v>
      </c>
      <c r="R2112" s="79"/>
      <c r="T2112" s="3" t="str">
        <f t="shared" si="290"/>
        <v/>
      </c>
    </row>
    <row r="2113" spans="1:20" ht="24.75" customHeight="1">
      <c r="A2113" s="69">
        <f t="shared" si="291"/>
        <v>2111</v>
      </c>
      <c r="B2113" s="16" t="str">
        <f t="shared" si="293"/>
        <v>1813</v>
      </c>
      <c r="C2113" s="69">
        <f t="shared" si="288"/>
        <v>1813</v>
      </c>
      <c r="D2113" s="11"/>
      <c r="E2113" s="12"/>
      <c r="F2113" s="13"/>
      <c r="G2113" s="14"/>
      <c r="H2113" s="91"/>
      <c r="I2113" s="92"/>
      <c r="J2113" s="93"/>
      <c r="K2113" s="94" t="str">
        <f t="shared" si="294"/>
        <v/>
      </c>
      <c r="L2113" s="95">
        <f t="shared" si="287"/>
        <v>0</v>
      </c>
      <c r="M2113" s="96"/>
      <c r="N2113" s="79" t="str">
        <f t="shared" si="295"/>
        <v/>
      </c>
      <c r="O2113" s="82"/>
      <c r="P2113" s="83">
        <f t="shared" si="289"/>
        <v>0</v>
      </c>
      <c r="Q2113" s="78">
        <f t="shared" si="292"/>
        <v>2111</v>
      </c>
      <c r="R2113" s="79"/>
      <c r="T2113" s="3" t="str">
        <f t="shared" si="290"/>
        <v/>
      </c>
    </row>
    <row r="2114" spans="1:20" ht="24.75" customHeight="1">
      <c r="A2114" s="69">
        <f t="shared" si="291"/>
        <v>2112</v>
      </c>
      <c r="B2114" s="16" t="str">
        <f t="shared" si="293"/>
        <v>1814</v>
      </c>
      <c r="C2114" s="69">
        <f t="shared" si="288"/>
        <v>1814</v>
      </c>
      <c r="D2114" s="11"/>
      <c r="E2114" s="12"/>
      <c r="F2114" s="13"/>
      <c r="G2114" s="14"/>
      <c r="H2114" s="91"/>
      <c r="I2114" s="92"/>
      <c r="J2114" s="93"/>
      <c r="K2114" s="94" t="str">
        <f t="shared" si="294"/>
        <v/>
      </c>
      <c r="L2114" s="95">
        <f t="shared" si="287"/>
        <v>0</v>
      </c>
      <c r="M2114" s="96"/>
      <c r="N2114" s="79" t="str">
        <f t="shared" si="295"/>
        <v/>
      </c>
      <c r="O2114" s="82"/>
      <c r="P2114" s="83">
        <f t="shared" si="289"/>
        <v>0</v>
      </c>
      <c r="Q2114" s="78">
        <f t="shared" si="292"/>
        <v>2112</v>
      </c>
      <c r="R2114" s="79"/>
      <c r="T2114" s="3" t="str">
        <f t="shared" si="290"/>
        <v/>
      </c>
    </row>
    <row r="2115" spans="1:20" ht="24.75" customHeight="1">
      <c r="A2115" s="69">
        <f t="shared" si="291"/>
        <v>2113</v>
      </c>
      <c r="B2115" s="16" t="str">
        <f t="shared" si="293"/>
        <v>1815</v>
      </c>
      <c r="C2115" s="69">
        <f t="shared" si="288"/>
        <v>1815</v>
      </c>
      <c r="D2115" s="11"/>
      <c r="E2115" s="12"/>
      <c r="F2115" s="13"/>
      <c r="G2115" s="14"/>
      <c r="H2115" s="91"/>
      <c r="I2115" s="92"/>
      <c r="J2115" s="93"/>
      <c r="K2115" s="94" t="str">
        <f t="shared" si="294"/>
        <v/>
      </c>
      <c r="L2115" s="95">
        <f t="shared" ref="L2115:L2178" si="296">COUNTIF($D$3:$D$1049,D2115)</f>
        <v>0</v>
      </c>
      <c r="M2115" s="96"/>
      <c r="N2115" s="79" t="str">
        <f t="shared" si="295"/>
        <v/>
      </c>
      <c r="O2115" s="82"/>
      <c r="P2115" s="83">
        <f t="shared" si="289"/>
        <v>0</v>
      </c>
      <c r="Q2115" s="78">
        <f t="shared" si="292"/>
        <v>2113</v>
      </c>
      <c r="R2115" s="79"/>
      <c r="T2115" s="3" t="str">
        <f t="shared" si="290"/>
        <v/>
      </c>
    </row>
    <row r="2116" spans="1:20" ht="24.75" customHeight="1">
      <c r="A2116" s="69">
        <f t="shared" si="291"/>
        <v>2114</v>
      </c>
      <c r="B2116" s="16" t="str">
        <f t="shared" si="293"/>
        <v>1816</v>
      </c>
      <c r="C2116" s="69">
        <f t="shared" ref="C2116:C2179" si="297">IF(H2116&lt;&gt;H2115,1,C2115+1)</f>
        <v>1816</v>
      </c>
      <c r="D2116" s="11"/>
      <c r="E2116" s="12"/>
      <c r="F2116" s="13"/>
      <c r="G2116" s="14"/>
      <c r="H2116" s="91"/>
      <c r="I2116" s="92"/>
      <c r="J2116" s="93"/>
      <c r="K2116" s="94" t="str">
        <f t="shared" si="294"/>
        <v/>
      </c>
      <c r="L2116" s="95">
        <f t="shared" si="296"/>
        <v>0</v>
      </c>
      <c r="M2116" s="96"/>
      <c r="N2116" s="79" t="str">
        <f t="shared" si="295"/>
        <v/>
      </c>
      <c r="O2116" s="82"/>
      <c r="P2116" s="83">
        <f t="shared" ref="P2116:P2179" si="298">IF(M2116&lt;&gt;0,M2116,O2116)</f>
        <v>0</v>
      </c>
      <c r="Q2116" s="78">
        <f t="shared" si="292"/>
        <v>2114</v>
      </c>
      <c r="R2116" s="79"/>
      <c r="T2116" s="3" t="str">
        <f t="shared" ref="T2116:T2179" si="299">LEFT(D2116,2)</f>
        <v/>
      </c>
    </row>
    <row r="2117" spans="1:20" ht="24.75" customHeight="1">
      <c r="A2117" s="69">
        <f t="shared" ref="A2117:A2180" si="300">A2116+1</f>
        <v>2115</v>
      </c>
      <c r="B2117" s="16" t="str">
        <f t="shared" si="293"/>
        <v>1817</v>
      </c>
      <c r="C2117" s="69">
        <f t="shared" si="297"/>
        <v>1817</v>
      </c>
      <c r="D2117" s="11"/>
      <c r="E2117" s="12"/>
      <c r="F2117" s="13"/>
      <c r="G2117" s="14"/>
      <c r="H2117" s="91"/>
      <c r="I2117" s="92"/>
      <c r="J2117" s="93"/>
      <c r="K2117" s="94" t="str">
        <f t="shared" si="294"/>
        <v/>
      </c>
      <c r="L2117" s="95">
        <f t="shared" si="296"/>
        <v>0</v>
      </c>
      <c r="M2117" s="96"/>
      <c r="N2117" s="79" t="str">
        <f t="shared" si="295"/>
        <v/>
      </c>
      <c r="O2117" s="82"/>
      <c r="P2117" s="83">
        <f t="shared" si="298"/>
        <v>0</v>
      </c>
      <c r="Q2117" s="78">
        <f t="shared" ref="Q2117:Q2180" si="301">Q2116+1</f>
        <v>2115</v>
      </c>
      <c r="R2117" s="79"/>
      <c r="T2117" s="3" t="str">
        <f t="shared" si="299"/>
        <v/>
      </c>
    </row>
    <row r="2118" spans="1:20" ht="24.75" customHeight="1">
      <c r="A2118" s="69">
        <f t="shared" si="300"/>
        <v>2116</v>
      </c>
      <c r="B2118" s="16" t="str">
        <f t="shared" si="293"/>
        <v>1818</v>
      </c>
      <c r="C2118" s="69">
        <f t="shared" si="297"/>
        <v>1818</v>
      </c>
      <c r="D2118" s="11"/>
      <c r="E2118" s="12"/>
      <c r="F2118" s="13"/>
      <c r="G2118" s="14"/>
      <c r="H2118" s="91"/>
      <c r="I2118" s="92"/>
      <c r="J2118" s="93"/>
      <c r="K2118" s="94" t="str">
        <f t="shared" si="294"/>
        <v/>
      </c>
      <c r="L2118" s="95">
        <f t="shared" si="296"/>
        <v>0</v>
      </c>
      <c r="M2118" s="96"/>
      <c r="N2118" s="79" t="str">
        <f t="shared" si="295"/>
        <v/>
      </c>
      <c r="O2118" s="82"/>
      <c r="P2118" s="83">
        <f t="shared" si="298"/>
        <v>0</v>
      </c>
      <c r="Q2118" s="78">
        <f t="shared" si="301"/>
        <v>2116</v>
      </c>
      <c r="R2118" s="79"/>
      <c r="T2118" s="3" t="str">
        <f t="shared" si="299"/>
        <v/>
      </c>
    </row>
    <row r="2119" spans="1:20" ht="24.75" customHeight="1">
      <c r="A2119" s="69">
        <f t="shared" si="300"/>
        <v>2117</v>
      </c>
      <c r="B2119" s="16" t="str">
        <f t="shared" si="293"/>
        <v>1819</v>
      </c>
      <c r="C2119" s="69">
        <f t="shared" si="297"/>
        <v>1819</v>
      </c>
      <c r="D2119" s="11"/>
      <c r="E2119" s="12"/>
      <c r="F2119" s="13"/>
      <c r="G2119" s="14"/>
      <c r="H2119" s="91"/>
      <c r="I2119" s="92"/>
      <c r="J2119" s="93"/>
      <c r="K2119" s="94" t="str">
        <f t="shared" si="294"/>
        <v/>
      </c>
      <c r="L2119" s="95">
        <f t="shared" si="296"/>
        <v>0</v>
      </c>
      <c r="M2119" s="96"/>
      <c r="N2119" s="79" t="str">
        <f t="shared" si="295"/>
        <v/>
      </c>
      <c r="O2119" s="82"/>
      <c r="P2119" s="83">
        <f t="shared" si="298"/>
        <v>0</v>
      </c>
      <c r="Q2119" s="78">
        <f t="shared" si="301"/>
        <v>2117</v>
      </c>
      <c r="R2119" s="79"/>
      <c r="T2119" s="3" t="str">
        <f t="shared" si="299"/>
        <v/>
      </c>
    </row>
    <row r="2120" spans="1:20" ht="24.75" customHeight="1">
      <c r="A2120" s="69">
        <f t="shared" si="300"/>
        <v>2118</v>
      </c>
      <c r="B2120" s="16" t="str">
        <f t="shared" si="293"/>
        <v>1820</v>
      </c>
      <c r="C2120" s="69">
        <f t="shared" si="297"/>
        <v>1820</v>
      </c>
      <c r="D2120" s="11"/>
      <c r="E2120" s="12"/>
      <c r="F2120" s="13"/>
      <c r="G2120" s="14"/>
      <c r="H2120" s="91"/>
      <c r="I2120" s="92"/>
      <c r="J2120" s="93"/>
      <c r="K2120" s="94" t="str">
        <f t="shared" si="294"/>
        <v/>
      </c>
      <c r="L2120" s="95">
        <f t="shared" si="296"/>
        <v>0</v>
      </c>
      <c r="M2120" s="96"/>
      <c r="N2120" s="79" t="str">
        <f t="shared" si="295"/>
        <v/>
      </c>
      <c r="O2120" s="82"/>
      <c r="P2120" s="83">
        <f t="shared" si="298"/>
        <v>0</v>
      </c>
      <c r="Q2120" s="78">
        <f t="shared" si="301"/>
        <v>2118</v>
      </c>
      <c r="R2120" s="79"/>
      <c r="T2120" s="3" t="str">
        <f t="shared" si="299"/>
        <v/>
      </c>
    </row>
    <row r="2121" spans="1:20" ht="24.75" customHeight="1">
      <c r="A2121" s="69">
        <f t="shared" si="300"/>
        <v>2119</v>
      </c>
      <c r="B2121" s="16" t="str">
        <f t="shared" si="293"/>
        <v>1821</v>
      </c>
      <c r="C2121" s="69">
        <f t="shared" si="297"/>
        <v>1821</v>
      </c>
      <c r="D2121" s="11"/>
      <c r="E2121" s="12"/>
      <c r="F2121" s="13"/>
      <c r="G2121" s="14"/>
      <c r="H2121" s="91"/>
      <c r="I2121" s="92"/>
      <c r="J2121" s="93"/>
      <c r="K2121" s="94" t="str">
        <f t="shared" si="294"/>
        <v/>
      </c>
      <c r="L2121" s="95">
        <f t="shared" si="296"/>
        <v>0</v>
      </c>
      <c r="M2121" s="96"/>
      <c r="N2121" s="79" t="str">
        <f t="shared" si="295"/>
        <v/>
      </c>
      <c r="O2121" s="82"/>
      <c r="P2121" s="83">
        <f t="shared" si="298"/>
        <v>0</v>
      </c>
      <c r="Q2121" s="78">
        <f t="shared" si="301"/>
        <v>2119</v>
      </c>
      <c r="R2121" s="79"/>
      <c r="T2121" s="3" t="str">
        <f t="shared" si="299"/>
        <v/>
      </c>
    </row>
    <row r="2122" spans="1:20" ht="24.75" customHeight="1">
      <c r="A2122" s="69">
        <f t="shared" si="300"/>
        <v>2120</v>
      </c>
      <c r="B2122" s="16" t="str">
        <f t="shared" ref="B2122:B2185" si="302">J2122&amp;TEXT(C2122,"00")</f>
        <v>1822</v>
      </c>
      <c r="C2122" s="69">
        <f t="shared" si="297"/>
        <v>1822</v>
      </c>
      <c r="D2122" s="11"/>
      <c r="E2122" s="12"/>
      <c r="F2122" s="13"/>
      <c r="G2122" s="14"/>
      <c r="H2122" s="91"/>
      <c r="I2122" s="92"/>
      <c r="J2122" s="93"/>
      <c r="K2122" s="94" t="str">
        <f t="shared" si="294"/>
        <v/>
      </c>
      <c r="L2122" s="95">
        <f t="shared" si="296"/>
        <v>0</v>
      </c>
      <c r="M2122" s="96"/>
      <c r="N2122" s="79" t="str">
        <f t="shared" si="295"/>
        <v/>
      </c>
      <c r="O2122" s="82"/>
      <c r="P2122" s="83">
        <f t="shared" si="298"/>
        <v>0</v>
      </c>
      <c r="Q2122" s="78">
        <f t="shared" si="301"/>
        <v>2120</v>
      </c>
      <c r="R2122" s="79"/>
      <c r="T2122" s="3" t="str">
        <f t="shared" si="299"/>
        <v/>
      </c>
    </row>
    <row r="2123" spans="1:20" ht="24.75" customHeight="1">
      <c r="A2123" s="69">
        <f t="shared" si="300"/>
        <v>2121</v>
      </c>
      <c r="B2123" s="16" t="str">
        <f t="shared" si="302"/>
        <v>1823</v>
      </c>
      <c r="C2123" s="69">
        <f t="shared" si="297"/>
        <v>1823</v>
      </c>
      <c r="D2123" s="11"/>
      <c r="E2123" s="12"/>
      <c r="F2123" s="13"/>
      <c r="G2123" s="14"/>
      <c r="H2123" s="91"/>
      <c r="I2123" s="92"/>
      <c r="J2123" s="93"/>
      <c r="K2123" s="94" t="str">
        <f t="shared" si="294"/>
        <v/>
      </c>
      <c r="L2123" s="95">
        <f t="shared" si="296"/>
        <v>0</v>
      </c>
      <c r="M2123" s="96"/>
      <c r="N2123" s="79" t="str">
        <f t="shared" si="295"/>
        <v/>
      </c>
      <c r="O2123" s="82"/>
      <c r="P2123" s="83">
        <f t="shared" si="298"/>
        <v>0</v>
      </c>
      <c r="Q2123" s="78">
        <f t="shared" si="301"/>
        <v>2121</v>
      </c>
      <c r="R2123" s="79"/>
      <c r="T2123" s="3" t="str">
        <f t="shared" si="299"/>
        <v/>
      </c>
    </row>
    <row r="2124" spans="1:20" ht="24.75" customHeight="1">
      <c r="A2124" s="69">
        <f t="shared" si="300"/>
        <v>2122</v>
      </c>
      <c r="B2124" s="16" t="str">
        <f t="shared" si="302"/>
        <v>1824</v>
      </c>
      <c r="C2124" s="69">
        <f t="shared" si="297"/>
        <v>1824</v>
      </c>
      <c r="D2124" s="11"/>
      <c r="E2124" s="12"/>
      <c r="F2124" s="13"/>
      <c r="G2124" s="14"/>
      <c r="H2124" s="91"/>
      <c r="I2124" s="92"/>
      <c r="J2124" s="93"/>
      <c r="K2124" s="94" t="str">
        <f t="shared" si="294"/>
        <v/>
      </c>
      <c r="L2124" s="95">
        <f t="shared" si="296"/>
        <v>0</v>
      </c>
      <c r="M2124" s="96"/>
      <c r="N2124" s="79" t="str">
        <f t="shared" si="295"/>
        <v/>
      </c>
      <c r="O2124" s="82"/>
      <c r="P2124" s="83">
        <f t="shared" si="298"/>
        <v>0</v>
      </c>
      <c r="Q2124" s="78">
        <f t="shared" si="301"/>
        <v>2122</v>
      </c>
      <c r="R2124" s="79"/>
      <c r="T2124" s="3" t="str">
        <f t="shared" si="299"/>
        <v/>
      </c>
    </row>
    <row r="2125" spans="1:20" ht="24.75" customHeight="1">
      <c r="A2125" s="69">
        <f t="shared" si="300"/>
        <v>2123</v>
      </c>
      <c r="B2125" s="16" t="str">
        <f t="shared" si="302"/>
        <v>1825</v>
      </c>
      <c r="C2125" s="69">
        <f t="shared" si="297"/>
        <v>1825</v>
      </c>
      <c r="D2125" s="11"/>
      <c r="E2125" s="12"/>
      <c r="F2125" s="13"/>
      <c r="G2125" s="14"/>
      <c r="H2125" s="91"/>
      <c r="I2125" s="92"/>
      <c r="J2125" s="93"/>
      <c r="K2125" s="94" t="str">
        <f t="shared" si="294"/>
        <v/>
      </c>
      <c r="L2125" s="95">
        <f t="shared" si="296"/>
        <v>0</v>
      </c>
      <c r="M2125" s="96"/>
      <c r="N2125" s="79" t="str">
        <f t="shared" si="295"/>
        <v/>
      </c>
      <c r="O2125" s="82"/>
      <c r="P2125" s="83">
        <f t="shared" si="298"/>
        <v>0</v>
      </c>
      <c r="Q2125" s="78">
        <f t="shared" si="301"/>
        <v>2123</v>
      </c>
      <c r="R2125" s="79"/>
      <c r="T2125" s="3" t="str">
        <f t="shared" si="299"/>
        <v/>
      </c>
    </row>
    <row r="2126" spans="1:20" ht="24.75" customHeight="1">
      <c r="A2126" s="69">
        <f t="shared" si="300"/>
        <v>2124</v>
      </c>
      <c r="B2126" s="16" t="str">
        <f t="shared" si="302"/>
        <v>1826</v>
      </c>
      <c r="C2126" s="69">
        <f t="shared" si="297"/>
        <v>1826</v>
      </c>
      <c r="D2126" s="11"/>
      <c r="E2126" s="12"/>
      <c r="F2126" s="13"/>
      <c r="G2126" s="14"/>
      <c r="H2126" s="91"/>
      <c r="I2126" s="92"/>
      <c r="J2126" s="93"/>
      <c r="K2126" s="94" t="str">
        <f t="shared" si="294"/>
        <v/>
      </c>
      <c r="L2126" s="95">
        <f t="shared" si="296"/>
        <v>0</v>
      </c>
      <c r="M2126" s="96"/>
      <c r="N2126" s="79" t="str">
        <f t="shared" si="295"/>
        <v/>
      </c>
      <c r="O2126" s="82"/>
      <c r="P2126" s="83">
        <f t="shared" si="298"/>
        <v>0</v>
      </c>
      <c r="Q2126" s="78">
        <f t="shared" si="301"/>
        <v>2124</v>
      </c>
      <c r="R2126" s="79"/>
      <c r="T2126" s="3" t="str">
        <f t="shared" si="299"/>
        <v/>
      </c>
    </row>
    <row r="2127" spans="1:20" ht="24.75" customHeight="1">
      <c r="A2127" s="69">
        <f t="shared" si="300"/>
        <v>2125</v>
      </c>
      <c r="B2127" s="16" t="str">
        <f t="shared" si="302"/>
        <v>1827</v>
      </c>
      <c r="C2127" s="69">
        <f t="shared" si="297"/>
        <v>1827</v>
      </c>
      <c r="D2127" s="11"/>
      <c r="E2127" s="12"/>
      <c r="F2127" s="13"/>
      <c r="G2127" s="14"/>
      <c r="H2127" s="91"/>
      <c r="I2127" s="92"/>
      <c r="J2127" s="93"/>
      <c r="K2127" s="94" t="str">
        <f t="shared" si="294"/>
        <v/>
      </c>
      <c r="L2127" s="95">
        <f t="shared" si="296"/>
        <v>0</v>
      </c>
      <c r="M2127" s="96"/>
      <c r="N2127" s="79" t="str">
        <f t="shared" si="295"/>
        <v/>
      </c>
      <c r="O2127" s="82"/>
      <c r="P2127" s="83">
        <f t="shared" si="298"/>
        <v>0</v>
      </c>
      <c r="Q2127" s="78">
        <f t="shared" si="301"/>
        <v>2125</v>
      </c>
      <c r="R2127" s="79"/>
      <c r="T2127" s="3" t="str">
        <f t="shared" si="299"/>
        <v/>
      </c>
    </row>
    <row r="2128" spans="1:20" ht="24.75" customHeight="1">
      <c r="A2128" s="69">
        <f t="shared" si="300"/>
        <v>2126</v>
      </c>
      <c r="B2128" s="16" t="str">
        <f t="shared" si="302"/>
        <v>1828</v>
      </c>
      <c r="C2128" s="69">
        <f t="shared" si="297"/>
        <v>1828</v>
      </c>
      <c r="D2128" s="11"/>
      <c r="E2128" s="12"/>
      <c r="F2128" s="13"/>
      <c r="G2128" s="14"/>
      <c r="H2128" s="91"/>
      <c r="I2128" s="92"/>
      <c r="J2128" s="93"/>
      <c r="K2128" s="94" t="str">
        <f t="shared" si="294"/>
        <v/>
      </c>
      <c r="L2128" s="95">
        <f t="shared" si="296"/>
        <v>0</v>
      </c>
      <c r="M2128" s="96"/>
      <c r="N2128" s="79" t="str">
        <f t="shared" si="295"/>
        <v/>
      </c>
      <c r="O2128" s="82"/>
      <c r="P2128" s="83">
        <f t="shared" si="298"/>
        <v>0</v>
      </c>
      <c r="Q2128" s="78">
        <f t="shared" si="301"/>
        <v>2126</v>
      </c>
      <c r="R2128" s="79"/>
      <c r="T2128" s="3" t="str">
        <f t="shared" si="299"/>
        <v/>
      </c>
    </row>
    <row r="2129" spans="1:20" ht="24.75" customHeight="1">
      <c r="A2129" s="69">
        <f t="shared" si="300"/>
        <v>2127</v>
      </c>
      <c r="B2129" s="16" t="str">
        <f t="shared" si="302"/>
        <v>1829</v>
      </c>
      <c r="C2129" s="69">
        <f t="shared" si="297"/>
        <v>1829</v>
      </c>
      <c r="D2129" s="11"/>
      <c r="E2129" s="12"/>
      <c r="F2129" s="13"/>
      <c r="G2129" s="14"/>
      <c r="H2129" s="91"/>
      <c r="I2129" s="92"/>
      <c r="J2129" s="93"/>
      <c r="K2129" s="94" t="str">
        <f t="shared" si="294"/>
        <v/>
      </c>
      <c r="L2129" s="95">
        <f t="shared" si="296"/>
        <v>0</v>
      </c>
      <c r="M2129" s="96"/>
      <c r="N2129" s="79" t="str">
        <f t="shared" si="295"/>
        <v/>
      </c>
      <c r="O2129" s="82"/>
      <c r="P2129" s="83">
        <f t="shared" si="298"/>
        <v>0</v>
      </c>
      <c r="Q2129" s="78">
        <f t="shared" si="301"/>
        <v>2127</v>
      </c>
      <c r="R2129" s="79"/>
      <c r="T2129" s="3" t="str">
        <f t="shared" si="299"/>
        <v/>
      </c>
    </row>
    <row r="2130" spans="1:20" ht="24.75" customHeight="1">
      <c r="A2130" s="69">
        <f t="shared" si="300"/>
        <v>2128</v>
      </c>
      <c r="B2130" s="16" t="str">
        <f t="shared" si="302"/>
        <v>1830</v>
      </c>
      <c r="C2130" s="69">
        <f t="shared" si="297"/>
        <v>1830</v>
      </c>
      <c r="D2130" s="11"/>
      <c r="E2130" s="12"/>
      <c r="F2130" s="13"/>
      <c r="G2130" s="14"/>
      <c r="H2130" s="91"/>
      <c r="I2130" s="92"/>
      <c r="J2130" s="93"/>
      <c r="K2130" s="94" t="str">
        <f t="shared" si="294"/>
        <v/>
      </c>
      <c r="L2130" s="95">
        <f t="shared" si="296"/>
        <v>0</v>
      </c>
      <c r="M2130" s="96"/>
      <c r="N2130" s="79" t="str">
        <f t="shared" si="295"/>
        <v/>
      </c>
      <c r="O2130" s="82"/>
      <c r="P2130" s="83">
        <f t="shared" si="298"/>
        <v>0</v>
      </c>
      <c r="Q2130" s="78">
        <f t="shared" si="301"/>
        <v>2128</v>
      </c>
      <c r="R2130" s="79"/>
      <c r="T2130" s="3" t="str">
        <f t="shared" si="299"/>
        <v/>
      </c>
    </row>
    <row r="2131" spans="1:20" ht="24.75" customHeight="1">
      <c r="A2131" s="69">
        <f t="shared" si="300"/>
        <v>2129</v>
      </c>
      <c r="B2131" s="16" t="str">
        <f t="shared" si="302"/>
        <v>1831</v>
      </c>
      <c r="C2131" s="69">
        <f t="shared" si="297"/>
        <v>1831</v>
      </c>
      <c r="D2131" s="11"/>
      <c r="E2131" s="12"/>
      <c r="F2131" s="13"/>
      <c r="G2131" s="14"/>
      <c r="H2131" s="91"/>
      <c r="I2131" s="92"/>
      <c r="J2131" s="93"/>
      <c r="K2131" s="94" t="str">
        <f t="shared" si="294"/>
        <v/>
      </c>
      <c r="L2131" s="95">
        <f t="shared" si="296"/>
        <v>0</v>
      </c>
      <c r="M2131" s="96"/>
      <c r="N2131" s="79" t="str">
        <f t="shared" si="295"/>
        <v/>
      </c>
      <c r="O2131" s="82"/>
      <c r="P2131" s="83">
        <f t="shared" si="298"/>
        <v>0</v>
      </c>
      <c r="Q2131" s="78">
        <f t="shared" si="301"/>
        <v>2129</v>
      </c>
      <c r="R2131" s="79"/>
      <c r="T2131" s="3" t="str">
        <f t="shared" si="299"/>
        <v/>
      </c>
    </row>
    <row r="2132" spans="1:20" ht="24.75" customHeight="1">
      <c r="A2132" s="69">
        <f t="shared" si="300"/>
        <v>2130</v>
      </c>
      <c r="B2132" s="16" t="str">
        <f t="shared" si="302"/>
        <v>1832</v>
      </c>
      <c r="C2132" s="69">
        <f t="shared" si="297"/>
        <v>1832</v>
      </c>
      <c r="D2132" s="11"/>
      <c r="E2132" s="12"/>
      <c r="F2132" s="13"/>
      <c r="G2132" s="14"/>
      <c r="H2132" s="91"/>
      <c r="I2132" s="92"/>
      <c r="J2132" s="93"/>
      <c r="K2132" s="94" t="str">
        <f t="shared" si="294"/>
        <v/>
      </c>
      <c r="L2132" s="95">
        <f t="shared" si="296"/>
        <v>0</v>
      </c>
      <c r="M2132" s="96"/>
      <c r="N2132" s="79" t="str">
        <f t="shared" si="295"/>
        <v/>
      </c>
      <c r="O2132" s="82"/>
      <c r="P2132" s="83">
        <f t="shared" si="298"/>
        <v>0</v>
      </c>
      <c r="Q2132" s="78">
        <f t="shared" si="301"/>
        <v>2130</v>
      </c>
      <c r="R2132" s="79"/>
      <c r="T2132" s="3" t="str">
        <f t="shared" si="299"/>
        <v/>
      </c>
    </row>
    <row r="2133" spans="1:20" ht="24.75" customHeight="1">
      <c r="A2133" s="69">
        <f t="shared" si="300"/>
        <v>2131</v>
      </c>
      <c r="B2133" s="16" t="str">
        <f t="shared" si="302"/>
        <v>1833</v>
      </c>
      <c r="C2133" s="69">
        <f t="shared" si="297"/>
        <v>1833</v>
      </c>
      <c r="D2133" s="11"/>
      <c r="E2133" s="12"/>
      <c r="F2133" s="13"/>
      <c r="G2133" s="14"/>
      <c r="H2133" s="91"/>
      <c r="I2133" s="92"/>
      <c r="J2133" s="93"/>
      <c r="K2133" s="94" t="str">
        <f t="shared" si="294"/>
        <v/>
      </c>
      <c r="L2133" s="95">
        <f t="shared" si="296"/>
        <v>0</v>
      </c>
      <c r="M2133" s="96"/>
      <c r="N2133" s="79" t="str">
        <f t="shared" si="295"/>
        <v/>
      </c>
      <c r="O2133" s="82"/>
      <c r="P2133" s="83">
        <f t="shared" si="298"/>
        <v>0</v>
      </c>
      <c r="Q2133" s="78">
        <f t="shared" si="301"/>
        <v>2131</v>
      </c>
      <c r="R2133" s="79"/>
      <c r="T2133" s="3" t="str">
        <f t="shared" si="299"/>
        <v/>
      </c>
    </row>
    <row r="2134" spans="1:20" ht="24.75" customHeight="1">
      <c r="A2134" s="69">
        <f t="shared" si="300"/>
        <v>2132</v>
      </c>
      <c r="B2134" s="16" t="str">
        <f t="shared" si="302"/>
        <v>1834</v>
      </c>
      <c r="C2134" s="69">
        <f t="shared" si="297"/>
        <v>1834</v>
      </c>
      <c r="D2134" s="11"/>
      <c r="E2134" s="12"/>
      <c r="F2134" s="13"/>
      <c r="G2134" s="14"/>
      <c r="H2134" s="91"/>
      <c r="I2134" s="92"/>
      <c r="J2134" s="93"/>
      <c r="K2134" s="94" t="str">
        <f t="shared" si="294"/>
        <v/>
      </c>
      <c r="L2134" s="95">
        <f t="shared" si="296"/>
        <v>0</v>
      </c>
      <c r="M2134" s="96"/>
      <c r="N2134" s="79" t="str">
        <f t="shared" si="295"/>
        <v/>
      </c>
      <c r="O2134" s="82"/>
      <c r="P2134" s="83">
        <f t="shared" si="298"/>
        <v>0</v>
      </c>
      <c r="Q2134" s="78">
        <f t="shared" si="301"/>
        <v>2132</v>
      </c>
      <c r="R2134" s="79"/>
      <c r="T2134" s="3" t="str">
        <f t="shared" si="299"/>
        <v/>
      </c>
    </row>
    <row r="2135" spans="1:20" ht="24.75" customHeight="1">
      <c r="A2135" s="69">
        <f t="shared" si="300"/>
        <v>2133</v>
      </c>
      <c r="B2135" s="16" t="str">
        <f t="shared" si="302"/>
        <v>1835</v>
      </c>
      <c r="C2135" s="69">
        <f t="shared" si="297"/>
        <v>1835</v>
      </c>
      <c r="D2135" s="11"/>
      <c r="E2135" s="12"/>
      <c r="F2135" s="13"/>
      <c r="G2135" s="14"/>
      <c r="H2135" s="91"/>
      <c r="I2135" s="92"/>
      <c r="J2135" s="93"/>
      <c r="K2135" s="94" t="str">
        <f t="shared" si="294"/>
        <v/>
      </c>
      <c r="L2135" s="95">
        <f t="shared" si="296"/>
        <v>0</v>
      </c>
      <c r="M2135" s="96"/>
      <c r="N2135" s="79" t="str">
        <f t="shared" si="295"/>
        <v/>
      </c>
      <c r="O2135" s="82"/>
      <c r="P2135" s="83">
        <f t="shared" si="298"/>
        <v>0</v>
      </c>
      <c r="Q2135" s="78">
        <f t="shared" si="301"/>
        <v>2133</v>
      </c>
      <c r="R2135" s="79"/>
      <c r="T2135" s="3" t="str">
        <f t="shared" si="299"/>
        <v/>
      </c>
    </row>
    <row r="2136" spans="1:20" ht="24.75" customHeight="1">
      <c r="A2136" s="69">
        <f t="shared" si="300"/>
        <v>2134</v>
      </c>
      <c r="B2136" s="16" t="str">
        <f t="shared" si="302"/>
        <v>1836</v>
      </c>
      <c r="C2136" s="69">
        <f t="shared" si="297"/>
        <v>1836</v>
      </c>
      <c r="D2136" s="11"/>
      <c r="E2136" s="12"/>
      <c r="F2136" s="13"/>
      <c r="G2136" s="14"/>
      <c r="H2136" s="91"/>
      <c r="I2136" s="92"/>
      <c r="J2136" s="93"/>
      <c r="K2136" s="94" t="str">
        <f t="shared" si="294"/>
        <v/>
      </c>
      <c r="L2136" s="95">
        <f t="shared" si="296"/>
        <v>0</v>
      </c>
      <c r="M2136" s="96"/>
      <c r="N2136" s="79" t="str">
        <f t="shared" si="295"/>
        <v/>
      </c>
      <c r="O2136" s="82"/>
      <c r="P2136" s="83">
        <f t="shared" si="298"/>
        <v>0</v>
      </c>
      <c r="Q2136" s="78">
        <f t="shared" si="301"/>
        <v>2134</v>
      </c>
      <c r="R2136" s="79"/>
      <c r="T2136" s="3" t="str">
        <f t="shared" si="299"/>
        <v/>
      </c>
    </row>
    <row r="2137" spans="1:20" ht="24.75" customHeight="1">
      <c r="A2137" s="69">
        <f t="shared" si="300"/>
        <v>2135</v>
      </c>
      <c r="B2137" s="16" t="str">
        <f t="shared" si="302"/>
        <v>1837</v>
      </c>
      <c r="C2137" s="69">
        <f t="shared" si="297"/>
        <v>1837</v>
      </c>
      <c r="D2137" s="11"/>
      <c r="E2137" s="12"/>
      <c r="F2137" s="13"/>
      <c r="G2137" s="14"/>
      <c r="H2137" s="91"/>
      <c r="I2137" s="92"/>
      <c r="J2137" s="93"/>
      <c r="K2137" s="94" t="str">
        <f t="shared" ref="K2137:K2200" si="303">I2137&amp;J2137</f>
        <v/>
      </c>
      <c r="L2137" s="95">
        <f t="shared" si="296"/>
        <v>0</v>
      </c>
      <c r="M2137" s="96"/>
      <c r="N2137" s="79" t="str">
        <f t="shared" ref="N2137:N2200" si="304">IF(M2137&lt;&gt;0,"Học Ghép","")</f>
        <v/>
      </c>
      <c r="O2137" s="82"/>
      <c r="P2137" s="83">
        <f t="shared" si="298"/>
        <v>0</v>
      </c>
      <c r="Q2137" s="78">
        <f t="shared" si="301"/>
        <v>2135</v>
      </c>
      <c r="R2137" s="79"/>
      <c r="T2137" s="3" t="str">
        <f t="shared" si="299"/>
        <v/>
      </c>
    </row>
    <row r="2138" spans="1:20" ht="24.75" customHeight="1">
      <c r="A2138" s="69">
        <f t="shared" si="300"/>
        <v>2136</v>
      </c>
      <c r="B2138" s="16" t="str">
        <f t="shared" si="302"/>
        <v>1838</v>
      </c>
      <c r="C2138" s="69">
        <f t="shared" si="297"/>
        <v>1838</v>
      </c>
      <c r="D2138" s="11"/>
      <c r="E2138" s="12"/>
      <c r="F2138" s="13"/>
      <c r="G2138" s="14"/>
      <c r="H2138" s="91"/>
      <c r="I2138" s="92"/>
      <c r="J2138" s="93"/>
      <c r="K2138" s="94" t="str">
        <f t="shared" si="303"/>
        <v/>
      </c>
      <c r="L2138" s="95">
        <f t="shared" si="296"/>
        <v>0</v>
      </c>
      <c r="M2138" s="96"/>
      <c r="N2138" s="79" t="str">
        <f t="shared" si="304"/>
        <v/>
      </c>
      <c r="O2138" s="82"/>
      <c r="P2138" s="83">
        <f t="shared" si="298"/>
        <v>0</v>
      </c>
      <c r="Q2138" s="78">
        <f t="shared" si="301"/>
        <v>2136</v>
      </c>
      <c r="R2138" s="79"/>
      <c r="T2138" s="3" t="str">
        <f t="shared" si="299"/>
        <v/>
      </c>
    </row>
    <row r="2139" spans="1:20" ht="24.75" customHeight="1">
      <c r="A2139" s="69">
        <f t="shared" si="300"/>
        <v>2137</v>
      </c>
      <c r="B2139" s="16" t="str">
        <f t="shared" si="302"/>
        <v>1839</v>
      </c>
      <c r="C2139" s="69">
        <f t="shared" si="297"/>
        <v>1839</v>
      </c>
      <c r="D2139" s="11"/>
      <c r="E2139" s="12"/>
      <c r="F2139" s="13"/>
      <c r="G2139" s="14"/>
      <c r="H2139" s="91"/>
      <c r="I2139" s="92"/>
      <c r="J2139" s="93"/>
      <c r="K2139" s="94" t="str">
        <f t="shared" si="303"/>
        <v/>
      </c>
      <c r="L2139" s="95">
        <f t="shared" si="296"/>
        <v>0</v>
      </c>
      <c r="M2139" s="96"/>
      <c r="N2139" s="79" t="str">
        <f t="shared" si="304"/>
        <v/>
      </c>
      <c r="O2139" s="82"/>
      <c r="P2139" s="83">
        <f t="shared" si="298"/>
        <v>0</v>
      </c>
      <c r="Q2139" s="78">
        <f t="shared" si="301"/>
        <v>2137</v>
      </c>
      <c r="R2139" s="79"/>
      <c r="T2139" s="3" t="str">
        <f t="shared" si="299"/>
        <v/>
      </c>
    </row>
    <row r="2140" spans="1:20" ht="24.75" customHeight="1">
      <c r="A2140" s="69">
        <f t="shared" si="300"/>
        <v>2138</v>
      </c>
      <c r="B2140" s="16" t="str">
        <f t="shared" si="302"/>
        <v>1840</v>
      </c>
      <c r="C2140" s="69">
        <f t="shared" si="297"/>
        <v>1840</v>
      </c>
      <c r="D2140" s="11"/>
      <c r="E2140" s="12"/>
      <c r="F2140" s="13"/>
      <c r="G2140" s="14"/>
      <c r="H2140" s="91"/>
      <c r="I2140" s="92"/>
      <c r="J2140" s="93"/>
      <c r="K2140" s="94" t="str">
        <f t="shared" si="303"/>
        <v/>
      </c>
      <c r="L2140" s="95">
        <f t="shared" si="296"/>
        <v>0</v>
      </c>
      <c r="M2140" s="96"/>
      <c r="N2140" s="79" t="str">
        <f t="shared" si="304"/>
        <v/>
      </c>
      <c r="O2140" s="82"/>
      <c r="P2140" s="83">
        <f t="shared" si="298"/>
        <v>0</v>
      </c>
      <c r="Q2140" s="78">
        <f t="shared" si="301"/>
        <v>2138</v>
      </c>
      <c r="R2140" s="79"/>
      <c r="T2140" s="3" t="str">
        <f t="shared" si="299"/>
        <v/>
      </c>
    </row>
    <row r="2141" spans="1:20" ht="24.75" customHeight="1">
      <c r="A2141" s="69">
        <f t="shared" si="300"/>
        <v>2139</v>
      </c>
      <c r="B2141" s="16" t="str">
        <f t="shared" si="302"/>
        <v>1841</v>
      </c>
      <c r="C2141" s="69">
        <f t="shared" si="297"/>
        <v>1841</v>
      </c>
      <c r="D2141" s="11"/>
      <c r="E2141" s="12"/>
      <c r="F2141" s="13"/>
      <c r="G2141" s="14"/>
      <c r="H2141" s="91"/>
      <c r="I2141" s="92"/>
      <c r="J2141" s="93"/>
      <c r="K2141" s="94" t="str">
        <f t="shared" si="303"/>
        <v/>
      </c>
      <c r="L2141" s="95">
        <f t="shared" si="296"/>
        <v>0</v>
      </c>
      <c r="M2141" s="96"/>
      <c r="N2141" s="79" t="str">
        <f t="shared" si="304"/>
        <v/>
      </c>
      <c r="O2141" s="82"/>
      <c r="P2141" s="83">
        <f t="shared" si="298"/>
        <v>0</v>
      </c>
      <c r="Q2141" s="78">
        <f t="shared" si="301"/>
        <v>2139</v>
      </c>
      <c r="R2141" s="79"/>
      <c r="T2141" s="3" t="str">
        <f t="shared" si="299"/>
        <v/>
      </c>
    </row>
    <row r="2142" spans="1:20" ht="24.75" customHeight="1">
      <c r="A2142" s="69">
        <f t="shared" si="300"/>
        <v>2140</v>
      </c>
      <c r="B2142" s="16" t="str">
        <f t="shared" si="302"/>
        <v>1842</v>
      </c>
      <c r="C2142" s="69">
        <f t="shared" si="297"/>
        <v>1842</v>
      </c>
      <c r="D2142" s="11"/>
      <c r="E2142" s="12"/>
      <c r="F2142" s="13"/>
      <c r="G2142" s="14"/>
      <c r="H2142" s="91"/>
      <c r="I2142" s="92"/>
      <c r="J2142" s="93"/>
      <c r="K2142" s="94" t="str">
        <f t="shared" si="303"/>
        <v/>
      </c>
      <c r="L2142" s="95">
        <f t="shared" si="296"/>
        <v>0</v>
      </c>
      <c r="M2142" s="96"/>
      <c r="N2142" s="79" t="str">
        <f t="shared" si="304"/>
        <v/>
      </c>
      <c r="O2142" s="82"/>
      <c r="P2142" s="83">
        <f t="shared" si="298"/>
        <v>0</v>
      </c>
      <c r="Q2142" s="78">
        <f t="shared" si="301"/>
        <v>2140</v>
      </c>
      <c r="R2142" s="79"/>
      <c r="T2142" s="3" t="str">
        <f t="shared" si="299"/>
        <v/>
      </c>
    </row>
    <row r="2143" spans="1:20" ht="24.75" customHeight="1">
      <c r="A2143" s="69">
        <f t="shared" si="300"/>
        <v>2141</v>
      </c>
      <c r="B2143" s="16" t="str">
        <f t="shared" si="302"/>
        <v>1843</v>
      </c>
      <c r="C2143" s="69">
        <f t="shared" si="297"/>
        <v>1843</v>
      </c>
      <c r="D2143" s="11"/>
      <c r="E2143" s="12"/>
      <c r="F2143" s="13"/>
      <c r="G2143" s="14"/>
      <c r="H2143" s="91"/>
      <c r="I2143" s="92"/>
      <c r="J2143" s="93"/>
      <c r="K2143" s="94" t="str">
        <f t="shared" si="303"/>
        <v/>
      </c>
      <c r="L2143" s="95">
        <f t="shared" si="296"/>
        <v>0</v>
      </c>
      <c r="M2143" s="96"/>
      <c r="N2143" s="79" t="str">
        <f t="shared" si="304"/>
        <v/>
      </c>
      <c r="O2143" s="82"/>
      <c r="P2143" s="83">
        <f t="shared" si="298"/>
        <v>0</v>
      </c>
      <c r="Q2143" s="78">
        <f t="shared" si="301"/>
        <v>2141</v>
      </c>
      <c r="R2143" s="79"/>
      <c r="T2143" s="3" t="str">
        <f t="shared" si="299"/>
        <v/>
      </c>
    </row>
    <row r="2144" spans="1:20" ht="24.75" customHeight="1">
      <c r="A2144" s="69">
        <f t="shared" si="300"/>
        <v>2142</v>
      </c>
      <c r="B2144" s="16" t="str">
        <f t="shared" si="302"/>
        <v>1844</v>
      </c>
      <c r="C2144" s="69">
        <f t="shared" si="297"/>
        <v>1844</v>
      </c>
      <c r="D2144" s="11"/>
      <c r="E2144" s="12"/>
      <c r="F2144" s="13"/>
      <c r="G2144" s="14"/>
      <c r="H2144" s="91"/>
      <c r="I2144" s="92"/>
      <c r="J2144" s="93"/>
      <c r="K2144" s="94" t="str">
        <f t="shared" si="303"/>
        <v/>
      </c>
      <c r="L2144" s="95">
        <f t="shared" si="296"/>
        <v>0</v>
      </c>
      <c r="M2144" s="96"/>
      <c r="N2144" s="79" t="str">
        <f t="shared" si="304"/>
        <v/>
      </c>
      <c r="O2144" s="82"/>
      <c r="P2144" s="83">
        <f t="shared" si="298"/>
        <v>0</v>
      </c>
      <c r="Q2144" s="78">
        <f t="shared" si="301"/>
        <v>2142</v>
      </c>
      <c r="R2144" s="79"/>
      <c r="T2144" s="3" t="str">
        <f t="shared" si="299"/>
        <v/>
      </c>
    </row>
    <row r="2145" spans="1:20" ht="24.75" customHeight="1">
      <c r="A2145" s="69">
        <f t="shared" si="300"/>
        <v>2143</v>
      </c>
      <c r="B2145" s="16" t="str">
        <f t="shared" si="302"/>
        <v>1845</v>
      </c>
      <c r="C2145" s="69">
        <f t="shared" si="297"/>
        <v>1845</v>
      </c>
      <c r="D2145" s="11"/>
      <c r="E2145" s="12"/>
      <c r="F2145" s="13"/>
      <c r="G2145" s="14"/>
      <c r="H2145" s="91"/>
      <c r="I2145" s="92"/>
      <c r="J2145" s="93"/>
      <c r="K2145" s="94" t="str">
        <f t="shared" si="303"/>
        <v/>
      </c>
      <c r="L2145" s="95">
        <f t="shared" si="296"/>
        <v>0</v>
      </c>
      <c r="M2145" s="96"/>
      <c r="N2145" s="79" t="str">
        <f t="shared" si="304"/>
        <v/>
      </c>
      <c r="O2145" s="82"/>
      <c r="P2145" s="83">
        <f t="shared" si="298"/>
        <v>0</v>
      </c>
      <c r="Q2145" s="78">
        <f t="shared" si="301"/>
        <v>2143</v>
      </c>
      <c r="R2145" s="79"/>
      <c r="T2145" s="3" t="str">
        <f t="shared" si="299"/>
        <v/>
      </c>
    </row>
    <row r="2146" spans="1:20" ht="24.75" customHeight="1">
      <c r="A2146" s="69">
        <f t="shared" si="300"/>
        <v>2144</v>
      </c>
      <c r="B2146" s="16" t="str">
        <f t="shared" si="302"/>
        <v>1846</v>
      </c>
      <c r="C2146" s="69">
        <f t="shared" si="297"/>
        <v>1846</v>
      </c>
      <c r="D2146" s="11"/>
      <c r="E2146" s="12"/>
      <c r="F2146" s="13"/>
      <c r="G2146" s="14"/>
      <c r="H2146" s="91"/>
      <c r="I2146" s="92"/>
      <c r="J2146" s="93"/>
      <c r="K2146" s="94" t="str">
        <f t="shared" si="303"/>
        <v/>
      </c>
      <c r="L2146" s="95">
        <f t="shared" si="296"/>
        <v>0</v>
      </c>
      <c r="M2146" s="96"/>
      <c r="N2146" s="79" t="str">
        <f t="shared" si="304"/>
        <v/>
      </c>
      <c r="O2146" s="82"/>
      <c r="P2146" s="83">
        <f t="shared" si="298"/>
        <v>0</v>
      </c>
      <c r="Q2146" s="78">
        <f t="shared" si="301"/>
        <v>2144</v>
      </c>
      <c r="R2146" s="79"/>
      <c r="T2146" s="3" t="str">
        <f t="shared" si="299"/>
        <v/>
      </c>
    </row>
    <row r="2147" spans="1:20" ht="24.75" customHeight="1">
      <c r="A2147" s="69">
        <f t="shared" si="300"/>
        <v>2145</v>
      </c>
      <c r="B2147" s="16" t="str">
        <f t="shared" si="302"/>
        <v>1847</v>
      </c>
      <c r="C2147" s="69">
        <f t="shared" si="297"/>
        <v>1847</v>
      </c>
      <c r="D2147" s="11"/>
      <c r="E2147" s="12"/>
      <c r="F2147" s="13"/>
      <c r="G2147" s="14"/>
      <c r="H2147" s="91"/>
      <c r="I2147" s="92"/>
      <c r="J2147" s="93"/>
      <c r="K2147" s="94" t="str">
        <f t="shared" si="303"/>
        <v/>
      </c>
      <c r="L2147" s="95">
        <f t="shared" si="296"/>
        <v>0</v>
      </c>
      <c r="M2147" s="96"/>
      <c r="N2147" s="79" t="str">
        <f t="shared" si="304"/>
        <v/>
      </c>
      <c r="O2147" s="82"/>
      <c r="P2147" s="83">
        <f t="shared" si="298"/>
        <v>0</v>
      </c>
      <c r="Q2147" s="78">
        <f t="shared" si="301"/>
        <v>2145</v>
      </c>
      <c r="R2147" s="79"/>
      <c r="T2147" s="3" t="str">
        <f t="shared" si="299"/>
        <v/>
      </c>
    </row>
    <row r="2148" spans="1:20" ht="24.75" customHeight="1">
      <c r="A2148" s="69">
        <f t="shared" si="300"/>
        <v>2146</v>
      </c>
      <c r="B2148" s="16" t="str">
        <f t="shared" si="302"/>
        <v>1848</v>
      </c>
      <c r="C2148" s="69">
        <f t="shared" si="297"/>
        <v>1848</v>
      </c>
      <c r="D2148" s="11"/>
      <c r="E2148" s="12"/>
      <c r="F2148" s="13"/>
      <c r="G2148" s="14"/>
      <c r="H2148" s="91"/>
      <c r="I2148" s="92"/>
      <c r="J2148" s="93"/>
      <c r="K2148" s="94" t="str">
        <f t="shared" si="303"/>
        <v/>
      </c>
      <c r="L2148" s="95">
        <f t="shared" si="296"/>
        <v>0</v>
      </c>
      <c r="M2148" s="96"/>
      <c r="N2148" s="79" t="str">
        <f t="shared" si="304"/>
        <v/>
      </c>
      <c r="O2148" s="82"/>
      <c r="P2148" s="83">
        <f t="shared" si="298"/>
        <v>0</v>
      </c>
      <c r="Q2148" s="78">
        <f t="shared" si="301"/>
        <v>2146</v>
      </c>
      <c r="R2148" s="79"/>
      <c r="T2148" s="3" t="str">
        <f t="shared" si="299"/>
        <v/>
      </c>
    </row>
    <row r="2149" spans="1:20" ht="24.75" customHeight="1">
      <c r="A2149" s="69">
        <f t="shared" si="300"/>
        <v>2147</v>
      </c>
      <c r="B2149" s="16" t="str">
        <f t="shared" si="302"/>
        <v>1849</v>
      </c>
      <c r="C2149" s="69">
        <f t="shared" si="297"/>
        <v>1849</v>
      </c>
      <c r="D2149" s="11"/>
      <c r="E2149" s="12"/>
      <c r="F2149" s="13"/>
      <c r="G2149" s="14"/>
      <c r="H2149" s="91"/>
      <c r="I2149" s="92"/>
      <c r="J2149" s="93"/>
      <c r="K2149" s="94" t="str">
        <f t="shared" si="303"/>
        <v/>
      </c>
      <c r="L2149" s="95">
        <f t="shared" si="296"/>
        <v>0</v>
      </c>
      <c r="M2149" s="96"/>
      <c r="N2149" s="79" t="str">
        <f t="shared" si="304"/>
        <v/>
      </c>
      <c r="O2149" s="82"/>
      <c r="P2149" s="83">
        <f t="shared" si="298"/>
        <v>0</v>
      </c>
      <c r="Q2149" s="78">
        <f t="shared" si="301"/>
        <v>2147</v>
      </c>
      <c r="R2149" s="79"/>
      <c r="T2149" s="3" t="str">
        <f t="shared" si="299"/>
        <v/>
      </c>
    </row>
    <row r="2150" spans="1:20" ht="24.75" customHeight="1">
      <c r="A2150" s="69">
        <f t="shared" si="300"/>
        <v>2148</v>
      </c>
      <c r="B2150" s="16" t="str">
        <f t="shared" si="302"/>
        <v>1850</v>
      </c>
      <c r="C2150" s="69">
        <f t="shared" si="297"/>
        <v>1850</v>
      </c>
      <c r="D2150" s="11"/>
      <c r="E2150" s="12"/>
      <c r="F2150" s="13"/>
      <c r="G2150" s="14"/>
      <c r="H2150" s="91"/>
      <c r="I2150" s="92"/>
      <c r="J2150" s="93"/>
      <c r="K2150" s="94" t="str">
        <f t="shared" si="303"/>
        <v/>
      </c>
      <c r="L2150" s="95">
        <f t="shared" si="296"/>
        <v>0</v>
      </c>
      <c r="M2150" s="96"/>
      <c r="N2150" s="79" t="str">
        <f t="shared" si="304"/>
        <v/>
      </c>
      <c r="O2150" s="82"/>
      <c r="P2150" s="83">
        <f t="shared" si="298"/>
        <v>0</v>
      </c>
      <c r="Q2150" s="78">
        <f t="shared" si="301"/>
        <v>2148</v>
      </c>
      <c r="R2150" s="79"/>
      <c r="T2150" s="3" t="str">
        <f t="shared" si="299"/>
        <v/>
      </c>
    </row>
    <row r="2151" spans="1:20" ht="24.75" customHeight="1">
      <c r="A2151" s="69">
        <f t="shared" si="300"/>
        <v>2149</v>
      </c>
      <c r="B2151" s="16" t="str">
        <f t="shared" si="302"/>
        <v>1851</v>
      </c>
      <c r="C2151" s="69">
        <f t="shared" si="297"/>
        <v>1851</v>
      </c>
      <c r="D2151" s="11"/>
      <c r="E2151" s="12"/>
      <c r="F2151" s="13"/>
      <c r="G2151" s="14"/>
      <c r="H2151" s="91"/>
      <c r="I2151" s="92"/>
      <c r="J2151" s="93"/>
      <c r="K2151" s="94" t="str">
        <f t="shared" si="303"/>
        <v/>
      </c>
      <c r="L2151" s="95">
        <f t="shared" si="296"/>
        <v>0</v>
      </c>
      <c r="M2151" s="96"/>
      <c r="N2151" s="79" t="str">
        <f t="shared" si="304"/>
        <v/>
      </c>
      <c r="O2151" s="82"/>
      <c r="P2151" s="83">
        <f t="shared" si="298"/>
        <v>0</v>
      </c>
      <c r="Q2151" s="78">
        <f t="shared" si="301"/>
        <v>2149</v>
      </c>
      <c r="R2151" s="79"/>
      <c r="T2151" s="3" t="str">
        <f t="shared" si="299"/>
        <v/>
      </c>
    </row>
    <row r="2152" spans="1:20" ht="24.75" customHeight="1">
      <c r="A2152" s="69">
        <f t="shared" si="300"/>
        <v>2150</v>
      </c>
      <c r="B2152" s="16" t="str">
        <f t="shared" si="302"/>
        <v>1852</v>
      </c>
      <c r="C2152" s="69">
        <f t="shared" si="297"/>
        <v>1852</v>
      </c>
      <c r="D2152" s="11"/>
      <c r="E2152" s="12"/>
      <c r="F2152" s="13"/>
      <c r="G2152" s="14"/>
      <c r="H2152" s="91"/>
      <c r="I2152" s="92"/>
      <c r="J2152" s="93"/>
      <c r="K2152" s="94" t="str">
        <f t="shared" si="303"/>
        <v/>
      </c>
      <c r="L2152" s="95">
        <f t="shared" si="296"/>
        <v>0</v>
      </c>
      <c r="M2152" s="96"/>
      <c r="N2152" s="79" t="str">
        <f t="shared" si="304"/>
        <v/>
      </c>
      <c r="O2152" s="82"/>
      <c r="P2152" s="83">
        <f t="shared" si="298"/>
        <v>0</v>
      </c>
      <c r="Q2152" s="78">
        <f t="shared" si="301"/>
        <v>2150</v>
      </c>
      <c r="R2152" s="79"/>
      <c r="T2152" s="3" t="str">
        <f t="shared" si="299"/>
        <v/>
      </c>
    </row>
    <row r="2153" spans="1:20" ht="24.75" customHeight="1">
      <c r="A2153" s="69">
        <f t="shared" si="300"/>
        <v>2151</v>
      </c>
      <c r="B2153" s="16" t="str">
        <f t="shared" si="302"/>
        <v>1853</v>
      </c>
      <c r="C2153" s="69">
        <f t="shared" si="297"/>
        <v>1853</v>
      </c>
      <c r="D2153" s="11"/>
      <c r="E2153" s="12"/>
      <c r="F2153" s="13"/>
      <c r="G2153" s="14"/>
      <c r="H2153" s="91"/>
      <c r="I2153" s="92"/>
      <c r="J2153" s="93"/>
      <c r="K2153" s="94" t="str">
        <f t="shared" si="303"/>
        <v/>
      </c>
      <c r="L2153" s="95">
        <f t="shared" si="296"/>
        <v>0</v>
      </c>
      <c r="M2153" s="96"/>
      <c r="N2153" s="79" t="str">
        <f t="shared" si="304"/>
        <v/>
      </c>
      <c r="O2153" s="82"/>
      <c r="P2153" s="83">
        <f t="shared" si="298"/>
        <v>0</v>
      </c>
      <c r="Q2153" s="78">
        <f t="shared" si="301"/>
        <v>2151</v>
      </c>
      <c r="R2153" s="79"/>
      <c r="T2153" s="3" t="str">
        <f t="shared" si="299"/>
        <v/>
      </c>
    </row>
    <row r="2154" spans="1:20" ht="24.75" customHeight="1">
      <c r="A2154" s="69">
        <f t="shared" si="300"/>
        <v>2152</v>
      </c>
      <c r="B2154" s="16" t="str">
        <f t="shared" si="302"/>
        <v>1854</v>
      </c>
      <c r="C2154" s="69">
        <f t="shared" si="297"/>
        <v>1854</v>
      </c>
      <c r="D2154" s="11"/>
      <c r="E2154" s="12"/>
      <c r="F2154" s="13"/>
      <c r="G2154" s="14"/>
      <c r="H2154" s="91"/>
      <c r="I2154" s="92"/>
      <c r="J2154" s="93"/>
      <c r="K2154" s="94" t="str">
        <f t="shared" si="303"/>
        <v/>
      </c>
      <c r="L2154" s="95">
        <f t="shared" si="296"/>
        <v>0</v>
      </c>
      <c r="M2154" s="96"/>
      <c r="N2154" s="79" t="str">
        <f t="shared" si="304"/>
        <v/>
      </c>
      <c r="O2154" s="82"/>
      <c r="P2154" s="83">
        <f t="shared" si="298"/>
        <v>0</v>
      </c>
      <c r="Q2154" s="78">
        <f t="shared" si="301"/>
        <v>2152</v>
      </c>
      <c r="R2154" s="79"/>
      <c r="T2154" s="3" t="str">
        <f t="shared" si="299"/>
        <v/>
      </c>
    </row>
    <row r="2155" spans="1:20" ht="24.75" customHeight="1">
      <c r="A2155" s="69">
        <f t="shared" si="300"/>
        <v>2153</v>
      </c>
      <c r="B2155" s="16" t="str">
        <f t="shared" si="302"/>
        <v>1855</v>
      </c>
      <c r="C2155" s="69">
        <f t="shared" si="297"/>
        <v>1855</v>
      </c>
      <c r="D2155" s="11"/>
      <c r="E2155" s="12"/>
      <c r="F2155" s="13"/>
      <c r="G2155" s="14"/>
      <c r="H2155" s="91"/>
      <c r="I2155" s="92"/>
      <c r="J2155" s="93"/>
      <c r="K2155" s="94" t="str">
        <f t="shared" si="303"/>
        <v/>
      </c>
      <c r="L2155" s="95">
        <f t="shared" si="296"/>
        <v>0</v>
      </c>
      <c r="M2155" s="96"/>
      <c r="N2155" s="79" t="str">
        <f t="shared" si="304"/>
        <v/>
      </c>
      <c r="O2155" s="82"/>
      <c r="P2155" s="83">
        <f t="shared" si="298"/>
        <v>0</v>
      </c>
      <c r="Q2155" s="78">
        <f t="shared" si="301"/>
        <v>2153</v>
      </c>
      <c r="R2155" s="79"/>
      <c r="T2155" s="3" t="str">
        <f t="shared" si="299"/>
        <v/>
      </c>
    </row>
    <row r="2156" spans="1:20" ht="24.75" customHeight="1">
      <c r="A2156" s="69">
        <f t="shared" si="300"/>
        <v>2154</v>
      </c>
      <c r="B2156" s="16" t="str">
        <f t="shared" si="302"/>
        <v>1856</v>
      </c>
      <c r="C2156" s="69">
        <f t="shared" si="297"/>
        <v>1856</v>
      </c>
      <c r="D2156" s="11"/>
      <c r="E2156" s="12"/>
      <c r="F2156" s="13"/>
      <c r="G2156" s="14"/>
      <c r="H2156" s="91"/>
      <c r="I2156" s="92"/>
      <c r="J2156" s="93"/>
      <c r="K2156" s="94" t="str">
        <f t="shared" si="303"/>
        <v/>
      </c>
      <c r="L2156" s="95">
        <f t="shared" si="296"/>
        <v>0</v>
      </c>
      <c r="M2156" s="96"/>
      <c r="N2156" s="79" t="str">
        <f t="shared" si="304"/>
        <v/>
      </c>
      <c r="O2156" s="82"/>
      <c r="P2156" s="83">
        <f t="shared" si="298"/>
        <v>0</v>
      </c>
      <c r="Q2156" s="78">
        <f t="shared" si="301"/>
        <v>2154</v>
      </c>
      <c r="R2156" s="79"/>
      <c r="T2156" s="3" t="str">
        <f t="shared" si="299"/>
        <v/>
      </c>
    </row>
    <row r="2157" spans="1:20" ht="24.75" customHeight="1">
      <c r="A2157" s="69">
        <f t="shared" si="300"/>
        <v>2155</v>
      </c>
      <c r="B2157" s="16" t="str">
        <f t="shared" si="302"/>
        <v>1857</v>
      </c>
      <c r="C2157" s="69">
        <f t="shared" si="297"/>
        <v>1857</v>
      </c>
      <c r="D2157" s="11"/>
      <c r="E2157" s="12"/>
      <c r="F2157" s="13"/>
      <c r="G2157" s="14"/>
      <c r="H2157" s="91"/>
      <c r="I2157" s="92"/>
      <c r="J2157" s="93"/>
      <c r="K2157" s="94" t="str">
        <f t="shared" si="303"/>
        <v/>
      </c>
      <c r="L2157" s="95">
        <f t="shared" si="296"/>
        <v>0</v>
      </c>
      <c r="M2157" s="96"/>
      <c r="N2157" s="79" t="str">
        <f t="shared" si="304"/>
        <v/>
      </c>
      <c r="O2157" s="82"/>
      <c r="P2157" s="83">
        <f t="shared" si="298"/>
        <v>0</v>
      </c>
      <c r="Q2157" s="78">
        <f t="shared" si="301"/>
        <v>2155</v>
      </c>
      <c r="R2157" s="79"/>
      <c r="T2157" s="3" t="str">
        <f t="shared" si="299"/>
        <v/>
      </c>
    </row>
    <row r="2158" spans="1:20" ht="24.75" customHeight="1">
      <c r="A2158" s="69">
        <f t="shared" si="300"/>
        <v>2156</v>
      </c>
      <c r="B2158" s="16" t="str">
        <f t="shared" si="302"/>
        <v>1858</v>
      </c>
      <c r="C2158" s="69">
        <f t="shared" si="297"/>
        <v>1858</v>
      </c>
      <c r="D2158" s="11"/>
      <c r="E2158" s="12"/>
      <c r="F2158" s="13"/>
      <c r="G2158" s="14"/>
      <c r="H2158" s="91"/>
      <c r="I2158" s="92"/>
      <c r="J2158" s="93"/>
      <c r="K2158" s="94" t="str">
        <f t="shared" si="303"/>
        <v/>
      </c>
      <c r="L2158" s="95">
        <f t="shared" si="296"/>
        <v>0</v>
      </c>
      <c r="M2158" s="96"/>
      <c r="N2158" s="79" t="str">
        <f t="shared" si="304"/>
        <v/>
      </c>
      <c r="O2158" s="82"/>
      <c r="P2158" s="83">
        <f t="shared" si="298"/>
        <v>0</v>
      </c>
      <c r="Q2158" s="78">
        <f t="shared" si="301"/>
        <v>2156</v>
      </c>
      <c r="R2158" s="79"/>
      <c r="T2158" s="3" t="str">
        <f t="shared" si="299"/>
        <v/>
      </c>
    </row>
    <row r="2159" spans="1:20" ht="24.75" customHeight="1">
      <c r="A2159" s="69">
        <f t="shared" si="300"/>
        <v>2157</v>
      </c>
      <c r="B2159" s="16" t="str">
        <f t="shared" si="302"/>
        <v>1859</v>
      </c>
      <c r="C2159" s="69">
        <f t="shared" si="297"/>
        <v>1859</v>
      </c>
      <c r="D2159" s="11"/>
      <c r="E2159" s="12"/>
      <c r="F2159" s="13"/>
      <c r="G2159" s="14"/>
      <c r="H2159" s="91"/>
      <c r="I2159" s="92"/>
      <c r="J2159" s="93"/>
      <c r="K2159" s="94" t="str">
        <f t="shared" si="303"/>
        <v/>
      </c>
      <c r="L2159" s="95">
        <f t="shared" si="296"/>
        <v>0</v>
      </c>
      <c r="M2159" s="96"/>
      <c r="N2159" s="79" t="str">
        <f t="shared" si="304"/>
        <v/>
      </c>
      <c r="O2159" s="82"/>
      <c r="P2159" s="83">
        <f t="shared" si="298"/>
        <v>0</v>
      </c>
      <c r="Q2159" s="78">
        <f t="shared" si="301"/>
        <v>2157</v>
      </c>
      <c r="R2159" s="79"/>
      <c r="T2159" s="3" t="str">
        <f t="shared" si="299"/>
        <v/>
      </c>
    </row>
    <row r="2160" spans="1:20" ht="24.75" customHeight="1">
      <c r="A2160" s="69">
        <f t="shared" si="300"/>
        <v>2158</v>
      </c>
      <c r="B2160" s="16" t="str">
        <f t="shared" si="302"/>
        <v>1860</v>
      </c>
      <c r="C2160" s="69">
        <f t="shared" si="297"/>
        <v>1860</v>
      </c>
      <c r="D2160" s="11"/>
      <c r="E2160" s="12"/>
      <c r="F2160" s="13"/>
      <c r="G2160" s="14"/>
      <c r="H2160" s="91"/>
      <c r="I2160" s="92"/>
      <c r="J2160" s="93"/>
      <c r="K2160" s="94" t="str">
        <f t="shared" si="303"/>
        <v/>
      </c>
      <c r="L2160" s="95">
        <f t="shared" si="296"/>
        <v>0</v>
      </c>
      <c r="M2160" s="96"/>
      <c r="N2160" s="79" t="str">
        <f t="shared" si="304"/>
        <v/>
      </c>
      <c r="O2160" s="82"/>
      <c r="P2160" s="83">
        <f t="shared" si="298"/>
        <v>0</v>
      </c>
      <c r="Q2160" s="78">
        <f t="shared" si="301"/>
        <v>2158</v>
      </c>
      <c r="R2160" s="79"/>
      <c r="T2160" s="3" t="str">
        <f t="shared" si="299"/>
        <v/>
      </c>
    </row>
    <row r="2161" spans="1:20" ht="24.75" customHeight="1">
      <c r="A2161" s="69">
        <f t="shared" si="300"/>
        <v>2159</v>
      </c>
      <c r="B2161" s="16" t="str">
        <f t="shared" si="302"/>
        <v>1861</v>
      </c>
      <c r="C2161" s="69">
        <f t="shared" si="297"/>
        <v>1861</v>
      </c>
      <c r="D2161" s="11"/>
      <c r="E2161" s="12"/>
      <c r="F2161" s="13"/>
      <c r="G2161" s="14"/>
      <c r="H2161" s="91"/>
      <c r="I2161" s="92"/>
      <c r="J2161" s="93"/>
      <c r="K2161" s="94" t="str">
        <f t="shared" si="303"/>
        <v/>
      </c>
      <c r="L2161" s="95">
        <f t="shared" si="296"/>
        <v>0</v>
      </c>
      <c r="M2161" s="96"/>
      <c r="N2161" s="79" t="str">
        <f t="shared" si="304"/>
        <v/>
      </c>
      <c r="O2161" s="82"/>
      <c r="P2161" s="83">
        <f t="shared" si="298"/>
        <v>0</v>
      </c>
      <c r="Q2161" s="78">
        <f t="shared" si="301"/>
        <v>2159</v>
      </c>
      <c r="R2161" s="79"/>
      <c r="T2161" s="3" t="str">
        <f t="shared" si="299"/>
        <v/>
      </c>
    </row>
    <row r="2162" spans="1:20" ht="24.75" customHeight="1">
      <c r="A2162" s="69">
        <f t="shared" si="300"/>
        <v>2160</v>
      </c>
      <c r="B2162" s="16" t="str">
        <f t="shared" si="302"/>
        <v>1862</v>
      </c>
      <c r="C2162" s="69">
        <f t="shared" si="297"/>
        <v>1862</v>
      </c>
      <c r="D2162" s="11"/>
      <c r="E2162" s="12"/>
      <c r="F2162" s="13"/>
      <c r="G2162" s="14"/>
      <c r="H2162" s="91"/>
      <c r="I2162" s="92"/>
      <c r="J2162" s="93"/>
      <c r="K2162" s="94" t="str">
        <f t="shared" si="303"/>
        <v/>
      </c>
      <c r="L2162" s="95">
        <f t="shared" si="296"/>
        <v>0</v>
      </c>
      <c r="M2162" s="96"/>
      <c r="N2162" s="79" t="str">
        <f t="shared" si="304"/>
        <v/>
      </c>
      <c r="O2162" s="82"/>
      <c r="P2162" s="83">
        <f t="shared" si="298"/>
        <v>0</v>
      </c>
      <c r="Q2162" s="78">
        <f t="shared" si="301"/>
        <v>2160</v>
      </c>
      <c r="R2162" s="79"/>
      <c r="T2162" s="3" t="str">
        <f t="shared" si="299"/>
        <v/>
      </c>
    </row>
    <row r="2163" spans="1:20" ht="24.75" customHeight="1">
      <c r="A2163" s="69">
        <f t="shared" si="300"/>
        <v>2161</v>
      </c>
      <c r="B2163" s="16" t="str">
        <f t="shared" si="302"/>
        <v>1863</v>
      </c>
      <c r="C2163" s="69">
        <f t="shared" si="297"/>
        <v>1863</v>
      </c>
      <c r="D2163" s="11"/>
      <c r="E2163" s="12"/>
      <c r="F2163" s="13"/>
      <c r="G2163" s="14"/>
      <c r="H2163" s="91"/>
      <c r="I2163" s="92"/>
      <c r="J2163" s="93"/>
      <c r="K2163" s="94" t="str">
        <f t="shared" si="303"/>
        <v/>
      </c>
      <c r="L2163" s="95">
        <f t="shared" si="296"/>
        <v>0</v>
      </c>
      <c r="M2163" s="96"/>
      <c r="N2163" s="79" t="str">
        <f t="shared" si="304"/>
        <v/>
      </c>
      <c r="O2163" s="82"/>
      <c r="P2163" s="83">
        <f t="shared" si="298"/>
        <v>0</v>
      </c>
      <c r="Q2163" s="78">
        <f t="shared" si="301"/>
        <v>2161</v>
      </c>
      <c r="R2163" s="79"/>
      <c r="T2163" s="3" t="str">
        <f t="shared" si="299"/>
        <v/>
      </c>
    </row>
    <row r="2164" spans="1:20" ht="24.75" customHeight="1">
      <c r="A2164" s="69">
        <f t="shared" si="300"/>
        <v>2162</v>
      </c>
      <c r="B2164" s="16" t="str">
        <f t="shared" si="302"/>
        <v>1864</v>
      </c>
      <c r="C2164" s="69">
        <f t="shared" si="297"/>
        <v>1864</v>
      </c>
      <c r="D2164" s="11"/>
      <c r="E2164" s="12"/>
      <c r="F2164" s="13"/>
      <c r="G2164" s="14"/>
      <c r="H2164" s="91"/>
      <c r="I2164" s="92"/>
      <c r="J2164" s="93"/>
      <c r="K2164" s="94" t="str">
        <f t="shared" si="303"/>
        <v/>
      </c>
      <c r="L2164" s="95">
        <f t="shared" si="296"/>
        <v>0</v>
      </c>
      <c r="M2164" s="96"/>
      <c r="N2164" s="79" t="str">
        <f t="shared" si="304"/>
        <v/>
      </c>
      <c r="O2164" s="82"/>
      <c r="P2164" s="83">
        <f t="shared" si="298"/>
        <v>0</v>
      </c>
      <c r="Q2164" s="78">
        <f t="shared" si="301"/>
        <v>2162</v>
      </c>
      <c r="R2164" s="79"/>
      <c r="T2164" s="3" t="str">
        <f t="shared" si="299"/>
        <v/>
      </c>
    </row>
    <row r="2165" spans="1:20" ht="24.75" customHeight="1">
      <c r="A2165" s="69">
        <f t="shared" si="300"/>
        <v>2163</v>
      </c>
      <c r="B2165" s="16" t="str">
        <f t="shared" si="302"/>
        <v>1865</v>
      </c>
      <c r="C2165" s="69">
        <f t="shared" si="297"/>
        <v>1865</v>
      </c>
      <c r="D2165" s="11"/>
      <c r="E2165" s="12"/>
      <c r="F2165" s="13"/>
      <c r="G2165" s="14"/>
      <c r="H2165" s="91"/>
      <c r="I2165" s="92"/>
      <c r="J2165" s="93"/>
      <c r="K2165" s="94" t="str">
        <f t="shared" si="303"/>
        <v/>
      </c>
      <c r="L2165" s="95">
        <f t="shared" si="296"/>
        <v>0</v>
      </c>
      <c r="M2165" s="96"/>
      <c r="N2165" s="79" t="str">
        <f t="shared" si="304"/>
        <v/>
      </c>
      <c r="O2165" s="82"/>
      <c r="P2165" s="83">
        <f t="shared" si="298"/>
        <v>0</v>
      </c>
      <c r="Q2165" s="78">
        <f t="shared" si="301"/>
        <v>2163</v>
      </c>
      <c r="R2165" s="79"/>
      <c r="T2165" s="3" t="str">
        <f t="shared" si="299"/>
        <v/>
      </c>
    </row>
    <row r="2166" spans="1:20" ht="24.75" customHeight="1">
      <c r="A2166" s="69">
        <f t="shared" si="300"/>
        <v>2164</v>
      </c>
      <c r="B2166" s="16" t="str">
        <f t="shared" si="302"/>
        <v>1866</v>
      </c>
      <c r="C2166" s="69">
        <f t="shared" si="297"/>
        <v>1866</v>
      </c>
      <c r="D2166" s="11"/>
      <c r="E2166" s="12"/>
      <c r="F2166" s="13"/>
      <c r="G2166" s="14"/>
      <c r="H2166" s="91"/>
      <c r="I2166" s="92"/>
      <c r="J2166" s="93"/>
      <c r="K2166" s="94" t="str">
        <f t="shared" si="303"/>
        <v/>
      </c>
      <c r="L2166" s="95">
        <f t="shared" si="296"/>
        <v>0</v>
      </c>
      <c r="M2166" s="96"/>
      <c r="N2166" s="79" t="str">
        <f t="shared" si="304"/>
        <v/>
      </c>
      <c r="O2166" s="82"/>
      <c r="P2166" s="83">
        <f t="shared" si="298"/>
        <v>0</v>
      </c>
      <c r="Q2166" s="78">
        <f t="shared" si="301"/>
        <v>2164</v>
      </c>
      <c r="R2166" s="79"/>
      <c r="T2166" s="3" t="str">
        <f t="shared" si="299"/>
        <v/>
      </c>
    </row>
    <row r="2167" spans="1:20" ht="24.75" customHeight="1">
      <c r="A2167" s="69">
        <f t="shared" si="300"/>
        <v>2165</v>
      </c>
      <c r="B2167" s="16" t="str">
        <f t="shared" si="302"/>
        <v>1867</v>
      </c>
      <c r="C2167" s="69">
        <f t="shared" si="297"/>
        <v>1867</v>
      </c>
      <c r="D2167" s="11"/>
      <c r="E2167" s="12"/>
      <c r="F2167" s="13"/>
      <c r="G2167" s="14"/>
      <c r="H2167" s="91"/>
      <c r="I2167" s="92"/>
      <c r="J2167" s="93"/>
      <c r="K2167" s="94" t="str">
        <f t="shared" si="303"/>
        <v/>
      </c>
      <c r="L2167" s="95">
        <f t="shared" si="296"/>
        <v>0</v>
      </c>
      <c r="M2167" s="96"/>
      <c r="N2167" s="79" t="str">
        <f t="shared" si="304"/>
        <v/>
      </c>
      <c r="O2167" s="82"/>
      <c r="P2167" s="83">
        <f t="shared" si="298"/>
        <v>0</v>
      </c>
      <c r="Q2167" s="78">
        <f t="shared" si="301"/>
        <v>2165</v>
      </c>
      <c r="R2167" s="79"/>
      <c r="T2167" s="3" t="str">
        <f t="shared" si="299"/>
        <v/>
      </c>
    </row>
    <row r="2168" spans="1:20" ht="24.75" customHeight="1">
      <c r="A2168" s="69">
        <f t="shared" si="300"/>
        <v>2166</v>
      </c>
      <c r="B2168" s="16" t="str">
        <f t="shared" si="302"/>
        <v>1868</v>
      </c>
      <c r="C2168" s="69">
        <f t="shared" si="297"/>
        <v>1868</v>
      </c>
      <c r="D2168" s="11"/>
      <c r="E2168" s="12"/>
      <c r="F2168" s="13"/>
      <c r="G2168" s="14"/>
      <c r="H2168" s="91"/>
      <c r="I2168" s="92"/>
      <c r="J2168" s="93"/>
      <c r="K2168" s="94" t="str">
        <f t="shared" si="303"/>
        <v/>
      </c>
      <c r="L2168" s="95">
        <f t="shared" si="296"/>
        <v>0</v>
      </c>
      <c r="M2168" s="96"/>
      <c r="N2168" s="79" t="str">
        <f t="shared" si="304"/>
        <v/>
      </c>
      <c r="O2168" s="82"/>
      <c r="P2168" s="83">
        <f t="shared" si="298"/>
        <v>0</v>
      </c>
      <c r="Q2168" s="78">
        <f t="shared" si="301"/>
        <v>2166</v>
      </c>
      <c r="R2168" s="79"/>
      <c r="T2168" s="3" t="str">
        <f t="shared" si="299"/>
        <v/>
      </c>
    </row>
    <row r="2169" spans="1:20" ht="24.75" customHeight="1">
      <c r="A2169" s="69">
        <f t="shared" si="300"/>
        <v>2167</v>
      </c>
      <c r="B2169" s="16" t="str">
        <f t="shared" si="302"/>
        <v>1869</v>
      </c>
      <c r="C2169" s="69">
        <f t="shared" si="297"/>
        <v>1869</v>
      </c>
      <c r="D2169" s="11"/>
      <c r="E2169" s="12"/>
      <c r="F2169" s="13"/>
      <c r="G2169" s="14"/>
      <c r="H2169" s="91"/>
      <c r="I2169" s="92"/>
      <c r="J2169" s="93"/>
      <c r="K2169" s="94" t="str">
        <f t="shared" si="303"/>
        <v/>
      </c>
      <c r="L2169" s="95">
        <f t="shared" si="296"/>
        <v>0</v>
      </c>
      <c r="M2169" s="96"/>
      <c r="N2169" s="79" t="str">
        <f t="shared" si="304"/>
        <v/>
      </c>
      <c r="O2169" s="82"/>
      <c r="P2169" s="83">
        <f t="shared" si="298"/>
        <v>0</v>
      </c>
      <c r="Q2169" s="78">
        <f t="shared" si="301"/>
        <v>2167</v>
      </c>
      <c r="R2169" s="79"/>
      <c r="T2169" s="3" t="str">
        <f t="shared" si="299"/>
        <v/>
      </c>
    </row>
    <row r="2170" spans="1:20" ht="24.75" customHeight="1">
      <c r="A2170" s="69">
        <f t="shared" si="300"/>
        <v>2168</v>
      </c>
      <c r="B2170" s="16" t="str">
        <f t="shared" si="302"/>
        <v>1870</v>
      </c>
      <c r="C2170" s="69">
        <f t="shared" si="297"/>
        <v>1870</v>
      </c>
      <c r="D2170" s="11"/>
      <c r="E2170" s="12"/>
      <c r="F2170" s="13"/>
      <c r="G2170" s="14"/>
      <c r="H2170" s="91"/>
      <c r="I2170" s="92"/>
      <c r="J2170" s="93"/>
      <c r="K2170" s="94" t="str">
        <f t="shared" si="303"/>
        <v/>
      </c>
      <c r="L2170" s="95">
        <f t="shared" si="296"/>
        <v>0</v>
      </c>
      <c r="M2170" s="96"/>
      <c r="N2170" s="79" t="str">
        <f t="shared" si="304"/>
        <v/>
      </c>
      <c r="O2170" s="82"/>
      <c r="P2170" s="83">
        <f t="shared" si="298"/>
        <v>0</v>
      </c>
      <c r="Q2170" s="78">
        <f t="shared" si="301"/>
        <v>2168</v>
      </c>
      <c r="R2170" s="79"/>
      <c r="T2170" s="3" t="str">
        <f t="shared" si="299"/>
        <v/>
      </c>
    </row>
    <row r="2171" spans="1:20" ht="24.75" customHeight="1">
      <c r="A2171" s="69">
        <f t="shared" si="300"/>
        <v>2169</v>
      </c>
      <c r="B2171" s="16" t="str">
        <f t="shared" si="302"/>
        <v>1871</v>
      </c>
      <c r="C2171" s="69">
        <f t="shared" si="297"/>
        <v>1871</v>
      </c>
      <c r="D2171" s="11"/>
      <c r="E2171" s="12"/>
      <c r="F2171" s="13"/>
      <c r="G2171" s="14"/>
      <c r="H2171" s="91"/>
      <c r="I2171" s="92"/>
      <c r="J2171" s="93"/>
      <c r="K2171" s="94" t="str">
        <f t="shared" si="303"/>
        <v/>
      </c>
      <c r="L2171" s="95">
        <f t="shared" si="296"/>
        <v>0</v>
      </c>
      <c r="M2171" s="96"/>
      <c r="N2171" s="79" t="str">
        <f t="shared" si="304"/>
        <v/>
      </c>
      <c r="O2171" s="82"/>
      <c r="P2171" s="83">
        <f t="shared" si="298"/>
        <v>0</v>
      </c>
      <c r="Q2171" s="78">
        <f t="shared" si="301"/>
        <v>2169</v>
      </c>
      <c r="R2171" s="79"/>
      <c r="T2171" s="3" t="str">
        <f t="shared" si="299"/>
        <v/>
      </c>
    </row>
    <row r="2172" spans="1:20" ht="24.75" customHeight="1">
      <c r="A2172" s="69">
        <f t="shared" si="300"/>
        <v>2170</v>
      </c>
      <c r="B2172" s="16" t="str">
        <f t="shared" si="302"/>
        <v>1872</v>
      </c>
      <c r="C2172" s="69">
        <f t="shared" si="297"/>
        <v>1872</v>
      </c>
      <c r="D2172" s="11"/>
      <c r="E2172" s="12"/>
      <c r="F2172" s="13"/>
      <c r="G2172" s="14"/>
      <c r="H2172" s="91"/>
      <c r="I2172" s="92"/>
      <c r="J2172" s="93"/>
      <c r="K2172" s="94" t="str">
        <f t="shared" si="303"/>
        <v/>
      </c>
      <c r="L2172" s="95">
        <f t="shared" si="296"/>
        <v>0</v>
      </c>
      <c r="M2172" s="96"/>
      <c r="N2172" s="79" t="str">
        <f t="shared" si="304"/>
        <v/>
      </c>
      <c r="O2172" s="82"/>
      <c r="P2172" s="83">
        <f t="shared" si="298"/>
        <v>0</v>
      </c>
      <c r="Q2172" s="78">
        <f t="shared" si="301"/>
        <v>2170</v>
      </c>
      <c r="R2172" s="79"/>
      <c r="T2172" s="3" t="str">
        <f t="shared" si="299"/>
        <v/>
      </c>
    </row>
    <row r="2173" spans="1:20" ht="24.75" customHeight="1">
      <c r="A2173" s="69">
        <f t="shared" si="300"/>
        <v>2171</v>
      </c>
      <c r="B2173" s="16" t="str">
        <f t="shared" si="302"/>
        <v>1873</v>
      </c>
      <c r="C2173" s="69">
        <f t="shared" si="297"/>
        <v>1873</v>
      </c>
      <c r="D2173" s="11"/>
      <c r="E2173" s="12"/>
      <c r="F2173" s="13"/>
      <c r="G2173" s="14"/>
      <c r="H2173" s="91"/>
      <c r="I2173" s="92"/>
      <c r="J2173" s="93"/>
      <c r="K2173" s="94" t="str">
        <f t="shared" si="303"/>
        <v/>
      </c>
      <c r="L2173" s="95">
        <f t="shared" si="296"/>
        <v>0</v>
      </c>
      <c r="M2173" s="96"/>
      <c r="N2173" s="79" t="str">
        <f t="shared" si="304"/>
        <v/>
      </c>
      <c r="O2173" s="82"/>
      <c r="P2173" s="83">
        <f t="shared" si="298"/>
        <v>0</v>
      </c>
      <c r="Q2173" s="78">
        <f t="shared" si="301"/>
        <v>2171</v>
      </c>
      <c r="R2173" s="79"/>
      <c r="T2173" s="3" t="str">
        <f t="shared" si="299"/>
        <v/>
      </c>
    </row>
    <row r="2174" spans="1:20" ht="24.75" customHeight="1">
      <c r="A2174" s="69">
        <f t="shared" si="300"/>
        <v>2172</v>
      </c>
      <c r="B2174" s="16" t="str">
        <f t="shared" si="302"/>
        <v>1874</v>
      </c>
      <c r="C2174" s="69">
        <f t="shared" si="297"/>
        <v>1874</v>
      </c>
      <c r="D2174" s="11"/>
      <c r="E2174" s="12"/>
      <c r="F2174" s="13"/>
      <c r="G2174" s="14"/>
      <c r="H2174" s="91"/>
      <c r="I2174" s="92"/>
      <c r="J2174" s="93"/>
      <c r="K2174" s="94" t="str">
        <f t="shared" si="303"/>
        <v/>
      </c>
      <c r="L2174" s="95">
        <f t="shared" si="296"/>
        <v>0</v>
      </c>
      <c r="M2174" s="96"/>
      <c r="N2174" s="79" t="str">
        <f t="shared" si="304"/>
        <v/>
      </c>
      <c r="O2174" s="82"/>
      <c r="P2174" s="83">
        <f t="shared" si="298"/>
        <v>0</v>
      </c>
      <c r="Q2174" s="78">
        <f t="shared" si="301"/>
        <v>2172</v>
      </c>
      <c r="R2174" s="79"/>
      <c r="T2174" s="3" t="str">
        <f t="shared" si="299"/>
        <v/>
      </c>
    </row>
    <row r="2175" spans="1:20" ht="24.75" customHeight="1">
      <c r="A2175" s="69">
        <f t="shared" si="300"/>
        <v>2173</v>
      </c>
      <c r="B2175" s="16" t="str">
        <f t="shared" si="302"/>
        <v>1875</v>
      </c>
      <c r="C2175" s="69">
        <f t="shared" si="297"/>
        <v>1875</v>
      </c>
      <c r="D2175" s="11"/>
      <c r="E2175" s="12"/>
      <c r="F2175" s="13"/>
      <c r="G2175" s="14"/>
      <c r="H2175" s="91"/>
      <c r="I2175" s="92"/>
      <c r="J2175" s="93"/>
      <c r="K2175" s="94" t="str">
        <f t="shared" si="303"/>
        <v/>
      </c>
      <c r="L2175" s="95">
        <f t="shared" si="296"/>
        <v>0</v>
      </c>
      <c r="M2175" s="96"/>
      <c r="N2175" s="79" t="str">
        <f t="shared" si="304"/>
        <v/>
      </c>
      <c r="O2175" s="82"/>
      <c r="P2175" s="83">
        <f t="shared" si="298"/>
        <v>0</v>
      </c>
      <c r="Q2175" s="78">
        <f t="shared" si="301"/>
        <v>2173</v>
      </c>
      <c r="R2175" s="79"/>
      <c r="T2175" s="3" t="str">
        <f t="shared" si="299"/>
        <v/>
      </c>
    </row>
    <row r="2176" spans="1:20" ht="24.75" customHeight="1">
      <c r="A2176" s="69">
        <f t="shared" si="300"/>
        <v>2174</v>
      </c>
      <c r="B2176" s="16" t="str">
        <f t="shared" si="302"/>
        <v>1876</v>
      </c>
      <c r="C2176" s="69">
        <f t="shared" si="297"/>
        <v>1876</v>
      </c>
      <c r="D2176" s="11"/>
      <c r="E2176" s="12"/>
      <c r="F2176" s="13"/>
      <c r="G2176" s="14"/>
      <c r="H2176" s="91"/>
      <c r="I2176" s="92"/>
      <c r="J2176" s="93"/>
      <c r="K2176" s="94" t="str">
        <f t="shared" si="303"/>
        <v/>
      </c>
      <c r="L2176" s="95">
        <f t="shared" si="296"/>
        <v>0</v>
      </c>
      <c r="M2176" s="96"/>
      <c r="N2176" s="79" t="str">
        <f t="shared" si="304"/>
        <v/>
      </c>
      <c r="O2176" s="82"/>
      <c r="P2176" s="83">
        <f t="shared" si="298"/>
        <v>0</v>
      </c>
      <c r="Q2176" s="78">
        <f t="shared" si="301"/>
        <v>2174</v>
      </c>
      <c r="R2176" s="79"/>
      <c r="T2176" s="3" t="str">
        <f t="shared" si="299"/>
        <v/>
      </c>
    </row>
    <row r="2177" spans="1:20" ht="24.75" customHeight="1">
      <c r="A2177" s="69">
        <f t="shared" si="300"/>
        <v>2175</v>
      </c>
      <c r="B2177" s="16" t="str">
        <f t="shared" si="302"/>
        <v>1877</v>
      </c>
      <c r="C2177" s="69">
        <f t="shared" si="297"/>
        <v>1877</v>
      </c>
      <c r="D2177" s="11"/>
      <c r="E2177" s="12"/>
      <c r="F2177" s="13"/>
      <c r="G2177" s="14"/>
      <c r="H2177" s="91"/>
      <c r="I2177" s="92"/>
      <c r="J2177" s="93"/>
      <c r="K2177" s="94" t="str">
        <f t="shared" si="303"/>
        <v/>
      </c>
      <c r="L2177" s="95">
        <f t="shared" si="296"/>
        <v>0</v>
      </c>
      <c r="M2177" s="96"/>
      <c r="N2177" s="79" t="str">
        <f t="shared" si="304"/>
        <v/>
      </c>
      <c r="O2177" s="82"/>
      <c r="P2177" s="83">
        <f t="shared" si="298"/>
        <v>0</v>
      </c>
      <c r="Q2177" s="78">
        <f t="shared" si="301"/>
        <v>2175</v>
      </c>
      <c r="R2177" s="79"/>
      <c r="T2177" s="3" t="str">
        <f t="shared" si="299"/>
        <v/>
      </c>
    </row>
    <row r="2178" spans="1:20" ht="24.75" customHeight="1">
      <c r="A2178" s="69">
        <f t="shared" si="300"/>
        <v>2176</v>
      </c>
      <c r="B2178" s="16" t="str">
        <f t="shared" si="302"/>
        <v>1878</v>
      </c>
      <c r="C2178" s="69">
        <f t="shared" si="297"/>
        <v>1878</v>
      </c>
      <c r="D2178" s="11"/>
      <c r="E2178" s="12"/>
      <c r="F2178" s="13"/>
      <c r="G2178" s="14"/>
      <c r="H2178" s="91"/>
      <c r="I2178" s="92"/>
      <c r="J2178" s="93"/>
      <c r="K2178" s="94" t="str">
        <f t="shared" si="303"/>
        <v/>
      </c>
      <c r="L2178" s="95">
        <f t="shared" si="296"/>
        <v>0</v>
      </c>
      <c r="M2178" s="96"/>
      <c r="N2178" s="79" t="str">
        <f t="shared" si="304"/>
        <v/>
      </c>
      <c r="O2178" s="82"/>
      <c r="P2178" s="83">
        <f t="shared" si="298"/>
        <v>0</v>
      </c>
      <c r="Q2178" s="78">
        <f t="shared" si="301"/>
        <v>2176</v>
      </c>
      <c r="R2178" s="79"/>
      <c r="T2178" s="3" t="str">
        <f t="shared" si="299"/>
        <v/>
      </c>
    </row>
    <row r="2179" spans="1:20" ht="24.75" customHeight="1">
      <c r="A2179" s="69">
        <f t="shared" si="300"/>
        <v>2177</v>
      </c>
      <c r="B2179" s="16" t="str">
        <f t="shared" si="302"/>
        <v>1879</v>
      </c>
      <c r="C2179" s="69">
        <f t="shared" si="297"/>
        <v>1879</v>
      </c>
      <c r="D2179" s="11"/>
      <c r="E2179" s="12"/>
      <c r="F2179" s="13"/>
      <c r="G2179" s="14"/>
      <c r="H2179" s="91"/>
      <c r="I2179" s="92"/>
      <c r="J2179" s="93"/>
      <c r="K2179" s="94" t="str">
        <f t="shared" si="303"/>
        <v/>
      </c>
      <c r="L2179" s="95">
        <f t="shared" ref="L2179:L2242" si="305">COUNTIF($D$3:$D$1049,D2179)</f>
        <v>0</v>
      </c>
      <c r="M2179" s="96"/>
      <c r="N2179" s="79" t="str">
        <f t="shared" si="304"/>
        <v/>
      </c>
      <c r="O2179" s="82"/>
      <c r="P2179" s="83">
        <f t="shared" si="298"/>
        <v>0</v>
      </c>
      <c r="Q2179" s="78">
        <f t="shared" si="301"/>
        <v>2177</v>
      </c>
      <c r="R2179" s="79"/>
      <c r="T2179" s="3" t="str">
        <f t="shared" si="299"/>
        <v/>
      </c>
    </row>
    <row r="2180" spans="1:20" ht="24.75" customHeight="1">
      <c r="A2180" s="69">
        <f t="shared" si="300"/>
        <v>2178</v>
      </c>
      <c r="B2180" s="16" t="str">
        <f t="shared" si="302"/>
        <v>1880</v>
      </c>
      <c r="C2180" s="69">
        <f t="shared" ref="C2180:C2243" si="306">IF(H2180&lt;&gt;H2179,1,C2179+1)</f>
        <v>1880</v>
      </c>
      <c r="D2180" s="11"/>
      <c r="E2180" s="12"/>
      <c r="F2180" s="13"/>
      <c r="G2180" s="14"/>
      <c r="H2180" s="91"/>
      <c r="I2180" s="92"/>
      <c r="J2180" s="93"/>
      <c r="K2180" s="94" t="str">
        <f t="shared" si="303"/>
        <v/>
      </c>
      <c r="L2180" s="95">
        <f t="shared" si="305"/>
        <v>0</v>
      </c>
      <c r="M2180" s="96"/>
      <c r="N2180" s="79" t="str">
        <f t="shared" si="304"/>
        <v/>
      </c>
      <c r="O2180" s="82"/>
      <c r="P2180" s="83">
        <f t="shared" ref="P2180:P2243" si="307">IF(M2180&lt;&gt;0,M2180,O2180)</f>
        <v>0</v>
      </c>
      <c r="Q2180" s="78">
        <f t="shared" si="301"/>
        <v>2178</v>
      </c>
      <c r="R2180" s="79"/>
      <c r="T2180" s="3" t="str">
        <f t="shared" ref="T2180:T2243" si="308">LEFT(D2180,2)</f>
        <v/>
      </c>
    </row>
    <row r="2181" spans="1:20" ht="24.75" customHeight="1">
      <c r="A2181" s="69">
        <f t="shared" ref="A2181:A2244" si="309">A2180+1</f>
        <v>2179</v>
      </c>
      <c r="B2181" s="16" t="str">
        <f t="shared" si="302"/>
        <v>1881</v>
      </c>
      <c r="C2181" s="69">
        <f t="shared" si="306"/>
        <v>1881</v>
      </c>
      <c r="D2181" s="11"/>
      <c r="E2181" s="12"/>
      <c r="F2181" s="13"/>
      <c r="G2181" s="14"/>
      <c r="H2181" s="91"/>
      <c r="I2181" s="92"/>
      <c r="J2181" s="93"/>
      <c r="K2181" s="94" t="str">
        <f t="shared" si="303"/>
        <v/>
      </c>
      <c r="L2181" s="95">
        <f t="shared" si="305"/>
        <v>0</v>
      </c>
      <c r="M2181" s="96"/>
      <c r="N2181" s="79" t="str">
        <f t="shared" si="304"/>
        <v/>
      </c>
      <c r="O2181" s="82"/>
      <c r="P2181" s="83">
        <f t="shared" si="307"/>
        <v>0</v>
      </c>
      <c r="Q2181" s="78">
        <f t="shared" ref="Q2181:Q2244" si="310">Q2180+1</f>
        <v>2179</v>
      </c>
      <c r="R2181" s="79"/>
      <c r="T2181" s="3" t="str">
        <f t="shared" si="308"/>
        <v/>
      </c>
    </row>
    <row r="2182" spans="1:20" ht="24.75" customHeight="1">
      <c r="A2182" s="69">
        <f t="shared" si="309"/>
        <v>2180</v>
      </c>
      <c r="B2182" s="16" t="str">
        <f t="shared" si="302"/>
        <v>1882</v>
      </c>
      <c r="C2182" s="69">
        <f t="shared" si="306"/>
        <v>1882</v>
      </c>
      <c r="D2182" s="11"/>
      <c r="E2182" s="12"/>
      <c r="F2182" s="13"/>
      <c r="G2182" s="14"/>
      <c r="H2182" s="91"/>
      <c r="I2182" s="92"/>
      <c r="J2182" s="93"/>
      <c r="K2182" s="94" t="str">
        <f t="shared" si="303"/>
        <v/>
      </c>
      <c r="L2182" s="95">
        <f t="shared" si="305"/>
        <v>0</v>
      </c>
      <c r="M2182" s="96"/>
      <c r="N2182" s="79" t="str">
        <f t="shared" si="304"/>
        <v/>
      </c>
      <c r="O2182" s="82"/>
      <c r="P2182" s="83">
        <f t="shared" si="307"/>
        <v>0</v>
      </c>
      <c r="Q2182" s="78">
        <f t="shared" si="310"/>
        <v>2180</v>
      </c>
      <c r="R2182" s="79"/>
      <c r="T2182" s="3" t="str">
        <f t="shared" si="308"/>
        <v/>
      </c>
    </row>
    <row r="2183" spans="1:20" ht="24.75" customHeight="1">
      <c r="A2183" s="69">
        <f t="shared" si="309"/>
        <v>2181</v>
      </c>
      <c r="B2183" s="16" t="str">
        <f t="shared" si="302"/>
        <v>1883</v>
      </c>
      <c r="C2183" s="69">
        <f t="shared" si="306"/>
        <v>1883</v>
      </c>
      <c r="D2183" s="11"/>
      <c r="E2183" s="12"/>
      <c r="F2183" s="13"/>
      <c r="G2183" s="14"/>
      <c r="H2183" s="91"/>
      <c r="I2183" s="92"/>
      <c r="J2183" s="93"/>
      <c r="K2183" s="94" t="str">
        <f t="shared" si="303"/>
        <v/>
      </c>
      <c r="L2183" s="95">
        <f t="shared" si="305"/>
        <v>0</v>
      </c>
      <c r="M2183" s="96"/>
      <c r="N2183" s="79" t="str">
        <f t="shared" si="304"/>
        <v/>
      </c>
      <c r="O2183" s="82"/>
      <c r="P2183" s="83">
        <f t="shared" si="307"/>
        <v>0</v>
      </c>
      <c r="Q2183" s="78">
        <f t="shared" si="310"/>
        <v>2181</v>
      </c>
      <c r="R2183" s="79"/>
      <c r="T2183" s="3" t="str">
        <f t="shared" si="308"/>
        <v/>
      </c>
    </row>
    <row r="2184" spans="1:20" ht="24.75" customHeight="1">
      <c r="A2184" s="69">
        <f t="shared" si="309"/>
        <v>2182</v>
      </c>
      <c r="B2184" s="16" t="str">
        <f t="shared" si="302"/>
        <v>1884</v>
      </c>
      <c r="C2184" s="69">
        <f t="shared" si="306"/>
        <v>1884</v>
      </c>
      <c r="D2184" s="11"/>
      <c r="E2184" s="12"/>
      <c r="F2184" s="13"/>
      <c r="G2184" s="14"/>
      <c r="H2184" s="91"/>
      <c r="I2184" s="92"/>
      <c r="J2184" s="93"/>
      <c r="K2184" s="94" t="str">
        <f t="shared" si="303"/>
        <v/>
      </c>
      <c r="L2184" s="95">
        <f t="shared" si="305"/>
        <v>0</v>
      </c>
      <c r="M2184" s="96"/>
      <c r="N2184" s="79" t="str">
        <f t="shared" si="304"/>
        <v/>
      </c>
      <c r="O2184" s="82"/>
      <c r="P2184" s="83">
        <f t="shared" si="307"/>
        <v>0</v>
      </c>
      <c r="Q2184" s="78">
        <f t="shared" si="310"/>
        <v>2182</v>
      </c>
      <c r="R2184" s="79"/>
      <c r="T2184" s="3" t="str">
        <f t="shared" si="308"/>
        <v/>
      </c>
    </row>
    <row r="2185" spans="1:20" ht="24.75" customHeight="1">
      <c r="A2185" s="69">
        <f t="shared" si="309"/>
        <v>2183</v>
      </c>
      <c r="B2185" s="16" t="str">
        <f t="shared" si="302"/>
        <v>1885</v>
      </c>
      <c r="C2185" s="69">
        <f t="shared" si="306"/>
        <v>1885</v>
      </c>
      <c r="D2185" s="11"/>
      <c r="E2185" s="12"/>
      <c r="F2185" s="13"/>
      <c r="G2185" s="14"/>
      <c r="H2185" s="91"/>
      <c r="I2185" s="92"/>
      <c r="J2185" s="93"/>
      <c r="K2185" s="94" t="str">
        <f t="shared" si="303"/>
        <v/>
      </c>
      <c r="L2185" s="95">
        <f t="shared" si="305"/>
        <v>0</v>
      </c>
      <c r="M2185" s="96"/>
      <c r="N2185" s="79" t="str">
        <f t="shared" si="304"/>
        <v/>
      </c>
      <c r="O2185" s="82"/>
      <c r="P2185" s="83">
        <f t="shared" si="307"/>
        <v>0</v>
      </c>
      <c r="Q2185" s="78">
        <f t="shared" si="310"/>
        <v>2183</v>
      </c>
      <c r="R2185" s="79"/>
      <c r="T2185" s="3" t="str">
        <f t="shared" si="308"/>
        <v/>
      </c>
    </row>
    <row r="2186" spans="1:20" ht="24.75" customHeight="1">
      <c r="A2186" s="69">
        <f t="shared" si="309"/>
        <v>2184</v>
      </c>
      <c r="B2186" s="16" t="str">
        <f t="shared" ref="B2186:B2249" si="311">J2186&amp;TEXT(C2186,"00")</f>
        <v>1886</v>
      </c>
      <c r="C2186" s="69">
        <f t="shared" si="306"/>
        <v>1886</v>
      </c>
      <c r="D2186" s="11"/>
      <c r="E2186" s="12"/>
      <c r="F2186" s="13"/>
      <c r="G2186" s="14"/>
      <c r="H2186" s="91"/>
      <c r="I2186" s="92"/>
      <c r="J2186" s="93"/>
      <c r="K2186" s="94" t="str">
        <f t="shared" si="303"/>
        <v/>
      </c>
      <c r="L2186" s="95">
        <f t="shared" si="305"/>
        <v>0</v>
      </c>
      <c r="M2186" s="96"/>
      <c r="N2186" s="79" t="str">
        <f t="shared" si="304"/>
        <v/>
      </c>
      <c r="O2186" s="82"/>
      <c r="P2186" s="83">
        <f t="shared" si="307"/>
        <v>0</v>
      </c>
      <c r="Q2186" s="78">
        <f t="shared" si="310"/>
        <v>2184</v>
      </c>
      <c r="R2186" s="79"/>
      <c r="T2186" s="3" t="str">
        <f t="shared" si="308"/>
        <v/>
      </c>
    </row>
    <row r="2187" spans="1:20" ht="24.75" customHeight="1">
      <c r="A2187" s="69">
        <f t="shared" si="309"/>
        <v>2185</v>
      </c>
      <c r="B2187" s="16" t="str">
        <f t="shared" si="311"/>
        <v>1887</v>
      </c>
      <c r="C2187" s="69">
        <f t="shared" si="306"/>
        <v>1887</v>
      </c>
      <c r="D2187" s="11"/>
      <c r="E2187" s="12"/>
      <c r="F2187" s="13"/>
      <c r="G2187" s="14"/>
      <c r="H2187" s="91"/>
      <c r="I2187" s="92"/>
      <c r="J2187" s="93"/>
      <c r="K2187" s="94" t="str">
        <f t="shared" si="303"/>
        <v/>
      </c>
      <c r="L2187" s="95">
        <f t="shared" si="305"/>
        <v>0</v>
      </c>
      <c r="M2187" s="96"/>
      <c r="N2187" s="79" t="str">
        <f t="shared" si="304"/>
        <v/>
      </c>
      <c r="O2187" s="82"/>
      <c r="P2187" s="83">
        <f t="shared" si="307"/>
        <v>0</v>
      </c>
      <c r="Q2187" s="78">
        <f t="shared" si="310"/>
        <v>2185</v>
      </c>
      <c r="R2187" s="79"/>
      <c r="T2187" s="3" t="str">
        <f t="shared" si="308"/>
        <v/>
      </c>
    </row>
    <row r="2188" spans="1:20" ht="24.75" customHeight="1">
      <c r="A2188" s="69">
        <f t="shared" si="309"/>
        <v>2186</v>
      </c>
      <c r="B2188" s="16" t="str">
        <f t="shared" si="311"/>
        <v>1888</v>
      </c>
      <c r="C2188" s="69">
        <f t="shared" si="306"/>
        <v>1888</v>
      </c>
      <c r="D2188" s="11"/>
      <c r="E2188" s="12"/>
      <c r="F2188" s="13"/>
      <c r="G2188" s="14"/>
      <c r="H2188" s="91"/>
      <c r="I2188" s="92"/>
      <c r="J2188" s="93"/>
      <c r="K2188" s="94" t="str">
        <f t="shared" si="303"/>
        <v/>
      </c>
      <c r="L2188" s="95">
        <f t="shared" si="305"/>
        <v>0</v>
      </c>
      <c r="M2188" s="96"/>
      <c r="N2188" s="79" t="str">
        <f t="shared" si="304"/>
        <v/>
      </c>
      <c r="O2188" s="82"/>
      <c r="P2188" s="83">
        <f t="shared" si="307"/>
        <v>0</v>
      </c>
      <c r="Q2188" s="78">
        <f t="shared" si="310"/>
        <v>2186</v>
      </c>
      <c r="R2188" s="79"/>
      <c r="T2188" s="3" t="str">
        <f t="shared" si="308"/>
        <v/>
      </c>
    </row>
    <row r="2189" spans="1:20" ht="24.75" customHeight="1">
      <c r="A2189" s="69">
        <f t="shared" si="309"/>
        <v>2187</v>
      </c>
      <c r="B2189" s="16" t="str">
        <f t="shared" si="311"/>
        <v>1889</v>
      </c>
      <c r="C2189" s="69">
        <f t="shared" si="306"/>
        <v>1889</v>
      </c>
      <c r="D2189" s="11"/>
      <c r="E2189" s="12"/>
      <c r="F2189" s="13"/>
      <c r="G2189" s="14"/>
      <c r="H2189" s="91"/>
      <c r="I2189" s="92"/>
      <c r="J2189" s="93"/>
      <c r="K2189" s="94" t="str">
        <f t="shared" si="303"/>
        <v/>
      </c>
      <c r="L2189" s="95">
        <f t="shared" si="305"/>
        <v>0</v>
      </c>
      <c r="M2189" s="96"/>
      <c r="N2189" s="79" t="str">
        <f t="shared" si="304"/>
        <v/>
      </c>
      <c r="O2189" s="82"/>
      <c r="P2189" s="83">
        <f t="shared" si="307"/>
        <v>0</v>
      </c>
      <c r="Q2189" s="78">
        <f t="shared" si="310"/>
        <v>2187</v>
      </c>
      <c r="R2189" s="79"/>
      <c r="T2189" s="3" t="str">
        <f t="shared" si="308"/>
        <v/>
      </c>
    </row>
    <row r="2190" spans="1:20" ht="24.75" customHeight="1">
      <c r="A2190" s="69">
        <f t="shared" si="309"/>
        <v>2188</v>
      </c>
      <c r="B2190" s="16" t="str">
        <f t="shared" si="311"/>
        <v>1890</v>
      </c>
      <c r="C2190" s="69">
        <f t="shared" si="306"/>
        <v>1890</v>
      </c>
      <c r="D2190" s="11"/>
      <c r="E2190" s="12"/>
      <c r="F2190" s="13"/>
      <c r="G2190" s="14"/>
      <c r="H2190" s="91"/>
      <c r="I2190" s="92"/>
      <c r="J2190" s="93"/>
      <c r="K2190" s="94" t="str">
        <f t="shared" si="303"/>
        <v/>
      </c>
      <c r="L2190" s="95">
        <f t="shared" si="305"/>
        <v>0</v>
      </c>
      <c r="M2190" s="96"/>
      <c r="N2190" s="79" t="str">
        <f t="shared" si="304"/>
        <v/>
      </c>
      <c r="O2190" s="82"/>
      <c r="P2190" s="83">
        <f t="shared" si="307"/>
        <v>0</v>
      </c>
      <c r="Q2190" s="78">
        <f t="shared" si="310"/>
        <v>2188</v>
      </c>
      <c r="R2190" s="79"/>
      <c r="T2190" s="3" t="str">
        <f t="shared" si="308"/>
        <v/>
      </c>
    </row>
    <row r="2191" spans="1:20" ht="24.75" customHeight="1">
      <c r="A2191" s="69">
        <f t="shared" si="309"/>
        <v>2189</v>
      </c>
      <c r="B2191" s="16" t="str">
        <f t="shared" si="311"/>
        <v>1891</v>
      </c>
      <c r="C2191" s="69">
        <f t="shared" si="306"/>
        <v>1891</v>
      </c>
      <c r="D2191" s="11"/>
      <c r="E2191" s="12"/>
      <c r="F2191" s="13"/>
      <c r="G2191" s="14"/>
      <c r="H2191" s="91"/>
      <c r="I2191" s="92"/>
      <c r="J2191" s="93"/>
      <c r="K2191" s="94" t="str">
        <f t="shared" si="303"/>
        <v/>
      </c>
      <c r="L2191" s="95">
        <f t="shared" si="305"/>
        <v>0</v>
      </c>
      <c r="M2191" s="96"/>
      <c r="N2191" s="79" t="str">
        <f t="shared" si="304"/>
        <v/>
      </c>
      <c r="O2191" s="82"/>
      <c r="P2191" s="83">
        <f t="shared" si="307"/>
        <v>0</v>
      </c>
      <c r="Q2191" s="78">
        <f t="shared" si="310"/>
        <v>2189</v>
      </c>
      <c r="R2191" s="79"/>
      <c r="T2191" s="3" t="str">
        <f t="shared" si="308"/>
        <v/>
      </c>
    </row>
    <row r="2192" spans="1:20" ht="24.75" customHeight="1">
      <c r="A2192" s="69">
        <f t="shared" si="309"/>
        <v>2190</v>
      </c>
      <c r="B2192" s="16" t="str">
        <f t="shared" si="311"/>
        <v>1892</v>
      </c>
      <c r="C2192" s="69">
        <f t="shared" si="306"/>
        <v>1892</v>
      </c>
      <c r="D2192" s="11"/>
      <c r="E2192" s="12"/>
      <c r="F2192" s="13"/>
      <c r="G2192" s="14"/>
      <c r="H2192" s="91"/>
      <c r="I2192" s="92"/>
      <c r="J2192" s="93"/>
      <c r="K2192" s="94" t="str">
        <f t="shared" si="303"/>
        <v/>
      </c>
      <c r="L2192" s="95">
        <f t="shared" si="305"/>
        <v>0</v>
      </c>
      <c r="M2192" s="96"/>
      <c r="N2192" s="79" t="str">
        <f t="shared" si="304"/>
        <v/>
      </c>
      <c r="O2192" s="82"/>
      <c r="P2192" s="83">
        <f t="shared" si="307"/>
        <v>0</v>
      </c>
      <c r="Q2192" s="78">
        <f t="shared" si="310"/>
        <v>2190</v>
      </c>
      <c r="R2192" s="79"/>
      <c r="T2192" s="3" t="str">
        <f t="shared" si="308"/>
        <v/>
      </c>
    </row>
    <row r="2193" spans="1:20" ht="24.75" customHeight="1">
      <c r="A2193" s="69">
        <f t="shared" si="309"/>
        <v>2191</v>
      </c>
      <c r="B2193" s="16" t="str">
        <f t="shared" si="311"/>
        <v>1893</v>
      </c>
      <c r="C2193" s="69">
        <f t="shared" si="306"/>
        <v>1893</v>
      </c>
      <c r="D2193" s="11"/>
      <c r="E2193" s="12"/>
      <c r="F2193" s="13"/>
      <c r="G2193" s="14"/>
      <c r="H2193" s="91"/>
      <c r="I2193" s="92"/>
      <c r="J2193" s="93"/>
      <c r="K2193" s="94" t="str">
        <f t="shared" si="303"/>
        <v/>
      </c>
      <c r="L2193" s="95">
        <f t="shared" si="305"/>
        <v>0</v>
      </c>
      <c r="M2193" s="96"/>
      <c r="N2193" s="79" t="str">
        <f t="shared" si="304"/>
        <v/>
      </c>
      <c r="O2193" s="82"/>
      <c r="P2193" s="83">
        <f t="shared" si="307"/>
        <v>0</v>
      </c>
      <c r="Q2193" s="78">
        <f t="shared" si="310"/>
        <v>2191</v>
      </c>
      <c r="R2193" s="79"/>
      <c r="T2193" s="3" t="str">
        <f t="shared" si="308"/>
        <v/>
      </c>
    </row>
    <row r="2194" spans="1:20" ht="24.75" customHeight="1">
      <c r="A2194" s="69">
        <f t="shared" si="309"/>
        <v>2192</v>
      </c>
      <c r="B2194" s="16" t="str">
        <f t="shared" si="311"/>
        <v>1894</v>
      </c>
      <c r="C2194" s="69">
        <f t="shared" si="306"/>
        <v>1894</v>
      </c>
      <c r="D2194" s="11"/>
      <c r="E2194" s="12"/>
      <c r="F2194" s="13"/>
      <c r="G2194" s="14"/>
      <c r="H2194" s="91"/>
      <c r="I2194" s="92"/>
      <c r="J2194" s="93"/>
      <c r="K2194" s="94" t="str">
        <f t="shared" si="303"/>
        <v/>
      </c>
      <c r="L2194" s="95">
        <f t="shared" si="305"/>
        <v>0</v>
      </c>
      <c r="M2194" s="96"/>
      <c r="N2194" s="79" t="str">
        <f t="shared" si="304"/>
        <v/>
      </c>
      <c r="O2194" s="82"/>
      <c r="P2194" s="83">
        <f t="shared" si="307"/>
        <v>0</v>
      </c>
      <c r="Q2194" s="78">
        <f t="shared" si="310"/>
        <v>2192</v>
      </c>
      <c r="R2194" s="79"/>
      <c r="T2194" s="3" t="str">
        <f t="shared" si="308"/>
        <v/>
      </c>
    </row>
    <row r="2195" spans="1:20" ht="24.75" customHeight="1">
      <c r="A2195" s="69">
        <f t="shared" si="309"/>
        <v>2193</v>
      </c>
      <c r="B2195" s="16" t="str">
        <f t="shared" si="311"/>
        <v>1895</v>
      </c>
      <c r="C2195" s="69">
        <f t="shared" si="306"/>
        <v>1895</v>
      </c>
      <c r="D2195" s="11"/>
      <c r="E2195" s="12"/>
      <c r="F2195" s="13"/>
      <c r="G2195" s="14"/>
      <c r="H2195" s="91"/>
      <c r="I2195" s="92"/>
      <c r="J2195" s="93"/>
      <c r="K2195" s="94" t="str">
        <f t="shared" si="303"/>
        <v/>
      </c>
      <c r="L2195" s="95">
        <f t="shared" si="305"/>
        <v>0</v>
      </c>
      <c r="M2195" s="96"/>
      <c r="N2195" s="79" t="str">
        <f t="shared" si="304"/>
        <v/>
      </c>
      <c r="O2195" s="82"/>
      <c r="P2195" s="83">
        <f t="shared" si="307"/>
        <v>0</v>
      </c>
      <c r="Q2195" s="78">
        <f t="shared" si="310"/>
        <v>2193</v>
      </c>
      <c r="R2195" s="79"/>
      <c r="T2195" s="3" t="str">
        <f t="shared" si="308"/>
        <v/>
      </c>
    </row>
    <row r="2196" spans="1:20" ht="24.75" customHeight="1">
      <c r="A2196" s="69">
        <f t="shared" si="309"/>
        <v>2194</v>
      </c>
      <c r="B2196" s="16" t="str">
        <f t="shared" si="311"/>
        <v>1896</v>
      </c>
      <c r="C2196" s="69">
        <f t="shared" si="306"/>
        <v>1896</v>
      </c>
      <c r="D2196" s="11"/>
      <c r="E2196" s="12"/>
      <c r="F2196" s="13"/>
      <c r="G2196" s="14"/>
      <c r="H2196" s="91"/>
      <c r="I2196" s="92"/>
      <c r="J2196" s="93"/>
      <c r="K2196" s="94" t="str">
        <f t="shared" si="303"/>
        <v/>
      </c>
      <c r="L2196" s="95">
        <f t="shared" si="305"/>
        <v>0</v>
      </c>
      <c r="M2196" s="96"/>
      <c r="N2196" s="79" t="str">
        <f t="shared" si="304"/>
        <v/>
      </c>
      <c r="O2196" s="82"/>
      <c r="P2196" s="83">
        <f t="shared" si="307"/>
        <v>0</v>
      </c>
      <c r="Q2196" s="78">
        <f t="shared" si="310"/>
        <v>2194</v>
      </c>
      <c r="R2196" s="79"/>
      <c r="T2196" s="3" t="str">
        <f t="shared" si="308"/>
        <v/>
      </c>
    </row>
    <row r="2197" spans="1:20" ht="24.75" customHeight="1">
      <c r="A2197" s="69">
        <f t="shared" si="309"/>
        <v>2195</v>
      </c>
      <c r="B2197" s="16" t="str">
        <f t="shared" si="311"/>
        <v>1897</v>
      </c>
      <c r="C2197" s="69">
        <f t="shared" si="306"/>
        <v>1897</v>
      </c>
      <c r="D2197" s="11"/>
      <c r="E2197" s="12"/>
      <c r="F2197" s="13"/>
      <c r="G2197" s="14"/>
      <c r="H2197" s="91"/>
      <c r="I2197" s="92"/>
      <c r="J2197" s="93"/>
      <c r="K2197" s="94" t="str">
        <f t="shared" si="303"/>
        <v/>
      </c>
      <c r="L2197" s="95">
        <f t="shared" si="305"/>
        <v>0</v>
      </c>
      <c r="M2197" s="96"/>
      <c r="N2197" s="79" t="str">
        <f t="shared" si="304"/>
        <v/>
      </c>
      <c r="O2197" s="82"/>
      <c r="P2197" s="83">
        <f t="shared" si="307"/>
        <v>0</v>
      </c>
      <c r="Q2197" s="78">
        <f t="shared" si="310"/>
        <v>2195</v>
      </c>
      <c r="R2197" s="79"/>
      <c r="T2197" s="3" t="str">
        <f t="shared" si="308"/>
        <v/>
      </c>
    </row>
    <row r="2198" spans="1:20" ht="24.75" customHeight="1">
      <c r="A2198" s="69">
        <f t="shared" si="309"/>
        <v>2196</v>
      </c>
      <c r="B2198" s="16" t="str">
        <f t="shared" si="311"/>
        <v>1898</v>
      </c>
      <c r="C2198" s="69">
        <f t="shared" si="306"/>
        <v>1898</v>
      </c>
      <c r="D2198" s="11"/>
      <c r="E2198" s="12"/>
      <c r="F2198" s="13"/>
      <c r="G2198" s="14"/>
      <c r="H2198" s="91"/>
      <c r="I2198" s="92"/>
      <c r="J2198" s="93"/>
      <c r="K2198" s="94" t="str">
        <f t="shared" si="303"/>
        <v/>
      </c>
      <c r="L2198" s="95">
        <f t="shared" si="305"/>
        <v>0</v>
      </c>
      <c r="M2198" s="96"/>
      <c r="N2198" s="79" t="str">
        <f t="shared" si="304"/>
        <v/>
      </c>
      <c r="O2198" s="82"/>
      <c r="P2198" s="83">
        <f t="shared" si="307"/>
        <v>0</v>
      </c>
      <c r="Q2198" s="78">
        <f t="shared" si="310"/>
        <v>2196</v>
      </c>
      <c r="R2198" s="79"/>
      <c r="T2198" s="3" t="str">
        <f t="shared" si="308"/>
        <v/>
      </c>
    </row>
    <row r="2199" spans="1:20" ht="24.75" customHeight="1">
      <c r="A2199" s="69">
        <f t="shared" si="309"/>
        <v>2197</v>
      </c>
      <c r="B2199" s="16" t="str">
        <f t="shared" si="311"/>
        <v>1899</v>
      </c>
      <c r="C2199" s="69">
        <f t="shared" si="306"/>
        <v>1899</v>
      </c>
      <c r="D2199" s="11"/>
      <c r="E2199" s="12"/>
      <c r="F2199" s="13"/>
      <c r="G2199" s="14"/>
      <c r="H2199" s="91"/>
      <c r="I2199" s="92"/>
      <c r="J2199" s="93"/>
      <c r="K2199" s="94" t="str">
        <f t="shared" si="303"/>
        <v/>
      </c>
      <c r="L2199" s="95">
        <f t="shared" si="305"/>
        <v>0</v>
      </c>
      <c r="M2199" s="96"/>
      <c r="N2199" s="79" t="str">
        <f t="shared" si="304"/>
        <v/>
      </c>
      <c r="O2199" s="82"/>
      <c r="P2199" s="83">
        <f t="shared" si="307"/>
        <v>0</v>
      </c>
      <c r="Q2199" s="78">
        <f t="shared" si="310"/>
        <v>2197</v>
      </c>
      <c r="R2199" s="79"/>
      <c r="T2199" s="3" t="str">
        <f t="shared" si="308"/>
        <v/>
      </c>
    </row>
    <row r="2200" spans="1:20" ht="24.75" customHeight="1">
      <c r="A2200" s="69">
        <f t="shared" si="309"/>
        <v>2198</v>
      </c>
      <c r="B2200" s="16" t="str">
        <f t="shared" si="311"/>
        <v>1900</v>
      </c>
      <c r="C2200" s="69">
        <f t="shared" si="306"/>
        <v>1900</v>
      </c>
      <c r="D2200" s="11"/>
      <c r="E2200" s="12"/>
      <c r="F2200" s="13"/>
      <c r="G2200" s="14"/>
      <c r="H2200" s="91"/>
      <c r="I2200" s="92"/>
      <c r="J2200" s="93"/>
      <c r="K2200" s="94" t="str">
        <f t="shared" si="303"/>
        <v/>
      </c>
      <c r="L2200" s="95">
        <f t="shared" si="305"/>
        <v>0</v>
      </c>
      <c r="M2200" s="96"/>
      <c r="N2200" s="79" t="str">
        <f t="shared" si="304"/>
        <v/>
      </c>
      <c r="O2200" s="82"/>
      <c r="P2200" s="83">
        <f t="shared" si="307"/>
        <v>0</v>
      </c>
      <c r="Q2200" s="78">
        <f t="shared" si="310"/>
        <v>2198</v>
      </c>
      <c r="R2200" s="79"/>
      <c r="T2200" s="3" t="str">
        <f t="shared" si="308"/>
        <v/>
      </c>
    </row>
    <row r="2201" spans="1:20" ht="24.75" customHeight="1">
      <c r="A2201" s="69">
        <f t="shared" si="309"/>
        <v>2199</v>
      </c>
      <c r="B2201" s="16" t="str">
        <f t="shared" si="311"/>
        <v>1901</v>
      </c>
      <c r="C2201" s="69">
        <f t="shared" si="306"/>
        <v>1901</v>
      </c>
      <c r="D2201" s="11"/>
      <c r="E2201" s="12"/>
      <c r="F2201" s="13"/>
      <c r="G2201" s="14"/>
      <c r="H2201" s="91"/>
      <c r="I2201" s="92"/>
      <c r="J2201" s="93"/>
      <c r="K2201" s="94" t="str">
        <f t="shared" ref="K2201:K2264" si="312">I2201&amp;J2201</f>
        <v/>
      </c>
      <c r="L2201" s="95">
        <f t="shared" si="305"/>
        <v>0</v>
      </c>
      <c r="M2201" s="96"/>
      <c r="N2201" s="79" t="str">
        <f t="shared" ref="N2201:N2264" si="313">IF(M2201&lt;&gt;0,"Học Ghép","")</f>
        <v/>
      </c>
      <c r="O2201" s="82"/>
      <c r="P2201" s="83">
        <f t="shared" si="307"/>
        <v>0</v>
      </c>
      <c r="Q2201" s="78">
        <f t="shared" si="310"/>
        <v>2199</v>
      </c>
      <c r="R2201" s="79"/>
      <c r="T2201" s="3" t="str">
        <f t="shared" si="308"/>
        <v/>
      </c>
    </row>
    <row r="2202" spans="1:20" ht="24.75" customHeight="1">
      <c r="A2202" s="69">
        <f t="shared" si="309"/>
        <v>2200</v>
      </c>
      <c r="B2202" s="16" t="str">
        <f t="shared" si="311"/>
        <v>1902</v>
      </c>
      <c r="C2202" s="69">
        <f t="shared" si="306"/>
        <v>1902</v>
      </c>
      <c r="D2202" s="11"/>
      <c r="E2202" s="12"/>
      <c r="F2202" s="13"/>
      <c r="G2202" s="14"/>
      <c r="H2202" s="91"/>
      <c r="I2202" s="92"/>
      <c r="J2202" s="93"/>
      <c r="K2202" s="94" t="str">
        <f t="shared" si="312"/>
        <v/>
      </c>
      <c r="L2202" s="95">
        <f t="shared" si="305"/>
        <v>0</v>
      </c>
      <c r="M2202" s="96"/>
      <c r="N2202" s="79" t="str">
        <f t="shared" si="313"/>
        <v/>
      </c>
      <c r="O2202" s="82"/>
      <c r="P2202" s="83">
        <f t="shared" si="307"/>
        <v>0</v>
      </c>
      <c r="Q2202" s="78">
        <f t="shared" si="310"/>
        <v>2200</v>
      </c>
      <c r="R2202" s="79"/>
      <c r="T2202" s="3" t="str">
        <f t="shared" si="308"/>
        <v/>
      </c>
    </row>
    <row r="2203" spans="1:20" ht="24.75" customHeight="1">
      <c r="A2203" s="69">
        <f t="shared" si="309"/>
        <v>2201</v>
      </c>
      <c r="B2203" s="16" t="str">
        <f t="shared" si="311"/>
        <v>1903</v>
      </c>
      <c r="C2203" s="69">
        <f t="shared" si="306"/>
        <v>1903</v>
      </c>
      <c r="D2203" s="11"/>
      <c r="E2203" s="12"/>
      <c r="F2203" s="13"/>
      <c r="G2203" s="14"/>
      <c r="H2203" s="91"/>
      <c r="I2203" s="92"/>
      <c r="J2203" s="93"/>
      <c r="K2203" s="94" t="str">
        <f t="shared" si="312"/>
        <v/>
      </c>
      <c r="L2203" s="95">
        <f t="shared" si="305"/>
        <v>0</v>
      </c>
      <c r="M2203" s="96"/>
      <c r="N2203" s="79" t="str">
        <f t="shared" si="313"/>
        <v/>
      </c>
      <c r="O2203" s="82"/>
      <c r="P2203" s="83">
        <f t="shared" si="307"/>
        <v>0</v>
      </c>
      <c r="Q2203" s="78">
        <f t="shared" si="310"/>
        <v>2201</v>
      </c>
      <c r="R2203" s="79"/>
      <c r="T2203" s="3" t="str">
        <f t="shared" si="308"/>
        <v/>
      </c>
    </row>
    <row r="2204" spans="1:20" ht="24.75" customHeight="1">
      <c r="A2204" s="69">
        <f t="shared" si="309"/>
        <v>2202</v>
      </c>
      <c r="B2204" s="16" t="str">
        <f t="shared" si="311"/>
        <v>1904</v>
      </c>
      <c r="C2204" s="69">
        <f t="shared" si="306"/>
        <v>1904</v>
      </c>
      <c r="D2204" s="11"/>
      <c r="E2204" s="12"/>
      <c r="F2204" s="13"/>
      <c r="G2204" s="14"/>
      <c r="H2204" s="91"/>
      <c r="I2204" s="92"/>
      <c r="J2204" s="93"/>
      <c r="K2204" s="94" t="str">
        <f t="shared" si="312"/>
        <v/>
      </c>
      <c r="L2204" s="95">
        <f t="shared" si="305"/>
        <v>0</v>
      </c>
      <c r="M2204" s="96"/>
      <c r="N2204" s="79" t="str">
        <f t="shared" si="313"/>
        <v/>
      </c>
      <c r="O2204" s="82"/>
      <c r="P2204" s="83">
        <f t="shared" si="307"/>
        <v>0</v>
      </c>
      <c r="Q2204" s="78">
        <f t="shared" si="310"/>
        <v>2202</v>
      </c>
      <c r="R2204" s="79"/>
      <c r="T2204" s="3" t="str">
        <f t="shared" si="308"/>
        <v/>
      </c>
    </row>
    <row r="2205" spans="1:20" ht="24.75" customHeight="1">
      <c r="A2205" s="69">
        <f t="shared" si="309"/>
        <v>2203</v>
      </c>
      <c r="B2205" s="16" t="str">
        <f t="shared" si="311"/>
        <v>1905</v>
      </c>
      <c r="C2205" s="69">
        <f t="shared" si="306"/>
        <v>1905</v>
      </c>
      <c r="D2205" s="11"/>
      <c r="E2205" s="12"/>
      <c r="F2205" s="13"/>
      <c r="G2205" s="14"/>
      <c r="H2205" s="91"/>
      <c r="I2205" s="92"/>
      <c r="J2205" s="93"/>
      <c r="K2205" s="94" t="str">
        <f t="shared" si="312"/>
        <v/>
      </c>
      <c r="L2205" s="95">
        <f t="shared" si="305"/>
        <v>0</v>
      </c>
      <c r="M2205" s="96"/>
      <c r="N2205" s="79" t="str">
        <f t="shared" si="313"/>
        <v/>
      </c>
      <c r="O2205" s="82"/>
      <c r="P2205" s="83">
        <f t="shared" si="307"/>
        <v>0</v>
      </c>
      <c r="Q2205" s="78">
        <f t="shared" si="310"/>
        <v>2203</v>
      </c>
      <c r="R2205" s="79"/>
      <c r="T2205" s="3" t="str">
        <f t="shared" si="308"/>
        <v/>
      </c>
    </row>
    <row r="2206" spans="1:20" ht="24.75" customHeight="1">
      <c r="A2206" s="69">
        <f t="shared" si="309"/>
        <v>2204</v>
      </c>
      <c r="B2206" s="16" t="str">
        <f t="shared" si="311"/>
        <v>1906</v>
      </c>
      <c r="C2206" s="69">
        <f t="shared" si="306"/>
        <v>1906</v>
      </c>
      <c r="D2206" s="11"/>
      <c r="E2206" s="12"/>
      <c r="F2206" s="13"/>
      <c r="G2206" s="14"/>
      <c r="H2206" s="91"/>
      <c r="I2206" s="92"/>
      <c r="J2206" s="93"/>
      <c r="K2206" s="94" t="str">
        <f t="shared" si="312"/>
        <v/>
      </c>
      <c r="L2206" s="95">
        <f t="shared" si="305"/>
        <v>0</v>
      </c>
      <c r="M2206" s="96"/>
      <c r="N2206" s="79" t="str">
        <f t="shared" si="313"/>
        <v/>
      </c>
      <c r="O2206" s="82"/>
      <c r="P2206" s="83">
        <f t="shared" si="307"/>
        <v>0</v>
      </c>
      <c r="Q2206" s="78">
        <f t="shared" si="310"/>
        <v>2204</v>
      </c>
      <c r="R2206" s="79"/>
      <c r="T2206" s="3" t="str">
        <f t="shared" si="308"/>
        <v/>
      </c>
    </row>
    <row r="2207" spans="1:20" ht="24.75" customHeight="1">
      <c r="A2207" s="69">
        <f t="shared" si="309"/>
        <v>2205</v>
      </c>
      <c r="B2207" s="16" t="str">
        <f t="shared" si="311"/>
        <v>1907</v>
      </c>
      <c r="C2207" s="69">
        <f t="shared" si="306"/>
        <v>1907</v>
      </c>
      <c r="D2207" s="11"/>
      <c r="E2207" s="12"/>
      <c r="F2207" s="13"/>
      <c r="G2207" s="14"/>
      <c r="H2207" s="91"/>
      <c r="I2207" s="92"/>
      <c r="J2207" s="93"/>
      <c r="K2207" s="94" t="str">
        <f t="shared" si="312"/>
        <v/>
      </c>
      <c r="L2207" s="95">
        <f t="shared" si="305"/>
        <v>0</v>
      </c>
      <c r="M2207" s="96"/>
      <c r="N2207" s="79" t="str">
        <f t="shared" si="313"/>
        <v/>
      </c>
      <c r="O2207" s="82"/>
      <c r="P2207" s="83">
        <f t="shared" si="307"/>
        <v>0</v>
      </c>
      <c r="Q2207" s="78">
        <f t="shared" si="310"/>
        <v>2205</v>
      </c>
      <c r="R2207" s="79"/>
      <c r="T2207" s="3" t="str">
        <f t="shared" si="308"/>
        <v/>
      </c>
    </row>
    <row r="2208" spans="1:20" ht="24.75" customHeight="1">
      <c r="A2208" s="69">
        <f t="shared" si="309"/>
        <v>2206</v>
      </c>
      <c r="B2208" s="16" t="str">
        <f t="shared" si="311"/>
        <v>1908</v>
      </c>
      <c r="C2208" s="69">
        <f t="shared" si="306"/>
        <v>1908</v>
      </c>
      <c r="D2208" s="11"/>
      <c r="E2208" s="12"/>
      <c r="F2208" s="13"/>
      <c r="G2208" s="14"/>
      <c r="H2208" s="91"/>
      <c r="I2208" s="92"/>
      <c r="J2208" s="93"/>
      <c r="K2208" s="94" t="str">
        <f t="shared" si="312"/>
        <v/>
      </c>
      <c r="L2208" s="95">
        <f t="shared" si="305"/>
        <v>0</v>
      </c>
      <c r="M2208" s="96"/>
      <c r="N2208" s="79" t="str">
        <f t="shared" si="313"/>
        <v/>
      </c>
      <c r="O2208" s="82"/>
      <c r="P2208" s="83">
        <f t="shared" si="307"/>
        <v>0</v>
      </c>
      <c r="Q2208" s="78">
        <f t="shared" si="310"/>
        <v>2206</v>
      </c>
      <c r="R2208" s="79"/>
      <c r="T2208" s="3" t="str">
        <f t="shared" si="308"/>
        <v/>
      </c>
    </row>
    <row r="2209" spans="1:20" ht="24.75" customHeight="1">
      <c r="A2209" s="69">
        <f t="shared" si="309"/>
        <v>2207</v>
      </c>
      <c r="B2209" s="16" t="str">
        <f t="shared" si="311"/>
        <v>1909</v>
      </c>
      <c r="C2209" s="69">
        <f t="shared" si="306"/>
        <v>1909</v>
      </c>
      <c r="D2209" s="11"/>
      <c r="E2209" s="12"/>
      <c r="F2209" s="13"/>
      <c r="G2209" s="14"/>
      <c r="H2209" s="91"/>
      <c r="I2209" s="92"/>
      <c r="J2209" s="93"/>
      <c r="K2209" s="94" t="str">
        <f t="shared" si="312"/>
        <v/>
      </c>
      <c r="L2209" s="95">
        <f t="shared" si="305"/>
        <v>0</v>
      </c>
      <c r="M2209" s="96"/>
      <c r="N2209" s="79" t="str">
        <f t="shared" si="313"/>
        <v/>
      </c>
      <c r="O2209" s="82"/>
      <c r="P2209" s="83">
        <f t="shared" si="307"/>
        <v>0</v>
      </c>
      <c r="Q2209" s="78">
        <f t="shared" si="310"/>
        <v>2207</v>
      </c>
      <c r="R2209" s="79"/>
      <c r="T2209" s="3" t="str">
        <f t="shared" si="308"/>
        <v/>
      </c>
    </row>
    <row r="2210" spans="1:20" ht="24.75" customHeight="1">
      <c r="A2210" s="69">
        <f t="shared" si="309"/>
        <v>2208</v>
      </c>
      <c r="B2210" s="16" t="str">
        <f t="shared" si="311"/>
        <v>1910</v>
      </c>
      <c r="C2210" s="69">
        <f t="shared" si="306"/>
        <v>1910</v>
      </c>
      <c r="D2210" s="11"/>
      <c r="E2210" s="12"/>
      <c r="F2210" s="13"/>
      <c r="G2210" s="14"/>
      <c r="H2210" s="91"/>
      <c r="I2210" s="92"/>
      <c r="J2210" s="93"/>
      <c r="K2210" s="94" t="str">
        <f t="shared" si="312"/>
        <v/>
      </c>
      <c r="L2210" s="95">
        <f t="shared" si="305"/>
        <v>0</v>
      </c>
      <c r="M2210" s="96"/>
      <c r="N2210" s="79" t="str">
        <f t="shared" si="313"/>
        <v/>
      </c>
      <c r="O2210" s="82"/>
      <c r="P2210" s="83">
        <f t="shared" si="307"/>
        <v>0</v>
      </c>
      <c r="Q2210" s="78">
        <f t="shared" si="310"/>
        <v>2208</v>
      </c>
      <c r="R2210" s="79"/>
      <c r="T2210" s="3" t="str">
        <f t="shared" si="308"/>
        <v/>
      </c>
    </row>
    <row r="2211" spans="1:20" ht="24.75" customHeight="1">
      <c r="A2211" s="69">
        <f t="shared" si="309"/>
        <v>2209</v>
      </c>
      <c r="B2211" s="16" t="str">
        <f t="shared" si="311"/>
        <v>1911</v>
      </c>
      <c r="C2211" s="69">
        <f t="shared" si="306"/>
        <v>1911</v>
      </c>
      <c r="D2211" s="11"/>
      <c r="E2211" s="12"/>
      <c r="F2211" s="13"/>
      <c r="G2211" s="14"/>
      <c r="H2211" s="91"/>
      <c r="I2211" s="92"/>
      <c r="J2211" s="93"/>
      <c r="K2211" s="94" t="str">
        <f t="shared" si="312"/>
        <v/>
      </c>
      <c r="L2211" s="95">
        <f t="shared" si="305"/>
        <v>0</v>
      </c>
      <c r="M2211" s="96"/>
      <c r="N2211" s="79" t="str">
        <f t="shared" si="313"/>
        <v/>
      </c>
      <c r="O2211" s="82"/>
      <c r="P2211" s="83">
        <f t="shared" si="307"/>
        <v>0</v>
      </c>
      <c r="Q2211" s="78">
        <f t="shared" si="310"/>
        <v>2209</v>
      </c>
      <c r="R2211" s="79"/>
      <c r="T2211" s="3" t="str">
        <f t="shared" si="308"/>
        <v/>
      </c>
    </row>
    <row r="2212" spans="1:20" ht="24.75" customHeight="1">
      <c r="A2212" s="69">
        <f t="shared" si="309"/>
        <v>2210</v>
      </c>
      <c r="B2212" s="16" t="str">
        <f t="shared" si="311"/>
        <v>1912</v>
      </c>
      <c r="C2212" s="69">
        <f t="shared" si="306"/>
        <v>1912</v>
      </c>
      <c r="D2212" s="11"/>
      <c r="E2212" s="12"/>
      <c r="F2212" s="13"/>
      <c r="G2212" s="14"/>
      <c r="H2212" s="91"/>
      <c r="I2212" s="92"/>
      <c r="J2212" s="93"/>
      <c r="K2212" s="94" t="str">
        <f t="shared" si="312"/>
        <v/>
      </c>
      <c r="L2212" s="95">
        <f t="shared" si="305"/>
        <v>0</v>
      </c>
      <c r="M2212" s="96"/>
      <c r="N2212" s="79" t="str">
        <f t="shared" si="313"/>
        <v/>
      </c>
      <c r="O2212" s="82"/>
      <c r="P2212" s="83">
        <f t="shared" si="307"/>
        <v>0</v>
      </c>
      <c r="Q2212" s="78">
        <f t="shared" si="310"/>
        <v>2210</v>
      </c>
      <c r="R2212" s="79"/>
      <c r="T2212" s="3" t="str">
        <f t="shared" si="308"/>
        <v/>
      </c>
    </row>
    <row r="2213" spans="1:20" ht="24.75" customHeight="1">
      <c r="A2213" s="69">
        <f t="shared" si="309"/>
        <v>2211</v>
      </c>
      <c r="B2213" s="16" t="str">
        <f t="shared" si="311"/>
        <v>1913</v>
      </c>
      <c r="C2213" s="69">
        <f t="shared" si="306"/>
        <v>1913</v>
      </c>
      <c r="D2213" s="11"/>
      <c r="E2213" s="12"/>
      <c r="F2213" s="13"/>
      <c r="G2213" s="14"/>
      <c r="H2213" s="91"/>
      <c r="I2213" s="92"/>
      <c r="J2213" s="93"/>
      <c r="K2213" s="94" t="str">
        <f t="shared" si="312"/>
        <v/>
      </c>
      <c r="L2213" s="95">
        <f t="shared" si="305"/>
        <v>0</v>
      </c>
      <c r="M2213" s="96"/>
      <c r="N2213" s="79" t="str">
        <f t="shared" si="313"/>
        <v/>
      </c>
      <c r="O2213" s="82"/>
      <c r="P2213" s="83">
        <f t="shared" si="307"/>
        <v>0</v>
      </c>
      <c r="Q2213" s="78">
        <f t="shared" si="310"/>
        <v>2211</v>
      </c>
      <c r="R2213" s="79"/>
      <c r="T2213" s="3" t="str">
        <f t="shared" si="308"/>
        <v/>
      </c>
    </row>
    <row r="2214" spans="1:20" ht="24.75" customHeight="1">
      <c r="A2214" s="69">
        <f t="shared" si="309"/>
        <v>2212</v>
      </c>
      <c r="B2214" s="16" t="str">
        <f t="shared" si="311"/>
        <v>1914</v>
      </c>
      <c r="C2214" s="69">
        <f t="shared" si="306"/>
        <v>1914</v>
      </c>
      <c r="D2214" s="11"/>
      <c r="E2214" s="12"/>
      <c r="F2214" s="13"/>
      <c r="G2214" s="14"/>
      <c r="H2214" s="91"/>
      <c r="I2214" s="92"/>
      <c r="J2214" s="93"/>
      <c r="K2214" s="94" t="str">
        <f t="shared" si="312"/>
        <v/>
      </c>
      <c r="L2214" s="95">
        <f t="shared" si="305"/>
        <v>0</v>
      </c>
      <c r="M2214" s="96"/>
      <c r="N2214" s="79" t="str">
        <f t="shared" si="313"/>
        <v/>
      </c>
      <c r="O2214" s="82"/>
      <c r="P2214" s="83">
        <f t="shared" si="307"/>
        <v>0</v>
      </c>
      <c r="Q2214" s="78">
        <f t="shared" si="310"/>
        <v>2212</v>
      </c>
      <c r="R2214" s="79"/>
      <c r="T2214" s="3" t="str">
        <f t="shared" si="308"/>
        <v/>
      </c>
    </row>
    <row r="2215" spans="1:20" ht="24.75" customHeight="1">
      <c r="A2215" s="69">
        <f t="shared" si="309"/>
        <v>2213</v>
      </c>
      <c r="B2215" s="16" t="str">
        <f t="shared" si="311"/>
        <v>1915</v>
      </c>
      <c r="C2215" s="69">
        <f t="shared" si="306"/>
        <v>1915</v>
      </c>
      <c r="D2215" s="11"/>
      <c r="E2215" s="12"/>
      <c r="F2215" s="13"/>
      <c r="G2215" s="14"/>
      <c r="H2215" s="91"/>
      <c r="I2215" s="92"/>
      <c r="J2215" s="93"/>
      <c r="K2215" s="94" t="str">
        <f t="shared" si="312"/>
        <v/>
      </c>
      <c r="L2215" s="95">
        <f t="shared" si="305"/>
        <v>0</v>
      </c>
      <c r="M2215" s="96"/>
      <c r="N2215" s="79" t="str">
        <f t="shared" si="313"/>
        <v/>
      </c>
      <c r="O2215" s="82"/>
      <c r="P2215" s="83">
        <f t="shared" si="307"/>
        <v>0</v>
      </c>
      <c r="Q2215" s="78">
        <f t="shared" si="310"/>
        <v>2213</v>
      </c>
      <c r="R2215" s="79"/>
      <c r="T2215" s="3" t="str">
        <f t="shared" si="308"/>
        <v/>
      </c>
    </row>
    <row r="2216" spans="1:20" ht="24.75" customHeight="1">
      <c r="A2216" s="69">
        <f t="shared" si="309"/>
        <v>2214</v>
      </c>
      <c r="B2216" s="16" t="str">
        <f t="shared" si="311"/>
        <v>1916</v>
      </c>
      <c r="C2216" s="69">
        <f t="shared" si="306"/>
        <v>1916</v>
      </c>
      <c r="D2216" s="11"/>
      <c r="E2216" s="12"/>
      <c r="F2216" s="13"/>
      <c r="G2216" s="14"/>
      <c r="H2216" s="91"/>
      <c r="I2216" s="92"/>
      <c r="J2216" s="93"/>
      <c r="K2216" s="94" t="str">
        <f t="shared" si="312"/>
        <v/>
      </c>
      <c r="L2216" s="95">
        <f t="shared" si="305"/>
        <v>0</v>
      </c>
      <c r="M2216" s="96"/>
      <c r="N2216" s="79" t="str">
        <f t="shared" si="313"/>
        <v/>
      </c>
      <c r="O2216" s="82"/>
      <c r="P2216" s="83">
        <f t="shared" si="307"/>
        <v>0</v>
      </c>
      <c r="Q2216" s="78">
        <f t="shared" si="310"/>
        <v>2214</v>
      </c>
      <c r="R2216" s="79"/>
      <c r="T2216" s="3" t="str">
        <f t="shared" si="308"/>
        <v/>
      </c>
    </row>
    <row r="2217" spans="1:20" ht="24.75" customHeight="1">
      <c r="A2217" s="69">
        <f t="shared" si="309"/>
        <v>2215</v>
      </c>
      <c r="B2217" s="16" t="str">
        <f t="shared" si="311"/>
        <v>1917</v>
      </c>
      <c r="C2217" s="69">
        <f t="shared" si="306"/>
        <v>1917</v>
      </c>
      <c r="D2217" s="11"/>
      <c r="E2217" s="12"/>
      <c r="F2217" s="13"/>
      <c r="G2217" s="14"/>
      <c r="H2217" s="91"/>
      <c r="I2217" s="92"/>
      <c r="J2217" s="93"/>
      <c r="K2217" s="94" t="str">
        <f t="shared" si="312"/>
        <v/>
      </c>
      <c r="L2217" s="95">
        <f t="shared" si="305"/>
        <v>0</v>
      </c>
      <c r="M2217" s="96"/>
      <c r="N2217" s="79" t="str">
        <f t="shared" si="313"/>
        <v/>
      </c>
      <c r="O2217" s="82"/>
      <c r="P2217" s="83">
        <f t="shared" si="307"/>
        <v>0</v>
      </c>
      <c r="Q2217" s="78">
        <f t="shared" si="310"/>
        <v>2215</v>
      </c>
      <c r="R2217" s="79"/>
      <c r="T2217" s="3" t="str">
        <f t="shared" si="308"/>
        <v/>
      </c>
    </row>
    <row r="2218" spans="1:20" ht="24.75" customHeight="1">
      <c r="A2218" s="69">
        <f t="shared" si="309"/>
        <v>2216</v>
      </c>
      <c r="B2218" s="16" t="str">
        <f t="shared" si="311"/>
        <v>1918</v>
      </c>
      <c r="C2218" s="69">
        <f t="shared" si="306"/>
        <v>1918</v>
      </c>
      <c r="D2218" s="11"/>
      <c r="E2218" s="12"/>
      <c r="F2218" s="13"/>
      <c r="G2218" s="14"/>
      <c r="H2218" s="91"/>
      <c r="I2218" s="92"/>
      <c r="J2218" s="93"/>
      <c r="K2218" s="94" t="str">
        <f t="shared" si="312"/>
        <v/>
      </c>
      <c r="L2218" s="95">
        <f t="shared" si="305"/>
        <v>0</v>
      </c>
      <c r="M2218" s="96"/>
      <c r="N2218" s="79" t="str">
        <f t="shared" si="313"/>
        <v/>
      </c>
      <c r="O2218" s="82"/>
      <c r="P2218" s="83">
        <f t="shared" si="307"/>
        <v>0</v>
      </c>
      <c r="Q2218" s="78">
        <f t="shared" si="310"/>
        <v>2216</v>
      </c>
      <c r="R2218" s="79"/>
      <c r="T2218" s="3" t="str">
        <f t="shared" si="308"/>
        <v/>
      </c>
    </row>
    <row r="2219" spans="1:20" ht="24.75" customHeight="1">
      <c r="A2219" s="69">
        <f t="shared" si="309"/>
        <v>2217</v>
      </c>
      <c r="B2219" s="16" t="str">
        <f t="shared" si="311"/>
        <v>1919</v>
      </c>
      <c r="C2219" s="69">
        <f t="shared" si="306"/>
        <v>1919</v>
      </c>
      <c r="D2219" s="11"/>
      <c r="E2219" s="12"/>
      <c r="F2219" s="13"/>
      <c r="G2219" s="14"/>
      <c r="H2219" s="91"/>
      <c r="I2219" s="92"/>
      <c r="J2219" s="93"/>
      <c r="K2219" s="94" t="str">
        <f t="shared" si="312"/>
        <v/>
      </c>
      <c r="L2219" s="95">
        <f t="shared" si="305"/>
        <v>0</v>
      </c>
      <c r="M2219" s="96"/>
      <c r="N2219" s="79" t="str">
        <f t="shared" si="313"/>
        <v/>
      </c>
      <c r="O2219" s="82"/>
      <c r="P2219" s="83">
        <f t="shared" si="307"/>
        <v>0</v>
      </c>
      <c r="Q2219" s="78">
        <f t="shared" si="310"/>
        <v>2217</v>
      </c>
      <c r="R2219" s="79"/>
      <c r="T2219" s="3" t="str">
        <f t="shared" si="308"/>
        <v/>
      </c>
    </row>
    <row r="2220" spans="1:20" ht="24.75" customHeight="1">
      <c r="A2220" s="69">
        <f t="shared" si="309"/>
        <v>2218</v>
      </c>
      <c r="B2220" s="16" t="str">
        <f t="shared" si="311"/>
        <v>1920</v>
      </c>
      <c r="C2220" s="69">
        <f t="shared" si="306"/>
        <v>1920</v>
      </c>
      <c r="D2220" s="11"/>
      <c r="E2220" s="12"/>
      <c r="F2220" s="13"/>
      <c r="G2220" s="14"/>
      <c r="H2220" s="91"/>
      <c r="I2220" s="92"/>
      <c r="J2220" s="93"/>
      <c r="K2220" s="94" t="str">
        <f t="shared" si="312"/>
        <v/>
      </c>
      <c r="L2220" s="95">
        <f t="shared" si="305"/>
        <v>0</v>
      </c>
      <c r="M2220" s="96"/>
      <c r="N2220" s="79" t="str">
        <f t="shared" si="313"/>
        <v/>
      </c>
      <c r="O2220" s="82"/>
      <c r="P2220" s="83">
        <f t="shared" si="307"/>
        <v>0</v>
      </c>
      <c r="Q2220" s="78">
        <f t="shared" si="310"/>
        <v>2218</v>
      </c>
      <c r="R2220" s="79"/>
      <c r="T2220" s="3" t="str">
        <f t="shared" si="308"/>
        <v/>
      </c>
    </row>
    <row r="2221" spans="1:20" ht="24.75" customHeight="1">
      <c r="A2221" s="69">
        <f t="shared" si="309"/>
        <v>2219</v>
      </c>
      <c r="B2221" s="16" t="str">
        <f t="shared" si="311"/>
        <v>1921</v>
      </c>
      <c r="C2221" s="69">
        <f t="shared" si="306"/>
        <v>1921</v>
      </c>
      <c r="D2221" s="11"/>
      <c r="E2221" s="12"/>
      <c r="F2221" s="13"/>
      <c r="G2221" s="14"/>
      <c r="H2221" s="91"/>
      <c r="I2221" s="92"/>
      <c r="J2221" s="93"/>
      <c r="K2221" s="94" t="str">
        <f t="shared" si="312"/>
        <v/>
      </c>
      <c r="L2221" s="95">
        <f t="shared" si="305"/>
        <v>0</v>
      </c>
      <c r="M2221" s="96"/>
      <c r="N2221" s="79" t="str">
        <f t="shared" si="313"/>
        <v/>
      </c>
      <c r="O2221" s="82"/>
      <c r="P2221" s="83">
        <f t="shared" si="307"/>
        <v>0</v>
      </c>
      <c r="Q2221" s="78">
        <f t="shared" si="310"/>
        <v>2219</v>
      </c>
      <c r="R2221" s="79"/>
      <c r="T2221" s="3" t="str">
        <f t="shared" si="308"/>
        <v/>
      </c>
    </row>
    <row r="2222" spans="1:20" ht="24.75" customHeight="1">
      <c r="A2222" s="69">
        <f t="shared" si="309"/>
        <v>2220</v>
      </c>
      <c r="B2222" s="16" t="str">
        <f t="shared" si="311"/>
        <v>1922</v>
      </c>
      <c r="C2222" s="69">
        <f t="shared" si="306"/>
        <v>1922</v>
      </c>
      <c r="D2222" s="11"/>
      <c r="E2222" s="12"/>
      <c r="F2222" s="13"/>
      <c r="G2222" s="14"/>
      <c r="H2222" s="91"/>
      <c r="I2222" s="92"/>
      <c r="J2222" s="93"/>
      <c r="K2222" s="94" t="str">
        <f t="shared" si="312"/>
        <v/>
      </c>
      <c r="L2222" s="95">
        <f t="shared" si="305"/>
        <v>0</v>
      </c>
      <c r="M2222" s="96"/>
      <c r="N2222" s="79" t="str">
        <f t="shared" si="313"/>
        <v/>
      </c>
      <c r="O2222" s="82"/>
      <c r="P2222" s="83">
        <f t="shared" si="307"/>
        <v>0</v>
      </c>
      <c r="Q2222" s="78">
        <f t="shared" si="310"/>
        <v>2220</v>
      </c>
      <c r="R2222" s="79"/>
      <c r="T2222" s="3" t="str">
        <f t="shared" si="308"/>
        <v/>
      </c>
    </row>
    <row r="2223" spans="1:20" ht="24.75" customHeight="1">
      <c r="A2223" s="69">
        <f t="shared" si="309"/>
        <v>2221</v>
      </c>
      <c r="B2223" s="16" t="str">
        <f t="shared" si="311"/>
        <v>1923</v>
      </c>
      <c r="C2223" s="69">
        <f t="shared" si="306"/>
        <v>1923</v>
      </c>
      <c r="D2223" s="11"/>
      <c r="E2223" s="12"/>
      <c r="F2223" s="13"/>
      <c r="G2223" s="14"/>
      <c r="H2223" s="91"/>
      <c r="I2223" s="92"/>
      <c r="J2223" s="93"/>
      <c r="K2223" s="94" t="str">
        <f t="shared" si="312"/>
        <v/>
      </c>
      <c r="L2223" s="95">
        <f t="shared" si="305"/>
        <v>0</v>
      </c>
      <c r="M2223" s="96"/>
      <c r="N2223" s="79" t="str">
        <f t="shared" si="313"/>
        <v/>
      </c>
      <c r="O2223" s="82"/>
      <c r="P2223" s="83">
        <f t="shared" si="307"/>
        <v>0</v>
      </c>
      <c r="Q2223" s="78">
        <f t="shared" si="310"/>
        <v>2221</v>
      </c>
      <c r="R2223" s="79"/>
      <c r="T2223" s="3" t="str">
        <f t="shared" si="308"/>
        <v/>
      </c>
    </row>
    <row r="2224" spans="1:20" ht="24.75" customHeight="1">
      <c r="A2224" s="69">
        <f t="shared" si="309"/>
        <v>2222</v>
      </c>
      <c r="B2224" s="16" t="str">
        <f t="shared" si="311"/>
        <v>1924</v>
      </c>
      <c r="C2224" s="69">
        <f t="shared" si="306"/>
        <v>1924</v>
      </c>
      <c r="D2224" s="11"/>
      <c r="E2224" s="12"/>
      <c r="F2224" s="13"/>
      <c r="G2224" s="14"/>
      <c r="H2224" s="91"/>
      <c r="I2224" s="92"/>
      <c r="J2224" s="93"/>
      <c r="K2224" s="94" t="str">
        <f t="shared" si="312"/>
        <v/>
      </c>
      <c r="L2224" s="95">
        <f t="shared" si="305"/>
        <v>0</v>
      </c>
      <c r="M2224" s="96"/>
      <c r="N2224" s="79" t="str">
        <f t="shared" si="313"/>
        <v/>
      </c>
      <c r="O2224" s="82"/>
      <c r="P2224" s="83">
        <f t="shared" si="307"/>
        <v>0</v>
      </c>
      <c r="Q2224" s="78">
        <f t="shared" si="310"/>
        <v>2222</v>
      </c>
      <c r="R2224" s="79"/>
      <c r="T2224" s="3" t="str">
        <f t="shared" si="308"/>
        <v/>
      </c>
    </row>
    <row r="2225" spans="1:20" ht="24.75" customHeight="1">
      <c r="A2225" s="69">
        <f t="shared" si="309"/>
        <v>2223</v>
      </c>
      <c r="B2225" s="16" t="str">
        <f t="shared" si="311"/>
        <v>1925</v>
      </c>
      <c r="C2225" s="69">
        <f t="shared" si="306"/>
        <v>1925</v>
      </c>
      <c r="D2225" s="11"/>
      <c r="E2225" s="12"/>
      <c r="F2225" s="13"/>
      <c r="G2225" s="14"/>
      <c r="H2225" s="91"/>
      <c r="I2225" s="92"/>
      <c r="J2225" s="93"/>
      <c r="K2225" s="94" t="str">
        <f t="shared" si="312"/>
        <v/>
      </c>
      <c r="L2225" s="95">
        <f t="shared" si="305"/>
        <v>0</v>
      </c>
      <c r="M2225" s="96"/>
      <c r="N2225" s="79" t="str">
        <f t="shared" si="313"/>
        <v/>
      </c>
      <c r="O2225" s="82"/>
      <c r="P2225" s="83">
        <f t="shared" si="307"/>
        <v>0</v>
      </c>
      <c r="Q2225" s="78">
        <f t="shared" si="310"/>
        <v>2223</v>
      </c>
      <c r="R2225" s="79"/>
      <c r="T2225" s="3" t="str">
        <f t="shared" si="308"/>
        <v/>
      </c>
    </row>
    <row r="2226" spans="1:20" ht="24.75" customHeight="1">
      <c r="A2226" s="69">
        <f t="shared" si="309"/>
        <v>2224</v>
      </c>
      <c r="B2226" s="16" t="str">
        <f t="shared" si="311"/>
        <v>1926</v>
      </c>
      <c r="C2226" s="69">
        <f t="shared" si="306"/>
        <v>1926</v>
      </c>
      <c r="D2226" s="11"/>
      <c r="E2226" s="12"/>
      <c r="F2226" s="13"/>
      <c r="G2226" s="14"/>
      <c r="H2226" s="91"/>
      <c r="I2226" s="92"/>
      <c r="J2226" s="93"/>
      <c r="K2226" s="94" t="str">
        <f t="shared" si="312"/>
        <v/>
      </c>
      <c r="L2226" s="95">
        <f t="shared" si="305"/>
        <v>0</v>
      </c>
      <c r="M2226" s="96"/>
      <c r="N2226" s="79" t="str">
        <f t="shared" si="313"/>
        <v/>
      </c>
      <c r="O2226" s="82"/>
      <c r="P2226" s="83">
        <f t="shared" si="307"/>
        <v>0</v>
      </c>
      <c r="Q2226" s="78">
        <f t="shared" si="310"/>
        <v>2224</v>
      </c>
      <c r="R2226" s="79"/>
      <c r="T2226" s="3" t="str">
        <f t="shared" si="308"/>
        <v/>
      </c>
    </row>
    <row r="2227" spans="1:20" ht="24.75" customHeight="1">
      <c r="A2227" s="69">
        <f t="shared" si="309"/>
        <v>2225</v>
      </c>
      <c r="B2227" s="16" t="str">
        <f t="shared" si="311"/>
        <v>1927</v>
      </c>
      <c r="C2227" s="69">
        <f t="shared" si="306"/>
        <v>1927</v>
      </c>
      <c r="D2227" s="11"/>
      <c r="E2227" s="12"/>
      <c r="F2227" s="13"/>
      <c r="G2227" s="14"/>
      <c r="H2227" s="91"/>
      <c r="I2227" s="92"/>
      <c r="J2227" s="93"/>
      <c r="K2227" s="94" t="str">
        <f t="shared" si="312"/>
        <v/>
      </c>
      <c r="L2227" s="95">
        <f t="shared" si="305"/>
        <v>0</v>
      </c>
      <c r="M2227" s="96"/>
      <c r="N2227" s="79" t="str">
        <f t="shared" si="313"/>
        <v/>
      </c>
      <c r="O2227" s="82"/>
      <c r="P2227" s="83">
        <f t="shared" si="307"/>
        <v>0</v>
      </c>
      <c r="Q2227" s="78">
        <f t="shared" si="310"/>
        <v>2225</v>
      </c>
      <c r="R2227" s="79"/>
      <c r="T2227" s="3" t="str">
        <f t="shared" si="308"/>
        <v/>
      </c>
    </row>
    <row r="2228" spans="1:20" ht="24.75" customHeight="1">
      <c r="A2228" s="69">
        <f t="shared" si="309"/>
        <v>2226</v>
      </c>
      <c r="B2228" s="16" t="str">
        <f t="shared" si="311"/>
        <v>1928</v>
      </c>
      <c r="C2228" s="69">
        <f t="shared" si="306"/>
        <v>1928</v>
      </c>
      <c r="D2228" s="11"/>
      <c r="E2228" s="12"/>
      <c r="F2228" s="13"/>
      <c r="G2228" s="14"/>
      <c r="H2228" s="91"/>
      <c r="I2228" s="92"/>
      <c r="J2228" s="93"/>
      <c r="K2228" s="94" t="str">
        <f t="shared" si="312"/>
        <v/>
      </c>
      <c r="L2228" s="95">
        <f t="shared" si="305"/>
        <v>0</v>
      </c>
      <c r="M2228" s="96"/>
      <c r="N2228" s="79" t="str">
        <f t="shared" si="313"/>
        <v/>
      </c>
      <c r="O2228" s="82"/>
      <c r="P2228" s="83">
        <f t="shared" si="307"/>
        <v>0</v>
      </c>
      <c r="Q2228" s="78">
        <f t="shared" si="310"/>
        <v>2226</v>
      </c>
      <c r="R2228" s="79"/>
      <c r="T2228" s="3" t="str">
        <f t="shared" si="308"/>
        <v/>
      </c>
    </row>
    <row r="2229" spans="1:20" ht="24.75" customHeight="1">
      <c r="A2229" s="69">
        <f t="shared" si="309"/>
        <v>2227</v>
      </c>
      <c r="B2229" s="16" t="str">
        <f t="shared" si="311"/>
        <v>1929</v>
      </c>
      <c r="C2229" s="69">
        <f t="shared" si="306"/>
        <v>1929</v>
      </c>
      <c r="D2229" s="11"/>
      <c r="E2229" s="12"/>
      <c r="F2229" s="13"/>
      <c r="G2229" s="14"/>
      <c r="H2229" s="91"/>
      <c r="I2229" s="92"/>
      <c r="J2229" s="93"/>
      <c r="K2229" s="94" t="str">
        <f t="shared" si="312"/>
        <v/>
      </c>
      <c r="L2229" s="95">
        <f t="shared" si="305"/>
        <v>0</v>
      </c>
      <c r="M2229" s="96"/>
      <c r="N2229" s="79" t="str">
        <f t="shared" si="313"/>
        <v/>
      </c>
      <c r="O2229" s="82"/>
      <c r="P2229" s="83">
        <f t="shared" si="307"/>
        <v>0</v>
      </c>
      <c r="Q2229" s="78">
        <f t="shared" si="310"/>
        <v>2227</v>
      </c>
      <c r="R2229" s="79"/>
      <c r="T2229" s="3" t="str">
        <f t="shared" si="308"/>
        <v/>
      </c>
    </row>
    <row r="2230" spans="1:20" ht="24.75" customHeight="1">
      <c r="A2230" s="69">
        <f t="shared" si="309"/>
        <v>2228</v>
      </c>
      <c r="B2230" s="16" t="str">
        <f t="shared" si="311"/>
        <v>1930</v>
      </c>
      <c r="C2230" s="69">
        <f t="shared" si="306"/>
        <v>1930</v>
      </c>
      <c r="D2230" s="11"/>
      <c r="E2230" s="12"/>
      <c r="F2230" s="13"/>
      <c r="G2230" s="14"/>
      <c r="H2230" s="91"/>
      <c r="I2230" s="92"/>
      <c r="J2230" s="93"/>
      <c r="K2230" s="94" t="str">
        <f t="shared" si="312"/>
        <v/>
      </c>
      <c r="L2230" s="95">
        <f t="shared" si="305"/>
        <v>0</v>
      </c>
      <c r="M2230" s="96"/>
      <c r="N2230" s="79" t="str">
        <f t="shared" si="313"/>
        <v/>
      </c>
      <c r="O2230" s="82"/>
      <c r="P2230" s="83">
        <f t="shared" si="307"/>
        <v>0</v>
      </c>
      <c r="Q2230" s="78">
        <f t="shared" si="310"/>
        <v>2228</v>
      </c>
      <c r="R2230" s="79"/>
      <c r="T2230" s="3" t="str">
        <f t="shared" si="308"/>
        <v/>
      </c>
    </row>
    <row r="2231" spans="1:20" ht="24.75" customHeight="1">
      <c r="A2231" s="69">
        <f t="shared" si="309"/>
        <v>2229</v>
      </c>
      <c r="B2231" s="16" t="str">
        <f t="shared" si="311"/>
        <v>1931</v>
      </c>
      <c r="C2231" s="69">
        <f t="shared" si="306"/>
        <v>1931</v>
      </c>
      <c r="D2231" s="11"/>
      <c r="E2231" s="12"/>
      <c r="F2231" s="13"/>
      <c r="G2231" s="14"/>
      <c r="H2231" s="91"/>
      <c r="I2231" s="92"/>
      <c r="J2231" s="93"/>
      <c r="K2231" s="94" t="str">
        <f t="shared" si="312"/>
        <v/>
      </c>
      <c r="L2231" s="95">
        <f t="shared" si="305"/>
        <v>0</v>
      </c>
      <c r="M2231" s="96"/>
      <c r="N2231" s="79" t="str">
        <f t="shared" si="313"/>
        <v/>
      </c>
      <c r="O2231" s="82"/>
      <c r="P2231" s="83">
        <f t="shared" si="307"/>
        <v>0</v>
      </c>
      <c r="Q2231" s="78">
        <f t="shared" si="310"/>
        <v>2229</v>
      </c>
      <c r="R2231" s="79"/>
      <c r="T2231" s="3" t="str">
        <f t="shared" si="308"/>
        <v/>
      </c>
    </row>
    <row r="2232" spans="1:20" ht="24.75" customHeight="1">
      <c r="A2232" s="69">
        <f t="shared" si="309"/>
        <v>2230</v>
      </c>
      <c r="B2232" s="16" t="str">
        <f t="shared" si="311"/>
        <v>1932</v>
      </c>
      <c r="C2232" s="69">
        <f t="shared" si="306"/>
        <v>1932</v>
      </c>
      <c r="D2232" s="11"/>
      <c r="E2232" s="12"/>
      <c r="F2232" s="13"/>
      <c r="G2232" s="14"/>
      <c r="H2232" s="91"/>
      <c r="I2232" s="92"/>
      <c r="J2232" s="93"/>
      <c r="K2232" s="94" t="str">
        <f t="shared" si="312"/>
        <v/>
      </c>
      <c r="L2232" s="95">
        <f t="shared" si="305"/>
        <v>0</v>
      </c>
      <c r="M2232" s="96"/>
      <c r="N2232" s="79" t="str">
        <f t="shared" si="313"/>
        <v/>
      </c>
      <c r="O2232" s="82"/>
      <c r="P2232" s="83">
        <f t="shared" si="307"/>
        <v>0</v>
      </c>
      <c r="Q2232" s="78">
        <f t="shared" si="310"/>
        <v>2230</v>
      </c>
      <c r="R2232" s="79"/>
      <c r="T2232" s="3" t="str">
        <f t="shared" si="308"/>
        <v/>
      </c>
    </row>
    <row r="2233" spans="1:20" ht="24.75" customHeight="1">
      <c r="A2233" s="69">
        <f t="shared" si="309"/>
        <v>2231</v>
      </c>
      <c r="B2233" s="16" t="str">
        <f t="shared" si="311"/>
        <v>1933</v>
      </c>
      <c r="C2233" s="69">
        <f t="shared" si="306"/>
        <v>1933</v>
      </c>
      <c r="D2233" s="11"/>
      <c r="E2233" s="12"/>
      <c r="F2233" s="13"/>
      <c r="G2233" s="14"/>
      <c r="H2233" s="91"/>
      <c r="I2233" s="92"/>
      <c r="J2233" s="93"/>
      <c r="K2233" s="94" t="str">
        <f t="shared" si="312"/>
        <v/>
      </c>
      <c r="L2233" s="95">
        <f t="shared" si="305"/>
        <v>0</v>
      </c>
      <c r="M2233" s="96"/>
      <c r="N2233" s="79" t="str">
        <f t="shared" si="313"/>
        <v/>
      </c>
      <c r="O2233" s="82"/>
      <c r="P2233" s="83">
        <f t="shared" si="307"/>
        <v>0</v>
      </c>
      <c r="Q2233" s="78">
        <f t="shared" si="310"/>
        <v>2231</v>
      </c>
      <c r="R2233" s="79"/>
      <c r="T2233" s="3" t="str">
        <f t="shared" si="308"/>
        <v/>
      </c>
    </row>
    <row r="2234" spans="1:20" ht="24.75" customHeight="1">
      <c r="A2234" s="69">
        <f t="shared" si="309"/>
        <v>2232</v>
      </c>
      <c r="B2234" s="16" t="str">
        <f t="shared" si="311"/>
        <v>1934</v>
      </c>
      <c r="C2234" s="69">
        <f t="shared" si="306"/>
        <v>1934</v>
      </c>
      <c r="D2234" s="11"/>
      <c r="E2234" s="12"/>
      <c r="F2234" s="13"/>
      <c r="G2234" s="14"/>
      <c r="H2234" s="91"/>
      <c r="I2234" s="92"/>
      <c r="J2234" s="93"/>
      <c r="K2234" s="94" t="str">
        <f t="shared" si="312"/>
        <v/>
      </c>
      <c r="L2234" s="95">
        <f t="shared" si="305"/>
        <v>0</v>
      </c>
      <c r="M2234" s="96"/>
      <c r="N2234" s="79" t="str">
        <f t="shared" si="313"/>
        <v/>
      </c>
      <c r="O2234" s="82"/>
      <c r="P2234" s="83">
        <f t="shared" si="307"/>
        <v>0</v>
      </c>
      <c r="Q2234" s="78">
        <f t="shared" si="310"/>
        <v>2232</v>
      </c>
      <c r="R2234" s="79"/>
      <c r="T2234" s="3" t="str">
        <f t="shared" si="308"/>
        <v/>
      </c>
    </row>
    <row r="2235" spans="1:20" ht="24.75" customHeight="1">
      <c r="A2235" s="69">
        <f t="shared" si="309"/>
        <v>2233</v>
      </c>
      <c r="B2235" s="16" t="str">
        <f t="shared" si="311"/>
        <v>1935</v>
      </c>
      <c r="C2235" s="69">
        <f t="shared" si="306"/>
        <v>1935</v>
      </c>
      <c r="D2235" s="11"/>
      <c r="E2235" s="12"/>
      <c r="F2235" s="13"/>
      <c r="G2235" s="14"/>
      <c r="H2235" s="91"/>
      <c r="I2235" s="92"/>
      <c r="J2235" s="93"/>
      <c r="K2235" s="94" t="str">
        <f t="shared" si="312"/>
        <v/>
      </c>
      <c r="L2235" s="95">
        <f t="shared" si="305"/>
        <v>0</v>
      </c>
      <c r="M2235" s="96"/>
      <c r="N2235" s="79" t="str">
        <f t="shared" si="313"/>
        <v/>
      </c>
      <c r="O2235" s="82"/>
      <c r="P2235" s="83">
        <f t="shared" si="307"/>
        <v>0</v>
      </c>
      <c r="Q2235" s="78">
        <f t="shared" si="310"/>
        <v>2233</v>
      </c>
      <c r="R2235" s="79"/>
      <c r="T2235" s="3" t="str">
        <f t="shared" si="308"/>
        <v/>
      </c>
    </row>
    <row r="2236" spans="1:20" ht="24.75" customHeight="1">
      <c r="A2236" s="69">
        <f t="shared" si="309"/>
        <v>2234</v>
      </c>
      <c r="B2236" s="16" t="str">
        <f t="shared" si="311"/>
        <v>1936</v>
      </c>
      <c r="C2236" s="69">
        <f t="shared" si="306"/>
        <v>1936</v>
      </c>
      <c r="D2236" s="11"/>
      <c r="E2236" s="12"/>
      <c r="F2236" s="13"/>
      <c r="G2236" s="14"/>
      <c r="H2236" s="91"/>
      <c r="I2236" s="92"/>
      <c r="J2236" s="93"/>
      <c r="K2236" s="94" t="str">
        <f t="shared" si="312"/>
        <v/>
      </c>
      <c r="L2236" s="95">
        <f t="shared" si="305"/>
        <v>0</v>
      </c>
      <c r="M2236" s="96"/>
      <c r="N2236" s="79" t="str">
        <f t="shared" si="313"/>
        <v/>
      </c>
      <c r="O2236" s="82"/>
      <c r="P2236" s="83">
        <f t="shared" si="307"/>
        <v>0</v>
      </c>
      <c r="Q2236" s="78">
        <f t="shared" si="310"/>
        <v>2234</v>
      </c>
      <c r="R2236" s="79"/>
      <c r="T2236" s="3" t="str">
        <f t="shared" si="308"/>
        <v/>
      </c>
    </row>
    <row r="2237" spans="1:20" ht="24.75" customHeight="1">
      <c r="A2237" s="69">
        <f t="shared" si="309"/>
        <v>2235</v>
      </c>
      <c r="B2237" s="16" t="str">
        <f t="shared" si="311"/>
        <v>1937</v>
      </c>
      <c r="C2237" s="69">
        <f t="shared" si="306"/>
        <v>1937</v>
      </c>
      <c r="D2237" s="11"/>
      <c r="E2237" s="12"/>
      <c r="F2237" s="13"/>
      <c r="G2237" s="14"/>
      <c r="H2237" s="91"/>
      <c r="I2237" s="92"/>
      <c r="J2237" s="93"/>
      <c r="K2237" s="94" t="str">
        <f t="shared" si="312"/>
        <v/>
      </c>
      <c r="L2237" s="95">
        <f t="shared" si="305"/>
        <v>0</v>
      </c>
      <c r="M2237" s="96"/>
      <c r="N2237" s="79" t="str">
        <f t="shared" si="313"/>
        <v/>
      </c>
      <c r="O2237" s="82"/>
      <c r="P2237" s="83">
        <f t="shared" si="307"/>
        <v>0</v>
      </c>
      <c r="Q2237" s="78">
        <f t="shared" si="310"/>
        <v>2235</v>
      </c>
      <c r="R2237" s="79"/>
      <c r="T2237" s="3" t="str">
        <f t="shared" si="308"/>
        <v/>
      </c>
    </row>
    <row r="2238" spans="1:20" ht="24.75" customHeight="1">
      <c r="A2238" s="69">
        <f t="shared" si="309"/>
        <v>2236</v>
      </c>
      <c r="B2238" s="16" t="str">
        <f t="shared" si="311"/>
        <v>1938</v>
      </c>
      <c r="C2238" s="69">
        <f t="shared" si="306"/>
        <v>1938</v>
      </c>
      <c r="D2238" s="11"/>
      <c r="E2238" s="12"/>
      <c r="F2238" s="13"/>
      <c r="G2238" s="14"/>
      <c r="H2238" s="91"/>
      <c r="I2238" s="92"/>
      <c r="J2238" s="93"/>
      <c r="K2238" s="94" t="str">
        <f t="shared" si="312"/>
        <v/>
      </c>
      <c r="L2238" s="95">
        <f t="shared" si="305"/>
        <v>0</v>
      </c>
      <c r="M2238" s="96"/>
      <c r="N2238" s="79" t="str">
        <f t="shared" si="313"/>
        <v/>
      </c>
      <c r="O2238" s="82"/>
      <c r="P2238" s="83">
        <f t="shared" si="307"/>
        <v>0</v>
      </c>
      <c r="Q2238" s="78">
        <f t="shared" si="310"/>
        <v>2236</v>
      </c>
      <c r="R2238" s="79"/>
      <c r="T2238" s="3" t="str">
        <f t="shared" si="308"/>
        <v/>
      </c>
    </row>
    <row r="2239" spans="1:20" ht="24.75" customHeight="1">
      <c r="A2239" s="69">
        <f t="shared" si="309"/>
        <v>2237</v>
      </c>
      <c r="B2239" s="16" t="str">
        <f t="shared" si="311"/>
        <v>1939</v>
      </c>
      <c r="C2239" s="69">
        <f t="shared" si="306"/>
        <v>1939</v>
      </c>
      <c r="D2239" s="11"/>
      <c r="E2239" s="12"/>
      <c r="F2239" s="13"/>
      <c r="G2239" s="14"/>
      <c r="H2239" s="91"/>
      <c r="I2239" s="92"/>
      <c r="J2239" s="93"/>
      <c r="K2239" s="94" t="str">
        <f t="shared" si="312"/>
        <v/>
      </c>
      <c r="L2239" s="95">
        <f t="shared" si="305"/>
        <v>0</v>
      </c>
      <c r="M2239" s="96"/>
      <c r="N2239" s="79" t="str">
        <f t="shared" si="313"/>
        <v/>
      </c>
      <c r="O2239" s="82"/>
      <c r="P2239" s="83">
        <f t="shared" si="307"/>
        <v>0</v>
      </c>
      <c r="Q2239" s="78">
        <f t="shared" si="310"/>
        <v>2237</v>
      </c>
      <c r="R2239" s="79"/>
      <c r="T2239" s="3" t="str">
        <f t="shared" si="308"/>
        <v/>
      </c>
    </row>
    <row r="2240" spans="1:20" ht="24.75" customHeight="1">
      <c r="A2240" s="69">
        <f t="shared" si="309"/>
        <v>2238</v>
      </c>
      <c r="B2240" s="16" t="str">
        <f t="shared" si="311"/>
        <v>1940</v>
      </c>
      <c r="C2240" s="69">
        <f t="shared" si="306"/>
        <v>1940</v>
      </c>
      <c r="D2240" s="11"/>
      <c r="E2240" s="12"/>
      <c r="F2240" s="13"/>
      <c r="G2240" s="14"/>
      <c r="H2240" s="91"/>
      <c r="I2240" s="92"/>
      <c r="J2240" s="93"/>
      <c r="K2240" s="94" t="str">
        <f t="shared" si="312"/>
        <v/>
      </c>
      <c r="L2240" s="95">
        <f t="shared" si="305"/>
        <v>0</v>
      </c>
      <c r="M2240" s="96"/>
      <c r="N2240" s="79" t="str">
        <f t="shared" si="313"/>
        <v/>
      </c>
      <c r="O2240" s="82"/>
      <c r="P2240" s="83">
        <f t="shared" si="307"/>
        <v>0</v>
      </c>
      <c r="Q2240" s="78">
        <f t="shared" si="310"/>
        <v>2238</v>
      </c>
      <c r="R2240" s="79"/>
      <c r="T2240" s="3" t="str">
        <f t="shared" si="308"/>
        <v/>
      </c>
    </row>
    <row r="2241" spans="1:20" ht="24.75" customHeight="1">
      <c r="A2241" s="69">
        <f t="shared" si="309"/>
        <v>2239</v>
      </c>
      <c r="B2241" s="16" t="str">
        <f t="shared" si="311"/>
        <v>1941</v>
      </c>
      <c r="C2241" s="69">
        <f t="shared" si="306"/>
        <v>1941</v>
      </c>
      <c r="D2241" s="11"/>
      <c r="E2241" s="12"/>
      <c r="F2241" s="13"/>
      <c r="G2241" s="14"/>
      <c r="H2241" s="91"/>
      <c r="I2241" s="92"/>
      <c r="J2241" s="93"/>
      <c r="K2241" s="94" t="str">
        <f t="shared" si="312"/>
        <v/>
      </c>
      <c r="L2241" s="95">
        <f t="shared" si="305"/>
        <v>0</v>
      </c>
      <c r="M2241" s="96"/>
      <c r="N2241" s="79" t="str">
        <f t="shared" si="313"/>
        <v/>
      </c>
      <c r="O2241" s="82"/>
      <c r="P2241" s="83">
        <f t="shared" si="307"/>
        <v>0</v>
      </c>
      <c r="Q2241" s="78">
        <f t="shared" si="310"/>
        <v>2239</v>
      </c>
      <c r="R2241" s="79"/>
      <c r="T2241" s="3" t="str">
        <f t="shared" si="308"/>
        <v/>
      </c>
    </row>
    <row r="2242" spans="1:20" ht="24.75" customHeight="1">
      <c r="A2242" s="69">
        <f t="shared" si="309"/>
        <v>2240</v>
      </c>
      <c r="B2242" s="16" t="str">
        <f t="shared" si="311"/>
        <v>1942</v>
      </c>
      <c r="C2242" s="69">
        <f t="shared" si="306"/>
        <v>1942</v>
      </c>
      <c r="D2242" s="11"/>
      <c r="E2242" s="12"/>
      <c r="F2242" s="13"/>
      <c r="G2242" s="14"/>
      <c r="H2242" s="91"/>
      <c r="I2242" s="92"/>
      <c r="J2242" s="93"/>
      <c r="K2242" s="94" t="str">
        <f t="shared" si="312"/>
        <v/>
      </c>
      <c r="L2242" s="95">
        <f t="shared" si="305"/>
        <v>0</v>
      </c>
      <c r="M2242" s="96"/>
      <c r="N2242" s="79" t="str">
        <f t="shared" si="313"/>
        <v/>
      </c>
      <c r="O2242" s="82"/>
      <c r="P2242" s="83">
        <f t="shared" si="307"/>
        <v>0</v>
      </c>
      <c r="Q2242" s="78">
        <f t="shared" si="310"/>
        <v>2240</v>
      </c>
      <c r="R2242" s="79"/>
      <c r="T2242" s="3" t="str">
        <f t="shared" si="308"/>
        <v/>
      </c>
    </row>
    <row r="2243" spans="1:20" ht="24.75" customHeight="1">
      <c r="A2243" s="69">
        <f t="shared" si="309"/>
        <v>2241</v>
      </c>
      <c r="B2243" s="16" t="str">
        <f t="shared" si="311"/>
        <v>1943</v>
      </c>
      <c r="C2243" s="69">
        <f t="shared" si="306"/>
        <v>1943</v>
      </c>
      <c r="D2243" s="11"/>
      <c r="E2243" s="12"/>
      <c r="F2243" s="13"/>
      <c r="G2243" s="14"/>
      <c r="H2243" s="91"/>
      <c r="I2243" s="92"/>
      <c r="J2243" s="93"/>
      <c r="K2243" s="94" t="str">
        <f t="shared" si="312"/>
        <v/>
      </c>
      <c r="L2243" s="95">
        <f t="shared" ref="L2243:L2306" si="314">COUNTIF($D$3:$D$1049,D2243)</f>
        <v>0</v>
      </c>
      <c r="M2243" s="96"/>
      <c r="N2243" s="79" t="str">
        <f t="shared" si="313"/>
        <v/>
      </c>
      <c r="O2243" s="82"/>
      <c r="P2243" s="83">
        <f t="shared" si="307"/>
        <v>0</v>
      </c>
      <c r="Q2243" s="78">
        <f t="shared" si="310"/>
        <v>2241</v>
      </c>
      <c r="R2243" s="79"/>
      <c r="T2243" s="3" t="str">
        <f t="shared" si="308"/>
        <v/>
      </c>
    </row>
    <row r="2244" spans="1:20" ht="24.75" customHeight="1">
      <c r="A2244" s="69">
        <f t="shared" si="309"/>
        <v>2242</v>
      </c>
      <c r="B2244" s="16" t="str">
        <f t="shared" si="311"/>
        <v>1944</v>
      </c>
      <c r="C2244" s="69">
        <f t="shared" ref="C2244:C2307" si="315">IF(H2244&lt;&gt;H2243,1,C2243+1)</f>
        <v>1944</v>
      </c>
      <c r="D2244" s="11"/>
      <c r="E2244" s="12"/>
      <c r="F2244" s="13"/>
      <c r="G2244" s="14"/>
      <c r="H2244" s="91"/>
      <c r="I2244" s="92"/>
      <c r="J2244" s="93"/>
      <c r="K2244" s="94" t="str">
        <f t="shared" si="312"/>
        <v/>
      </c>
      <c r="L2244" s="95">
        <f t="shared" si="314"/>
        <v>0</v>
      </c>
      <c r="M2244" s="96"/>
      <c r="N2244" s="79" t="str">
        <f t="shared" si="313"/>
        <v/>
      </c>
      <c r="O2244" s="82"/>
      <c r="P2244" s="83">
        <f t="shared" ref="P2244:P2307" si="316">IF(M2244&lt;&gt;0,M2244,O2244)</f>
        <v>0</v>
      </c>
      <c r="Q2244" s="78">
        <f t="shared" si="310"/>
        <v>2242</v>
      </c>
      <c r="R2244" s="79"/>
      <c r="T2244" s="3" t="str">
        <f t="shared" ref="T2244:T2307" si="317">LEFT(D2244,2)</f>
        <v/>
      </c>
    </row>
    <row r="2245" spans="1:20" ht="24.75" customHeight="1">
      <c r="A2245" s="69">
        <f t="shared" ref="A2245:A2308" si="318">A2244+1</f>
        <v>2243</v>
      </c>
      <c r="B2245" s="16" t="str">
        <f t="shared" si="311"/>
        <v>1945</v>
      </c>
      <c r="C2245" s="69">
        <f t="shared" si="315"/>
        <v>1945</v>
      </c>
      <c r="D2245" s="11"/>
      <c r="E2245" s="12"/>
      <c r="F2245" s="13"/>
      <c r="G2245" s="14"/>
      <c r="H2245" s="91"/>
      <c r="I2245" s="92"/>
      <c r="J2245" s="93"/>
      <c r="K2245" s="94" t="str">
        <f t="shared" si="312"/>
        <v/>
      </c>
      <c r="L2245" s="95">
        <f t="shared" si="314"/>
        <v>0</v>
      </c>
      <c r="M2245" s="96"/>
      <c r="N2245" s="79" t="str">
        <f t="shared" si="313"/>
        <v/>
      </c>
      <c r="O2245" s="82"/>
      <c r="P2245" s="83">
        <f t="shared" si="316"/>
        <v>0</v>
      </c>
      <c r="Q2245" s="78">
        <f t="shared" ref="Q2245:Q2308" si="319">Q2244+1</f>
        <v>2243</v>
      </c>
      <c r="R2245" s="79"/>
      <c r="T2245" s="3" t="str">
        <f t="shared" si="317"/>
        <v/>
      </c>
    </row>
    <row r="2246" spans="1:20" ht="24.75" customHeight="1">
      <c r="A2246" s="69">
        <f t="shared" si="318"/>
        <v>2244</v>
      </c>
      <c r="B2246" s="16" t="str">
        <f t="shared" si="311"/>
        <v>1946</v>
      </c>
      <c r="C2246" s="69">
        <f t="shared" si="315"/>
        <v>1946</v>
      </c>
      <c r="D2246" s="11"/>
      <c r="E2246" s="12"/>
      <c r="F2246" s="13"/>
      <c r="G2246" s="14"/>
      <c r="H2246" s="91"/>
      <c r="I2246" s="92"/>
      <c r="J2246" s="93"/>
      <c r="K2246" s="94" t="str">
        <f t="shared" si="312"/>
        <v/>
      </c>
      <c r="L2246" s="95">
        <f t="shared" si="314"/>
        <v>0</v>
      </c>
      <c r="M2246" s="96"/>
      <c r="N2246" s="79" t="str">
        <f t="shared" si="313"/>
        <v/>
      </c>
      <c r="O2246" s="82"/>
      <c r="P2246" s="83">
        <f t="shared" si="316"/>
        <v>0</v>
      </c>
      <c r="Q2246" s="78">
        <f t="shared" si="319"/>
        <v>2244</v>
      </c>
      <c r="R2246" s="79"/>
      <c r="T2246" s="3" t="str">
        <f t="shared" si="317"/>
        <v/>
      </c>
    </row>
    <row r="2247" spans="1:20" ht="24.75" customHeight="1">
      <c r="A2247" s="69">
        <f t="shared" si="318"/>
        <v>2245</v>
      </c>
      <c r="B2247" s="16" t="str">
        <f t="shared" si="311"/>
        <v>1947</v>
      </c>
      <c r="C2247" s="69">
        <f t="shared" si="315"/>
        <v>1947</v>
      </c>
      <c r="D2247" s="11"/>
      <c r="E2247" s="12"/>
      <c r="F2247" s="13"/>
      <c r="G2247" s="14"/>
      <c r="H2247" s="91"/>
      <c r="I2247" s="92"/>
      <c r="J2247" s="93"/>
      <c r="K2247" s="94" t="str">
        <f t="shared" si="312"/>
        <v/>
      </c>
      <c r="L2247" s="95">
        <f t="shared" si="314"/>
        <v>0</v>
      </c>
      <c r="M2247" s="96"/>
      <c r="N2247" s="79" t="str">
        <f t="shared" si="313"/>
        <v/>
      </c>
      <c r="O2247" s="82"/>
      <c r="P2247" s="83">
        <f t="shared" si="316"/>
        <v>0</v>
      </c>
      <c r="Q2247" s="78">
        <f t="shared" si="319"/>
        <v>2245</v>
      </c>
      <c r="R2247" s="79"/>
      <c r="T2247" s="3" t="str">
        <f t="shared" si="317"/>
        <v/>
      </c>
    </row>
    <row r="2248" spans="1:20" ht="24.75" customHeight="1">
      <c r="A2248" s="69">
        <f t="shared" si="318"/>
        <v>2246</v>
      </c>
      <c r="B2248" s="16" t="str">
        <f t="shared" si="311"/>
        <v>1948</v>
      </c>
      <c r="C2248" s="69">
        <f t="shared" si="315"/>
        <v>1948</v>
      </c>
      <c r="D2248" s="11"/>
      <c r="E2248" s="12"/>
      <c r="F2248" s="13"/>
      <c r="G2248" s="14"/>
      <c r="H2248" s="91"/>
      <c r="I2248" s="92"/>
      <c r="J2248" s="93"/>
      <c r="K2248" s="94" t="str">
        <f t="shared" si="312"/>
        <v/>
      </c>
      <c r="L2248" s="95">
        <f t="shared" si="314"/>
        <v>0</v>
      </c>
      <c r="M2248" s="96"/>
      <c r="N2248" s="79" t="str">
        <f t="shared" si="313"/>
        <v/>
      </c>
      <c r="O2248" s="82"/>
      <c r="P2248" s="83">
        <f t="shared" si="316"/>
        <v>0</v>
      </c>
      <c r="Q2248" s="78">
        <f t="shared" si="319"/>
        <v>2246</v>
      </c>
      <c r="R2248" s="79"/>
      <c r="T2248" s="3" t="str">
        <f t="shared" si="317"/>
        <v/>
      </c>
    </row>
    <row r="2249" spans="1:20" ht="24.75" customHeight="1">
      <c r="A2249" s="69">
        <f t="shared" si="318"/>
        <v>2247</v>
      </c>
      <c r="B2249" s="16" t="str">
        <f t="shared" si="311"/>
        <v>1949</v>
      </c>
      <c r="C2249" s="69">
        <f t="shared" si="315"/>
        <v>1949</v>
      </c>
      <c r="D2249" s="11"/>
      <c r="E2249" s="12"/>
      <c r="F2249" s="13"/>
      <c r="G2249" s="14"/>
      <c r="H2249" s="91"/>
      <c r="I2249" s="92"/>
      <c r="J2249" s="93"/>
      <c r="K2249" s="94" t="str">
        <f t="shared" si="312"/>
        <v/>
      </c>
      <c r="L2249" s="95">
        <f t="shared" si="314"/>
        <v>0</v>
      </c>
      <c r="M2249" s="96"/>
      <c r="N2249" s="79" t="str">
        <f t="shared" si="313"/>
        <v/>
      </c>
      <c r="O2249" s="82"/>
      <c r="P2249" s="83">
        <f t="shared" si="316"/>
        <v>0</v>
      </c>
      <c r="Q2249" s="78">
        <f t="shared" si="319"/>
        <v>2247</v>
      </c>
      <c r="R2249" s="79"/>
      <c r="T2249" s="3" t="str">
        <f t="shared" si="317"/>
        <v/>
      </c>
    </row>
    <row r="2250" spans="1:20" ht="24.75" customHeight="1">
      <c r="A2250" s="69">
        <f t="shared" si="318"/>
        <v>2248</v>
      </c>
      <c r="B2250" s="16" t="str">
        <f t="shared" ref="B2250:B2313" si="320">J2250&amp;TEXT(C2250,"00")</f>
        <v>1950</v>
      </c>
      <c r="C2250" s="69">
        <f t="shared" si="315"/>
        <v>1950</v>
      </c>
      <c r="D2250" s="11"/>
      <c r="E2250" s="12"/>
      <c r="F2250" s="13"/>
      <c r="G2250" s="14"/>
      <c r="H2250" s="91"/>
      <c r="I2250" s="92"/>
      <c r="J2250" s="93"/>
      <c r="K2250" s="94" t="str">
        <f t="shared" si="312"/>
        <v/>
      </c>
      <c r="L2250" s="95">
        <f t="shared" si="314"/>
        <v>0</v>
      </c>
      <c r="M2250" s="96"/>
      <c r="N2250" s="79" t="str">
        <f t="shared" si="313"/>
        <v/>
      </c>
      <c r="O2250" s="82"/>
      <c r="P2250" s="83">
        <f t="shared" si="316"/>
        <v>0</v>
      </c>
      <c r="Q2250" s="78">
        <f t="shared" si="319"/>
        <v>2248</v>
      </c>
      <c r="R2250" s="79"/>
      <c r="T2250" s="3" t="str">
        <f t="shared" si="317"/>
        <v/>
      </c>
    </row>
    <row r="2251" spans="1:20" ht="24.75" customHeight="1">
      <c r="A2251" s="69">
        <f t="shared" si="318"/>
        <v>2249</v>
      </c>
      <c r="B2251" s="16" t="str">
        <f t="shared" si="320"/>
        <v>1951</v>
      </c>
      <c r="C2251" s="69">
        <f t="shared" si="315"/>
        <v>1951</v>
      </c>
      <c r="D2251" s="11"/>
      <c r="E2251" s="12"/>
      <c r="F2251" s="13"/>
      <c r="G2251" s="14"/>
      <c r="H2251" s="91"/>
      <c r="I2251" s="92"/>
      <c r="J2251" s="93"/>
      <c r="K2251" s="94" t="str">
        <f t="shared" si="312"/>
        <v/>
      </c>
      <c r="L2251" s="95">
        <f t="shared" si="314"/>
        <v>0</v>
      </c>
      <c r="M2251" s="96"/>
      <c r="N2251" s="79" t="str">
        <f t="shared" si="313"/>
        <v/>
      </c>
      <c r="O2251" s="82"/>
      <c r="P2251" s="83">
        <f t="shared" si="316"/>
        <v>0</v>
      </c>
      <c r="Q2251" s="78">
        <f t="shared" si="319"/>
        <v>2249</v>
      </c>
      <c r="R2251" s="79"/>
      <c r="T2251" s="3" t="str">
        <f t="shared" si="317"/>
        <v/>
      </c>
    </row>
    <row r="2252" spans="1:20" ht="24.75" customHeight="1">
      <c r="A2252" s="69">
        <f t="shared" si="318"/>
        <v>2250</v>
      </c>
      <c r="B2252" s="16" t="str">
        <f t="shared" si="320"/>
        <v>1952</v>
      </c>
      <c r="C2252" s="69">
        <f t="shared" si="315"/>
        <v>1952</v>
      </c>
      <c r="D2252" s="11"/>
      <c r="E2252" s="12"/>
      <c r="F2252" s="13"/>
      <c r="G2252" s="14"/>
      <c r="H2252" s="91"/>
      <c r="I2252" s="92"/>
      <c r="J2252" s="93"/>
      <c r="K2252" s="94" t="str">
        <f t="shared" si="312"/>
        <v/>
      </c>
      <c r="L2252" s="95">
        <f t="shared" si="314"/>
        <v>0</v>
      </c>
      <c r="M2252" s="96"/>
      <c r="N2252" s="79" t="str">
        <f t="shared" si="313"/>
        <v/>
      </c>
      <c r="O2252" s="82"/>
      <c r="P2252" s="83">
        <f t="shared" si="316"/>
        <v>0</v>
      </c>
      <c r="Q2252" s="78">
        <f t="shared" si="319"/>
        <v>2250</v>
      </c>
      <c r="R2252" s="79"/>
      <c r="T2252" s="3" t="str">
        <f t="shared" si="317"/>
        <v/>
      </c>
    </row>
    <row r="2253" spans="1:20" ht="24.75" customHeight="1">
      <c r="A2253" s="69">
        <f t="shared" si="318"/>
        <v>2251</v>
      </c>
      <c r="B2253" s="16" t="str">
        <f t="shared" si="320"/>
        <v>1953</v>
      </c>
      <c r="C2253" s="69">
        <f t="shared" si="315"/>
        <v>1953</v>
      </c>
      <c r="D2253" s="11"/>
      <c r="E2253" s="12"/>
      <c r="F2253" s="13"/>
      <c r="G2253" s="14"/>
      <c r="H2253" s="91"/>
      <c r="I2253" s="92"/>
      <c r="J2253" s="93"/>
      <c r="K2253" s="94" t="str">
        <f t="shared" si="312"/>
        <v/>
      </c>
      <c r="L2253" s="95">
        <f t="shared" si="314"/>
        <v>0</v>
      </c>
      <c r="M2253" s="96"/>
      <c r="N2253" s="79" t="str">
        <f t="shared" si="313"/>
        <v/>
      </c>
      <c r="O2253" s="82"/>
      <c r="P2253" s="83">
        <f t="shared" si="316"/>
        <v>0</v>
      </c>
      <c r="Q2253" s="78">
        <f t="shared" si="319"/>
        <v>2251</v>
      </c>
      <c r="R2253" s="79"/>
      <c r="T2253" s="3" t="str">
        <f t="shared" si="317"/>
        <v/>
      </c>
    </row>
    <row r="2254" spans="1:20" ht="24.75" customHeight="1">
      <c r="A2254" s="69">
        <f t="shared" si="318"/>
        <v>2252</v>
      </c>
      <c r="B2254" s="16" t="str">
        <f t="shared" si="320"/>
        <v>1954</v>
      </c>
      <c r="C2254" s="69">
        <f t="shared" si="315"/>
        <v>1954</v>
      </c>
      <c r="D2254" s="11"/>
      <c r="E2254" s="12"/>
      <c r="F2254" s="13"/>
      <c r="G2254" s="14"/>
      <c r="H2254" s="91"/>
      <c r="I2254" s="92"/>
      <c r="J2254" s="93"/>
      <c r="K2254" s="94" t="str">
        <f t="shared" si="312"/>
        <v/>
      </c>
      <c r="L2254" s="95">
        <f t="shared" si="314"/>
        <v>0</v>
      </c>
      <c r="M2254" s="96"/>
      <c r="N2254" s="79" t="str">
        <f t="shared" si="313"/>
        <v/>
      </c>
      <c r="O2254" s="82"/>
      <c r="P2254" s="83">
        <f t="shared" si="316"/>
        <v>0</v>
      </c>
      <c r="Q2254" s="78">
        <f t="shared" si="319"/>
        <v>2252</v>
      </c>
      <c r="R2254" s="79"/>
      <c r="T2254" s="3" t="str">
        <f t="shared" si="317"/>
        <v/>
      </c>
    </row>
    <row r="2255" spans="1:20" ht="24.75" customHeight="1">
      <c r="A2255" s="69">
        <f t="shared" si="318"/>
        <v>2253</v>
      </c>
      <c r="B2255" s="16" t="str">
        <f t="shared" si="320"/>
        <v>1955</v>
      </c>
      <c r="C2255" s="69">
        <f t="shared" si="315"/>
        <v>1955</v>
      </c>
      <c r="D2255" s="11"/>
      <c r="E2255" s="12"/>
      <c r="F2255" s="13"/>
      <c r="G2255" s="14"/>
      <c r="H2255" s="91"/>
      <c r="I2255" s="92"/>
      <c r="J2255" s="93"/>
      <c r="K2255" s="94" t="str">
        <f t="shared" si="312"/>
        <v/>
      </c>
      <c r="L2255" s="95">
        <f t="shared" si="314"/>
        <v>0</v>
      </c>
      <c r="M2255" s="96"/>
      <c r="N2255" s="79" t="str">
        <f t="shared" si="313"/>
        <v/>
      </c>
      <c r="O2255" s="82"/>
      <c r="P2255" s="83">
        <f t="shared" si="316"/>
        <v>0</v>
      </c>
      <c r="Q2255" s="78">
        <f t="shared" si="319"/>
        <v>2253</v>
      </c>
      <c r="R2255" s="79"/>
      <c r="T2255" s="3" t="str">
        <f t="shared" si="317"/>
        <v/>
      </c>
    </row>
    <row r="2256" spans="1:20" ht="24.75" customHeight="1">
      <c r="A2256" s="69">
        <f t="shared" si="318"/>
        <v>2254</v>
      </c>
      <c r="B2256" s="16" t="str">
        <f t="shared" si="320"/>
        <v>1956</v>
      </c>
      <c r="C2256" s="69">
        <f t="shared" si="315"/>
        <v>1956</v>
      </c>
      <c r="D2256" s="11"/>
      <c r="E2256" s="12"/>
      <c r="F2256" s="13"/>
      <c r="G2256" s="14"/>
      <c r="H2256" s="91"/>
      <c r="I2256" s="92"/>
      <c r="J2256" s="93"/>
      <c r="K2256" s="94" t="str">
        <f t="shared" si="312"/>
        <v/>
      </c>
      <c r="L2256" s="95">
        <f t="shared" si="314"/>
        <v>0</v>
      </c>
      <c r="M2256" s="96"/>
      <c r="N2256" s="79" t="str">
        <f t="shared" si="313"/>
        <v/>
      </c>
      <c r="O2256" s="82"/>
      <c r="P2256" s="83">
        <f t="shared" si="316"/>
        <v>0</v>
      </c>
      <c r="Q2256" s="78">
        <f t="shared" si="319"/>
        <v>2254</v>
      </c>
      <c r="R2256" s="79"/>
      <c r="T2256" s="3" t="str">
        <f t="shared" si="317"/>
        <v/>
      </c>
    </row>
    <row r="2257" spans="1:20" ht="24.75" customHeight="1">
      <c r="A2257" s="69">
        <f t="shared" si="318"/>
        <v>2255</v>
      </c>
      <c r="B2257" s="16" t="str">
        <f t="shared" si="320"/>
        <v>1957</v>
      </c>
      <c r="C2257" s="69">
        <f t="shared" si="315"/>
        <v>1957</v>
      </c>
      <c r="D2257" s="11"/>
      <c r="E2257" s="12"/>
      <c r="F2257" s="13"/>
      <c r="G2257" s="14"/>
      <c r="H2257" s="91"/>
      <c r="I2257" s="92"/>
      <c r="J2257" s="93"/>
      <c r="K2257" s="94" t="str">
        <f t="shared" si="312"/>
        <v/>
      </c>
      <c r="L2257" s="95">
        <f t="shared" si="314"/>
        <v>0</v>
      </c>
      <c r="M2257" s="96"/>
      <c r="N2257" s="79" t="str">
        <f t="shared" si="313"/>
        <v/>
      </c>
      <c r="O2257" s="82"/>
      <c r="P2257" s="83">
        <f t="shared" si="316"/>
        <v>0</v>
      </c>
      <c r="Q2257" s="78">
        <f t="shared" si="319"/>
        <v>2255</v>
      </c>
      <c r="R2257" s="79"/>
      <c r="T2257" s="3" t="str">
        <f t="shared" si="317"/>
        <v/>
      </c>
    </row>
    <row r="2258" spans="1:20" ht="24.75" customHeight="1">
      <c r="A2258" s="69">
        <f t="shared" si="318"/>
        <v>2256</v>
      </c>
      <c r="B2258" s="16" t="str">
        <f t="shared" si="320"/>
        <v>1958</v>
      </c>
      <c r="C2258" s="69">
        <f t="shared" si="315"/>
        <v>1958</v>
      </c>
      <c r="D2258" s="11"/>
      <c r="E2258" s="12"/>
      <c r="F2258" s="13"/>
      <c r="G2258" s="14"/>
      <c r="H2258" s="91"/>
      <c r="I2258" s="92"/>
      <c r="J2258" s="93"/>
      <c r="K2258" s="94" t="str">
        <f t="shared" si="312"/>
        <v/>
      </c>
      <c r="L2258" s="95">
        <f t="shared" si="314"/>
        <v>0</v>
      </c>
      <c r="M2258" s="96"/>
      <c r="N2258" s="79" t="str">
        <f t="shared" si="313"/>
        <v/>
      </c>
      <c r="O2258" s="82"/>
      <c r="P2258" s="83">
        <f t="shared" si="316"/>
        <v>0</v>
      </c>
      <c r="Q2258" s="78">
        <f t="shared" si="319"/>
        <v>2256</v>
      </c>
      <c r="R2258" s="79"/>
      <c r="T2258" s="3" t="str">
        <f t="shared" si="317"/>
        <v/>
      </c>
    </row>
    <row r="2259" spans="1:20" ht="24.75" customHeight="1">
      <c r="A2259" s="69">
        <f t="shared" si="318"/>
        <v>2257</v>
      </c>
      <c r="B2259" s="16" t="str">
        <f t="shared" si="320"/>
        <v>1959</v>
      </c>
      <c r="C2259" s="69">
        <f t="shared" si="315"/>
        <v>1959</v>
      </c>
      <c r="D2259" s="11"/>
      <c r="E2259" s="12"/>
      <c r="F2259" s="13"/>
      <c r="G2259" s="14"/>
      <c r="H2259" s="91"/>
      <c r="I2259" s="92"/>
      <c r="J2259" s="93"/>
      <c r="K2259" s="94" t="str">
        <f t="shared" si="312"/>
        <v/>
      </c>
      <c r="L2259" s="95">
        <f t="shared" si="314"/>
        <v>0</v>
      </c>
      <c r="M2259" s="96"/>
      <c r="N2259" s="79" t="str">
        <f t="shared" si="313"/>
        <v/>
      </c>
      <c r="O2259" s="82"/>
      <c r="P2259" s="83">
        <f t="shared" si="316"/>
        <v>0</v>
      </c>
      <c r="Q2259" s="78">
        <f t="shared" si="319"/>
        <v>2257</v>
      </c>
      <c r="R2259" s="79"/>
      <c r="T2259" s="3" t="str">
        <f t="shared" si="317"/>
        <v/>
      </c>
    </row>
    <row r="2260" spans="1:20" ht="24.75" customHeight="1">
      <c r="A2260" s="69">
        <f t="shared" si="318"/>
        <v>2258</v>
      </c>
      <c r="B2260" s="16" t="str">
        <f t="shared" si="320"/>
        <v>1960</v>
      </c>
      <c r="C2260" s="69">
        <f t="shared" si="315"/>
        <v>1960</v>
      </c>
      <c r="D2260" s="11"/>
      <c r="E2260" s="12"/>
      <c r="F2260" s="13"/>
      <c r="G2260" s="14"/>
      <c r="H2260" s="91"/>
      <c r="I2260" s="92"/>
      <c r="J2260" s="93"/>
      <c r="K2260" s="94" t="str">
        <f t="shared" si="312"/>
        <v/>
      </c>
      <c r="L2260" s="95">
        <f t="shared" si="314"/>
        <v>0</v>
      </c>
      <c r="M2260" s="96"/>
      <c r="N2260" s="79" t="str">
        <f t="shared" si="313"/>
        <v/>
      </c>
      <c r="O2260" s="82"/>
      <c r="P2260" s="83">
        <f t="shared" si="316"/>
        <v>0</v>
      </c>
      <c r="Q2260" s="78">
        <f t="shared" si="319"/>
        <v>2258</v>
      </c>
      <c r="R2260" s="79"/>
      <c r="T2260" s="3" t="str">
        <f t="shared" si="317"/>
        <v/>
      </c>
    </row>
    <row r="2261" spans="1:20" ht="24.75" customHeight="1">
      <c r="A2261" s="69">
        <f t="shared" si="318"/>
        <v>2259</v>
      </c>
      <c r="B2261" s="16" t="str">
        <f t="shared" si="320"/>
        <v>1961</v>
      </c>
      <c r="C2261" s="69">
        <f t="shared" si="315"/>
        <v>1961</v>
      </c>
      <c r="D2261" s="11"/>
      <c r="E2261" s="12"/>
      <c r="F2261" s="13"/>
      <c r="G2261" s="14"/>
      <c r="H2261" s="91"/>
      <c r="I2261" s="92"/>
      <c r="J2261" s="93"/>
      <c r="K2261" s="94" t="str">
        <f t="shared" si="312"/>
        <v/>
      </c>
      <c r="L2261" s="95">
        <f t="shared" si="314"/>
        <v>0</v>
      </c>
      <c r="M2261" s="96"/>
      <c r="N2261" s="79" t="str">
        <f t="shared" si="313"/>
        <v/>
      </c>
      <c r="O2261" s="82"/>
      <c r="P2261" s="83">
        <f t="shared" si="316"/>
        <v>0</v>
      </c>
      <c r="Q2261" s="78">
        <f t="shared" si="319"/>
        <v>2259</v>
      </c>
      <c r="R2261" s="79"/>
      <c r="T2261" s="3" t="str">
        <f t="shared" si="317"/>
        <v/>
      </c>
    </row>
    <row r="2262" spans="1:20" ht="24.75" customHeight="1">
      <c r="A2262" s="69">
        <f t="shared" si="318"/>
        <v>2260</v>
      </c>
      <c r="B2262" s="16" t="str">
        <f t="shared" si="320"/>
        <v>1962</v>
      </c>
      <c r="C2262" s="69">
        <f t="shared" si="315"/>
        <v>1962</v>
      </c>
      <c r="D2262" s="11"/>
      <c r="E2262" s="12"/>
      <c r="F2262" s="13"/>
      <c r="G2262" s="14"/>
      <c r="H2262" s="91"/>
      <c r="I2262" s="92"/>
      <c r="J2262" s="93"/>
      <c r="K2262" s="94" t="str">
        <f t="shared" si="312"/>
        <v/>
      </c>
      <c r="L2262" s="95">
        <f t="shared" si="314"/>
        <v>0</v>
      </c>
      <c r="M2262" s="96"/>
      <c r="N2262" s="79" t="str">
        <f t="shared" si="313"/>
        <v/>
      </c>
      <c r="O2262" s="82"/>
      <c r="P2262" s="83">
        <f t="shared" si="316"/>
        <v>0</v>
      </c>
      <c r="Q2262" s="78">
        <f t="shared" si="319"/>
        <v>2260</v>
      </c>
      <c r="R2262" s="79"/>
      <c r="T2262" s="3" t="str">
        <f t="shared" si="317"/>
        <v/>
      </c>
    </row>
    <row r="2263" spans="1:20" ht="24.75" customHeight="1">
      <c r="A2263" s="69">
        <f t="shared" si="318"/>
        <v>2261</v>
      </c>
      <c r="B2263" s="16" t="str">
        <f t="shared" si="320"/>
        <v>1963</v>
      </c>
      <c r="C2263" s="69">
        <f t="shared" si="315"/>
        <v>1963</v>
      </c>
      <c r="D2263" s="11"/>
      <c r="E2263" s="12"/>
      <c r="F2263" s="13"/>
      <c r="G2263" s="14"/>
      <c r="H2263" s="91"/>
      <c r="I2263" s="92"/>
      <c r="J2263" s="93"/>
      <c r="K2263" s="94" t="str">
        <f t="shared" si="312"/>
        <v/>
      </c>
      <c r="L2263" s="95">
        <f t="shared" si="314"/>
        <v>0</v>
      </c>
      <c r="M2263" s="96"/>
      <c r="N2263" s="79" t="str">
        <f t="shared" si="313"/>
        <v/>
      </c>
      <c r="O2263" s="82"/>
      <c r="P2263" s="83">
        <f t="shared" si="316"/>
        <v>0</v>
      </c>
      <c r="Q2263" s="78">
        <f t="shared" si="319"/>
        <v>2261</v>
      </c>
      <c r="R2263" s="79"/>
      <c r="T2263" s="3" t="str">
        <f t="shared" si="317"/>
        <v/>
      </c>
    </row>
    <row r="2264" spans="1:20" ht="24.75" customHeight="1">
      <c r="A2264" s="69">
        <f t="shared" si="318"/>
        <v>2262</v>
      </c>
      <c r="B2264" s="16" t="str">
        <f t="shared" si="320"/>
        <v>1964</v>
      </c>
      <c r="C2264" s="69">
        <f t="shared" si="315"/>
        <v>1964</v>
      </c>
      <c r="D2264" s="11"/>
      <c r="E2264" s="12"/>
      <c r="F2264" s="13"/>
      <c r="G2264" s="14"/>
      <c r="H2264" s="91"/>
      <c r="I2264" s="92"/>
      <c r="J2264" s="93"/>
      <c r="K2264" s="94" t="str">
        <f t="shared" si="312"/>
        <v/>
      </c>
      <c r="L2264" s="95">
        <f t="shared" si="314"/>
        <v>0</v>
      </c>
      <c r="M2264" s="96"/>
      <c r="N2264" s="79" t="str">
        <f t="shared" si="313"/>
        <v/>
      </c>
      <c r="O2264" s="82"/>
      <c r="P2264" s="83">
        <f t="shared" si="316"/>
        <v>0</v>
      </c>
      <c r="Q2264" s="78">
        <f t="shared" si="319"/>
        <v>2262</v>
      </c>
      <c r="R2264" s="79"/>
      <c r="T2264" s="3" t="str">
        <f t="shared" si="317"/>
        <v/>
      </c>
    </row>
    <row r="2265" spans="1:20" ht="24.75" customHeight="1">
      <c r="A2265" s="69">
        <f t="shared" si="318"/>
        <v>2263</v>
      </c>
      <c r="B2265" s="16" t="str">
        <f t="shared" si="320"/>
        <v>1965</v>
      </c>
      <c r="C2265" s="69">
        <f t="shared" si="315"/>
        <v>1965</v>
      </c>
      <c r="D2265" s="11"/>
      <c r="E2265" s="12"/>
      <c r="F2265" s="13"/>
      <c r="G2265" s="14"/>
      <c r="H2265" s="91"/>
      <c r="I2265" s="92"/>
      <c r="J2265" s="93"/>
      <c r="K2265" s="94" t="str">
        <f t="shared" ref="K2265:K2328" si="321">I2265&amp;J2265</f>
        <v/>
      </c>
      <c r="L2265" s="95">
        <f t="shared" si="314"/>
        <v>0</v>
      </c>
      <c r="M2265" s="96"/>
      <c r="N2265" s="79" t="str">
        <f t="shared" ref="N2265:N2328" si="322">IF(M2265&lt;&gt;0,"Học Ghép","")</f>
        <v/>
      </c>
      <c r="O2265" s="82"/>
      <c r="P2265" s="83">
        <f t="shared" si="316"/>
        <v>0</v>
      </c>
      <c r="Q2265" s="78">
        <f t="shared" si="319"/>
        <v>2263</v>
      </c>
      <c r="R2265" s="79"/>
      <c r="T2265" s="3" t="str">
        <f t="shared" si="317"/>
        <v/>
      </c>
    </row>
    <row r="2266" spans="1:20" ht="24.75" customHeight="1">
      <c r="A2266" s="69">
        <f t="shared" si="318"/>
        <v>2264</v>
      </c>
      <c r="B2266" s="16" t="str">
        <f t="shared" si="320"/>
        <v>1966</v>
      </c>
      <c r="C2266" s="69">
        <f t="shared" si="315"/>
        <v>1966</v>
      </c>
      <c r="D2266" s="11"/>
      <c r="E2266" s="12"/>
      <c r="F2266" s="13"/>
      <c r="G2266" s="14"/>
      <c r="H2266" s="91"/>
      <c r="I2266" s="92"/>
      <c r="J2266" s="93"/>
      <c r="K2266" s="94" t="str">
        <f t="shared" si="321"/>
        <v/>
      </c>
      <c r="L2266" s="95">
        <f t="shared" si="314"/>
        <v>0</v>
      </c>
      <c r="M2266" s="96"/>
      <c r="N2266" s="79" t="str">
        <f t="shared" si="322"/>
        <v/>
      </c>
      <c r="O2266" s="82"/>
      <c r="P2266" s="83">
        <f t="shared" si="316"/>
        <v>0</v>
      </c>
      <c r="Q2266" s="78">
        <f t="shared" si="319"/>
        <v>2264</v>
      </c>
      <c r="R2266" s="79"/>
      <c r="T2266" s="3" t="str">
        <f t="shared" si="317"/>
        <v/>
      </c>
    </row>
    <row r="2267" spans="1:20" ht="24.75" customHeight="1">
      <c r="A2267" s="69">
        <f t="shared" si="318"/>
        <v>2265</v>
      </c>
      <c r="B2267" s="16" t="str">
        <f t="shared" si="320"/>
        <v>1967</v>
      </c>
      <c r="C2267" s="69">
        <f t="shared" si="315"/>
        <v>1967</v>
      </c>
      <c r="D2267" s="11"/>
      <c r="E2267" s="12"/>
      <c r="F2267" s="13"/>
      <c r="G2267" s="14"/>
      <c r="H2267" s="91"/>
      <c r="I2267" s="92"/>
      <c r="J2267" s="93"/>
      <c r="K2267" s="94" t="str">
        <f t="shared" si="321"/>
        <v/>
      </c>
      <c r="L2267" s="95">
        <f t="shared" si="314"/>
        <v>0</v>
      </c>
      <c r="M2267" s="96"/>
      <c r="N2267" s="79" t="str">
        <f t="shared" si="322"/>
        <v/>
      </c>
      <c r="O2267" s="82"/>
      <c r="P2267" s="83">
        <f t="shared" si="316"/>
        <v>0</v>
      </c>
      <c r="Q2267" s="78">
        <f t="shared" si="319"/>
        <v>2265</v>
      </c>
      <c r="R2267" s="79"/>
      <c r="T2267" s="3" t="str">
        <f t="shared" si="317"/>
        <v/>
      </c>
    </row>
    <row r="2268" spans="1:20" ht="24.75" customHeight="1">
      <c r="A2268" s="69">
        <f t="shared" si="318"/>
        <v>2266</v>
      </c>
      <c r="B2268" s="16" t="str">
        <f t="shared" si="320"/>
        <v>1968</v>
      </c>
      <c r="C2268" s="69">
        <f t="shared" si="315"/>
        <v>1968</v>
      </c>
      <c r="D2268" s="11"/>
      <c r="E2268" s="12"/>
      <c r="F2268" s="13"/>
      <c r="G2268" s="14"/>
      <c r="H2268" s="91"/>
      <c r="I2268" s="92"/>
      <c r="J2268" s="93"/>
      <c r="K2268" s="94" t="str">
        <f t="shared" si="321"/>
        <v/>
      </c>
      <c r="L2268" s="95">
        <f t="shared" si="314"/>
        <v>0</v>
      </c>
      <c r="M2268" s="96"/>
      <c r="N2268" s="79" t="str">
        <f t="shared" si="322"/>
        <v/>
      </c>
      <c r="O2268" s="82"/>
      <c r="P2268" s="83">
        <f t="shared" si="316"/>
        <v>0</v>
      </c>
      <c r="Q2268" s="78">
        <f t="shared" si="319"/>
        <v>2266</v>
      </c>
      <c r="R2268" s="79"/>
      <c r="T2268" s="3" t="str">
        <f t="shared" si="317"/>
        <v/>
      </c>
    </row>
    <row r="2269" spans="1:20" ht="24.75" customHeight="1">
      <c r="A2269" s="69">
        <f t="shared" si="318"/>
        <v>2267</v>
      </c>
      <c r="B2269" s="16" t="str">
        <f t="shared" si="320"/>
        <v>1969</v>
      </c>
      <c r="C2269" s="69">
        <f t="shared" si="315"/>
        <v>1969</v>
      </c>
      <c r="D2269" s="11"/>
      <c r="E2269" s="12"/>
      <c r="F2269" s="13"/>
      <c r="G2269" s="14"/>
      <c r="H2269" s="91"/>
      <c r="I2269" s="92"/>
      <c r="J2269" s="93"/>
      <c r="K2269" s="94" t="str">
        <f t="shared" si="321"/>
        <v/>
      </c>
      <c r="L2269" s="95">
        <f t="shared" si="314"/>
        <v>0</v>
      </c>
      <c r="M2269" s="96"/>
      <c r="N2269" s="79" t="str">
        <f t="shared" si="322"/>
        <v/>
      </c>
      <c r="O2269" s="82"/>
      <c r="P2269" s="83">
        <f t="shared" si="316"/>
        <v>0</v>
      </c>
      <c r="Q2269" s="78">
        <f t="shared" si="319"/>
        <v>2267</v>
      </c>
      <c r="R2269" s="79"/>
      <c r="T2269" s="3" t="str">
        <f t="shared" si="317"/>
        <v/>
      </c>
    </row>
    <row r="2270" spans="1:20" ht="24.75" customHeight="1">
      <c r="A2270" s="69">
        <f t="shared" si="318"/>
        <v>2268</v>
      </c>
      <c r="B2270" s="16" t="str">
        <f t="shared" si="320"/>
        <v>1970</v>
      </c>
      <c r="C2270" s="69">
        <f t="shared" si="315"/>
        <v>1970</v>
      </c>
      <c r="D2270" s="11"/>
      <c r="E2270" s="12"/>
      <c r="F2270" s="13"/>
      <c r="G2270" s="14"/>
      <c r="H2270" s="91"/>
      <c r="I2270" s="92"/>
      <c r="J2270" s="93"/>
      <c r="K2270" s="94" t="str">
        <f t="shared" si="321"/>
        <v/>
      </c>
      <c r="L2270" s="95">
        <f t="shared" si="314"/>
        <v>0</v>
      </c>
      <c r="M2270" s="96"/>
      <c r="N2270" s="79" t="str">
        <f t="shared" si="322"/>
        <v/>
      </c>
      <c r="O2270" s="82"/>
      <c r="P2270" s="83">
        <f t="shared" si="316"/>
        <v>0</v>
      </c>
      <c r="Q2270" s="78">
        <f t="shared" si="319"/>
        <v>2268</v>
      </c>
      <c r="R2270" s="79"/>
      <c r="T2270" s="3" t="str">
        <f t="shared" si="317"/>
        <v/>
      </c>
    </row>
    <row r="2271" spans="1:20" ht="24.75" customHeight="1">
      <c r="A2271" s="69">
        <f t="shared" si="318"/>
        <v>2269</v>
      </c>
      <c r="B2271" s="16" t="str">
        <f t="shared" si="320"/>
        <v>1971</v>
      </c>
      <c r="C2271" s="69">
        <f t="shared" si="315"/>
        <v>1971</v>
      </c>
      <c r="D2271" s="11"/>
      <c r="E2271" s="12"/>
      <c r="F2271" s="13"/>
      <c r="G2271" s="14"/>
      <c r="H2271" s="91"/>
      <c r="I2271" s="92"/>
      <c r="J2271" s="93"/>
      <c r="K2271" s="94" t="str">
        <f t="shared" si="321"/>
        <v/>
      </c>
      <c r="L2271" s="95">
        <f t="shared" si="314"/>
        <v>0</v>
      </c>
      <c r="M2271" s="96"/>
      <c r="N2271" s="79" t="str">
        <f t="shared" si="322"/>
        <v/>
      </c>
      <c r="O2271" s="82"/>
      <c r="P2271" s="83">
        <f t="shared" si="316"/>
        <v>0</v>
      </c>
      <c r="Q2271" s="78">
        <f t="shared" si="319"/>
        <v>2269</v>
      </c>
      <c r="R2271" s="79"/>
      <c r="T2271" s="3" t="str">
        <f t="shared" si="317"/>
        <v/>
      </c>
    </row>
    <row r="2272" spans="1:20" ht="24.75" customHeight="1">
      <c r="A2272" s="69">
        <f t="shared" si="318"/>
        <v>2270</v>
      </c>
      <c r="B2272" s="16" t="str">
        <f t="shared" si="320"/>
        <v>1972</v>
      </c>
      <c r="C2272" s="69">
        <f t="shared" si="315"/>
        <v>1972</v>
      </c>
      <c r="D2272" s="11"/>
      <c r="E2272" s="12"/>
      <c r="F2272" s="13"/>
      <c r="G2272" s="14"/>
      <c r="H2272" s="91"/>
      <c r="I2272" s="92"/>
      <c r="J2272" s="93"/>
      <c r="K2272" s="94" t="str">
        <f t="shared" si="321"/>
        <v/>
      </c>
      <c r="L2272" s="95">
        <f t="shared" si="314"/>
        <v>0</v>
      </c>
      <c r="M2272" s="96"/>
      <c r="N2272" s="79" t="str">
        <f t="shared" si="322"/>
        <v/>
      </c>
      <c r="O2272" s="82"/>
      <c r="P2272" s="83">
        <f t="shared" si="316"/>
        <v>0</v>
      </c>
      <c r="Q2272" s="78">
        <f t="shared" si="319"/>
        <v>2270</v>
      </c>
      <c r="R2272" s="79"/>
      <c r="T2272" s="3" t="str">
        <f t="shared" si="317"/>
        <v/>
      </c>
    </row>
    <row r="2273" spans="1:20" ht="24.75" customHeight="1">
      <c r="A2273" s="69">
        <f t="shared" si="318"/>
        <v>2271</v>
      </c>
      <c r="B2273" s="16" t="str">
        <f t="shared" si="320"/>
        <v>1973</v>
      </c>
      <c r="C2273" s="69">
        <f t="shared" si="315"/>
        <v>1973</v>
      </c>
      <c r="D2273" s="11"/>
      <c r="E2273" s="12"/>
      <c r="F2273" s="13"/>
      <c r="G2273" s="14"/>
      <c r="H2273" s="91"/>
      <c r="I2273" s="92"/>
      <c r="J2273" s="93"/>
      <c r="K2273" s="94" t="str">
        <f t="shared" si="321"/>
        <v/>
      </c>
      <c r="L2273" s="95">
        <f t="shared" si="314"/>
        <v>0</v>
      </c>
      <c r="M2273" s="96"/>
      <c r="N2273" s="79" t="str">
        <f t="shared" si="322"/>
        <v/>
      </c>
      <c r="O2273" s="82"/>
      <c r="P2273" s="83">
        <f t="shared" si="316"/>
        <v>0</v>
      </c>
      <c r="Q2273" s="78">
        <f t="shared" si="319"/>
        <v>2271</v>
      </c>
      <c r="R2273" s="79"/>
      <c r="T2273" s="3" t="str">
        <f t="shared" si="317"/>
        <v/>
      </c>
    </row>
    <row r="2274" spans="1:20" ht="24.75" customHeight="1">
      <c r="A2274" s="69">
        <f t="shared" si="318"/>
        <v>2272</v>
      </c>
      <c r="B2274" s="16" t="str">
        <f t="shared" si="320"/>
        <v>1974</v>
      </c>
      <c r="C2274" s="69">
        <f t="shared" si="315"/>
        <v>1974</v>
      </c>
      <c r="D2274" s="11"/>
      <c r="E2274" s="12"/>
      <c r="F2274" s="13"/>
      <c r="G2274" s="14"/>
      <c r="H2274" s="91"/>
      <c r="I2274" s="92"/>
      <c r="J2274" s="93"/>
      <c r="K2274" s="94" t="str">
        <f t="shared" si="321"/>
        <v/>
      </c>
      <c r="L2274" s="95">
        <f t="shared" si="314"/>
        <v>0</v>
      </c>
      <c r="M2274" s="96"/>
      <c r="N2274" s="79" t="str">
        <f t="shared" si="322"/>
        <v/>
      </c>
      <c r="O2274" s="82"/>
      <c r="P2274" s="83">
        <f t="shared" si="316"/>
        <v>0</v>
      </c>
      <c r="Q2274" s="78">
        <f t="shared" si="319"/>
        <v>2272</v>
      </c>
      <c r="R2274" s="79"/>
      <c r="T2274" s="3" t="str">
        <f t="shared" si="317"/>
        <v/>
      </c>
    </row>
    <row r="2275" spans="1:20" ht="24.75" customHeight="1">
      <c r="A2275" s="69">
        <f t="shared" si="318"/>
        <v>2273</v>
      </c>
      <c r="B2275" s="16" t="str">
        <f t="shared" si="320"/>
        <v>1975</v>
      </c>
      <c r="C2275" s="69">
        <f t="shared" si="315"/>
        <v>1975</v>
      </c>
      <c r="D2275" s="11"/>
      <c r="E2275" s="12"/>
      <c r="F2275" s="13"/>
      <c r="G2275" s="14"/>
      <c r="H2275" s="91"/>
      <c r="I2275" s="92"/>
      <c r="J2275" s="93"/>
      <c r="K2275" s="94" t="str">
        <f t="shared" si="321"/>
        <v/>
      </c>
      <c r="L2275" s="95">
        <f t="shared" si="314"/>
        <v>0</v>
      </c>
      <c r="M2275" s="96"/>
      <c r="N2275" s="79" t="str">
        <f t="shared" si="322"/>
        <v/>
      </c>
      <c r="O2275" s="82"/>
      <c r="P2275" s="83">
        <f t="shared" si="316"/>
        <v>0</v>
      </c>
      <c r="Q2275" s="78">
        <f t="shared" si="319"/>
        <v>2273</v>
      </c>
      <c r="R2275" s="79"/>
      <c r="T2275" s="3" t="str">
        <f t="shared" si="317"/>
        <v/>
      </c>
    </row>
    <row r="2276" spans="1:20" ht="24.75" customHeight="1">
      <c r="A2276" s="69">
        <f t="shared" si="318"/>
        <v>2274</v>
      </c>
      <c r="B2276" s="16" t="str">
        <f t="shared" si="320"/>
        <v>1976</v>
      </c>
      <c r="C2276" s="69">
        <f t="shared" si="315"/>
        <v>1976</v>
      </c>
      <c r="D2276" s="11"/>
      <c r="E2276" s="12"/>
      <c r="F2276" s="13"/>
      <c r="G2276" s="14"/>
      <c r="H2276" s="91"/>
      <c r="I2276" s="92"/>
      <c r="J2276" s="93"/>
      <c r="K2276" s="94" t="str">
        <f t="shared" si="321"/>
        <v/>
      </c>
      <c r="L2276" s="95">
        <f t="shared" si="314"/>
        <v>0</v>
      </c>
      <c r="M2276" s="96"/>
      <c r="N2276" s="79" t="str">
        <f t="shared" si="322"/>
        <v/>
      </c>
      <c r="O2276" s="82"/>
      <c r="P2276" s="83">
        <f t="shared" si="316"/>
        <v>0</v>
      </c>
      <c r="Q2276" s="78">
        <f t="shared" si="319"/>
        <v>2274</v>
      </c>
      <c r="R2276" s="79"/>
      <c r="T2276" s="3" t="str">
        <f t="shared" si="317"/>
        <v/>
      </c>
    </row>
    <row r="2277" spans="1:20" ht="24.75" customHeight="1">
      <c r="A2277" s="69">
        <f t="shared" si="318"/>
        <v>2275</v>
      </c>
      <c r="B2277" s="16" t="str">
        <f t="shared" si="320"/>
        <v>1977</v>
      </c>
      <c r="C2277" s="69">
        <f t="shared" si="315"/>
        <v>1977</v>
      </c>
      <c r="D2277" s="11"/>
      <c r="E2277" s="12"/>
      <c r="F2277" s="13"/>
      <c r="G2277" s="14"/>
      <c r="H2277" s="91"/>
      <c r="I2277" s="92"/>
      <c r="J2277" s="93"/>
      <c r="K2277" s="94" t="str">
        <f t="shared" si="321"/>
        <v/>
      </c>
      <c r="L2277" s="95">
        <f t="shared" si="314"/>
        <v>0</v>
      </c>
      <c r="M2277" s="96"/>
      <c r="N2277" s="79" t="str">
        <f t="shared" si="322"/>
        <v/>
      </c>
      <c r="O2277" s="82"/>
      <c r="P2277" s="83">
        <f t="shared" si="316"/>
        <v>0</v>
      </c>
      <c r="Q2277" s="78">
        <f t="shared" si="319"/>
        <v>2275</v>
      </c>
      <c r="R2277" s="79"/>
      <c r="T2277" s="3" t="str">
        <f t="shared" si="317"/>
        <v/>
      </c>
    </row>
    <row r="2278" spans="1:20" ht="24.75" customHeight="1">
      <c r="A2278" s="69">
        <f t="shared" si="318"/>
        <v>2276</v>
      </c>
      <c r="B2278" s="16" t="str">
        <f t="shared" si="320"/>
        <v>1978</v>
      </c>
      <c r="C2278" s="69">
        <f t="shared" si="315"/>
        <v>1978</v>
      </c>
      <c r="D2278" s="11"/>
      <c r="E2278" s="12"/>
      <c r="F2278" s="13"/>
      <c r="G2278" s="14"/>
      <c r="H2278" s="91"/>
      <c r="I2278" s="92"/>
      <c r="J2278" s="93"/>
      <c r="K2278" s="94" t="str">
        <f t="shared" si="321"/>
        <v/>
      </c>
      <c r="L2278" s="95">
        <f t="shared" si="314"/>
        <v>0</v>
      </c>
      <c r="M2278" s="96"/>
      <c r="N2278" s="79" t="str">
        <f t="shared" si="322"/>
        <v/>
      </c>
      <c r="O2278" s="82"/>
      <c r="P2278" s="83">
        <f t="shared" si="316"/>
        <v>0</v>
      </c>
      <c r="Q2278" s="78">
        <f t="shared" si="319"/>
        <v>2276</v>
      </c>
      <c r="R2278" s="79"/>
      <c r="T2278" s="3" t="str">
        <f t="shared" si="317"/>
        <v/>
      </c>
    </row>
    <row r="2279" spans="1:20" ht="24.75" customHeight="1">
      <c r="A2279" s="69">
        <f t="shared" si="318"/>
        <v>2277</v>
      </c>
      <c r="B2279" s="16" t="str">
        <f t="shared" si="320"/>
        <v>1979</v>
      </c>
      <c r="C2279" s="69">
        <f t="shared" si="315"/>
        <v>1979</v>
      </c>
      <c r="D2279" s="11"/>
      <c r="E2279" s="12"/>
      <c r="F2279" s="13"/>
      <c r="G2279" s="14"/>
      <c r="H2279" s="91"/>
      <c r="I2279" s="92"/>
      <c r="J2279" s="93"/>
      <c r="K2279" s="94" t="str">
        <f t="shared" si="321"/>
        <v/>
      </c>
      <c r="L2279" s="95">
        <f t="shared" si="314"/>
        <v>0</v>
      </c>
      <c r="M2279" s="96"/>
      <c r="N2279" s="79" t="str">
        <f t="shared" si="322"/>
        <v/>
      </c>
      <c r="O2279" s="82"/>
      <c r="P2279" s="83">
        <f t="shared" si="316"/>
        <v>0</v>
      </c>
      <c r="Q2279" s="78">
        <f t="shared" si="319"/>
        <v>2277</v>
      </c>
      <c r="R2279" s="79"/>
      <c r="T2279" s="3" t="str">
        <f t="shared" si="317"/>
        <v/>
      </c>
    </row>
    <row r="2280" spans="1:20" ht="24.75" customHeight="1">
      <c r="A2280" s="69">
        <f t="shared" si="318"/>
        <v>2278</v>
      </c>
      <c r="B2280" s="16" t="str">
        <f t="shared" si="320"/>
        <v>1980</v>
      </c>
      <c r="C2280" s="69">
        <f t="shared" si="315"/>
        <v>1980</v>
      </c>
      <c r="D2280" s="11"/>
      <c r="E2280" s="12"/>
      <c r="F2280" s="13"/>
      <c r="G2280" s="14"/>
      <c r="H2280" s="91"/>
      <c r="I2280" s="92"/>
      <c r="J2280" s="93"/>
      <c r="K2280" s="94" t="str">
        <f t="shared" si="321"/>
        <v/>
      </c>
      <c r="L2280" s="95">
        <f t="shared" si="314"/>
        <v>0</v>
      </c>
      <c r="M2280" s="96"/>
      <c r="N2280" s="79" t="str">
        <f t="shared" si="322"/>
        <v/>
      </c>
      <c r="O2280" s="82"/>
      <c r="P2280" s="83">
        <f t="shared" si="316"/>
        <v>0</v>
      </c>
      <c r="Q2280" s="78">
        <f t="shared" si="319"/>
        <v>2278</v>
      </c>
      <c r="R2280" s="79"/>
      <c r="T2280" s="3" t="str">
        <f t="shared" si="317"/>
        <v/>
      </c>
    </row>
    <row r="2281" spans="1:20" ht="24.75" customHeight="1">
      <c r="A2281" s="69">
        <f t="shared" si="318"/>
        <v>2279</v>
      </c>
      <c r="B2281" s="16" t="str">
        <f t="shared" si="320"/>
        <v>1981</v>
      </c>
      <c r="C2281" s="69">
        <f t="shared" si="315"/>
        <v>1981</v>
      </c>
      <c r="D2281" s="11"/>
      <c r="E2281" s="12"/>
      <c r="F2281" s="13"/>
      <c r="G2281" s="14"/>
      <c r="H2281" s="91"/>
      <c r="I2281" s="92"/>
      <c r="J2281" s="93"/>
      <c r="K2281" s="94" t="str">
        <f t="shared" si="321"/>
        <v/>
      </c>
      <c r="L2281" s="95">
        <f t="shared" si="314"/>
        <v>0</v>
      </c>
      <c r="M2281" s="96"/>
      <c r="N2281" s="79" t="str">
        <f t="shared" si="322"/>
        <v/>
      </c>
      <c r="O2281" s="82"/>
      <c r="P2281" s="83">
        <f t="shared" si="316"/>
        <v>0</v>
      </c>
      <c r="Q2281" s="78">
        <f t="shared" si="319"/>
        <v>2279</v>
      </c>
      <c r="R2281" s="79"/>
      <c r="T2281" s="3" t="str">
        <f t="shared" si="317"/>
        <v/>
      </c>
    </row>
    <row r="2282" spans="1:20" ht="24.75" customHeight="1">
      <c r="A2282" s="69">
        <f t="shared" si="318"/>
        <v>2280</v>
      </c>
      <c r="B2282" s="16" t="str">
        <f t="shared" si="320"/>
        <v>1982</v>
      </c>
      <c r="C2282" s="69">
        <f t="shared" si="315"/>
        <v>1982</v>
      </c>
      <c r="D2282" s="11"/>
      <c r="E2282" s="12"/>
      <c r="F2282" s="13"/>
      <c r="G2282" s="14"/>
      <c r="H2282" s="91"/>
      <c r="I2282" s="92"/>
      <c r="J2282" s="93"/>
      <c r="K2282" s="94" t="str">
        <f t="shared" si="321"/>
        <v/>
      </c>
      <c r="L2282" s="95">
        <f t="shared" si="314"/>
        <v>0</v>
      </c>
      <c r="M2282" s="96"/>
      <c r="N2282" s="79" t="str">
        <f t="shared" si="322"/>
        <v/>
      </c>
      <c r="O2282" s="82"/>
      <c r="P2282" s="83">
        <f t="shared" si="316"/>
        <v>0</v>
      </c>
      <c r="Q2282" s="78">
        <f t="shared" si="319"/>
        <v>2280</v>
      </c>
      <c r="R2282" s="79"/>
      <c r="T2282" s="3" t="str">
        <f t="shared" si="317"/>
        <v/>
      </c>
    </row>
    <row r="2283" spans="1:20" ht="24.75" customHeight="1">
      <c r="A2283" s="69">
        <f t="shared" si="318"/>
        <v>2281</v>
      </c>
      <c r="B2283" s="16" t="str">
        <f t="shared" si="320"/>
        <v>1983</v>
      </c>
      <c r="C2283" s="69">
        <f t="shared" si="315"/>
        <v>1983</v>
      </c>
      <c r="D2283" s="11"/>
      <c r="E2283" s="12"/>
      <c r="F2283" s="13"/>
      <c r="G2283" s="14"/>
      <c r="H2283" s="91"/>
      <c r="I2283" s="92"/>
      <c r="J2283" s="93"/>
      <c r="K2283" s="94" t="str">
        <f t="shared" si="321"/>
        <v/>
      </c>
      <c r="L2283" s="95">
        <f t="shared" si="314"/>
        <v>0</v>
      </c>
      <c r="M2283" s="96"/>
      <c r="N2283" s="79" t="str">
        <f t="shared" si="322"/>
        <v/>
      </c>
      <c r="O2283" s="82"/>
      <c r="P2283" s="83">
        <f t="shared" si="316"/>
        <v>0</v>
      </c>
      <c r="Q2283" s="78">
        <f t="shared" si="319"/>
        <v>2281</v>
      </c>
      <c r="R2283" s="79"/>
      <c r="T2283" s="3" t="str">
        <f t="shared" si="317"/>
        <v/>
      </c>
    </row>
    <row r="2284" spans="1:20" ht="24.75" customHeight="1">
      <c r="A2284" s="69">
        <f t="shared" si="318"/>
        <v>2282</v>
      </c>
      <c r="B2284" s="16" t="str">
        <f t="shared" si="320"/>
        <v>1984</v>
      </c>
      <c r="C2284" s="69">
        <f t="shared" si="315"/>
        <v>1984</v>
      </c>
      <c r="D2284" s="11"/>
      <c r="E2284" s="12"/>
      <c r="F2284" s="13"/>
      <c r="G2284" s="14"/>
      <c r="H2284" s="91"/>
      <c r="I2284" s="92"/>
      <c r="J2284" s="93"/>
      <c r="K2284" s="94" t="str">
        <f t="shared" si="321"/>
        <v/>
      </c>
      <c r="L2284" s="95">
        <f t="shared" si="314"/>
        <v>0</v>
      </c>
      <c r="M2284" s="96"/>
      <c r="N2284" s="79" t="str">
        <f t="shared" si="322"/>
        <v/>
      </c>
      <c r="O2284" s="82"/>
      <c r="P2284" s="83">
        <f t="shared" si="316"/>
        <v>0</v>
      </c>
      <c r="Q2284" s="78">
        <f t="shared" si="319"/>
        <v>2282</v>
      </c>
      <c r="R2284" s="79"/>
      <c r="T2284" s="3" t="str">
        <f t="shared" si="317"/>
        <v/>
      </c>
    </row>
    <row r="2285" spans="1:20" ht="24.75" customHeight="1">
      <c r="A2285" s="69">
        <f t="shared" si="318"/>
        <v>2283</v>
      </c>
      <c r="B2285" s="16" t="str">
        <f t="shared" si="320"/>
        <v>1985</v>
      </c>
      <c r="C2285" s="69">
        <f t="shared" si="315"/>
        <v>1985</v>
      </c>
      <c r="D2285" s="11"/>
      <c r="E2285" s="12"/>
      <c r="F2285" s="13"/>
      <c r="G2285" s="14"/>
      <c r="H2285" s="91"/>
      <c r="I2285" s="92"/>
      <c r="J2285" s="93"/>
      <c r="K2285" s="94" t="str">
        <f t="shared" si="321"/>
        <v/>
      </c>
      <c r="L2285" s="95">
        <f t="shared" si="314"/>
        <v>0</v>
      </c>
      <c r="M2285" s="96"/>
      <c r="N2285" s="79" t="str">
        <f t="shared" si="322"/>
        <v/>
      </c>
      <c r="O2285" s="82"/>
      <c r="P2285" s="83">
        <f t="shared" si="316"/>
        <v>0</v>
      </c>
      <c r="Q2285" s="78">
        <f t="shared" si="319"/>
        <v>2283</v>
      </c>
      <c r="R2285" s="79"/>
      <c r="T2285" s="3" t="str">
        <f t="shared" si="317"/>
        <v/>
      </c>
    </row>
    <row r="2286" spans="1:20" ht="24.75" customHeight="1">
      <c r="A2286" s="69">
        <f t="shared" si="318"/>
        <v>2284</v>
      </c>
      <c r="B2286" s="16" t="str">
        <f t="shared" si="320"/>
        <v>1986</v>
      </c>
      <c r="C2286" s="69">
        <f t="shared" si="315"/>
        <v>1986</v>
      </c>
      <c r="D2286" s="11"/>
      <c r="E2286" s="12"/>
      <c r="F2286" s="13"/>
      <c r="G2286" s="14"/>
      <c r="H2286" s="91"/>
      <c r="I2286" s="92"/>
      <c r="J2286" s="93"/>
      <c r="K2286" s="94" t="str">
        <f t="shared" si="321"/>
        <v/>
      </c>
      <c r="L2286" s="95">
        <f t="shared" si="314"/>
        <v>0</v>
      </c>
      <c r="M2286" s="96"/>
      <c r="N2286" s="79" t="str">
        <f t="shared" si="322"/>
        <v/>
      </c>
      <c r="O2286" s="82"/>
      <c r="P2286" s="83">
        <f t="shared" si="316"/>
        <v>0</v>
      </c>
      <c r="Q2286" s="78">
        <f t="shared" si="319"/>
        <v>2284</v>
      </c>
      <c r="R2286" s="79"/>
      <c r="T2286" s="3" t="str">
        <f t="shared" si="317"/>
        <v/>
      </c>
    </row>
    <row r="2287" spans="1:20" ht="24.75" customHeight="1">
      <c r="A2287" s="69">
        <f t="shared" si="318"/>
        <v>2285</v>
      </c>
      <c r="B2287" s="16" t="str">
        <f t="shared" si="320"/>
        <v>1987</v>
      </c>
      <c r="C2287" s="69">
        <f t="shared" si="315"/>
        <v>1987</v>
      </c>
      <c r="D2287" s="11"/>
      <c r="E2287" s="12"/>
      <c r="F2287" s="13"/>
      <c r="G2287" s="14"/>
      <c r="H2287" s="91"/>
      <c r="I2287" s="92"/>
      <c r="J2287" s="93"/>
      <c r="K2287" s="94" t="str">
        <f t="shared" si="321"/>
        <v/>
      </c>
      <c r="L2287" s="95">
        <f t="shared" si="314"/>
        <v>0</v>
      </c>
      <c r="M2287" s="96"/>
      <c r="N2287" s="79" t="str">
        <f t="shared" si="322"/>
        <v/>
      </c>
      <c r="O2287" s="82"/>
      <c r="P2287" s="83">
        <f t="shared" si="316"/>
        <v>0</v>
      </c>
      <c r="Q2287" s="78">
        <f t="shared" si="319"/>
        <v>2285</v>
      </c>
      <c r="R2287" s="79"/>
      <c r="T2287" s="3" t="str">
        <f t="shared" si="317"/>
        <v/>
      </c>
    </row>
    <row r="2288" spans="1:20" ht="24.75" customHeight="1">
      <c r="A2288" s="69">
        <f t="shared" si="318"/>
        <v>2286</v>
      </c>
      <c r="B2288" s="16" t="str">
        <f t="shared" si="320"/>
        <v>1988</v>
      </c>
      <c r="C2288" s="69">
        <f t="shared" si="315"/>
        <v>1988</v>
      </c>
      <c r="D2288" s="11"/>
      <c r="E2288" s="12"/>
      <c r="F2288" s="13"/>
      <c r="G2288" s="14"/>
      <c r="H2288" s="91"/>
      <c r="I2288" s="92"/>
      <c r="J2288" s="93"/>
      <c r="K2288" s="94" t="str">
        <f t="shared" si="321"/>
        <v/>
      </c>
      <c r="L2288" s="95">
        <f t="shared" si="314"/>
        <v>0</v>
      </c>
      <c r="M2288" s="96"/>
      <c r="N2288" s="79" t="str">
        <f t="shared" si="322"/>
        <v/>
      </c>
      <c r="O2288" s="82"/>
      <c r="P2288" s="83">
        <f t="shared" si="316"/>
        <v>0</v>
      </c>
      <c r="Q2288" s="78">
        <f t="shared" si="319"/>
        <v>2286</v>
      </c>
      <c r="R2288" s="79"/>
      <c r="T2288" s="3" t="str">
        <f t="shared" si="317"/>
        <v/>
      </c>
    </row>
    <row r="2289" spans="1:20" ht="24.75" customHeight="1">
      <c r="A2289" s="69">
        <f t="shared" si="318"/>
        <v>2287</v>
      </c>
      <c r="B2289" s="16" t="str">
        <f t="shared" si="320"/>
        <v>1989</v>
      </c>
      <c r="C2289" s="69">
        <f t="shared" si="315"/>
        <v>1989</v>
      </c>
      <c r="D2289" s="11"/>
      <c r="E2289" s="12"/>
      <c r="F2289" s="13"/>
      <c r="G2289" s="14"/>
      <c r="H2289" s="91"/>
      <c r="I2289" s="92"/>
      <c r="J2289" s="93"/>
      <c r="K2289" s="94" t="str">
        <f t="shared" si="321"/>
        <v/>
      </c>
      <c r="L2289" s="95">
        <f t="shared" si="314"/>
        <v>0</v>
      </c>
      <c r="M2289" s="96"/>
      <c r="N2289" s="79" t="str">
        <f t="shared" si="322"/>
        <v/>
      </c>
      <c r="O2289" s="82"/>
      <c r="P2289" s="83">
        <f t="shared" si="316"/>
        <v>0</v>
      </c>
      <c r="Q2289" s="78">
        <f t="shared" si="319"/>
        <v>2287</v>
      </c>
      <c r="R2289" s="79"/>
      <c r="T2289" s="3" t="str">
        <f t="shared" si="317"/>
        <v/>
      </c>
    </row>
    <row r="2290" spans="1:20" ht="24.75" customHeight="1">
      <c r="A2290" s="69">
        <f t="shared" si="318"/>
        <v>2288</v>
      </c>
      <c r="B2290" s="16" t="str">
        <f t="shared" si="320"/>
        <v>1990</v>
      </c>
      <c r="C2290" s="69">
        <f t="shared" si="315"/>
        <v>1990</v>
      </c>
      <c r="D2290" s="11"/>
      <c r="E2290" s="12"/>
      <c r="F2290" s="13"/>
      <c r="G2290" s="14"/>
      <c r="H2290" s="91"/>
      <c r="I2290" s="92"/>
      <c r="J2290" s="93"/>
      <c r="K2290" s="94" t="str">
        <f t="shared" si="321"/>
        <v/>
      </c>
      <c r="L2290" s="95">
        <f t="shared" si="314"/>
        <v>0</v>
      </c>
      <c r="M2290" s="96"/>
      <c r="N2290" s="79" t="str">
        <f t="shared" si="322"/>
        <v/>
      </c>
      <c r="O2290" s="82"/>
      <c r="P2290" s="83">
        <f t="shared" si="316"/>
        <v>0</v>
      </c>
      <c r="Q2290" s="78">
        <f t="shared" si="319"/>
        <v>2288</v>
      </c>
      <c r="R2290" s="79"/>
      <c r="T2290" s="3" t="str">
        <f t="shared" si="317"/>
        <v/>
      </c>
    </row>
    <row r="2291" spans="1:20" ht="24.75" customHeight="1">
      <c r="A2291" s="69">
        <f t="shared" si="318"/>
        <v>2289</v>
      </c>
      <c r="B2291" s="16" t="str">
        <f t="shared" si="320"/>
        <v>1991</v>
      </c>
      <c r="C2291" s="69">
        <f t="shared" si="315"/>
        <v>1991</v>
      </c>
      <c r="D2291" s="11"/>
      <c r="E2291" s="12"/>
      <c r="F2291" s="13"/>
      <c r="G2291" s="14"/>
      <c r="H2291" s="91"/>
      <c r="I2291" s="92"/>
      <c r="J2291" s="93"/>
      <c r="K2291" s="94" t="str">
        <f t="shared" si="321"/>
        <v/>
      </c>
      <c r="L2291" s="95">
        <f t="shared" si="314"/>
        <v>0</v>
      </c>
      <c r="M2291" s="96"/>
      <c r="N2291" s="79" t="str">
        <f t="shared" si="322"/>
        <v/>
      </c>
      <c r="O2291" s="82"/>
      <c r="P2291" s="83">
        <f t="shared" si="316"/>
        <v>0</v>
      </c>
      <c r="Q2291" s="78">
        <f t="shared" si="319"/>
        <v>2289</v>
      </c>
      <c r="R2291" s="79"/>
      <c r="T2291" s="3" t="str">
        <f t="shared" si="317"/>
        <v/>
      </c>
    </row>
    <row r="2292" spans="1:20" ht="24.75" customHeight="1">
      <c r="A2292" s="69">
        <f t="shared" si="318"/>
        <v>2290</v>
      </c>
      <c r="B2292" s="16" t="str">
        <f t="shared" si="320"/>
        <v>1992</v>
      </c>
      <c r="C2292" s="69">
        <f t="shared" si="315"/>
        <v>1992</v>
      </c>
      <c r="D2292" s="11"/>
      <c r="E2292" s="12"/>
      <c r="F2292" s="13"/>
      <c r="G2292" s="14"/>
      <c r="H2292" s="91"/>
      <c r="I2292" s="92"/>
      <c r="J2292" s="93"/>
      <c r="K2292" s="94" t="str">
        <f t="shared" si="321"/>
        <v/>
      </c>
      <c r="L2292" s="95">
        <f t="shared" si="314"/>
        <v>0</v>
      </c>
      <c r="M2292" s="96"/>
      <c r="N2292" s="79" t="str">
        <f t="shared" si="322"/>
        <v/>
      </c>
      <c r="O2292" s="82"/>
      <c r="P2292" s="83">
        <f t="shared" si="316"/>
        <v>0</v>
      </c>
      <c r="Q2292" s="78">
        <f t="shared" si="319"/>
        <v>2290</v>
      </c>
      <c r="R2292" s="79"/>
      <c r="T2292" s="3" t="str">
        <f t="shared" si="317"/>
        <v/>
      </c>
    </row>
    <row r="2293" spans="1:20" ht="24.75" customHeight="1">
      <c r="A2293" s="69">
        <f t="shared" si="318"/>
        <v>2291</v>
      </c>
      <c r="B2293" s="16" t="str">
        <f t="shared" si="320"/>
        <v>1993</v>
      </c>
      <c r="C2293" s="69">
        <f t="shared" si="315"/>
        <v>1993</v>
      </c>
      <c r="D2293" s="11"/>
      <c r="E2293" s="12"/>
      <c r="F2293" s="13"/>
      <c r="G2293" s="14"/>
      <c r="H2293" s="91"/>
      <c r="I2293" s="92"/>
      <c r="J2293" s="93"/>
      <c r="K2293" s="94" t="str">
        <f t="shared" si="321"/>
        <v/>
      </c>
      <c r="L2293" s="95">
        <f t="shared" si="314"/>
        <v>0</v>
      </c>
      <c r="M2293" s="96"/>
      <c r="N2293" s="79" t="str">
        <f t="shared" si="322"/>
        <v/>
      </c>
      <c r="O2293" s="82"/>
      <c r="P2293" s="83">
        <f t="shared" si="316"/>
        <v>0</v>
      </c>
      <c r="Q2293" s="78">
        <f t="shared" si="319"/>
        <v>2291</v>
      </c>
      <c r="R2293" s="79"/>
      <c r="T2293" s="3" t="str">
        <f t="shared" si="317"/>
        <v/>
      </c>
    </row>
    <row r="2294" spans="1:20" ht="24.75" customHeight="1">
      <c r="A2294" s="69">
        <f t="shared" si="318"/>
        <v>2292</v>
      </c>
      <c r="B2294" s="16" t="str">
        <f t="shared" si="320"/>
        <v>1994</v>
      </c>
      <c r="C2294" s="69">
        <f t="shared" si="315"/>
        <v>1994</v>
      </c>
      <c r="D2294" s="11"/>
      <c r="E2294" s="12"/>
      <c r="F2294" s="13"/>
      <c r="G2294" s="14"/>
      <c r="H2294" s="91"/>
      <c r="I2294" s="92"/>
      <c r="J2294" s="93"/>
      <c r="K2294" s="94" t="str">
        <f t="shared" si="321"/>
        <v/>
      </c>
      <c r="L2294" s="95">
        <f t="shared" si="314"/>
        <v>0</v>
      </c>
      <c r="M2294" s="96"/>
      <c r="N2294" s="79" t="str">
        <f t="shared" si="322"/>
        <v/>
      </c>
      <c r="O2294" s="82"/>
      <c r="P2294" s="83">
        <f t="shared" si="316"/>
        <v>0</v>
      </c>
      <c r="Q2294" s="78">
        <f t="shared" si="319"/>
        <v>2292</v>
      </c>
      <c r="R2294" s="79"/>
      <c r="T2294" s="3" t="str">
        <f t="shared" si="317"/>
        <v/>
      </c>
    </row>
    <row r="2295" spans="1:20" ht="24.75" customHeight="1">
      <c r="A2295" s="69">
        <f t="shared" si="318"/>
        <v>2293</v>
      </c>
      <c r="B2295" s="16" t="str">
        <f t="shared" si="320"/>
        <v>1995</v>
      </c>
      <c r="C2295" s="69">
        <f t="shared" si="315"/>
        <v>1995</v>
      </c>
      <c r="D2295" s="11"/>
      <c r="E2295" s="12"/>
      <c r="F2295" s="13"/>
      <c r="G2295" s="14"/>
      <c r="H2295" s="91"/>
      <c r="I2295" s="92"/>
      <c r="J2295" s="93"/>
      <c r="K2295" s="94" t="str">
        <f t="shared" si="321"/>
        <v/>
      </c>
      <c r="L2295" s="95">
        <f t="shared" si="314"/>
        <v>0</v>
      </c>
      <c r="M2295" s="96"/>
      <c r="N2295" s="79" t="str">
        <f t="shared" si="322"/>
        <v/>
      </c>
      <c r="O2295" s="82"/>
      <c r="P2295" s="83">
        <f t="shared" si="316"/>
        <v>0</v>
      </c>
      <c r="Q2295" s="78">
        <f t="shared" si="319"/>
        <v>2293</v>
      </c>
      <c r="R2295" s="79"/>
      <c r="T2295" s="3" t="str">
        <f t="shared" si="317"/>
        <v/>
      </c>
    </row>
    <row r="2296" spans="1:20" ht="24.75" customHeight="1">
      <c r="A2296" s="69">
        <f t="shared" si="318"/>
        <v>2294</v>
      </c>
      <c r="B2296" s="16" t="str">
        <f t="shared" si="320"/>
        <v>1996</v>
      </c>
      <c r="C2296" s="69">
        <f t="shared" si="315"/>
        <v>1996</v>
      </c>
      <c r="D2296" s="11"/>
      <c r="E2296" s="12"/>
      <c r="F2296" s="13"/>
      <c r="G2296" s="14"/>
      <c r="H2296" s="91"/>
      <c r="I2296" s="92"/>
      <c r="J2296" s="93"/>
      <c r="K2296" s="94" t="str">
        <f t="shared" si="321"/>
        <v/>
      </c>
      <c r="L2296" s="95">
        <f t="shared" si="314"/>
        <v>0</v>
      </c>
      <c r="M2296" s="96"/>
      <c r="N2296" s="79" t="str">
        <f t="shared" si="322"/>
        <v/>
      </c>
      <c r="O2296" s="82"/>
      <c r="P2296" s="83">
        <f t="shared" si="316"/>
        <v>0</v>
      </c>
      <c r="Q2296" s="78">
        <f t="shared" si="319"/>
        <v>2294</v>
      </c>
      <c r="R2296" s="79"/>
      <c r="T2296" s="3" t="str">
        <f t="shared" si="317"/>
        <v/>
      </c>
    </row>
    <row r="2297" spans="1:20" ht="24.75" customHeight="1">
      <c r="A2297" s="69">
        <f t="shared" si="318"/>
        <v>2295</v>
      </c>
      <c r="B2297" s="16" t="str">
        <f t="shared" si="320"/>
        <v>1997</v>
      </c>
      <c r="C2297" s="69">
        <f t="shared" si="315"/>
        <v>1997</v>
      </c>
      <c r="D2297" s="11"/>
      <c r="E2297" s="12"/>
      <c r="F2297" s="13"/>
      <c r="G2297" s="14"/>
      <c r="H2297" s="91"/>
      <c r="I2297" s="92"/>
      <c r="J2297" s="93"/>
      <c r="K2297" s="94" t="str">
        <f t="shared" si="321"/>
        <v/>
      </c>
      <c r="L2297" s="95">
        <f t="shared" si="314"/>
        <v>0</v>
      </c>
      <c r="M2297" s="96"/>
      <c r="N2297" s="79" t="str">
        <f t="shared" si="322"/>
        <v/>
      </c>
      <c r="O2297" s="82"/>
      <c r="P2297" s="83">
        <f t="shared" si="316"/>
        <v>0</v>
      </c>
      <c r="Q2297" s="78">
        <f t="shared" si="319"/>
        <v>2295</v>
      </c>
      <c r="R2297" s="79"/>
      <c r="T2297" s="3" t="str">
        <f t="shared" si="317"/>
        <v/>
      </c>
    </row>
    <row r="2298" spans="1:20" ht="24.75" customHeight="1">
      <c r="A2298" s="69">
        <f t="shared" si="318"/>
        <v>2296</v>
      </c>
      <c r="B2298" s="16" t="str">
        <f t="shared" si="320"/>
        <v>1998</v>
      </c>
      <c r="C2298" s="69">
        <f t="shared" si="315"/>
        <v>1998</v>
      </c>
      <c r="D2298" s="11"/>
      <c r="E2298" s="12"/>
      <c r="F2298" s="13"/>
      <c r="G2298" s="14"/>
      <c r="H2298" s="91"/>
      <c r="I2298" s="92"/>
      <c r="J2298" s="93"/>
      <c r="K2298" s="94" t="str">
        <f t="shared" si="321"/>
        <v/>
      </c>
      <c r="L2298" s="95">
        <f t="shared" si="314"/>
        <v>0</v>
      </c>
      <c r="M2298" s="96"/>
      <c r="N2298" s="79" t="str">
        <f t="shared" si="322"/>
        <v/>
      </c>
      <c r="O2298" s="82"/>
      <c r="P2298" s="83">
        <f t="shared" si="316"/>
        <v>0</v>
      </c>
      <c r="Q2298" s="78">
        <f t="shared" si="319"/>
        <v>2296</v>
      </c>
      <c r="R2298" s="79"/>
      <c r="T2298" s="3" t="str">
        <f t="shared" si="317"/>
        <v/>
      </c>
    </row>
    <row r="2299" spans="1:20" ht="24.75" customHeight="1">
      <c r="A2299" s="69">
        <f t="shared" si="318"/>
        <v>2297</v>
      </c>
      <c r="B2299" s="16" t="str">
        <f t="shared" si="320"/>
        <v>1999</v>
      </c>
      <c r="C2299" s="69">
        <f t="shared" si="315"/>
        <v>1999</v>
      </c>
      <c r="D2299" s="11"/>
      <c r="E2299" s="12"/>
      <c r="F2299" s="13"/>
      <c r="G2299" s="14"/>
      <c r="H2299" s="91"/>
      <c r="I2299" s="92"/>
      <c r="J2299" s="93"/>
      <c r="K2299" s="94" t="str">
        <f t="shared" si="321"/>
        <v/>
      </c>
      <c r="L2299" s="95">
        <f t="shared" si="314"/>
        <v>0</v>
      </c>
      <c r="M2299" s="96"/>
      <c r="N2299" s="79" t="str">
        <f t="shared" si="322"/>
        <v/>
      </c>
      <c r="O2299" s="82"/>
      <c r="P2299" s="83">
        <f t="shared" si="316"/>
        <v>0</v>
      </c>
      <c r="Q2299" s="78">
        <f t="shared" si="319"/>
        <v>2297</v>
      </c>
      <c r="R2299" s="79"/>
      <c r="T2299" s="3" t="str">
        <f t="shared" si="317"/>
        <v/>
      </c>
    </row>
    <row r="2300" spans="1:20" ht="24.75" customHeight="1">
      <c r="A2300" s="69">
        <f t="shared" si="318"/>
        <v>2298</v>
      </c>
      <c r="B2300" s="16" t="str">
        <f t="shared" si="320"/>
        <v>2000</v>
      </c>
      <c r="C2300" s="69">
        <f t="shared" si="315"/>
        <v>2000</v>
      </c>
      <c r="D2300" s="11"/>
      <c r="E2300" s="12"/>
      <c r="F2300" s="13"/>
      <c r="G2300" s="14"/>
      <c r="H2300" s="91"/>
      <c r="I2300" s="92"/>
      <c r="J2300" s="93"/>
      <c r="K2300" s="94" t="str">
        <f t="shared" si="321"/>
        <v/>
      </c>
      <c r="L2300" s="95">
        <f t="shared" si="314"/>
        <v>0</v>
      </c>
      <c r="M2300" s="96"/>
      <c r="N2300" s="79" t="str">
        <f t="shared" si="322"/>
        <v/>
      </c>
      <c r="O2300" s="82"/>
      <c r="P2300" s="83">
        <f t="shared" si="316"/>
        <v>0</v>
      </c>
      <c r="Q2300" s="78">
        <f t="shared" si="319"/>
        <v>2298</v>
      </c>
      <c r="R2300" s="79"/>
      <c r="T2300" s="3" t="str">
        <f t="shared" si="317"/>
        <v/>
      </c>
    </row>
    <row r="2301" spans="1:20" ht="24.75" customHeight="1">
      <c r="A2301" s="69">
        <f t="shared" si="318"/>
        <v>2299</v>
      </c>
      <c r="B2301" s="16" t="str">
        <f t="shared" si="320"/>
        <v>2001</v>
      </c>
      <c r="C2301" s="69">
        <f t="shared" si="315"/>
        <v>2001</v>
      </c>
      <c r="D2301" s="11"/>
      <c r="E2301" s="12"/>
      <c r="F2301" s="13"/>
      <c r="G2301" s="14"/>
      <c r="H2301" s="91"/>
      <c r="I2301" s="92"/>
      <c r="J2301" s="93"/>
      <c r="K2301" s="94" t="str">
        <f t="shared" si="321"/>
        <v/>
      </c>
      <c r="L2301" s="95">
        <f t="shared" si="314"/>
        <v>0</v>
      </c>
      <c r="M2301" s="96"/>
      <c r="N2301" s="79" t="str">
        <f t="shared" si="322"/>
        <v/>
      </c>
      <c r="O2301" s="82"/>
      <c r="P2301" s="83">
        <f t="shared" si="316"/>
        <v>0</v>
      </c>
      <c r="Q2301" s="78">
        <f t="shared" si="319"/>
        <v>2299</v>
      </c>
      <c r="R2301" s="79"/>
      <c r="T2301" s="3" t="str">
        <f t="shared" si="317"/>
        <v/>
      </c>
    </row>
    <row r="2302" spans="1:20" ht="24.75" customHeight="1">
      <c r="A2302" s="69">
        <f t="shared" si="318"/>
        <v>2300</v>
      </c>
      <c r="B2302" s="16" t="str">
        <f t="shared" si="320"/>
        <v>2002</v>
      </c>
      <c r="C2302" s="69">
        <f t="shared" si="315"/>
        <v>2002</v>
      </c>
      <c r="D2302" s="11"/>
      <c r="E2302" s="12"/>
      <c r="F2302" s="13"/>
      <c r="G2302" s="14"/>
      <c r="H2302" s="91"/>
      <c r="I2302" s="92"/>
      <c r="J2302" s="93"/>
      <c r="K2302" s="94" t="str">
        <f t="shared" si="321"/>
        <v/>
      </c>
      <c r="L2302" s="95">
        <f t="shared" si="314"/>
        <v>0</v>
      </c>
      <c r="M2302" s="96"/>
      <c r="N2302" s="79" t="str">
        <f t="shared" si="322"/>
        <v/>
      </c>
      <c r="O2302" s="82"/>
      <c r="P2302" s="83">
        <f t="shared" si="316"/>
        <v>0</v>
      </c>
      <c r="Q2302" s="78">
        <f t="shared" si="319"/>
        <v>2300</v>
      </c>
      <c r="R2302" s="79"/>
      <c r="T2302" s="3" t="str">
        <f t="shared" si="317"/>
        <v/>
      </c>
    </row>
    <row r="2303" spans="1:20" ht="24.75" customHeight="1">
      <c r="A2303" s="69">
        <f t="shared" si="318"/>
        <v>2301</v>
      </c>
      <c r="B2303" s="16" t="str">
        <f t="shared" si="320"/>
        <v>2003</v>
      </c>
      <c r="C2303" s="69">
        <f t="shared" si="315"/>
        <v>2003</v>
      </c>
      <c r="D2303" s="11"/>
      <c r="E2303" s="12"/>
      <c r="F2303" s="13"/>
      <c r="G2303" s="14"/>
      <c r="H2303" s="91"/>
      <c r="I2303" s="92"/>
      <c r="J2303" s="93"/>
      <c r="K2303" s="94" t="str">
        <f t="shared" si="321"/>
        <v/>
      </c>
      <c r="L2303" s="95">
        <f t="shared" si="314"/>
        <v>0</v>
      </c>
      <c r="M2303" s="96"/>
      <c r="N2303" s="79" t="str">
        <f t="shared" si="322"/>
        <v/>
      </c>
      <c r="O2303" s="82"/>
      <c r="P2303" s="83">
        <f t="shared" si="316"/>
        <v>0</v>
      </c>
      <c r="Q2303" s="78">
        <f t="shared" si="319"/>
        <v>2301</v>
      </c>
      <c r="R2303" s="79"/>
      <c r="T2303" s="3" t="str">
        <f t="shared" si="317"/>
        <v/>
      </c>
    </row>
    <row r="2304" spans="1:20" ht="24.75" customHeight="1">
      <c r="A2304" s="69">
        <f t="shared" si="318"/>
        <v>2302</v>
      </c>
      <c r="B2304" s="16" t="str">
        <f t="shared" si="320"/>
        <v>2004</v>
      </c>
      <c r="C2304" s="69">
        <f t="shared" si="315"/>
        <v>2004</v>
      </c>
      <c r="D2304" s="11"/>
      <c r="E2304" s="12"/>
      <c r="F2304" s="13"/>
      <c r="G2304" s="14"/>
      <c r="H2304" s="91"/>
      <c r="I2304" s="92"/>
      <c r="J2304" s="93"/>
      <c r="K2304" s="94" t="str">
        <f t="shared" si="321"/>
        <v/>
      </c>
      <c r="L2304" s="95">
        <f t="shared" si="314"/>
        <v>0</v>
      </c>
      <c r="M2304" s="96"/>
      <c r="N2304" s="79" t="str">
        <f t="shared" si="322"/>
        <v/>
      </c>
      <c r="O2304" s="82"/>
      <c r="P2304" s="83">
        <f t="shared" si="316"/>
        <v>0</v>
      </c>
      <c r="Q2304" s="78">
        <f t="shared" si="319"/>
        <v>2302</v>
      </c>
      <c r="R2304" s="79"/>
      <c r="T2304" s="3" t="str">
        <f t="shared" si="317"/>
        <v/>
      </c>
    </row>
    <row r="2305" spans="1:20" ht="24.75" customHeight="1">
      <c r="A2305" s="69">
        <f t="shared" si="318"/>
        <v>2303</v>
      </c>
      <c r="B2305" s="16" t="str">
        <f t="shared" si="320"/>
        <v>2005</v>
      </c>
      <c r="C2305" s="69">
        <f t="shared" si="315"/>
        <v>2005</v>
      </c>
      <c r="D2305" s="11"/>
      <c r="E2305" s="12"/>
      <c r="F2305" s="13"/>
      <c r="G2305" s="14"/>
      <c r="H2305" s="91"/>
      <c r="I2305" s="92"/>
      <c r="J2305" s="93"/>
      <c r="K2305" s="94" t="str">
        <f t="shared" si="321"/>
        <v/>
      </c>
      <c r="L2305" s="95">
        <f t="shared" si="314"/>
        <v>0</v>
      </c>
      <c r="M2305" s="96"/>
      <c r="N2305" s="79" t="str">
        <f t="shared" si="322"/>
        <v/>
      </c>
      <c r="O2305" s="82"/>
      <c r="P2305" s="83">
        <f t="shared" si="316"/>
        <v>0</v>
      </c>
      <c r="Q2305" s="78">
        <f t="shared" si="319"/>
        <v>2303</v>
      </c>
      <c r="R2305" s="79"/>
      <c r="T2305" s="3" t="str">
        <f t="shared" si="317"/>
        <v/>
      </c>
    </row>
    <row r="2306" spans="1:20" ht="24.75" customHeight="1">
      <c r="A2306" s="69">
        <f t="shared" si="318"/>
        <v>2304</v>
      </c>
      <c r="B2306" s="16" t="str">
        <f t="shared" si="320"/>
        <v>2006</v>
      </c>
      <c r="C2306" s="69">
        <f t="shared" si="315"/>
        <v>2006</v>
      </c>
      <c r="D2306" s="11"/>
      <c r="E2306" s="12"/>
      <c r="F2306" s="13"/>
      <c r="G2306" s="14"/>
      <c r="H2306" s="91"/>
      <c r="I2306" s="92"/>
      <c r="J2306" s="93"/>
      <c r="K2306" s="94" t="str">
        <f t="shared" si="321"/>
        <v/>
      </c>
      <c r="L2306" s="95">
        <f t="shared" si="314"/>
        <v>0</v>
      </c>
      <c r="M2306" s="96"/>
      <c r="N2306" s="79" t="str">
        <f t="shared" si="322"/>
        <v/>
      </c>
      <c r="O2306" s="82"/>
      <c r="P2306" s="83">
        <f t="shared" si="316"/>
        <v>0</v>
      </c>
      <c r="Q2306" s="78">
        <f t="shared" si="319"/>
        <v>2304</v>
      </c>
      <c r="R2306" s="79"/>
      <c r="T2306" s="3" t="str">
        <f t="shared" si="317"/>
        <v/>
      </c>
    </row>
    <row r="2307" spans="1:20" ht="24.75" customHeight="1">
      <c r="A2307" s="69">
        <f t="shared" si="318"/>
        <v>2305</v>
      </c>
      <c r="B2307" s="16" t="str">
        <f t="shared" si="320"/>
        <v>2007</v>
      </c>
      <c r="C2307" s="69">
        <f t="shared" si="315"/>
        <v>2007</v>
      </c>
      <c r="D2307" s="11"/>
      <c r="E2307" s="12"/>
      <c r="F2307" s="13"/>
      <c r="G2307" s="14"/>
      <c r="H2307" s="91"/>
      <c r="I2307" s="92"/>
      <c r="J2307" s="93"/>
      <c r="K2307" s="94" t="str">
        <f t="shared" si="321"/>
        <v/>
      </c>
      <c r="L2307" s="95">
        <f t="shared" ref="L2307:L2370" si="323">COUNTIF($D$3:$D$1049,D2307)</f>
        <v>0</v>
      </c>
      <c r="M2307" s="96"/>
      <c r="N2307" s="79" t="str">
        <f t="shared" si="322"/>
        <v/>
      </c>
      <c r="O2307" s="82"/>
      <c r="P2307" s="83">
        <f t="shared" si="316"/>
        <v>0</v>
      </c>
      <c r="Q2307" s="78">
        <f t="shared" si="319"/>
        <v>2305</v>
      </c>
      <c r="R2307" s="79"/>
      <c r="T2307" s="3" t="str">
        <f t="shared" si="317"/>
        <v/>
      </c>
    </row>
    <row r="2308" spans="1:20" ht="24.75" customHeight="1">
      <c r="A2308" s="69">
        <f t="shared" si="318"/>
        <v>2306</v>
      </c>
      <c r="B2308" s="16" t="str">
        <f t="shared" si="320"/>
        <v>2008</v>
      </c>
      <c r="C2308" s="69">
        <f t="shared" ref="C2308:C2371" si="324">IF(H2308&lt;&gt;H2307,1,C2307+1)</f>
        <v>2008</v>
      </c>
      <c r="D2308" s="11"/>
      <c r="E2308" s="12"/>
      <c r="F2308" s="13"/>
      <c r="G2308" s="14"/>
      <c r="H2308" s="91"/>
      <c r="I2308" s="92"/>
      <c r="J2308" s="93"/>
      <c r="K2308" s="94" t="str">
        <f t="shared" si="321"/>
        <v/>
      </c>
      <c r="L2308" s="95">
        <f t="shared" si="323"/>
        <v>0</v>
      </c>
      <c r="M2308" s="96"/>
      <c r="N2308" s="79" t="str">
        <f t="shared" si="322"/>
        <v/>
      </c>
      <c r="O2308" s="82"/>
      <c r="P2308" s="83">
        <f t="shared" ref="P2308:P2371" si="325">IF(M2308&lt;&gt;0,M2308,O2308)</f>
        <v>0</v>
      </c>
      <c r="Q2308" s="78">
        <f t="shared" si="319"/>
        <v>2306</v>
      </c>
      <c r="R2308" s="79"/>
      <c r="T2308" s="3" t="str">
        <f t="shared" ref="T2308:T2371" si="326">LEFT(D2308,2)</f>
        <v/>
      </c>
    </row>
    <row r="2309" spans="1:20" ht="24.75" customHeight="1">
      <c r="A2309" s="69">
        <f t="shared" ref="A2309:A2372" si="327">A2308+1</f>
        <v>2307</v>
      </c>
      <c r="B2309" s="16" t="str">
        <f t="shared" si="320"/>
        <v>2009</v>
      </c>
      <c r="C2309" s="69">
        <f t="shared" si="324"/>
        <v>2009</v>
      </c>
      <c r="D2309" s="11"/>
      <c r="E2309" s="12"/>
      <c r="F2309" s="13"/>
      <c r="G2309" s="14"/>
      <c r="H2309" s="91"/>
      <c r="I2309" s="92"/>
      <c r="J2309" s="93"/>
      <c r="K2309" s="94" t="str">
        <f t="shared" si="321"/>
        <v/>
      </c>
      <c r="L2309" s="95">
        <f t="shared" si="323"/>
        <v>0</v>
      </c>
      <c r="M2309" s="96"/>
      <c r="N2309" s="79" t="str">
        <f t="shared" si="322"/>
        <v/>
      </c>
      <c r="O2309" s="82"/>
      <c r="P2309" s="83">
        <f t="shared" si="325"/>
        <v>0</v>
      </c>
      <c r="Q2309" s="78">
        <f t="shared" ref="Q2309:Q2372" si="328">Q2308+1</f>
        <v>2307</v>
      </c>
      <c r="R2309" s="79"/>
      <c r="T2309" s="3" t="str">
        <f t="shared" si="326"/>
        <v/>
      </c>
    </row>
    <row r="2310" spans="1:20" ht="24.75" customHeight="1">
      <c r="A2310" s="69">
        <f t="shared" si="327"/>
        <v>2308</v>
      </c>
      <c r="B2310" s="16" t="str">
        <f t="shared" si="320"/>
        <v>2010</v>
      </c>
      <c r="C2310" s="69">
        <f t="shared" si="324"/>
        <v>2010</v>
      </c>
      <c r="D2310" s="11"/>
      <c r="E2310" s="12"/>
      <c r="F2310" s="13"/>
      <c r="G2310" s="14"/>
      <c r="H2310" s="91"/>
      <c r="I2310" s="92"/>
      <c r="J2310" s="93"/>
      <c r="K2310" s="94" t="str">
        <f t="shared" si="321"/>
        <v/>
      </c>
      <c r="L2310" s="95">
        <f t="shared" si="323"/>
        <v>0</v>
      </c>
      <c r="M2310" s="96"/>
      <c r="N2310" s="79" t="str">
        <f t="shared" si="322"/>
        <v/>
      </c>
      <c r="O2310" s="82"/>
      <c r="P2310" s="83">
        <f t="shared" si="325"/>
        <v>0</v>
      </c>
      <c r="Q2310" s="78">
        <f t="shared" si="328"/>
        <v>2308</v>
      </c>
      <c r="R2310" s="79"/>
      <c r="T2310" s="3" t="str">
        <f t="shared" si="326"/>
        <v/>
      </c>
    </row>
    <row r="2311" spans="1:20" ht="24.75" customHeight="1">
      <c r="A2311" s="69">
        <f t="shared" si="327"/>
        <v>2309</v>
      </c>
      <c r="B2311" s="16" t="str">
        <f t="shared" si="320"/>
        <v>2011</v>
      </c>
      <c r="C2311" s="69">
        <f t="shared" si="324"/>
        <v>2011</v>
      </c>
      <c r="D2311" s="11"/>
      <c r="E2311" s="12"/>
      <c r="F2311" s="13"/>
      <c r="G2311" s="14"/>
      <c r="H2311" s="91"/>
      <c r="I2311" s="92"/>
      <c r="J2311" s="93"/>
      <c r="K2311" s="94" t="str">
        <f t="shared" si="321"/>
        <v/>
      </c>
      <c r="L2311" s="95">
        <f t="shared" si="323"/>
        <v>0</v>
      </c>
      <c r="M2311" s="96"/>
      <c r="N2311" s="79" t="str">
        <f t="shared" si="322"/>
        <v/>
      </c>
      <c r="O2311" s="82"/>
      <c r="P2311" s="83">
        <f t="shared" si="325"/>
        <v>0</v>
      </c>
      <c r="Q2311" s="78">
        <f t="shared" si="328"/>
        <v>2309</v>
      </c>
      <c r="R2311" s="79"/>
      <c r="T2311" s="3" t="str">
        <f t="shared" si="326"/>
        <v/>
      </c>
    </row>
    <row r="2312" spans="1:20" ht="24.75" customHeight="1">
      <c r="A2312" s="69">
        <f t="shared" si="327"/>
        <v>2310</v>
      </c>
      <c r="B2312" s="16" t="str">
        <f t="shared" si="320"/>
        <v>2012</v>
      </c>
      <c r="C2312" s="69">
        <f t="shared" si="324"/>
        <v>2012</v>
      </c>
      <c r="D2312" s="11"/>
      <c r="E2312" s="12"/>
      <c r="F2312" s="13"/>
      <c r="G2312" s="14"/>
      <c r="H2312" s="91"/>
      <c r="I2312" s="92"/>
      <c r="J2312" s="93"/>
      <c r="K2312" s="94" t="str">
        <f t="shared" si="321"/>
        <v/>
      </c>
      <c r="L2312" s="95">
        <f t="shared" si="323"/>
        <v>0</v>
      </c>
      <c r="M2312" s="96"/>
      <c r="N2312" s="79" t="str">
        <f t="shared" si="322"/>
        <v/>
      </c>
      <c r="O2312" s="82"/>
      <c r="P2312" s="83">
        <f t="shared" si="325"/>
        <v>0</v>
      </c>
      <c r="Q2312" s="78">
        <f t="shared" si="328"/>
        <v>2310</v>
      </c>
      <c r="R2312" s="79"/>
      <c r="T2312" s="3" t="str">
        <f t="shared" si="326"/>
        <v/>
      </c>
    </row>
    <row r="2313" spans="1:20" ht="24.75" customHeight="1">
      <c r="A2313" s="69">
        <f t="shared" si="327"/>
        <v>2311</v>
      </c>
      <c r="B2313" s="16" t="str">
        <f t="shared" si="320"/>
        <v>2013</v>
      </c>
      <c r="C2313" s="69">
        <f t="shared" si="324"/>
        <v>2013</v>
      </c>
      <c r="D2313" s="11"/>
      <c r="E2313" s="12"/>
      <c r="F2313" s="13"/>
      <c r="G2313" s="14"/>
      <c r="H2313" s="91"/>
      <c r="I2313" s="92"/>
      <c r="J2313" s="93"/>
      <c r="K2313" s="94" t="str">
        <f t="shared" si="321"/>
        <v/>
      </c>
      <c r="L2313" s="95">
        <f t="shared" si="323"/>
        <v>0</v>
      </c>
      <c r="M2313" s="96"/>
      <c r="N2313" s="79" t="str">
        <f t="shared" si="322"/>
        <v/>
      </c>
      <c r="O2313" s="82"/>
      <c r="P2313" s="83">
        <f t="shared" si="325"/>
        <v>0</v>
      </c>
      <c r="Q2313" s="78">
        <f t="shared" si="328"/>
        <v>2311</v>
      </c>
      <c r="R2313" s="79"/>
      <c r="T2313" s="3" t="str">
        <f t="shared" si="326"/>
        <v/>
      </c>
    </row>
    <row r="2314" spans="1:20" ht="24.75" customHeight="1">
      <c r="A2314" s="69">
        <f t="shared" si="327"/>
        <v>2312</v>
      </c>
      <c r="B2314" s="16" t="str">
        <f t="shared" ref="B2314:B2377" si="329">J2314&amp;TEXT(C2314,"00")</f>
        <v>2014</v>
      </c>
      <c r="C2314" s="69">
        <f t="shared" si="324"/>
        <v>2014</v>
      </c>
      <c r="D2314" s="11"/>
      <c r="E2314" s="12"/>
      <c r="F2314" s="13"/>
      <c r="G2314" s="14"/>
      <c r="H2314" s="91"/>
      <c r="I2314" s="92"/>
      <c r="J2314" s="93"/>
      <c r="K2314" s="94" t="str">
        <f t="shared" si="321"/>
        <v/>
      </c>
      <c r="L2314" s="95">
        <f t="shared" si="323"/>
        <v>0</v>
      </c>
      <c r="M2314" s="96"/>
      <c r="N2314" s="79" t="str">
        <f t="shared" si="322"/>
        <v/>
      </c>
      <c r="O2314" s="82"/>
      <c r="P2314" s="83">
        <f t="shared" si="325"/>
        <v>0</v>
      </c>
      <c r="Q2314" s="78">
        <f t="shared" si="328"/>
        <v>2312</v>
      </c>
      <c r="R2314" s="79"/>
      <c r="T2314" s="3" t="str">
        <f t="shared" si="326"/>
        <v/>
      </c>
    </row>
    <row r="2315" spans="1:20" ht="24.75" customHeight="1">
      <c r="A2315" s="69">
        <f t="shared" si="327"/>
        <v>2313</v>
      </c>
      <c r="B2315" s="16" t="str">
        <f t="shared" si="329"/>
        <v>2015</v>
      </c>
      <c r="C2315" s="69">
        <f t="shared" si="324"/>
        <v>2015</v>
      </c>
      <c r="D2315" s="11"/>
      <c r="E2315" s="12"/>
      <c r="F2315" s="13"/>
      <c r="G2315" s="14"/>
      <c r="H2315" s="91"/>
      <c r="I2315" s="92"/>
      <c r="J2315" s="93"/>
      <c r="K2315" s="94" t="str">
        <f t="shared" si="321"/>
        <v/>
      </c>
      <c r="L2315" s="95">
        <f t="shared" si="323"/>
        <v>0</v>
      </c>
      <c r="M2315" s="96"/>
      <c r="N2315" s="79" t="str">
        <f t="shared" si="322"/>
        <v/>
      </c>
      <c r="O2315" s="82"/>
      <c r="P2315" s="83">
        <f t="shared" si="325"/>
        <v>0</v>
      </c>
      <c r="Q2315" s="78">
        <f t="shared" si="328"/>
        <v>2313</v>
      </c>
      <c r="R2315" s="79"/>
      <c r="T2315" s="3" t="str">
        <f t="shared" si="326"/>
        <v/>
      </c>
    </row>
    <row r="2316" spans="1:20" ht="24.75" customHeight="1">
      <c r="A2316" s="69">
        <f t="shared" si="327"/>
        <v>2314</v>
      </c>
      <c r="B2316" s="16" t="str">
        <f t="shared" si="329"/>
        <v>2016</v>
      </c>
      <c r="C2316" s="69">
        <f t="shared" si="324"/>
        <v>2016</v>
      </c>
      <c r="D2316" s="11"/>
      <c r="E2316" s="12"/>
      <c r="F2316" s="13"/>
      <c r="G2316" s="14"/>
      <c r="H2316" s="91"/>
      <c r="I2316" s="92"/>
      <c r="J2316" s="93"/>
      <c r="K2316" s="94" t="str">
        <f t="shared" si="321"/>
        <v/>
      </c>
      <c r="L2316" s="95">
        <f t="shared" si="323"/>
        <v>0</v>
      </c>
      <c r="M2316" s="96"/>
      <c r="N2316" s="79" t="str">
        <f t="shared" si="322"/>
        <v/>
      </c>
      <c r="O2316" s="82"/>
      <c r="P2316" s="83">
        <f t="shared" si="325"/>
        <v>0</v>
      </c>
      <c r="Q2316" s="78">
        <f t="shared" si="328"/>
        <v>2314</v>
      </c>
      <c r="R2316" s="79"/>
      <c r="T2316" s="3" t="str">
        <f t="shared" si="326"/>
        <v/>
      </c>
    </row>
    <row r="2317" spans="1:20" ht="24.75" customHeight="1">
      <c r="A2317" s="69">
        <f t="shared" si="327"/>
        <v>2315</v>
      </c>
      <c r="B2317" s="16" t="str">
        <f t="shared" si="329"/>
        <v>2017</v>
      </c>
      <c r="C2317" s="69">
        <f t="shared" si="324"/>
        <v>2017</v>
      </c>
      <c r="D2317" s="11"/>
      <c r="E2317" s="12"/>
      <c r="F2317" s="13"/>
      <c r="G2317" s="14"/>
      <c r="H2317" s="91"/>
      <c r="I2317" s="92"/>
      <c r="J2317" s="93"/>
      <c r="K2317" s="94" t="str">
        <f t="shared" si="321"/>
        <v/>
      </c>
      <c r="L2317" s="95">
        <f t="shared" si="323"/>
        <v>0</v>
      </c>
      <c r="M2317" s="96"/>
      <c r="N2317" s="79" t="str">
        <f t="shared" si="322"/>
        <v/>
      </c>
      <c r="O2317" s="82"/>
      <c r="P2317" s="83">
        <f t="shared" si="325"/>
        <v>0</v>
      </c>
      <c r="Q2317" s="78">
        <f t="shared" si="328"/>
        <v>2315</v>
      </c>
      <c r="R2317" s="79"/>
      <c r="T2317" s="3" t="str">
        <f t="shared" si="326"/>
        <v/>
      </c>
    </row>
    <row r="2318" spans="1:20" ht="24.75" customHeight="1">
      <c r="A2318" s="69">
        <f t="shared" si="327"/>
        <v>2316</v>
      </c>
      <c r="B2318" s="16" t="str">
        <f t="shared" si="329"/>
        <v>2018</v>
      </c>
      <c r="C2318" s="69">
        <f t="shared" si="324"/>
        <v>2018</v>
      </c>
      <c r="D2318" s="11"/>
      <c r="E2318" s="12"/>
      <c r="F2318" s="13"/>
      <c r="G2318" s="14"/>
      <c r="H2318" s="91"/>
      <c r="I2318" s="92"/>
      <c r="J2318" s="93"/>
      <c r="K2318" s="94" t="str">
        <f t="shared" si="321"/>
        <v/>
      </c>
      <c r="L2318" s="95">
        <f t="shared" si="323"/>
        <v>0</v>
      </c>
      <c r="M2318" s="96"/>
      <c r="N2318" s="79" t="str">
        <f t="shared" si="322"/>
        <v/>
      </c>
      <c r="O2318" s="82"/>
      <c r="P2318" s="83">
        <f t="shared" si="325"/>
        <v>0</v>
      </c>
      <c r="Q2318" s="78">
        <f t="shared" si="328"/>
        <v>2316</v>
      </c>
      <c r="R2318" s="79"/>
      <c r="T2318" s="3" t="str">
        <f t="shared" si="326"/>
        <v/>
      </c>
    </row>
    <row r="2319" spans="1:20" ht="24.75" customHeight="1">
      <c r="A2319" s="69">
        <f t="shared" si="327"/>
        <v>2317</v>
      </c>
      <c r="B2319" s="16" t="str">
        <f t="shared" si="329"/>
        <v>2019</v>
      </c>
      <c r="C2319" s="69">
        <f t="shared" si="324"/>
        <v>2019</v>
      </c>
      <c r="D2319" s="11"/>
      <c r="E2319" s="12"/>
      <c r="F2319" s="13"/>
      <c r="G2319" s="14"/>
      <c r="H2319" s="91"/>
      <c r="I2319" s="92"/>
      <c r="J2319" s="93"/>
      <c r="K2319" s="94" t="str">
        <f t="shared" si="321"/>
        <v/>
      </c>
      <c r="L2319" s="95">
        <f t="shared" si="323"/>
        <v>0</v>
      </c>
      <c r="M2319" s="96"/>
      <c r="N2319" s="79" t="str">
        <f t="shared" si="322"/>
        <v/>
      </c>
      <c r="O2319" s="82"/>
      <c r="P2319" s="83">
        <f t="shared" si="325"/>
        <v>0</v>
      </c>
      <c r="Q2319" s="78">
        <f t="shared" si="328"/>
        <v>2317</v>
      </c>
      <c r="R2319" s="79"/>
      <c r="T2319" s="3" t="str">
        <f t="shared" si="326"/>
        <v/>
      </c>
    </row>
    <row r="2320" spans="1:20" ht="24.75" customHeight="1">
      <c r="A2320" s="69">
        <f t="shared" si="327"/>
        <v>2318</v>
      </c>
      <c r="B2320" s="16" t="str">
        <f t="shared" si="329"/>
        <v>2020</v>
      </c>
      <c r="C2320" s="69">
        <f t="shared" si="324"/>
        <v>2020</v>
      </c>
      <c r="D2320" s="11"/>
      <c r="E2320" s="12"/>
      <c r="F2320" s="13"/>
      <c r="G2320" s="14"/>
      <c r="H2320" s="91"/>
      <c r="I2320" s="92"/>
      <c r="J2320" s="93"/>
      <c r="K2320" s="94" t="str">
        <f t="shared" si="321"/>
        <v/>
      </c>
      <c r="L2320" s="95">
        <f t="shared" si="323"/>
        <v>0</v>
      </c>
      <c r="M2320" s="96"/>
      <c r="N2320" s="79" t="str">
        <f t="shared" si="322"/>
        <v/>
      </c>
      <c r="O2320" s="82"/>
      <c r="P2320" s="83">
        <f t="shared" si="325"/>
        <v>0</v>
      </c>
      <c r="Q2320" s="78">
        <f t="shared" si="328"/>
        <v>2318</v>
      </c>
      <c r="R2320" s="79"/>
      <c r="T2320" s="3" t="str">
        <f t="shared" si="326"/>
        <v/>
      </c>
    </row>
    <row r="2321" spans="1:20" ht="24.75" customHeight="1">
      <c r="A2321" s="69">
        <f t="shared" si="327"/>
        <v>2319</v>
      </c>
      <c r="B2321" s="16" t="str">
        <f t="shared" si="329"/>
        <v>2021</v>
      </c>
      <c r="C2321" s="69">
        <f t="shared" si="324"/>
        <v>2021</v>
      </c>
      <c r="D2321" s="11"/>
      <c r="E2321" s="12"/>
      <c r="F2321" s="13"/>
      <c r="G2321" s="14"/>
      <c r="H2321" s="91"/>
      <c r="I2321" s="92"/>
      <c r="J2321" s="93"/>
      <c r="K2321" s="94" t="str">
        <f t="shared" si="321"/>
        <v/>
      </c>
      <c r="L2321" s="95">
        <f t="shared" si="323"/>
        <v>0</v>
      </c>
      <c r="M2321" s="96"/>
      <c r="N2321" s="79" t="str">
        <f t="shared" si="322"/>
        <v/>
      </c>
      <c r="O2321" s="82"/>
      <c r="P2321" s="83">
        <f t="shared" si="325"/>
        <v>0</v>
      </c>
      <c r="Q2321" s="78">
        <f t="shared" si="328"/>
        <v>2319</v>
      </c>
      <c r="R2321" s="79"/>
      <c r="T2321" s="3" t="str">
        <f t="shared" si="326"/>
        <v/>
      </c>
    </row>
    <row r="2322" spans="1:20" ht="24.75" customHeight="1">
      <c r="A2322" s="69">
        <f t="shared" si="327"/>
        <v>2320</v>
      </c>
      <c r="B2322" s="16" t="str">
        <f t="shared" si="329"/>
        <v>2022</v>
      </c>
      <c r="C2322" s="69">
        <f t="shared" si="324"/>
        <v>2022</v>
      </c>
      <c r="D2322" s="11"/>
      <c r="E2322" s="12"/>
      <c r="F2322" s="13"/>
      <c r="G2322" s="14"/>
      <c r="H2322" s="91"/>
      <c r="I2322" s="92"/>
      <c r="J2322" s="93"/>
      <c r="K2322" s="94" t="str">
        <f t="shared" si="321"/>
        <v/>
      </c>
      <c r="L2322" s="95">
        <f t="shared" si="323"/>
        <v>0</v>
      </c>
      <c r="M2322" s="96"/>
      <c r="N2322" s="79" t="str">
        <f t="shared" si="322"/>
        <v/>
      </c>
      <c r="O2322" s="82"/>
      <c r="P2322" s="83">
        <f t="shared" si="325"/>
        <v>0</v>
      </c>
      <c r="Q2322" s="78">
        <f t="shared" si="328"/>
        <v>2320</v>
      </c>
      <c r="R2322" s="79"/>
      <c r="T2322" s="3" t="str">
        <f t="shared" si="326"/>
        <v/>
      </c>
    </row>
    <row r="2323" spans="1:20" ht="24.75" customHeight="1">
      <c r="A2323" s="69">
        <f t="shared" si="327"/>
        <v>2321</v>
      </c>
      <c r="B2323" s="16" t="str">
        <f t="shared" si="329"/>
        <v>2023</v>
      </c>
      <c r="C2323" s="69">
        <f t="shared" si="324"/>
        <v>2023</v>
      </c>
      <c r="D2323" s="11"/>
      <c r="E2323" s="12"/>
      <c r="F2323" s="13"/>
      <c r="G2323" s="14"/>
      <c r="H2323" s="91"/>
      <c r="I2323" s="92"/>
      <c r="J2323" s="93"/>
      <c r="K2323" s="94" t="str">
        <f t="shared" si="321"/>
        <v/>
      </c>
      <c r="L2323" s="95">
        <f t="shared" si="323"/>
        <v>0</v>
      </c>
      <c r="M2323" s="96"/>
      <c r="N2323" s="79" t="str">
        <f t="shared" si="322"/>
        <v/>
      </c>
      <c r="O2323" s="82"/>
      <c r="P2323" s="83">
        <f t="shared" si="325"/>
        <v>0</v>
      </c>
      <c r="Q2323" s="78">
        <f t="shared" si="328"/>
        <v>2321</v>
      </c>
      <c r="R2323" s="79"/>
      <c r="T2323" s="3" t="str">
        <f t="shared" si="326"/>
        <v/>
      </c>
    </row>
    <row r="2324" spans="1:20" ht="24.75" customHeight="1">
      <c r="A2324" s="69">
        <f t="shared" si="327"/>
        <v>2322</v>
      </c>
      <c r="B2324" s="16" t="str">
        <f t="shared" si="329"/>
        <v>2024</v>
      </c>
      <c r="C2324" s="69">
        <f t="shared" si="324"/>
        <v>2024</v>
      </c>
      <c r="D2324" s="11"/>
      <c r="E2324" s="12"/>
      <c r="F2324" s="13"/>
      <c r="G2324" s="14"/>
      <c r="H2324" s="91"/>
      <c r="I2324" s="92"/>
      <c r="J2324" s="93"/>
      <c r="K2324" s="94" t="str">
        <f t="shared" si="321"/>
        <v/>
      </c>
      <c r="L2324" s="95">
        <f t="shared" si="323"/>
        <v>0</v>
      </c>
      <c r="M2324" s="96"/>
      <c r="N2324" s="79" t="str">
        <f t="shared" si="322"/>
        <v/>
      </c>
      <c r="O2324" s="82"/>
      <c r="P2324" s="83">
        <f t="shared" si="325"/>
        <v>0</v>
      </c>
      <c r="Q2324" s="78">
        <f t="shared" si="328"/>
        <v>2322</v>
      </c>
      <c r="R2324" s="79"/>
      <c r="T2324" s="3" t="str">
        <f t="shared" si="326"/>
        <v/>
      </c>
    </row>
    <row r="2325" spans="1:20" ht="24.75" customHeight="1">
      <c r="A2325" s="69">
        <f t="shared" si="327"/>
        <v>2323</v>
      </c>
      <c r="B2325" s="16" t="str">
        <f t="shared" si="329"/>
        <v>2025</v>
      </c>
      <c r="C2325" s="69">
        <f t="shared" si="324"/>
        <v>2025</v>
      </c>
      <c r="D2325" s="11"/>
      <c r="E2325" s="12"/>
      <c r="F2325" s="13"/>
      <c r="G2325" s="14"/>
      <c r="H2325" s="91"/>
      <c r="I2325" s="92"/>
      <c r="J2325" s="93"/>
      <c r="K2325" s="94" t="str">
        <f t="shared" si="321"/>
        <v/>
      </c>
      <c r="L2325" s="95">
        <f t="shared" si="323"/>
        <v>0</v>
      </c>
      <c r="M2325" s="96"/>
      <c r="N2325" s="79" t="str">
        <f t="shared" si="322"/>
        <v/>
      </c>
      <c r="O2325" s="82"/>
      <c r="P2325" s="83">
        <f t="shared" si="325"/>
        <v>0</v>
      </c>
      <c r="Q2325" s="78">
        <f t="shared" si="328"/>
        <v>2323</v>
      </c>
      <c r="R2325" s="79"/>
      <c r="T2325" s="3" t="str">
        <f t="shared" si="326"/>
        <v/>
      </c>
    </row>
    <row r="2326" spans="1:20" ht="24.75" customHeight="1">
      <c r="A2326" s="69">
        <f t="shared" si="327"/>
        <v>2324</v>
      </c>
      <c r="B2326" s="16" t="str">
        <f t="shared" si="329"/>
        <v>2026</v>
      </c>
      <c r="C2326" s="69">
        <f t="shared" si="324"/>
        <v>2026</v>
      </c>
      <c r="D2326" s="11"/>
      <c r="E2326" s="12"/>
      <c r="F2326" s="13"/>
      <c r="G2326" s="14"/>
      <c r="H2326" s="91"/>
      <c r="I2326" s="92"/>
      <c r="J2326" s="93"/>
      <c r="K2326" s="94" t="str">
        <f t="shared" si="321"/>
        <v/>
      </c>
      <c r="L2326" s="95">
        <f t="shared" si="323"/>
        <v>0</v>
      </c>
      <c r="M2326" s="96"/>
      <c r="N2326" s="79" t="str">
        <f t="shared" si="322"/>
        <v/>
      </c>
      <c r="O2326" s="82"/>
      <c r="P2326" s="83">
        <f t="shared" si="325"/>
        <v>0</v>
      </c>
      <c r="Q2326" s="78">
        <f t="shared" si="328"/>
        <v>2324</v>
      </c>
      <c r="R2326" s="79"/>
      <c r="T2326" s="3" t="str">
        <f t="shared" si="326"/>
        <v/>
      </c>
    </row>
    <row r="2327" spans="1:20" ht="24.75" customHeight="1">
      <c r="A2327" s="69">
        <f t="shared" si="327"/>
        <v>2325</v>
      </c>
      <c r="B2327" s="16" t="str">
        <f t="shared" si="329"/>
        <v>2027</v>
      </c>
      <c r="C2327" s="69">
        <f t="shared" si="324"/>
        <v>2027</v>
      </c>
      <c r="D2327" s="11"/>
      <c r="E2327" s="12"/>
      <c r="F2327" s="13"/>
      <c r="G2327" s="14"/>
      <c r="H2327" s="91"/>
      <c r="I2327" s="92"/>
      <c r="J2327" s="93"/>
      <c r="K2327" s="94" t="str">
        <f t="shared" si="321"/>
        <v/>
      </c>
      <c r="L2327" s="95">
        <f t="shared" si="323"/>
        <v>0</v>
      </c>
      <c r="M2327" s="96"/>
      <c r="N2327" s="79" t="str">
        <f t="shared" si="322"/>
        <v/>
      </c>
      <c r="O2327" s="82"/>
      <c r="P2327" s="83">
        <f t="shared" si="325"/>
        <v>0</v>
      </c>
      <c r="Q2327" s="78">
        <f t="shared" si="328"/>
        <v>2325</v>
      </c>
      <c r="R2327" s="79"/>
      <c r="T2327" s="3" t="str">
        <f t="shared" si="326"/>
        <v/>
      </c>
    </row>
    <row r="2328" spans="1:20" ht="24.75" customHeight="1">
      <c r="A2328" s="69">
        <f t="shared" si="327"/>
        <v>2326</v>
      </c>
      <c r="B2328" s="16" t="str">
        <f t="shared" si="329"/>
        <v>2028</v>
      </c>
      <c r="C2328" s="69">
        <f t="shared" si="324"/>
        <v>2028</v>
      </c>
      <c r="D2328" s="11"/>
      <c r="E2328" s="12"/>
      <c r="F2328" s="13"/>
      <c r="G2328" s="14"/>
      <c r="H2328" s="91"/>
      <c r="I2328" s="92"/>
      <c r="J2328" s="93"/>
      <c r="K2328" s="94" t="str">
        <f t="shared" si="321"/>
        <v/>
      </c>
      <c r="L2328" s="95">
        <f t="shared" si="323"/>
        <v>0</v>
      </c>
      <c r="M2328" s="96"/>
      <c r="N2328" s="79" t="str">
        <f t="shared" si="322"/>
        <v/>
      </c>
      <c r="O2328" s="82"/>
      <c r="P2328" s="83">
        <f t="shared" si="325"/>
        <v>0</v>
      </c>
      <c r="Q2328" s="78">
        <f t="shared" si="328"/>
        <v>2326</v>
      </c>
      <c r="R2328" s="79"/>
      <c r="T2328" s="3" t="str">
        <f t="shared" si="326"/>
        <v/>
      </c>
    </row>
    <row r="2329" spans="1:20" ht="24.75" customHeight="1">
      <c r="A2329" s="69">
        <f t="shared" si="327"/>
        <v>2327</v>
      </c>
      <c r="B2329" s="16" t="str">
        <f t="shared" si="329"/>
        <v>2029</v>
      </c>
      <c r="C2329" s="69">
        <f t="shared" si="324"/>
        <v>2029</v>
      </c>
      <c r="D2329" s="11"/>
      <c r="E2329" s="12"/>
      <c r="F2329" s="13"/>
      <c r="G2329" s="14"/>
      <c r="H2329" s="91"/>
      <c r="I2329" s="92"/>
      <c r="J2329" s="93"/>
      <c r="K2329" s="94" t="str">
        <f t="shared" ref="K2329:K2392" si="330">I2329&amp;J2329</f>
        <v/>
      </c>
      <c r="L2329" s="95">
        <f t="shared" si="323"/>
        <v>0</v>
      </c>
      <c r="M2329" s="96"/>
      <c r="N2329" s="79" t="str">
        <f t="shared" ref="N2329:N2392" si="331">IF(M2329&lt;&gt;0,"Học Ghép","")</f>
        <v/>
      </c>
      <c r="O2329" s="82"/>
      <c r="P2329" s="83">
        <f t="shared" si="325"/>
        <v>0</v>
      </c>
      <c r="Q2329" s="78">
        <f t="shared" si="328"/>
        <v>2327</v>
      </c>
      <c r="R2329" s="79"/>
      <c r="T2329" s="3" t="str">
        <f t="shared" si="326"/>
        <v/>
      </c>
    </row>
    <row r="2330" spans="1:20" ht="24.75" customHeight="1">
      <c r="A2330" s="69">
        <f t="shared" si="327"/>
        <v>2328</v>
      </c>
      <c r="B2330" s="16" t="str">
        <f t="shared" si="329"/>
        <v>2030</v>
      </c>
      <c r="C2330" s="69">
        <f t="shared" si="324"/>
        <v>2030</v>
      </c>
      <c r="D2330" s="11"/>
      <c r="E2330" s="12"/>
      <c r="F2330" s="13"/>
      <c r="G2330" s="14"/>
      <c r="H2330" s="91"/>
      <c r="I2330" s="92"/>
      <c r="J2330" s="93"/>
      <c r="K2330" s="94" t="str">
        <f t="shared" si="330"/>
        <v/>
      </c>
      <c r="L2330" s="95">
        <f t="shared" si="323"/>
        <v>0</v>
      </c>
      <c r="M2330" s="96"/>
      <c r="N2330" s="79" t="str">
        <f t="shared" si="331"/>
        <v/>
      </c>
      <c r="O2330" s="82"/>
      <c r="P2330" s="83">
        <f t="shared" si="325"/>
        <v>0</v>
      </c>
      <c r="Q2330" s="78">
        <f t="shared" si="328"/>
        <v>2328</v>
      </c>
      <c r="R2330" s="79"/>
      <c r="T2330" s="3" t="str">
        <f t="shared" si="326"/>
        <v/>
      </c>
    </row>
    <row r="2331" spans="1:20" ht="24.75" customHeight="1">
      <c r="A2331" s="69">
        <f t="shared" si="327"/>
        <v>2329</v>
      </c>
      <c r="B2331" s="16" t="str">
        <f t="shared" si="329"/>
        <v>2031</v>
      </c>
      <c r="C2331" s="69">
        <f t="shared" si="324"/>
        <v>2031</v>
      </c>
      <c r="D2331" s="11"/>
      <c r="E2331" s="12"/>
      <c r="F2331" s="13"/>
      <c r="G2331" s="14"/>
      <c r="H2331" s="91"/>
      <c r="I2331" s="92"/>
      <c r="J2331" s="93"/>
      <c r="K2331" s="94" t="str">
        <f t="shared" si="330"/>
        <v/>
      </c>
      <c r="L2331" s="95">
        <f t="shared" si="323"/>
        <v>0</v>
      </c>
      <c r="M2331" s="96"/>
      <c r="N2331" s="79" t="str">
        <f t="shared" si="331"/>
        <v/>
      </c>
      <c r="O2331" s="82"/>
      <c r="P2331" s="83">
        <f t="shared" si="325"/>
        <v>0</v>
      </c>
      <c r="Q2331" s="78">
        <f t="shared" si="328"/>
        <v>2329</v>
      </c>
      <c r="R2331" s="79"/>
      <c r="T2331" s="3" t="str">
        <f t="shared" si="326"/>
        <v/>
      </c>
    </row>
    <row r="2332" spans="1:20" ht="24.75" customHeight="1">
      <c r="A2332" s="69">
        <f t="shared" si="327"/>
        <v>2330</v>
      </c>
      <c r="B2332" s="16" t="str">
        <f t="shared" si="329"/>
        <v>2032</v>
      </c>
      <c r="C2332" s="69">
        <f t="shared" si="324"/>
        <v>2032</v>
      </c>
      <c r="D2332" s="11"/>
      <c r="E2332" s="12"/>
      <c r="F2332" s="13"/>
      <c r="G2332" s="14"/>
      <c r="H2332" s="91"/>
      <c r="I2332" s="92"/>
      <c r="J2332" s="93"/>
      <c r="K2332" s="94" t="str">
        <f t="shared" si="330"/>
        <v/>
      </c>
      <c r="L2332" s="95">
        <f t="shared" si="323"/>
        <v>0</v>
      </c>
      <c r="M2332" s="96"/>
      <c r="N2332" s="79" t="str">
        <f t="shared" si="331"/>
        <v/>
      </c>
      <c r="O2332" s="82"/>
      <c r="P2332" s="83">
        <f t="shared" si="325"/>
        <v>0</v>
      </c>
      <c r="Q2332" s="78">
        <f t="shared" si="328"/>
        <v>2330</v>
      </c>
      <c r="R2332" s="79"/>
      <c r="T2332" s="3" t="str">
        <f t="shared" si="326"/>
        <v/>
      </c>
    </row>
    <row r="2333" spans="1:20" ht="24.75" customHeight="1">
      <c r="A2333" s="69">
        <f t="shared" si="327"/>
        <v>2331</v>
      </c>
      <c r="B2333" s="16" t="str">
        <f t="shared" si="329"/>
        <v>2033</v>
      </c>
      <c r="C2333" s="69">
        <f t="shared" si="324"/>
        <v>2033</v>
      </c>
      <c r="D2333" s="11"/>
      <c r="E2333" s="12"/>
      <c r="F2333" s="13"/>
      <c r="G2333" s="14"/>
      <c r="H2333" s="91"/>
      <c r="I2333" s="92"/>
      <c r="J2333" s="93"/>
      <c r="K2333" s="94" t="str">
        <f t="shared" si="330"/>
        <v/>
      </c>
      <c r="L2333" s="95">
        <f t="shared" si="323"/>
        <v>0</v>
      </c>
      <c r="M2333" s="96"/>
      <c r="N2333" s="79" t="str">
        <f t="shared" si="331"/>
        <v/>
      </c>
      <c r="O2333" s="82"/>
      <c r="P2333" s="83">
        <f t="shared" si="325"/>
        <v>0</v>
      </c>
      <c r="Q2333" s="78">
        <f t="shared" si="328"/>
        <v>2331</v>
      </c>
      <c r="R2333" s="79"/>
      <c r="T2333" s="3" t="str">
        <f t="shared" si="326"/>
        <v/>
      </c>
    </row>
    <row r="2334" spans="1:20" ht="24.75" customHeight="1">
      <c r="A2334" s="69">
        <f t="shared" si="327"/>
        <v>2332</v>
      </c>
      <c r="B2334" s="16" t="str">
        <f t="shared" si="329"/>
        <v>2034</v>
      </c>
      <c r="C2334" s="69">
        <f t="shared" si="324"/>
        <v>2034</v>
      </c>
      <c r="D2334" s="11"/>
      <c r="E2334" s="12"/>
      <c r="F2334" s="13"/>
      <c r="G2334" s="14"/>
      <c r="H2334" s="91"/>
      <c r="I2334" s="92"/>
      <c r="J2334" s="93"/>
      <c r="K2334" s="94" t="str">
        <f t="shared" si="330"/>
        <v/>
      </c>
      <c r="L2334" s="95">
        <f t="shared" si="323"/>
        <v>0</v>
      </c>
      <c r="M2334" s="96"/>
      <c r="N2334" s="79" t="str">
        <f t="shared" si="331"/>
        <v/>
      </c>
      <c r="O2334" s="82"/>
      <c r="P2334" s="83">
        <f t="shared" si="325"/>
        <v>0</v>
      </c>
      <c r="Q2334" s="78">
        <f t="shared" si="328"/>
        <v>2332</v>
      </c>
      <c r="R2334" s="79"/>
      <c r="T2334" s="3" t="str">
        <f t="shared" si="326"/>
        <v/>
      </c>
    </row>
    <row r="2335" spans="1:20" ht="24.75" customHeight="1">
      <c r="A2335" s="69">
        <f t="shared" si="327"/>
        <v>2333</v>
      </c>
      <c r="B2335" s="16" t="str">
        <f t="shared" si="329"/>
        <v>2035</v>
      </c>
      <c r="C2335" s="69">
        <f t="shared" si="324"/>
        <v>2035</v>
      </c>
      <c r="D2335" s="11"/>
      <c r="E2335" s="12"/>
      <c r="F2335" s="13"/>
      <c r="G2335" s="14"/>
      <c r="H2335" s="91"/>
      <c r="I2335" s="92"/>
      <c r="J2335" s="93"/>
      <c r="K2335" s="94" t="str">
        <f t="shared" si="330"/>
        <v/>
      </c>
      <c r="L2335" s="95">
        <f t="shared" si="323"/>
        <v>0</v>
      </c>
      <c r="M2335" s="96"/>
      <c r="N2335" s="79" t="str">
        <f t="shared" si="331"/>
        <v/>
      </c>
      <c r="O2335" s="82"/>
      <c r="P2335" s="83">
        <f t="shared" si="325"/>
        <v>0</v>
      </c>
      <c r="Q2335" s="78">
        <f t="shared" si="328"/>
        <v>2333</v>
      </c>
      <c r="R2335" s="79"/>
      <c r="T2335" s="3" t="str">
        <f t="shared" si="326"/>
        <v/>
      </c>
    </row>
    <row r="2336" spans="1:20" ht="24.75" customHeight="1">
      <c r="A2336" s="69">
        <f t="shared" si="327"/>
        <v>2334</v>
      </c>
      <c r="B2336" s="16" t="str">
        <f t="shared" si="329"/>
        <v>2036</v>
      </c>
      <c r="C2336" s="69">
        <f t="shared" si="324"/>
        <v>2036</v>
      </c>
      <c r="D2336" s="11"/>
      <c r="E2336" s="12"/>
      <c r="F2336" s="13"/>
      <c r="G2336" s="14"/>
      <c r="H2336" s="91"/>
      <c r="I2336" s="92"/>
      <c r="J2336" s="93"/>
      <c r="K2336" s="94" t="str">
        <f t="shared" si="330"/>
        <v/>
      </c>
      <c r="L2336" s="95">
        <f t="shared" si="323"/>
        <v>0</v>
      </c>
      <c r="M2336" s="96"/>
      <c r="N2336" s="79" t="str">
        <f t="shared" si="331"/>
        <v/>
      </c>
      <c r="O2336" s="82"/>
      <c r="P2336" s="83">
        <f t="shared" si="325"/>
        <v>0</v>
      </c>
      <c r="Q2336" s="78">
        <f t="shared" si="328"/>
        <v>2334</v>
      </c>
      <c r="R2336" s="79"/>
      <c r="T2336" s="3" t="str">
        <f t="shared" si="326"/>
        <v/>
      </c>
    </row>
    <row r="2337" spans="1:20" ht="24.75" customHeight="1">
      <c r="A2337" s="69">
        <f t="shared" si="327"/>
        <v>2335</v>
      </c>
      <c r="B2337" s="16" t="str">
        <f t="shared" si="329"/>
        <v>2037</v>
      </c>
      <c r="C2337" s="69">
        <f t="shared" si="324"/>
        <v>2037</v>
      </c>
      <c r="D2337" s="11"/>
      <c r="E2337" s="12"/>
      <c r="F2337" s="13"/>
      <c r="G2337" s="14"/>
      <c r="H2337" s="91"/>
      <c r="I2337" s="92"/>
      <c r="J2337" s="93"/>
      <c r="K2337" s="94" t="str">
        <f t="shared" si="330"/>
        <v/>
      </c>
      <c r="L2337" s="95">
        <f t="shared" si="323"/>
        <v>0</v>
      </c>
      <c r="M2337" s="96"/>
      <c r="N2337" s="79" t="str">
        <f t="shared" si="331"/>
        <v/>
      </c>
      <c r="O2337" s="82"/>
      <c r="P2337" s="83">
        <f t="shared" si="325"/>
        <v>0</v>
      </c>
      <c r="Q2337" s="78">
        <f t="shared" si="328"/>
        <v>2335</v>
      </c>
      <c r="R2337" s="79"/>
      <c r="T2337" s="3" t="str">
        <f t="shared" si="326"/>
        <v/>
      </c>
    </row>
    <row r="2338" spans="1:20" ht="24.75" customHeight="1">
      <c r="A2338" s="69">
        <f t="shared" si="327"/>
        <v>2336</v>
      </c>
      <c r="B2338" s="16" t="str">
        <f t="shared" si="329"/>
        <v>2038</v>
      </c>
      <c r="C2338" s="69">
        <f t="shared" si="324"/>
        <v>2038</v>
      </c>
      <c r="D2338" s="11"/>
      <c r="E2338" s="12"/>
      <c r="F2338" s="13"/>
      <c r="G2338" s="14"/>
      <c r="H2338" s="91"/>
      <c r="I2338" s="92"/>
      <c r="J2338" s="93"/>
      <c r="K2338" s="94" t="str">
        <f t="shared" si="330"/>
        <v/>
      </c>
      <c r="L2338" s="95">
        <f t="shared" si="323"/>
        <v>0</v>
      </c>
      <c r="M2338" s="96"/>
      <c r="N2338" s="79" t="str">
        <f t="shared" si="331"/>
        <v/>
      </c>
      <c r="O2338" s="82"/>
      <c r="P2338" s="83">
        <f t="shared" si="325"/>
        <v>0</v>
      </c>
      <c r="Q2338" s="78">
        <f t="shared" si="328"/>
        <v>2336</v>
      </c>
      <c r="R2338" s="79"/>
      <c r="T2338" s="3" t="str">
        <f t="shared" si="326"/>
        <v/>
      </c>
    </row>
    <row r="2339" spans="1:20" ht="24.75" customHeight="1">
      <c r="A2339" s="69">
        <f t="shared" si="327"/>
        <v>2337</v>
      </c>
      <c r="B2339" s="16" t="str">
        <f t="shared" si="329"/>
        <v>2039</v>
      </c>
      <c r="C2339" s="69">
        <f t="shared" si="324"/>
        <v>2039</v>
      </c>
      <c r="D2339" s="11"/>
      <c r="E2339" s="12"/>
      <c r="F2339" s="13"/>
      <c r="G2339" s="14"/>
      <c r="H2339" s="91"/>
      <c r="I2339" s="92"/>
      <c r="J2339" s="93"/>
      <c r="K2339" s="94" t="str">
        <f t="shared" si="330"/>
        <v/>
      </c>
      <c r="L2339" s="95">
        <f t="shared" si="323"/>
        <v>0</v>
      </c>
      <c r="M2339" s="96"/>
      <c r="N2339" s="79" t="str">
        <f t="shared" si="331"/>
        <v/>
      </c>
      <c r="O2339" s="82"/>
      <c r="P2339" s="83">
        <f t="shared" si="325"/>
        <v>0</v>
      </c>
      <c r="Q2339" s="78">
        <f t="shared" si="328"/>
        <v>2337</v>
      </c>
      <c r="R2339" s="79"/>
      <c r="T2339" s="3" t="str">
        <f t="shared" si="326"/>
        <v/>
      </c>
    </row>
    <row r="2340" spans="1:20" ht="24.75" customHeight="1">
      <c r="A2340" s="69">
        <f t="shared" si="327"/>
        <v>2338</v>
      </c>
      <c r="B2340" s="16" t="str">
        <f t="shared" si="329"/>
        <v>2040</v>
      </c>
      <c r="C2340" s="69">
        <f t="shared" si="324"/>
        <v>2040</v>
      </c>
      <c r="D2340" s="11"/>
      <c r="E2340" s="12"/>
      <c r="F2340" s="13"/>
      <c r="G2340" s="14"/>
      <c r="H2340" s="91"/>
      <c r="I2340" s="92"/>
      <c r="J2340" s="93"/>
      <c r="K2340" s="94" t="str">
        <f t="shared" si="330"/>
        <v/>
      </c>
      <c r="L2340" s="95">
        <f t="shared" si="323"/>
        <v>0</v>
      </c>
      <c r="M2340" s="96"/>
      <c r="N2340" s="79" t="str">
        <f t="shared" si="331"/>
        <v/>
      </c>
      <c r="O2340" s="82"/>
      <c r="P2340" s="83">
        <f t="shared" si="325"/>
        <v>0</v>
      </c>
      <c r="Q2340" s="78">
        <f t="shared" si="328"/>
        <v>2338</v>
      </c>
      <c r="R2340" s="79"/>
      <c r="T2340" s="3" t="str">
        <f t="shared" si="326"/>
        <v/>
      </c>
    </row>
    <row r="2341" spans="1:20" ht="24.75" customHeight="1">
      <c r="A2341" s="69">
        <f t="shared" si="327"/>
        <v>2339</v>
      </c>
      <c r="B2341" s="16" t="str">
        <f t="shared" si="329"/>
        <v>2041</v>
      </c>
      <c r="C2341" s="69">
        <f t="shared" si="324"/>
        <v>2041</v>
      </c>
      <c r="D2341" s="11"/>
      <c r="E2341" s="12"/>
      <c r="F2341" s="13"/>
      <c r="G2341" s="14"/>
      <c r="H2341" s="91"/>
      <c r="I2341" s="92"/>
      <c r="J2341" s="93"/>
      <c r="K2341" s="94" t="str">
        <f t="shared" si="330"/>
        <v/>
      </c>
      <c r="L2341" s="95">
        <f t="shared" si="323"/>
        <v>0</v>
      </c>
      <c r="M2341" s="96"/>
      <c r="N2341" s="79" t="str">
        <f t="shared" si="331"/>
        <v/>
      </c>
      <c r="O2341" s="82"/>
      <c r="P2341" s="83">
        <f t="shared" si="325"/>
        <v>0</v>
      </c>
      <c r="Q2341" s="78">
        <f t="shared" si="328"/>
        <v>2339</v>
      </c>
      <c r="R2341" s="79"/>
      <c r="T2341" s="3" t="str">
        <f t="shared" si="326"/>
        <v/>
      </c>
    </row>
    <row r="2342" spans="1:20" ht="24.75" customHeight="1">
      <c r="A2342" s="69">
        <f t="shared" si="327"/>
        <v>2340</v>
      </c>
      <c r="B2342" s="16" t="str">
        <f t="shared" si="329"/>
        <v>2042</v>
      </c>
      <c r="C2342" s="69">
        <f t="shared" si="324"/>
        <v>2042</v>
      </c>
      <c r="D2342" s="11"/>
      <c r="E2342" s="12"/>
      <c r="F2342" s="13"/>
      <c r="G2342" s="14"/>
      <c r="H2342" s="91"/>
      <c r="I2342" s="92"/>
      <c r="J2342" s="93"/>
      <c r="K2342" s="94" t="str">
        <f t="shared" si="330"/>
        <v/>
      </c>
      <c r="L2342" s="95">
        <f t="shared" si="323"/>
        <v>0</v>
      </c>
      <c r="M2342" s="96"/>
      <c r="N2342" s="79" t="str">
        <f t="shared" si="331"/>
        <v/>
      </c>
      <c r="O2342" s="82"/>
      <c r="P2342" s="83">
        <f t="shared" si="325"/>
        <v>0</v>
      </c>
      <c r="Q2342" s="78">
        <f t="shared" si="328"/>
        <v>2340</v>
      </c>
      <c r="R2342" s="79"/>
      <c r="T2342" s="3" t="str">
        <f t="shared" si="326"/>
        <v/>
      </c>
    </row>
    <row r="2343" spans="1:20" ht="24.75" customHeight="1">
      <c r="A2343" s="69">
        <f t="shared" si="327"/>
        <v>2341</v>
      </c>
      <c r="B2343" s="16" t="str">
        <f t="shared" si="329"/>
        <v>2043</v>
      </c>
      <c r="C2343" s="69">
        <f t="shared" si="324"/>
        <v>2043</v>
      </c>
      <c r="D2343" s="11"/>
      <c r="E2343" s="12"/>
      <c r="F2343" s="13"/>
      <c r="G2343" s="14"/>
      <c r="H2343" s="91"/>
      <c r="I2343" s="92"/>
      <c r="J2343" s="93"/>
      <c r="K2343" s="94" t="str">
        <f t="shared" si="330"/>
        <v/>
      </c>
      <c r="L2343" s="95">
        <f t="shared" si="323"/>
        <v>0</v>
      </c>
      <c r="M2343" s="96"/>
      <c r="N2343" s="79" t="str">
        <f t="shared" si="331"/>
        <v/>
      </c>
      <c r="O2343" s="82"/>
      <c r="P2343" s="83">
        <f t="shared" si="325"/>
        <v>0</v>
      </c>
      <c r="Q2343" s="78">
        <f t="shared" si="328"/>
        <v>2341</v>
      </c>
      <c r="R2343" s="79"/>
      <c r="T2343" s="3" t="str">
        <f t="shared" si="326"/>
        <v/>
      </c>
    </row>
    <row r="2344" spans="1:20" ht="24.75" customHeight="1">
      <c r="A2344" s="69">
        <f t="shared" si="327"/>
        <v>2342</v>
      </c>
      <c r="B2344" s="16" t="str">
        <f t="shared" si="329"/>
        <v>2044</v>
      </c>
      <c r="C2344" s="69">
        <f t="shared" si="324"/>
        <v>2044</v>
      </c>
      <c r="D2344" s="11"/>
      <c r="E2344" s="12"/>
      <c r="F2344" s="13"/>
      <c r="G2344" s="14"/>
      <c r="H2344" s="91"/>
      <c r="I2344" s="92"/>
      <c r="J2344" s="93"/>
      <c r="K2344" s="94" t="str">
        <f t="shared" si="330"/>
        <v/>
      </c>
      <c r="L2344" s="95">
        <f t="shared" si="323"/>
        <v>0</v>
      </c>
      <c r="M2344" s="96"/>
      <c r="N2344" s="79" t="str">
        <f t="shared" si="331"/>
        <v/>
      </c>
      <c r="O2344" s="82"/>
      <c r="P2344" s="83">
        <f t="shared" si="325"/>
        <v>0</v>
      </c>
      <c r="Q2344" s="78">
        <f t="shared" si="328"/>
        <v>2342</v>
      </c>
      <c r="R2344" s="79"/>
      <c r="T2344" s="3" t="str">
        <f t="shared" si="326"/>
        <v/>
      </c>
    </row>
    <row r="2345" spans="1:20" ht="24.75" customHeight="1">
      <c r="A2345" s="69">
        <f t="shared" si="327"/>
        <v>2343</v>
      </c>
      <c r="B2345" s="16" t="str">
        <f t="shared" si="329"/>
        <v>2045</v>
      </c>
      <c r="C2345" s="69">
        <f t="shared" si="324"/>
        <v>2045</v>
      </c>
      <c r="D2345" s="11"/>
      <c r="E2345" s="12"/>
      <c r="F2345" s="13"/>
      <c r="G2345" s="14"/>
      <c r="H2345" s="91"/>
      <c r="I2345" s="92"/>
      <c r="J2345" s="93"/>
      <c r="K2345" s="94" t="str">
        <f t="shared" si="330"/>
        <v/>
      </c>
      <c r="L2345" s="95">
        <f t="shared" si="323"/>
        <v>0</v>
      </c>
      <c r="M2345" s="96"/>
      <c r="N2345" s="79" t="str">
        <f t="shared" si="331"/>
        <v/>
      </c>
      <c r="O2345" s="82"/>
      <c r="P2345" s="83">
        <f t="shared" si="325"/>
        <v>0</v>
      </c>
      <c r="Q2345" s="78">
        <f t="shared" si="328"/>
        <v>2343</v>
      </c>
      <c r="R2345" s="79"/>
      <c r="T2345" s="3" t="str">
        <f t="shared" si="326"/>
        <v/>
      </c>
    </row>
    <row r="2346" spans="1:20" ht="24.75" customHeight="1">
      <c r="A2346" s="69">
        <f t="shared" si="327"/>
        <v>2344</v>
      </c>
      <c r="B2346" s="16" t="str">
        <f t="shared" si="329"/>
        <v>2046</v>
      </c>
      <c r="C2346" s="69">
        <f t="shared" si="324"/>
        <v>2046</v>
      </c>
      <c r="D2346" s="11"/>
      <c r="E2346" s="12"/>
      <c r="F2346" s="13"/>
      <c r="G2346" s="14"/>
      <c r="H2346" s="91"/>
      <c r="I2346" s="92"/>
      <c r="J2346" s="93"/>
      <c r="K2346" s="94" t="str">
        <f t="shared" si="330"/>
        <v/>
      </c>
      <c r="L2346" s="95">
        <f t="shared" si="323"/>
        <v>0</v>
      </c>
      <c r="M2346" s="96"/>
      <c r="N2346" s="79" t="str">
        <f t="shared" si="331"/>
        <v/>
      </c>
      <c r="O2346" s="82"/>
      <c r="P2346" s="83">
        <f t="shared" si="325"/>
        <v>0</v>
      </c>
      <c r="Q2346" s="78">
        <f t="shared" si="328"/>
        <v>2344</v>
      </c>
      <c r="R2346" s="79"/>
      <c r="T2346" s="3" t="str">
        <f t="shared" si="326"/>
        <v/>
      </c>
    </row>
    <row r="2347" spans="1:20" ht="24.75" customHeight="1">
      <c r="A2347" s="69">
        <f t="shared" si="327"/>
        <v>2345</v>
      </c>
      <c r="B2347" s="16" t="str">
        <f t="shared" si="329"/>
        <v>2047</v>
      </c>
      <c r="C2347" s="69">
        <f t="shared" si="324"/>
        <v>2047</v>
      </c>
      <c r="D2347" s="11"/>
      <c r="E2347" s="12"/>
      <c r="F2347" s="13"/>
      <c r="G2347" s="14"/>
      <c r="H2347" s="91"/>
      <c r="I2347" s="92"/>
      <c r="J2347" s="93"/>
      <c r="K2347" s="94" t="str">
        <f t="shared" si="330"/>
        <v/>
      </c>
      <c r="L2347" s="95">
        <f t="shared" si="323"/>
        <v>0</v>
      </c>
      <c r="M2347" s="96"/>
      <c r="N2347" s="79" t="str">
        <f t="shared" si="331"/>
        <v/>
      </c>
      <c r="O2347" s="82"/>
      <c r="P2347" s="83">
        <f t="shared" si="325"/>
        <v>0</v>
      </c>
      <c r="Q2347" s="78">
        <f t="shared" si="328"/>
        <v>2345</v>
      </c>
      <c r="R2347" s="79"/>
      <c r="T2347" s="3" t="str">
        <f t="shared" si="326"/>
        <v/>
      </c>
    </row>
    <row r="2348" spans="1:20" ht="24.75" customHeight="1">
      <c r="A2348" s="69">
        <f t="shared" si="327"/>
        <v>2346</v>
      </c>
      <c r="B2348" s="16" t="str">
        <f t="shared" si="329"/>
        <v>2048</v>
      </c>
      <c r="C2348" s="69">
        <f t="shared" si="324"/>
        <v>2048</v>
      </c>
      <c r="D2348" s="11"/>
      <c r="E2348" s="12"/>
      <c r="F2348" s="13"/>
      <c r="G2348" s="14"/>
      <c r="H2348" s="91"/>
      <c r="I2348" s="92"/>
      <c r="J2348" s="93"/>
      <c r="K2348" s="94" t="str">
        <f t="shared" si="330"/>
        <v/>
      </c>
      <c r="L2348" s="95">
        <f t="shared" si="323"/>
        <v>0</v>
      </c>
      <c r="M2348" s="96"/>
      <c r="N2348" s="79" t="str">
        <f t="shared" si="331"/>
        <v/>
      </c>
      <c r="O2348" s="82"/>
      <c r="P2348" s="83">
        <f t="shared" si="325"/>
        <v>0</v>
      </c>
      <c r="Q2348" s="78">
        <f t="shared" si="328"/>
        <v>2346</v>
      </c>
      <c r="R2348" s="79"/>
      <c r="T2348" s="3" t="str">
        <f t="shared" si="326"/>
        <v/>
      </c>
    </row>
    <row r="2349" spans="1:20" ht="24.75" customHeight="1">
      <c r="A2349" s="69">
        <f t="shared" si="327"/>
        <v>2347</v>
      </c>
      <c r="B2349" s="16" t="str">
        <f t="shared" si="329"/>
        <v>2049</v>
      </c>
      <c r="C2349" s="69">
        <f t="shared" si="324"/>
        <v>2049</v>
      </c>
      <c r="D2349" s="11"/>
      <c r="E2349" s="12"/>
      <c r="F2349" s="13"/>
      <c r="G2349" s="14"/>
      <c r="H2349" s="91"/>
      <c r="I2349" s="92"/>
      <c r="J2349" s="93"/>
      <c r="K2349" s="94" t="str">
        <f t="shared" si="330"/>
        <v/>
      </c>
      <c r="L2349" s="95">
        <f t="shared" si="323"/>
        <v>0</v>
      </c>
      <c r="M2349" s="96"/>
      <c r="N2349" s="79" t="str">
        <f t="shared" si="331"/>
        <v/>
      </c>
      <c r="O2349" s="82"/>
      <c r="P2349" s="83">
        <f t="shared" si="325"/>
        <v>0</v>
      </c>
      <c r="Q2349" s="78">
        <f t="shared" si="328"/>
        <v>2347</v>
      </c>
      <c r="R2349" s="79"/>
      <c r="T2349" s="3" t="str">
        <f t="shared" si="326"/>
        <v/>
      </c>
    </row>
    <row r="2350" spans="1:20" ht="24.75" customHeight="1">
      <c r="A2350" s="69">
        <f t="shared" si="327"/>
        <v>2348</v>
      </c>
      <c r="B2350" s="16" t="str">
        <f t="shared" si="329"/>
        <v>2050</v>
      </c>
      <c r="C2350" s="69">
        <f t="shared" si="324"/>
        <v>2050</v>
      </c>
      <c r="D2350" s="11"/>
      <c r="E2350" s="12"/>
      <c r="F2350" s="13"/>
      <c r="G2350" s="14"/>
      <c r="H2350" s="91"/>
      <c r="I2350" s="92"/>
      <c r="J2350" s="93"/>
      <c r="K2350" s="94" t="str">
        <f t="shared" si="330"/>
        <v/>
      </c>
      <c r="L2350" s="95">
        <f t="shared" si="323"/>
        <v>0</v>
      </c>
      <c r="M2350" s="96"/>
      <c r="N2350" s="79" t="str">
        <f t="shared" si="331"/>
        <v/>
      </c>
      <c r="O2350" s="82"/>
      <c r="P2350" s="83">
        <f t="shared" si="325"/>
        <v>0</v>
      </c>
      <c r="Q2350" s="78">
        <f t="shared" si="328"/>
        <v>2348</v>
      </c>
      <c r="R2350" s="79"/>
      <c r="T2350" s="3" t="str">
        <f t="shared" si="326"/>
        <v/>
      </c>
    </row>
    <row r="2351" spans="1:20" ht="24.75" customHeight="1">
      <c r="A2351" s="69">
        <f t="shared" si="327"/>
        <v>2349</v>
      </c>
      <c r="B2351" s="16" t="str">
        <f t="shared" si="329"/>
        <v>2051</v>
      </c>
      <c r="C2351" s="69">
        <f t="shared" si="324"/>
        <v>2051</v>
      </c>
      <c r="D2351" s="11"/>
      <c r="E2351" s="12"/>
      <c r="F2351" s="13"/>
      <c r="G2351" s="14"/>
      <c r="H2351" s="91"/>
      <c r="I2351" s="92"/>
      <c r="J2351" s="93"/>
      <c r="K2351" s="94" t="str">
        <f t="shared" si="330"/>
        <v/>
      </c>
      <c r="L2351" s="95">
        <f t="shared" si="323"/>
        <v>0</v>
      </c>
      <c r="M2351" s="96"/>
      <c r="N2351" s="79" t="str">
        <f t="shared" si="331"/>
        <v/>
      </c>
      <c r="O2351" s="82"/>
      <c r="P2351" s="83">
        <f t="shared" si="325"/>
        <v>0</v>
      </c>
      <c r="Q2351" s="78">
        <f t="shared" si="328"/>
        <v>2349</v>
      </c>
      <c r="R2351" s="79"/>
      <c r="T2351" s="3" t="str">
        <f t="shared" si="326"/>
        <v/>
      </c>
    </row>
    <row r="2352" spans="1:20" ht="24.75" customHeight="1">
      <c r="A2352" s="69">
        <f t="shared" si="327"/>
        <v>2350</v>
      </c>
      <c r="B2352" s="16" t="str">
        <f t="shared" si="329"/>
        <v>2052</v>
      </c>
      <c r="C2352" s="69">
        <f t="shared" si="324"/>
        <v>2052</v>
      </c>
      <c r="D2352" s="11"/>
      <c r="E2352" s="12"/>
      <c r="F2352" s="13"/>
      <c r="G2352" s="14"/>
      <c r="H2352" s="91"/>
      <c r="I2352" s="92"/>
      <c r="J2352" s="93"/>
      <c r="K2352" s="94" t="str">
        <f t="shared" si="330"/>
        <v/>
      </c>
      <c r="L2352" s="95">
        <f t="shared" si="323"/>
        <v>0</v>
      </c>
      <c r="M2352" s="96"/>
      <c r="N2352" s="79" t="str">
        <f t="shared" si="331"/>
        <v/>
      </c>
      <c r="O2352" s="82"/>
      <c r="P2352" s="83">
        <f t="shared" si="325"/>
        <v>0</v>
      </c>
      <c r="Q2352" s="78">
        <f t="shared" si="328"/>
        <v>2350</v>
      </c>
      <c r="R2352" s="79"/>
      <c r="T2352" s="3" t="str">
        <f t="shared" si="326"/>
        <v/>
      </c>
    </row>
    <row r="2353" spans="1:20" ht="24.75" customHeight="1">
      <c r="A2353" s="69">
        <f t="shared" si="327"/>
        <v>2351</v>
      </c>
      <c r="B2353" s="16" t="str">
        <f t="shared" si="329"/>
        <v>2053</v>
      </c>
      <c r="C2353" s="69">
        <f t="shared" si="324"/>
        <v>2053</v>
      </c>
      <c r="D2353" s="11"/>
      <c r="E2353" s="12"/>
      <c r="F2353" s="13"/>
      <c r="G2353" s="14"/>
      <c r="H2353" s="91"/>
      <c r="I2353" s="92"/>
      <c r="J2353" s="93"/>
      <c r="K2353" s="94" t="str">
        <f t="shared" si="330"/>
        <v/>
      </c>
      <c r="L2353" s="95">
        <f t="shared" si="323"/>
        <v>0</v>
      </c>
      <c r="M2353" s="96"/>
      <c r="N2353" s="79" t="str">
        <f t="shared" si="331"/>
        <v/>
      </c>
      <c r="O2353" s="82"/>
      <c r="P2353" s="83">
        <f t="shared" si="325"/>
        <v>0</v>
      </c>
      <c r="Q2353" s="78">
        <f t="shared" si="328"/>
        <v>2351</v>
      </c>
      <c r="R2353" s="79"/>
      <c r="T2353" s="3" t="str">
        <f t="shared" si="326"/>
        <v/>
      </c>
    </row>
    <row r="2354" spans="1:20" ht="24.75" customHeight="1">
      <c r="A2354" s="69">
        <f t="shared" si="327"/>
        <v>2352</v>
      </c>
      <c r="B2354" s="16" t="str">
        <f t="shared" si="329"/>
        <v>2054</v>
      </c>
      <c r="C2354" s="69">
        <f t="shared" si="324"/>
        <v>2054</v>
      </c>
      <c r="D2354" s="11"/>
      <c r="E2354" s="12"/>
      <c r="F2354" s="13"/>
      <c r="G2354" s="14"/>
      <c r="H2354" s="91"/>
      <c r="I2354" s="92"/>
      <c r="J2354" s="93"/>
      <c r="K2354" s="94" t="str">
        <f t="shared" si="330"/>
        <v/>
      </c>
      <c r="L2354" s="95">
        <f t="shared" si="323"/>
        <v>0</v>
      </c>
      <c r="M2354" s="96"/>
      <c r="N2354" s="79" t="str">
        <f t="shared" si="331"/>
        <v/>
      </c>
      <c r="O2354" s="82"/>
      <c r="P2354" s="83">
        <f t="shared" si="325"/>
        <v>0</v>
      </c>
      <c r="Q2354" s="78">
        <f t="shared" si="328"/>
        <v>2352</v>
      </c>
      <c r="R2354" s="79"/>
      <c r="T2354" s="3" t="str">
        <f t="shared" si="326"/>
        <v/>
      </c>
    </row>
    <row r="2355" spans="1:20" ht="24.75" customHeight="1">
      <c r="A2355" s="69">
        <f t="shared" si="327"/>
        <v>2353</v>
      </c>
      <c r="B2355" s="16" t="str">
        <f t="shared" si="329"/>
        <v>2055</v>
      </c>
      <c r="C2355" s="69">
        <f t="shared" si="324"/>
        <v>2055</v>
      </c>
      <c r="D2355" s="11"/>
      <c r="E2355" s="12"/>
      <c r="F2355" s="13"/>
      <c r="G2355" s="14"/>
      <c r="H2355" s="91"/>
      <c r="I2355" s="92"/>
      <c r="J2355" s="93"/>
      <c r="K2355" s="94" t="str">
        <f t="shared" si="330"/>
        <v/>
      </c>
      <c r="L2355" s="95">
        <f t="shared" si="323"/>
        <v>0</v>
      </c>
      <c r="M2355" s="96"/>
      <c r="N2355" s="79" t="str">
        <f t="shared" si="331"/>
        <v/>
      </c>
      <c r="O2355" s="82"/>
      <c r="P2355" s="83">
        <f t="shared" si="325"/>
        <v>0</v>
      </c>
      <c r="Q2355" s="78">
        <f t="shared" si="328"/>
        <v>2353</v>
      </c>
      <c r="R2355" s="79"/>
      <c r="T2355" s="3" t="str">
        <f t="shared" si="326"/>
        <v/>
      </c>
    </row>
    <row r="2356" spans="1:20" ht="24.75" customHeight="1">
      <c r="A2356" s="69">
        <f t="shared" si="327"/>
        <v>2354</v>
      </c>
      <c r="B2356" s="16" t="str">
        <f t="shared" si="329"/>
        <v>2056</v>
      </c>
      <c r="C2356" s="69">
        <f t="shared" si="324"/>
        <v>2056</v>
      </c>
      <c r="D2356" s="11"/>
      <c r="E2356" s="12"/>
      <c r="F2356" s="13"/>
      <c r="G2356" s="14"/>
      <c r="H2356" s="91"/>
      <c r="I2356" s="92"/>
      <c r="J2356" s="93"/>
      <c r="K2356" s="94" t="str">
        <f t="shared" si="330"/>
        <v/>
      </c>
      <c r="L2356" s="95">
        <f t="shared" si="323"/>
        <v>0</v>
      </c>
      <c r="M2356" s="96"/>
      <c r="N2356" s="79" t="str">
        <f t="shared" si="331"/>
        <v/>
      </c>
      <c r="O2356" s="82"/>
      <c r="P2356" s="83">
        <f t="shared" si="325"/>
        <v>0</v>
      </c>
      <c r="Q2356" s="78">
        <f t="shared" si="328"/>
        <v>2354</v>
      </c>
      <c r="R2356" s="79"/>
      <c r="T2356" s="3" t="str">
        <f t="shared" si="326"/>
        <v/>
      </c>
    </row>
    <row r="2357" spans="1:20" ht="24.75" customHeight="1">
      <c r="A2357" s="69">
        <f t="shared" si="327"/>
        <v>2355</v>
      </c>
      <c r="B2357" s="16" t="str">
        <f t="shared" si="329"/>
        <v>2057</v>
      </c>
      <c r="C2357" s="69">
        <f t="shared" si="324"/>
        <v>2057</v>
      </c>
      <c r="D2357" s="11"/>
      <c r="E2357" s="12"/>
      <c r="F2357" s="13"/>
      <c r="G2357" s="14"/>
      <c r="H2357" s="91"/>
      <c r="I2357" s="92"/>
      <c r="J2357" s="93"/>
      <c r="K2357" s="94" t="str">
        <f t="shared" si="330"/>
        <v/>
      </c>
      <c r="L2357" s="95">
        <f t="shared" si="323"/>
        <v>0</v>
      </c>
      <c r="M2357" s="96"/>
      <c r="N2357" s="79" t="str">
        <f t="shared" si="331"/>
        <v/>
      </c>
      <c r="O2357" s="82"/>
      <c r="P2357" s="83">
        <f t="shared" si="325"/>
        <v>0</v>
      </c>
      <c r="Q2357" s="78">
        <f t="shared" si="328"/>
        <v>2355</v>
      </c>
      <c r="R2357" s="79"/>
      <c r="T2357" s="3" t="str">
        <f t="shared" si="326"/>
        <v/>
      </c>
    </row>
    <row r="2358" spans="1:20" ht="24.75" customHeight="1">
      <c r="A2358" s="69">
        <f t="shared" si="327"/>
        <v>2356</v>
      </c>
      <c r="B2358" s="16" t="str">
        <f t="shared" si="329"/>
        <v>2058</v>
      </c>
      <c r="C2358" s="69">
        <f t="shared" si="324"/>
        <v>2058</v>
      </c>
      <c r="D2358" s="11"/>
      <c r="E2358" s="12"/>
      <c r="F2358" s="13"/>
      <c r="G2358" s="14"/>
      <c r="H2358" s="91"/>
      <c r="I2358" s="92"/>
      <c r="J2358" s="93"/>
      <c r="K2358" s="94" t="str">
        <f t="shared" si="330"/>
        <v/>
      </c>
      <c r="L2358" s="95">
        <f t="shared" si="323"/>
        <v>0</v>
      </c>
      <c r="M2358" s="96"/>
      <c r="N2358" s="79" t="str">
        <f t="shared" si="331"/>
        <v/>
      </c>
      <c r="O2358" s="82"/>
      <c r="P2358" s="83">
        <f t="shared" si="325"/>
        <v>0</v>
      </c>
      <c r="Q2358" s="78">
        <f t="shared" si="328"/>
        <v>2356</v>
      </c>
      <c r="R2358" s="79"/>
      <c r="T2358" s="3" t="str">
        <f t="shared" si="326"/>
        <v/>
      </c>
    </row>
    <row r="2359" spans="1:20" ht="24.75" customHeight="1">
      <c r="A2359" s="69">
        <f t="shared" si="327"/>
        <v>2357</v>
      </c>
      <c r="B2359" s="16" t="str">
        <f t="shared" si="329"/>
        <v>2059</v>
      </c>
      <c r="C2359" s="69">
        <f t="shared" si="324"/>
        <v>2059</v>
      </c>
      <c r="D2359" s="11"/>
      <c r="E2359" s="12"/>
      <c r="F2359" s="13"/>
      <c r="G2359" s="14"/>
      <c r="H2359" s="91"/>
      <c r="I2359" s="92"/>
      <c r="J2359" s="93"/>
      <c r="K2359" s="94" t="str">
        <f t="shared" si="330"/>
        <v/>
      </c>
      <c r="L2359" s="95">
        <f t="shared" si="323"/>
        <v>0</v>
      </c>
      <c r="M2359" s="96"/>
      <c r="N2359" s="79" t="str">
        <f t="shared" si="331"/>
        <v/>
      </c>
      <c r="O2359" s="82"/>
      <c r="P2359" s="83">
        <f t="shared" si="325"/>
        <v>0</v>
      </c>
      <c r="Q2359" s="78">
        <f t="shared" si="328"/>
        <v>2357</v>
      </c>
      <c r="R2359" s="79"/>
      <c r="T2359" s="3" t="str">
        <f t="shared" si="326"/>
        <v/>
      </c>
    </row>
    <row r="2360" spans="1:20" ht="24.75" customHeight="1">
      <c r="A2360" s="69">
        <f t="shared" si="327"/>
        <v>2358</v>
      </c>
      <c r="B2360" s="16" t="str">
        <f t="shared" si="329"/>
        <v>2060</v>
      </c>
      <c r="C2360" s="69">
        <f t="shared" si="324"/>
        <v>2060</v>
      </c>
      <c r="D2360" s="11"/>
      <c r="E2360" s="12"/>
      <c r="F2360" s="13"/>
      <c r="G2360" s="14"/>
      <c r="H2360" s="91"/>
      <c r="I2360" s="92"/>
      <c r="J2360" s="93"/>
      <c r="K2360" s="94" t="str">
        <f t="shared" si="330"/>
        <v/>
      </c>
      <c r="L2360" s="95">
        <f t="shared" si="323"/>
        <v>0</v>
      </c>
      <c r="M2360" s="96"/>
      <c r="N2360" s="79" t="str">
        <f t="shared" si="331"/>
        <v/>
      </c>
      <c r="O2360" s="82"/>
      <c r="P2360" s="83">
        <f t="shared" si="325"/>
        <v>0</v>
      </c>
      <c r="Q2360" s="78">
        <f t="shared" si="328"/>
        <v>2358</v>
      </c>
      <c r="R2360" s="79"/>
      <c r="T2360" s="3" t="str">
        <f t="shared" si="326"/>
        <v/>
      </c>
    </row>
    <row r="2361" spans="1:20" ht="24.75" customHeight="1">
      <c r="A2361" s="69">
        <f t="shared" si="327"/>
        <v>2359</v>
      </c>
      <c r="B2361" s="16" t="str">
        <f t="shared" si="329"/>
        <v>2061</v>
      </c>
      <c r="C2361" s="69">
        <f t="shared" si="324"/>
        <v>2061</v>
      </c>
      <c r="D2361" s="11"/>
      <c r="E2361" s="12"/>
      <c r="F2361" s="13"/>
      <c r="G2361" s="14"/>
      <c r="H2361" s="91"/>
      <c r="I2361" s="92"/>
      <c r="J2361" s="93"/>
      <c r="K2361" s="94" t="str">
        <f t="shared" si="330"/>
        <v/>
      </c>
      <c r="L2361" s="95">
        <f t="shared" si="323"/>
        <v>0</v>
      </c>
      <c r="M2361" s="96"/>
      <c r="N2361" s="79" t="str">
        <f t="shared" si="331"/>
        <v/>
      </c>
      <c r="O2361" s="82"/>
      <c r="P2361" s="83">
        <f t="shared" si="325"/>
        <v>0</v>
      </c>
      <c r="Q2361" s="78">
        <f t="shared" si="328"/>
        <v>2359</v>
      </c>
      <c r="R2361" s="79"/>
      <c r="T2361" s="3" t="str">
        <f t="shared" si="326"/>
        <v/>
      </c>
    </row>
    <row r="2362" spans="1:20" ht="24.75" customHeight="1">
      <c r="A2362" s="69">
        <f t="shared" si="327"/>
        <v>2360</v>
      </c>
      <c r="B2362" s="16" t="str">
        <f t="shared" si="329"/>
        <v>2062</v>
      </c>
      <c r="C2362" s="69">
        <f t="shared" si="324"/>
        <v>2062</v>
      </c>
      <c r="D2362" s="11"/>
      <c r="E2362" s="12"/>
      <c r="F2362" s="13"/>
      <c r="G2362" s="14"/>
      <c r="H2362" s="91"/>
      <c r="I2362" s="92"/>
      <c r="J2362" s="93"/>
      <c r="K2362" s="94" t="str">
        <f t="shared" si="330"/>
        <v/>
      </c>
      <c r="L2362" s="95">
        <f t="shared" si="323"/>
        <v>0</v>
      </c>
      <c r="M2362" s="96"/>
      <c r="N2362" s="79" t="str">
        <f t="shared" si="331"/>
        <v/>
      </c>
      <c r="O2362" s="82"/>
      <c r="P2362" s="83">
        <f t="shared" si="325"/>
        <v>0</v>
      </c>
      <c r="Q2362" s="78">
        <f t="shared" si="328"/>
        <v>2360</v>
      </c>
      <c r="R2362" s="79"/>
      <c r="T2362" s="3" t="str">
        <f t="shared" si="326"/>
        <v/>
      </c>
    </row>
    <row r="2363" spans="1:20" ht="24.75" customHeight="1">
      <c r="A2363" s="69">
        <f t="shared" si="327"/>
        <v>2361</v>
      </c>
      <c r="B2363" s="16" t="str">
        <f t="shared" si="329"/>
        <v>2063</v>
      </c>
      <c r="C2363" s="69">
        <f t="shared" si="324"/>
        <v>2063</v>
      </c>
      <c r="D2363" s="11"/>
      <c r="E2363" s="12"/>
      <c r="F2363" s="13"/>
      <c r="G2363" s="14"/>
      <c r="H2363" s="91"/>
      <c r="I2363" s="92"/>
      <c r="J2363" s="93"/>
      <c r="K2363" s="94" t="str">
        <f t="shared" si="330"/>
        <v/>
      </c>
      <c r="L2363" s="95">
        <f t="shared" si="323"/>
        <v>0</v>
      </c>
      <c r="M2363" s="96"/>
      <c r="N2363" s="79" t="str">
        <f t="shared" si="331"/>
        <v/>
      </c>
      <c r="O2363" s="82"/>
      <c r="P2363" s="83">
        <f t="shared" si="325"/>
        <v>0</v>
      </c>
      <c r="Q2363" s="78">
        <f t="shared" si="328"/>
        <v>2361</v>
      </c>
      <c r="R2363" s="79"/>
      <c r="T2363" s="3" t="str">
        <f t="shared" si="326"/>
        <v/>
      </c>
    </row>
    <row r="2364" spans="1:20" ht="24.75" customHeight="1">
      <c r="A2364" s="69">
        <f t="shared" si="327"/>
        <v>2362</v>
      </c>
      <c r="B2364" s="16" t="str">
        <f t="shared" si="329"/>
        <v>2064</v>
      </c>
      <c r="C2364" s="69">
        <f t="shared" si="324"/>
        <v>2064</v>
      </c>
      <c r="D2364" s="11"/>
      <c r="E2364" s="12"/>
      <c r="F2364" s="13"/>
      <c r="G2364" s="14"/>
      <c r="H2364" s="91"/>
      <c r="I2364" s="92"/>
      <c r="J2364" s="93"/>
      <c r="K2364" s="94" t="str">
        <f t="shared" si="330"/>
        <v/>
      </c>
      <c r="L2364" s="95">
        <f t="shared" si="323"/>
        <v>0</v>
      </c>
      <c r="M2364" s="96"/>
      <c r="N2364" s="79" t="str">
        <f t="shared" si="331"/>
        <v/>
      </c>
      <c r="O2364" s="82"/>
      <c r="P2364" s="83">
        <f t="shared" si="325"/>
        <v>0</v>
      </c>
      <c r="Q2364" s="78">
        <f t="shared" si="328"/>
        <v>2362</v>
      </c>
      <c r="R2364" s="79"/>
      <c r="T2364" s="3" t="str">
        <f t="shared" si="326"/>
        <v/>
      </c>
    </row>
    <row r="2365" spans="1:20" ht="24.75" customHeight="1">
      <c r="A2365" s="69">
        <f t="shared" si="327"/>
        <v>2363</v>
      </c>
      <c r="B2365" s="16" t="str">
        <f t="shared" si="329"/>
        <v>2065</v>
      </c>
      <c r="C2365" s="69">
        <f t="shared" si="324"/>
        <v>2065</v>
      </c>
      <c r="D2365" s="11"/>
      <c r="E2365" s="12"/>
      <c r="F2365" s="13"/>
      <c r="G2365" s="14"/>
      <c r="H2365" s="91"/>
      <c r="I2365" s="92"/>
      <c r="J2365" s="93"/>
      <c r="K2365" s="94" t="str">
        <f t="shared" si="330"/>
        <v/>
      </c>
      <c r="L2365" s="95">
        <f t="shared" si="323"/>
        <v>0</v>
      </c>
      <c r="M2365" s="96"/>
      <c r="N2365" s="79" t="str">
        <f t="shared" si="331"/>
        <v/>
      </c>
      <c r="O2365" s="82"/>
      <c r="P2365" s="83">
        <f t="shared" si="325"/>
        <v>0</v>
      </c>
      <c r="Q2365" s="78">
        <f t="shared" si="328"/>
        <v>2363</v>
      </c>
      <c r="R2365" s="79"/>
      <c r="T2365" s="3" t="str">
        <f t="shared" si="326"/>
        <v/>
      </c>
    </row>
    <row r="2366" spans="1:20" ht="24.75" customHeight="1">
      <c r="A2366" s="69">
        <f t="shared" si="327"/>
        <v>2364</v>
      </c>
      <c r="B2366" s="16" t="str">
        <f t="shared" si="329"/>
        <v>2066</v>
      </c>
      <c r="C2366" s="69">
        <f t="shared" si="324"/>
        <v>2066</v>
      </c>
      <c r="D2366" s="11"/>
      <c r="E2366" s="12"/>
      <c r="F2366" s="13"/>
      <c r="G2366" s="14"/>
      <c r="H2366" s="91"/>
      <c r="I2366" s="92"/>
      <c r="J2366" s="93"/>
      <c r="K2366" s="94" t="str">
        <f t="shared" si="330"/>
        <v/>
      </c>
      <c r="L2366" s="95">
        <f t="shared" si="323"/>
        <v>0</v>
      </c>
      <c r="M2366" s="96"/>
      <c r="N2366" s="79" t="str">
        <f t="shared" si="331"/>
        <v/>
      </c>
      <c r="O2366" s="82"/>
      <c r="P2366" s="83">
        <f t="shared" si="325"/>
        <v>0</v>
      </c>
      <c r="Q2366" s="78">
        <f t="shared" si="328"/>
        <v>2364</v>
      </c>
      <c r="R2366" s="79"/>
      <c r="T2366" s="3" t="str">
        <f t="shared" si="326"/>
        <v/>
      </c>
    </row>
    <row r="2367" spans="1:20" ht="24.75" customHeight="1">
      <c r="A2367" s="69">
        <f t="shared" si="327"/>
        <v>2365</v>
      </c>
      <c r="B2367" s="16" t="str">
        <f t="shared" si="329"/>
        <v>2067</v>
      </c>
      <c r="C2367" s="69">
        <f t="shared" si="324"/>
        <v>2067</v>
      </c>
      <c r="D2367" s="11"/>
      <c r="E2367" s="12"/>
      <c r="F2367" s="13"/>
      <c r="G2367" s="14"/>
      <c r="H2367" s="91"/>
      <c r="I2367" s="92"/>
      <c r="J2367" s="93"/>
      <c r="K2367" s="94" t="str">
        <f t="shared" si="330"/>
        <v/>
      </c>
      <c r="L2367" s="95">
        <f t="shared" si="323"/>
        <v>0</v>
      </c>
      <c r="M2367" s="96"/>
      <c r="N2367" s="79" t="str">
        <f t="shared" si="331"/>
        <v/>
      </c>
      <c r="O2367" s="82"/>
      <c r="P2367" s="83">
        <f t="shared" si="325"/>
        <v>0</v>
      </c>
      <c r="Q2367" s="78">
        <f t="shared" si="328"/>
        <v>2365</v>
      </c>
      <c r="R2367" s="79"/>
      <c r="T2367" s="3" t="str">
        <f t="shared" si="326"/>
        <v/>
      </c>
    </row>
    <row r="2368" spans="1:20" ht="24.75" customHeight="1">
      <c r="A2368" s="69">
        <f t="shared" si="327"/>
        <v>2366</v>
      </c>
      <c r="B2368" s="16" t="str">
        <f t="shared" si="329"/>
        <v>2068</v>
      </c>
      <c r="C2368" s="69">
        <f t="shared" si="324"/>
        <v>2068</v>
      </c>
      <c r="D2368" s="11"/>
      <c r="E2368" s="12"/>
      <c r="F2368" s="13"/>
      <c r="G2368" s="14"/>
      <c r="H2368" s="91"/>
      <c r="I2368" s="92"/>
      <c r="J2368" s="93"/>
      <c r="K2368" s="94" t="str">
        <f t="shared" si="330"/>
        <v/>
      </c>
      <c r="L2368" s="95">
        <f t="shared" si="323"/>
        <v>0</v>
      </c>
      <c r="M2368" s="96"/>
      <c r="N2368" s="79" t="str">
        <f t="shared" si="331"/>
        <v/>
      </c>
      <c r="O2368" s="82"/>
      <c r="P2368" s="83">
        <f t="shared" si="325"/>
        <v>0</v>
      </c>
      <c r="Q2368" s="78">
        <f t="shared" si="328"/>
        <v>2366</v>
      </c>
      <c r="R2368" s="79"/>
      <c r="T2368" s="3" t="str">
        <f t="shared" si="326"/>
        <v/>
      </c>
    </row>
    <row r="2369" spans="1:20" ht="24.75" customHeight="1">
      <c r="A2369" s="69">
        <f t="shared" si="327"/>
        <v>2367</v>
      </c>
      <c r="B2369" s="16" t="str">
        <f t="shared" si="329"/>
        <v>2069</v>
      </c>
      <c r="C2369" s="69">
        <f t="shared" si="324"/>
        <v>2069</v>
      </c>
      <c r="D2369" s="11"/>
      <c r="E2369" s="12"/>
      <c r="F2369" s="13"/>
      <c r="G2369" s="14"/>
      <c r="H2369" s="91"/>
      <c r="I2369" s="92"/>
      <c r="J2369" s="93"/>
      <c r="K2369" s="94" t="str">
        <f t="shared" si="330"/>
        <v/>
      </c>
      <c r="L2369" s="95">
        <f t="shared" si="323"/>
        <v>0</v>
      </c>
      <c r="M2369" s="96"/>
      <c r="N2369" s="79" t="str">
        <f t="shared" si="331"/>
        <v/>
      </c>
      <c r="O2369" s="82"/>
      <c r="P2369" s="83">
        <f t="shared" si="325"/>
        <v>0</v>
      </c>
      <c r="Q2369" s="78">
        <f t="shared" si="328"/>
        <v>2367</v>
      </c>
      <c r="R2369" s="79"/>
      <c r="T2369" s="3" t="str">
        <f t="shared" si="326"/>
        <v/>
      </c>
    </row>
    <row r="2370" spans="1:20" ht="24.75" customHeight="1">
      <c r="A2370" s="69">
        <f t="shared" si="327"/>
        <v>2368</v>
      </c>
      <c r="B2370" s="16" t="str">
        <f t="shared" si="329"/>
        <v>2070</v>
      </c>
      <c r="C2370" s="69">
        <f t="shared" si="324"/>
        <v>2070</v>
      </c>
      <c r="D2370" s="11"/>
      <c r="E2370" s="12"/>
      <c r="F2370" s="13"/>
      <c r="G2370" s="14"/>
      <c r="H2370" s="91"/>
      <c r="I2370" s="92"/>
      <c r="J2370" s="93"/>
      <c r="K2370" s="94" t="str">
        <f t="shared" si="330"/>
        <v/>
      </c>
      <c r="L2370" s="95">
        <f t="shared" si="323"/>
        <v>0</v>
      </c>
      <c r="M2370" s="96"/>
      <c r="N2370" s="79" t="str">
        <f t="shared" si="331"/>
        <v/>
      </c>
      <c r="O2370" s="82"/>
      <c r="P2370" s="83">
        <f t="shared" si="325"/>
        <v>0</v>
      </c>
      <c r="Q2370" s="78">
        <f t="shared" si="328"/>
        <v>2368</v>
      </c>
      <c r="R2370" s="79"/>
      <c r="T2370" s="3" t="str">
        <f t="shared" si="326"/>
        <v/>
      </c>
    </row>
    <row r="2371" spans="1:20" ht="24.75" customHeight="1">
      <c r="A2371" s="69">
        <f t="shared" si="327"/>
        <v>2369</v>
      </c>
      <c r="B2371" s="16" t="str">
        <f t="shared" si="329"/>
        <v>2071</v>
      </c>
      <c r="C2371" s="69">
        <f t="shared" si="324"/>
        <v>2071</v>
      </c>
      <c r="D2371" s="11"/>
      <c r="E2371" s="12"/>
      <c r="F2371" s="13"/>
      <c r="G2371" s="14"/>
      <c r="H2371" s="91"/>
      <c r="I2371" s="92"/>
      <c r="J2371" s="93"/>
      <c r="K2371" s="94" t="str">
        <f t="shared" si="330"/>
        <v/>
      </c>
      <c r="L2371" s="95">
        <f t="shared" ref="L2371:L2434" si="332">COUNTIF($D$3:$D$1049,D2371)</f>
        <v>0</v>
      </c>
      <c r="M2371" s="96"/>
      <c r="N2371" s="79" t="str">
        <f t="shared" si="331"/>
        <v/>
      </c>
      <c r="O2371" s="82"/>
      <c r="P2371" s="83">
        <f t="shared" si="325"/>
        <v>0</v>
      </c>
      <c r="Q2371" s="78">
        <f t="shared" si="328"/>
        <v>2369</v>
      </c>
      <c r="R2371" s="79"/>
      <c r="T2371" s="3" t="str">
        <f t="shared" si="326"/>
        <v/>
      </c>
    </row>
    <row r="2372" spans="1:20" ht="24.75" customHeight="1">
      <c r="A2372" s="69">
        <f t="shared" si="327"/>
        <v>2370</v>
      </c>
      <c r="B2372" s="16" t="str">
        <f t="shared" si="329"/>
        <v>2072</v>
      </c>
      <c r="C2372" s="69">
        <f t="shared" ref="C2372:C2435" si="333">IF(H2372&lt;&gt;H2371,1,C2371+1)</f>
        <v>2072</v>
      </c>
      <c r="D2372" s="11"/>
      <c r="E2372" s="12"/>
      <c r="F2372" s="13"/>
      <c r="G2372" s="14"/>
      <c r="H2372" s="91"/>
      <c r="I2372" s="92"/>
      <c r="J2372" s="93"/>
      <c r="K2372" s="94" t="str">
        <f t="shared" si="330"/>
        <v/>
      </c>
      <c r="L2372" s="95">
        <f t="shared" si="332"/>
        <v>0</v>
      </c>
      <c r="M2372" s="96"/>
      <c r="N2372" s="79" t="str">
        <f t="shared" si="331"/>
        <v/>
      </c>
      <c r="O2372" s="82"/>
      <c r="P2372" s="83">
        <f t="shared" ref="P2372:P2435" si="334">IF(M2372&lt;&gt;0,M2372,O2372)</f>
        <v>0</v>
      </c>
      <c r="Q2372" s="78">
        <f t="shared" si="328"/>
        <v>2370</v>
      </c>
      <c r="R2372" s="79"/>
      <c r="T2372" s="3" t="str">
        <f t="shared" ref="T2372:T2435" si="335">LEFT(D2372,2)</f>
        <v/>
      </c>
    </row>
    <row r="2373" spans="1:20" ht="24.75" customHeight="1">
      <c r="A2373" s="69">
        <f t="shared" ref="A2373:A2436" si="336">A2372+1</f>
        <v>2371</v>
      </c>
      <c r="B2373" s="16" t="str">
        <f t="shared" si="329"/>
        <v>2073</v>
      </c>
      <c r="C2373" s="69">
        <f t="shared" si="333"/>
        <v>2073</v>
      </c>
      <c r="D2373" s="11"/>
      <c r="E2373" s="12"/>
      <c r="F2373" s="13"/>
      <c r="G2373" s="14"/>
      <c r="H2373" s="91"/>
      <c r="I2373" s="92"/>
      <c r="J2373" s="93"/>
      <c r="K2373" s="94" t="str">
        <f t="shared" si="330"/>
        <v/>
      </c>
      <c r="L2373" s="95">
        <f t="shared" si="332"/>
        <v>0</v>
      </c>
      <c r="M2373" s="96"/>
      <c r="N2373" s="79" t="str">
        <f t="shared" si="331"/>
        <v/>
      </c>
      <c r="O2373" s="82"/>
      <c r="P2373" s="83">
        <f t="shared" si="334"/>
        <v>0</v>
      </c>
      <c r="Q2373" s="78">
        <f t="shared" ref="Q2373:Q2436" si="337">Q2372+1</f>
        <v>2371</v>
      </c>
      <c r="R2373" s="79"/>
      <c r="T2373" s="3" t="str">
        <f t="shared" si="335"/>
        <v/>
      </c>
    </row>
    <row r="2374" spans="1:20" ht="24.75" customHeight="1">
      <c r="A2374" s="69">
        <f t="shared" si="336"/>
        <v>2372</v>
      </c>
      <c r="B2374" s="16" t="str">
        <f t="shared" si="329"/>
        <v>2074</v>
      </c>
      <c r="C2374" s="69">
        <f t="shared" si="333"/>
        <v>2074</v>
      </c>
      <c r="D2374" s="11"/>
      <c r="E2374" s="12"/>
      <c r="F2374" s="13"/>
      <c r="G2374" s="14"/>
      <c r="H2374" s="91"/>
      <c r="I2374" s="92"/>
      <c r="J2374" s="93"/>
      <c r="K2374" s="94" t="str">
        <f t="shared" si="330"/>
        <v/>
      </c>
      <c r="L2374" s="95">
        <f t="shared" si="332"/>
        <v>0</v>
      </c>
      <c r="M2374" s="96"/>
      <c r="N2374" s="79" t="str">
        <f t="shared" si="331"/>
        <v/>
      </c>
      <c r="O2374" s="82"/>
      <c r="P2374" s="83">
        <f t="shared" si="334"/>
        <v>0</v>
      </c>
      <c r="Q2374" s="78">
        <f t="shared" si="337"/>
        <v>2372</v>
      </c>
      <c r="R2374" s="79"/>
      <c r="T2374" s="3" t="str">
        <f t="shared" si="335"/>
        <v/>
      </c>
    </row>
    <row r="2375" spans="1:20" ht="24.75" customHeight="1">
      <c r="A2375" s="69">
        <f t="shared" si="336"/>
        <v>2373</v>
      </c>
      <c r="B2375" s="16" t="str">
        <f t="shared" si="329"/>
        <v>2075</v>
      </c>
      <c r="C2375" s="69">
        <f t="shared" si="333"/>
        <v>2075</v>
      </c>
      <c r="D2375" s="11"/>
      <c r="E2375" s="12"/>
      <c r="F2375" s="13"/>
      <c r="G2375" s="14"/>
      <c r="H2375" s="91"/>
      <c r="I2375" s="92"/>
      <c r="J2375" s="93"/>
      <c r="K2375" s="94" t="str">
        <f t="shared" si="330"/>
        <v/>
      </c>
      <c r="L2375" s="95">
        <f t="shared" si="332"/>
        <v>0</v>
      </c>
      <c r="M2375" s="96"/>
      <c r="N2375" s="79" t="str">
        <f t="shared" si="331"/>
        <v/>
      </c>
      <c r="O2375" s="82"/>
      <c r="P2375" s="83">
        <f t="shared" si="334"/>
        <v>0</v>
      </c>
      <c r="Q2375" s="78">
        <f t="shared" si="337"/>
        <v>2373</v>
      </c>
      <c r="R2375" s="79"/>
      <c r="T2375" s="3" t="str">
        <f t="shared" si="335"/>
        <v/>
      </c>
    </row>
    <row r="2376" spans="1:20" ht="24.75" customHeight="1">
      <c r="A2376" s="69">
        <f t="shared" si="336"/>
        <v>2374</v>
      </c>
      <c r="B2376" s="16" t="str">
        <f t="shared" si="329"/>
        <v>2076</v>
      </c>
      <c r="C2376" s="69">
        <f t="shared" si="333"/>
        <v>2076</v>
      </c>
      <c r="D2376" s="11"/>
      <c r="E2376" s="12"/>
      <c r="F2376" s="13"/>
      <c r="G2376" s="14"/>
      <c r="H2376" s="91"/>
      <c r="I2376" s="92"/>
      <c r="J2376" s="93"/>
      <c r="K2376" s="94" t="str">
        <f t="shared" si="330"/>
        <v/>
      </c>
      <c r="L2376" s="95">
        <f t="shared" si="332"/>
        <v>0</v>
      </c>
      <c r="M2376" s="96"/>
      <c r="N2376" s="79" t="str">
        <f t="shared" si="331"/>
        <v/>
      </c>
      <c r="O2376" s="82"/>
      <c r="P2376" s="83">
        <f t="shared" si="334"/>
        <v>0</v>
      </c>
      <c r="Q2376" s="78">
        <f t="shared" si="337"/>
        <v>2374</v>
      </c>
      <c r="R2376" s="79"/>
      <c r="T2376" s="3" t="str">
        <f t="shared" si="335"/>
        <v/>
      </c>
    </row>
    <row r="2377" spans="1:20" ht="24.75" customHeight="1">
      <c r="A2377" s="69">
        <f t="shared" si="336"/>
        <v>2375</v>
      </c>
      <c r="B2377" s="16" t="str">
        <f t="shared" si="329"/>
        <v>2077</v>
      </c>
      <c r="C2377" s="69">
        <f t="shared" si="333"/>
        <v>2077</v>
      </c>
      <c r="D2377" s="11"/>
      <c r="E2377" s="12"/>
      <c r="F2377" s="13"/>
      <c r="G2377" s="14"/>
      <c r="H2377" s="91"/>
      <c r="I2377" s="92"/>
      <c r="J2377" s="93"/>
      <c r="K2377" s="94" t="str">
        <f t="shared" si="330"/>
        <v/>
      </c>
      <c r="L2377" s="95">
        <f t="shared" si="332"/>
        <v>0</v>
      </c>
      <c r="M2377" s="96"/>
      <c r="N2377" s="79" t="str">
        <f t="shared" si="331"/>
        <v/>
      </c>
      <c r="O2377" s="82"/>
      <c r="P2377" s="83">
        <f t="shared" si="334"/>
        <v>0</v>
      </c>
      <c r="Q2377" s="78">
        <f t="shared" si="337"/>
        <v>2375</v>
      </c>
      <c r="R2377" s="79"/>
      <c r="T2377" s="3" t="str">
        <f t="shared" si="335"/>
        <v/>
      </c>
    </row>
    <row r="2378" spans="1:20" ht="24.75" customHeight="1">
      <c r="A2378" s="69">
        <f t="shared" si="336"/>
        <v>2376</v>
      </c>
      <c r="B2378" s="16" t="str">
        <f t="shared" ref="B2378:B2441" si="338">J2378&amp;TEXT(C2378,"00")</f>
        <v>2078</v>
      </c>
      <c r="C2378" s="69">
        <f t="shared" si="333"/>
        <v>2078</v>
      </c>
      <c r="D2378" s="11"/>
      <c r="E2378" s="12"/>
      <c r="F2378" s="13"/>
      <c r="G2378" s="14"/>
      <c r="H2378" s="91"/>
      <c r="I2378" s="92"/>
      <c r="J2378" s="93"/>
      <c r="K2378" s="94" t="str">
        <f t="shared" si="330"/>
        <v/>
      </c>
      <c r="L2378" s="95">
        <f t="shared" si="332"/>
        <v>0</v>
      </c>
      <c r="M2378" s="96"/>
      <c r="N2378" s="79" t="str">
        <f t="shared" si="331"/>
        <v/>
      </c>
      <c r="O2378" s="82"/>
      <c r="P2378" s="83">
        <f t="shared" si="334"/>
        <v>0</v>
      </c>
      <c r="Q2378" s="78">
        <f t="shared" si="337"/>
        <v>2376</v>
      </c>
      <c r="R2378" s="79"/>
      <c r="T2378" s="3" t="str">
        <f t="shared" si="335"/>
        <v/>
      </c>
    </row>
    <row r="2379" spans="1:20" ht="24.75" customHeight="1">
      <c r="A2379" s="69">
        <f t="shared" si="336"/>
        <v>2377</v>
      </c>
      <c r="B2379" s="16" t="str">
        <f t="shared" si="338"/>
        <v>2079</v>
      </c>
      <c r="C2379" s="69">
        <f t="shared" si="333"/>
        <v>2079</v>
      </c>
      <c r="D2379" s="11"/>
      <c r="E2379" s="12"/>
      <c r="F2379" s="13"/>
      <c r="G2379" s="14"/>
      <c r="H2379" s="91"/>
      <c r="I2379" s="92"/>
      <c r="J2379" s="93"/>
      <c r="K2379" s="94" t="str">
        <f t="shared" si="330"/>
        <v/>
      </c>
      <c r="L2379" s="95">
        <f t="shared" si="332"/>
        <v>0</v>
      </c>
      <c r="M2379" s="96"/>
      <c r="N2379" s="79" t="str">
        <f t="shared" si="331"/>
        <v/>
      </c>
      <c r="O2379" s="82"/>
      <c r="P2379" s="83">
        <f t="shared" si="334"/>
        <v>0</v>
      </c>
      <c r="Q2379" s="78">
        <f t="shared" si="337"/>
        <v>2377</v>
      </c>
      <c r="R2379" s="79"/>
      <c r="T2379" s="3" t="str">
        <f t="shared" si="335"/>
        <v/>
      </c>
    </row>
    <row r="2380" spans="1:20" ht="24.75" customHeight="1">
      <c r="A2380" s="69">
        <f t="shared" si="336"/>
        <v>2378</v>
      </c>
      <c r="B2380" s="16" t="str">
        <f t="shared" si="338"/>
        <v>2080</v>
      </c>
      <c r="C2380" s="69">
        <f t="shared" si="333"/>
        <v>2080</v>
      </c>
      <c r="D2380" s="11"/>
      <c r="E2380" s="12"/>
      <c r="F2380" s="13"/>
      <c r="G2380" s="14"/>
      <c r="H2380" s="91"/>
      <c r="I2380" s="92"/>
      <c r="J2380" s="93"/>
      <c r="K2380" s="94" t="str">
        <f t="shared" si="330"/>
        <v/>
      </c>
      <c r="L2380" s="95">
        <f t="shared" si="332"/>
        <v>0</v>
      </c>
      <c r="M2380" s="96"/>
      <c r="N2380" s="79" t="str">
        <f t="shared" si="331"/>
        <v/>
      </c>
      <c r="O2380" s="82"/>
      <c r="P2380" s="83">
        <f t="shared" si="334"/>
        <v>0</v>
      </c>
      <c r="Q2380" s="78">
        <f t="shared" si="337"/>
        <v>2378</v>
      </c>
      <c r="R2380" s="79"/>
      <c r="T2380" s="3" t="str">
        <f t="shared" si="335"/>
        <v/>
      </c>
    </row>
    <row r="2381" spans="1:20" ht="24.75" customHeight="1">
      <c r="A2381" s="69">
        <f t="shared" si="336"/>
        <v>2379</v>
      </c>
      <c r="B2381" s="16" t="str">
        <f t="shared" si="338"/>
        <v>2081</v>
      </c>
      <c r="C2381" s="69">
        <f t="shared" si="333"/>
        <v>2081</v>
      </c>
      <c r="D2381" s="11"/>
      <c r="E2381" s="12"/>
      <c r="F2381" s="13"/>
      <c r="G2381" s="14"/>
      <c r="H2381" s="91"/>
      <c r="I2381" s="92"/>
      <c r="J2381" s="93"/>
      <c r="K2381" s="94" t="str">
        <f t="shared" si="330"/>
        <v/>
      </c>
      <c r="L2381" s="95">
        <f t="shared" si="332"/>
        <v>0</v>
      </c>
      <c r="M2381" s="96"/>
      <c r="N2381" s="79" t="str">
        <f t="shared" si="331"/>
        <v/>
      </c>
      <c r="O2381" s="82"/>
      <c r="P2381" s="83">
        <f t="shared" si="334"/>
        <v>0</v>
      </c>
      <c r="Q2381" s="78">
        <f t="shared" si="337"/>
        <v>2379</v>
      </c>
      <c r="R2381" s="79"/>
      <c r="T2381" s="3" t="str">
        <f t="shared" si="335"/>
        <v/>
      </c>
    </row>
    <row r="2382" spans="1:20" ht="24.75" customHeight="1">
      <c r="A2382" s="69">
        <f t="shared" si="336"/>
        <v>2380</v>
      </c>
      <c r="B2382" s="16" t="str">
        <f t="shared" si="338"/>
        <v>2082</v>
      </c>
      <c r="C2382" s="69">
        <f t="shared" si="333"/>
        <v>2082</v>
      </c>
      <c r="D2382" s="11"/>
      <c r="E2382" s="12"/>
      <c r="F2382" s="13"/>
      <c r="G2382" s="14"/>
      <c r="H2382" s="91"/>
      <c r="I2382" s="92"/>
      <c r="J2382" s="93"/>
      <c r="K2382" s="94" t="str">
        <f t="shared" si="330"/>
        <v/>
      </c>
      <c r="L2382" s="95">
        <f t="shared" si="332"/>
        <v>0</v>
      </c>
      <c r="M2382" s="96"/>
      <c r="N2382" s="79" t="str">
        <f t="shared" si="331"/>
        <v/>
      </c>
      <c r="O2382" s="82"/>
      <c r="P2382" s="83">
        <f t="shared" si="334"/>
        <v>0</v>
      </c>
      <c r="Q2382" s="78">
        <f t="shared" si="337"/>
        <v>2380</v>
      </c>
      <c r="R2382" s="79"/>
      <c r="T2382" s="3" t="str">
        <f t="shared" si="335"/>
        <v/>
      </c>
    </row>
    <row r="2383" spans="1:20" ht="24.75" customHeight="1">
      <c r="A2383" s="69">
        <f t="shared" si="336"/>
        <v>2381</v>
      </c>
      <c r="B2383" s="16" t="str">
        <f t="shared" si="338"/>
        <v>2083</v>
      </c>
      <c r="C2383" s="69">
        <f t="shared" si="333"/>
        <v>2083</v>
      </c>
      <c r="D2383" s="11"/>
      <c r="E2383" s="12"/>
      <c r="F2383" s="13"/>
      <c r="G2383" s="14"/>
      <c r="H2383" s="91"/>
      <c r="I2383" s="92"/>
      <c r="J2383" s="93"/>
      <c r="K2383" s="94" t="str">
        <f t="shared" si="330"/>
        <v/>
      </c>
      <c r="L2383" s="95">
        <f t="shared" si="332"/>
        <v>0</v>
      </c>
      <c r="M2383" s="96"/>
      <c r="N2383" s="79" t="str">
        <f t="shared" si="331"/>
        <v/>
      </c>
      <c r="O2383" s="82"/>
      <c r="P2383" s="83">
        <f t="shared" si="334"/>
        <v>0</v>
      </c>
      <c r="Q2383" s="78">
        <f t="shared" si="337"/>
        <v>2381</v>
      </c>
      <c r="R2383" s="79"/>
      <c r="T2383" s="3" t="str">
        <f t="shared" si="335"/>
        <v/>
      </c>
    </row>
    <row r="2384" spans="1:20" ht="24.75" customHeight="1">
      <c r="A2384" s="69">
        <f t="shared" si="336"/>
        <v>2382</v>
      </c>
      <c r="B2384" s="16" t="str">
        <f t="shared" si="338"/>
        <v>2084</v>
      </c>
      <c r="C2384" s="69">
        <f t="shared" si="333"/>
        <v>2084</v>
      </c>
      <c r="D2384" s="11"/>
      <c r="E2384" s="12"/>
      <c r="F2384" s="13"/>
      <c r="G2384" s="14"/>
      <c r="H2384" s="91"/>
      <c r="I2384" s="92"/>
      <c r="J2384" s="93"/>
      <c r="K2384" s="94" t="str">
        <f t="shared" si="330"/>
        <v/>
      </c>
      <c r="L2384" s="95">
        <f t="shared" si="332"/>
        <v>0</v>
      </c>
      <c r="M2384" s="96"/>
      <c r="N2384" s="79" t="str">
        <f t="shared" si="331"/>
        <v/>
      </c>
      <c r="O2384" s="82"/>
      <c r="P2384" s="83">
        <f t="shared" si="334"/>
        <v>0</v>
      </c>
      <c r="Q2384" s="78">
        <f t="shared" si="337"/>
        <v>2382</v>
      </c>
      <c r="R2384" s="79"/>
      <c r="T2384" s="3" t="str">
        <f t="shared" si="335"/>
        <v/>
      </c>
    </row>
    <row r="2385" spans="1:20" ht="24.75" customHeight="1">
      <c r="A2385" s="69">
        <f t="shared" si="336"/>
        <v>2383</v>
      </c>
      <c r="B2385" s="16" t="str">
        <f t="shared" si="338"/>
        <v>2085</v>
      </c>
      <c r="C2385" s="69">
        <f t="shared" si="333"/>
        <v>2085</v>
      </c>
      <c r="D2385" s="11"/>
      <c r="E2385" s="12"/>
      <c r="F2385" s="13"/>
      <c r="G2385" s="14"/>
      <c r="H2385" s="91"/>
      <c r="I2385" s="92"/>
      <c r="J2385" s="93"/>
      <c r="K2385" s="94" t="str">
        <f t="shared" si="330"/>
        <v/>
      </c>
      <c r="L2385" s="95">
        <f t="shared" si="332"/>
        <v>0</v>
      </c>
      <c r="M2385" s="96"/>
      <c r="N2385" s="79" t="str">
        <f t="shared" si="331"/>
        <v/>
      </c>
      <c r="O2385" s="82"/>
      <c r="P2385" s="83">
        <f t="shared" si="334"/>
        <v>0</v>
      </c>
      <c r="Q2385" s="78">
        <f t="shared" si="337"/>
        <v>2383</v>
      </c>
      <c r="R2385" s="79"/>
      <c r="T2385" s="3" t="str">
        <f t="shared" si="335"/>
        <v/>
      </c>
    </row>
    <row r="2386" spans="1:20" ht="24.75" customHeight="1">
      <c r="A2386" s="69">
        <f t="shared" si="336"/>
        <v>2384</v>
      </c>
      <c r="B2386" s="16" t="str">
        <f t="shared" si="338"/>
        <v>2086</v>
      </c>
      <c r="C2386" s="69">
        <f t="shared" si="333"/>
        <v>2086</v>
      </c>
      <c r="D2386" s="11"/>
      <c r="E2386" s="12"/>
      <c r="F2386" s="13"/>
      <c r="G2386" s="14"/>
      <c r="H2386" s="91"/>
      <c r="I2386" s="92"/>
      <c r="J2386" s="93"/>
      <c r="K2386" s="94" t="str">
        <f t="shared" si="330"/>
        <v/>
      </c>
      <c r="L2386" s="95">
        <f t="shared" si="332"/>
        <v>0</v>
      </c>
      <c r="M2386" s="96"/>
      <c r="N2386" s="79" t="str">
        <f t="shared" si="331"/>
        <v/>
      </c>
      <c r="O2386" s="82"/>
      <c r="P2386" s="83">
        <f t="shared" si="334"/>
        <v>0</v>
      </c>
      <c r="Q2386" s="78">
        <f t="shared" si="337"/>
        <v>2384</v>
      </c>
      <c r="R2386" s="79"/>
      <c r="T2386" s="3" t="str">
        <f t="shared" si="335"/>
        <v/>
      </c>
    </row>
    <row r="2387" spans="1:20" ht="24.75" customHeight="1">
      <c r="A2387" s="69">
        <f t="shared" si="336"/>
        <v>2385</v>
      </c>
      <c r="B2387" s="16" t="str">
        <f t="shared" si="338"/>
        <v>2087</v>
      </c>
      <c r="C2387" s="69">
        <f t="shared" si="333"/>
        <v>2087</v>
      </c>
      <c r="D2387" s="11"/>
      <c r="E2387" s="12"/>
      <c r="F2387" s="13"/>
      <c r="G2387" s="14"/>
      <c r="H2387" s="91"/>
      <c r="I2387" s="92"/>
      <c r="J2387" s="93"/>
      <c r="K2387" s="94" t="str">
        <f t="shared" si="330"/>
        <v/>
      </c>
      <c r="L2387" s="95">
        <f t="shared" si="332"/>
        <v>0</v>
      </c>
      <c r="M2387" s="96"/>
      <c r="N2387" s="79" t="str">
        <f t="shared" si="331"/>
        <v/>
      </c>
      <c r="O2387" s="82"/>
      <c r="P2387" s="83">
        <f t="shared" si="334"/>
        <v>0</v>
      </c>
      <c r="Q2387" s="78">
        <f t="shared" si="337"/>
        <v>2385</v>
      </c>
      <c r="R2387" s="79"/>
      <c r="T2387" s="3" t="str">
        <f t="shared" si="335"/>
        <v/>
      </c>
    </row>
    <row r="2388" spans="1:20" ht="24.75" customHeight="1">
      <c r="A2388" s="69">
        <f t="shared" si="336"/>
        <v>2386</v>
      </c>
      <c r="B2388" s="16" t="str">
        <f t="shared" si="338"/>
        <v>2088</v>
      </c>
      <c r="C2388" s="69">
        <f t="shared" si="333"/>
        <v>2088</v>
      </c>
      <c r="D2388" s="11"/>
      <c r="E2388" s="12"/>
      <c r="F2388" s="13"/>
      <c r="G2388" s="14"/>
      <c r="H2388" s="91"/>
      <c r="I2388" s="92"/>
      <c r="J2388" s="93"/>
      <c r="K2388" s="94" t="str">
        <f t="shared" si="330"/>
        <v/>
      </c>
      <c r="L2388" s="95">
        <f t="shared" si="332"/>
        <v>0</v>
      </c>
      <c r="M2388" s="96"/>
      <c r="N2388" s="79" t="str">
        <f t="shared" si="331"/>
        <v/>
      </c>
      <c r="O2388" s="82"/>
      <c r="P2388" s="83">
        <f t="shared" si="334"/>
        <v>0</v>
      </c>
      <c r="Q2388" s="78">
        <f t="shared" si="337"/>
        <v>2386</v>
      </c>
      <c r="R2388" s="79"/>
      <c r="T2388" s="3" t="str">
        <f t="shared" si="335"/>
        <v/>
      </c>
    </row>
    <row r="2389" spans="1:20" ht="24.75" customHeight="1">
      <c r="A2389" s="69">
        <f t="shared" si="336"/>
        <v>2387</v>
      </c>
      <c r="B2389" s="16" t="str">
        <f t="shared" si="338"/>
        <v>2089</v>
      </c>
      <c r="C2389" s="69">
        <f t="shared" si="333"/>
        <v>2089</v>
      </c>
      <c r="D2389" s="11"/>
      <c r="E2389" s="12"/>
      <c r="F2389" s="13"/>
      <c r="G2389" s="14"/>
      <c r="H2389" s="91"/>
      <c r="I2389" s="92"/>
      <c r="J2389" s="93"/>
      <c r="K2389" s="94" t="str">
        <f t="shared" si="330"/>
        <v/>
      </c>
      <c r="L2389" s="95">
        <f t="shared" si="332"/>
        <v>0</v>
      </c>
      <c r="M2389" s="96"/>
      <c r="N2389" s="79" t="str">
        <f t="shared" si="331"/>
        <v/>
      </c>
      <c r="O2389" s="82"/>
      <c r="P2389" s="83">
        <f t="shared" si="334"/>
        <v>0</v>
      </c>
      <c r="Q2389" s="78">
        <f t="shared" si="337"/>
        <v>2387</v>
      </c>
      <c r="R2389" s="79"/>
      <c r="T2389" s="3" t="str">
        <f t="shared" si="335"/>
        <v/>
      </c>
    </row>
    <row r="2390" spans="1:20" ht="24.75" customHeight="1">
      <c r="A2390" s="69">
        <f t="shared" si="336"/>
        <v>2388</v>
      </c>
      <c r="B2390" s="16" t="str">
        <f t="shared" si="338"/>
        <v>2090</v>
      </c>
      <c r="C2390" s="69">
        <f t="shared" si="333"/>
        <v>2090</v>
      </c>
      <c r="D2390" s="11"/>
      <c r="E2390" s="12"/>
      <c r="F2390" s="13"/>
      <c r="G2390" s="14"/>
      <c r="H2390" s="91"/>
      <c r="I2390" s="92"/>
      <c r="J2390" s="93"/>
      <c r="K2390" s="94" t="str">
        <f t="shared" si="330"/>
        <v/>
      </c>
      <c r="L2390" s="95">
        <f t="shared" si="332"/>
        <v>0</v>
      </c>
      <c r="M2390" s="96"/>
      <c r="N2390" s="79" t="str">
        <f t="shared" si="331"/>
        <v/>
      </c>
      <c r="O2390" s="82"/>
      <c r="P2390" s="83">
        <f t="shared" si="334"/>
        <v>0</v>
      </c>
      <c r="Q2390" s="78">
        <f t="shared" si="337"/>
        <v>2388</v>
      </c>
      <c r="R2390" s="79"/>
      <c r="T2390" s="3" t="str">
        <f t="shared" si="335"/>
        <v/>
      </c>
    </row>
    <row r="2391" spans="1:20" ht="24.75" customHeight="1">
      <c r="A2391" s="69">
        <f t="shared" si="336"/>
        <v>2389</v>
      </c>
      <c r="B2391" s="16" t="str">
        <f t="shared" si="338"/>
        <v>2091</v>
      </c>
      <c r="C2391" s="69">
        <f t="shared" si="333"/>
        <v>2091</v>
      </c>
      <c r="D2391" s="11"/>
      <c r="E2391" s="12"/>
      <c r="F2391" s="13"/>
      <c r="G2391" s="14"/>
      <c r="H2391" s="91"/>
      <c r="I2391" s="92"/>
      <c r="J2391" s="93"/>
      <c r="K2391" s="94" t="str">
        <f t="shared" si="330"/>
        <v/>
      </c>
      <c r="L2391" s="95">
        <f t="shared" si="332"/>
        <v>0</v>
      </c>
      <c r="M2391" s="96"/>
      <c r="N2391" s="79" t="str">
        <f t="shared" si="331"/>
        <v/>
      </c>
      <c r="O2391" s="82"/>
      <c r="P2391" s="83">
        <f t="shared" si="334"/>
        <v>0</v>
      </c>
      <c r="Q2391" s="78">
        <f t="shared" si="337"/>
        <v>2389</v>
      </c>
      <c r="R2391" s="79"/>
      <c r="T2391" s="3" t="str">
        <f t="shared" si="335"/>
        <v/>
      </c>
    </row>
    <row r="2392" spans="1:20" ht="24.75" customHeight="1">
      <c r="A2392" s="69">
        <f t="shared" si="336"/>
        <v>2390</v>
      </c>
      <c r="B2392" s="16" t="str">
        <f t="shared" si="338"/>
        <v>2092</v>
      </c>
      <c r="C2392" s="69">
        <f t="shared" si="333"/>
        <v>2092</v>
      </c>
      <c r="D2392" s="11"/>
      <c r="E2392" s="12"/>
      <c r="F2392" s="13"/>
      <c r="G2392" s="14"/>
      <c r="H2392" s="91"/>
      <c r="I2392" s="92"/>
      <c r="J2392" s="93"/>
      <c r="K2392" s="94" t="str">
        <f t="shared" si="330"/>
        <v/>
      </c>
      <c r="L2392" s="95">
        <f t="shared" si="332"/>
        <v>0</v>
      </c>
      <c r="M2392" s="96"/>
      <c r="N2392" s="79" t="str">
        <f t="shared" si="331"/>
        <v/>
      </c>
      <c r="O2392" s="82"/>
      <c r="P2392" s="83">
        <f t="shared" si="334"/>
        <v>0</v>
      </c>
      <c r="Q2392" s="78">
        <f t="shared" si="337"/>
        <v>2390</v>
      </c>
      <c r="R2392" s="79"/>
      <c r="T2392" s="3" t="str">
        <f t="shared" si="335"/>
        <v/>
      </c>
    </row>
    <row r="2393" spans="1:20" ht="24.75" customHeight="1">
      <c r="A2393" s="69">
        <f t="shared" si="336"/>
        <v>2391</v>
      </c>
      <c r="B2393" s="16" t="str">
        <f t="shared" si="338"/>
        <v>2093</v>
      </c>
      <c r="C2393" s="69">
        <f t="shared" si="333"/>
        <v>2093</v>
      </c>
      <c r="D2393" s="11"/>
      <c r="E2393" s="12"/>
      <c r="F2393" s="13"/>
      <c r="G2393" s="14"/>
      <c r="H2393" s="91"/>
      <c r="I2393" s="92"/>
      <c r="J2393" s="93"/>
      <c r="K2393" s="94" t="str">
        <f t="shared" ref="K2393:K2456" si="339">I2393&amp;J2393</f>
        <v/>
      </c>
      <c r="L2393" s="95">
        <f t="shared" si="332"/>
        <v>0</v>
      </c>
      <c r="M2393" s="96"/>
      <c r="N2393" s="79" t="str">
        <f t="shared" ref="N2393:N2456" si="340">IF(M2393&lt;&gt;0,"Học Ghép","")</f>
        <v/>
      </c>
      <c r="O2393" s="82"/>
      <c r="P2393" s="83">
        <f t="shared" si="334"/>
        <v>0</v>
      </c>
      <c r="Q2393" s="78">
        <f t="shared" si="337"/>
        <v>2391</v>
      </c>
      <c r="R2393" s="79"/>
      <c r="T2393" s="3" t="str">
        <f t="shared" si="335"/>
        <v/>
      </c>
    </row>
    <row r="2394" spans="1:20" ht="24.75" customHeight="1">
      <c r="A2394" s="69">
        <f t="shared" si="336"/>
        <v>2392</v>
      </c>
      <c r="B2394" s="16" t="str">
        <f t="shared" si="338"/>
        <v>2094</v>
      </c>
      <c r="C2394" s="69">
        <f t="shared" si="333"/>
        <v>2094</v>
      </c>
      <c r="D2394" s="11"/>
      <c r="E2394" s="12"/>
      <c r="F2394" s="13"/>
      <c r="G2394" s="14"/>
      <c r="H2394" s="91"/>
      <c r="I2394" s="92"/>
      <c r="J2394" s="93"/>
      <c r="K2394" s="94" t="str">
        <f t="shared" si="339"/>
        <v/>
      </c>
      <c r="L2394" s="95">
        <f t="shared" si="332"/>
        <v>0</v>
      </c>
      <c r="M2394" s="96"/>
      <c r="N2394" s="79" t="str">
        <f t="shared" si="340"/>
        <v/>
      </c>
      <c r="O2394" s="82"/>
      <c r="P2394" s="83">
        <f t="shared" si="334"/>
        <v>0</v>
      </c>
      <c r="Q2394" s="78">
        <f t="shared" si="337"/>
        <v>2392</v>
      </c>
      <c r="R2394" s="79"/>
      <c r="T2394" s="3" t="str">
        <f t="shared" si="335"/>
        <v/>
      </c>
    </row>
    <row r="2395" spans="1:20" ht="24.75" customHeight="1">
      <c r="A2395" s="69">
        <f t="shared" si="336"/>
        <v>2393</v>
      </c>
      <c r="B2395" s="16" t="str">
        <f t="shared" si="338"/>
        <v>2095</v>
      </c>
      <c r="C2395" s="69">
        <f t="shared" si="333"/>
        <v>2095</v>
      </c>
      <c r="D2395" s="11"/>
      <c r="E2395" s="12"/>
      <c r="F2395" s="13"/>
      <c r="G2395" s="14"/>
      <c r="H2395" s="91"/>
      <c r="I2395" s="92"/>
      <c r="J2395" s="93"/>
      <c r="K2395" s="94" t="str">
        <f t="shared" si="339"/>
        <v/>
      </c>
      <c r="L2395" s="95">
        <f t="shared" si="332"/>
        <v>0</v>
      </c>
      <c r="M2395" s="96"/>
      <c r="N2395" s="79" t="str">
        <f t="shared" si="340"/>
        <v/>
      </c>
      <c r="O2395" s="82"/>
      <c r="P2395" s="83">
        <f t="shared" si="334"/>
        <v>0</v>
      </c>
      <c r="Q2395" s="78">
        <f t="shared" si="337"/>
        <v>2393</v>
      </c>
      <c r="R2395" s="79"/>
      <c r="T2395" s="3" t="str">
        <f t="shared" si="335"/>
        <v/>
      </c>
    </row>
    <row r="2396" spans="1:20" ht="24.75" customHeight="1">
      <c r="A2396" s="69">
        <f t="shared" si="336"/>
        <v>2394</v>
      </c>
      <c r="B2396" s="16" t="str">
        <f t="shared" si="338"/>
        <v>2096</v>
      </c>
      <c r="C2396" s="69">
        <f t="shared" si="333"/>
        <v>2096</v>
      </c>
      <c r="D2396" s="11"/>
      <c r="E2396" s="12"/>
      <c r="F2396" s="13"/>
      <c r="G2396" s="14"/>
      <c r="H2396" s="91"/>
      <c r="I2396" s="92"/>
      <c r="J2396" s="93"/>
      <c r="K2396" s="94" t="str">
        <f t="shared" si="339"/>
        <v/>
      </c>
      <c r="L2396" s="95">
        <f t="shared" si="332"/>
        <v>0</v>
      </c>
      <c r="M2396" s="96"/>
      <c r="N2396" s="79" t="str">
        <f t="shared" si="340"/>
        <v/>
      </c>
      <c r="O2396" s="82"/>
      <c r="P2396" s="83">
        <f t="shared" si="334"/>
        <v>0</v>
      </c>
      <c r="Q2396" s="78">
        <f t="shared" si="337"/>
        <v>2394</v>
      </c>
      <c r="R2396" s="79"/>
      <c r="T2396" s="3" t="str">
        <f t="shared" si="335"/>
        <v/>
      </c>
    </row>
    <row r="2397" spans="1:20" ht="24.75" customHeight="1">
      <c r="A2397" s="69">
        <f t="shared" si="336"/>
        <v>2395</v>
      </c>
      <c r="B2397" s="16" t="str">
        <f t="shared" si="338"/>
        <v>2097</v>
      </c>
      <c r="C2397" s="69">
        <f t="shared" si="333"/>
        <v>2097</v>
      </c>
      <c r="D2397" s="11"/>
      <c r="E2397" s="12"/>
      <c r="F2397" s="13"/>
      <c r="G2397" s="14"/>
      <c r="H2397" s="91"/>
      <c r="I2397" s="92"/>
      <c r="J2397" s="93"/>
      <c r="K2397" s="94" t="str">
        <f t="shared" si="339"/>
        <v/>
      </c>
      <c r="L2397" s="95">
        <f t="shared" si="332"/>
        <v>0</v>
      </c>
      <c r="M2397" s="96"/>
      <c r="N2397" s="79" t="str">
        <f t="shared" si="340"/>
        <v/>
      </c>
      <c r="O2397" s="82"/>
      <c r="P2397" s="83">
        <f t="shared" si="334"/>
        <v>0</v>
      </c>
      <c r="Q2397" s="78">
        <f t="shared" si="337"/>
        <v>2395</v>
      </c>
      <c r="R2397" s="79"/>
      <c r="T2397" s="3" t="str">
        <f t="shared" si="335"/>
        <v/>
      </c>
    </row>
    <row r="2398" spans="1:20" ht="24.75" customHeight="1">
      <c r="A2398" s="69">
        <f t="shared" si="336"/>
        <v>2396</v>
      </c>
      <c r="B2398" s="16" t="str">
        <f t="shared" si="338"/>
        <v>2098</v>
      </c>
      <c r="C2398" s="69">
        <f t="shared" si="333"/>
        <v>2098</v>
      </c>
      <c r="D2398" s="11"/>
      <c r="E2398" s="12"/>
      <c r="F2398" s="13"/>
      <c r="G2398" s="14"/>
      <c r="H2398" s="91"/>
      <c r="I2398" s="92"/>
      <c r="J2398" s="93"/>
      <c r="K2398" s="94" t="str">
        <f t="shared" si="339"/>
        <v/>
      </c>
      <c r="L2398" s="95">
        <f t="shared" si="332"/>
        <v>0</v>
      </c>
      <c r="M2398" s="96"/>
      <c r="N2398" s="79" t="str">
        <f t="shared" si="340"/>
        <v/>
      </c>
      <c r="O2398" s="82"/>
      <c r="P2398" s="83">
        <f t="shared" si="334"/>
        <v>0</v>
      </c>
      <c r="Q2398" s="78">
        <f t="shared" si="337"/>
        <v>2396</v>
      </c>
      <c r="R2398" s="79"/>
      <c r="T2398" s="3" t="str">
        <f t="shared" si="335"/>
        <v/>
      </c>
    </row>
    <row r="2399" spans="1:20" ht="24.75" customHeight="1">
      <c r="A2399" s="69">
        <f t="shared" si="336"/>
        <v>2397</v>
      </c>
      <c r="B2399" s="16" t="str">
        <f t="shared" si="338"/>
        <v>2099</v>
      </c>
      <c r="C2399" s="69">
        <f t="shared" si="333"/>
        <v>2099</v>
      </c>
      <c r="D2399" s="11"/>
      <c r="E2399" s="12"/>
      <c r="F2399" s="13"/>
      <c r="G2399" s="14"/>
      <c r="H2399" s="91"/>
      <c r="I2399" s="92"/>
      <c r="J2399" s="93"/>
      <c r="K2399" s="94" t="str">
        <f t="shared" si="339"/>
        <v/>
      </c>
      <c r="L2399" s="95">
        <f t="shared" si="332"/>
        <v>0</v>
      </c>
      <c r="M2399" s="96"/>
      <c r="N2399" s="79" t="str">
        <f t="shared" si="340"/>
        <v/>
      </c>
      <c r="O2399" s="82"/>
      <c r="P2399" s="83">
        <f t="shared" si="334"/>
        <v>0</v>
      </c>
      <c r="Q2399" s="78">
        <f t="shared" si="337"/>
        <v>2397</v>
      </c>
      <c r="R2399" s="79"/>
      <c r="T2399" s="3" t="str">
        <f t="shared" si="335"/>
        <v/>
      </c>
    </row>
    <row r="2400" spans="1:20" ht="24.75" customHeight="1">
      <c r="A2400" s="69">
        <f t="shared" si="336"/>
        <v>2398</v>
      </c>
      <c r="B2400" s="16" t="str">
        <f t="shared" si="338"/>
        <v>2100</v>
      </c>
      <c r="C2400" s="69">
        <f t="shared" si="333"/>
        <v>2100</v>
      </c>
      <c r="D2400" s="11"/>
      <c r="E2400" s="12"/>
      <c r="F2400" s="13"/>
      <c r="G2400" s="14"/>
      <c r="H2400" s="91"/>
      <c r="I2400" s="92"/>
      <c r="J2400" s="93"/>
      <c r="K2400" s="94" t="str">
        <f t="shared" si="339"/>
        <v/>
      </c>
      <c r="L2400" s="95">
        <f t="shared" si="332"/>
        <v>0</v>
      </c>
      <c r="M2400" s="96"/>
      <c r="N2400" s="79" t="str">
        <f t="shared" si="340"/>
        <v/>
      </c>
      <c r="O2400" s="82"/>
      <c r="P2400" s="83">
        <f t="shared" si="334"/>
        <v>0</v>
      </c>
      <c r="Q2400" s="78">
        <f t="shared" si="337"/>
        <v>2398</v>
      </c>
      <c r="R2400" s="79"/>
      <c r="T2400" s="3" t="str">
        <f t="shared" si="335"/>
        <v/>
      </c>
    </row>
    <row r="2401" spans="1:20" ht="24.75" customHeight="1">
      <c r="A2401" s="69">
        <f t="shared" si="336"/>
        <v>2399</v>
      </c>
      <c r="B2401" s="16" t="str">
        <f t="shared" si="338"/>
        <v>2101</v>
      </c>
      <c r="C2401" s="69">
        <f t="shared" si="333"/>
        <v>2101</v>
      </c>
      <c r="D2401" s="11"/>
      <c r="E2401" s="12"/>
      <c r="F2401" s="13"/>
      <c r="G2401" s="14"/>
      <c r="H2401" s="91"/>
      <c r="I2401" s="92"/>
      <c r="J2401" s="93"/>
      <c r="K2401" s="94" t="str">
        <f t="shared" si="339"/>
        <v/>
      </c>
      <c r="L2401" s="95">
        <f t="shared" si="332"/>
        <v>0</v>
      </c>
      <c r="M2401" s="96"/>
      <c r="N2401" s="79" t="str">
        <f t="shared" si="340"/>
        <v/>
      </c>
      <c r="O2401" s="82"/>
      <c r="P2401" s="83">
        <f t="shared" si="334"/>
        <v>0</v>
      </c>
      <c r="Q2401" s="78">
        <f t="shared" si="337"/>
        <v>2399</v>
      </c>
      <c r="R2401" s="79"/>
      <c r="T2401" s="3" t="str">
        <f t="shared" si="335"/>
        <v/>
      </c>
    </row>
    <row r="2402" spans="1:20" ht="24.75" customHeight="1">
      <c r="A2402" s="69">
        <f t="shared" si="336"/>
        <v>2400</v>
      </c>
      <c r="B2402" s="16" t="str">
        <f t="shared" si="338"/>
        <v>2102</v>
      </c>
      <c r="C2402" s="69">
        <f t="shared" si="333"/>
        <v>2102</v>
      </c>
      <c r="D2402" s="11"/>
      <c r="E2402" s="12"/>
      <c r="F2402" s="13"/>
      <c r="G2402" s="14"/>
      <c r="H2402" s="91"/>
      <c r="I2402" s="92"/>
      <c r="J2402" s="93"/>
      <c r="K2402" s="94" t="str">
        <f t="shared" si="339"/>
        <v/>
      </c>
      <c r="L2402" s="95">
        <f t="shared" si="332"/>
        <v>0</v>
      </c>
      <c r="M2402" s="96"/>
      <c r="N2402" s="79" t="str">
        <f t="shared" si="340"/>
        <v/>
      </c>
      <c r="O2402" s="82"/>
      <c r="P2402" s="83">
        <f t="shared" si="334"/>
        <v>0</v>
      </c>
      <c r="Q2402" s="78">
        <f t="shared" si="337"/>
        <v>2400</v>
      </c>
      <c r="R2402" s="79"/>
      <c r="T2402" s="3" t="str">
        <f t="shared" si="335"/>
        <v/>
      </c>
    </row>
    <row r="2403" spans="1:20" ht="24.75" customHeight="1">
      <c r="A2403" s="69">
        <f t="shared" si="336"/>
        <v>2401</v>
      </c>
      <c r="B2403" s="16" t="str">
        <f t="shared" si="338"/>
        <v>2103</v>
      </c>
      <c r="C2403" s="69">
        <f t="shared" si="333"/>
        <v>2103</v>
      </c>
      <c r="D2403" s="11"/>
      <c r="E2403" s="12"/>
      <c r="F2403" s="13"/>
      <c r="G2403" s="14"/>
      <c r="H2403" s="91"/>
      <c r="I2403" s="92"/>
      <c r="J2403" s="93"/>
      <c r="K2403" s="94" t="str">
        <f t="shared" si="339"/>
        <v/>
      </c>
      <c r="L2403" s="95">
        <f t="shared" si="332"/>
        <v>0</v>
      </c>
      <c r="M2403" s="96"/>
      <c r="N2403" s="79" t="str">
        <f t="shared" si="340"/>
        <v/>
      </c>
      <c r="O2403" s="82"/>
      <c r="P2403" s="83">
        <f t="shared" si="334"/>
        <v>0</v>
      </c>
      <c r="Q2403" s="78">
        <f t="shared" si="337"/>
        <v>2401</v>
      </c>
      <c r="R2403" s="79"/>
      <c r="T2403" s="3" t="str">
        <f t="shared" si="335"/>
        <v/>
      </c>
    </row>
    <row r="2404" spans="1:20" ht="24.75" customHeight="1">
      <c r="A2404" s="69">
        <f t="shared" si="336"/>
        <v>2402</v>
      </c>
      <c r="B2404" s="16" t="str">
        <f t="shared" si="338"/>
        <v>2104</v>
      </c>
      <c r="C2404" s="69">
        <f t="shared" si="333"/>
        <v>2104</v>
      </c>
      <c r="D2404" s="11"/>
      <c r="E2404" s="12"/>
      <c r="F2404" s="13"/>
      <c r="G2404" s="14"/>
      <c r="H2404" s="91"/>
      <c r="I2404" s="92"/>
      <c r="J2404" s="93"/>
      <c r="K2404" s="94" t="str">
        <f t="shared" si="339"/>
        <v/>
      </c>
      <c r="L2404" s="95">
        <f t="shared" si="332"/>
        <v>0</v>
      </c>
      <c r="M2404" s="96"/>
      <c r="N2404" s="79" t="str">
        <f t="shared" si="340"/>
        <v/>
      </c>
      <c r="O2404" s="82"/>
      <c r="P2404" s="83">
        <f t="shared" si="334"/>
        <v>0</v>
      </c>
      <c r="Q2404" s="78">
        <f t="shared" si="337"/>
        <v>2402</v>
      </c>
      <c r="R2404" s="79"/>
      <c r="T2404" s="3" t="str">
        <f t="shared" si="335"/>
        <v/>
      </c>
    </row>
    <row r="2405" spans="1:20" ht="24.75" customHeight="1">
      <c r="A2405" s="69">
        <f t="shared" si="336"/>
        <v>2403</v>
      </c>
      <c r="B2405" s="16" t="str">
        <f t="shared" si="338"/>
        <v>2105</v>
      </c>
      <c r="C2405" s="69">
        <f t="shared" si="333"/>
        <v>2105</v>
      </c>
      <c r="D2405" s="11"/>
      <c r="E2405" s="12"/>
      <c r="F2405" s="13"/>
      <c r="G2405" s="14"/>
      <c r="H2405" s="91"/>
      <c r="I2405" s="92"/>
      <c r="J2405" s="93"/>
      <c r="K2405" s="94" t="str">
        <f t="shared" si="339"/>
        <v/>
      </c>
      <c r="L2405" s="95">
        <f t="shared" si="332"/>
        <v>0</v>
      </c>
      <c r="M2405" s="96"/>
      <c r="N2405" s="79" t="str">
        <f t="shared" si="340"/>
        <v/>
      </c>
      <c r="O2405" s="82"/>
      <c r="P2405" s="83">
        <f t="shared" si="334"/>
        <v>0</v>
      </c>
      <c r="Q2405" s="78">
        <f t="shared" si="337"/>
        <v>2403</v>
      </c>
      <c r="R2405" s="79"/>
      <c r="T2405" s="3" t="str">
        <f t="shared" si="335"/>
        <v/>
      </c>
    </row>
    <row r="2406" spans="1:20" ht="24.75" customHeight="1">
      <c r="A2406" s="69">
        <f t="shared" si="336"/>
        <v>2404</v>
      </c>
      <c r="B2406" s="16" t="str">
        <f t="shared" si="338"/>
        <v>2106</v>
      </c>
      <c r="C2406" s="69">
        <f t="shared" si="333"/>
        <v>2106</v>
      </c>
      <c r="D2406" s="11"/>
      <c r="E2406" s="12"/>
      <c r="F2406" s="13"/>
      <c r="G2406" s="14"/>
      <c r="H2406" s="91"/>
      <c r="I2406" s="92"/>
      <c r="J2406" s="93"/>
      <c r="K2406" s="94" t="str">
        <f t="shared" si="339"/>
        <v/>
      </c>
      <c r="L2406" s="95">
        <f t="shared" si="332"/>
        <v>0</v>
      </c>
      <c r="M2406" s="96"/>
      <c r="N2406" s="79" t="str">
        <f t="shared" si="340"/>
        <v/>
      </c>
      <c r="O2406" s="82"/>
      <c r="P2406" s="83">
        <f t="shared" si="334"/>
        <v>0</v>
      </c>
      <c r="Q2406" s="78">
        <f t="shared" si="337"/>
        <v>2404</v>
      </c>
      <c r="R2406" s="79"/>
      <c r="T2406" s="3" t="str">
        <f t="shared" si="335"/>
        <v/>
      </c>
    </row>
    <row r="2407" spans="1:20" ht="24.75" customHeight="1">
      <c r="A2407" s="69">
        <f t="shared" si="336"/>
        <v>2405</v>
      </c>
      <c r="B2407" s="16" t="str">
        <f t="shared" si="338"/>
        <v>2107</v>
      </c>
      <c r="C2407" s="69">
        <f t="shared" si="333"/>
        <v>2107</v>
      </c>
      <c r="D2407" s="11"/>
      <c r="E2407" s="12"/>
      <c r="F2407" s="13"/>
      <c r="G2407" s="14"/>
      <c r="H2407" s="91"/>
      <c r="I2407" s="92"/>
      <c r="J2407" s="93"/>
      <c r="K2407" s="94" t="str">
        <f t="shared" si="339"/>
        <v/>
      </c>
      <c r="L2407" s="95">
        <f t="shared" si="332"/>
        <v>0</v>
      </c>
      <c r="M2407" s="96"/>
      <c r="N2407" s="79" t="str">
        <f t="shared" si="340"/>
        <v/>
      </c>
      <c r="O2407" s="82"/>
      <c r="P2407" s="83">
        <f t="shared" si="334"/>
        <v>0</v>
      </c>
      <c r="Q2407" s="78">
        <f t="shared" si="337"/>
        <v>2405</v>
      </c>
      <c r="R2407" s="79"/>
      <c r="T2407" s="3" t="str">
        <f t="shared" si="335"/>
        <v/>
      </c>
    </row>
    <row r="2408" spans="1:20" ht="24.75" customHeight="1">
      <c r="A2408" s="69">
        <f t="shared" si="336"/>
        <v>2406</v>
      </c>
      <c r="B2408" s="16" t="str">
        <f t="shared" si="338"/>
        <v>2108</v>
      </c>
      <c r="C2408" s="69">
        <f t="shared" si="333"/>
        <v>2108</v>
      </c>
      <c r="D2408" s="11"/>
      <c r="E2408" s="12"/>
      <c r="F2408" s="13"/>
      <c r="G2408" s="14"/>
      <c r="H2408" s="91"/>
      <c r="I2408" s="92"/>
      <c r="J2408" s="93"/>
      <c r="K2408" s="94" t="str">
        <f t="shared" si="339"/>
        <v/>
      </c>
      <c r="L2408" s="95">
        <f t="shared" si="332"/>
        <v>0</v>
      </c>
      <c r="M2408" s="96"/>
      <c r="N2408" s="79" t="str">
        <f t="shared" si="340"/>
        <v/>
      </c>
      <c r="O2408" s="82"/>
      <c r="P2408" s="83">
        <f t="shared" si="334"/>
        <v>0</v>
      </c>
      <c r="Q2408" s="78">
        <f t="shared" si="337"/>
        <v>2406</v>
      </c>
      <c r="R2408" s="79"/>
      <c r="T2408" s="3" t="str">
        <f t="shared" si="335"/>
        <v/>
      </c>
    </row>
    <row r="2409" spans="1:20" ht="24.75" customHeight="1">
      <c r="A2409" s="69">
        <f t="shared" si="336"/>
        <v>2407</v>
      </c>
      <c r="B2409" s="16" t="str">
        <f t="shared" si="338"/>
        <v>2109</v>
      </c>
      <c r="C2409" s="69">
        <f t="shared" si="333"/>
        <v>2109</v>
      </c>
      <c r="D2409" s="11"/>
      <c r="E2409" s="12"/>
      <c r="F2409" s="13"/>
      <c r="G2409" s="14"/>
      <c r="H2409" s="91"/>
      <c r="I2409" s="92"/>
      <c r="J2409" s="93"/>
      <c r="K2409" s="94" t="str">
        <f t="shared" si="339"/>
        <v/>
      </c>
      <c r="L2409" s="95">
        <f t="shared" si="332"/>
        <v>0</v>
      </c>
      <c r="M2409" s="96"/>
      <c r="N2409" s="79" t="str">
        <f t="shared" si="340"/>
        <v/>
      </c>
      <c r="O2409" s="82"/>
      <c r="P2409" s="83">
        <f t="shared" si="334"/>
        <v>0</v>
      </c>
      <c r="Q2409" s="78">
        <f t="shared" si="337"/>
        <v>2407</v>
      </c>
      <c r="R2409" s="79"/>
      <c r="T2409" s="3" t="str">
        <f t="shared" si="335"/>
        <v/>
      </c>
    </row>
    <row r="2410" spans="1:20" ht="24.75" customHeight="1">
      <c r="A2410" s="69">
        <f t="shared" si="336"/>
        <v>2408</v>
      </c>
      <c r="B2410" s="16" t="str">
        <f t="shared" si="338"/>
        <v>2110</v>
      </c>
      <c r="C2410" s="69">
        <f t="shared" si="333"/>
        <v>2110</v>
      </c>
      <c r="D2410" s="11"/>
      <c r="E2410" s="12"/>
      <c r="F2410" s="13"/>
      <c r="G2410" s="14"/>
      <c r="H2410" s="91"/>
      <c r="I2410" s="92"/>
      <c r="J2410" s="93"/>
      <c r="K2410" s="94" t="str">
        <f t="shared" si="339"/>
        <v/>
      </c>
      <c r="L2410" s="95">
        <f t="shared" si="332"/>
        <v>0</v>
      </c>
      <c r="M2410" s="96"/>
      <c r="N2410" s="79" t="str">
        <f t="shared" si="340"/>
        <v/>
      </c>
      <c r="O2410" s="82"/>
      <c r="P2410" s="83">
        <f t="shared" si="334"/>
        <v>0</v>
      </c>
      <c r="Q2410" s="78">
        <f t="shared" si="337"/>
        <v>2408</v>
      </c>
      <c r="R2410" s="79"/>
      <c r="T2410" s="3" t="str">
        <f t="shared" si="335"/>
        <v/>
      </c>
    </row>
    <row r="2411" spans="1:20" ht="24.75" customHeight="1">
      <c r="A2411" s="69">
        <f t="shared" si="336"/>
        <v>2409</v>
      </c>
      <c r="B2411" s="16" t="str">
        <f t="shared" si="338"/>
        <v>2111</v>
      </c>
      <c r="C2411" s="69">
        <f t="shared" si="333"/>
        <v>2111</v>
      </c>
      <c r="D2411" s="11"/>
      <c r="E2411" s="12"/>
      <c r="F2411" s="13"/>
      <c r="G2411" s="14"/>
      <c r="H2411" s="91"/>
      <c r="I2411" s="92"/>
      <c r="J2411" s="93"/>
      <c r="K2411" s="94" t="str">
        <f t="shared" si="339"/>
        <v/>
      </c>
      <c r="L2411" s="95">
        <f t="shared" si="332"/>
        <v>0</v>
      </c>
      <c r="M2411" s="96"/>
      <c r="N2411" s="79" t="str">
        <f t="shared" si="340"/>
        <v/>
      </c>
      <c r="O2411" s="82"/>
      <c r="P2411" s="83">
        <f t="shared" si="334"/>
        <v>0</v>
      </c>
      <c r="Q2411" s="78">
        <f t="shared" si="337"/>
        <v>2409</v>
      </c>
      <c r="R2411" s="79"/>
      <c r="T2411" s="3" t="str">
        <f t="shared" si="335"/>
        <v/>
      </c>
    </row>
    <row r="2412" spans="1:20" ht="24.75" customHeight="1">
      <c r="A2412" s="69">
        <f t="shared" si="336"/>
        <v>2410</v>
      </c>
      <c r="B2412" s="16" t="str">
        <f t="shared" si="338"/>
        <v>2112</v>
      </c>
      <c r="C2412" s="69">
        <f t="shared" si="333"/>
        <v>2112</v>
      </c>
      <c r="D2412" s="11"/>
      <c r="E2412" s="12"/>
      <c r="F2412" s="13"/>
      <c r="G2412" s="14"/>
      <c r="H2412" s="91"/>
      <c r="I2412" s="92"/>
      <c r="J2412" s="93"/>
      <c r="K2412" s="94" t="str">
        <f t="shared" si="339"/>
        <v/>
      </c>
      <c r="L2412" s="95">
        <f t="shared" si="332"/>
        <v>0</v>
      </c>
      <c r="M2412" s="96"/>
      <c r="N2412" s="79" t="str">
        <f t="shared" si="340"/>
        <v/>
      </c>
      <c r="O2412" s="82"/>
      <c r="P2412" s="83">
        <f t="shared" si="334"/>
        <v>0</v>
      </c>
      <c r="Q2412" s="78">
        <f t="shared" si="337"/>
        <v>2410</v>
      </c>
      <c r="R2412" s="79"/>
      <c r="T2412" s="3" t="str">
        <f t="shared" si="335"/>
        <v/>
      </c>
    </row>
    <row r="2413" spans="1:20" ht="24.75" customHeight="1">
      <c r="A2413" s="69">
        <f t="shared" si="336"/>
        <v>2411</v>
      </c>
      <c r="B2413" s="16" t="str">
        <f t="shared" si="338"/>
        <v>2113</v>
      </c>
      <c r="C2413" s="69">
        <f t="shared" si="333"/>
        <v>2113</v>
      </c>
      <c r="D2413" s="11"/>
      <c r="E2413" s="12"/>
      <c r="F2413" s="13"/>
      <c r="G2413" s="14"/>
      <c r="H2413" s="91"/>
      <c r="I2413" s="92"/>
      <c r="J2413" s="93"/>
      <c r="K2413" s="94" t="str">
        <f t="shared" si="339"/>
        <v/>
      </c>
      <c r="L2413" s="95">
        <f t="shared" si="332"/>
        <v>0</v>
      </c>
      <c r="M2413" s="96"/>
      <c r="N2413" s="79" t="str">
        <f t="shared" si="340"/>
        <v/>
      </c>
      <c r="O2413" s="82"/>
      <c r="P2413" s="83">
        <f t="shared" si="334"/>
        <v>0</v>
      </c>
      <c r="Q2413" s="78">
        <f t="shared" si="337"/>
        <v>2411</v>
      </c>
      <c r="R2413" s="79"/>
      <c r="T2413" s="3" t="str">
        <f t="shared" si="335"/>
        <v/>
      </c>
    </row>
    <row r="2414" spans="1:20" ht="24.75" customHeight="1">
      <c r="A2414" s="69">
        <f t="shared" si="336"/>
        <v>2412</v>
      </c>
      <c r="B2414" s="16" t="str">
        <f t="shared" si="338"/>
        <v>2114</v>
      </c>
      <c r="C2414" s="69">
        <f t="shared" si="333"/>
        <v>2114</v>
      </c>
      <c r="D2414" s="11"/>
      <c r="E2414" s="12"/>
      <c r="F2414" s="13"/>
      <c r="G2414" s="14"/>
      <c r="H2414" s="91"/>
      <c r="I2414" s="92"/>
      <c r="J2414" s="93"/>
      <c r="K2414" s="94" t="str">
        <f t="shared" si="339"/>
        <v/>
      </c>
      <c r="L2414" s="95">
        <f t="shared" si="332"/>
        <v>0</v>
      </c>
      <c r="M2414" s="96"/>
      <c r="N2414" s="79" t="str">
        <f t="shared" si="340"/>
        <v/>
      </c>
      <c r="O2414" s="82"/>
      <c r="P2414" s="83">
        <f t="shared" si="334"/>
        <v>0</v>
      </c>
      <c r="Q2414" s="78">
        <f t="shared" si="337"/>
        <v>2412</v>
      </c>
      <c r="R2414" s="79"/>
      <c r="T2414" s="3" t="str">
        <f t="shared" si="335"/>
        <v/>
      </c>
    </row>
    <row r="2415" spans="1:20" ht="24.75" customHeight="1">
      <c r="A2415" s="69">
        <f t="shared" si="336"/>
        <v>2413</v>
      </c>
      <c r="B2415" s="16" t="str">
        <f t="shared" si="338"/>
        <v>2115</v>
      </c>
      <c r="C2415" s="69">
        <f t="shared" si="333"/>
        <v>2115</v>
      </c>
      <c r="D2415" s="11"/>
      <c r="E2415" s="12"/>
      <c r="F2415" s="13"/>
      <c r="G2415" s="14"/>
      <c r="H2415" s="91"/>
      <c r="I2415" s="92"/>
      <c r="J2415" s="93"/>
      <c r="K2415" s="94" t="str">
        <f t="shared" si="339"/>
        <v/>
      </c>
      <c r="L2415" s="95">
        <f t="shared" si="332"/>
        <v>0</v>
      </c>
      <c r="M2415" s="96"/>
      <c r="N2415" s="79" t="str">
        <f t="shared" si="340"/>
        <v/>
      </c>
      <c r="O2415" s="82"/>
      <c r="P2415" s="83">
        <f t="shared" si="334"/>
        <v>0</v>
      </c>
      <c r="Q2415" s="78">
        <f t="shared" si="337"/>
        <v>2413</v>
      </c>
      <c r="R2415" s="79"/>
      <c r="T2415" s="3" t="str">
        <f t="shared" si="335"/>
        <v/>
      </c>
    </row>
    <row r="2416" spans="1:20" ht="24.75" customHeight="1">
      <c r="A2416" s="69">
        <f t="shared" si="336"/>
        <v>2414</v>
      </c>
      <c r="B2416" s="16" t="str">
        <f t="shared" si="338"/>
        <v>2116</v>
      </c>
      <c r="C2416" s="69">
        <f t="shared" si="333"/>
        <v>2116</v>
      </c>
      <c r="D2416" s="11"/>
      <c r="E2416" s="12"/>
      <c r="F2416" s="13"/>
      <c r="G2416" s="14"/>
      <c r="H2416" s="91"/>
      <c r="I2416" s="92"/>
      <c r="J2416" s="93"/>
      <c r="K2416" s="94" t="str">
        <f t="shared" si="339"/>
        <v/>
      </c>
      <c r="L2416" s="95">
        <f t="shared" si="332"/>
        <v>0</v>
      </c>
      <c r="M2416" s="96"/>
      <c r="N2416" s="79" t="str">
        <f t="shared" si="340"/>
        <v/>
      </c>
      <c r="O2416" s="82"/>
      <c r="P2416" s="83">
        <f t="shared" si="334"/>
        <v>0</v>
      </c>
      <c r="Q2416" s="78">
        <f t="shared" si="337"/>
        <v>2414</v>
      </c>
      <c r="R2416" s="79"/>
      <c r="T2416" s="3" t="str">
        <f t="shared" si="335"/>
        <v/>
      </c>
    </row>
    <row r="2417" spans="1:20" ht="24.75" customHeight="1">
      <c r="A2417" s="69">
        <f t="shared" si="336"/>
        <v>2415</v>
      </c>
      <c r="B2417" s="16" t="str">
        <f t="shared" si="338"/>
        <v>2117</v>
      </c>
      <c r="C2417" s="69">
        <f t="shared" si="333"/>
        <v>2117</v>
      </c>
      <c r="D2417" s="11"/>
      <c r="E2417" s="12"/>
      <c r="F2417" s="13"/>
      <c r="G2417" s="14"/>
      <c r="H2417" s="91"/>
      <c r="I2417" s="92"/>
      <c r="J2417" s="93"/>
      <c r="K2417" s="94" t="str">
        <f t="shared" si="339"/>
        <v/>
      </c>
      <c r="L2417" s="95">
        <f t="shared" si="332"/>
        <v>0</v>
      </c>
      <c r="M2417" s="96"/>
      <c r="N2417" s="79" t="str">
        <f t="shared" si="340"/>
        <v/>
      </c>
      <c r="O2417" s="82"/>
      <c r="P2417" s="83">
        <f t="shared" si="334"/>
        <v>0</v>
      </c>
      <c r="Q2417" s="78">
        <f t="shared" si="337"/>
        <v>2415</v>
      </c>
      <c r="R2417" s="79"/>
      <c r="T2417" s="3" t="str">
        <f t="shared" si="335"/>
        <v/>
      </c>
    </row>
    <row r="2418" spans="1:20" ht="24.75" customHeight="1">
      <c r="A2418" s="69">
        <f t="shared" si="336"/>
        <v>2416</v>
      </c>
      <c r="B2418" s="16" t="str">
        <f t="shared" si="338"/>
        <v>2118</v>
      </c>
      <c r="C2418" s="69">
        <f t="shared" si="333"/>
        <v>2118</v>
      </c>
      <c r="D2418" s="11"/>
      <c r="E2418" s="12"/>
      <c r="F2418" s="13"/>
      <c r="G2418" s="14"/>
      <c r="H2418" s="91"/>
      <c r="I2418" s="92"/>
      <c r="J2418" s="93"/>
      <c r="K2418" s="94" t="str">
        <f t="shared" si="339"/>
        <v/>
      </c>
      <c r="L2418" s="95">
        <f t="shared" si="332"/>
        <v>0</v>
      </c>
      <c r="M2418" s="96"/>
      <c r="N2418" s="79" t="str">
        <f t="shared" si="340"/>
        <v/>
      </c>
      <c r="O2418" s="82"/>
      <c r="P2418" s="83">
        <f t="shared" si="334"/>
        <v>0</v>
      </c>
      <c r="Q2418" s="78">
        <f t="shared" si="337"/>
        <v>2416</v>
      </c>
      <c r="R2418" s="79"/>
      <c r="T2418" s="3" t="str">
        <f t="shared" si="335"/>
        <v/>
      </c>
    </row>
    <row r="2419" spans="1:20" ht="24.75" customHeight="1">
      <c r="A2419" s="69">
        <f t="shared" si="336"/>
        <v>2417</v>
      </c>
      <c r="B2419" s="16" t="str">
        <f t="shared" si="338"/>
        <v>2119</v>
      </c>
      <c r="C2419" s="69">
        <f t="shared" si="333"/>
        <v>2119</v>
      </c>
      <c r="D2419" s="11"/>
      <c r="E2419" s="12"/>
      <c r="F2419" s="13"/>
      <c r="G2419" s="14"/>
      <c r="H2419" s="91"/>
      <c r="I2419" s="92"/>
      <c r="J2419" s="93"/>
      <c r="K2419" s="94" t="str">
        <f t="shared" si="339"/>
        <v/>
      </c>
      <c r="L2419" s="95">
        <f t="shared" si="332"/>
        <v>0</v>
      </c>
      <c r="M2419" s="96"/>
      <c r="N2419" s="79" t="str">
        <f t="shared" si="340"/>
        <v/>
      </c>
      <c r="O2419" s="82"/>
      <c r="P2419" s="83">
        <f t="shared" si="334"/>
        <v>0</v>
      </c>
      <c r="Q2419" s="78">
        <f t="shared" si="337"/>
        <v>2417</v>
      </c>
      <c r="R2419" s="79"/>
      <c r="T2419" s="3" t="str">
        <f t="shared" si="335"/>
        <v/>
      </c>
    </row>
    <row r="2420" spans="1:20" ht="24.75" customHeight="1">
      <c r="A2420" s="69">
        <f t="shared" si="336"/>
        <v>2418</v>
      </c>
      <c r="B2420" s="16" t="str">
        <f t="shared" si="338"/>
        <v>2120</v>
      </c>
      <c r="C2420" s="69">
        <f t="shared" si="333"/>
        <v>2120</v>
      </c>
      <c r="D2420" s="11"/>
      <c r="E2420" s="12"/>
      <c r="F2420" s="13"/>
      <c r="G2420" s="14"/>
      <c r="H2420" s="91"/>
      <c r="I2420" s="92"/>
      <c r="J2420" s="93"/>
      <c r="K2420" s="94" t="str">
        <f t="shared" si="339"/>
        <v/>
      </c>
      <c r="L2420" s="95">
        <f t="shared" si="332"/>
        <v>0</v>
      </c>
      <c r="M2420" s="96"/>
      <c r="N2420" s="79" t="str">
        <f t="shared" si="340"/>
        <v/>
      </c>
      <c r="O2420" s="82"/>
      <c r="P2420" s="83">
        <f t="shared" si="334"/>
        <v>0</v>
      </c>
      <c r="Q2420" s="78">
        <f t="shared" si="337"/>
        <v>2418</v>
      </c>
      <c r="R2420" s="79"/>
      <c r="T2420" s="3" t="str">
        <f t="shared" si="335"/>
        <v/>
      </c>
    </row>
    <row r="2421" spans="1:20" ht="24.75" customHeight="1">
      <c r="A2421" s="69">
        <f t="shared" si="336"/>
        <v>2419</v>
      </c>
      <c r="B2421" s="16" t="str">
        <f t="shared" si="338"/>
        <v>2121</v>
      </c>
      <c r="C2421" s="69">
        <f t="shared" si="333"/>
        <v>2121</v>
      </c>
      <c r="D2421" s="11"/>
      <c r="E2421" s="12"/>
      <c r="F2421" s="13"/>
      <c r="G2421" s="14"/>
      <c r="H2421" s="91"/>
      <c r="I2421" s="92"/>
      <c r="J2421" s="93"/>
      <c r="K2421" s="94" t="str">
        <f t="shared" si="339"/>
        <v/>
      </c>
      <c r="L2421" s="95">
        <f t="shared" si="332"/>
        <v>0</v>
      </c>
      <c r="M2421" s="96"/>
      <c r="N2421" s="79" t="str">
        <f t="shared" si="340"/>
        <v/>
      </c>
      <c r="O2421" s="82"/>
      <c r="P2421" s="83">
        <f t="shared" si="334"/>
        <v>0</v>
      </c>
      <c r="Q2421" s="78">
        <f t="shared" si="337"/>
        <v>2419</v>
      </c>
      <c r="R2421" s="79"/>
      <c r="T2421" s="3" t="str">
        <f t="shared" si="335"/>
        <v/>
      </c>
    </row>
    <row r="2422" spans="1:20" ht="24.75" customHeight="1">
      <c r="A2422" s="69">
        <f t="shared" si="336"/>
        <v>2420</v>
      </c>
      <c r="B2422" s="16" t="str">
        <f t="shared" si="338"/>
        <v>2122</v>
      </c>
      <c r="C2422" s="69">
        <f t="shared" si="333"/>
        <v>2122</v>
      </c>
      <c r="D2422" s="11"/>
      <c r="E2422" s="12"/>
      <c r="F2422" s="13"/>
      <c r="G2422" s="14"/>
      <c r="H2422" s="91"/>
      <c r="I2422" s="92"/>
      <c r="J2422" s="93"/>
      <c r="K2422" s="94" t="str">
        <f t="shared" si="339"/>
        <v/>
      </c>
      <c r="L2422" s="95">
        <f t="shared" si="332"/>
        <v>0</v>
      </c>
      <c r="M2422" s="96"/>
      <c r="N2422" s="79" t="str">
        <f t="shared" si="340"/>
        <v/>
      </c>
      <c r="O2422" s="82"/>
      <c r="P2422" s="83">
        <f t="shared" si="334"/>
        <v>0</v>
      </c>
      <c r="Q2422" s="78">
        <f t="shared" si="337"/>
        <v>2420</v>
      </c>
      <c r="R2422" s="79"/>
      <c r="T2422" s="3" t="str">
        <f t="shared" si="335"/>
        <v/>
      </c>
    </row>
    <row r="2423" spans="1:20" ht="24.75" customHeight="1">
      <c r="A2423" s="69">
        <f t="shared" si="336"/>
        <v>2421</v>
      </c>
      <c r="B2423" s="16" t="str">
        <f t="shared" si="338"/>
        <v>2123</v>
      </c>
      <c r="C2423" s="69">
        <f t="shared" si="333"/>
        <v>2123</v>
      </c>
      <c r="D2423" s="11"/>
      <c r="E2423" s="12"/>
      <c r="F2423" s="13"/>
      <c r="G2423" s="14"/>
      <c r="H2423" s="91"/>
      <c r="I2423" s="92"/>
      <c r="J2423" s="93"/>
      <c r="K2423" s="94" t="str">
        <f t="shared" si="339"/>
        <v/>
      </c>
      <c r="L2423" s="95">
        <f t="shared" si="332"/>
        <v>0</v>
      </c>
      <c r="M2423" s="96"/>
      <c r="N2423" s="79" t="str">
        <f t="shared" si="340"/>
        <v/>
      </c>
      <c r="O2423" s="82"/>
      <c r="P2423" s="83">
        <f t="shared" si="334"/>
        <v>0</v>
      </c>
      <c r="Q2423" s="78">
        <f t="shared" si="337"/>
        <v>2421</v>
      </c>
      <c r="R2423" s="79"/>
      <c r="T2423" s="3" t="str">
        <f t="shared" si="335"/>
        <v/>
      </c>
    </row>
    <row r="2424" spans="1:20" ht="24.75" customHeight="1">
      <c r="A2424" s="69">
        <f t="shared" si="336"/>
        <v>2422</v>
      </c>
      <c r="B2424" s="16" t="str">
        <f t="shared" si="338"/>
        <v>2124</v>
      </c>
      <c r="C2424" s="69">
        <f t="shared" si="333"/>
        <v>2124</v>
      </c>
      <c r="D2424" s="11"/>
      <c r="E2424" s="12"/>
      <c r="F2424" s="13"/>
      <c r="G2424" s="14"/>
      <c r="H2424" s="91"/>
      <c r="I2424" s="92"/>
      <c r="J2424" s="93"/>
      <c r="K2424" s="94" t="str">
        <f t="shared" si="339"/>
        <v/>
      </c>
      <c r="L2424" s="95">
        <f t="shared" si="332"/>
        <v>0</v>
      </c>
      <c r="M2424" s="96"/>
      <c r="N2424" s="79" t="str">
        <f t="shared" si="340"/>
        <v/>
      </c>
      <c r="O2424" s="82"/>
      <c r="P2424" s="83">
        <f t="shared" si="334"/>
        <v>0</v>
      </c>
      <c r="Q2424" s="78">
        <f t="shared" si="337"/>
        <v>2422</v>
      </c>
      <c r="R2424" s="79"/>
      <c r="T2424" s="3" t="str">
        <f t="shared" si="335"/>
        <v/>
      </c>
    </row>
    <row r="2425" spans="1:20" ht="24.75" customHeight="1">
      <c r="A2425" s="69">
        <f t="shared" si="336"/>
        <v>2423</v>
      </c>
      <c r="B2425" s="16" t="str">
        <f t="shared" si="338"/>
        <v>2125</v>
      </c>
      <c r="C2425" s="69">
        <f t="shared" si="333"/>
        <v>2125</v>
      </c>
      <c r="D2425" s="11"/>
      <c r="E2425" s="12"/>
      <c r="F2425" s="13"/>
      <c r="G2425" s="14"/>
      <c r="H2425" s="91"/>
      <c r="I2425" s="92"/>
      <c r="J2425" s="93"/>
      <c r="K2425" s="94" t="str">
        <f t="shared" si="339"/>
        <v/>
      </c>
      <c r="L2425" s="95">
        <f t="shared" si="332"/>
        <v>0</v>
      </c>
      <c r="M2425" s="96"/>
      <c r="N2425" s="79" t="str">
        <f t="shared" si="340"/>
        <v/>
      </c>
      <c r="O2425" s="82"/>
      <c r="P2425" s="83">
        <f t="shared" si="334"/>
        <v>0</v>
      </c>
      <c r="Q2425" s="78">
        <f t="shared" si="337"/>
        <v>2423</v>
      </c>
      <c r="R2425" s="79"/>
      <c r="T2425" s="3" t="str">
        <f t="shared" si="335"/>
        <v/>
      </c>
    </row>
    <row r="2426" spans="1:20" ht="24.75" customHeight="1">
      <c r="A2426" s="69">
        <f t="shared" si="336"/>
        <v>2424</v>
      </c>
      <c r="B2426" s="16" t="str">
        <f t="shared" si="338"/>
        <v>2126</v>
      </c>
      <c r="C2426" s="69">
        <f t="shared" si="333"/>
        <v>2126</v>
      </c>
      <c r="D2426" s="11"/>
      <c r="E2426" s="12"/>
      <c r="F2426" s="13"/>
      <c r="G2426" s="14"/>
      <c r="H2426" s="91"/>
      <c r="I2426" s="92"/>
      <c r="J2426" s="93"/>
      <c r="K2426" s="94" t="str">
        <f t="shared" si="339"/>
        <v/>
      </c>
      <c r="L2426" s="95">
        <f t="shared" si="332"/>
        <v>0</v>
      </c>
      <c r="M2426" s="96"/>
      <c r="N2426" s="79" t="str">
        <f t="shared" si="340"/>
        <v/>
      </c>
      <c r="O2426" s="82"/>
      <c r="P2426" s="83">
        <f t="shared" si="334"/>
        <v>0</v>
      </c>
      <c r="Q2426" s="78">
        <f t="shared" si="337"/>
        <v>2424</v>
      </c>
      <c r="R2426" s="79"/>
      <c r="T2426" s="3" t="str">
        <f t="shared" si="335"/>
        <v/>
      </c>
    </row>
    <row r="2427" spans="1:20" ht="24.75" customHeight="1">
      <c r="A2427" s="69">
        <f t="shared" si="336"/>
        <v>2425</v>
      </c>
      <c r="B2427" s="16" t="str">
        <f t="shared" si="338"/>
        <v>2127</v>
      </c>
      <c r="C2427" s="69">
        <f t="shared" si="333"/>
        <v>2127</v>
      </c>
      <c r="D2427" s="11"/>
      <c r="E2427" s="12"/>
      <c r="F2427" s="13"/>
      <c r="G2427" s="14"/>
      <c r="H2427" s="91"/>
      <c r="I2427" s="92"/>
      <c r="J2427" s="93"/>
      <c r="K2427" s="94" t="str">
        <f t="shared" si="339"/>
        <v/>
      </c>
      <c r="L2427" s="95">
        <f t="shared" si="332"/>
        <v>0</v>
      </c>
      <c r="M2427" s="96"/>
      <c r="N2427" s="79" t="str">
        <f t="shared" si="340"/>
        <v/>
      </c>
      <c r="O2427" s="82"/>
      <c r="P2427" s="83">
        <f t="shared" si="334"/>
        <v>0</v>
      </c>
      <c r="Q2427" s="78">
        <f t="shared" si="337"/>
        <v>2425</v>
      </c>
      <c r="R2427" s="79"/>
      <c r="T2427" s="3" t="str">
        <f t="shared" si="335"/>
        <v/>
      </c>
    </row>
    <row r="2428" spans="1:20" ht="24.75" customHeight="1">
      <c r="A2428" s="69">
        <f t="shared" si="336"/>
        <v>2426</v>
      </c>
      <c r="B2428" s="16" t="str">
        <f t="shared" si="338"/>
        <v>2128</v>
      </c>
      <c r="C2428" s="69">
        <f t="shared" si="333"/>
        <v>2128</v>
      </c>
      <c r="D2428" s="11"/>
      <c r="E2428" s="12"/>
      <c r="F2428" s="13"/>
      <c r="G2428" s="14"/>
      <c r="H2428" s="91"/>
      <c r="I2428" s="92"/>
      <c r="J2428" s="93"/>
      <c r="K2428" s="94" t="str">
        <f t="shared" si="339"/>
        <v/>
      </c>
      <c r="L2428" s="95">
        <f t="shared" si="332"/>
        <v>0</v>
      </c>
      <c r="M2428" s="96"/>
      <c r="N2428" s="79" t="str">
        <f t="shared" si="340"/>
        <v/>
      </c>
      <c r="O2428" s="82"/>
      <c r="P2428" s="83">
        <f t="shared" si="334"/>
        <v>0</v>
      </c>
      <c r="Q2428" s="78">
        <f t="shared" si="337"/>
        <v>2426</v>
      </c>
      <c r="R2428" s="79"/>
      <c r="T2428" s="3" t="str">
        <f t="shared" si="335"/>
        <v/>
      </c>
    </row>
    <row r="2429" spans="1:20" ht="24.75" customHeight="1">
      <c r="A2429" s="69">
        <f t="shared" si="336"/>
        <v>2427</v>
      </c>
      <c r="B2429" s="16" t="str">
        <f t="shared" si="338"/>
        <v>2129</v>
      </c>
      <c r="C2429" s="69">
        <f t="shared" si="333"/>
        <v>2129</v>
      </c>
      <c r="D2429" s="11"/>
      <c r="E2429" s="12"/>
      <c r="F2429" s="13"/>
      <c r="G2429" s="14"/>
      <c r="H2429" s="91"/>
      <c r="I2429" s="92"/>
      <c r="J2429" s="93"/>
      <c r="K2429" s="94" t="str">
        <f t="shared" si="339"/>
        <v/>
      </c>
      <c r="L2429" s="95">
        <f t="shared" si="332"/>
        <v>0</v>
      </c>
      <c r="M2429" s="96"/>
      <c r="N2429" s="79" t="str">
        <f t="shared" si="340"/>
        <v/>
      </c>
      <c r="O2429" s="82"/>
      <c r="P2429" s="83">
        <f t="shared" si="334"/>
        <v>0</v>
      </c>
      <c r="Q2429" s="78">
        <f t="shared" si="337"/>
        <v>2427</v>
      </c>
      <c r="R2429" s="79"/>
      <c r="T2429" s="3" t="str">
        <f t="shared" si="335"/>
        <v/>
      </c>
    </row>
    <row r="2430" spans="1:20" ht="24.75" customHeight="1">
      <c r="A2430" s="69">
        <f t="shared" si="336"/>
        <v>2428</v>
      </c>
      <c r="B2430" s="16" t="str">
        <f t="shared" si="338"/>
        <v>2130</v>
      </c>
      <c r="C2430" s="69">
        <f t="shared" si="333"/>
        <v>2130</v>
      </c>
      <c r="D2430" s="11"/>
      <c r="E2430" s="12"/>
      <c r="F2430" s="13"/>
      <c r="G2430" s="14"/>
      <c r="H2430" s="91"/>
      <c r="I2430" s="92"/>
      <c r="J2430" s="93"/>
      <c r="K2430" s="94" t="str">
        <f t="shared" si="339"/>
        <v/>
      </c>
      <c r="L2430" s="95">
        <f t="shared" si="332"/>
        <v>0</v>
      </c>
      <c r="M2430" s="96"/>
      <c r="N2430" s="79" t="str">
        <f t="shared" si="340"/>
        <v/>
      </c>
      <c r="O2430" s="82"/>
      <c r="P2430" s="83">
        <f t="shared" si="334"/>
        <v>0</v>
      </c>
      <c r="Q2430" s="78">
        <f t="shared" si="337"/>
        <v>2428</v>
      </c>
      <c r="R2430" s="79"/>
      <c r="T2430" s="3" t="str">
        <f t="shared" si="335"/>
        <v/>
      </c>
    </row>
    <row r="2431" spans="1:20" ht="24.75" customHeight="1">
      <c r="A2431" s="69">
        <f t="shared" si="336"/>
        <v>2429</v>
      </c>
      <c r="B2431" s="16" t="str">
        <f t="shared" si="338"/>
        <v>2131</v>
      </c>
      <c r="C2431" s="69">
        <f t="shared" si="333"/>
        <v>2131</v>
      </c>
      <c r="D2431" s="11"/>
      <c r="E2431" s="12"/>
      <c r="F2431" s="13"/>
      <c r="G2431" s="14"/>
      <c r="H2431" s="91"/>
      <c r="I2431" s="92"/>
      <c r="J2431" s="93"/>
      <c r="K2431" s="94" t="str">
        <f t="shared" si="339"/>
        <v/>
      </c>
      <c r="L2431" s="95">
        <f t="shared" si="332"/>
        <v>0</v>
      </c>
      <c r="M2431" s="96"/>
      <c r="N2431" s="79" t="str">
        <f t="shared" si="340"/>
        <v/>
      </c>
      <c r="O2431" s="82"/>
      <c r="P2431" s="83">
        <f t="shared" si="334"/>
        <v>0</v>
      </c>
      <c r="Q2431" s="78">
        <f t="shared" si="337"/>
        <v>2429</v>
      </c>
      <c r="R2431" s="79"/>
      <c r="T2431" s="3" t="str">
        <f t="shared" si="335"/>
        <v/>
      </c>
    </row>
    <row r="2432" spans="1:20" ht="24.75" customHeight="1">
      <c r="A2432" s="69">
        <f t="shared" si="336"/>
        <v>2430</v>
      </c>
      <c r="B2432" s="16" t="str">
        <f t="shared" si="338"/>
        <v>2132</v>
      </c>
      <c r="C2432" s="69">
        <f t="shared" si="333"/>
        <v>2132</v>
      </c>
      <c r="D2432" s="11"/>
      <c r="E2432" s="12"/>
      <c r="F2432" s="13"/>
      <c r="G2432" s="14"/>
      <c r="H2432" s="91"/>
      <c r="I2432" s="92"/>
      <c r="J2432" s="93"/>
      <c r="K2432" s="94" t="str">
        <f t="shared" si="339"/>
        <v/>
      </c>
      <c r="L2432" s="95">
        <f t="shared" si="332"/>
        <v>0</v>
      </c>
      <c r="M2432" s="96"/>
      <c r="N2432" s="79" t="str">
        <f t="shared" si="340"/>
        <v/>
      </c>
      <c r="O2432" s="82"/>
      <c r="P2432" s="83">
        <f t="shared" si="334"/>
        <v>0</v>
      </c>
      <c r="Q2432" s="78">
        <f t="shared" si="337"/>
        <v>2430</v>
      </c>
      <c r="R2432" s="79"/>
      <c r="T2432" s="3" t="str">
        <f t="shared" si="335"/>
        <v/>
      </c>
    </row>
    <row r="2433" spans="1:20" ht="24.75" customHeight="1">
      <c r="A2433" s="69">
        <f t="shared" si="336"/>
        <v>2431</v>
      </c>
      <c r="B2433" s="16" t="str">
        <f t="shared" si="338"/>
        <v>2133</v>
      </c>
      <c r="C2433" s="69">
        <f t="shared" si="333"/>
        <v>2133</v>
      </c>
      <c r="D2433" s="11"/>
      <c r="E2433" s="12"/>
      <c r="F2433" s="13"/>
      <c r="G2433" s="14"/>
      <c r="H2433" s="91"/>
      <c r="I2433" s="92"/>
      <c r="J2433" s="93"/>
      <c r="K2433" s="94" t="str">
        <f t="shared" si="339"/>
        <v/>
      </c>
      <c r="L2433" s="95">
        <f t="shared" si="332"/>
        <v>0</v>
      </c>
      <c r="M2433" s="96"/>
      <c r="N2433" s="79" t="str">
        <f t="shared" si="340"/>
        <v/>
      </c>
      <c r="O2433" s="82"/>
      <c r="P2433" s="83">
        <f t="shared" si="334"/>
        <v>0</v>
      </c>
      <c r="Q2433" s="78">
        <f t="shared" si="337"/>
        <v>2431</v>
      </c>
      <c r="R2433" s="79"/>
      <c r="T2433" s="3" t="str">
        <f t="shared" si="335"/>
        <v/>
      </c>
    </row>
    <row r="2434" spans="1:20" ht="24.75" customHeight="1">
      <c r="A2434" s="69">
        <f t="shared" si="336"/>
        <v>2432</v>
      </c>
      <c r="B2434" s="16" t="str">
        <f t="shared" si="338"/>
        <v>2134</v>
      </c>
      <c r="C2434" s="69">
        <f t="shared" si="333"/>
        <v>2134</v>
      </c>
      <c r="D2434" s="11"/>
      <c r="E2434" s="12"/>
      <c r="F2434" s="13"/>
      <c r="G2434" s="14"/>
      <c r="H2434" s="91"/>
      <c r="I2434" s="92"/>
      <c r="J2434" s="93"/>
      <c r="K2434" s="94" t="str">
        <f t="shared" si="339"/>
        <v/>
      </c>
      <c r="L2434" s="95">
        <f t="shared" si="332"/>
        <v>0</v>
      </c>
      <c r="M2434" s="96"/>
      <c r="N2434" s="79" t="str">
        <f t="shared" si="340"/>
        <v/>
      </c>
      <c r="O2434" s="82"/>
      <c r="P2434" s="83">
        <f t="shared" si="334"/>
        <v>0</v>
      </c>
      <c r="Q2434" s="78">
        <f t="shared" si="337"/>
        <v>2432</v>
      </c>
      <c r="R2434" s="79"/>
      <c r="T2434" s="3" t="str">
        <f t="shared" si="335"/>
        <v/>
      </c>
    </row>
    <row r="2435" spans="1:20" ht="24.75" customHeight="1">
      <c r="A2435" s="69">
        <f t="shared" si="336"/>
        <v>2433</v>
      </c>
      <c r="B2435" s="16" t="str">
        <f t="shared" si="338"/>
        <v>2135</v>
      </c>
      <c r="C2435" s="69">
        <f t="shared" si="333"/>
        <v>2135</v>
      </c>
      <c r="D2435" s="11"/>
      <c r="E2435" s="12"/>
      <c r="F2435" s="13"/>
      <c r="G2435" s="14"/>
      <c r="H2435" s="91"/>
      <c r="I2435" s="92"/>
      <c r="J2435" s="93"/>
      <c r="K2435" s="94" t="str">
        <f t="shared" si="339"/>
        <v/>
      </c>
      <c r="L2435" s="95">
        <f t="shared" ref="L2435:L2489" si="341">COUNTIF($D$3:$D$1049,D2435)</f>
        <v>0</v>
      </c>
      <c r="M2435" s="96"/>
      <c r="N2435" s="79" t="str">
        <f t="shared" si="340"/>
        <v/>
      </c>
      <c r="O2435" s="82"/>
      <c r="P2435" s="83">
        <f t="shared" si="334"/>
        <v>0</v>
      </c>
      <c r="Q2435" s="78">
        <f t="shared" si="337"/>
        <v>2433</v>
      </c>
      <c r="R2435" s="79"/>
      <c r="T2435" s="3" t="str">
        <f t="shared" si="335"/>
        <v/>
      </c>
    </row>
    <row r="2436" spans="1:20" ht="24.75" customHeight="1">
      <c r="A2436" s="69">
        <f t="shared" si="336"/>
        <v>2434</v>
      </c>
      <c r="B2436" s="16" t="str">
        <f t="shared" si="338"/>
        <v>2136</v>
      </c>
      <c r="C2436" s="69">
        <f t="shared" ref="C2436:C2489" si="342">IF(H2436&lt;&gt;H2435,1,C2435+1)</f>
        <v>2136</v>
      </c>
      <c r="D2436" s="11"/>
      <c r="E2436" s="12"/>
      <c r="F2436" s="13"/>
      <c r="G2436" s="14"/>
      <c r="H2436" s="91"/>
      <c r="I2436" s="92"/>
      <c r="J2436" s="93"/>
      <c r="K2436" s="94" t="str">
        <f t="shared" si="339"/>
        <v/>
      </c>
      <c r="L2436" s="95">
        <f t="shared" si="341"/>
        <v>0</v>
      </c>
      <c r="M2436" s="96"/>
      <c r="N2436" s="79" t="str">
        <f t="shared" si="340"/>
        <v/>
      </c>
      <c r="O2436" s="82"/>
      <c r="P2436" s="83">
        <f t="shared" ref="P2436:P2489" si="343">IF(M2436&lt;&gt;0,M2436,O2436)</f>
        <v>0</v>
      </c>
      <c r="Q2436" s="78">
        <f t="shared" si="337"/>
        <v>2434</v>
      </c>
      <c r="R2436" s="79"/>
      <c r="T2436" s="3" t="str">
        <f t="shared" ref="T2436:T2489" si="344">LEFT(D2436,2)</f>
        <v/>
      </c>
    </row>
    <row r="2437" spans="1:20" ht="24.75" customHeight="1">
      <c r="A2437" s="69">
        <f t="shared" ref="A2437:A2489" si="345">A2436+1</f>
        <v>2435</v>
      </c>
      <c r="B2437" s="16" t="str">
        <f t="shared" si="338"/>
        <v>2137</v>
      </c>
      <c r="C2437" s="69">
        <f t="shared" si="342"/>
        <v>2137</v>
      </c>
      <c r="D2437" s="11"/>
      <c r="E2437" s="12"/>
      <c r="F2437" s="13"/>
      <c r="G2437" s="14"/>
      <c r="H2437" s="91"/>
      <c r="I2437" s="92"/>
      <c r="J2437" s="93"/>
      <c r="K2437" s="94" t="str">
        <f t="shared" si="339"/>
        <v/>
      </c>
      <c r="L2437" s="95">
        <f t="shared" si="341"/>
        <v>0</v>
      </c>
      <c r="M2437" s="96"/>
      <c r="N2437" s="79" t="str">
        <f t="shared" si="340"/>
        <v/>
      </c>
      <c r="O2437" s="82"/>
      <c r="P2437" s="83">
        <f t="shared" si="343"/>
        <v>0</v>
      </c>
      <c r="Q2437" s="78">
        <f t="shared" ref="Q2437:Q2489" si="346">Q2436+1</f>
        <v>2435</v>
      </c>
      <c r="R2437" s="79"/>
      <c r="T2437" s="3" t="str">
        <f t="shared" si="344"/>
        <v/>
      </c>
    </row>
    <row r="2438" spans="1:20" ht="24.75" customHeight="1">
      <c r="A2438" s="69">
        <f t="shared" si="345"/>
        <v>2436</v>
      </c>
      <c r="B2438" s="16" t="str">
        <f t="shared" si="338"/>
        <v>2138</v>
      </c>
      <c r="C2438" s="69">
        <f t="shared" si="342"/>
        <v>2138</v>
      </c>
      <c r="D2438" s="11"/>
      <c r="E2438" s="12"/>
      <c r="F2438" s="13"/>
      <c r="G2438" s="14"/>
      <c r="H2438" s="91"/>
      <c r="I2438" s="92"/>
      <c r="J2438" s="93"/>
      <c r="K2438" s="94" t="str">
        <f t="shared" si="339"/>
        <v/>
      </c>
      <c r="L2438" s="95">
        <f t="shared" si="341"/>
        <v>0</v>
      </c>
      <c r="M2438" s="96"/>
      <c r="N2438" s="79" t="str">
        <f t="shared" si="340"/>
        <v/>
      </c>
      <c r="O2438" s="82"/>
      <c r="P2438" s="83">
        <f t="shared" si="343"/>
        <v>0</v>
      </c>
      <c r="Q2438" s="78">
        <f t="shared" si="346"/>
        <v>2436</v>
      </c>
      <c r="R2438" s="79"/>
      <c r="T2438" s="3" t="str">
        <f t="shared" si="344"/>
        <v/>
      </c>
    </row>
    <row r="2439" spans="1:20" ht="24.75" customHeight="1">
      <c r="A2439" s="69">
        <f t="shared" si="345"/>
        <v>2437</v>
      </c>
      <c r="B2439" s="16" t="str">
        <f t="shared" si="338"/>
        <v>2139</v>
      </c>
      <c r="C2439" s="69">
        <f t="shared" si="342"/>
        <v>2139</v>
      </c>
      <c r="D2439" s="11"/>
      <c r="E2439" s="12"/>
      <c r="F2439" s="13"/>
      <c r="G2439" s="14"/>
      <c r="H2439" s="91"/>
      <c r="I2439" s="92"/>
      <c r="J2439" s="93"/>
      <c r="K2439" s="94" t="str">
        <f t="shared" si="339"/>
        <v/>
      </c>
      <c r="L2439" s="95">
        <f t="shared" si="341"/>
        <v>0</v>
      </c>
      <c r="M2439" s="96"/>
      <c r="N2439" s="79" t="str">
        <f t="shared" si="340"/>
        <v/>
      </c>
      <c r="O2439" s="82"/>
      <c r="P2439" s="83">
        <f t="shared" si="343"/>
        <v>0</v>
      </c>
      <c r="Q2439" s="78">
        <f t="shared" si="346"/>
        <v>2437</v>
      </c>
      <c r="R2439" s="79"/>
      <c r="T2439" s="3" t="str">
        <f t="shared" si="344"/>
        <v/>
      </c>
    </row>
    <row r="2440" spans="1:20" ht="24.75" customHeight="1">
      <c r="A2440" s="69">
        <f t="shared" si="345"/>
        <v>2438</v>
      </c>
      <c r="B2440" s="16" t="str">
        <f t="shared" si="338"/>
        <v>2140</v>
      </c>
      <c r="C2440" s="69">
        <f t="shared" si="342"/>
        <v>2140</v>
      </c>
      <c r="D2440" s="11"/>
      <c r="E2440" s="12"/>
      <c r="F2440" s="13"/>
      <c r="G2440" s="14"/>
      <c r="H2440" s="91"/>
      <c r="I2440" s="92"/>
      <c r="J2440" s="93"/>
      <c r="K2440" s="94" t="str">
        <f t="shared" si="339"/>
        <v/>
      </c>
      <c r="L2440" s="95">
        <f t="shared" si="341"/>
        <v>0</v>
      </c>
      <c r="M2440" s="96"/>
      <c r="N2440" s="79" t="str">
        <f t="shared" si="340"/>
        <v/>
      </c>
      <c r="O2440" s="82"/>
      <c r="P2440" s="83">
        <f t="shared" si="343"/>
        <v>0</v>
      </c>
      <c r="Q2440" s="78">
        <f t="shared" si="346"/>
        <v>2438</v>
      </c>
      <c r="R2440" s="79"/>
      <c r="T2440" s="3" t="str">
        <f t="shared" si="344"/>
        <v/>
      </c>
    </row>
    <row r="2441" spans="1:20" ht="24.75" customHeight="1">
      <c r="A2441" s="69">
        <f t="shared" si="345"/>
        <v>2439</v>
      </c>
      <c r="B2441" s="16" t="str">
        <f t="shared" si="338"/>
        <v>2141</v>
      </c>
      <c r="C2441" s="69">
        <f t="shared" si="342"/>
        <v>2141</v>
      </c>
      <c r="D2441" s="11"/>
      <c r="E2441" s="12"/>
      <c r="F2441" s="13"/>
      <c r="G2441" s="14"/>
      <c r="H2441" s="91"/>
      <c r="I2441" s="92"/>
      <c r="J2441" s="93"/>
      <c r="K2441" s="94" t="str">
        <f t="shared" si="339"/>
        <v/>
      </c>
      <c r="L2441" s="95">
        <f t="shared" si="341"/>
        <v>0</v>
      </c>
      <c r="M2441" s="96"/>
      <c r="N2441" s="79" t="str">
        <f t="shared" si="340"/>
        <v/>
      </c>
      <c r="O2441" s="82"/>
      <c r="P2441" s="83">
        <f t="shared" si="343"/>
        <v>0</v>
      </c>
      <c r="Q2441" s="78">
        <f t="shared" si="346"/>
        <v>2439</v>
      </c>
      <c r="R2441" s="79"/>
      <c r="T2441" s="3" t="str">
        <f t="shared" si="344"/>
        <v/>
      </c>
    </row>
    <row r="2442" spans="1:20" ht="24.75" customHeight="1">
      <c r="A2442" s="69">
        <f t="shared" si="345"/>
        <v>2440</v>
      </c>
      <c r="B2442" s="16" t="str">
        <f t="shared" ref="B2442:B2489" si="347">J2442&amp;TEXT(C2442,"00")</f>
        <v>2142</v>
      </c>
      <c r="C2442" s="69">
        <f t="shared" si="342"/>
        <v>2142</v>
      </c>
      <c r="D2442" s="11"/>
      <c r="E2442" s="12"/>
      <c r="F2442" s="13"/>
      <c r="G2442" s="14"/>
      <c r="H2442" s="91"/>
      <c r="I2442" s="92"/>
      <c r="J2442" s="93"/>
      <c r="K2442" s="94" t="str">
        <f t="shared" si="339"/>
        <v/>
      </c>
      <c r="L2442" s="95">
        <f t="shared" si="341"/>
        <v>0</v>
      </c>
      <c r="M2442" s="96"/>
      <c r="N2442" s="79" t="str">
        <f t="shared" si="340"/>
        <v/>
      </c>
      <c r="O2442" s="82"/>
      <c r="P2442" s="83">
        <f t="shared" si="343"/>
        <v>0</v>
      </c>
      <c r="Q2442" s="78">
        <f t="shared" si="346"/>
        <v>2440</v>
      </c>
      <c r="R2442" s="79"/>
      <c r="T2442" s="3" t="str">
        <f t="shared" si="344"/>
        <v/>
      </c>
    </row>
    <row r="2443" spans="1:20" ht="24.75" customHeight="1">
      <c r="A2443" s="69">
        <f t="shared" si="345"/>
        <v>2441</v>
      </c>
      <c r="B2443" s="16" t="str">
        <f t="shared" si="347"/>
        <v>2143</v>
      </c>
      <c r="C2443" s="69">
        <f t="shared" si="342"/>
        <v>2143</v>
      </c>
      <c r="D2443" s="11"/>
      <c r="E2443" s="12"/>
      <c r="F2443" s="13"/>
      <c r="G2443" s="14"/>
      <c r="H2443" s="91"/>
      <c r="I2443" s="92"/>
      <c r="J2443" s="93"/>
      <c r="K2443" s="94" t="str">
        <f t="shared" si="339"/>
        <v/>
      </c>
      <c r="L2443" s="95">
        <f t="shared" si="341"/>
        <v>0</v>
      </c>
      <c r="M2443" s="96"/>
      <c r="N2443" s="79" t="str">
        <f t="shared" si="340"/>
        <v/>
      </c>
      <c r="O2443" s="82"/>
      <c r="P2443" s="83">
        <f t="shared" si="343"/>
        <v>0</v>
      </c>
      <c r="Q2443" s="78">
        <f t="shared" si="346"/>
        <v>2441</v>
      </c>
      <c r="R2443" s="79"/>
      <c r="T2443" s="3" t="str">
        <f t="shared" si="344"/>
        <v/>
      </c>
    </row>
    <row r="2444" spans="1:20" ht="24.75" customHeight="1">
      <c r="A2444" s="69">
        <f t="shared" si="345"/>
        <v>2442</v>
      </c>
      <c r="B2444" s="16" t="str">
        <f t="shared" si="347"/>
        <v>2144</v>
      </c>
      <c r="C2444" s="69">
        <f t="shared" si="342"/>
        <v>2144</v>
      </c>
      <c r="D2444" s="11"/>
      <c r="E2444" s="12"/>
      <c r="F2444" s="13"/>
      <c r="G2444" s="14"/>
      <c r="H2444" s="91"/>
      <c r="I2444" s="92"/>
      <c r="J2444" s="93"/>
      <c r="K2444" s="94" t="str">
        <f t="shared" si="339"/>
        <v/>
      </c>
      <c r="L2444" s="95">
        <f t="shared" si="341"/>
        <v>0</v>
      </c>
      <c r="M2444" s="96"/>
      <c r="N2444" s="79" t="str">
        <f t="shared" si="340"/>
        <v/>
      </c>
      <c r="O2444" s="82"/>
      <c r="P2444" s="83">
        <f t="shared" si="343"/>
        <v>0</v>
      </c>
      <c r="Q2444" s="78">
        <f t="shared" si="346"/>
        <v>2442</v>
      </c>
      <c r="R2444" s="79"/>
      <c r="T2444" s="3" t="str">
        <f t="shared" si="344"/>
        <v/>
      </c>
    </row>
    <row r="2445" spans="1:20" ht="24.75" customHeight="1">
      <c r="A2445" s="69">
        <f t="shared" si="345"/>
        <v>2443</v>
      </c>
      <c r="B2445" s="16" t="str">
        <f t="shared" si="347"/>
        <v>2145</v>
      </c>
      <c r="C2445" s="69">
        <f t="shared" si="342"/>
        <v>2145</v>
      </c>
      <c r="D2445" s="11"/>
      <c r="E2445" s="12"/>
      <c r="F2445" s="13"/>
      <c r="G2445" s="14"/>
      <c r="H2445" s="91"/>
      <c r="I2445" s="92"/>
      <c r="J2445" s="93"/>
      <c r="K2445" s="94" t="str">
        <f t="shared" si="339"/>
        <v/>
      </c>
      <c r="L2445" s="95">
        <f t="shared" si="341"/>
        <v>0</v>
      </c>
      <c r="M2445" s="96"/>
      <c r="N2445" s="79" t="str">
        <f t="shared" si="340"/>
        <v/>
      </c>
      <c r="O2445" s="82"/>
      <c r="P2445" s="83">
        <f t="shared" si="343"/>
        <v>0</v>
      </c>
      <c r="Q2445" s="78">
        <f t="shared" si="346"/>
        <v>2443</v>
      </c>
      <c r="R2445" s="79"/>
      <c r="T2445" s="3" t="str">
        <f t="shared" si="344"/>
        <v/>
      </c>
    </row>
    <row r="2446" spans="1:20" ht="24.75" customHeight="1">
      <c r="A2446" s="69">
        <f t="shared" si="345"/>
        <v>2444</v>
      </c>
      <c r="B2446" s="16" t="str">
        <f t="shared" si="347"/>
        <v>2146</v>
      </c>
      <c r="C2446" s="69">
        <f t="shared" si="342"/>
        <v>2146</v>
      </c>
      <c r="D2446" s="11"/>
      <c r="E2446" s="12"/>
      <c r="F2446" s="13"/>
      <c r="G2446" s="14"/>
      <c r="H2446" s="91"/>
      <c r="I2446" s="92"/>
      <c r="J2446" s="93"/>
      <c r="K2446" s="94" t="str">
        <f t="shared" si="339"/>
        <v/>
      </c>
      <c r="L2446" s="95">
        <f t="shared" si="341"/>
        <v>0</v>
      </c>
      <c r="M2446" s="96"/>
      <c r="N2446" s="79" t="str">
        <f t="shared" si="340"/>
        <v/>
      </c>
      <c r="O2446" s="82"/>
      <c r="P2446" s="83">
        <f t="shared" si="343"/>
        <v>0</v>
      </c>
      <c r="Q2446" s="78">
        <f t="shared" si="346"/>
        <v>2444</v>
      </c>
      <c r="R2446" s="79"/>
      <c r="T2446" s="3" t="str">
        <f t="shared" si="344"/>
        <v/>
      </c>
    </row>
    <row r="2447" spans="1:20" ht="24.75" customHeight="1">
      <c r="A2447" s="69">
        <f t="shared" si="345"/>
        <v>2445</v>
      </c>
      <c r="B2447" s="16" t="str">
        <f t="shared" si="347"/>
        <v>2147</v>
      </c>
      <c r="C2447" s="69">
        <f t="shared" si="342"/>
        <v>2147</v>
      </c>
      <c r="D2447" s="11"/>
      <c r="E2447" s="12"/>
      <c r="F2447" s="13"/>
      <c r="G2447" s="14"/>
      <c r="H2447" s="91"/>
      <c r="I2447" s="92"/>
      <c r="J2447" s="93"/>
      <c r="K2447" s="94" t="str">
        <f t="shared" si="339"/>
        <v/>
      </c>
      <c r="L2447" s="95">
        <f t="shared" si="341"/>
        <v>0</v>
      </c>
      <c r="M2447" s="96"/>
      <c r="N2447" s="79" t="str">
        <f t="shared" si="340"/>
        <v/>
      </c>
      <c r="O2447" s="82"/>
      <c r="P2447" s="83">
        <f t="shared" si="343"/>
        <v>0</v>
      </c>
      <c r="Q2447" s="78">
        <f t="shared" si="346"/>
        <v>2445</v>
      </c>
      <c r="R2447" s="79"/>
      <c r="T2447" s="3" t="str">
        <f t="shared" si="344"/>
        <v/>
      </c>
    </row>
    <row r="2448" spans="1:20" ht="24.75" customHeight="1">
      <c r="A2448" s="69">
        <f t="shared" si="345"/>
        <v>2446</v>
      </c>
      <c r="B2448" s="16" t="str">
        <f t="shared" si="347"/>
        <v>2148</v>
      </c>
      <c r="C2448" s="69">
        <f t="shared" si="342"/>
        <v>2148</v>
      </c>
      <c r="D2448" s="11"/>
      <c r="E2448" s="12"/>
      <c r="F2448" s="13"/>
      <c r="G2448" s="14"/>
      <c r="H2448" s="91"/>
      <c r="I2448" s="92"/>
      <c r="J2448" s="93"/>
      <c r="K2448" s="94" t="str">
        <f t="shared" si="339"/>
        <v/>
      </c>
      <c r="L2448" s="95">
        <f t="shared" si="341"/>
        <v>0</v>
      </c>
      <c r="M2448" s="96"/>
      <c r="N2448" s="79" t="str">
        <f t="shared" si="340"/>
        <v/>
      </c>
      <c r="O2448" s="82"/>
      <c r="P2448" s="83">
        <f t="shared" si="343"/>
        <v>0</v>
      </c>
      <c r="Q2448" s="78">
        <f t="shared" si="346"/>
        <v>2446</v>
      </c>
      <c r="R2448" s="79"/>
      <c r="T2448" s="3" t="str">
        <f t="shared" si="344"/>
        <v/>
      </c>
    </row>
    <row r="2449" spans="1:20" ht="24.75" customHeight="1">
      <c r="A2449" s="69">
        <f t="shared" si="345"/>
        <v>2447</v>
      </c>
      <c r="B2449" s="16" t="str">
        <f t="shared" si="347"/>
        <v>2149</v>
      </c>
      <c r="C2449" s="69">
        <f t="shared" si="342"/>
        <v>2149</v>
      </c>
      <c r="D2449" s="11"/>
      <c r="E2449" s="12"/>
      <c r="F2449" s="13"/>
      <c r="G2449" s="14"/>
      <c r="H2449" s="91"/>
      <c r="I2449" s="92"/>
      <c r="J2449" s="93"/>
      <c r="K2449" s="94" t="str">
        <f t="shared" si="339"/>
        <v/>
      </c>
      <c r="L2449" s="95">
        <f t="shared" si="341"/>
        <v>0</v>
      </c>
      <c r="M2449" s="96"/>
      <c r="N2449" s="79" t="str">
        <f t="shared" si="340"/>
        <v/>
      </c>
      <c r="O2449" s="82"/>
      <c r="P2449" s="83">
        <f t="shared" si="343"/>
        <v>0</v>
      </c>
      <c r="Q2449" s="78">
        <f t="shared" si="346"/>
        <v>2447</v>
      </c>
      <c r="R2449" s="79"/>
      <c r="T2449" s="3" t="str">
        <f t="shared" si="344"/>
        <v/>
      </c>
    </row>
    <row r="2450" spans="1:20" ht="24.75" customHeight="1">
      <c r="A2450" s="69">
        <f t="shared" si="345"/>
        <v>2448</v>
      </c>
      <c r="B2450" s="16" t="str">
        <f t="shared" si="347"/>
        <v>2150</v>
      </c>
      <c r="C2450" s="69">
        <f t="shared" si="342"/>
        <v>2150</v>
      </c>
      <c r="D2450" s="11"/>
      <c r="E2450" s="12"/>
      <c r="F2450" s="13"/>
      <c r="G2450" s="14"/>
      <c r="H2450" s="91"/>
      <c r="I2450" s="92"/>
      <c r="J2450" s="93"/>
      <c r="K2450" s="94" t="str">
        <f t="shared" si="339"/>
        <v/>
      </c>
      <c r="L2450" s="95">
        <f t="shared" si="341"/>
        <v>0</v>
      </c>
      <c r="M2450" s="96"/>
      <c r="N2450" s="79" t="str">
        <f t="shared" si="340"/>
        <v/>
      </c>
      <c r="O2450" s="82"/>
      <c r="P2450" s="83">
        <f t="shared" si="343"/>
        <v>0</v>
      </c>
      <c r="Q2450" s="78">
        <f t="shared" si="346"/>
        <v>2448</v>
      </c>
      <c r="R2450" s="79"/>
      <c r="T2450" s="3" t="str">
        <f t="shared" si="344"/>
        <v/>
      </c>
    </row>
    <row r="2451" spans="1:20" ht="24.75" customHeight="1">
      <c r="A2451" s="69">
        <f t="shared" si="345"/>
        <v>2449</v>
      </c>
      <c r="B2451" s="16" t="str">
        <f t="shared" si="347"/>
        <v>2151</v>
      </c>
      <c r="C2451" s="69">
        <f t="shared" si="342"/>
        <v>2151</v>
      </c>
      <c r="D2451" s="11"/>
      <c r="E2451" s="12"/>
      <c r="F2451" s="13"/>
      <c r="G2451" s="14"/>
      <c r="H2451" s="91"/>
      <c r="I2451" s="92"/>
      <c r="J2451" s="93"/>
      <c r="K2451" s="94" t="str">
        <f t="shared" si="339"/>
        <v/>
      </c>
      <c r="L2451" s="95">
        <f t="shared" si="341"/>
        <v>0</v>
      </c>
      <c r="M2451" s="96"/>
      <c r="N2451" s="79" t="str">
        <f t="shared" si="340"/>
        <v/>
      </c>
      <c r="O2451" s="82"/>
      <c r="P2451" s="83">
        <f t="shared" si="343"/>
        <v>0</v>
      </c>
      <c r="Q2451" s="78">
        <f t="shared" si="346"/>
        <v>2449</v>
      </c>
      <c r="R2451" s="79"/>
      <c r="T2451" s="3" t="str">
        <f t="shared" si="344"/>
        <v/>
      </c>
    </row>
    <row r="2452" spans="1:20" ht="24.75" customHeight="1">
      <c r="A2452" s="69">
        <f t="shared" si="345"/>
        <v>2450</v>
      </c>
      <c r="B2452" s="16" t="str">
        <f t="shared" si="347"/>
        <v>2152</v>
      </c>
      <c r="C2452" s="69">
        <f t="shared" si="342"/>
        <v>2152</v>
      </c>
      <c r="D2452" s="11"/>
      <c r="E2452" s="12"/>
      <c r="F2452" s="13"/>
      <c r="G2452" s="14"/>
      <c r="H2452" s="91"/>
      <c r="I2452" s="92"/>
      <c r="J2452" s="93"/>
      <c r="K2452" s="94" t="str">
        <f t="shared" si="339"/>
        <v/>
      </c>
      <c r="L2452" s="95">
        <f t="shared" si="341"/>
        <v>0</v>
      </c>
      <c r="M2452" s="96"/>
      <c r="N2452" s="79" t="str">
        <f t="shared" si="340"/>
        <v/>
      </c>
      <c r="O2452" s="82"/>
      <c r="P2452" s="83">
        <f t="shared" si="343"/>
        <v>0</v>
      </c>
      <c r="Q2452" s="78">
        <f t="shared" si="346"/>
        <v>2450</v>
      </c>
      <c r="R2452" s="79"/>
      <c r="T2452" s="3" t="str">
        <f t="shared" si="344"/>
        <v/>
      </c>
    </row>
    <row r="2453" spans="1:20" ht="24.75" customHeight="1">
      <c r="A2453" s="69">
        <f t="shared" si="345"/>
        <v>2451</v>
      </c>
      <c r="B2453" s="16" t="str">
        <f t="shared" si="347"/>
        <v>2153</v>
      </c>
      <c r="C2453" s="69">
        <f t="shared" si="342"/>
        <v>2153</v>
      </c>
      <c r="D2453" s="11"/>
      <c r="E2453" s="12"/>
      <c r="F2453" s="13"/>
      <c r="G2453" s="14"/>
      <c r="H2453" s="91"/>
      <c r="I2453" s="92"/>
      <c r="J2453" s="93"/>
      <c r="K2453" s="94" t="str">
        <f t="shared" si="339"/>
        <v/>
      </c>
      <c r="L2453" s="95">
        <f t="shared" si="341"/>
        <v>0</v>
      </c>
      <c r="M2453" s="96"/>
      <c r="N2453" s="79" t="str">
        <f t="shared" si="340"/>
        <v/>
      </c>
      <c r="O2453" s="82"/>
      <c r="P2453" s="83">
        <f t="shared" si="343"/>
        <v>0</v>
      </c>
      <c r="Q2453" s="78">
        <f t="shared" si="346"/>
        <v>2451</v>
      </c>
      <c r="R2453" s="79"/>
      <c r="T2453" s="3" t="str">
        <f t="shared" si="344"/>
        <v/>
      </c>
    </row>
    <row r="2454" spans="1:20" ht="24.75" customHeight="1">
      <c r="A2454" s="69">
        <f t="shared" si="345"/>
        <v>2452</v>
      </c>
      <c r="B2454" s="16" t="str">
        <f t="shared" si="347"/>
        <v>2154</v>
      </c>
      <c r="C2454" s="69">
        <f t="shared" si="342"/>
        <v>2154</v>
      </c>
      <c r="D2454" s="11"/>
      <c r="E2454" s="12"/>
      <c r="F2454" s="13"/>
      <c r="G2454" s="14"/>
      <c r="H2454" s="91"/>
      <c r="I2454" s="92"/>
      <c r="J2454" s="93"/>
      <c r="K2454" s="94" t="str">
        <f t="shared" si="339"/>
        <v/>
      </c>
      <c r="L2454" s="95">
        <f t="shared" si="341"/>
        <v>0</v>
      </c>
      <c r="M2454" s="96"/>
      <c r="N2454" s="79" t="str">
        <f t="shared" si="340"/>
        <v/>
      </c>
      <c r="O2454" s="82"/>
      <c r="P2454" s="83">
        <f t="shared" si="343"/>
        <v>0</v>
      </c>
      <c r="Q2454" s="78">
        <f t="shared" si="346"/>
        <v>2452</v>
      </c>
      <c r="R2454" s="79"/>
      <c r="T2454" s="3" t="str">
        <f t="shared" si="344"/>
        <v/>
      </c>
    </row>
    <row r="2455" spans="1:20" ht="24.75" customHeight="1">
      <c r="A2455" s="69">
        <f t="shared" si="345"/>
        <v>2453</v>
      </c>
      <c r="B2455" s="16" t="str">
        <f t="shared" si="347"/>
        <v>2155</v>
      </c>
      <c r="C2455" s="69">
        <f t="shared" si="342"/>
        <v>2155</v>
      </c>
      <c r="D2455" s="11"/>
      <c r="E2455" s="12"/>
      <c r="F2455" s="13"/>
      <c r="G2455" s="14"/>
      <c r="H2455" s="91"/>
      <c r="I2455" s="92"/>
      <c r="J2455" s="93"/>
      <c r="K2455" s="94" t="str">
        <f t="shared" si="339"/>
        <v/>
      </c>
      <c r="L2455" s="95">
        <f t="shared" si="341"/>
        <v>0</v>
      </c>
      <c r="M2455" s="96"/>
      <c r="N2455" s="79" t="str">
        <f t="shared" si="340"/>
        <v/>
      </c>
      <c r="O2455" s="82"/>
      <c r="P2455" s="83">
        <f t="shared" si="343"/>
        <v>0</v>
      </c>
      <c r="Q2455" s="78">
        <f t="shared" si="346"/>
        <v>2453</v>
      </c>
      <c r="R2455" s="79"/>
      <c r="T2455" s="3" t="str">
        <f t="shared" si="344"/>
        <v/>
      </c>
    </row>
    <row r="2456" spans="1:20" ht="24.75" customHeight="1">
      <c r="A2456" s="69">
        <f t="shared" si="345"/>
        <v>2454</v>
      </c>
      <c r="B2456" s="16" t="str">
        <f t="shared" si="347"/>
        <v>2156</v>
      </c>
      <c r="C2456" s="69">
        <f t="shared" si="342"/>
        <v>2156</v>
      </c>
      <c r="D2456" s="11"/>
      <c r="E2456" s="12"/>
      <c r="F2456" s="13"/>
      <c r="G2456" s="14"/>
      <c r="H2456" s="91"/>
      <c r="I2456" s="92"/>
      <c r="J2456" s="93"/>
      <c r="K2456" s="94" t="str">
        <f t="shared" si="339"/>
        <v/>
      </c>
      <c r="L2456" s="95">
        <f t="shared" si="341"/>
        <v>0</v>
      </c>
      <c r="M2456" s="96"/>
      <c r="N2456" s="79" t="str">
        <f t="shared" si="340"/>
        <v/>
      </c>
      <c r="O2456" s="82"/>
      <c r="P2456" s="83">
        <f t="shared" si="343"/>
        <v>0</v>
      </c>
      <c r="Q2456" s="78">
        <f t="shared" si="346"/>
        <v>2454</v>
      </c>
      <c r="R2456" s="79"/>
      <c r="T2456" s="3" t="str">
        <f t="shared" si="344"/>
        <v/>
      </c>
    </row>
    <row r="2457" spans="1:20" ht="24.75" customHeight="1">
      <c r="A2457" s="69">
        <f t="shared" si="345"/>
        <v>2455</v>
      </c>
      <c r="B2457" s="16" t="str">
        <f t="shared" si="347"/>
        <v>2157</v>
      </c>
      <c r="C2457" s="69">
        <f t="shared" si="342"/>
        <v>2157</v>
      </c>
      <c r="D2457" s="11"/>
      <c r="E2457" s="12"/>
      <c r="F2457" s="13"/>
      <c r="G2457" s="14"/>
      <c r="H2457" s="91"/>
      <c r="I2457" s="92"/>
      <c r="J2457" s="93"/>
      <c r="K2457" s="94" t="str">
        <f t="shared" ref="K2457:K2489" si="348">I2457&amp;J2457</f>
        <v/>
      </c>
      <c r="L2457" s="95">
        <f t="shared" si="341"/>
        <v>0</v>
      </c>
      <c r="M2457" s="96"/>
      <c r="N2457" s="79" t="str">
        <f t="shared" ref="N2457:N2489" si="349">IF(M2457&lt;&gt;0,"Học Ghép","")</f>
        <v/>
      </c>
      <c r="O2457" s="82"/>
      <c r="P2457" s="83">
        <f t="shared" si="343"/>
        <v>0</v>
      </c>
      <c r="Q2457" s="78">
        <f t="shared" si="346"/>
        <v>2455</v>
      </c>
      <c r="R2457" s="79"/>
      <c r="T2457" s="3" t="str">
        <f t="shared" si="344"/>
        <v/>
      </c>
    </row>
    <row r="2458" spans="1:20" ht="24.75" customHeight="1">
      <c r="A2458" s="69">
        <f t="shared" si="345"/>
        <v>2456</v>
      </c>
      <c r="B2458" s="16" t="str">
        <f t="shared" si="347"/>
        <v>2158</v>
      </c>
      <c r="C2458" s="69">
        <f t="shared" si="342"/>
        <v>2158</v>
      </c>
      <c r="D2458" s="11"/>
      <c r="E2458" s="12"/>
      <c r="F2458" s="13"/>
      <c r="G2458" s="14"/>
      <c r="H2458" s="91"/>
      <c r="I2458" s="92"/>
      <c r="J2458" s="93"/>
      <c r="K2458" s="94" t="str">
        <f t="shared" si="348"/>
        <v/>
      </c>
      <c r="L2458" s="95">
        <f t="shared" si="341"/>
        <v>0</v>
      </c>
      <c r="M2458" s="96"/>
      <c r="N2458" s="79" t="str">
        <f t="shared" si="349"/>
        <v/>
      </c>
      <c r="O2458" s="82"/>
      <c r="P2458" s="83">
        <f t="shared" si="343"/>
        <v>0</v>
      </c>
      <c r="Q2458" s="78">
        <f t="shared" si="346"/>
        <v>2456</v>
      </c>
      <c r="R2458" s="79"/>
      <c r="T2458" s="3" t="str">
        <f t="shared" si="344"/>
        <v/>
      </c>
    </row>
    <row r="2459" spans="1:20" ht="24.75" customHeight="1">
      <c r="A2459" s="69">
        <f t="shared" si="345"/>
        <v>2457</v>
      </c>
      <c r="B2459" s="16" t="str">
        <f t="shared" si="347"/>
        <v>2159</v>
      </c>
      <c r="C2459" s="69">
        <f t="shared" si="342"/>
        <v>2159</v>
      </c>
      <c r="D2459" s="11"/>
      <c r="E2459" s="12"/>
      <c r="F2459" s="13"/>
      <c r="G2459" s="14"/>
      <c r="H2459" s="91"/>
      <c r="I2459" s="92"/>
      <c r="J2459" s="93"/>
      <c r="K2459" s="94" t="str">
        <f t="shared" si="348"/>
        <v/>
      </c>
      <c r="L2459" s="95">
        <f t="shared" si="341"/>
        <v>0</v>
      </c>
      <c r="M2459" s="96"/>
      <c r="N2459" s="79" t="str">
        <f t="shared" si="349"/>
        <v/>
      </c>
      <c r="O2459" s="82"/>
      <c r="P2459" s="83">
        <f t="shared" si="343"/>
        <v>0</v>
      </c>
      <c r="Q2459" s="78">
        <f t="shared" si="346"/>
        <v>2457</v>
      </c>
      <c r="R2459" s="79"/>
      <c r="T2459" s="3" t="str">
        <f t="shared" si="344"/>
        <v/>
      </c>
    </row>
    <row r="2460" spans="1:20" ht="24.75" customHeight="1">
      <c r="A2460" s="69">
        <f t="shared" si="345"/>
        <v>2458</v>
      </c>
      <c r="B2460" s="16" t="str">
        <f t="shared" si="347"/>
        <v>2160</v>
      </c>
      <c r="C2460" s="69">
        <f t="shared" si="342"/>
        <v>2160</v>
      </c>
      <c r="D2460" s="11"/>
      <c r="E2460" s="12"/>
      <c r="F2460" s="13"/>
      <c r="G2460" s="14"/>
      <c r="H2460" s="91"/>
      <c r="I2460" s="92"/>
      <c r="J2460" s="93"/>
      <c r="K2460" s="94" t="str">
        <f t="shared" si="348"/>
        <v/>
      </c>
      <c r="L2460" s="95">
        <f t="shared" si="341"/>
        <v>0</v>
      </c>
      <c r="M2460" s="96"/>
      <c r="N2460" s="79" t="str">
        <f t="shared" si="349"/>
        <v/>
      </c>
      <c r="O2460" s="82"/>
      <c r="P2460" s="83">
        <f t="shared" si="343"/>
        <v>0</v>
      </c>
      <c r="Q2460" s="78">
        <f t="shared" si="346"/>
        <v>2458</v>
      </c>
      <c r="R2460" s="79"/>
      <c r="T2460" s="3" t="str">
        <f t="shared" si="344"/>
        <v/>
      </c>
    </row>
    <row r="2461" spans="1:20" ht="24.75" customHeight="1">
      <c r="A2461" s="69">
        <f t="shared" si="345"/>
        <v>2459</v>
      </c>
      <c r="B2461" s="16" t="str">
        <f t="shared" si="347"/>
        <v>2161</v>
      </c>
      <c r="C2461" s="69">
        <f t="shared" si="342"/>
        <v>2161</v>
      </c>
      <c r="D2461" s="11"/>
      <c r="E2461" s="12"/>
      <c r="F2461" s="13"/>
      <c r="G2461" s="14"/>
      <c r="H2461" s="91"/>
      <c r="I2461" s="92"/>
      <c r="J2461" s="93"/>
      <c r="K2461" s="94" t="str">
        <f t="shared" si="348"/>
        <v/>
      </c>
      <c r="L2461" s="95">
        <f t="shared" si="341"/>
        <v>0</v>
      </c>
      <c r="M2461" s="96"/>
      <c r="N2461" s="79" t="str">
        <f t="shared" si="349"/>
        <v/>
      </c>
      <c r="O2461" s="82"/>
      <c r="P2461" s="83">
        <f t="shared" si="343"/>
        <v>0</v>
      </c>
      <c r="Q2461" s="78">
        <f t="shared" si="346"/>
        <v>2459</v>
      </c>
      <c r="R2461" s="79"/>
      <c r="T2461" s="3" t="str">
        <f t="shared" si="344"/>
        <v/>
      </c>
    </row>
    <row r="2462" spans="1:20" ht="24.75" customHeight="1">
      <c r="A2462" s="69">
        <f t="shared" si="345"/>
        <v>2460</v>
      </c>
      <c r="B2462" s="16" t="str">
        <f t="shared" si="347"/>
        <v>2162</v>
      </c>
      <c r="C2462" s="69">
        <f t="shared" si="342"/>
        <v>2162</v>
      </c>
      <c r="D2462" s="11"/>
      <c r="E2462" s="12"/>
      <c r="F2462" s="13"/>
      <c r="G2462" s="14"/>
      <c r="H2462" s="91"/>
      <c r="I2462" s="92"/>
      <c r="J2462" s="93"/>
      <c r="K2462" s="94" t="str">
        <f t="shared" si="348"/>
        <v/>
      </c>
      <c r="L2462" s="95">
        <f t="shared" si="341"/>
        <v>0</v>
      </c>
      <c r="M2462" s="96"/>
      <c r="N2462" s="79" t="str">
        <f t="shared" si="349"/>
        <v/>
      </c>
      <c r="O2462" s="82"/>
      <c r="P2462" s="83">
        <f t="shared" si="343"/>
        <v>0</v>
      </c>
      <c r="Q2462" s="78">
        <f t="shared" si="346"/>
        <v>2460</v>
      </c>
      <c r="R2462" s="79"/>
      <c r="T2462" s="3" t="str">
        <f t="shared" si="344"/>
        <v/>
      </c>
    </row>
    <row r="2463" spans="1:20" ht="24.75" customHeight="1">
      <c r="A2463" s="69">
        <f t="shared" si="345"/>
        <v>2461</v>
      </c>
      <c r="B2463" s="16" t="str">
        <f t="shared" si="347"/>
        <v>2163</v>
      </c>
      <c r="C2463" s="69">
        <f t="shared" si="342"/>
        <v>2163</v>
      </c>
      <c r="D2463" s="11"/>
      <c r="E2463" s="12"/>
      <c r="F2463" s="13"/>
      <c r="G2463" s="14"/>
      <c r="H2463" s="91"/>
      <c r="I2463" s="92"/>
      <c r="J2463" s="93"/>
      <c r="K2463" s="94" t="str">
        <f t="shared" si="348"/>
        <v/>
      </c>
      <c r="L2463" s="95">
        <f t="shared" si="341"/>
        <v>0</v>
      </c>
      <c r="M2463" s="96"/>
      <c r="N2463" s="79" t="str">
        <f t="shared" si="349"/>
        <v/>
      </c>
      <c r="O2463" s="82"/>
      <c r="P2463" s="83">
        <f t="shared" si="343"/>
        <v>0</v>
      </c>
      <c r="Q2463" s="78">
        <f t="shared" si="346"/>
        <v>2461</v>
      </c>
      <c r="R2463" s="79"/>
      <c r="T2463" s="3" t="str">
        <f t="shared" si="344"/>
        <v/>
      </c>
    </row>
    <row r="2464" spans="1:20" ht="24.75" customHeight="1">
      <c r="A2464" s="69">
        <f t="shared" si="345"/>
        <v>2462</v>
      </c>
      <c r="B2464" s="16" t="str">
        <f t="shared" si="347"/>
        <v>2164</v>
      </c>
      <c r="C2464" s="69">
        <f t="shared" si="342"/>
        <v>2164</v>
      </c>
      <c r="D2464" s="11"/>
      <c r="E2464" s="12"/>
      <c r="F2464" s="13"/>
      <c r="G2464" s="14"/>
      <c r="H2464" s="91"/>
      <c r="I2464" s="92"/>
      <c r="J2464" s="93"/>
      <c r="K2464" s="94" t="str">
        <f t="shared" si="348"/>
        <v/>
      </c>
      <c r="L2464" s="95">
        <f t="shared" si="341"/>
        <v>0</v>
      </c>
      <c r="M2464" s="96"/>
      <c r="N2464" s="79" t="str">
        <f t="shared" si="349"/>
        <v/>
      </c>
      <c r="O2464" s="82"/>
      <c r="P2464" s="83">
        <f t="shared" si="343"/>
        <v>0</v>
      </c>
      <c r="Q2464" s="78">
        <f t="shared" si="346"/>
        <v>2462</v>
      </c>
      <c r="R2464" s="79"/>
      <c r="T2464" s="3" t="str">
        <f t="shared" si="344"/>
        <v/>
      </c>
    </row>
    <row r="2465" spans="1:20" ht="24.75" customHeight="1">
      <c r="A2465" s="69">
        <f t="shared" si="345"/>
        <v>2463</v>
      </c>
      <c r="B2465" s="16" t="str">
        <f t="shared" si="347"/>
        <v>2165</v>
      </c>
      <c r="C2465" s="69">
        <f t="shared" si="342"/>
        <v>2165</v>
      </c>
      <c r="D2465" s="11"/>
      <c r="E2465" s="12"/>
      <c r="F2465" s="13"/>
      <c r="G2465" s="14"/>
      <c r="H2465" s="91"/>
      <c r="I2465" s="92"/>
      <c r="J2465" s="93"/>
      <c r="K2465" s="94" t="str">
        <f t="shared" si="348"/>
        <v/>
      </c>
      <c r="L2465" s="95">
        <f t="shared" si="341"/>
        <v>0</v>
      </c>
      <c r="M2465" s="96"/>
      <c r="N2465" s="79" t="str">
        <f t="shared" si="349"/>
        <v/>
      </c>
      <c r="O2465" s="82"/>
      <c r="P2465" s="83">
        <f t="shared" si="343"/>
        <v>0</v>
      </c>
      <c r="Q2465" s="78">
        <f t="shared" si="346"/>
        <v>2463</v>
      </c>
      <c r="R2465" s="79"/>
      <c r="T2465" s="3" t="str">
        <f t="shared" si="344"/>
        <v/>
      </c>
    </row>
    <row r="2466" spans="1:20" ht="24.75" customHeight="1">
      <c r="A2466" s="69">
        <f t="shared" si="345"/>
        <v>2464</v>
      </c>
      <c r="B2466" s="16" t="str">
        <f t="shared" si="347"/>
        <v>2166</v>
      </c>
      <c r="C2466" s="69">
        <f t="shared" si="342"/>
        <v>2166</v>
      </c>
      <c r="D2466" s="11"/>
      <c r="E2466" s="12"/>
      <c r="F2466" s="13"/>
      <c r="G2466" s="14"/>
      <c r="H2466" s="91"/>
      <c r="I2466" s="92"/>
      <c r="J2466" s="93"/>
      <c r="K2466" s="94" t="str">
        <f t="shared" si="348"/>
        <v/>
      </c>
      <c r="L2466" s="95">
        <f t="shared" si="341"/>
        <v>0</v>
      </c>
      <c r="M2466" s="96"/>
      <c r="N2466" s="79" t="str">
        <f t="shared" si="349"/>
        <v/>
      </c>
      <c r="O2466" s="82"/>
      <c r="P2466" s="83">
        <f t="shared" si="343"/>
        <v>0</v>
      </c>
      <c r="Q2466" s="78">
        <f t="shared" si="346"/>
        <v>2464</v>
      </c>
      <c r="R2466" s="79"/>
      <c r="T2466" s="3" t="str">
        <f t="shared" si="344"/>
        <v/>
      </c>
    </row>
    <row r="2467" spans="1:20" ht="24.75" customHeight="1">
      <c r="A2467" s="69">
        <f t="shared" si="345"/>
        <v>2465</v>
      </c>
      <c r="B2467" s="16" t="str">
        <f t="shared" si="347"/>
        <v>2167</v>
      </c>
      <c r="C2467" s="69">
        <f t="shared" si="342"/>
        <v>2167</v>
      </c>
      <c r="D2467" s="11"/>
      <c r="E2467" s="12"/>
      <c r="F2467" s="13"/>
      <c r="G2467" s="14"/>
      <c r="H2467" s="91"/>
      <c r="I2467" s="92"/>
      <c r="J2467" s="93"/>
      <c r="K2467" s="94" t="str">
        <f t="shared" si="348"/>
        <v/>
      </c>
      <c r="L2467" s="95">
        <f t="shared" si="341"/>
        <v>0</v>
      </c>
      <c r="M2467" s="96"/>
      <c r="N2467" s="79" t="str">
        <f t="shared" si="349"/>
        <v/>
      </c>
      <c r="O2467" s="82"/>
      <c r="P2467" s="83">
        <f t="shared" si="343"/>
        <v>0</v>
      </c>
      <c r="Q2467" s="78">
        <f t="shared" si="346"/>
        <v>2465</v>
      </c>
      <c r="R2467" s="79"/>
      <c r="T2467" s="3" t="str">
        <f t="shared" si="344"/>
        <v/>
      </c>
    </row>
    <row r="2468" spans="1:20" ht="24.75" customHeight="1">
      <c r="A2468" s="69">
        <f t="shared" si="345"/>
        <v>2466</v>
      </c>
      <c r="B2468" s="16" t="str">
        <f t="shared" si="347"/>
        <v>2168</v>
      </c>
      <c r="C2468" s="69">
        <f t="shared" si="342"/>
        <v>2168</v>
      </c>
      <c r="D2468" s="11"/>
      <c r="E2468" s="12"/>
      <c r="F2468" s="13"/>
      <c r="G2468" s="14"/>
      <c r="H2468" s="91"/>
      <c r="I2468" s="92"/>
      <c r="J2468" s="93"/>
      <c r="K2468" s="94" t="str">
        <f t="shared" si="348"/>
        <v/>
      </c>
      <c r="L2468" s="95">
        <f t="shared" si="341"/>
        <v>0</v>
      </c>
      <c r="M2468" s="96"/>
      <c r="N2468" s="79" t="str">
        <f t="shared" si="349"/>
        <v/>
      </c>
      <c r="O2468" s="82"/>
      <c r="P2468" s="83">
        <f t="shared" si="343"/>
        <v>0</v>
      </c>
      <c r="Q2468" s="78">
        <f t="shared" si="346"/>
        <v>2466</v>
      </c>
      <c r="R2468" s="79"/>
      <c r="T2468" s="3" t="str">
        <f t="shared" si="344"/>
        <v/>
      </c>
    </row>
    <row r="2469" spans="1:20" ht="24.75" customHeight="1">
      <c r="A2469" s="69">
        <f t="shared" si="345"/>
        <v>2467</v>
      </c>
      <c r="B2469" s="16" t="str">
        <f t="shared" si="347"/>
        <v>2169</v>
      </c>
      <c r="C2469" s="69">
        <f t="shared" si="342"/>
        <v>2169</v>
      </c>
      <c r="D2469" s="11"/>
      <c r="E2469" s="12"/>
      <c r="F2469" s="13"/>
      <c r="G2469" s="14"/>
      <c r="H2469" s="91"/>
      <c r="I2469" s="92"/>
      <c r="J2469" s="93"/>
      <c r="K2469" s="94" t="str">
        <f t="shared" si="348"/>
        <v/>
      </c>
      <c r="L2469" s="95">
        <f t="shared" si="341"/>
        <v>0</v>
      </c>
      <c r="M2469" s="96"/>
      <c r="N2469" s="79" t="str">
        <f t="shared" si="349"/>
        <v/>
      </c>
      <c r="O2469" s="82"/>
      <c r="P2469" s="83">
        <f t="shared" si="343"/>
        <v>0</v>
      </c>
      <c r="Q2469" s="78">
        <f t="shared" si="346"/>
        <v>2467</v>
      </c>
      <c r="R2469" s="79"/>
      <c r="T2469" s="3" t="str">
        <f t="shared" si="344"/>
        <v/>
      </c>
    </row>
    <row r="2470" spans="1:20" ht="24.75" customHeight="1">
      <c r="A2470" s="69">
        <f t="shared" si="345"/>
        <v>2468</v>
      </c>
      <c r="B2470" s="16" t="str">
        <f t="shared" si="347"/>
        <v>2170</v>
      </c>
      <c r="C2470" s="69">
        <f t="shared" si="342"/>
        <v>2170</v>
      </c>
      <c r="D2470" s="11"/>
      <c r="E2470" s="12"/>
      <c r="F2470" s="13"/>
      <c r="G2470" s="14"/>
      <c r="H2470" s="91"/>
      <c r="I2470" s="92"/>
      <c r="J2470" s="93"/>
      <c r="K2470" s="94" t="str">
        <f t="shared" si="348"/>
        <v/>
      </c>
      <c r="L2470" s="95">
        <f t="shared" si="341"/>
        <v>0</v>
      </c>
      <c r="M2470" s="96"/>
      <c r="N2470" s="79" t="str">
        <f t="shared" si="349"/>
        <v/>
      </c>
      <c r="O2470" s="82"/>
      <c r="P2470" s="83">
        <f t="shared" si="343"/>
        <v>0</v>
      </c>
      <c r="Q2470" s="78">
        <f t="shared" si="346"/>
        <v>2468</v>
      </c>
      <c r="R2470" s="79"/>
      <c r="T2470" s="3" t="str">
        <f t="shared" si="344"/>
        <v/>
      </c>
    </row>
    <row r="2471" spans="1:20" ht="24.75" customHeight="1">
      <c r="A2471" s="69">
        <f t="shared" si="345"/>
        <v>2469</v>
      </c>
      <c r="B2471" s="16" t="str">
        <f t="shared" si="347"/>
        <v>2171</v>
      </c>
      <c r="C2471" s="69">
        <f t="shared" si="342"/>
        <v>2171</v>
      </c>
      <c r="D2471" s="11"/>
      <c r="E2471" s="12"/>
      <c r="F2471" s="13"/>
      <c r="G2471" s="14"/>
      <c r="H2471" s="91"/>
      <c r="I2471" s="92"/>
      <c r="J2471" s="93"/>
      <c r="K2471" s="94" t="str">
        <f t="shared" si="348"/>
        <v/>
      </c>
      <c r="L2471" s="95">
        <f t="shared" si="341"/>
        <v>0</v>
      </c>
      <c r="M2471" s="96"/>
      <c r="N2471" s="79" t="str">
        <f t="shared" si="349"/>
        <v/>
      </c>
      <c r="O2471" s="82"/>
      <c r="P2471" s="83">
        <f t="shared" si="343"/>
        <v>0</v>
      </c>
      <c r="Q2471" s="78">
        <f t="shared" si="346"/>
        <v>2469</v>
      </c>
      <c r="R2471" s="79"/>
      <c r="T2471" s="3" t="str">
        <f t="shared" si="344"/>
        <v/>
      </c>
    </row>
    <row r="2472" spans="1:20" ht="24.75" customHeight="1">
      <c r="A2472" s="69">
        <f t="shared" si="345"/>
        <v>2470</v>
      </c>
      <c r="B2472" s="16" t="str">
        <f t="shared" si="347"/>
        <v>2172</v>
      </c>
      <c r="C2472" s="69">
        <f t="shared" si="342"/>
        <v>2172</v>
      </c>
      <c r="D2472" s="11"/>
      <c r="E2472" s="12"/>
      <c r="F2472" s="13"/>
      <c r="G2472" s="14"/>
      <c r="H2472" s="91"/>
      <c r="I2472" s="92"/>
      <c r="J2472" s="93"/>
      <c r="K2472" s="94" t="str">
        <f t="shared" si="348"/>
        <v/>
      </c>
      <c r="L2472" s="95">
        <f t="shared" si="341"/>
        <v>0</v>
      </c>
      <c r="M2472" s="96"/>
      <c r="N2472" s="79" t="str">
        <f t="shared" si="349"/>
        <v/>
      </c>
      <c r="O2472" s="82"/>
      <c r="P2472" s="83">
        <f t="shared" si="343"/>
        <v>0</v>
      </c>
      <c r="Q2472" s="78">
        <f t="shared" si="346"/>
        <v>2470</v>
      </c>
      <c r="R2472" s="79"/>
      <c r="T2472" s="3" t="str">
        <f t="shared" si="344"/>
        <v/>
      </c>
    </row>
    <row r="2473" spans="1:20" ht="24.75" customHeight="1">
      <c r="A2473" s="69">
        <f t="shared" si="345"/>
        <v>2471</v>
      </c>
      <c r="B2473" s="16" t="str">
        <f t="shared" si="347"/>
        <v>2173</v>
      </c>
      <c r="C2473" s="69">
        <f t="shared" si="342"/>
        <v>2173</v>
      </c>
      <c r="D2473" s="11"/>
      <c r="E2473" s="12"/>
      <c r="F2473" s="13"/>
      <c r="G2473" s="14"/>
      <c r="H2473" s="91"/>
      <c r="I2473" s="92"/>
      <c r="J2473" s="93"/>
      <c r="K2473" s="94" t="str">
        <f t="shared" si="348"/>
        <v/>
      </c>
      <c r="L2473" s="95">
        <f t="shared" si="341"/>
        <v>0</v>
      </c>
      <c r="M2473" s="96"/>
      <c r="N2473" s="79" t="str">
        <f t="shared" si="349"/>
        <v/>
      </c>
      <c r="O2473" s="82"/>
      <c r="P2473" s="83">
        <f t="shared" si="343"/>
        <v>0</v>
      </c>
      <c r="Q2473" s="78">
        <f t="shared" si="346"/>
        <v>2471</v>
      </c>
      <c r="R2473" s="79"/>
      <c r="T2473" s="3" t="str">
        <f t="shared" si="344"/>
        <v/>
      </c>
    </row>
    <row r="2474" spans="1:20" ht="24.75" customHeight="1">
      <c r="A2474" s="69">
        <f t="shared" si="345"/>
        <v>2472</v>
      </c>
      <c r="B2474" s="16" t="str">
        <f t="shared" si="347"/>
        <v>2174</v>
      </c>
      <c r="C2474" s="69">
        <f t="shared" si="342"/>
        <v>2174</v>
      </c>
      <c r="D2474" s="11"/>
      <c r="E2474" s="12"/>
      <c r="F2474" s="13"/>
      <c r="G2474" s="14"/>
      <c r="H2474" s="91"/>
      <c r="I2474" s="92"/>
      <c r="J2474" s="93"/>
      <c r="K2474" s="94" t="str">
        <f t="shared" si="348"/>
        <v/>
      </c>
      <c r="L2474" s="95">
        <f t="shared" si="341"/>
        <v>0</v>
      </c>
      <c r="M2474" s="96"/>
      <c r="N2474" s="79" t="str">
        <f t="shared" si="349"/>
        <v/>
      </c>
      <c r="O2474" s="82"/>
      <c r="P2474" s="83">
        <f t="shared" si="343"/>
        <v>0</v>
      </c>
      <c r="Q2474" s="78">
        <f t="shared" si="346"/>
        <v>2472</v>
      </c>
      <c r="R2474" s="79"/>
      <c r="T2474" s="3" t="str">
        <f t="shared" si="344"/>
        <v/>
      </c>
    </row>
    <row r="2475" spans="1:20" ht="24.75" customHeight="1">
      <c r="A2475" s="69">
        <f t="shared" si="345"/>
        <v>2473</v>
      </c>
      <c r="B2475" s="16" t="str">
        <f t="shared" si="347"/>
        <v>2175</v>
      </c>
      <c r="C2475" s="69">
        <f t="shared" si="342"/>
        <v>2175</v>
      </c>
      <c r="D2475" s="11"/>
      <c r="E2475" s="12"/>
      <c r="F2475" s="13"/>
      <c r="G2475" s="14"/>
      <c r="H2475" s="91"/>
      <c r="I2475" s="92"/>
      <c r="J2475" s="93"/>
      <c r="K2475" s="94" t="str">
        <f t="shared" si="348"/>
        <v/>
      </c>
      <c r="L2475" s="95">
        <f t="shared" si="341"/>
        <v>0</v>
      </c>
      <c r="M2475" s="96"/>
      <c r="N2475" s="79" t="str">
        <f t="shared" si="349"/>
        <v/>
      </c>
      <c r="O2475" s="82"/>
      <c r="P2475" s="83">
        <f t="shared" si="343"/>
        <v>0</v>
      </c>
      <c r="Q2475" s="78">
        <f t="shared" si="346"/>
        <v>2473</v>
      </c>
      <c r="R2475" s="79"/>
      <c r="T2475" s="3" t="str">
        <f t="shared" si="344"/>
        <v/>
      </c>
    </row>
    <row r="2476" spans="1:20" ht="24.75" customHeight="1">
      <c r="A2476" s="69">
        <f t="shared" si="345"/>
        <v>2474</v>
      </c>
      <c r="B2476" s="16" t="str">
        <f t="shared" si="347"/>
        <v>2176</v>
      </c>
      <c r="C2476" s="69">
        <f t="shared" si="342"/>
        <v>2176</v>
      </c>
      <c r="D2476" s="11"/>
      <c r="E2476" s="12"/>
      <c r="F2476" s="13"/>
      <c r="G2476" s="14"/>
      <c r="H2476" s="91"/>
      <c r="I2476" s="92"/>
      <c r="J2476" s="93"/>
      <c r="K2476" s="94" t="str">
        <f t="shared" si="348"/>
        <v/>
      </c>
      <c r="L2476" s="95">
        <f t="shared" si="341"/>
        <v>0</v>
      </c>
      <c r="M2476" s="96"/>
      <c r="N2476" s="79" t="str">
        <f t="shared" si="349"/>
        <v/>
      </c>
      <c r="O2476" s="82"/>
      <c r="P2476" s="83">
        <f t="shared" si="343"/>
        <v>0</v>
      </c>
      <c r="Q2476" s="78">
        <f t="shared" si="346"/>
        <v>2474</v>
      </c>
      <c r="R2476" s="79"/>
      <c r="T2476" s="3" t="str">
        <f t="shared" si="344"/>
        <v/>
      </c>
    </row>
    <row r="2477" spans="1:20" ht="24.75" customHeight="1">
      <c r="A2477" s="69">
        <f t="shared" si="345"/>
        <v>2475</v>
      </c>
      <c r="B2477" s="16" t="str">
        <f t="shared" si="347"/>
        <v>2177</v>
      </c>
      <c r="C2477" s="69">
        <f t="shared" si="342"/>
        <v>2177</v>
      </c>
      <c r="D2477" s="11"/>
      <c r="E2477" s="12"/>
      <c r="F2477" s="13"/>
      <c r="G2477" s="14"/>
      <c r="H2477" s="91"/>
      <c r="I2477" s="92"/>
      <c r="J2477" s="93"/>
      <c r="K2477" s="94" t="str">
        <f t="shared" si="348"/>
        <v/>
      </c>
      <c r="L2477" s="95">
        <f t="shared" si="341"/>
        <v>0</v>
      </c>
      <c r="M2477" s="96"/>
      <c r="N2477" s="79" t="str">
        <f t="shared" si="349"/>
        <v/>
      </c>
      <c r="O2477" s="82"/>
      <c r="P2477" s="83">
        <f t="shared" si="343"/>
        <v>0</v>
      </c>
      <c r="Q2477" s="78">
        <f t="shared" si="346"/>
        <v>2475</v>
      </c>
      <c r="R2477" s="79"/>
      <c r="T2477" s="3" t="str">
        <f t="shared" si="344"/>
        <v/>
      </c>
    </row>
    <row r="2478" spans="1:20" ht="24.75" customHeight="1">
      <c r="A2478" s="69">
        <f t="shared" si="345"/>
        <v>2476</v>
      </c>
      <c r="B2478" s="16" t="str">
        <f t="shared" si="347"/>
        <v>2178</v>
      </c>
      <c r="C2478" s="69">
        <f t="shared" si="342"/>
        <v>2178</v>
      </c>
      <c r="D2478" s="11"/>
      <c r="E2478" s="12"/>
      <c r="F2478" s="13"/>
      <c r="G2478" s="14"/>
      <c r="H2478" s="91"/>
      <c r="I2478" s="92"/>
      <c r="J2478" s="93"/>
      <c r="K2478" s="94" t="str">
        <f t="shared" si="348"/>
        <v/>
      </c>
      <c r="L2478" s="95">
        <f t="shared" si="341"/>
        <v>0</v>
      </c>
      <c r="M2478" s="96"/>
      <c r="N2478" s="79" t="str">
        <f t="shared" si="349"/>
        <v/>
      </c>
      <c r="O2478" s="82"/>
      <c r="P2478" s="83">
        <f t="shared" si="343"/>
        <v>0</v>
      </c>
      <c r="Q2478" s="78">
        <f t="shared" si="346"/>
        <v>2476</v>
      </c>
      <c r="R2478" s="79"/>
      <c r="T2478" s="3" t="str">
        <f t="shared" si="344"/>
        <v/>
      </c>
    </row>
    <row r="2479" spans="1:20" ht="24.75" customHeight="1">
      <c r="A2479" s="69">
        <f t="shared" si="345"/>
        <v>2477</v>
      </c>
      <c r="B2479" s="16" t="str">
        <f t="shared" si="347"/>
        <v>2179</v>
      </c>
      <c r="C2479" s="69">
        <f t="shared" si="342"/>
        <v>2179</v>
      </c>
      <c r="D2479" s="11"/>
      <c r="E2479" s="12"/>
      <c r="F2479" s="13"/>
      <c r="G2479" s="14"/>
      <c r="H2479" s="91"/>
      <c r="I2479" s="92"/>
      <c r="J2479" s="93"/>
      <c r="K2479" s="94" t="str">
        <f t="shared" si="348"/>
        <v/>
      </c>
      <c r="L2479" s="95">
        <f t="shared" si="341"/>
        <v>0</v>
      </c>
      <c r="M2479" s="96"/>
      <c r="N2479" s="79" t="str">
        <f t="shared" si="349"/>
        <v/>
      </c>
      <c r="O2479" s="82"/>
      <c r="P2479" s="83">
        <f t="shared" si="343"/>
        <v>0</v>
      </c>
      <c r="Q2479" s="78">
        <f t="shared" si="346"/>
        <v>2477</v>
      </c>
      <c r="R2479" s="79"/>
      <c r="T2479" s="3" t="str">
        <f t="shared" si="344"/>
        <v/>
      </c>
    </row>
    <row r="2480" spans="1:20" ht="24.75" customHeight="1">
      <c r="A2480" s="69">
        <f t="shared" si="345"/>
        <v>2478</v>
      </c>
      <c r="B2480" s="16" t="str">
        <f t="shared" si="347"/>
        <v>2180</v>
      </c>
      <c r="C2480" s="69">
        <f t="shared" si="342"/>
        <v>2180</v>
      </c>
      <c r="D2480" s="11"/>
      <c r="E2480" s="12"/>
      <c r="F2480" s="13"/>
      <c r="G2480" s="14"/>
      <c r="H2480" s="91"/>
      <c r="I2480" s="92"/>
      <c r="J2480" s="93"/>
      <c r="K2480" s="94" t="str">
        <f t="shared" si="348"/>
        <v/>
      </c>
      <c r="L2480" s="95">
        <f t="shared" si="341"/>
        <v>0</v>
      </c>
      <c r="M2480" s="96"/>
      <c r="N2480" s="79" t="str">
        <f t="shared" si="349"/>
        <v/>
      </c>
      <c r="O2480" s="82"/>
      <c r="P2480" s="83">
        <f t="shared" si="343"/>
        <v>0</v>
      </c>
      <c r="Q2480" s="78">
        <f t="shared" si="346"/>
        <v>2478</v>
      </c>
      <c r="R2480" s="79"/>
      <c r="T2480" s="3" t="str">
        <f t="shared" si="344"/>
        <v/>
      </c>
    </row>
    <row r="2481" spans="1:20" ht="24.75" customHeight="1">
      <c r="A2481" s="69">
        <f t="shared" si="345"/>
        <v>2479</v>
      </c>
      <c r="B2481" s="16" t="str">
        <f t="shared" si="347"/>
        <v>2181</v>
      </c>
      <c r="C2481" s="69">
        <f t="shared" si="342"/>
        <v>2181</v>
      </c>
      <c r="D2481" s="11"/>
      <c r="E2481" s="12"/>
      <c r="F2481" s="13"/>
      <c r="G2481" s="14"/>
      <c r="H2481" s="91"/>
      <c r="I2481" s="92"/>
      <c r="J2481" s="93"/>
      <c r="K2481" s="94" t="str">
        <f t="shared" si="348"/>
        <v/>
      </c>
      <c r="L2481" s="95">
        <f t="shared" si="341"/>
        <v>0</v>
      </c>
      <c r="M2481" s="96"/>
      <c r="N2481" s="79" t="str">
        <f t="shared" si="349"/>
        <v/>
      </c>
      <c r="O2481" s="82"/>
      <c r="P2481" s="83">
        <f t="shared" si="343"/>
        <v>0</v>
      </c>
      <c r="Q2481" s="78">
        <f t="shared" si="346"/>
        <v>2479</v>
      </c>
      <c r="R2481" s="79"/>
      <c r="T2481" s="3" t="str">
        <f t="shared" si="344"/>
        <v/>
      </c>
    </row>
    <row r="2482" spans="1:20" ht="24.75" customHeight="1">
      <c r="A2482" s="69">
        <f t="shared" si="345"/>
        <v>2480</v>
      </c>
      <c r="B2482" s="16" t="str">
        <f t="shared" si="347"/>
        <v>2182</v>
      </c>
      <c r="C2482" s="69">
        <f t="shared" si="342"/>
        <v>2182</v>
      </c>
      <c r="D2482" s="11"/>
      <c r="E2482" s="12"/>
      <c r="F2482" s="13"/>
      <c r="G2482" s="14"/>
      <c r="H2482" s="91"/>
      <c r="I2482" s="92"/>
      <c r="J2482" s="93"/>
      <c r="K2482" s="94" t="str">
        <f t="shared" si="348"/>
        <v/>
      </c>
      <c r="L2482" s="95">
        <f t="shared" si="341"/>
        <v>0</v>
      </c>
      <c r="M2482" s="96"/>
      <c r="N2482" s="79" t="str">
        <f t="shared" si="349"/>
        <v/>
      </c>
      <c r="O2482" s="82"/>
      <c r="P2482" s="83">
        <f t="shared" si="343"/>
        <v>0</v>
      </c>
      <c r="Q2482" s="78">
        <f t="shared" si="346"/>
        <v>2480</v>
      </c>
      <c r="R2482" s="79"/>
      <c r="T2482" s="3" t="str">
        <f t="shared" si="344"/>
        <v/>
      </c>
    </row>
    <row r="2483" spans="1:20" ht="24.75" customHeight="1">
      <c r="A2483" s="69">
        <f t="shared" si="345"/>
        <v>2481</v>
      </c>
      <c r="B2483" s="16" t="str">
        <f t="shared" si="347"/>
        <v>2183</v>
      </c>
      <c r="C2483" s="69">
        <f t="shared" si="342"/>
        <v>2183</v>
      </c>
      <c r="D2483" s="11"/>
      <c r="E2483" s="12"/>
      <c r="F2483" s="13"/>
      <c r="G2483" s="14"/>
      <c r="H2483" s="91"/>
      <c r="I2483" s="92"/>
      <c r="J2483" s="93"/>
      <c r="K2483" s="94" t="str">
        <f t="shared" si="348"/>
        <v/>
      </c>
      <c r="L2483" s="95">
        <f t="shared" si="341"/>
        <v>0</v>
      </c>
      <c r="M2483" s="96"/>
      <c r="N2483" s="79" t="str">
        <f t="shared" si="349"/>
        <v/>
      </c>
      <c r="O2483" s="82"/>
      <c r="P2483" s="83">
        <f t="shared" si="343"/>
        <v>0</v>
      </c>
      <c r="Q2483" s="78">
        <f t="shared" si="346"/>
        <v>2481</v>
      </c>
      <c r="R2483" s="79"/>
      <c r="T2483" s="3" t="str">
        <f t="shared" si="344"/>
        <v/>
      </c>
    </row>
    <row r="2484" spans="1:20" ht="24.75" customHeight="1">
      <c r="A2484" s="69">
        <f t="shared" si="345"/>
        <v>2482</v>
      </c>
      <c r="B2484" s="16" t="str">
        <f t="shared" si="347"/>
        <v>2184</v>
      </c>
      <c r="C2484" s="69">
        <f t="shared" si="342"/>
        <v>2184</v>
      </c>
      <c r="D2484" s="11"/>
      <c r="E2484" s="12"/>
      <c r="F2484" s="13"/>
      <c r="G2484" s="14"/>
      <c r="H2484" s="91"/>
      <c r="I2484" s="92"/>
      <c r="J2484" s="93"/>
      <c r="K2484" s="94" t="str">
        <f t="shared" si="348"/>
        <v/>
      </c>
      <c r="L2484" s="95">
        <f t="shared" si="341"/>
        <v>0</v>
      </c>
      <c r="M2484" s="96"/>
      <c r="N2484" s="79" t="str">
        <f t="shared" si="349"/>
        <v/>
      </c>
      <c r="O2484" s="82"/>
      <c r="P2484" s="83">
        <f t="shared" si="343"/>
        <v>0</v>
      </c>
      <c r="Q2484" s="78">
        <f t="shared" si="346"/>
        <v>2482</v>
      </c>
      <c r="R2484" s="79"/>
      <c r="T2484" s="3" t="str">
        <f t="shared" si="344"/>
        <v/>
      </c>
    </row>
    <row r="2485" spans="1:20" ht="24.75" customHeight="1">
      <c r="A2485" s="69">
        <f t="shared" si="345"/>
        <v>2483</v>
      </c>
      <c r="B2485" s="16" t="str">
        <f t="shared" si="347"/>
        <v>2185</v>
      </c>
      <c r="C2485" s="69">
        <f t="shared" si="342"/>
        <v>2185</v>
      </c>
      <c r="D2485" s="11"/>
      <c r="E2485" s="12"/>
      <c r="F2485" s="13"/>
      <c r="G2485" s="14"/>
      <c r="H2485" s="91"/>
      <c r="I2485" s="92"/>
      <c r="J2485" s="93"/>
      <c r="K2485" s="94" t="str">
        <f t="shared" si="348"/>
        <v/>
      </c>
      <c r="L2485" s="95">
        <f t="shared" si="341"/>
        <v>0</v>
      </c>
      <c r="M2485" s="96"/>
      <c r="N2485" s="79" t="str">
        <f t="shared" si="349"/>
        <v/>
      </c>
      <c r="O2485" s="82"/>
      <c r="P2485" s="83">
        <f t="shared" si="343"/>
        <v>0</v>
      </c>
      <c r="Q2485" s="78">
        <f t="shared" si="346"/>
        <v>2483</v>
      </c>
      <c r="R2485" s="79"/>
      <c r="T2485" s="3" t="str">
        <f t="shared" si="344"/>
        <v/>
      </c>
    </row>
    <row r="2486" spans="1:20" ht="24.75" customHeight="1">
      <c r="A2486" s="69">
        <f t="shared" si="345"/>
        <v>2484</v>
      </c>
      <c r="B2486" s="16" t="str">
        <f t="shared" si="347"/>
        <v>2186</v>
      </c>
      <c r="C2486" s="69">
        <f t="shared" si="342"/>
        <v>2186</v>
      </c>
      <c r="D2486" s="11"/>
      <c r="E2486" s="12"/>
      <c r="F2486" s="13"/>
      <c r="G2486" s="14"/>
      <c r="H2486" s="91"/>
      <c r="I2486" s="92"/>
      <c r="J2486" s="93"/>
      <c r="K2486" s="94" t="str">
        <f t="shared" si="348"/>
        <v/>
      </c>
      <c r="L2486" s="95">
        <f t="shared" si="341"/>
        <v>0</v>
      </c>
      <c r="M2486" s="96"/>
      <c r="N2486" s="79" t="str">
        <f t="shared" si="349"/>
        <v/>
      </c>
      <c r="O2486" s="82"/>
      <c r="P2486" s="83">
        <f t="shared" si="343"/>
        <v>0</v>
      </c>
      <c r="Q2486" s="78">
        <f t="shared" si="346"/>
        <v>2484</v>
      </c>
      <c r="R2486" s="79"/>
      <c r="T2486" s="3" t="str">
        <f t="shared" si="344"/>
        <v/>
      </c>
    </row>
    <row r="2487" spans="1:20" ht="24.75" customHeight="1">
      <c r="A2487" s="69">
        <f t="shared" si="345"/>
        <v>2485</v>
      </c>
      <c r="B2487" s="16" t="str">
        <f t="shared" si="347"/>
        <v>2187</v>
      </c>
      <c r="C2487" s="69">
        <f t="shared" si="342"/>
        <v>2187</v>
      </c>
      <c r="D2487" s="11"/>
      <c r="E2487" s="12"/>
      <c r="F2487" s="13"/>
      <c r="G2487" s="14"/>
      <c r="H2487" s="91"/>
      <c r="I2487" s="92"/>
      <c r="J2487" s="93"/>
      <c r="K2487" s="94" t="str">
        <f t="shared" si="348"/>
        <v/>
      </c>
      <c r="L2487" s="95">
        <f t="shared" si="341"/>
        <v>0</v>
      </c>
      <c r="M2487" s="96"/>
      <c r="N2487" s="79" t="str">
        <f t="shared" si="349"/>
        <v/>
      </c>
      <c r="O2487" s="82"/>
      <c r="P2487" s="83">
        <f t="shared" si="343"/>
        <v>0</v>
      </c>
      <c r="Q2487" s="78">
        <f t="shared" si="346"/>
        <v>2485</v>
      </c>
      <c r="R2487" s="79"/>
      <c r="T2487" s="3" t="str">
        <f t="shared" si="344"/>
        <v/>
      </c>
    </row>
    <row r="2488" spans="1:20" ht="24.75" customHeight="1">
      <c r="A2488" s="69">
        <f t="shared" si="345"/>
        <v>2486</v>
      </c>
      <c r="B2488" s="16" t="str">
        <f t="shared" si="347"/>
        <v>2188</v>
      </c>
      <c r="C2488" s="69">
        <f t="shared" si="342"/>
        <v>2188</v>
      </c>
      <c r="D2488" s="11"/>
      <c r="E2488" s="12"/>
      <c r="F2488" s="13"/>
      <c r="G2488" s="14"/>
      <c r="H2488" s="91"/>
      <c r="I2488" s="92"/>
      <c r="J2488" s="93"/>
      <c r="K2488" s="94" t="str">
        <f t="shared" si="348"/>
        <v/>
      </c>
      <c r="L2488" s="95">
        <f t="shared" si="341"/>
        <v>0</v>
      </c>
      <c r="M2488" s="96"/>
      <c r="N2488" s="79" t="str">
        <f t="shared" si="349"/>
        <v/>
      </c>
      <c r="O2488" s="82"/>
      <c r="P2488" s="83">
        <f t="shared" si="343"/>
        <v>0</v>
      </c>
      <c r="Q2488" s="78">
        <f t="shared" si="346"/>
        <v>2486</v>
      </c>
      <c r="R2488" s="79"/>
      <c r="T2488" s="3" t="str">
        <f t="shared" si="344"/>
        <v/>
      </c>
    </row>
    <row r="2489" spans="1:20" ht="24.75" customHeight="1">
      <c r="A2489" s="69">
        <f t="shared" si="345"/>
        <v>2487</v>
      </c>
      <c r="B2489" s="16" t="str">
        <f t="shared" si="347"/>
        <v>2189</v>
      </c>
      <c r="C2489" s="69">
        <f t="shared" si="342"/>
        <v>2189</v>
      </c>
      <c r="D2489" s="11"/>
      <c r="E2489" s="12"/>
      <c r="F2489" s="13"/>
      <c r="G2489" s="14"/>
      <c r="H2489" s="91"/>
      <c r="I2489" s="92"/>
      <c r="J2489" s="93"/>
      <c r="K2489" s="94" t="str">
        <f t="shared" si="348"/>
        <v/>
      </c>
      <c r="L2489" s="95">
        <f t="shared" si="341"/>
        <v>0</v>
      </c>
      <c r="M2489" s="96"/>
      <c r="N2489" s="79" t="str">
        <f t="shared" si="349"/>
        <v/>
      </c>
      <c r="O2489" s="82"/>
      <c r="P2489" s="83">
        <f t="shared" si="343"/>
        <v>0</v>
      </c>
      <c r="Q2489" s="78">
        <f t="shared" si="346"/>
        <v>2487</v>
      </c>
      <c r="R2489" s="79"/>
      <c r="T2489" s="3" t="str">
        <f t="shared" si="344"/>
        <v/>
      </c>
    </row>
  </sheetData>
  <autoFilter ref="A2:T2489">
    <filterColumn colId="8"/>
  </autoFilter>
  <sortState ref="D3:J1793">
    <sortCondition ref="J3:J1793"/>
    <sortCondition ref="I3:I1793"/>
    <sortCondition ref="H3:H1793"/>
    <sortCondition ref="D3:D1793"/>
  </sortState>
  <phoneticPr fontId="11" type="noConversion"/>
  <conditionalFormatting sqref="Q1:Q1048576 C3:C2489">
    <cfRule type="cellIs" dxfId="40" priority="4" stopIfTrue="1" operator="equal">
      <formula>1</formula>
    </cfRule>
  </conditionalFormatting>
  <conditionalFormatting sqref="P3:P2489">
    <cfRule type="cellIs" dxfId="39" priority="3" stopIfTrue="1" operator="equal">
      <formula>"NỢ HP"</formula>
    </cfRule>
  </conditionalFormatting>
  <pageMargins left="0.3" right="0.75" top="0.21" bottom="0.22" header="0.17" footer="0.17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7030A0"/>
  </sheetPr>
  <dimension ref="A1:L312"/>
  <sheetViews>
    <sheetView workbookViewId="0">
      <pane xSplit="6" ySplit="7" topLeftCell="G128" activePane="bottomRight" state="frozen"/>
      <selection activeCell="M159" sqref="M159"/>
      <selection pane="topRight" activeCell="M159" sqref="M159"/>
      <selection pane="bottomLeft" activeCell="M159" sqref="M159"/>
      <selection pane="bottomRight" activeCell="M159" sqref="M159"/>
    </sheetView>
  </sheetViews>
  <sheetFormatPr defaultRowHeight="12.75"/>
  <cols>
    <col min="1" max="1" width="4" style="257" hidden="1" customWidth="1"/>
    <col min="2" max="2" width="5.140625" style="257" customWidth="1"/>
    <col min="3" max="3" width="12.140625" style="287" customWidth="1"/>
    <col min="4" max="4" width="17.140625" style="271" customWidth="1"/>
    <col min="5" max="5" width="8.42578125" style="285" customWidth="1"/>
    <col min="6" max="6" width="14.28515625" style="262" customWidth="1"/>
    <col min="7" max="7" width="15.42578125" style="262" customWidth="1"/>
    <col min="8" max="8" width="16.28515625" style="262" customWidth="1"/>
    <col min="9" max="9" width="11.28515625" style="259" customWidth="1"/>
    <col min="10" max="233" width="9.140625" style="257"/>
    <col min="234" max="234" width="0" style="257" hidden="1" customWidth="1"/>
    <col min="235" max="235" width="5.140625" style="257" customWidth="1"/>
    <col min="236" max="236" width="12.140625" style="257" customWidth="1"/>
    <col min="237" max="237" width="17.140625" style="257" customWidth="1"/>
    <col min="238" max="238" width="8.42578125" style="257" customWidth="1"/>
    <col min="239" max="239" width="15.85546875" style="257" customWidth="1"/>
    <col min="240" max="240" width="16.140625" style="257" customWidth="1"/>
    <col min="241" max="241" width="16.28515625" style="257" customWidth="1"/>
    <col min="242" max="242" width="11.28515625" style="257" customWidth="1"/>
    <col min="243" max="489" width="9.140625" style="257"/>
    <col min="490" max="490" width="0" style="257" hidden="1" customWidth="1"/>
    <col min="491" max="491" width="5.140625" style="257" customWidth="1"/>
    <col min="492" max="492" width="12.140625" style="257" customWidth="1"/>
    <col min="493" max="493" width="17.140625" style="257" customWidth="1"/>
    <col min="494" max="494" width="8.42578125" style="257" customWidth="1"/>
    <col min="495" max="495" width="15.85546875" style="257" customWidth="1"/>
    <col min="496" max="496" width="16.140625" style="257" customWidth="1"/>
    <col min="497" max="497" width="16.28515625" style="257" customWidth="1"/>
    <col min="498" max="498" width="11.28515625" style="257" customWidth="1"/>
    <col min="499" max="745" width="9.140625" style="257"/>
    <col min="746" max="746" width="0" style="257" hidden="1" customWidth="1"/>
    <col min="747" max="747" width="5.140625" style="257" customWidth="1"/>
    <col min="748" max="748" width="12.140625" style="257" customWidth="1"/>
    <col min="749" max="749" width="17.140625" style="257" customWidth="1"/>
    <col min="750" max="750" width="8.42578125" style="257" customWidth="1"/>
    <col min="751" max="751" width="15.85546875" style="257" customWidth="1"/>
    <col min="752" max="752" width="16.140625" style="257" customWidth="1"/>
    <col min="753" max="753" width="16.28515625" style="257" customWidth="1"/>
    <col min="754" max="754" width="11.28515625" style="257" customWidth="1"/>
    <col min="755" max="1001" width="9.140625" style="257"/>
    <col min="1002" max="1002" width="0" style="257" hidden="1" customWidth="1"/>
    <col min="1003" max="1003" width="5.140625" style="257" customWidth="1"/>
    <col min="1004" max="1004" width="12.140625" style="257" customWidth="1"/>
    <col min="1005" max="1005" width="17.140625" style="257" customWidth="1"/>
    <col min="1006" max="1006" width="8.42578125" style="257" customWidth="1"/>
    <col min="1007" max="1007" width="15.85546875" style="257" customWidth="1"/>
    <col min="1008" max="1008" width="16.140625" style="257" customWidth="1"/>
    <col min="1009" max="1009" width="16.28515625" style="257" customWidth="1"/>
    <col min="1010" max="1010" width="11.28515625" style="257" customWidth="1"/>
    <col min="1011" max="1257" width="9.140625" style="257"/>
    <col min="1258" max="1258" width="0" style="257" hidden="1" customWidth="1"/>
    <col min="1259" max="1259" width="5.140625" style="257" customWidth="1"/>
    <col min="1260" max="1260" width="12.140625" style="257" customWidth="1"/>
    <col min="1261" max="1261" width="17.140625" style="257" customWidth="1"/>
    <col min="1262" max="1262" width="8.42578125" style="257" customWidth="1"/>
    <col min="1263" max="1263" width="15.85546875" style="257" customWidth="1"/>
    <col min="1264" max="1264" width="16.140625" style="257" customWidth="1"/>
    <col min="1265" max="1265" width="16.28515625" style="257" customWidth="1"/>
    <col min="1266" max="1266" width="11.28515625" style="257" customWidth="1"/>
    <col min="1267" max="1513" width="9.140625" style="257"/>
    <col min="1514" max="1514" width="0" style="257" hidden="1" customWidth="1"/>
    <col min="1515" max="1515" width="5.140625" style="257" customWidth="1"/>
    <col min="1516" max="1516" width="12.140625" style="257" customWidth="1"/>
    <col min="1517" max="1517" width="17.140625" style="257" customWidth="1"/>
    <col min="1518" max="1518" width="8.42578125" style="257" customWidth="1"/>
    <col min="1519" max="1519" width="15.85546875" style="257" customWidth="1"/>
    <col min="1520" max="1520" width="16.140625" style="257" customWidth="1"/>
    <col min="1521" max="1521" width="16.28515625" style="257" customWidth="1"/>
    <col min="1522" max="1522" width="11.28515625" style="257" customWidth="1"/>
    <col min="1523" max="1769" width="9.140625" style="257"/>
    <col min="1770" max="1770" width="0" style="257" hidden="1" customWidth="1"/>
    <col min="1771" max="1771" width="5.140625" style="257" customWidth="1"/>
    <col min="1772" max="1772" width="12.140625" style="257" customWidth="1"/>
    <col min="1773" max="1773" width="17.140625" style="257" customWidth="1"/>
    <col min="1774" max="1774" width="8.42578125" style="257" customWidth="1"/>
    <col min="1775" max="1775" width="15.85546875" style="257" customWidth="1"/>
    <col min="1776" max="1776" width="16.140625" style="257" customWidth="1"/>
    <col min="1777" max="1777" width="16.28515625" style="257" customWidth="1"/>
    <col min="1778" max="1778" width="11.28515625" style="257" customWidth="1"/>
    <col min="1779" max="2025" width="9.140625" style="257"/>
    <col min="2026" max="2026" width="0" style="257" hidden="1" customWidth="1"/>
    <col min="2027" max="2027" width="5.140625" style="257" customWidth="1"/>
    <col min="2028" max="2028" width="12.140625" style="257" customWidth="1"/>
    <col min="2029" max="2029" width="17.140625" style="257" customWidth="1"/>
    <col min="2030" max="2030" width="8.42578125" style="257" customWidth="1"/>
    <col min="2031" max="2031" width="15.85546875" style="257" customWidth="1"/>
    <col min="2032" max="2032" width="16.140625" style="257" customWidth="1"/>
    <col min="2033" max="2033" width="16.28515625" style="257" customWidth="1"/>
    <col min="2034" max="2034" width="11.28515625" style="257" customWidth="1"/>
    <col min="2035" max="2281" width="9.140625" style="257"/>
    <col min="2282" max="2282" width="0" style="257" hidden="1" customWidth="1"/>
    <col min="2283" max="2283" width="5.140625" style="257" customWidth="1"/>
    <col min="2284" max="2284" width="12.140625" style="257" customWidth="1"/>
    <col min="2285" max="2285" width="17.140625" style="257" customWidth="1"/>
    <col min="2286" max="2286" width="8.42578125" style="257" customWidth="1"/>
    <col min="2287" max="2287" width="15.85546875" style="257" customWidth="1"/>
    <col min="2288" max="2288" width="16.140625" style="257" customWidth="1"/>
    <col min="2289" max="2289" width="16.28515625" style="257" customWidth="1"/>
    <col min="2290" max="2290" width="11.28515625" style="257" customWidth="1"/>
    <col min="2291" max="2537" width="9.140625" style="257"/>
    <col min="2538" max="2538" width="0" style="257" hidden="1" customWidth="1"/>
    <col min="2539" max="2539" width="5.140625" style="257" customWidth="1"/>
    <col min="2540" max="2540" width="12.140625" style="257" customWidth="1"/>
    <col min="2541" max="2541" width="17.140625" style="257" customWidth="1"/>
    <col min="2542" max="2542" width="8.42578125" style="257" customWidth="1"/>
    <col min="2543" max="2543" width="15.85546875" style="257" customWidth="1"/>
    <col min="2544" max="2544" width="16.140625" style="257" customWidth="1"/>
    <col min="2545" max="2545" width="16.28515625" style="257" customWidth="1"/>
    <col min="2546" max="2546" width="11.28515625" style="257" customWidth="1"/>
    <col min="2547" max="2793" width="9.140625" style="257"/>
    <col min="2794" max="2794" width="0" style="257" hidden="1" customWidth="1"/>
    <col min="2795" max="2795" width="5.140625" style="257" customWidth="1"/>
    <col min="2796" max="2796" width="12.140625" style="257" customWidth="1"/>
    <col min="2797" max="2797" width="17.140625" style="257" customWidth="1"/>
    <col min="2798" max="2798" width="8.42578125" style="257" customWidth="1"/>
    <col min="2799" max="2799" width="15.85546875" style="257" customWidth="1"/>
    <col min="2800" max="2800" width="16.140625" style="257" customWidth="1"/>
    <col min="2801" max="2801" width="16.28515625" style="257" customWidth="1"/>
    <col min="2802" max="2802" width="11.28515625" style="257" customWidth="1"/>
    <col min="2803" max="3049" width="9.140625" style="257"/>
    <col min="3050" max="3050" width="0" style="257" hidden="1" customWidth="1"/>
    <col min="3051" max="3051" width="5.140625" style="257" customWidth="1"/>
    <col min="3052" max="3052" width="12.140625" style="257" customWidth="1"/>
    <col min="3053" max="3053" width="17.140625" style="257" customWidth="1"/>
    <col min="3054" max="3054" width="8.42578125" style="257" customWidth="1"/>
    <col min="3055" max="3055" width="15.85546875" style="257" customWidth="1"/>
    <col min="3056" max="3056" width="16.140625" style="257" customWidth="1"/>
    <col min="3057" max="3057" width="16.28515625" style="257" customWidth="1"/>
    <col min="3058" max="3058" width="11.28515625" style="257" customWidth="1"/>
    <col min="3059" max="3305" width="9.140625" style="257"/>
    <col min="3306" max="3306" width="0" style="257" hidden="1" customWidth="1"/>
    <col min="3307" max="3307" width="5.140625" style="257" customWidth="1"/>
    <col min="3308" max="3308" width="12.140625" style="257" customWidth="1"/>
    <col min="3309" max="3309" width="17.140625" style="257" customWidth="1"/>
    <col min="3310" max="3310" width="8.42578125" style="257" customWidth="1"/>
    <col min="3311" max="3311" width="15.85546875" style="257" customWidth="1"/>
    <col min="3312" max="3312" width="16.140625" style="257" customWidth="1"/>
    <col min="3313" max="3313" width="16.28515625" style="257" customWidth="1"/>
    <col min="3314" max="3314" width="11.28515625" style="257" customWidth="1"/>
    <col min="3315" max="3561" width="9.140625" style="257"/>
    <col min="3562" max="3562" width="0" style="257" hidden="1" customWidth="1"/>
    <col min="3563" max="3563" width="5.140625" style="257" customWidth="1"/>
    <col min="3564" max="3564" width="12.140625" style="257" customWidth="1"/>
    <col min="3565" max="3565" width="17.140625" style="257" customWidth="1"/>
    <col min="3566" max="3566" width="8.42578125" style="257" customWidth="1"/>
    <col min="3567" max="3567" width="15.85546875" style="257" customWidth="1"/>
    <col min="3568" max="3568" width="16.140625" style="257" customWidth="1"/>
    <col min="3569" max="3569" width="16.28515625" style="257" customWidth="1"/>
    <col min="3570" max="3570" width="11.28515625" style="257" customWidth="1"/>
    <col min="3571" max="3817" width="9.140625" style="257"/>
    <col min="3818" max="3818" width="0" style="257" hidden="1" customWidth="1"/>
    <col min="3819" max="3819" width="5.140625" style="257" customWidth="1"/>
    <col min="3820" max="3820" width="12.140625" style="257" customWidth="1"/>
    <col min="3821" max="3821" width="17.140625" style="257" customWidth="1"/>
    <col min="3822" max="3822" width="8.42578125" style="257" customWidth="1"/>
    <col min="3823" max="3823" width="15.85546875" style="257" customWidth="1"/>
    <col min="3824" max="3824" width="16.140625" style="257" customWidth="1"/>
    <col min="3825" max="3825" width="16.28515625" style="257" customWidth="1"/>
    <col min="3826" max="3826" width="11.28515625" style="257" customWidth="1"/>
    <col min="3827" max="4073" width="9.140625" style="257"/>
    <col min="4074" max="4074" width="0" style="257" hidden="1" customWidth="1"/>
    <col min="4075" max="4075" width="5.140625" style="257" customWidth="1"/>
    <col min="4076" max="4076" width="12.140625" style="257" customWidth="1"/>
    <col min="4077" max="4077" width="17.140625" style="257" customWidth="1"/>
    <col min="4078" max="4078" width="8.42578125" style="257" customWidth="1"/>
    <col min="4079" max="4079" width="15.85546875" style="257" customWidth="1"/>
    <col min="4080" max="4080" width="16.140625" style="257" customWidth="1"/>
    <col min="4081" max="4081" width="16.28515625" style="257" customWidth="1"/>
    <col min="4082" max="4082" width="11.28515625" style="257" customWidth="1"/>
    <col min="4083" max="4329" width="9.140625" style="257"/>
    <col min="4330" max="4330" width="0" style="257" hidden="1" customWidth="1"/>
    <col min="4331" max="4331" width="5.140625" style="257" customWidth="1"/>
    <col min="4332" max="4332" width="12.140625" style="257" customWidth="1"/>
    <col min="4333" max="4333" width="17.140625" style="257" customWidth="1"/>
    <col min="4334" max="4334" width="8.42578125" style="257" customWidth="1"/>
    <col min="4335" max="4335" width="15.85546875" style="257" customWidth="1"/>
    <col min="4336" max="4336" width="16.140625" style="257" customWidth="1"/>
    <col min="4337" max="4337" width="16.28515625" style="257" customWidth="1"/>
    <col min="4338" max="4338" width="11.28515625" style="257" customWidth="1"/>
    <col min="4339" max="4585" width="9.140625" style="257"/>
    <col min="4586" max="4586" width="0" style="257" hidden="1" customWidth="1"/>
    <col min="4587" max="4587" width="5.140625" style="257" customWidth="1"/>
    <col min="4588" max="4588" width="12.140625" style="257" customWidth="1"/>
    <col min="4589" max="4589" width="17.140625" style="257" customWidth="1"/>
    <col min="4590" max="4590" width="8.42578125" style="257" customWidth="1"/>
    <col min="4591" max="4591" width="15.85546875" style="257" customWidth="1"/>
    <col min="4592" max="4592" width="16.140625" style="257" customWidth="1"/>
    <col min="4593" max="4593" width="16.28515625" style="257" customWidth="1"/>
    <col min="4594" max="4594" width="11.28515625" style="257" customWidth="1"/>
    <col min="4595" max="4841" width="9.140625" style="257"/>
    <col min="4842" max="4842" width="0" style="257" hidden="1" customWidth="1"/>
    <col min="4843" max="4843" width="5.140625" style="257" customWidth="1"/>
    <col min="4844" max="4844" width="12.140625" style="257" customWidth="1"/>
    <col min="4845" max="4845" width="17.140625" style="257" customWidth="1"/>
    <col min="4846" max="4846" width="8.42578125" style="257" customWidth="1"/>
    <col min="4847" max="4847" width="15.85546875" style="257" customWidth="1"/>
    <col min="4848" max="4848" width="16.140625" style="257" customWidth="1"/>
    <col min="4849" max="4849" width="16.28515625" style="257" customWidth="1"/>
    <col min="4850" max="4850" width="11.28515625" style="257" customWidth="1"/>
    <col min="4851" max="5097" width="9.140625" style="257"/>
    <col min="5098" max="5098" width="0" style="257" hidden="1" customWidth="1"/>
    <col min="5099" max="5099" width="5.140625" style="257" customWidth="1"/>
    <col min="5100" max="5100" width="12.140625" style="257" customWidth="1"/>
    <col min="5101" max="5101" width="17.140625" style="257" customWidth="1"/>
    <col min="5102" max="5102" width="8.42578125" style="257" customWidth="1"/>
    <col min="5103" max="5103" width="15.85546875" style="257" customWidth="1"/>
    <col min="5104" max="5104" width="16.140625" style="257" customWidth="1"/>
    <col min="5105" max="5105" width="16.28515625" style="257" customWidth="1"/>
    <col min="5106" max="5106" width="11.28515625" style="257" customWidth="1"/>
    <col min="5107" max="5353" width="9.140625" style="257"/>
    <col min="5354" max="5354" width="0" style="257" hidden="1" customWidth="1"/>
    <col min="5355" max="5355" width="5.140625" style="257" customWidth="1"/>
    <col min="5356" max="5356" width="12.140625" style="257" customWidth="1"/>
    <col min="5357" max="5357" width="17.140625" style="257" customWidth="1"/>
    <col min="5358" max="5358" width="8.42578125" style="257" customWidth="1"/>
    <col min="5359" max="5359" width="15.85546875" style="257" customWidth="1"/>
    <col min="5360" max="5360" width="16.140625" style="257" customWidth="1"/>
    <col min="5361" max="5361" width="16.28515625" style="257" customWidth="1"/>
    <col min="5362" max="5362" width="11.28515625" style="257" customWidth="1"/>
    <col min="5363" max="5609" width="9.140625" style="257"/>
    <col min="5610" max="5610" width="0" style="257" hidden="1" customWidth="1"/>
    <col min="5611" max="5611" width="5.140625" style="257" customWidth="1"/>
    <col min="5612" max="5612" width="12.140625" style="257" customWidth="1"/>
    <col min="5613" max="5613" width="17.140625" style="257" customWidth="1"/>
    <col min="5614" max="5614" width="8.42578125" style="257" customWidth="1"/>
    <col min="5615" max="5615" width="15.85546875" style="257" customWidth="1"/>
    <col min="5616" max="5616" width="16.140625" style="257" customWidth="1"/>
    <col min="5617" max="5617" width="16.28515625" style="257" customWidth="1"/>
    <col min="5618" max="5618" width="11.28515625" style="257" customWidth="1"/>
    <col min="5619" max="5865" width="9.140625" style="257"/>
    <col min="5866" max="5866" width="0" style="257" hidden="1" customWidth="1"/>
    <col min="5867" max="5867" width="5.140625" style="257" customWidth="1"/>
    <col min="5868" max="5868" width="12.140625" style="257" customWidth="1"/>
    <col min="5869" max="5869" width="17.140625" style="257" customWidth="1"/>
    <col min="5870" max="5870" width="8.42578125" style="257" customWidth="1"/>
    <col min="5871" max="5871" width="15.85546875" style="257" customWidth="1"/>
    <col min="5872" max="5872" width="16.140625" style="257" customWidth="1"/>
    <col min="5873" max="5873" width="16.28515625" style="257" customWidth="1"/>
    <col min="5874" max="5874" width="11.28515625" style="257" customWidth="1"/>
    <col min="5875" max="6121" width="9.140625" style="257"/>
    <col min="6122" max="6122" width="0" style="257" hidden="1" customWidth="1"/>
    <col min="6123" max="6123" width="5.140625" style="257" customWidth="1"/>
    <col min="6124" max="6124" width="12.140625" style="257" customWidth="1"/>
    <col min="6125" max="6125" width="17.140625" style="257" customWidth="1"/>
    <col min="6126" max="6126" width="8.42578125" style="257" customWidth="1"/>
    <col min="6127" max="6127" width="15.85546875" style="257" customWidth="1"/>
    <col min="6128" max="6128" width="16.140625" style="257" customWidth="1"/>
    <col min="6129" max="6129" width="16.28515625" style="257" customWidth="1"/>
    <col min="6130" max="6130" width="11.28515625" style="257" customWidth="1"/>
    <col min="6131" max="6377" width="9.140625" style="257"/>
    <col min="6378" max="6378" width="0" style="257" hidden="1" customWidth="1"/>
    <col min="6379" max="6379" width="5.140625" style="257" customWidth="1"/>
    <col min="6380" max="6380" width="12.140625" style="257" customWidth="1"/>
    <col min="6381" max="6381" width="17.140625" style="257" customWidth="1"/>
    <col min="6382" max="6382" width="8.42578125" style="257" customWidth="1"/>
    <col min="6383" max="6383" width="15.85546875" style="257" customWidth="1"/>
    <col min="6384" max="6384" width="16.140625" style="257" customWidth="1"/>
    <col min="6385" max="6385" width="16.28515625" style="257" customWidth="1"/>
    <col min="6386" max="6386" width="11.28515625" style="257" customWidth="1"/>
    <col min="6387" max="6633" width="9.140625" style="257"/>
    <col min="6634" max="6634" width="0" style="257" hidden="1" customWidth="1"/>
    <col min="6635" max="6635" width="5.140625" style="257" customWidth="1"/>
    <col min="6636" max="6636" width="12.140625" style="257" customWidth="1"/>
    <col min="6637" max="6637" width="17.140625" style="257" customWidth="1"/>
    <col min="6638" max="6638" width="8.42578125" style="257" customWidth="1"/>
    <col min="6639" max="6639" width="15.85546875" style="257" customWidth="1"/>
    <col min="6640" max="6640" width="16.140625" style="257" customWidth="1"/>
    <col min="6641" max="6641" width="16.28515625" style="257" customWidth="1"/>
    <col min="6642" max="6642" width="11.28515625" style="257" customWidth="1"/>
    <col min="6643" max="6889" width="9.140625" style="257"/>
    <col min="6890" max="6890" width="0" style="257" hidden="1" customWidth="1"/>
    <col min="6891" max="6891" width="5.140625" style="257" customWidth="1"/>
    <col min="6892" max="6892" width="12.140625" style="257" customWidth="1"/>
    <col min="6893" max="6893" width="17.140625" style="257" customWidth="1"/>
    <col min="6894" max="6894" width="8.42578125" style="257" customWidth="1"/>
    <col min="6895" max="6895" width="15.85546875" style="257" customWidth="1"/>
    <col min="6896" max="6896" width="16.140625" style="257" customWidth="1"/>
    <col min="6897" max="6897" width="16.28515625" style="257" customWidth="1"/>
    <col min="6898" max="6898" width="11.28515625" style="257" customWidth="1"/>
    <col min="6899" max="7145" width="9.140625" style="257"/>
    <col min="7146" max="7146" width="0" style="257" hidden="1" customWidth="1"/>
    <col min="7147" max="7147" width="5.140625" style="257" customWidth="1"/>
    <col min="7148" max="7148" width="12.140625" style="257" customWidth="1"/>
    <col min="7149" max="7149" width="17.140625" style="257" customWidth="1"/>
    <col min="7150" max="7150" width="8.42578125" style="257" customWidth="1"/>
    <col min="7151" max="7151" width="15.85546875" style="257" customWidth="1"/>
    <col min="7152" max="7152" width="16.140625" style="257" customWidth="1"/>
    <col min="7153" max="7153" width="16.28515625" style="257" customWidth="1"/>
    <col min="7154" max="7154" width="11.28515625" style="257" customWidth="1"/>
    <col min="7155" max="7401" width="9.140625" style="257"/>
    <col min="7402" max="7402" width="0" style="257" hidden="1" customWidth="1"/>
    <col min="7403" max="7403" width="5.140625" style="257" customWidth="1"/>
    <col min="7404" max="7404" width="12.140625" style="257" customWidth="1"/>
    <col min="7405" max="7405" width="17.140625" style="257" customWidth="1"/>
    <col min="7406" max="7406" width="8.42578125" style="257" customWidth="1"/>
    <col min="7407" max="7407" width="15.85546875" style="257" customWidth="1"/>
    <col min="7408" max="7408" width="16.140625" style="257" customWidth="1"/>
    <col min="7409" max="7409" width="16.28515625" style="257" customWidth="1"/>
    <col min="7410" max="7410" width="11.28515625" style="257" customWidth="1"/>
    <col min="7411" max="7657" width="9.140625" style="257"/>
    <col min="7658" max="7658" width="0" style="257" hidden="1" customWidth="1"/>
    <col min="7659" max="7659" width="5.140625" style="257" customWidth="1"/>
    <col min="7660" max="7660" width="12.140625" style="257" customWidth="1"/>
    <col min="7661" max="7661" width="17.140625" style="257" customWidth="1"/>
    <col min="7662" max="7662" width="8.42578125" style="257" customWidth="1"/>
    <col min="7663" max="7663" width="15.85546875" style="257" customWidth="1"/>
    <col min="7664" max="7664" width="16.140625" style="257" customWidth="1"/>
    <col min="7665" max="7665" width="16.28515625" style="257" customWidth="1"/>
    <col min="7666" max="7666" width="11.28515625" style="257" customWidth="1"/>
    <col min="7667" max="7913" width="9.140625" style="257"/>
    <col min="7914" max="7914" width="0" style="257" hidden="1" customWidth="1"/>
    <col min="7915" max="7915" width="5.140625" style="257" customWidth="1"/>
    <col min="7916" max="7916" width="12.140625" style="257" customWidth="1"/>
    <col min="7917" max="7917" width="17.140625" style="257" customWidth="1"/>
    <col min="7918" max="7918" width="8.42578125" style="257" customWidth="1"/>
    <col min="7919" max="7919" width="15.85546875" style="257" customWidth="1"/>
    <col min="7920" max="7920" width="16.140625" style="257" customWidth="1"/>
    <col min="7921" max="7921" width="16.28515625" style="257" customWidth="1"/>
    <col min="7922" max="7922" width="11.28515625" style="257" customWidth="1"/>
    <col min="7923" max="8169" width="9.140625" style="257"/>
    <col min="8170" max="8170" width="0" style="257" hidden="1" customWidth="1"/>
    <col min="8171" max="8171" width="5.140625" style="257" customWidth="1"/>
    <col min="8172" max="8172" width="12.140625" style="257" customWidth="1"/>
    <col min="8173" max="8173" width="17.140625" style="257" customWidth="1"/>
    <col min="8174" max="8174" width="8.42578125" style="257" customWidth="1"/>
    <col min="8175" max="8175" width="15.85546875" style="257" customWidth="1"/>
    <col min="8176" max="8176" width="16.140625" style="257" customWidth="1"/>
    <col min="8177" max="8177" width="16.28515625" style="257" customWidth="1"/>
    <col min="8178" max="8178" width="11.28515625" style="257" customWidth="1"/>
    <col min="8179" max="8425" width="9.140625" style="257"/>
    <col min="8426" max="8426" width="0" style="257" hidden="1" customWidth="1"/>
    <col min="8427" max="8427" width="5.140625" style="257" customWidth="1"/>
    <col min="8428" max="8428" width="12.140625" style="257" customWidth="1"/>
    <col min="8429" max="8429" width="17.140625" style="257" customWidth="1"/>
    <col min="8430" max="8430" width="8.42578125" style="257" customWidth="1"/>
    <col min="8431" max="8431" width="15.85546875" style="257" customWidth="1"/>
    <col min="8432" max="8432" width="16.140625" style="257" customWidth="1"/>
    <col min="8433" max="8433" width="16.28515625" style="257" customWidth="1"/>
    <col min="8434" max="8434" width="11.28515625" style="257" customWidth="1"/>
    <col min="8435" max="8681" width="9.140625" style="257"/>
    <col min="8682" max="8682" width="0" style="257" hidden="1" customWidth="1"/>
    <col min="8683" max="8683" width="5.140625" style="257" customWidth="1"/>
    <col min="8684" max="8684" width="12.140625" style="257" customWidth="1"/>
    <col min="8685" max="8685" width="17.140625" style="257" customWidth="1"/>
    <col min="8686" max="8686" width="8.42578125" style="257" customWidth="1"/>
    <col min="8687" max="8687" width="15.85546875" style="257" customWidth="1"/>
    <col min="8688" max="8688" width="16.140625" style="257" customWidth="1"/>
    <col min="8689" max="8689" width="16.28515625" style="257" customWidth="1"/>
    <col min="8690" max="8690" width="11.28515625" style="257" customWidth="1"/>
    <col min="8691" max="8937" width="9.140625" style="257"/>
    <col min="8938" max="8938" width="0" style="257" hidden="1" customWidth="1"/>
    <col min="8939" max="8939" width="5.140625" style="257" customWidth="1"/>
    <col min="8940" max="8940" width="12.140625" style="257" customWidth="1"/>
    <col min="8941" max="8941" width="17.140625" style="257" customWidth="1"/>
    <col min="8942" max="8942" width="8.42578125" style="257" customWidth="1"/>
    <col min="8943" max="8943" width="15.85546875" style="257" customWidth="1"/>
    <col min="8944" max="8944" width="16.140625" style="257" customWidth="1"/>
    <col min="8945" max="8945" width="16.28515625" style="257" customWidth="1"/>
    <col min="8946" max="8946" width="11.28515625" style="257" customWidth="1"/>
    <col min="8947" max="9193" width="9.140625" style="257"/>
    <col min="9194" max="9194" width="0" style="257" hidden="1" customWidth="1"/>
    <col min="9195" max="9195" width="5.140625" style="257" customWidth="1"/>
    <col min="9196" max="9196" width="12.140625" style="257" customWidth="1"/>
    <col min="9197" max="9197" width="17.140625" style="257" customWidth="1"/>
    <col min="9198" max="9198" width="8.42578125" style="257" customWidth="1"/>
    <col min="9199" max="9199" width="15.85546875" style="257" customWidth="1"/>
    <col min="9200" max="9200" width="16.140625" style="257" customWidth="1"/>
    <col min="9201" max="9201" width="16.28515625" style="257" customWidth="1"/>
    <col min="9202" max="9202" width="11.28515625" style="257" customWidth="1"/>
    <col min="9203" max="9449" width="9.140625" style="257"/>
    <col min="9450" max="9450" width="0" style="257" hidden="1" customWidth="1"/>
    <col min="9451" max="9451" width="5.140625" style="257" customWidth="1"/>
    <col min="9452" max="9452" width="12.140625" style="257" customWidth="1"/>
    <col min="9453" max="9453" width="17.140625" style="257" customWidth="1"/>
    <col min="9454" max="9454" width="8.42578125" style="257" customWidth="1"/>
    <col min="9455" max="9455" width="15.85546875" style="257" customWidth="1"/>
    <col min="9456" max="9456" width="16.140625" style="257" customWidth="1"/>
    <col min="9457" max="9457" width="16.28515625" style="257" customWidth="1"/>
    <col min="9458" max="9458" width="11.28515625" style="257" customWidth="1"/>
    <col min="9459" max="9705" width="9.140625" style="257"/>
    <col min="9706" max="9706" width="0" style="257" hidden="1" customWidth="1"/>
    <col min="9707" max="9707" width="5.140625" style="257" customWidth="1"/>
    <col min="9708" max="9708" width="12.140625" style="257" customWidth="1"/>
    <col min="9709" max="9709" width="17.140625" style="257" customWidth="1"/>
    <col min="9710" max="9710" width="8.42578125" style="257" customWidth="1"/>
    <col min="9711" max="9711" width="15.85546875" style="257" customWidth="1"/>
    <col min="9712" max="9712" width="16.140625" style="257" customWidth="1"/>
    <col min="9713" max="9713" width="16.28515625" style="257" customWidth="1"/>
    <col min="9714" max="9714" width="11.28515625" style="257" customWidth="1"/>
    <col min="9715" max="9961" width="9.140625" style="257"/>
    <col min="9962" max="9962" width="0" style="257" hidden="1" customWidth="1"/>
    <col min="9963" max="9963" width="5.140625" style="257" customWidth="1"/>
    <col min="9964" max="9964" width="12.140625" style="257" customWidth="1"/>
    <col min="9965" max="9965" width="17.140625" style="257" customWidth="1"/>
    <col min="9966" max="9966" width="8.42578125" style="257" customWidth="1"/>
    <col min="9967" max="9967" width="15.85546875" style="257" customWidth="1"/>
    <col min="9968" max="9968" width="16.140625" style="257" customWidth="1"/>
    <col min="9969" max="9969" width="16.28515625" style="257" customWidth="1"/>
    <col min="9970" max="9970" width="11.28515625" style="257" customWidth="1"/>
    <col min="9971" max="10217" width="9.140625" style="257"/>
    <col min="10218" max="10218" width="0" style="257" hidden="1" customWidth="1"/>
    <col min="10219" max="10219" width="5.140625" style="257" customWidth="1"/>
    <col min="10220" max="10220" width="12.140625" style="257" customWidth="1"/>
    <col min="10221" max="10221" width="17.140625" style="257" customWidth="1"/>
    <col min="10222" max="10222" width="8.42578125" style="257" customWidth="1"/>
    <col min="10223" max="10223" width="15.85546875" style="257" customWidth="1"/>
    <col min="10224" max="10224" width="16.140625" style="257" customWidth="1"/>
    <col min="10225" max="10225" width="16.28515625" style="257" customWidth="1"/>
    <col min="10226" max="10226" width="11.28515625" style="257" customWidth="1"/>
    <col min="10227" max="10473" width="9.140625" style="257"/>
    <col min="10474" max="10474" width="0" style="257" hidden="1" customWidth="1"/>
    <col min="10475" max="10475" width="5.140625" style="257" customWidth="1"/>
    <col min="10476" max="10476" width="12.140625" style="257" customWidth="1"/>
    <col min="10477" max="10477" width="17.140625" style="257" customWidth="1"/>
    <col min="10478" max="10478" width="8.42578125" style="257" customWidth="1"/>
    <col min="10479" max="10479" width="15.85546875" style="257" customWidth="1"/>
    <col min="10480" max="10480" width="16.140625" style="257" customWidth="1"/>
    <col min="10481" max="10481" width="16.28515625" style="257" customWidth="1"/>
    <col min="10482" max="10482" width="11.28515625" style="257" customWidth="1"/>
    <col min="10483" max="10729" width="9.140625" style="257"/>
    <col min="10730" max="10730" width="0" style="257" hidden="1" customWidth="1"/>
    <col min="10731" max="10731" width="5.140625" style="257" customWidth="1"/>
    <col min="10732" max="10732" width="12.140625" style="257" customWidth="1"/>
    <col min="10733" max="10733" width="17.140625" style="257" customWidth="1"/>
    <col min="10734" max="10734" width="8.42578125" style="257" customWidth="1"/>
    <col min="10735" max="10735" width="15.85546875" style="257" customWidth="1"/>
    <col min="10736" max="10736" width="16.140625" style="257" customWidth="1"/>
    <col min="10737" max="10737" width="16.28515625" style="257" customWidth="1"/>
    <col min="10738" max="10738" width="11.28515625" style="257" customWidth="1"/>
    <col min="10739" max="10985" width="9.140625" style="257"/>
    <col min="10986" max="10986" width="0" style="257" hidden="1" customWidth="1"/>
    <col min="10987" max="10987" width="5.140625" style="257" customWidth="1"/>
    <col min="10988" max="10988" width="12.140625" style="257" customWidth="1"/>
    <col min="10989" max="10989" width="17.140625" style="257" customWidth="1"/>
    <col min="10990" max="10990" width="8.42578125" style="257" customWidth="1"/>
    <col min="10991" max="10991" width="15.85546875" style="257" customWidth="1"/>
    <col min="10992" max="10992" width="16.140625" style="257" customWidth="1"/>
    <col min="10993" max="10993" width="16.28515625" style="257" customWidth="1"/>
    <col min="10994" max="10994" width="11.28515625" style="257" customWidth="1"/>
    <col min="10995" max="11241" width="9.140625" style="257"/>
    <col min="11242" max="11242" width="0" style="257" hidden="1" customWidth="1"/>
    <col min="11243" max="11243" width="5.140625" style="257" customWidth="1"/>
    <col min="11244" max="11244" width="12.140625" style="257" customWidth="1"/>
    <col min="11245" max="11245" width="17.140625" style="257" customWidth="1"/>
    <col min="11246" max="11246" width="8.42578125" style="257" customWidth="1"/>
    <col min="11247" max="11247" width="15.85546875" style="257" customWidth="1"/>
    <col min="11248" max="11248" width="16.140625" style="257" customWidth="1"/>
    <col min="11249" max="11249" width="16.28515625" style="257" customWidth="1"/>
    <col min="11250" max="11250" width="11.28515625" style="257" customWidth="1"/>
    <col min="11251" max="11497" width="9.140625" style="257"/>
    <col min="11498" max="11498" width="0" style="257" hidden="1" customWidth="1"/>
    <col min="11499" max="11499" width="5.140625" style="257" customWidth="1"/>
    <col min="11500" max="11500" width="12.140625" style="257" customWidth="1"/>
    <col min="11501" max="11501" width="17.140625" style="257" customWidth="1"/>
    <col min="11502" max="11502" width="8.42578125" style="257" customWidth="1"/>
    <col min="11503" max="11503" width="15.85546875" style="257" customWidth="1"/>
    <col min="11504" max="11504" width="16.140625" style="257" customWidth="1"/>
    <col min="11505" max="11505" width="16.28515625" style="257" customWidth="1"/>
    <col min="11506" max="11506" width="11.28515625" style="257" customWidth="1"/>
    <col min="11507" max="11753" width="9.140625" style="257"/>
    <col min="11754" max="11754" width="0" style="257" hidden="1" customWidth="1"/>
    <col min="11755" max="11755" width="5.140625" style="257" customWidth="1"/>
    <col min="11756" max="11756" width="12.140625" style="257" customWidth="1"/>
    <col min="11757" max="11757" width="17.140625" style="257" customWidth="1"/>
    <col min="11758" max="11758" width="8.42578125" style="257" customWidth="1"/>
    <col min="11759" max="11759" width="15.85546875" style="257" customWidth="1"/>
    <col min="11760" max="11760" width="16.140625" style="257" customWidth="1"/>
    <col min="11761" max="11761" width="16.28515625" style="257" customWidth="1"/>
    <col min="11762" max="11762" width="11.28515625" style="257" customWidth="1"/>
    <col min="11763" max="12009" width="9.140625" style="257"/>
    <col min="12010" max="12010" width="0" style="257" hidden="1" customWidth="1"/>
    <col min="12011" max="12011" width="5.140625" style="257" customWidth="1"/>
    <col min="12012" max="12012" width="12.140625" style="257" customWidth="1"/>
    <col min="12013" max="12013" width="17.140625" style="257" customWidth="1"/>
    <col min="12014" max="12014" width="8.42578125" style="257" customWidth="1"/>
    <col min="12015" max="12015" width="15.85546875" style="257" customWidth="1"/>
    <col min="12016" max="12016" width="16.140625" style="257" customWidth="1"/>
    <col min="12017" max="12017" width="16.28515625" style="257" customWidth="1"/>
    <col min="12018" max="12018" width="11.28515625" style="257" customWidth="1"/>
    <col min="12019" max="12265" width="9.140625" style="257"/>
    <col min="12266" max="12266" width="0" style="257" hidden="1" customWidth="1"/>
    <col min="12267" max="12267" width="5.140625" style="257" customWidth="1"/>
    <col min="12268" max="12268" width="12.140625" style="257" customWidth="1"/>
    <col min="12269" max="12269" width="17.140625" style="257" customWidth="1"/>
    <col min="12270" max="12270" width="8.42578125" style="257" customWidth="1"/>
    <col min="12271" max="12271" width="15.85546875" style="257" customWidth="1"/>
    <col min="12272" max="12272" width="16.140625" style="257" customWidth="1"/>
    <col min="12273" max="12273" width="16.28515625" style="257" customWidth="1"/>
    <col min="12274" max="12274" width="11.28515625" style="257" customWidth="1"/>
    <col min="12275" max="12521" width="9.140625" style="257"/>
    <col min="12522" max="12522" width="0" style="257" hidden="1" customWidth="1"/>
    <col min="12523" max="12523" width="5.140625" style="257" customWidth="1"/>
    <col min="12524" max="12524" width="12.140625" style="257" customWidth="1"/>
    <col min="12525" max="12525" width="17.140625" style="257" customWidth="1"/>
    <col min="12526" max="12526" width="8.42578125" style="257" customWidth="1"/>
    <col min="12527" max="12527" width="15.85546875" style="257" customWidth="1"/>
    <col min="12528" max="12528" width="16.140625" style="257" customWidth="1"/>
    <col min="12529" max="12529" width="16.28515625" style="257" customWidth="1"/>
    <col min="12530" max="12530" width="11.28515625" style="257" customWidth="1"/>
    <col min="12531" max="12777" width="9.140625" style="257"/>
    <col min="12778" max="12778" width="0" style="257" hidden="1" customWidth="1"/>
    <col min="12779" max="12779" width="5.140625" style="257" customWidth="1"/>
    <col min="12780" max="12780" width="12.140625" style="257" customWidth="1"/>
    <col min="12781" max="12781" width="17.140625" style="257" customWidth="1"/>
    <col min="12782" max="12782" width="8.42578125" style="257" customWidth="1"/>
    <col min="12783" max="12783" width="15.85546875" style="257" customWidth="1"/>
    <col min="12784" max="12784" width="16.140625" style="257" customWidth="1"/>
    <col min="12785" max="12785" width="16.28515625" style="257" customWidth="1"/>
    <col min="12786" max="12786" width="11.28515625" style="257" customWidth="1"/>
    <col min="12787" max="13033" width="9.140625" style="257"/>
    <col min="13034" max="13034" width="0" style="257" hidden="1" customWidth="1"/>
    <col min="13035" max="13035" width="5.140625" style="257" customWidth="1"/>
    <col min="13036" max="13036" width="12.140625" style="257" customWidth="1"/>
    <col min="13037" max="13037" width="17.140625" style="257" customWidth="1"/>
    <col min="13038" max="13038" width="8.42578125" style="257" customWidth="1"/>
    <col min="13039" max="13039" width="15.85546875" style="257" customWidth="1"/>
    <col min="13040" max="13040" width="16.140625" style="257" customWidth="1"/>
    <col min="13041" max="13041" width="16.28515625" style="257" customWidth="1"/>
    <col min="13042" max="13042" width="11.28515625" style="257" customWidth="1"/>
    <col min="13043" max="13289" width="9.140625" style="257"/>
    <col min="13290" max="13290" width="0" style="257" hidden="1" customWidth="1"/>
    <col min="13291" max="13291" width="5.140625" style="257" customWidth="1"/>
    <col min="13292" max="13292" width="12.140625" style="257" customWidth="1"/>
    <col min="13293" max="13293" width="17.140625" style="257" customWidth="1"/>
    <col min="13294" max="13294" width="8.42578125" style="257" customWidth="1"/>
    <col min="13295" max="13295" width="15.85546875" style="257" customWidth="1"/>
    <col min="13296" max="13296" width="16.140625" style="257" customWidth="1"/>
    <col min="13297" max="13297" width="16.28515625" style="257" customWidth="1"/>
    <col min="13298" max="13298" width="11.28515625" style="257" customWidth="1"/>
    <col min="13299" max="13545" width="9.140625" style="257"/>
    <col min="13546" max="13546" width="0" style="257" hidden="1" customWidth="1"/>
    <col min="13547" max="13547" width="5.140625" style="257" customWidth="1"/>
    <col min="13548" max="13548" width="12.140625" style="257" customWidth="1"/>
    <col min="13549" max="13549" width="17.140625" style="257" customWidth="1"/>
    <col min="13550" max="13550" width="8.42578125" style="257" customWidth="1"/>
    <col min="13551" max="13551" width="15.85546875" style="257" customWidth="1"/>
    <col min="13552" max="13552" width="16.140625" style="257" customWidth="1"/>
    <col min="13553" max="13553" width="16.28515625" style="257" customWidth="1"/>
    <col min="13554" max="13554" width="11.28515625" style="257" customWidth="1"/>
    <col min="13555" max="13801" width="9.140625" style="257"/>
    <col min="13802" max="13802" width="0" style="257" hidden="1" customWidth="1"/>
    <col min="13803" max="13803" width="5.140625" style="257" customWidth="1"/>
    <col min="13804" max="13804" width="12.140625" style="257" customWidth="1"/>
    <col min="13805" max="13805" width="17.140625" style="257" customWidth="1"/>
    <col min="13806" max="13806" width="8.42578125" style="257" customWidth="1"/>
    <col min="13807" max="13807" width="15.85546875" style="257" customWidth="1"/>
    <col min="13808" max="13808" width="16.140625" style="257" customWidth="1"/>
    <col min="13809" max="13809" width="16.28515625" style="257" customWidth="1"/>
    <col min="13810" max="13810" width="11.28515625" style="257" customWidth="1"/>
    <col min="13811" max="14057" width="9.140625" style="257"/>
    <col min="14058" max="14058" width="0" style="257" hidden="1" customWidth="1"/>
    <col min="14059" max="14059" width="5.140625" style="257" customWidth="1"/>
    <col min="14060" max="14060" width="12.140625" style="257" customWidth="1"/>
    <col min="14061" max="14061" width="17.140625" style="257" customWidth="1"/>
    <col min="14062" max="14062" width="8.42578125" style="257" customWidth="1"/>
    <col min="14063" max="14063" width="15.85546875" style="257" customWidth="1"/>
    <col min="14064" max="14064" width="16.140625" style="257" customWidth="1"/>
    <col min="14065" max="14065" width="16.28515625" style="257" customWidth="1"/>
    <col min="14066" max="14066" width="11.28515625" style="257" customWidth="1"/>
    <col min="14067" max="14313" width="9.140625" style="257"/>
    <col min="14314" max="14314" width="0" style="257" hidden="1" customWidth="1"/>
    <col min="14315" max="14315" width="5.140625" style="257" customWidth="1"/>
    <col min="14316" max="14316" width="12.140625" style="257" customWidth="1"/>
    <col min="14317" max="14317" width="17.140625" style="257" customWidth="1"/>
    <col min="14318" max="14318" width="8.42578125" style="257" customWidth="1"/>
    <col min="14319" max="14319" width="15.85546875" style="257" customWidth="1"/>
    <col min="14320" max="14320" width="16.140625" style="257" customWidth="1"/>
    <col min="14321" max="14321" width="16.28515625" style="257" customWidth="1"/>
    <col min="14322" max="14322" width="11.28515625" style="257" customWidth="1"/>
    <col min="14323" max="14569" width="9.140625" style="257"/>
    <col min="14570" max="14570" width="0" style="257" hidden="1" customWidth="1"/>
    <col min="14571" max="14571" width="5.140625" style="257" customWidth="1"/>
    <col min="14572" max="14572" width="12.140625" style="257" customWidth="1"/>
    <col min="14573" max="14573" width="17.140625" style="257" customWidth="1"/>
    <col min="14574" max="14574" width="8.42578125" style="257" customWidth="1"/>
    <col min="14575" max="14575" width="15.85546875" style="257" customWidth="1"/>
    <col min="14576" max="14576" width="16.140625" style="257" customWidth="1"/>
    <col min="14577" max="14577" width="16.28515625" style="257" customWidth="1"/>
    <col min="14578" max="14578" width="11.28515625" style="257" customWidth="1"/>
    <col min="14579" max="14825" width="9.140625" style="257"/>
    <col min="14826" max="14826" width="0" style="257" hidden="1" customWidth="1"/>
    <col min="14827" max="14827" width="5.140625" style="257" customWidth="1"/>
    <col min="14828" max="14828" width="12.140625" style="257" customWidth="1"/>
    <col min="14829" max="14829" width="17.140625" style="257" customWidth="1"/>
    <col min="14830" max="14830" width="8.42578125" style="257" customWidth="1"/>
    <col min="14831" max="14831" width="15.85546875" style="257" customWidth="1"/>
    <col min="14832" max="14832" width="16.140625" style="257" customWidth="1"/>
    <col min="14833" max="14833" width="16.28515625" style="257" customWidth="1"/>
    <col min="14834" max="14834" width="11.28515625" style="257" customWidth="1"/>
    <col min="14835" max="15081" width="9.140625" style="257"/>
    <col min="15082" max="15082" width="0" style="257" hidden="1" customWidth="1"/>
    <col min="15083" max="15083" width="5.140625" style="257" customWidth="1"/>
    <col min="15084" max="15084" width="12.140625" style="257" customWidth="1"/>
    <col min="15085" max="15085" width="17.140625" style="257" customWidth="1"/>
    <col min="15086" max="15086" width="8.42578125" style="257" customWidth="1"/>
    <col min="15087" max="15087" width="15.85546875" style="257" customWidth="1"/>
    <col min="15088" max="15088" width="16.140625" style="257" customWidth="1"/>
    <col min="15089" max="15089" width="16.28515625" style="257" customWidth="1"/>
    <col min="15090" max="15090" width="11.28515625" style="257" customWidth="1"/>
    <col min="15091" max="15337" width="9.140625" style="257"/>
    <col min="15338" max="15338" width="0" style="257" hidden="1" customWidth="1"/>
    <col min="15339" max="15339" width="5.140625" style="257" customWidth="1"/>
    <col min="15340" max="15340" width="12.140625" style="257" customWidth="1"/>
    <col min="15341" max="15341" width="17.140625" style="257" customWidth="1"/>
    <col min="15342" max="15342" width="8.42578125" style="257" customWidth="1"/>
    <col min="15343" max="15343" width="15.85546875" style="257" customWidth="1"/>
    <col min="15344" max="15344" width="16.140625" style="257" customWidth="1"/>
    <col min="15345" max="15345" width="16.28515625" style="257" customWidth="1"/>
    <col min="15346" max="15346" width="11.28515625" style="257" customWidth="1"/>
    <col min="15347" max="15593" width="9.140625" style="257"/>
    <col min="15594" max="15594" width="0" style="257" hidden="1" customWidth="1"/>
    <col min="15595" max="15595" width="5.140625" style="257" customWidth="1"/>
    <col min="15596" max="15596" width="12.140625" style="257" customWidth="1"/>
    <col min="15597" max="15597" width="17.140625" style="257" customWidth="1"/>
    <col min="15598" max="15598" width="8.42578125" style="257" customWidth="1"/>
    <col min="15599" max="15599" width="15.85546875" style="257" customWidth="1"/>
    <col min="15600" max="15600" width="16.140625" style="257" customWidth="1"/>
    <col min="15601" max="15601" width="16.28515625" style="257" customWidth="1"/>
    <col min="15602" max="15602" width="11.28515625" style="257" customWidth="1"/>
    <col min="15603" max="15849" width="9.140625" style="257"/>
    <col min="15850" max="15850" width="0" style="257" hidden="1" customWidth="1"/>
    <col min="15851" max="15851" width="5.140625" style="257" customWidth="1"/>
    <col min="15852" max="15852" width="12.140625" style="257" customWidth="1"/>
    <col min="15853" max="15853" width="17.140625" style="257" customWidth="1"/>
    <col min="15854" max="15854" width="8.42578125" style="257" customWidth="1"/>
    <col min="15855" max="15855" width="15.85546875" style="257" customWidth="1"/>
    <col min="15856" max="15856" width="16.140625" style="257" customWidth="1"/>
    <col min="15857" max="15857" width="16.28515625" style="257" customWidth="1"/>
    <col min="15858" max="15858" width="11.28515625" style="257" customWidth="1"/>
    <col min="15859" max="16105" width="9.140625" style="257"/>
    <col min="16106" max="16106" width="0" style="257" hidden="1" customWidth="1"/>
    <col min="16107" max="16107" width="5.140625" style="257" customWidth="1"/>
    <col min="16108" max="16108" width="12.140625" style="257" customWidth="1"/>
    <col min="16109" max="16109" width="17.140625" style="257" customWidth="1"/>
    <col min="16110" max="16110" width="8.42578125" style="257" customWidth="1"/>
    <col min="16111" max="16111" width="15.85546875" style="257" customWidth="1"/>
    <col min="16112" max="16112" width="16.140625" style="257" customWidth="1"/>
    <col min="16113" max="16113" width="16.28515625" style="257" customWidth="1"/>
    <col min="16114" max="16114" width="11.28515625" style="257" customWidth="1"/>
    <col min="16115" max="16384" width="9.140625" style="257"/>
  </cols>
  <sheetData>
    <row r="1" spans="1:11" s="254" customFormat="1" ht="15">
      <c r="B1" s="411" t="s">
        <v>285</v>
      </c>
      <c r="C1" s="411"/>
      <c r="D1" s="411"/>
      <c r="E1" s="412" t="str">
        <f ca="1">"DANH SÁCH SINH VIÊN ĐÓNG LỆ PHÍ THI LẦN 2 * " &amp;[2]!ExtractElement(C3,2,"*")</f>
        <v>DANH SÁCH SINH VIÊN ĐÓNG LỆ PHÍ THI LẦN 2 *  NĂM HỌC: 2014-2015</v>
      </c>
      <c r="F1" s="412"/>
      <c r="G1" s="412"/>
      <c r="H1" s="412"/>
      <c r="I1" s="412"/>
    </row>
    <row r="2" spans="1:11" s="254" customFormat="1" ht="15">
      <c r="B2" s="411" t="s">
        <v>286</v>
      </c>
      <c r="C2" s="411"/>
      <c r="D2" s="411"/>
      <c r="E2" s="411" t="str">
        <f>"MÔN:    "&amp;DSSV!G2&amp;"  *   "&amp;DSSV!P2&amp;" "&amp;DSSV!Q2</f>
        <v>MÔN:    TOÁN CAO CẤP C1  *   SỐ TÍN CHỈ: 3</v>
      </c>
      <c r="F2" s="411"/>
      <c r="G2" s="411"/>
      <c r="H2" s="411"/>
      <c r="I2" s="411"/>
    </row>
    <row r="3" spans="1:11" s="254" customFormat="1" ht="15">
      <c r="B3" s="286"/>
      <c r="C3" s="256" t="str">
        <f>DSSV!$D$1</f>
        <v>BẢNG ĐIỂM ĐÁNH GIÁ KẾT QUẢ HỌC TẬP * NĂM HỌC: 2014-2015</v>
      </c>
      <c r="D3" s="286"/>
      <c r="E3" s="411" t="str">
        <f>"MÃ MÔN: "&amp;DSSV!G3</f>
        <v>MÃ MÔN: MTH 101</v>
      </c>
      <c r="F3" s="411"/>
      <c r="G3" s="411"/>
      <c r="H3" s="411"/>
      <c r="I3" s="411"/>
    </row>
    <row r="4" spans="1:11" s="254" customFormat="1" ht="6.75" customHeight="1">
      <c r="B4" s="286"/>
      <c r="C4" s="286"/>
      <c r="D4" s="286"/>
      <c r="E4" s="286"/>
      <c r="F4" s="286"/>
      <c r="G4" s="286"/>
      <c r="H4" s="286"/>
      <c r="I4" s="286"/>
    </row>
    <row r="5" spans="1:11" ht="14.25">
      <c r="B5" s="258" t="s">
        <v>735</v>
      </c>
      <c r="C5" s="259"/>
      <c r="D5" s="260"/>
      <c r="E5" s="261"/>
      <c r="I5" s="263" t="s">
        <v>287</v>
      </c>
    </row>
    <row r="6" spans="1:11" s="264" customFormat="1" ht="15" customHeight="1">
      <c r="A6" s="413" t="s">
        <v>0</v>
      </c>
      <c r="B6" s="408" t="s">
        <v>0</v>
      </c>
      <c r="C6" s="407" t="s">
        <v>4</v>
      </c>
      <c r="D6" s="414" t="s">
        <v>5</v>
      </c>
      <c r="E6" s="415" t="s">
        <v>6</v>
      </c>
      <c r="F6" s="405" t="s">
        <v>44</v>
      </c>
      <c r="G6" s="407" t="s">
        <v>45</v>
      </c>
      <c r="H6" s="407" t="s">
        <v>288</v>
      </c>
      <c r="I6" s="407" t="s">
        <v>31</v>
      </c>
    </row>
    <row r="7" spans="1:11" s="264" customFormat="1" ht="15" customHeight="1">
      <c r="A7" s="413"/>
      <c r="B7" s="408"/>
      <c r="C7" s="408"/>
      <c r="D7" s="414"/>
      <c r="E7" s="415"/>
      <c r="F7" s="406"/>
      <c r="G7" s="408"/>
      <c r="H7" s="408"/>
      <c r="I7" s="407"/>
    </row>
    <row r="8" spans="1:11" s="271" customFormat="1" ht="13.5" customHeight="1">
      <c r="A8" s="265">
        <v>1</v>
      </c>
      <c r="B8" s="266">
        <v>1</v>
      </c>
      <c r="C8" s="266">
        <v>2021347859</v>
      </c>
      <c r="D8" s="267" t="s">
        <v>598</v>
      </c>
      <c r="E8" s="268" t="s">
        <v>599</v>
      </c>
      <c r="F8" s="269" t="s">
        <v>600</v>
      </c>
      <c r="G8" s="269" t="s">
        <v>601</v>
      </c>
      <c r="H8" s="269"/>
      <c r="I8" s="270">
        <v>0</v>
      </c>
      <c r="J8" s="271">
        <v>55271</v>
      </c>
      <c r="K8" s="271">
        <v>1</v>
      </c>
    </row>
    <row r="9" spans="1:11" s="271" customFormat="1" ht="13.5" customHeight="1">
      <c r="A9" s="265">
        <v>2</v>
      </c>
      <c r="B9" s="272">
        <v>2</v>
      </c>
      <c r="C9" s="272">
        <v>2020713622</v>
      </c>
      <c r="D9" s="273" t="s">
        <v>627</v>
      </c>
      <c r="E9" s="274" t="s">
        <v>449</v>
      </c>
      <c r="F9" s="275" t="s">
        <v>628</v>
      </c>
      <c r="G9" s="275" t="s">
        <v>629</v>
      </c>
      <c r="H9" s="275"/>
      <c r="I9" s="270">
        <v>0</v>
      </c>
      <c r="J9" s="271">
        <v>56335</v>
      </c>
      <c r="K9" s="271">
        <v>1</v>
      </c>
    </row>
    <row r="10" spans="1:11" s="271" customFormat="1" ht="13.5" customHeight="1">
      <c r="A10" s="265">
        <v>3</v>
      </c>
      <c r="B10" s="272">
        <v>3</v>
      </c>
      <c r="C10" s="272">
        <v>2021717905</v>
      </c>
      <c r="D10" s="273" t="s">
        <v>448</v>
      </c>
      <c r="E10" s="274" t="s">
        <v>449</v>
      </c>
      <c r="F10" s="275" t="s">
        <v>450</v>
      </c>
      <c r="G10" s="275" t="s">
        <v>396</v>
      </c>
      <c r="H10" s="275"/>
      <c r="I10" s="270">
        <v>0</v>
      </c>
      <c r="J10" s="271">
        <v>54616</v>
      </c>
      <c r="K10" s="271">
        <v>1</v>
      </c>
    </row>
    <row r="11" spans="1:11" s="271" customFormat="1" ht="13.5" customHeight="1">
      <c r="A11" s="265">
        <v>4</v>
      </c>
      <c r="B11" s="272">
        <v>4</v>
      </c>
      <c r="C11" s="272">
        <v>2020717221</v>
      </c>
      <c r="D11" s="273" t="s">
        <v>451</v>
      </c>
      <c r="E11" s="274" t="s">
        <v>452</v>
      </c>
      <c r="F11" s="275" t="s">
        <v>450</v>
      </c>
      <c r="G11" s="275" t="s">
        <v>396</v>
      </c>
      <c r="H11" s="275"/>
      <c r="I11" s="270">
        <v>0</v>
      </c>
      <c r="J11" s="271">
        <v>55708</v>
      </c>
      <c r="K11" s="271">
        <v>1</v>
      </c>
    </row>
    <row r="12" spans="1:11" s="271" customFormat="1" ht="13.5" customHeight="1">
      <c r="A12" s="265">
        <v>5</v>
      </c>
      <c r="B12" s="272">
        <v>5</v>
      </c>
      <c r="C12" s="272">
        <v>2020713537</v>
      </c>
      <c r="D12" s="273" t="s">
        <v>477</v>
      </c>
      <c r="E12" s="274" t="s">
        <v>53</v>
      </c>
      <c r="F12" s="275" t="s">
        <v>478</v>
      </c>
      <c r="G12" s="275" t="s">
        <v>396</v>
      </c>
      <c r="H12" s="275"/>
      <c r="I12" s="270">
        <v>0</v>
      </c>
      <c r="J12" s="271">
        <v>54498</v>
      </c>
      <c r="K12" s="271">
        <v>1</v>
      </c>
    </row>
    <row r="13" spans="1:11" s="271" customFormat="1" ht="13.5" customHeight="1">
      <c r="A13" s="265">
        <v>6</v>
      </c>
      <c r="B13" s="272">
        <v>6</v>
      </c>
      <c r="C13" s="272">
        <v>2020716879</v>
      </c>
      <c r="D13" s="273" t="s">
        <v>485</v>
      </c>
      <c r="E13" s="274" t="s">
        <v>53</v>
      </c>
      <c r="F13" s="275" t="s">
        <v>700</v>
      </c>
      <c r="G13" s="275" t="s">
        <v>701</v>
      </c>
      <c r="H13" s="275"/>
      <c r="I13" s="270">
        <v>0</v>
      </c>
      <c r="J13" s="271">
        <v>56554</v>
      </c>
      <c r="K13" s="271">
        <v>1</v>
      </c>
    </row>
    <row r="14" spans="1:11" s="271" customFormat="1" ht="13.5" customHeight="1">
      <c r="A14" s="265">
        <v>7</v>
      </c>
      <c r="B14" s="272">
        <v>7</v>
      </c>
      <c r="C14" s="272">
        <v>2020716275</v>
      </c>
      <c r="D14" s="273" t="s">
        <v>479</v>
      </c>
      <c r="E14" s="274" t="s">
        <v>290</v>
      </c>
      <c r="F14" s="275" t="s">
        <v>478</v>
      </c>
      <c r="G14" s="275" t="s">
        <v>396</v>
      </c>
      <c r="H14" s="275"/>
      <c r="I14" s="270">
        <v>0</v>
      </c>
      <c r="J14" s="271">
        <v>54409</v>
      </c>
      <c r="K14" s="271">
        <v>1</v>
      </c>
    </row>
    <row r="15" spans="1:11" s="271" customFormat="1" ht="13.5" customHeight="1">
      <c r="A15" s="265">
        <v>8</v>
      </c>
      <c r="B15" s="272">
        <v>8</v>
      </c>
      <c r="C15" s="272">
        <v>2020716754</v>
      </c>
      <c r="D15" s="273" t="s">
        <v>480</v>
      </c>
      <c r="E15" s="274" t="s">
        <v>290</v>
      </c>
      <c r="F15" s="275" t="s">
        <v>478</v>
      </c>
      <c r="G15" s="275" t="s">
        <v>396</v>
      </c>
      <c r="H15" s="275"/>
      <c r="I15" s="270">
        <v>0</v>
      </c>
      <c r="J15" s="271">
        <v>55261</v>
      </c>
      <c r="K15" s="271">
        <v>1</v>
      </c>
    </row>
    <row r="16" spans="1:11" s="271" customFormat="1" ht="13.5" customHeight="1">
      <c r="A16" s="265">
        <v>9</v>
      </c>
      <c r="B16" s="272">
        <v>9</v>
      </c>
      <c r="C16" s="272">
        <v>2020713513</v>
      </c>
      <c r="D16" s="273" t="s">
        <v>421</v>
      </c>
      <c r="E16" s="274" t="s">
        <v>290</v>
      </c>
      <c r="F16" s="275" t="s">
        <v>422</v>
      </c>
      <c r="G16" s="275" t="s">
        <v>396</v>
      </c>
      <c r="H16" s="275"/>
      <c r="I16" s="270">
        <v>0</v>
      </c>
      <c r="J16" s="271">
        <v>55598</v>
      </c>
      <c r="K16" s="271">
        <v>1</v>
      </c>
    </row>
    <row r="17" spans="1:11" s="271" customFormat="1" ht="13.5" customHeight="1">
      <c r="A17" s="265">
        <v>10</v>
      </c>
      <c r="B17" s="272">
        <v>10</v>
      </c>
      <c r="C17" s="272">
        <v>2021714524</v>
      </c>
      <c r="D17" s="273" t="s">
        <v>455</v>
      </c>
      <c r="E17" s="274" t="s">
        <v>56</v>
      </c>
      <c r="F17" s="275" t="s">
        <v>450</v>
      </c>
      <c r="G17" s="275" t="s">
        <v>396</v>
      </c>
      <c r="H17" s="275"/>
      <c r="I17" s="270">
        <v>0</v>
      </c>
      <c r="J17" s="271">
        <v>54646</v>
      </c>
      <c r="K17" s="271">
        <v>1</v>
      </c>
    </row>
    <row r="18" spans="1:11" s="271" customFormat="1" ht="13.5" customHeight="1">
      <c r="A18" s="265">
        <v>11</v>
      </c>
      <c r="B18" s="272">
        <v>11</v>
      </c>
      <c r="C18" s="272">
        <v>2021714515</v>
      </c>
      <c r="D18" s="273" t="s">
        <v>454</v>
      </c>
      <c r="E18" s="274" t="s">
        <v>56</v>
      </c>
      <c r="F18" s="275" t="s">
        <v>450</v>
      </c>
      <c r="G18" s="275" t="s">
        <v>396</v>
      </c>
      <c r="H18" s="275"/>
      <c r="I18" s="270">
        <v>0</v>
      </c>
      <c r="J18" s="271">
        <v>56097</v>
      </c>
      <c r="K18" s="271">
        <v>1</v>
      </c>
    </row>
    <row r="19" spans="1:11" s="271" customFormat="1" ht="13.5" customHeight="1">
      <c r="A19" s="265">
        <v>12</v>
      </c>
      <c r="B19" s="272">
        <v>12</v>
      </c>
      <c r="C19" s="272">
        <v>2021713723</v>
      </c>
      <c r="D19" s="273" t="s">
        <v>481</v>
      </c>
      <c r="E19" s="274" t="s">
        <v>482</v>
      </c>
      <c r="F19" s="275" t="s">
        <v>478</v>
      </c>
      <c r="G19" s="275" t="s">
        <v>396</v>
      </c>
      <c r="H19" s="275"/>
      <c r="I19" s="270">
        <v>0</v>
      </c>
      <c r="J19" s="271">
        <v>54407</v>
      </c>
      <c r="K19" s="271">
        <v>1</v>
      </c>
    </row>
    <row r="20" spans="1:11" s="271" customFormat="1" ht="13.5" customHeight="1">
      <c r="A20" s="265">
        <v>13</v>
      </c>
      <c r="B20" s="272">
        <v>13</v>
      </c>
      <c r="C20" s="272">
        <v>2021717100</v>
      </c>
      <c r="D20" s="273" t="s">
        <v>483</v>
      </c>
      <c r="E20" s="274" t="s">
        <v>484</v>
      </c>
      <c r="F20" s="275" t="s">
        <v>478</v>
      </c>
      <c r="G20" s="275" t="s">
        <v>396</v>
      </c>
      <c r="H20" s="275"/>
      <c r="I20" s="270">
        <v>0</v>
      </c>
      <c r="J20" s="271">
        <v>55722</v>
      </c>
      <c r="K20" s="271">
        <v>1</v>
      </c>
    </row>
    <row r="21" spans="1:11" s="271" customFormat="1" ht="13.5" customHeight="1">
      <c r="A21" s="265">
        <v>14</v>
      </c>
      <c r="B21" s="272">
        <v>14</v>
      </c>
      <c r="C21" s="272">
        <v>2010714245</v>
      </c>
      <c r="D21" s="273" t="s">
        <v>603</v>
      </c>
      <c r="E21" s="274" t="s">
        <v>51</v>
      </c>
      <c r="F21" s="275" t="s">
        <v>600</v>
      </c>
      <c r="G21" s="275" t="s">
        <v>601</v>
      </c>
      <c r="H21" s="275"/>
      <c r="I21" s="270">
        <v>0</v>
      </c>
      <c r="J21" s="271">
        <v>54233</v>
      </c>
      <c r="K21" s="271">
        <v>1</v>
      </c>
    </row>
    <row r="22" spans="1:11" s="271" customFormat="1" ht="13.5" customHeight="1">
      <c r="A22" s="265">
        <v>15</v>
      </c>
      <c r="B22" s="272">
        <v>15</v>
      </c>
      <c r="C22" s="272">
        <v>2020713618</v>
      </c>
      <c r="D22" s="273" t="s">
        <v>456</v>
      </c>
      <c r="E22" s="274" t="s">
        <v>51</v>
      </c>
      <c r="F22" s="275" t="s">
        <v>450</v>
      </c>
      <c r="G22" s="275" t="s">
        <v>396</v>
      </c>
      <c r="H22" s="275"/>
      <c r="I22" s="270">
        <v>0</v>
      </c>
      <c r="J22" s="271">
        <v>54712</v>
      </c>
      <c r="K22" s="271">
        <v>1</v>
      </c>
    </row>
    <row r="23" spans="1:11" s="271" customFormat="1" ht="13.5" customHeight="1">
      <c r="A23" s="265">
        <v>16</v>
      </c>
      <c r="B23" s="272">
        <v>16</v>
      </c>
      <c r="C23" s="272">
        <v>2021127279</v>
      </c>
      <c r="D23" s="273" t="s">
        <v>423</v>
      </c>
      <c r="E23" s="274" t="s">
        <v>424</v>
      </c>
      <c r="F23" s="275" t="s">
        <v>422</v>
      </c>
      <c r="G23" s="275" t="s">
        <v>396</v>
      </c>
      <c r="H23" s="275"/>
      <c r="I23" s="270">
        <v>0</v>
      </c>
      <c r="J23" s="271">
        <v>55597</v>
      </c>
      <c r="K23" s="271">
        <v>1</v>
      </c>
    </row>
    <row r="24" spans="1:11" s="271" customFormat="1" ht="13.5" customHeight="1">
      <c r="A24" s="265">
        <v>17</v>
      </c>
      <c r="B24" s="272">
        <v>17</v>
      </c>
      <c r="C24" s="272">
        <v>2021214879</v>
      </c>
      <c r="D24" s="273" t="s">
        <v>369</v>
      </c>
      <c r="E24" s="274" t="s">
        <v>370</v>
      </c>
      <c r="F24" s="275" t="s">
        <v>367</v>
      </c>
      <c r="G24" s="275" t="s">
        <v>368</v>
      </c>
      <c r="H24" s="275"/>
      <c r="I24" s="270">
        <v>0</v>
      </c>
      <c r="J24" s="271">
        <v>55587</v>
      </c>
      <c r="K24" s="271">
        <v>1</v>
      </c>
    </row>
    <row r="25" spans="1:11" s="271" customFormat="1" ht="13.5" customHeight="1">
      <c r="A25" s="265">
        <v>18</v>
      </c>
      <c r="B25" s="272">
        <v>18</v>
      </c>
      <c r="C25" s="272">
        <v>2020713051</v>
      </c>
      <c r="D25" s="273" t="s">
        <v>630</v>
      </c>
      <c r="E25" s="274" t="s">
        <v>370</v>
      </c>
      <c r="F25" s="275" t="s">
        <v>628</v>
      </c>
      <c r="G25" s="275" t="s">
        <v>629</v>
      </c>
      <c r="H25" s="275"/>
      <c r="I25" s="270">
        <v>0</v>
      </c>
      <c r="J25" s="271">
        <v>55631</v>
      </c>
      <c r="K25" s="271">
        <v>1</v>
      </c>
    </row>
    <row r="26" spans="1:11" s="271" customFormat="1" ht="13.5" customHeight="1">
      <c r="A26" s="265">
        <v>19</v>
      </c>
      <c r="B26" s="272">
        <v>19</v>
      </c>
      <c r="C26" s="272">
        <v>2021236340</v>
      </c>
      <c r="D26" s="273" t="s">
        <v>392</v>
      </c>
      <c r="E26" s="274" t="s">
        <v>370</v>
      </c>
      <c r="F26" s="275" t="s">
        <v>393</v>
      </c>
      <c r="G26" s="275" t="s">
        <v>394</v>
      </c>
      <c r="H26" s="275"/>
      <c r="I26" s="270">
        <v>0</v>
      </c>
      <c r="J26" s="271">
        <v>55295</v>
      </c>
      <c r="K26" s="271">
        <v>1</v>
      </c>
    </row>
    <row r="27" spans="1:11" s="271" customFormat="1" ht="13.5" customHeight="1">
      <c r="A27" s="265">
        <v>20</v>
      </c>
      <c r="B27" s="272">
        <v>20</v>
      </c>
      <c r="C27" s="272">
        <v>2021355852</v>
      </c>
      <c r="D27" s="273" t="s">
        <v>631</v>
      </c>
      <c r="E27" s="274" t="s">
        <v>632</v>
      </c>
      <c r="F27" s="275" t="s">
        <v>628</v>
      </c>
      <c r="G27" s="275" t="s">
        <v>629</v>
      </c>
      <c r="H27" s="275"/>
      <c r="I27" s="270">
        <v>0</v>
      </c>
      <c r="J27" s="271">
        <v>55642</v>
      </c>
      <c r="K27" s="271">
        <v>1</v>
      </c>
    </row>
    <row r="28" spans="1:11" s="271" customFormat="1" ht="13.5" customHeight="1">
      <c r="A28" s="265">
        <v>21</v>
      </c>
      <c r="B28" s="272">
        <v>21</v>
      </c>
      <c r="C28" s="272">
        <v>2020714233</v>
      </c>
      <c r="D28" s="273" t="s">
        <v>425</v>
      </c>
      <c r="E28" s="274" t="s">
        <v>58</v>
      </c>
      <c r="F28" s="275" t="s">
        <v>422</v>
      </c>
      <c r="G28" s="275" t="s">
        <v>396</v>
      </c>
      <c r="H28" s="275"/>
      <c r="I28" s="270">
        <v>0</v>
      </c>
      <c r="J28" s="271">
        <v>55239</v>
      </c>
      <c r="K28" s="271">
        <v>1</v>
      </c>
    </row>
    <row r="29" spans="1:11" s="271" customFormat="1" ht="13.5" customHeight="1">
      <c r="A29" s="265">
        <v>22</v>
      </c>
      <c r="B29" s="272">
        <v>22</v>
      </c>
      <c r="C29" s="272">
        <v>2021350911</v>
      </c>
      <c r="D29" s="273" t="s">
        <v>702</v>
      </c>
      <c r="E29" s="274" t="s">
        <v>295</v>
      </c>
      <c r="F29" s="275" t="s">
        <v>700</v>
      </c>
      <c r="G29" s="275" t="s">
        <v>701</v>
      </c>
      <c r="H29" s="275"/>
      <c r="I29" s="270">
        <v>0</v>
      </c>
      <c r="J29" s="271">
        <v>55680</v>
      </c>
      <c r="K29" s="271">
        <v>1</v>
      </c>
    </row>
    <row r="30" spans="1:11" s="271" customFormat="1" ht="13.5" customHeight="1">
      <c r="A30" s="265">
        <v>23</v>
      </c>
      <c r="B30" s="272">
        <v>23</v>
      </c>
      <c r="C30" s="272">
        <v>2020713608</v>
      </c>
      <c r="D30" s="273" t="s">
        <v>301</v>
      </c>
      <c r="E30" s="274" t="s">
        <v>296</v>
      </c>
      <c r="F30" s="275" t="s">
        <v>478</v>
      </c>
      <c r="G30" s="275" t="s">
        <v>396</v>
      </c>
      <c r="H30" s="275"/>
      <c r="I30" s="270">
        <v>0</v>
      </c>
      <c r="J30" s="271">
        <v>54408</v>
      </c>
      <c r="K30" s="271">
        <v>1</v>
      </c>
    </row>
    <row r="31" spans="1:11" s="271" customFormat="1" ht="13.5" customHeight="1">
      <c r="A31" s="265">
        <v>24</v>
      </c>
      <c r="B31" s="272">
        <v>24</v>
      </c>
      <c r="C31" s="272">
        <v>2021143695</v>
      </c>
      <c r="D31" s="273" t="s">
        <v>397</v>
      </c>
      <c r="E31" s="274" t="s">
        <v>398</v>
      </c>
      <c r="F31" s="275" t="s">
        <v>393</v>
      </c>
      <c r="G31" s="275" t="s">
        <v>399</v>
      </c>
      <c r="H31" s="275"/>
      <c r="I31" s="270">
        <v>0</v>
      </c>
      <c r="J31" s="271">
        <v>54665</v>
      </c>
      <c r="K31" s="271">
        <v>1</v>
      </c>
    </row>
    <row r="32" spans="1:11" s="271" customFormat="1" ht="13.5" customHeight="1">
      <c r="A32" s="265">
        <v>25</v>
      </c>
      <c r="B32" s="272">
        <v>25</v>
      </c>
      <c r="C32" s="272">
        <v>2020717505</v>
      </c>
      <c r="D32" s="273" t="s">
        <v>633</v>
      </c>
      <c r="E32" s="274" t="s">
        <v>427</v>
      </c>
      <c r="F32" s="275" t="s">
        <v>628</v>
      </c>
      <c r="G32" s="275" t="s">
        <v>629</v>
      </c>
      <c r="H32" s="275"/>
      <c r="I32" s="270">
        <v>0</v>
      </c>
      <c r="J32" s="271">
        <v>54667</v>
      </c>
      <c r="K32" s="271">
        <v>1</v>
      </c>
    </row>
    <row r="33" spans="1:11" s="271" customFormat="1" ht="13.5" customHeight="1">
      <c r="A33" s="265">
        <v>26</v>
      </c>
      <c r="B33" s="272">
        <v>26</v>
      </c>
      <c r="C33" s="272">
        <v>2020213021</v>
      </c>
      <c r="D33" s="273" t="s">
        <v>703</v>
      </c>
      <c r="E33" s="274" t="s">
        <v>427</v>
      </c>
      <c r="F33" s="275" t="s">
        <v>700</v>
      </c>
      <c r="G33" s="275" t="s">
        <v>701</v>
      </c>
      <c r="H33" s="275"/>
      <c r="I33" s="270">
        <v>0</v>
      </c>
      <c r="J33" s="271">
        <v>55686</v>
      </c>
      <c r="K33" s="271">
        <v>1</v>
      </c>
    </row>
    <row r="34" spans="1:11" s="271" customFormat="1" ht="13.5" customHeight="1">
      <c r="A34" s="265">
        <v>27</v>
      </c>
      <c r="B34" s="272">
        <v>27</v>
      </c>
      <c r="C34" s="272">
        <v>2021233958</v>
      </c>
      <c r="D34" s="273" t="s">
        <v>400</v>
      </c>
      <c r="E34" s="274" t="s">
        <v>383</v>
      </c>
      <c r="F34" s="275" t="s">
        <v>393</v>
      </c>
      <c r="G34" s="275" t="s">
        <v>394</v>
      </c>
      <c r="H34" s="275"/>
      <c r="I34" s="270">
        <v>0</v>
      </c>
      <c r="J34" s="271">
        <v>55077</v>
      </c>
      <c r="K34" s="271">
        <v>1</v>
      </c>
    </row>
    <row r="35" spans="1:11" s="271" customFormat="1" ht="13.5" customHeight="1">
      <c r="A35" s="265">
        <v>28</v>
      </c>
      <c r="B35" s="272">
        <v>28</v>
      </c>
      <c r="C35" s="272">
        <v>2021217728</v>
      </c>
      <c r="D35" s="273" t="s">
        <v>382</v>
      </c>
      <c r="E35" s="274" t="s">
        <v>383</v>
      </c>
      <c r="F35" s="275" t="s">
        <v>381</v>
      </c>
      <c r="G35" s="275" t="s">
        <v>368</v>
      </c>
      <c r="H35" s="275"/>
      <c r="I35" s="270">
        <v>0</v>
      </c>
      <c r="J35" s="271">
        <v>55649</v>
      </c>
      <c r="K35" s="271">
        <v>1</v>
      </c>
    </row>
    <row r="36" spans="1:11" s="271" customFormat="1" ht="13.5" customHeight="1">
      <c r="A36" s="265">
        <v>29</v>
      </c>
      <c r="B36" s="272">
        <v>29</v>
      </c>
      <c r="C36" s="272">
        <v>2021223453</v>
      </c>
      <c r="D36" s="273" t="s">
        <v>352</v>
      </c>
      <c r="E36" s="274" t="s">
        <v>353</v>
      </c>
      <c r="F36" s="275" t="s">
        <v>354</v>
      </c>
      <c r="G36" s="275" t="s">
        <v>355</v>
      </c>
      <c r="H36" s="275"/>
      <c r="I36" s="270">
        <v>0</v>
      </c>
      <c r="J36" s="271">
        <v>55661</v>
      </c>
      <c r="K36" s="271">
        <v>1</v>
      </c>
    </row>
    <row r="37" spans="1:11" s="271" customFormat="1" ht="13.5" customHeight="1">
      <c r="A37" s="265">
        <v>30</v>
      </c>
      <c r="B37" s="272">
        <v>30</v>
      </c>
      <c r="C37" s="272">
        <v>2021713848</v>
      </c>
      <c r="D37" s="273" t="s">
        <v>458</v>
      </c>
      <c r="E37" s="274" t="s">
        <v>299</v>
      </c>
      <c r="F37" s="275" t="s">
        <v>450</v>
      </c>
      <c r="G37" s="275" t="s">
        <v>396</v>
      </c>
      <c r="H37" s="275"/>
      <c r="I37" s="270">
        <v>0</v>
      </c>
      <c r="J37" s="271">
        <v>54645</v>
      </c>
      <c r="K37" s="271">
        <v>1</v>
      </c>
    </row>
    <row r="38" spans="1:11" s="271" customFormat="1" ht="13.5" customHeight="1">
      <c r="A38" s="265">
        <v>31</v>
      </c>
      <c r="B38" s="272">
        <v>31</v>
      </c>
      <c r="C38" s="272">
        <v>2021346987</v>
      </c>
      <c r="D38" s="273" t="s">
        <v>343</v>
      </c>
      <c r="E38" s="274" t="s">
        <v>299</v>
      </c>
      <c r="F38" s="275" t="s">
        <v>628</v>
      </c>
      <c r="G38" s="275" t="s">
        <v>629</v>
      </c>
      <c r="H38" s="275"/>
      <c r="I38" s="270">
        <v>0</v>
      </c>
      <c r="J38" s="271">
        <v>55739</v>
      </c>
      <c r="K38" s="271">
        <v>1</v>
      </c>
    </row>
    <row r="39" spans="1:11" s="271" customFormat="1" ht="13.5" customHeight="1">
      <c r="A39" s="265">
        <v>32</v>
      </c>
      <c r="B39" s="272">
        <v>32</v>
      </c>
      <c r="C39" s="272">
        <v>2020257179</v>
      </c>
      <c r="D39" s="273" t="s">
        <v>574</v>
      </c>
      <c r="E39" s="274" t="s">
        <v>57</v>
      </c>
      <c r="F39" s="275" t="s">
        <v>570</v>
      </c>
      <c r="G39" s="275" t="s">
        <v>571</v>
      </c>
      <c r="H39" s="275"/>
      <c r="I39" s="270">
        <v>0</v>
      </c>
      <c r="J39" s="271">
        <v>56428</v>
      </c>
      <c r="K39" s="271">
        <v>1</v>
      </c>
    </row>
    <row r="40" spans="1:11" s="271" customFormat="1" ht="13.5" customHeight="1">
      <c r="A40" s="265">
        <v>33</v>
      </c>
      <c r="B40" s="272">
        <v>33</v>
      </c>
      <c r="C40" s="272">
        <v>2020717052</v>
      </c>
      <c r="D40" s="273" t="s">
        <v>428</v>
      </c>
      <c r="E40" s="274" t="s">
        <v>57</v>
      </c>
      <c r="F40" s="275" t="s">
        <v>422</v>
      </c>
      <c r="G40" s="275" t="s">
        <v>396</v>
      </c>
      <c r="H40" s="275"/>
      <c r="I40" s="270">
        <v>0</v>
      </c>
      <c r="J40" s="271">
        <v>55959</v>
      </c>
      <c r="K40" s="271">
        <v>1</v>
      </c>
    </row>
    <row r="41" spans="1:11" s="271" customFormat="1" ht="13.5" customHeight="1">
      <c r="A41" s="265">
        <v>34</v>
      </c>
      <c r="B41" s="272">
        <v>34</v>
      </c>
      <c r="C41" s="272">
        <v>2020713926</v>
      </c>
      <c r="D41" s="273" t="s">
        <v>485</v>
      </c>
      <c r="E41" s="274" t="s">
        <v>57</v>
      </c>
      <c r="F41" s="275" t="s">
        <v>478</v>
      </c>
      <c r="G41" s="275" t="s">
        <v>396</v>
      </c>
      <c r="H41" s="275"/>
      <c r="I41" s="270">
        <v>0</v>
      </c>
      <c r="J41" s="271">
        <v>55055</v>
      </c>
      <c r="K41" s="271">
        <v>1</v>
      </c>
    </row>
    <row r="42" spans="1:11" s="271" customFormat="1" ht="13.5" customHeight="1">
      <c r="A42" s="265">
        <v>35</v>
      </c>
      <c r="B42" s="272">
        <v>35</v>
      </c>
      <c r="C42" s="272">
        <v>2020716258</v>
      </c>
      <c r="D42" s="273" t="s">
        <v>634</v>
      </c>
      <c r="E42" s="274" t="s">
        <v>57</v>
      </c>
      <c r="F42" s="275" t="s">
        <v>628</v>
      </c>
      <c r="G42" s="275" t="s">
        <v>629</v>
      </c>
      <c r="H42" s="275"/>
      <c r="I42" s="270">
        <v>0</v>
      </c>
      <c r="J42" s="271">
        <v>55108</v>
      </c>
      <c r="K42" s="271">
        <v>1</v>
      </c>
    </row>
    <row r="43" spans="1:11" s="271" customFormat="1" ht="13.5" customHeight="1">
      <c r="A43" s="265">
        <v>36</v>
      </c>
      <c r="B43" s="272">
        <v>36</v>
      </c>
      <c r="C43" s="272">
        <v>2020714875</v>
      </c>
      <c r="D43" s="273" t="s">
        <v>607</v>
      </c>
      <c r="E43" s="274" t="s">
        <v>52</v>
      </c>
      <c r="F43" s="275" t="s">
        <v>600</v>
      </c>
      <c r="G43" s="275" t="s">
        <v>601</v>
      </c>
      <c r="H43" s="275"/>
      <c r="I43" s="270">
        <v>0</v>
      </c>
      <c r="J43" s="271">
        <v>54405</v>
      </c>
      <c r="K43" s="271">
        <v>1</v>
      </c>
    </row>
    <row r="44" spans="1:11" s="271" customFormat="1" ht="13.5" customHeight="1">
      <c r="A44" s="265">
        <v>37</v>
      </c>
      <c r="B44" s="272">
        <v>37</v>
      </c>
      <c r="C44" s="272">
        <v>2020713939</v>
      </c>
      <c r="D44" s="273" t="s">
        <v>332</v>
      </c>
      <c r="E44" s="274" t="s">
        <v>49</v>
      </c>
      <c r="F44" s="275" t="s">
        <v>628</v>
      </c>
      <c r="G44" s="275" t="s">
        <v>629</v>
      </c>
      <c r="H44" s="275"/>
      <c r="I44" s="270">
        <v>0</v>
      </c>
      <c r="J44" s="271">
        <v>55997</v>
      </c>
      <c r="K44" s="271">
        <v>1</v>
      </c>
    </row>
    <row r="45" spans="1:11" s="271" customFormat="1" ht="13.5" customHeight="1">
      <c r="A45" s="265">
        <v>38</v>
      </c>
      <c r="B45" s="272">
        <v>38</v>
      </c>
      <c r="C45" s="272">
        <v>2021717796</v>
      </c>
      <c r="D45" s="273" t="s">
        <v>608</v>
      </c>
      <c r="E45" s="274" t="s">
        <v>300</v>
      </c>
      <c r="F45" s="275" t="s">
        <v>600</v>
      </c>
      <c r="G45" s="275" t="s">
        <v>601</v>
      </c>
      <c r="H45" s="275"/>
      <c r="I45" s="270">
        <v>0</v>
      </c>
      <c r="J45" s="271">
        <v>55953</v>
      </c>
      <c r="K45" s="271">
        <v>1</v>
      </c>
    </row>
    <row r="46" spans="1:11" s="271" customFormat="1" ht="13.5" customHeight="1">
      <c r="A46" s="265">
        <v>39</v>
      </c>
      <c r="B46" s="272">
        <v>39</v>
      </c>
      <c r="C46" s="272">
        <v>2021213886</v>
      </c>
      <c r="D46" s="273" t="s">
        <v>555</v>
      </c>
      <c r="E46" s="274" t="s">
        <v>300</v>
      </c>
      <c r="F46" s="275" t="s">
        <v>700</v>
      </c>
      <c r="G46" s="275" t="s">
        <v>701</v>
      </c>
      <c r="H46" s="275"/>
      <c r="I46" s="270">
        <v>0</v>
      </c>
      <c r="J46" s="271">
        <v>54483</v>
      </c>
      <c r="K46" s="271">
        <v>1</v>
      </c>
    </row>
    <row r="47" spans="1:11" s="271" customFormat="1" ht="13.5" customHeight="1">
      <c r="A47" s="265">
        <v>40</v>
      </c>
      <c r="B47" s="272">
        <v>40</v>
      </c>
      <c r="C47" s="272">
        <v>2020253624</v>
      </c>
      <c r="D47" s="273" t="s">
        <v>576</v>
      </c>
      <c r="E47" s="274" t="s">
        <v>577</v>
      </c>
      <c r="F47" s="275" t="s">
        <v>570</v>
      </c>
      <c r="G47" s="275" t="s">
        <v>571</v>
      </c>
      <c r="H47" s="275"/>
      <c r="I47" s="270">
        <v>0</v>
      </c>
      <c r="J47" s="271">
        <v>55110</v>
      </c>
      <c r="K47" s="271">
        <v>1</v>
      </c>
    </row>
    <row r="48" spans="1:11" s="271" customFormat="1" ht="13.5" customHeight="1">
      <c r="A48" s="265">
        <v>41</v>
      </c>
      <c r="B48" s="272">
        <v>41</v>
      </c>
      <c r="C48" s="272">
        <v>2010348144</v>
      </c>
      <c r="D48" s="273" t="s">
        <v>429</v>
      </c>
      <c r="E48" s="274" t="s">
        <v>55</v>
      </c>
      <c r="F48" s="275" t="s">
        <v>422</v>
      </c>
      <c r="G48" s="275" t="s">
        <v>396</v>
      </c>
      <c r="H48" s="275"/>
      <c r="I48" s="270">
        <v>0</v>
      </c>
      <c r="J48" s="271">
        <v>56527</v>
      </c>
      <c r="K48" s="271">
        <v>1</v>
      </c>
    </row>
    <row r="49" spans="1:11" s="271" customFormat="1" ht="13.5" customHeight="1">
      <c r="A49" s="265">
        <v>42</v>
      </c>
      <c r="B49" s="272">
        <v>42</v>
      </c>
      <c r="C49" s="272">
        <v>2020213388</v>
      </c>
      <c r="D49" s="273" t="s">
        <v>705</v>
      </c>
      <c r="E49" s="274" t="s">
        <v>579</v>
      </c>
      <c r="F49" s="275" t="s">
        <v>700</v>
      </c>
      <c r="G49" s="275" t="s">
        <v>701</v>
      </c>
      <c r="H49" s="275"/>
      <c r="I49" s="270">
        <v>0</v>
      </c>
      <c r="J49" s="271">
        <v>56366</v>
      </c>
      <c r="K49" s="271">
        <v>1</v>
      </c>
    </row>
    <row r="50" spans="1:11" s="271" customFormat="1" ht="13.5" customHeight="1">
      <c r="A50" s="265">
        <v>43</v>
      </c>
      <c r="B50" s="272">
        <v>43</v>
      </c>
      <c r="C50" s="272">
        <v>2020255697</v>
      </c>
      <c r="D50" s="273" t="s">
        <v>578</v>
      </c>
      <c r="E50" s="274" t="s">
        <v>579</v>
      </c>
      <c r="F50" s="275" t="s">
        <v>570</v>
      </c>
      <c r="G50" s="275" t="s">
        <v>571</v>
      </c>
      <c r="H50" s="275"/>
      <c r="I50" s="270">
        <v>0</v>
      </c>
      <c r="J50" s="271">
        <v>55691</v>
      </c>
      <c r="K50" s="271">
        <v>1</v>
      </c>
    </row>
    <row r="51" spans="1:11" s="271" customFormat="1" ht="13.5" customHeight="1">
      <c r="A51" s="265">
        <v>44</v>
      </c>
      <c r="B51" s="272">
        <v>44</v>
      </c>
      <c r="C51" s="272">
        <v>2021263896</v>
      </c>
      <c r="D51" s="273" t="s">
        <v>336</v>
      </c>
      <c r="E51" s="274" t="s">
        <v>303</v>
      </c>
      <c r="F51" s="275" t="s">
        <v>522</v>
      </c>
      <c r="G51" s="275" t="s">
        <v>523</v>
      </c>
      <c r="H51" s="275"/>
      <c r="I51" s="270">
        <v>0</v>
      </c>
      <c r="J51" s="271">
        <v>54489</v>
      </c>
      <c r="K51" s="271">
        <v>1</v>
      </c>
    </row>
    <row r="52" spans="1:11" s="271" customFormat="1" ht="13.5" customHeight="1">
      <c r="A52" s="265">
        <v>45</v>
      </c>
      <c r="B52" s="272">
        <v>45</v>
      </c>
      <c r="C52" s="272">
        <v>2020267434</v>
      </c>
      <c r="D52" s="273" t="s">
        <v>580</v>
      </c>
      <c r="E52" s="274" t="s">
        <v>581</v>
      </c>
      <c r="F52" s="275" t="s">
        <v>570</v>
      </c>
      <c r="G52" s="275" t="s">
        <v>571</v>
      </c>
      <c r="H52" s="275"/>
      <c r="I52" s="270">
        <v>0</v>
      </c>
      <c r="J52" s="271">
        <v>54447</v>
      </c>
      <c r="K52" s="271">
        <v>1</v>
      </c>
    </row>
    <row r="53" spans="1:11" s="271" customFormat="1" ht="13.5" customHeight="1">
      <c r="A53" s="265">
        <v>46</v>
      </c>
      <c r="B53" s="272">
        <v>46</v>
      </c>
      <c r="C53" s="272">
        <v>2020714806</v>
      </c>
      <c r="D53" s="273" t="s">
        <v>660</v>
      </c>
      <c r="E53" s="274" t="s">
        <v>583</v>
      </c>
      <c r="F53" s="275" t="s">
        <v>655</v>
      </c>
      <c r="G53" s="275" t="s">
        <v>629</v>
      </c>
      <c r="H53" s="275"/>
      <c r="I53" s="270">
        <v>0</v>
      </c>
      <c r="J53" s="271">
        <v>55192</v>
      </c>
      <c r="K53" s="271">
        <v>1</v>
      </c>
    </row>
    <row r="54" spans="1:11" s="271" customFormat="1" ht="13.5" customHeight="1">
      <c r="A54" s="265">
        <v>47</v>
      </c>
      <c r="B54" s="272">
        <v>47</v>
      </c>
      <c r="C54" s="272">
        <v>2020253861</v>
      </c>
      <c r="D54" s="273" t="s">
        <v>582</v>
      </c>
      <c r="E54" s="274" t="s">
        <v>583</v>
      </c>
      <c r="F54" s="275" t="s">
        <v>570</v>
      </c>
      <c r="G54" s="275" t="s">
        <v>571</v>
      </c>
      <c r="H54" s="275"/>
      <c r="I54" s="270">
        <v>0</v>
      </c>
      <c r="J54" s="271">
        <v>55571</v>
      </c>
      <c r="K54" s="271">
        <v>1</v>
      </c>
    </row>
    <row r="55" spans="1:11" s="271" customFormat="1" ht="13.5" customHeight="1">
      <c r="A55" s="265">
        <v>48</v>
      </c>
      <c r="B55" s="272">
        <v>48</v>
      </c>
      <c r="C55" s="272">
        <v>2020258455</v>
      </c>
      <c r="D55" s="273" t="s">
        <v>301</v>
      </c>
      <c r="E55" s="274" t="s">
        <v>524</v>
      </c>
      <c r="F55" s="275" t="s">
        <v>522</v>
      </c>
      <c r="G55" s="275" t="s">
        <v>523</v>
      </c>
      <c r="H55" s="275"/>
      <c r="I55" s="270">
        <v>0</v>
      </c>
      <c r="J55" s="271">
        <v>55654</v>
      </c>
      <c r="K55" s="271">
        <v>1</v>
      </c>
    </row>
    <row r="56" spans="1:11" s="271" customFormat="1" ht="13.5" customHeight="1">
      <c r="A56" s="265">
        <v>49</v>
      </c>
      <c r="B56" s="272">
        <v>49</v>
      </c>
      <c r="C56" s="272">
        <v>2020713061</v>
      </c>
      <c r="D56" s="273" t="s">
        <v>486</v>
      </c>
      <c r="E56" s="274" t="s">
        <v>309</v>
      </c>
      <c r="F56" s="275" t="s">
        <v>478</v>
      </c>
      <c r="G56" s="275" t="s">
        <v>396</v>
      </c>
      <c r="H56" s="275"/>
      <c r="I56" s="270">
        <v>0</v>
      </c>
      <c r="J56" s="271">
        <v>54406</v>
      </c>
      <c r="K56" s="271">
        <v>1</v>
      </c>
    </row>
    <row r="57" spans="1:11" s="271" customFormat="1" ht="13.5" customHeight="1">
      <c r="A57" s="265">
        <v>50</v>
      </c>
      <c r="B57" s="272">
        <v>50</v>
      </c>
      <c r="C57" s="272">
        <v>2021113728</v>
      </c>
      <c r="D57" s="273" t="s">
        <v>401</v>
      </c>
      <c r="E57" s="274" t="s">
        <v>309</v>
      </c>
      <c r="F57" s="275" t="s">
        <v>393</v>
      </c>
      <c r="G57" s="275" t="s">
        <v>399</v>
      </c>
      <c r="H57" s="275"/>
      <c r="I57" s="270">
        <v>0</v>
      </c>
      <c r="J57" s="271">
        <v>54198</v>
      </c>
      <c r="K57" s="271">
        <v>1</v>
      </c>
    </row>
    <row r="58" spans="1:11" s="271" customFormat="1" ht="13.5" customHeight="1">
      <c r="A58" s="265">
        <v>51</v>
      </c>
      <c r="B58" s="272">
        <v>51</v>
      </c>
      <c r="C58" s="272">
        <v>2020217157</v>
      </c>
      <c r="D58" s="273" t="s">
        <v>708</v>
      </c>
      <c r="E58" s="274" t="s">
        <v>310</v>
      </c>
      <c r="F58" s="275" t="s">
        <v>700</v>
      </c>
      <c r="G58" s="275" t="s">
        <v>701</v>
      </c>
      <c r="H58" s="275"/>
      <c r="I58" s="270">
        <v>0</v>
      </c>
      <c r="J58" s="271">
        <v>56486</v>
      </c>
      <c r="K58" s="271">
        <v>1</v>
      </c>
    </row>
    <row r="59" spans="1:11" s="271" customFormat="1" ht="13.5" customHeight="1">
      <c r="A59" s="265">
        <v>52</v>
      </c>
      <c r="B59" s="272">
        <v>52</v>
      </c>
      <c r="C59" s="272">
        <v>2020341017</v>
      </c>
      <c r="D59" s="273" t="s">
        <v>635</v>
      </c>
      <c r="E59" s="274" t="s">
        <v>636</v>
      </c>
      <c r="F59" s="275" t="s">
        <v>628</v>
      </c>
      <c r="G59" s="275" t="s">
        <v>629</v>
      </c>
      <c r="H59" s="275"/>
      <c r="I59" s="270">
        <v>0</v>
      </c>
      <c r="J59" s="271">
        <v>56513</v>
      </c>
      <c r="K59" s="271">
        <v>1</v>
      </c>
    </row>
    <row r="60" spans="1:11" s="271" customFormat="1" ht="13.5" customHeight="1">
      <c r="A60" s="265">
        <v>53</v>
      </c>
      <c r="B60" s="272">
        <v>53</v>
      </c>
      <c r="C60" s="272">
        <v>171575548</v>
      </c>
      <c r="D60" s="273" t="s">
        <v>528</v>
      </c>
      <c r="E60" s="274" t="s">
        <v>529</v>
      </c>
      <c r="F60" s="275" t="s">
        <v>526</v>
      </c>
      <c r="G60" s="275" t="s">
        <v>530</v>
      </c>
      <c r="H60" s="275"/>
      <c r="I60" s="270">
        <v>42277</v>
      </c>
      <c r="J60" s="271">
        <v>56562</v>
      </c>
      <c r="K60" s="271">
        <v>1</v>
      </c>
    </row>
    <row r="61" spans="1:11" s="271" customFormat="1" ht="13.5" customHeight="1">
      <c r="A61" s="265">
        <v>54</v>
      </c>
      <c r="B61" s="272">
        <v>54</v>
      </c>
      <c r="C61" s="272">
        <v>2020714732</v>
      </c>
      <c r="D61" s="273" t="s">
        <v>487</v>
      </c>
      <c r="E61" s="274" t="s">
        <v>488</v>
      </c>
      <c r="F61" s="275" t="s">
        <v>478</v>
      </c>
      <c r="G61" s="275" t="s">
        <v>396</v>
      </c>
      <c r="H61" s="275"/>
      <c r="I61" s="270">
        <v>0</v>
      </c>
      <c r="J61" s="271">
        <v>54410</v>
      </c>
      <c r="K61" s="271">
        <v>1</v>
      </c>
    </row>
    <row r="62" spans="1:11" s="271" customFormat="1" ht="13.5" customHeight="1">
      <c r="A62" s="265">
        <v>55</v>
      </c>
      <c r="B62" s="272">
        <v>55</v>
      </c>
      <c r="C62" s="272">
        <v>2020346977</v>
      </c>
      <c r="D62" s="273" t="s">
        <v>612</v>
      </c>
      <c r="E62" s="274" t="s">
        <v>488</v>
      </c>
      <c r="F62" s="275" t="s">
        <v>600</v>
      </c>
      <c r="G62" s="275" t="s">
        <v>601</v>
      </c>
      <c r="H62" s="275"/>
      <c r="I62" s="270">
        <v>0</v>
      </c>
      <c r="J62" s="271">
        <v>54098</v>
      </c>
      <c r="K62" s="271">
        <v>1</v>
      </c>
    </row>
    <row r="63" spans="1:11" s="271" customFormat="1" ht="13.5" customHeight="1">
      <c r="A63" s="265">
        <v>56</v>
      </c>
      <c r="B63" s="272">
        <v>56</v>
      </c>
      <c r="C63" s="272">
        <v>2020348104</v>
      </c>
      <c r="D63" s="273" t="s">
        <v>306</v>
      </c>
      <c r="E63" s="274" t="s">
        <v>488</v>
      </c>
      <c r="F63" s="275" t="s">
        <v>655</v>
      </c>
      <c r="G63" s="275" t="s">
        <v>629</v>
      </c>
      <c r="H63" s="275"/>
      <c r="I63" s="270">
        <v>0</v>
      </c>
      <c r="J63" s="271">
        <v>56339</v>
      </c>
      <c r="K63" s="271">
        <v>1</v>
      </c>
    </row>
    <row r="64" spans="1:11" s="271" customFormat="1" ht="13.5" customHeight="1">
      <c r="A64" s="265">
        <v>57</v>
      </c>
      <c r="B64" s="272">
        <v>57</v>
      </c>
      <c r="C64" s="272">
        <v>2020714958</v>
      </c>
      <c r="D64" s="273" t="s">
        <v>485</v>
      </c>
      <c r="E64" s="274" t="s">
        <v>488</v>
      </c>
      <c r="F64" s="275" t="s">
        <v>478</v>
      </c>
      <c r="G64" s="275" t="s">
        <v>396</v>
      </c>
      <c r="H64" s="275"/>
      <c r="I64" s="270">
        <v>0</v>
      </c>
      <c r="J64" s="271">
        <v>54333</v>
      </c>
      <c r="K64" s="271">
        <v>1</v>
      </c>
    </row>
    <row r="65" spans="1:11" s="271" customFormat="1" ht="13.5" customHeight="1">
      <c r="A65" s="265">
        <v>58</v>
      </c>
      <c r="B65" s="272">
        <v>58</v>
      </c>
      <c r="C65" s="272">
        <v>2020348480</v>
      </c>
      <c r="D65" s="273" t="s">
        <v>637</v>
      </c>
      <c r="E65" s="274" t="s">
        <v>488</v>
      </c>
      <c r="F65" s="275" t="s">
        <v>628</v>
      </c>
      <c r="G65" s="275" t="s">
        <v>629</v>
      </c>
      <c r="H65" s="275"/>
      <c r="I65" s="270">
        <v>0</v>
      </c>
      <c r="J65" s="271">
        <v>55215</v>
      </c>
      <c r="K65" s="271">
        <v>1</v>
      </c>
    </row>
    <row r="66" spans="1:11" s="271" customFormat="1" ht="13.5" customHeight="1">
      <c r="A66" s="265">
        <v>59</v>
      </c>
      <c r="B66" s="272">
        <v>59</v>
      </c>
      <c r="C66" s="272">
        <v>2021714375</v>
      </c>
      <c r="D66" s="273" t="s">
        <v>293</v>
      </c>
      <c r="E66" s="274" t="s">
        <v>389</v>
      </c>
      <c r="F66" s="275" t="s">
        <v>450</v>
      </c>
      <c r="G66" s="275" t="s">
        <v>396</v>
      </c>
      <c r="H66" s="275"/>
      <c r="I66" s="270">
        <v>0</v>
      </c>
      <c r="J66" s="271">
        <v>55098</v>
      </c>
      <c r="K66" s="271">
        <v>1</v>
      </c>
    </row>
    <row r="67" spans="1:11" s="271" customFormat="1" ht="13.5" customHeight="1">
      <c r="A67" s="265">
        <v>60</v>
      </c>
      <c r="B67" s="272">
        <v>60</v>
      </c>
      <c r="C67" s="272">
        <v>2021716132</v>
      </c>
      <c r="D67" s="273" t="s">
        <v>489</v>
      </c>
      <c r="E67" s="274" t="s">
        <v>490</v>
      </c>
      <c r="F67" s="275" t="s">
        <v>478</v>
      </c>
      <c r="G67" s="275" t="s">
        <v>396</v>
      </c>
      <c r="H67" s="275"/>
      <c r="I67" s="270">
        <v>0</v>
      </c>
      <c r="J67" s="271">
        <v>54553</v>
      </c>
      <c r="K67" s="271">
        <v>1</v>
      </c>
    </row>
    <row r="68" spans="1:11" s="271" customFormat="1" ht="13.5" customHeight="1">
      <c r="A68" s="265">
        <v>61</v>
      </c>
      <c r="B68" s="272">
        <v>61</v>
      </c>
      <c r="C68" s="272">
        <v>2021358045</v>
      </c>
      <c r="D68" s="273" t="s">
        <v>710</v>
      </c>
      <c r="E68" s="274" t="s">
        <v>436</v>
      </c>
      <c r="F68" s="275" t="s">
        <v>700</v>
      </c>
      <c r="G68" s="275" t="s">
        <v>701</v>
      </c>
      <c r="H68" s="275"/>
      <c r="I68" s="270">
        <v>0</v>
      </c>
      <c r="J68" s="271">
        <v>55601</v>
      </c>
      <c r="K68" s="271">
        <v>1</v>
      </c>
    </row>
    <row r="69" spans="1:11" s="271" customFormat="1" ht="13.5" customHeight="1">
      <c r="A69" s="265">
        <v>62</v>
      </c>
      <c r="B69" s="272">
        <v>62</v>
      </c>
      <c r="C69" s="272">
        <v>2021713567</v>
      </c>
      <c r="D69" s="273" t="s">
        <v>638</v>
      </c>
      <c r="E69" s="274" t="s">
        <v>639</v>
      </c>
      <c r="F69" s="275" t="s">
        <v>628</v>
      </c>
      <c r="G69" s="275" t="s">
        <v>629</v>
      </c>
      <c r="H69" s="275"/>
      <c r="I69" s="270">
        <v>0</v>
      </c>
      <c r="J69" s="271">
        <v>55630</v>
      </c>
      <c r="K69" s="271">
        <v>1</v>
      </c>
    </row>
    <row r="70" spans="1:11" s="271" customFormat="1" ht="13.5" customHeight="1">
      <c r="A70" s="265">
        <v>63</v>
      </c>
      <c r="B70" s="272">
        <v>63</v>
      </c>
      <c r="C70" s="272">
        <v>2020717338</v>
      </c>
      <c r="D70" s="273" t="s">
        <v>491</v>
      </c>
      <c r="E70" s="274" t="s">
        <v>492</v>
      </c>
      <c r="F70" s="275" t="s">
        <v>478</v>
      </c>
      <c r="G70" s="275" t="s">
        <v>396</v>
      </c>
      <c r="H70" s="275"/>
      <c r="I70" s="270">
        <v>0</v>
      </c>
      <c r="J70" s="271">
        <v>56541</v>
      </c>
      <c r="K70" s="271">
        <v>1</v>
      </c>
    </row>
    <row r="71" spans="1:11" s="271" customFormat="1" ht="13.5" customHeight="1">
      <c r="A71" s="265">
        <v>64</v>
      </c>
      <c r="B71" s="272">
        <v>64</v>
      </c>
      <c r="C71" s="272">
        <v>2020717774</v>
      </c>
      <c r="D71" s="273" t="s">
        <v>640</v>
      </c>
      <c r="E71" s="274" t="s">
        <v>641</v>
      </c>
      <c r="F71" s="275" t="s">
        <v>628</v>
      </c>
      <c r="G71" s="275" t="s">
        <v>629</v>
      </c>
      <c r="H71" s="275"/>
      <c r="I71" s="270">
        <v>0</v>
      </c>
      <c r="J71" s="271">
        <v>55646</v>
      </c>
      <c r="K71" s="271">
        <v>1</v>
      </c>
    </row>
    <row r="72" spans="1:11" s="271" customFormat="1" ht="13.5" customHeight="1">
      <c r="A72" s="265">
        <v>65</v>
      </c>
      <c r="B72" s="272">
        <v>65</v>
      </c>
      <c r="C72" s="272">
        <v>2020254880</v>
      </c>
      <c r="D72" s="273" t="s">
        <v>699</v>
      </c>
      <c r="E72" s="274" t="s">
        <v>641</v>
      </c>
      <c r="F72" s="275" t="s">
        <v>700</v>
      </c>
      <c r="G72" s="275" t="s">
        <v>701</v>
      </c>
      <c r="H72" s="275"/>
      <c r="I72" s="270">
        <v>0</v>
      </c>
      <c r="J72" s="271">
        <v>55242</v>
      </c>
      <c r="K72" s="271">
        <v>1</v>
      </c>
    </row>
    <row r="73" spans="1:11" s="271" customFormat="1" ht="13.5" customHeight="1">
      <c r="A73" s="265">
        <v>66</v>
      </c>
      <c r="B73" s="272">
        <v>66</v>
      </c>
      <c r="C73" s="272">
        <v>2021213660</v>
      </c>
      <c r="D73" s="273" t="s">
        <v>711</v>
      </c>
      <c r="E73" s="274" t="s">
        <v>314</v>
      </c>
      <c r="F73" s="275" t="s">
        <v>700</v>
      </c>
      <c r="G73" s="275" t="s">
        <v>701</v>
      </c>
      <c r="H73" s="275"/>
      <c r="I73" s="270">
        <v>0</v>
      </c>
      <c r="J73" s="271">
        <v>56495</v>
      </c>
      <c r="K73" s="271">
        <v>1</v>
      </c>
    </row>
    <row r="74" spans="1:11" s="271" customFormat="1" ht="13.5" customHeight="1">
      <c r="A74" s="265">
        <v>67</v>
      </c>
      <c r="B74" s="272">
        <v>67</v>
      </c>
      <c r="C74" s="272">
        <v>2021713720</v>
      </c>
      <c r="D74" s="273" t="s">
        <v>298</v>
      </c>
      <c r="E74" s="274" t="s">
        <v>437</v>
      </c>
      <c r="F74" s="275" t="s">
        <v>422</v>
      </c>
      <c r="G74" s="275" t="s">
        <v>396</v>
      </c>
      <c r="H74" s="275"/>
      <c r="I74" s="270">
        <v>0</v>
      </c>
      <c r="J74" s="271">
        <v>55600</v>
      </c>
      <c r="K74" s="271">
        <v>1</v>
      </c>
    </row>
    <row r="75" spans="1:11" s="271" customFormat="1" ht="13.5" customHeight="1">
      <c r="A75" s="265">
        <v>68</v>
      </c>
      <c r="B75" s="272">
        <v>68</v>
      </c>
      <c r="C75" s="272">
        <v>2021338418</v>
      </c>
      <c r="D75" s="273" t="s">
        <v>712</v>
      </c>
      <c r="E75" s="274" t="s">
        <v>460</v>
      </c>
      <c r="F75" s="275" t="s">
        <v>700</v>
      </c>
      <c r="G75" s="275" t="s">
        <v>701</v>
      </c>
      <c r="H75" s="275"/>
      <c r="I75" s="270">
        <v>0</v>
      </c>
      <c r="J75" s="271">
        <v>56364</v>
      </c>
      <c r="K75" s="271">
        <v>1</v>
      </c>
    </row>
    <row r="76" spans="1:11" s="271" customFormat="1" ht="13.5" customHeight="1">
      <c r="A76" s="265">
        <v>69</v>
      </c>
      <c r="B76" s="272">
        <v>69</v>
      </c>
      <c r="C76" s="272">
        <v>2020712920</v>
      </c>
      <c r="D76" s="273" t="s">
        <v>438</v>
      </c>
      <c r="E76" s="274" t="s">
        <v>315</v>
      </c>
      <c r="F76" s="275" t="s">
        <v>422</v>
      </c>
      <c r="G76" s="275" t="s">
        <v>396</v>
      </c>
      <c r="H76" s="275"/>
      <c r="I76" s="270">
        <v>0</v>
      </c>
      <c r="J76" s="271">
        <v>54446</v>
      </c>
      <c r="K76" s="271">
        <v>1</v>
      </c>
    </row>
    <row r="77" spans="1:11" s="271" customFormat="1" ht="13.5" customHeight="1">
      <c r="A77" s="265">
        <v>70</v>
      </c>
      <c r="B77" s="272">
        <v>70</v>
      </c>
      <c r="C77" s="272">
        <v>2020114873</v>
      </c>
      <c r="D77" s="273" t="s">
        <v>533</v>
      </c>
      <c r="E77" s="274" t="s">
        <v>440</v>
      </c>
      <c r="F77" s="275" t="s">
        <v>526</v>
      </c>
      <c r="G77" s="275" t="s">
        <v>534</v>
      </c>
      <c r="H77" s="275"/>
      <c r="I77" s="270">
        <v>0</v>
      </c>
      <c r="J77" s="271">
        <v>55060</v>
      </c>
      <c r="K77" s="271">
        <v>1</v>
      </c>
    </row>
    <row r="78" spans="1:11" s="271" customFormat="1" ht="13.5" customHeight="1">
      <c r="A78" s="265">
        <v>71</v>
      </c>
      <c r="B78" s="272">
        <v>71</v>
      </c>
      <c r="C78" s="272">
        <v>2020713243</v>
      </c>
      <c r="D78" s="273" t="s">
        <v>462</v>
      </c>
      <c r="E78" s="274" t="s">
        <v>463</v>
      </c>
      <c r="F78" s="275" t="s">
        <v>450</v>
      </c>
      <c r="G78" s="275" t="s">
        <v>396</v>
      </c>
      <c r="H78" s="275"/>
      <c r="I78" s="270">
        <v>0</v>
      </c>
      <c r="J78" s="271">
        <v>55707</v>
      </c>
      <c r="K78" s="271">
        <v>1</v>
      </c>
    </row>
    <row r="79" spans="1:11" s="271" customFormat="1" ht="13.5" customHeight="1">
      <c r="A79" s="265">
        <v>72</v>
      </c>
      <c r="B79" s="272">
        <v>72</v>
      </c>
      <c r="C79" s="272">
        <v>2020234278</v>
      </c>
      <c r="D79" s="273" t="s">
        <v>402</v>
      </c>
      <c r="E79" s="274" t="s">
        <v>403</v>
      </c>
      <c r="F79" s="275" t="s">
        <v>393</v>
      </c>
      <c r="G79" s="275" t="s">
        <v>394</v>
      </c>
      <c r="H79" s="275"/>
      <c r="I79" s="270">
        <v>0</v>
      </c>
      <c r="J79" s="271">
        <v>56489</v>
      </c>
      <c r="K79" s="271">
        <v>1</v>
      </c>
    </row>
    <row r="80" spans="1:11" s="271" customFormat="1" ht="13.5" customHeight="1">
      <c r="A80" s="265">
        <v>73</v>
      </c>
      <c r="B80" s="272">
        <v>73</v>
      </c>
      <c r="C80" s="272">
        <v>2021246709</v>
      </c>
      <c r="D80" s="273" t="s">
        <v>613</v>
      </c>
      <c r="E80" s="274" t="s">
        <v>317</v>
      </c>
      <c r="F80" s="275" t="s">
        <v>600</v>
      </c>
      <c r="G80" s="275" t="s">
        <v>406</v>
      </c>
      <c r="H80" s="275"/>
      <c r="I80" s="270">
        <v>0</v>
      </c>
      <c r="J80" s="271">
        <v>54459</v>
      </c>
      <c r="K80" s="271">
        <v>1</v>
      </c>
    </row>
    <row r="81" spans="1:11" s="271" customFormat="1" ht="13.5" customHeight="1">
      <c r="A81" s="265">
        <v>74</v>
      </c>
      <c r="B81" s="272">
        <v>74</v>
      </c>
      <c r="C81" s="272">
        <v>2021724576</v>
      </c>
      <c r="D81" s="273" t="s">
        <v>505</v>
      </c>
      <c r="E81" s="274" t="s">
        <v>317</v>
      </c>
      <c r="F81" s="275" t="s">
        <v>503</v>
      </c>
      <c r="G81" s="275" t="s">
        <v>504</v>
      </c>
      <c r="H81" s="275"/>
      <c r="I81" s="270">
        <v>0</v>
      </c>
      <c r="J81" s="271">
        <v>56544</v>
      </c>
      <c r="K81" s="271">
        <v>1</v>
      </c>
    </row>
    <row r="82" spans="1:11" s="271" customFormat="1" ht="13.5" customHeight="1">
      <c r="A82" s="265">
        <v>75</v>
      </c>
      <c r="B82" s="272">
        <v>75</v>
      </c>
      <c r="C82" s="292">
        <v>2020715781</v>
      </c>
      <c r="D82" s="293" t="s">
        <v>685</v>
      </c>
      <c r="E82" s="294" t="s">
        <v>494</v>
      </c>
      <c r="F82" s="295" t="s">
        <v>682</v>
      </c>
      <c r="G82" s="295" t="s">
        <v>629</v>
      </c>
      <c r="H82" s="295" t="s">
        <v>747</v>
      </c>
      <c r="I82" s="296">
        <v>0</v>
      </c>
      <c r="K82" s="271">
        <v>1</v>
      </c>
    </row>
    <row r="83" spans="1:11" s="271" customFormat="1" ht="13.5" customHeight="1">
      <c r="A83" s="265">
        <v>76</v>
      </c>
      <c r="B83" s="272">
        <v>76</v>
      </c>
      <c r="C83" s="272">
        <v>2020254105</v>
      </c>
      <c r="D83" s="273" t="s">
        <v>535</v>
      </c>
      <c r="E83" s="274" t="s">
        <v>494</v>
      </c>
      <c r="F83" s="275" t="s">
        <v>526</v>
      </c>
      <c r="G83" s="275" t="s">
        <v>527</v>
      </c>
      <c r="H83" s="275"/>
      <c r="I83" s="270">
        <v>0</v>
      </c>
      <c r="J83" s="271">
        <v>56351</v>
      </c>
      <c r="K83" s="271">
        <v>1</v>
      </c>
    </row>
    <row r="84" spans="1:11" s="271" customFormat="1" ht="13.5" customHeight="1">
      <c r="A84" s="265">
        <v>77</v>
      </c>
      <c r="B84" s="272">
        <v>77</v>
      </c>
      <c r="C84" s="272">
        <v>2020726504</v>
      </c>
      <c r="D84" s="273" t="s">
        <v>328</v>
      </c>
      <c r="E84" s="274" t="s">
        <v>494</v>
      </c>
      <c r="F84" s="275" t="s">
        <v>655</v>
      </c>
      <c r="G84" s="275" t="s">
        <v>629</v>
      </c>
      <c r="H84" s="275"/>
      <c r="I84" s="270">
        <v>0</v>
      </c>
      <c r="J84" s="271">
        <v>54398</v>
      </c>
      <c r="K84" s="271">
        <v>1</v>
      </c>
    </row>
    <row r="85" spans="1:11" s="271" customFormat="1" ht="13.5" customHeight="1">
      <c r="A85" s="265">
        <v>78</v>
      </c>
      <c r="B85" s="272">
        <v>78</v>
      </c>
      <c r="C85" s="272">
        <v>2020345385</v>
      </c>
      <c r="D85" s="273" t="s">
        <v>686</v>
      </c>
      <c r="E85" s="274" t="s">
        <v>318</v>
      </c>
      <c r="F85" s="275" t="s">
        <v>682</v>
      </c>
      <c r="G85" s="275" t="s">
        <v>629</v>
      </c>
      <c r="H85" s="275"/>
      <c r="I85" s="270">
        <v>0</v>
      </c>
      <c r="J85" s="271">
        <v>55738</v>
      </c>
      <c r="K85" s="271">
        <v>1</v>
      </c>
    </row>
    <row r="86" spans="1:11" s="271" customFormat="1" ht="13.5" customHeight="1">
      <c r="A86" s="265">
        <v>79</v>
      </c>
      <c r="B86" s="272">
        <v>79</v>
      </c>
      <c r="C86" s="272">
        <v>2020214207</v>
      </c>
      <c r="D86" s="273" t="s">
        <v>404</v>
      </c>
      <c r="E86" s="274" t="s">
        <v>318</v>
      </c>
      <c r="F86" s="275" t="s">
        <v>393</v>
      </c>
      <c r="G86" s="275" t="s">
        <v>394</v>
      </c>
      <c r="H86" s="275"/>
      <c r="I86" s="270">
        <v>0</v>
      </c>
      <c r="J86" s="271">
        <v>55202</v>
      </c>
      <c r="K86" s="271">
        <v>1</v>
      </c>
    </row>
    <row r="87" spans="1:11" s="271" customFormat="1" ht="13.5" customHeight="1">
      <c r="A87" s="265">
        <v>80</v>
      </c>
      <c r="B87" s="272">
        <v>80</v>
      </c>
      <c r="C87" s="272">
        <v>2020216231</v>
      </c>
      <c r="D87" s="273" t="s">
        <v>536</v>
      </c>
      <c r="E87" s="274" t="s">
        <v>318</v>
      </c>
      <c r="F87" s="275" t="s">
        <v>526</v>
      </c>
      <c r="G87" s="275" t="s">
        <v>534</v>
      </c>
      <c r="H87" s="275"/>
      <c r="I87" s="270">
        <v>0</v>
      </c>
      <c r="J87" s="271">
        <v>55059</v>
      </c>
      <c r="K87" s="271">
        <v>1</v>
      </c>
    </row>
    <row r="88" spans="1:11" s="271" customFormat="1" ht="13.5" customHeight="1">
      <c r="A88" s="265">
        <v>81</v>
      </c>
      <c r="B88" s="272">
        <v>81</v>
      </c>
      <c r="C88" s="272">
        <v>2020216627</v>
      </c>
      <c r="D88" s="273" t="s">
        <v>714</v>
      </c>
      <c r="E88" s="274" t="s">
        <v>715</v>
      </c>
      <c r="F88" s="275" t="s">
        <v>700</v>
      </c>
      <c r="G88" s="275" t="s">
        <v>701</v>
      </c>
      <c r="H88" s="275"/>
      <c r="I88" s="270">
        <v>0</v>
      </c>
      <c r="J88" s="271">
        <v>56367</v>
      </c>
      <c r="K88" s="271">
        <v>1</v>
      </c>
    </row>
    <row r="89" spans="1:11" s="271" customFormat="1" ht="13.5" customHeight="1">
      <c r="A89" s="265">
        <v>82</v>
      </c>
      <c r="B89" s="272">
        <v>82</v>
      </c>
      <c r="C89" s="272">
        <v>2020716711</v>
      </c>
      <c r="D89" s="273" t="s">
        <v>495</v>
      </c>
      <c r="E89" s="274" t="s">
        <v>391</v>
      </c>
      <c r="F89" s="275" t="s">
        <v>478</v>
      </c>
      <c r="G89" s="275" t="s">
        <v>396</v>
      </c>
      <c r="H89" s="275"/>
      <c r="I89" s="270">
        <v>0</v>
      </c>
      <c r="J89" s="271">
        <v>55895</v>
      </c>
      <c r="K89" s="271">
        <v>1</v>
      </c>
    </row>
    <row r="90" spans="1:11" s="271" customFormat="1" ht="13.5" customHeight="1">
      <c r="A90" s="265">
        <v>83</v>
      </c>
      <c r="B90" s="272">
        <v>83</v>
      </c>
      <c r="C90" s="272">
        <v>2021213739</v>
      </c>
      <c r="D90" s="273" t="s">
        <v>716</v>
      </c>
      <c r="E90" s="274" t="s">
        <v>717</v>
      </c>
      <c r="F90" s="275" t="s">
        <v>700</v>
      </c>
      <c r="G90" s="275" t="s">
        <v>701</v>
      </c>
      <c r="H90" s="275"/>
      <c r="I90" s="270">
        <v>0</v>
      </c>
      <c r="J90" s="271">
        <v>55665</v>
      </c>
      <c r="K90" s="271">
        <v>1</v>
      </c>
    </row>
    <row r="91" spans="1:11" s="271" customFormat="1" ht="13.5" customHeight="1">
      <c r="A91" s="265">
        <v>84</v>
      </c>
      <c r="B91" s="272">
        <v>84</v>
      </c>
      <c r="C91" s="272">
        <v>2020220736</v>
      </c>
      <c r="D91" s="273" t="s">
        <v>337</v>
      </c>
      <c r="E91" s="274" t="s">
        <v>319</v>
      </c>
      <c r="F91" s="275" t="s">
        <v>354</v>
      </c>
      <c r="G91" s="275" t="s">
        <v>355</v>
      </c>
      <c r="H91" s="275"/>
      <c r="I91" s="270">
        <v>0</v>
      </c>
      <c r="J91" s="271">
        <v>55765</v>
      </c>
      <c r="K91" s="271">
        <v>1</v>
      </c>
    </row>
    <row r="92" spans="1:11" s="271" customFormat="1" ht="13.5" customHeight="1">
      <c r="A92" s="265">
        <v>85</v>
      </c>
      <c r="B92" s="272">
        <v>85</v>
      </c>
      <c r="C92" s="272">
        <v>2020345361</v>
      </c>
      <c r="D92" s="273" t="s">
        <v>499</v>
      </c>
      <c r="E92" s="274" t="s">
        <v>319</v>
      </c>
      <c r="F92" s="275" t="s">
        <v>478</v>
      </c>
      <c r="G92" s="275" t="s">
        <v>396</v>
      </c>
      <c r="H92" s="275"/>
      <c r="I92" s="270">
        <v>0</v>
      </c>
      <c r="J92" s="271">
        <v>55066</v>
      </c>
      <c r="K92" s="271">
        <v>1</v>
      </c>
    </row>
    <row r="93" spans="1:11" s="271" customFormat="1" ht="13.5" customHeight="1">
      <c r="A93" s="265">
        <v>86</v>
      </c>
      <c r="B93" s="272">
        <v>86</v>
      </c>
      <c r="C93" s="272">
        <v>2020345391</v>
      </c>
      <c r="D93" s="273" t="s">
        <v>615</v>
      </c>
      <c r="E93" s="274" t="s">
        <v>319</v>
      </c>
      <c r="F93" s="275" t="s">
        <v>600</v>
      </c>
      <c r="G93" s="275" t="s">
        <v>601</v>
      </c>
      <c r="H93" s="275"/>
      <c r="I93" s="270">
        <v>0</v>
      </c>
      <c r="J93" s="271">
        <v>55236</v>
      </c>
      <c r="K93" s="271">
        <v>1</v>
      </c>
    </row>
    <row r="94" spans="1:11" s="271" customFormat="1" ht="13.5" customHeight="1">
      <c r="A94" s="265">
        <v>87</v>
      </c>
      <c r="B94" s="272">
        <v>87</v>
      </c>
      <c r="C94" s="272">
        <v>2020255073</v>
      </c>
      <c r="D94" s="273" t="s">
        <v>537</v>
      </c>
      <c r="E94" s="274" t="s">
        <v>319</v>
      </c>
      <c r="F94" s="275" t="s">
        <v>526</v>
      </c>
      <c r="G94" s="275" t="s">
        <v>527</v>
      </c>
      <c r="H94" s="275"/>
      <c r="I94" s="270">
        <v>0</v>
      </c>
      <c r="J94" s="271">
        <v>56352</v>
      </c>
      <c r="K94" s="271">
        <v>1</v>
      </c>
    </row>
    <row r="95" spans="1:11" s="271" customFormat="1" ht="13.5" customHeight="1">
      <c r="A95" s="265">
        <v>88</v>
      </c>
      <c r="B95" s="272">
        <v>88</v>
      </c>
      <c r="C95" s="272">
        <v>2020263678</v>
      </c>
      <c r="D95" s="273" t="s">
        <v>562</v>
      </c>
      <c r="E95" s="274" t="s">
        <v>563</v>
      </c>
      <c r="F95" s="275" t="s">
        <v>560</v>
      </c>
      <c r="G95" s="275" t="s">
        <v>523</v>
      </c>
      <c r="H95" s="275"/>
      <c r="I95" s="270">
        <v>0</v>
      </c>
      <c r="J95" s="271">
        <v>54096</v>
      </c>
      <c r="K95" s="271">
        <v>1</v>
      </c>
    </row>
    <row r="96" spans="1:11" s="271" customFormat="1" ht="13.5" customHeight="1">
      <c r="A96" s="265"/>
      <c r="B96" s="272">
        <v>89</v>
      </c>
      <c r="C96" s="272">
        <v>2020710645</v>
      </c>
      <c r="D96" s="273" t="s">
        <v>663</v>
      </c>
      <c r="E96" s="274" t="s">
        <v>563</v>
      </c>
      <c r="F96" s="275" t="s">
        <v>655</v>
      </c>
      <c r="G96" s="275" t="s">
        <v>629</v>
      </c>
      <c r="H96" s="275"/>
      <c r="I96" s="270">
        <v>0</v>
      </c>
      <c r="J96" s="271">
        <v>55690</v>
      </c>
      <c r="K96" s="271">
        <v>1</v>
      </c>
    </row>
    <row r="97" spans="1:11" s="271" customFormat="1" ht="13.5" customHeight="1">
      <c r="A97" s="265"/>
      <c r="B97" s="272">
        <v>90</v>
      </c>
      <c r="C97" s="272">
        <v>2020514428</v>
      </c>
      <c r="D97" s="273" t="s">
        <v>538</v>
      </c>
      <c r="E97" s="274" t="s">
        <v>539</v>
      </c>
      <c r="F97" s="275" t="s">
        <v>526</v>
      </c>
      <c r="G97" s="275" t="s">
        <v>527</v>
      </c>
      <c r="H97" s="275"/>
      <c r="I97" s="270">
        <v>0</v>
      </c>
      <c r="J97" s="271">
        <v>56612</v>
      </c>
      <c r="K97" s="271">
        <v>1</v>
      </c>
    </row>
    <row r="98" spans="1:11" s="271" customFormat="1" ht="13.5" customHeight="1">
      <c r="A98" s="265"/>
      <c r="B98" s="272">
        <v>91</v>
      </c>
      <c r="C98" s="272">
        <v>2021214176</v>
      </c>
      <c r="D98" s="273" t="s">
        <v>719</v>
      </c>
      <c r="E98" s="274" t="s">
        <v>539</v>
      </c>
      <c r="F98" s="275" t="s">
        <v>700</v>
      </c>
      <c r="G98" s="275" t="s">
        <v>701</v>
      </c>
      <c r="H98" s="275"/>
      <c r="I98" s="270">
        <v>0</v>
      </c>
      <c r="J98" s="271">
        <v>55664</v>
      </c>
      <c r="K98" s="271">
        <v>1</v>
      </c>
    </row>
    <row r="99" spans="1:11" s="271" customFormat="1" ht="13.5" customHeight="1">
      <c r="A99" s="265"/>
      <c r="B99" s="272">
        <v>92</v>
      </c>
      <c r="C99" s="272">
        <v>1911627699</v>
      </c>
      <c r="D99" s="273" t="s">
        <v>313</v>
      </c>
      <c r="E99" s="274" t="s">
        <v>376</v>
      </c>
      <c r="F99" s="275" t="s">
        <v>367</v>
      </c>
      <c r="G99" s="275" t="s">
        <v>377</v>
      </c>
      <c r="H99" s="275"/>
      <c r="I99" s="270">
        <v>0</v>
      </c>
      <c r="J99" s="271">
        <v>55922</v>
      </c>
      <c r="K99" s="271">
        <v>1</v>
      </c>
    </row>
    <row r="100" spans="1:11" s="271" customFormat="1" ht="13.5" customHeight="1">
      <c r="A100" s="265"/>
      <c r="B100" s="272">
        <v>93</v>
      </c>
      <c r="C100" s="272">
        <v>2020340881</v>
      </c>
      <c r="D100" s="273" t="s">
        <v>687</v>
      </c>
      <c r="E100" s="274" t="s">
        <v>321</v>
      </c>
      <c r="F100" s="275" t="s">
        <v>682</v>
      </c>
      <c r="G100" s="275" t="s">
        <v>629</v>
      </c>
      <c r="H100" s="275"/>
      <c r="I100" s="270">
        <v>0</v>
      </c>
      <c r="J100" s="271">
        <v>55152</v>
      </c>
      <c r="K100" s="271">
        <v>1</v>
      </c>
    </row>
    <row r="101" spans="1:11" s="271" customFormat="1" ht="13.5" customHeight="1">
      <c r="A101" s="265"/>
      <c r="B101" s="272">
        <v>94</v>
      </c>
      <c r="C101" s="272">
        <v>2020144177</v>
      </c>
      <c r="D101" s="273" t="s">
        <v>407</v>
      </c>
      <c r="E101" s="274" t="s">
        <v>322</v>
      </c>
      <c r="F101" s="275" t="s">
        <v>393</v>
      </c>
      <c r="G101" s="275" t="s">
        <v>399</v>
      </c>
      <c r="H101" s="275"/>
      <c r="I101" s="270">
        <v>0</v>
      </c>
      <c r="J101" s="271">
        <v>54662</v>
      </c>
      <c r="K101" s="271">
        <v>1</v>
      </c>
    </row>
    <row r="102" spans="1:11" s="271" customFormat="1" ht="13.5" customHeight="1">
      <c r="A102" s="265"/>
      <c r="B102" s="272">
        <v>95</v>
      </c>
      <c r="C102" s="272">
        <v>2020713018</v>
      </c>
      <c r="D102" s="273" t="s">
        <v>667</v>
      </c>
      <c r="E102" s="274" t="s">
        <v>323</v>
      </c>
      <c r="F102" s="275" t="s">
        <v>655</v>
      </c>
      <c r="G102" s="275" t="s">
        <v>629</v>
      </c>
      <c r="H102" s="275"/>
      <c r="I102" s="270">
        <v>0</v>
      </c>
      <c r="J102" s="271">
        <v>55996</v>
      </c>
      <c r="K102" s="271">
        <v>1</v>
      </c>
    </row>
    <row r="103" spans="1:11" s="271" customFormat="1" ht="13.5" customHeight="1">
      <c r="A103" s="265"/>
      <c r="B103" s="272">
        <v>96</v>
      </c>
      <c r="C103" s="272">
        <v>2021224126</v>
      </c>
      <c r="D103" s="273" t="s">
        <v>688</v>
      </c>
      <c r="E103" s="274" t="s">
        <v>323</v>
      </c>
      <c r="F103" s="275" t="s">
        <v>682</v>
      </c>
      <c r="G103" s="275" t="s">
        <v>629</v>
      </c>
      <c r="H103" s="275"/>
      <c r="I103" s="270">
        <v>0</v>
      </c>
      <c r="J103" s="271">
        <v>56415</v>
      </c>
      <c r="K103" s="271">
        <v>1</v>
      </c>
    </row>
    <row r="104" spans="1:11" s="271" customFormat="1" ht="13.5" customHeight="1">
      <c r="A104" s="265"/>
      <c r="B104" s="272">
        <v>97</v>
      </c>
      <c r="C104" s="272">
        <v>2020357022</v>
      </c>
      <c r="D104" s="273" t="s">
        <v>668</v>
      </c>
      <c r="E104" s="274" t="s">
        <v>669</v>
      </c>
      <c r="F104" s="275" t="s">
        <v>655</v>
      </c>
      <c r="G104" s="275" t="s">
        <v>629</v>
      </c>
      <c r="H104" s="275"/>
      <c r="I104" s="270">
        <v>0</v>
      </c>
      <c r="J104" s="271">
        <v>54395</v>
      </c>
      <c r="K104" s="271">
        <v>1</v>
      </c>
    </row>
    <row r="105" spans="1:11" s="271" customFormat="1" ht="13.5" customHeight="1">
      <c r="A105" s="265"/>
      <c r="B105" s="272">
        <v>98</v>
      </c>
      <c r="C105" s="272">
        <v>2021265882</v>
      </c>
      <c r="D105" s="273" t="s">
        <v>564</v>
      </c>
      <c r="E105" s="274" t="s">
        <v>565</v>
      </c>
      <c r="F105" s="275" t="s">
        <v>560</v>
      </c>
      <c r="G105" s="275" t="s">
        <v>523</v>
      </c>
      <c r="H105" s="275"/>
      <c r="I105" s="270">
        <v>0</v>
      </c>
      <c r="J105" s="271">
        <v>54420</v>
      </c>
      <c r="K105" s="271">
        <v>1</v>
      </c>
    </row>
    <row r="106" spans="1:11" s="271" customFormat="1" ht="13.5" customHeight="1">
      <c r="A106" s="265"/>
      <c r="B106" s="272">
        <v>99</v>
      </c>
      <c r="C106" s="272">
        <v>2020265888</v>
      </c>
      <c r="D106" s="273" t="s">
        <v>566</v>
      </c>
      <c r="E106" s="274" t="s">
        <v>507</v>
      </c>
      <c r="F106" s="275" t="s">
        <v>560</v>
      </c>
      <c r="G106" s="275" t="s">
        <v>523</v>
      </c>
      <c r="H106" s="275"/>
      <c r="I106" s="270">
        <v>0</v>
      </c>
      <c r="J106" s="271">
        <v>54095</v>
      </c>
      <c r="K106" s="271">
        <v>1</v>
      </c>
    </row>
    <row r="107" spans="1:11" s="271" customFormat="1" ht="13.5" customHeight="1">
      <c r="A107" s="265"/>
      <c r="B107" s="272">
        <v>100</v>
      </c>
      <c r="C107" s="272">
        <v>2020257618</v>
      </c>
      <c r="D107" s="273" t="s">
        <v>540</v>
      </c>
      <c r="E107" s="274" t="s">
        <v>507</v>
      </c>
      <c r="F107" s="275" t="s">
        <v>526</v>
      </c>
      <c r="G107" s="275" t="s">
        <v>527</v>
      </c>
      <c r="H107" s="275"/>
      <c r="I107" s="270">
        <v>0</v>
      </c>
      <c r="J107" s="271">
        <v>56317</v>
      </c>
      <c r="K107" s="271">
        <v>1</v>
      </c>
    </row>
    <row r="108" spans="1:11" s="271" customFormat="1" ht="13.5" customHeight="1">
      <c r="A108" s="265"/>
      <c r="B108" s="272">
        <v>101</v>
      </c>
      <c r="C108" s="272">
        <v>2021144068</v>
      </c>
      <c r="D108" s="273" t="s">
        <v>541</v>
      </c>
      <c r="E108" s="274" t="s">
        <v>329</v>
      </c>
      <c r="F108" s="275" t="s">
        <v>526</v>
      </c>
      <c r="G108" s="275" t="s">
        <v>534</v>
      </c>
      <c r="H108" s="275"/>
      <c r="I108" s="270">
        <v>0</v>
      </c>
      <c r="J108" s="271">
        <v>54429</v>
      </c>
      <c r="K108" s="271">
        <v>1</v>
      </c>
    </row>
    <row r="109" spans="1:11" s="271" customFormat="1" ht="13.5" customHeight="1">
      <c r="A109" s="265"/>
      <c r="B109" s="272">
        <v>102</v>
      </c>
      <c r="C109" s="272">
        <v>2020715620</v>
      </c>
      <c r="D109" s="273" t="s">
        <v>646</v>
      </c>
      <c r="E109" s="274" t="s">
        <v>647</v>
      </c>
      <c r="F109" s="275" t="s">
        <v>628</v>
      </c>
      <c r="G109" s="275" t="s">
        <v>629</v>
      </c>
      <c r="H109" s="275"/>
      <c r="I109" s="270">
        <v>0</v>
      </c>
      <c r="J109" s="271">
        <v>56514</v>
      </c>
      <c r="K109" s="271">
        <v>1</v>
      </c>
    </row>
    <row r="110" spans="1:11" s="271" customFormat="1" ht="13.5" customHeight="1">
      <c r="A110" s="265"/>
      <c r="B110" s="272">
        <v>103</v>
      </c>
      <c r="C110" s="272">
        <v>1921718970</v>
      </c>
      <c r="D110" s="273" t="s">
        <v>466</v>
      </c>
      <c r="E110" s="274" t="s">
        <v>330</v>
      </c>
      <c r="F110" s="275" t="s">
        <v>450</v>
      </c>
      <c r="G110" s="275" t="s">
        <v>396</v>
      </c>
      <c r="H110" s="275"/>
      <c r="I110" s="270">
        <v>0</v>
      </c>
      <c r="J110" s="271">
        <v>56099</v>
      </c>
      <c r="K110" s="271">
        <v>1</v>
      </c>
    </row>
    <row r="111" spans="1:11" s="271" customFormat="1" ht="13.5" customHeight="1">
      <c r="A111" s="265"/>
      <c r="B111" s="272">
        <v>104</v>
      </c>
      <c r="C111" s="272">
        <v>2020716083</v>
      </c>
      <c r="D111" s="273" t="s">
        <v>442</v>
      </c>
      <c r="E111" s="274" t="s">
        <v>330</v>
      </c>
      <c r="F111" s="275" t="s">
        <v>422</v>
      </c>
      <c r="G111" s="275" t="s">
        <v>396</v>
      </c>
      <c r="H111" s="275"/>
      <c r="I111" s="270">
        <v>0</v>
      </c>
      <c r="J111" s="271">
        <v>55103</v>
      </c>
      <c r="K111" s="271">
        <v>1</v>
      </c>
    </row>
    <row r="112" spans="1:11" s="271" customFormat="1" ht="13.5" customHeight="1">
      <c r="A112" s="265"/>
      <c r="B112" s="272">
        <v>105</v>
      </c>
      <c r="C112" s="272">
        <v>2010713158</v>
      </c>
      <c r="D112" s="273" t="s">
        <v>617</v>
      </c>
      <c r="E112" s="274" t="s">
        <v>330</v>
      </c>
      <c r="F112" s="275" t="s">
        <v>600</v>
      </c>
      <c r="G112" s="275" t="s">
        <v>601</v>
      </c>
      <c r="H112" s="275"/>
      <c r="I112" s="270">
        <v>0</v>
      </c>
      <c r="J112" s="271">
        <v>55737</v>
      </c>
      <c r="K112" s="271">
        <v>1</v>
      </c>
    </row>
    <row r="113" spans="1:11" s="271" customFormat="1" ht="13.5" customHeight="1">
      <c r="A113" s="265"/>
      <c r="B113" s="272">
        <v>106</v>
      </c>
      <c r="C113" s="272">
        <v>2010237347</v>
      </c>
      <c r="D113" s="273" t="s">
        <v>50</v>
      </c>
      <c r="E113" s="274" t="s">
        <v>330</v>
      </c>
      <c r="F113" s="275" t="s">
        <v>450</v>
      </c>
      <c r="G113" s="275" t="s">
        <v>396</v>
      </c>
      <c r="H113" s="275"/>
      <c r="I113" s="270">
        <v>0</v>
      </c>
      <c r="J113" s="271">
        <v>55015</v>
      </c>
      <c r="K113" s="271">
        <v>1</v>
      </c>
    </row>
    <row r="114" spans="1:11" s="271" customFormat="1" ht="13.5" customHeight="1">
      <c r="A114" s="265"/>
      <c r="B114" s="272">
        <v>107</v>
      </c>
      <c r="C114" s="272">
        <v>2020340934</v>
      </c>
      <c r="D114" s="273" t="s">
        <v>50</v>
      </c>
      <c r="E114" s="274" t="s">
        <v>330</v>
      </c>
      <c r="F114" s="275" t="s">
        <v>655</v>
      </c>
      <c r="G114" s="275" t="s">
        <v>629</v>
      </c>
      <c r="H114" s="275"/>
      <c r="I114" s="270">
        <v>0</v>
      </c>
      <c r="J114" s="271">
        <v>54715</v>
      </c>
      <c r="K114" s="271">
        <v>1</v>
      </c>
    </row>
    <row r="115" spans="1:11" s="271" customFormat="1" ht="13.5" customHeight="1">
      <c r="A115" s="265"/>
      <c r="B115" s="272">
        <v>108</v>
      </c>
      <c r="C115" s="272">
        <v>2020715723</v>
      </c>
      <c r="D115" s="273" t="s">
        <v>467</v>
      </c>
      <c r="E115" s="274" t="s">
        <v>330</v>
      </c>
      <c r="F115" s="275" t="s">
        <v>450</v>
      </c>
      <c r="G115" s="275" t="s">
        <v>396</v>
      </c>
      <c r="H115" s="275"/>
      <c r="I115" s="270">
        <v>0</v>
      </c>
      <c r="J115" s="271">
        <v>55191</v>
      </c>
      <c r="K115" s="271">
        <v>1</v>
      </c>
    </row>
    <row r="116" spans="1:11" s="271" customFormat="1" ht="13.5" customHeight="1">
      <c r="A116" s="265"/>
      <c r="B116" s="272">
        <v>109</v>
      </c>
      <c r="C116" s="272">
        <v>2021357032</v>
      </c>
      <c r="D116" s="273" t="s">
        <v>618</v>
      </c>
      <c r="E116" s="274" t="s">
        <v>331</v>
      </c>
      <c r="F116" s="275" t="s">
        <v>600</v>
      </c>
      <c r="G116" s="275" t="s">
        <v>601</v>
      </c>
      <c r="H116" s="275"/>
      <c r="I116" s="270">
        <v>0</v>
      </c>
      <c r="J116" s="271">
        <v>55985</v>
      </c>
      <c r="K116" s="271">
        <v>1</v>
      </c>
    </row>
    <row r="117" spans="1:11" s="271" customFormat="1" ht="13.5" customHeight="1">
      <c r="A117" s="265"/>
      <c r="B117" s="272">
        <v>110</v>
      </c>
      <c r="C117" s="272">
        <v>2020147509</v>
      </c>
      <c r="D117" s="273" t="s">
        <v>409</v>
      </c>
      <c r="E117" s="274" t="s">
        <v>410</v>
      </c>
      <c r="F117" s="275" t="s">
        <v>393</v>
      </c>
      <c r="G117" s="275" t="s">
        <v>399</v>
      </c>
      <c r="H117" s="275"/>
      <c r="I117" s="270">
        <v>0</v>
      </c>
      <c r="J117" s="271">
        <v>54193</v>
      </c>
      <c r="K117" s="271">
        <v>1</v>
      </c>
    </row>
    <row r="118" spans="1:11" s="271" customFormat="1" ht="13.5" customHeight="1">
      <c r="A118" s="265"/>
      <c r="B118" s="272">
        <v>111</v>
      </c>
      <c r="C118" s="272">
        <v>2020714523</v>
      </c>
      <c r="D118" s="273" t="s">
        <v>433</v>
      </c>
      <c r="E118" s="274" t="s">
        <v>333</v>
      </c>
      <c r="F118" s="275" t="s">
        <v>422</v>
      </c>
      <c r="G118" s="275" t="s">
        <v>396</v>
      </c>
      <c r="H118" s="275"/>
      <c r="I118" s="270">
        <v>0</v>
      </c>
      <c r="J118" s="271">
        <v>56369</v>
      </c>
      <c r="K118" s="271">
        <v>1</v>
      </c>
    </row>
    <row r="119" spans="1:11" s="271" customFormat="1" ht="13.5" customHeight="1">
      <c r="A119" s="265"/>
      <c r="B119" s="272">
        <v>112</v>
      </c>
      <c r="C119" s="272">
        <v>2020712772</v>
      </c>
      <c r="D119" s="273" t="s">
        <v>468</v>
      </c>
      <c r="E119" s="274" t="s">
        <v>334</v>
      </c>
      <c r="F119" s="275" t="s">
        <v>450</v>
      </c>
      <c r="G119" s="275" t="s">
        <v>396</v>
      </c>
      <c r="H119" s="275"/>
      <c r="I119" s="270">
        <v>0</v>
      </c>
      <c r="J119" s="271">
        <v>56098</v>
      </c>
      <c r="K119" s="271">
        <v>1</v>
      </c>
    </row>
    <row r="120" spans="1:11" s="271" customFormat="1" ht="13.5" customHeight="1">
      <c r="A120" s="265"/>
      <c r="B120" s="272">
        <v>113</v>
      </c>
      <c r="C120" s="272">
        <v>2021214418</v>
      </c>
      <c r="D120" s="273" t="s">
        <v>457</v>
      </c>
      <c r="E120" s="274" t="s">
        <v>334</v>
      </c>
      <c r="F120" s="275" t="s">
        <v>700</v>
      </c>
      <c r="G120" s="275" t="s">
        <v>701</v>
      </c>
      <c r="H120" s="275"/>
      <c r="I120" s="270">
        <v>0</v>
      </c>
      <c r="J120" s="271">
        <v>55602</v>
      </c>
      <c r="K120" s="271">
        <v>1</v>
      </c>
    </row>
    <row r="121" spans="1:11" s="271" customFormat="1" ht="13.5" customHeight="1">
      <c r="A121" s="265"/>
      <c r="B121" s="272">
        <v>114</v>
      </c>
      <c r="C121" s="272">
        <v>2021713772</v>
      </c>
      <c r="D121" s="273" t="s">
        <v>293</v>
      </c>
      <c r="E121" s="274" t="s">
        <v>469</v>
      </c>
      <c r="F121" s="275" t="s">
        <v>450</v>
      </c>
      <c r="G121" s="275" t="s">
        <v>396</v>
      </c>
      <c r="H121" s="275"/>
      <c r="I121" s="270">
        <v>0</v>
      </c>
      <c r="J121" s="271">
        <v>55243</v>
      </c>
      <c r="K121" s="271">
        <v>1</v>
      </c>
    </row>
    <row r="122" spans="1:11" s="271" customFormat="1" ht="13.5" customHeight="1">
      <c r="A122" s="265"/>
      <c r="B122" s="272">
        <v>115</v>
      </c>
      <c r="C122" s="272">
        <v>2020726827</v>
      </c>
      <c r="D122" s="273" t="s">
        <v>470</v>
      </c>
      <c r="E122" s="274" t="s">
        <v>335</v>
      </c>
      <c r="F122" s="275" t="s">
        <v>450</v>
      </c>
      <c r="G122" s="275" t="s">
        <v>396</v>
      </c>
      <c r="H122" s="275"/>
      <c r="I122" s="270">
        <v>0</v>
      </c>
      <c r="J122" s="271">
        <v>54822</v>
      </c>
      <c r="K122" s="271">
        <v>1</v>
      </c>
    </row>
    <row r="123" spans="1:11" s="271" customFormat="1" ht="13.5" customHeight="1">
      <c r="A123" s="265"/>
      <c r="B123" s="272">
        <v>116</v>
      </c>
      <c r="C123" s="272">
        <v>2020267123</v>
      </c>
      <c r="D123" s="273" t="s">
        <v>50</v>
      </c>
      <c r="E123" s="274" t="s">
        <v>335</v>
      </c>
      <c r="F123" s="275" t="s">
        <v>591</v>
      </c>
      <c r="G123" s="275" t="s">
        <v>571</v>
      </c>
      <c r="H123" s="275"/>
      <c r="I123" s="270">
        <v>0</v>
      </c>
      <c r="J123" s="271">
        <v>54346</v>
      </c>
      <c r="K123" s="271">
        <v>1</v>
      </c>
    </row>
    <row r="124" spans="1:11" s="271" customFormat="1" ht="13.5" customHeight="1">
      <c r="A124" s="265"/>
      <c r="B124" s="272">
        <v>117</v>
      </c>
      <c r="C124" s="272">
        <v>2020218371</v>
      </c>
      <c r="D124" s="273" t="s">
        <v>722</v>
      </c>
      <c r="E124" s="274" t="s">
        <v>335</v>
      </c>
      <c r="F124" s="275" t="s">
        <v>700</v>
      </c>
      <c r="G124" s="275" t="s">
        <v>701</v>
      </c>
      <c r="H124" s="275"/>
      <c r="I124" s="270">
        <v>0</v>
      </c>
      <c r="J124" s="271">
        <v>54286</v>
      </c>
      <c r="K124" s="271">
        <v>1</v>
      </c>
    </row>
    <row r="125" spans="1:11" s="271" customFormat="1" ht="13.5" customHeight="1">
      <c r="A125" s="265"/>
      <c r="B125" s="272">
        <v>118</v>
      </c>
      <c r="C125" s="272">
        <v>1921225292</v>
      </c>
      <c r="D125" s="273" t="s">
        <v>343</v>
      </c>
      <c r="E125" s="274" t="s">
        <v>360</v>
      </c>
      <c r="F125" s="275" t="s">
        <v>354</v>
      </c>
      <c r="G125" s="275" t="s">
        <v>355</v>
      </c>
      <c r="H125" s="275"/>
      <c r="I125" s="270">
        <v>0</v>
      </c>
      <c r="J125" s="271">
        <v>55068</v>
      </c>
      <c r="K125" s="271">
        <v>1</v>
      </c>
    </row>
    <row r="126" spans="1:11" s="271" customFormat="1" ht="13.5" customHeight="1">
      <c r="A126" s="265"/>
      <c r="B126" s="272">
        <v>119</v>
      </c>
      <c r="C126" s="272">
        <v>2021723854</v>
      </c>
      <c r="D126" s="273" t="s">
        <v>515</v>
      </c>
      <c r="E126" s="274" t="s">
        <v>516</v>
      </c>
      <c r="F126" s="275" t="s">
        <v>503</v>
      </c>
      <c r="G126" s="275" t="s">
        <v>504</v>
      </c>
      <c r="H126" s="275"/>
      <c r="I126" s="270">
        <v>0</v>
      </c>
      <c r="J126" s="271">
        <v>55876</v>
      </c>
      <c r="K126" s="271">
        <v>1</v>
      </c>
    </row>
    <row r="127" spans="1:11" s="271" customFormat="1" ht="13.5" customHeight="1">
      <c r="A127" s="265"/>
      <c r="B127" s="272">
        <v>120</v>
      </c>
      <c r="C127" s="272">
        <v>2021224665</v>
      </c>
      <c r="D127" s="273" t="s">
        <v>361</v>
      </c>
      <c r="E127" s="274" t="s">
        <v>362</v>
      </c>
      <c r="F127" s="275" t="s">
        <v>354</v>
      </c>
      <c r="G127" s="275" t="s">
        <v>355</v>
      </c>
      <c r="H127" s="275"/>
      <c r="I127" s="270">
        <v>0</v>
      </c>
      <c r="J127" s="271">
        <v>55069</v>
      </c>
      <c r="K127" s="271">
        <v>1</v>
      </c>
    </row>
    <row r="128" spans="1:11" s="271" customFormat="1" ht="13.5" customHeight="1">
      <c r="A128" s="265"/>
      <c r="B128" s="272">
        <v>121</v>
      </c>
      <c r="C128" s="272">
        <v>2020723551</v>
      </c>
      <c r="D128" s="273" t="s">
        <v>459</v>
      </c>
      <c r="E128" s="274" t="s">
        <v>517</v>
      </c>
      <c r="F128" s="275" t="s">
        <v>503</v>
      </c>
      <c r="G128" s="275" t="s">
        <v>504</v>
      </c>
      <c r="H128" s="275"/>
      <c r="I128" s="270">
        <v>0</v>
      </c>
      <c r="J128" s="271">
        <v>55944</v>
      </c>
      <c r="K128" s="271">
        <v>1</v>
      </c>
    </row>
    <row r="129" spans="1:12" s="271" customFormat="1" ht="13.5" customHeight="1">
      <c r="A129" s="265"/>
      <c r="B129" s="272">
        <v>122</v>
      </c>
      <c r="C129" s="272">
        <v>2020217679</v>
      </c>
      <c r="D129" s="273" t="s">
        <v>724</v>
      </c>
      <c r="E129" s="274" t="s">
        <v>725</v>
      </c>
      <c r="F129" s="275" t="s">
        <v>700</v>
      </c>
      <c r="G129" s="275" t="s">
        <v>701</v>
      </c>
      <c r="H129" s="275"/>
      <c r="I129" s="270">
        <v>0</v>
      </c>
      <c r="J129" s="271">
        <v>54742</v>
      </c>
      <c r="K129" s="271">
        <v>1</v>
      </c>
    </row>
    <row r="130" spans="1:12" s="271" customFormat="1" ht="13.5" customHeight="1">
      <c r="A130" s="265"/>
      <c r="B130" s="272">
        <v>123</v>
      </c>
      <c r="C130" s="272">
        <v>2020716270</v>
      </c>
      <c r="D130" s="273" t="s">
        <v>673</v>
      </c>
      <c r="E130" s="274" t="s">
        <v>674</v>
      </c>
      <c r="F130" s="275" t="s">
        <v>655</v>
      </c>
      <c r="G130" s="275" t="s">
        <v>629</v>
      </c>
      <c r="H130" s="275"/>
      <c r="I130" s="270">
        <v>0</v>
      </c>
      <c r="J130" s="271">
        <v>55692</v>
      </c>
      <c r="K130" s="271">
        <v>1</v>
      </c>
    </row>
    <row r="131" spans="1:12" s="271" customFormat="1" ht="13.5" customHeight="1">
      <c r="A131" s="265"/>
      <c r="B131" s="272">
        <v>124</v>
      </c>
      <c r="C131" s="272">
        <v>2020346979</v>
      </c>
      <c r="D131" s="273" t="s">
        <v>338</v>
      </c>
      <c r="E131" s="274" t="s">
        <v>339</v>
      </c>
      <c r="F131" s="275" t="s">
        <v>628</v>
      </c>
      <c r="G131" s="275" t="s">
        <v>629</v>
      </c>
      <c r="H131" s="275"/>
      <c r="I131" s="270">
        <v>0</v>
      </c>
      <c r="J131" s="271">
        <v>55645</v>
      </c>
      <c r="K131" s="271">
        <v>1</v>
      </c>
    </row>
    <row r="132" spans="1:12" s="271" customFormat="1" ht="13.5" customHeight="1">
      <c r="A132" s="265"/>
      <c r="B132" s="272">
        <v>125</v>
      </c>
      <c r="C132" s="272">
        <v>2021715635</v>
      </c>
      <c r="D132" s="273" t="s">
        <v>471</v>
      </c>
      <c r="E132" s="274" t="s">
        <v>339</v>
      </c>
      <c r="F132" s="275" t="s">
        <v>450</v>
      </c>
      <c r="G132" s="275" t="s">
        <v>396</v>
      </c>
      <c r="H132" s="275"/>
      <c r="I132" s="270">
        <v>0</v>
      </c>
      <c r="J132" s="271">
        <v>54708</v>
      </c>
      <c r="K132" s="271">
        <v>1</v>
      </c>
    </row>
    <row r="133" spans="1:12" s="271" customFormat="1" ht="13.5" customHeight="1">
      <c r="A133" s="265"/>
      <c r="B133" s="272">
        <v>126</v>
      </c>
      <c r="C133" s="272">
        <v>2020713910</v>
      </c>
      <c r="D133" s="273" t="s">
        <v>726</v>
      </c>
      <c r="E133" s="274" t="s">
        <v>620</v>
      </c>
      <c r="F133" s="275" t="s">
        <v>700</v>
      </c>
      <c r="G133" s="275" t="s">
        <v>701</v>
      </c>
      <c r="H133" s="275"/>
      <c r="I133" s="270">
        <v>0</v>
      </c>
      <c r="J133" s="271">
        <v>54660</v>
      </c>
      <c r="K133" s="271">
        <v>1</v>
      </c>
    </row>
    <row r="134" spans="1:12" s="271" customFormat="1" ht="13.5" customHeight="1">
      <c r="A134" s="265"/>
      <c r="B134" s="272">
        <v>127</v>
      </c>
      <c r="C134" s="272">
        <v>2020345324</v>
      </c>
      <c r="D134" s="273" t="s">
        <v>619</v>
      </c>
      <c r="E134" s="274" t="s">
        <v>620</v>
      </c>
      <c r="F134" s="275" t="s">
        <v>600</v>
      </c>
      <c r="G134" s="275" t="s">
        <v>601</v>
      </c>
      <c r="H134" s="275"/>
      <c r="I134" s="270">
        <v>0</v>
      </c>
      <c r="J134" s="271">
        <v>56582</v>
      </c>
      <c r="K134" s="271">
        <v>1</v>
      </c>
    </row>
    <row r="135" spans="1:12" s="271" customFormat="1" ht="13.5" customHeight="1">
      <c r="A135" s="265"/>
      <c r="B135" s="272">
        <v>128</v>
      </c>
      <c r="C135" s="272">
        <v>2020226916</v>
      </c>
      <c r="D135" s="273" t="s">
        <v>621</v>
      </c>
      <c r="E135" s="274" t="s">
        <v>622</v>
      </c>
      <c r="F135" s="275" t="s">
        <v>600</v>
      </c>
      <c r="G135" s="275" t="s">
        <v>406</v>
      </c>
      <c r="H135" s="275"/>
      <c r="I135" s="270">
        <v>0</v>
      </c>
      <c r="J135" s="271">
        <v>55703</v>
      </c>
      <c r="K135" s="271">
        <v>1</v>
      </c>
    </row>
    <row r="136" spans="1:12" s="271" customFormat="1" ht="13.5" customHeight="1">
      <c r="A136" s="265"/>
      <c r="B136" s="272">
        <v>129</v>
      </c>
      <c r="C136" s="272">
        <v>2020215838</v>
      </c>
      <c r="D136" s="273" t="s">
        <v>677</v>
      </c>
      <c r="E136" s="274" t="s">
        <v>678</v>
      </c>
      <c r="F136" s="275" t="s">
        <v>655</v>
      </c>
      <c r="G136" s="275" t="s">
        <v>629</v>
      </c>
      <c r="H136" s="275"/>
      <c r="I136" s="270">
        <v>0</v>
      </c>
      <c r="J136" s="271">
        <v>55248</v>
      </c>
      <c r="K136" s="271">
        <v>1</v>
      </c>
    </row>
    <row r="137" spans="1:12" s="271" customFormat="1" ht="13.5" customHeight="1">
      <c r="A137" s="265"/>
      <c r="B137" s="272">
        <v>130</v>
      </c>
      <c r="C137" s="272">
        <v>2020717751</v>
      </c>
      <c r="D137" s="273" t="s">
        <v>472</v>
      </c>
      <c r="E137" s="274" t="s">
        <v>473</v>
      </c>
      <c r="F137" s="275" t="s">
        <v>450</v>
      </c>
      <c r="G137" s="275" t="s">
        <v>396</v>
      </c>
      <c r="H137" s="275"/>
      <c r="I137" s="270">
        <v>0</v>
      </c>
      <c r="J137" s="271">
        <v>55577</v>
      </c>
      <c r="K137" s="271">
        <v>1</v>
      </c>
    </row>
    <row r="138" spans="1:12" s="271" customFormat="1" ht="13.5" customHeight="1">
      <c r="A138" s="265"/>
      <c r="B138" s="272">
        <v>131</v>
      </c>
      <c r="C138" s="272">
        <v>2021713744</v>
      </c>
      <c r="D138" s="273" t="s">
        <v>695</v>
      </c>
      <c r="E138" s="274" t="s">
        <v>341</v>
      </c>
      <c r="F138" s="275" t="s">
        <v>682</v>
      </c>
      <c r="G138" s="275" t="s">
        <v>629</v>
      </c>
      <c r="H138" s="275"/>
      <c r="I138" s="270">
        <v>0</v>
      </c>
      <c r="J138" s="271">
        <v>55155</v>
      </c>
      <c r="K138" s="271">
        <v>1</v>
      </c>
    </row>
    <row r="139" spans="1:12" s="271" customFormat="1" ht="13.5" customHeight="1">
      <c r="A139" s="265"/>
      <c r="B139" s="272">
        <v>132</v>
      </c>
      <c r="C139" s="272">
        <v>2020713110</v>
      </c>
      <c r="D139" s="273" t="s">
        <v>332</v>
      </c>
      <c r="E139" s="274" t="s">
        <v>443</v>
      </c>
      <c r="F139" s="275" t="s">
        <v>422</v>
      </c>
      <c r="G139" s="275" t="s">
        <v>396</v>
      </c>
      <c r="H139" s="275"/>
      <c r="I139" s="270">
        <v>0</v>
      </c>
      <c r="J139" s="271">
        <v>56340</v>
      </c>
      <c r="K139" s="271">
        <v>1</v>
      </c>
    </row>
    <row r="140" spans="1:12" s="271" customFormat="1" ht="13.5" customHeight="1">
      <c r="A140" s="265"/>
      <c r="B140" s="272">
        <v>133</v>
      </c>
      <c r="C140" s="272">
        <v>2020717326</v>
      </c>
      <c r="D140" s="273" t="s">
        <v>474</v>
      </c>
      <c r="E140" s="274" t="s">
        <v>443</v>
      </c>
      <c r="F140" s="275" t="s">
        <v>450</v>
      </c>
      <c r="G140" s="275" t="s">
        <v>396</v>
      </c>
      <c r="H140" s="275"/>
      <c r="I140" s="270">
        <v>0</v>
      </c>
      <c r="J140" s="271">
        <v>54218</v>
      </c>
      <c r="K140" s="271">
        <v>1</v>
      </c>
    </row>
    <row r="141" spans="1:12" s="271" customFormat="1" ht="13.5" customHeight="1">
      <c r="A141" s="265"/>
      <c r="B141" s="272">
        <v>134</v>
      </c>
      <c r="C141" s="272">
        <v>2020212927</v>
      </c>
      <c r="D141" s="273" t="s">
        <v>727</v>
      </c>
      <c r="E141" s="274" t="s">
        <v>443</v>
      </c>
      <c r="F141" s="275" t="s">
        <v>700</v>
      </c>
      <c r="G141" s="275" t="s">
        <v>701</v>
      </c>
      <c r="H141" s="275" t="s">
        <v>747</v>
      </c>
      <c r="I141" s="270" t="s">
        <v>734</v>
      </c>
      <c r="K141" s="271">
        <v>1</v>
      </c>
    </row>
    <row r="142" spans="1:12" s="271" customFormat="1" ht="13.5" customHeight="1">
      <c r="A142" s="265"/>
      <c r="B142" s="272">
        <v>135</v>
      </c>
      <c r="C142" s="272">
        <v>2020345305</v>
      </c>
      <c r="D142" s="273" t="s">
        <v>623</v>
      </c>
      <c r="E142" s="274" t="s">
        <v>342</v>
      </c>
      <c r="F142" s="275" t="s">
        <v>600</v>
      </c>
      <c r="G142" s="275" t="s">
        <v>601</v>
      </c>
      <c r="H142" s="275"/>
      <c r="I142" s="270">
        <v>0</v>
      </c>
      <c r="J142" s="271">
        <v>54404</v>
      </c>
      <c r="K142" s="271">
        <v>1</v>
      </c>
    </row>
    <row r="143" spans="1:12" s="297" customFormat="1" ht="13.5" customHeight="1">
      <c r="A143" s="291"/>
      <c r="B143" s="292">
        <v>136</v>
      </c>
      <c r="C143" s="272">
        <v>2020714568</v>
      </c>
      <c r="D143" s="273" t="s">
        <v>308</v>
      </c>
      <c r="E143" s="274" t="s">
        <v>342</v>
      </c>
      <c r="F143" s="275" t="s">
        <v>628</v>
      </c>
      <c r="G143" s="275" t="s">
        <v>629</v>
      </c>
      <c r="H143" s="275"/>
      <c r="I143" s="270">
        <v>0</v>
      </c>
      <c r="J143" s="271">
        <v>55679</v>
      </c>
      <c r="K143" s="271">
        <v>1</v>
      </c>
      <c r="L143" s="271"/>
    </row>
    <row r="144" spans="1:12" s="271" customFormat="1" ht="13.5" customHeight="1">
      <c r="A144" s="265"/>
      <c r="B144" s="272">
        <v>137</v>
      </c>
      <c r="C144" s="272">
        <v>2020345408</v>
      </c>
      <c r="D144" s="273" t="s">
        <v>648</v>
      </c>
      <c r="E144" s="274" t="s">
        <v>342</v>
      </c>
      <c r="F144" s="275" t="s">
        <v>628</v>
      </c>
      <c r="G144" s="275" t="s">
        <v>629</v>
      </c>
      <c r="H144" s="275"/>
      <c r="I144" s="270">
        <v>0</v>
      </c>
      <c r="J144" s="271">
        <v>56334</v>
      </c>
      <c r="K144" s="271">
        <v>1</v>
      </c>
    </row>
    <row r="145" spans="1:11" s="271" customFormat="1" ht="13.5" customHeight="1">
      <c r="A145" s="265"/>
      <c r="B145" s="272">
        <v>138</v>
      </c>
      <c r="C145" s="272">
        <v>2020234389</v>
      </c>
      <c r="D145" s="273" t="s">
        <v>414</v>
      </c>
      <c r="E145" s="274" t="s">
        <v>344</v>
      </c>
      <c r="F145" s="275" t="s">
        <v>393</v>
      </c>
      <c r="G145" s="275" t="s">
        <v>394</v>
      </c>
      <c r="H145" s="275"/>
      <c r="I145" s="270">
        <v>0</v>
      </c>
      <c r="J145" s="271">
        <v>55736</v>
      </c>
      <c r="K145" s="271">
        <v>1</v>
      </c>
    </row>
    <row r="146" spans="1:11" s="271" customFormat="1" ht="13.5" customHeight="1">
      <c r="A146" s="265"/>
      <c r="B146" s="272">
        <v>139</v>
      </c>
      <c r="C146" s="272">
        <v>2020254155</v>
      </c>
      <c r="D146" s="273" t="s">
        <v>587</v>
      </c>
      <c r="E146" s="274" t="s">
        <v>344</v>
      </c>
      <c r="F146" s="275" t="s">
        <v>570</v>
      </c>
      <c r="G146" s="275" t="s">
        <v>571</v>
      </c>
      <c r="H146" s="275"/>
      <c r="I146" s="270">
        <v>0</v>
      </c>
      <c r="J146" s="271">
        <v>55195</v>
      </c>
      <c r="K146" s="271">
        <v>1</v>
      </c>
    </row>
    <row r="147" spans="1:11" s="271" customFormat="1" ht="13.5" customHeight="1">
      <c r="A147" s="265"/>
      <c r="B147" s="272">
        <v>140</v>
      </c>
      <c r="C147" s="272">
        <v>2020718340</v>
      </c>
      <c r="D147" s="273" t="s">
        <v>651</v>
      </c>
      <c r="E147" s="274" t="s">
        <v>652</v>
      </c>
      <c r="F147" s="275" t="s">
        <v>628</v>
      </c>
      <c r="G147" s="275" t="s">
        <v>629</v>
      </c>
      <c r="H147" s="275"/>
      <c r="I147" s="270">
        <v>0</v>
      </c>
      <c r="J147" s="271">
        <v>55853</v>
      </c>
      <c r="K147" s="271">
        <v>1</v>
      </c>
    </row>
    <row r="148" spans="1:11" s="271" customFormat="1" ht="13.5" customHeight="1">
      <c r="A148" s="265"/>
      <c r="B148" s="272">
        <v>141</v>
      </c>
      <c r="C148" s="272">
        <v>2021224905</v>
      </c>
      <c r="D148" s="273" t="s">
        <v>363</v>
      </c>
      <c r="E148" s="274" t="s">
        <v>346</v>
      </c>
      <c r="F148" s="275" t="s">
        <v>354</v>
      </c>
      <c r="G148" s="275" t="s">
        <v>355</v>
      </c>
      <c r="H148" s="275"/>
      <c r="I148" s="270">
        <v>0</v>
      </c>
      <c r="J148" s="271">
        <v>55067</v>
      </c>
      <c r="K148" s="271">
        <v>1</v>
      </c>
    </row>
    <row r="149" spans="1:11" s="271" customFormat="1" ht="13.5" customHeight="1">
      <c r="A149" s="265"/>
      <c r="B149" s="272">
        <v>142</v>
      </c>
      <c r="C149" s="272">
        <v>2021143598</v>
      </c>
      <c r="D149" s="273" t="s">
        <v>555</v>
      </c>
      <c r="E149" s="274" t="s">
        <v>556</v>
      </c>
      <c r="F149" s="275" t="s">
        <v>526</v>
      </c>
      <c r="G149" s="275" t="s">
        <v>534</v>
      </c>
      <c r="H149" s="275"/>
      <c r="I149" s="270">
        <v>0</v>
      </c>
      <c r="J149" s="271">
        <v>55260</v>
      </c>
      <c r="K149" s="271">
        <v>1</v>
      </c>
    </row>
    <row r="150" spans="1:11" s="271" customFormat="1" ht="13.5" customHeight="1">
      <c r="A150" s="265"/>
      <c r="B150" s="272">
        <v>143</v>
      </c>
      <c r="C150" s="272">
        <v>2020253880</v>
      </c>
      <c r="D150" s="273" t="s">
        <v>557</v>
      </c>
      <c r="E150" s="274" t="s">
        <v>558</v>
      </c>
      <c r="F150" s="275" t="s">
        <v>526</v>
      </c>
      <c r="G150" s="275" t="s">
        <v>527</v>
      </c>
      <c r="H150" s="275"/>
      <c r="I150" s="270">
        <v>0</v>
      </c>
      <c r="J150" s="271">
        <v>56611</v>
      </c>
      <c r="K150" s="271">
        <v>1</v>
      </c>
    </row>
    <row r="151" spans="1:11" s="271" customFormat="1" ht="13.5" customHeight="1">
      <c r="A151" s="265"/>
      <c r="B151" s="272">
        <v>144</v>
      </c>
      <c r="C151" s="272">
        <v>2020245876</v>
      </c>
      <c r="D151" s="273" t="s">
        <v>417</v>
      </c>
      <c r="E151" s="274" t="s">
        <v>418</v>
      </c>
      <c r="F151" s="275" t="s">
        <v>393</v>
      </c>
      <c r="G151" s="275" t="s">
        <v>394</v>
      </c>
      <c r="H151" s="275"/>
      <c r="I151" s="270">
        <v>0</v>
      </c>
      <c r="J151" s="271">
        <v>55709</v>
      </c>
      <c r="K151" s="271">
        <v>1</v>
      </c>
    </row>
    <row r="152" spans="1:11" s="271" customFormat="1" ht="13.5" customHeight="1">
      <c r="A152" s="265"/>
      <c r="B152" s="272">
        <v>145</v>
      </c>
      <c r="C152" s="272">
        <v>2020717376</v>
      </c>
      <c r="D152" s="273" t="s">
        <v>446</v>
      </c>
      <c r="E152" s="274" t="s">
        <v>447</v>
      </c>
      <c r="F152" s="275" t="s">
        <v>422</v>
      </c>
      <c r="G152" s="275" t="s">
        <v>396</v>
      </c>
      <c r="H152" s="275"/>
      <c r="I152" s="270">
        <v>0</v>
      </c>
      <c r="J152" s="271">
        <v>55599</v>
      </c>
      <c r="K152" s="271">
        <v>1</v>
      </c>
    </row>
    <row r="153" spans="1:11" s="271" customFormat="1" ht="13.5" customHeight="1">
      <c r="A153" s="265"/>
      <c r="B153" s="272">
        <v>146</v>
      </c>
      <c r="C153" s="272">
        <v>2020714283</v>
      </c>
      <c r="D153" s="273" t="s">
        <v>699</v>
      </c>
      <c r="E153" s="274" t="s">
        <v>447</v>
      </c>
      <c r="F153" s="275" t="s">
        <v>682</v>
      </c>
      <c r="G153" s="275" t="s">
        <v>629</v>
      </c>
      <c r="H153" s="275"/>
      <c r="I153" s="270">
        <v>0</v>
      </c>
      <c r="J153" s="271">
        <v>54495</v>
      </c>
      <c r="K153" s="271">
        <v>1</v>
      </c>
    </row>
    <row r="154" spans="1:11" s="271" customFormat="1" ht="13.5" customHeight="1">
      <c r="A154" s="265"/>
      <c r="B154" s="272">
        <v>147</v>
      </c>
      <c r="C154" s="272">
        <v>2020324235</v>
      </c>
      <c r="D154" s="273" t="s">
        <v>475</v>
      </c>
      <c r="E154" s="274" t="s">
        <v>476</v>
      </c>
      <c r="F154" s="275" t="s">
        <v>450</v>
      </c>
      <c r="G154" s="275" t="s">
        <v>396</v>
      </c>
      <c r="H154" s="275"/>
      <c r="I154" s="270">
        <v>0</v>
      </c>
      <c r="J154" s="271">
        <v>54711</v>
      </c>
      <c r="K154" s="271">
        <v>1</v>
      </c>
    </row>
    <row r="155" spans="1:11" s="271" customFormat="1" ht="13.5" customHeight="1">
      <c r="A155" s="265"/>
      <c r="B155" s="272">
        <v>148</v>
      </c>
      <c r="C155" s="272">
        <v>2020346981</v>
      </c>
      <c r="D155" s="273" t="s">
        <v>625</v>
      </c>
      <c r="E155" s="274" t="s">
        <v>347</v>
      </c>
      <c r="F155" s="275" t="s">
        <v>600</v>
      </c>
      <c r="G155" s="275" t="s">
        <v>601</v>
      </c>
      <c r="H155" s="275"/>
      <c r="I155" s="270">
        <v>0</v>
      </c>
      <c r="J155" s="271">
        <v>54097</v>
      </c>
      <c r="K155" s="271">
        <v>1</v>
      </c>
    </row>
    <row r="156" spans="1:11" s="271" customFormat="1" ht="13.5" customHeight="1">
      <c r="A156" s="265"/>
      <c r="B156" s="272">
        <v>149</v>
      </c>
      <c r="C156" s="272">
        <v>2020220610</v>
      </c>
      <c r="D156" s="273" t="s">
        <v>364</v>
      </c>
      <c r="E156" s="274" t="s">
        <v>347</v>
      </c>
      <c r="F156" s="275" t="s">
        <v>354</v>
      </c>
      <c r="G156" s="275" t="s">
        <v>355</v>
      </c>
      <c r="H156" s="275"/>
      <c r="I156" s="270">
        <v>0</v>
      </c>
      <c r="J156" s="271">
        <v>55764</v>
      </c>
      <c r="K156" s="271">
        <v>1</v>
      </c>
    </row>
    <row r="157" spans="1:11" s="271" customFormat="1" ht="13.5" customHeight="1">
      <c r="A157" s="265"/>
      <c r="B157" s="272">
        <v>150</v>
      </c>
      <c r="C157" s="272">
        <v>2021727515</v>
      </c>
      <c r="D157" s="273" t="s">
        <v>520</v>
      </c>
      <c r="E157" s="274" t="s">
        <v>519</v>
      </c>
      <c r="F157" s="275" t="s">
        <v>503</v>
      </c>
      <c r="G157" s="275" t="s">
        <v>504</v>
      </c>
      <c r="H157" s="275"/>
      <c r="I157" s="270">
        <v>0</v>
      </c>
      <c r="J157" s="271">
        <v>55643</v>
      </c>
      <c r="K157" s="271">
        <v>1</v>
      </c>
    </row>
    <row r="158" spans="1:11" s="271" customFormat="1" ht="13.5" customHeight="1">
      <c r="A158" s="265"/>
      <c r="B158" s="272">
        <v>151</v>
      </c>
      <c r="C158" s="272">
        <v>2021226624</v>
      </c>
      <c r="D158" s="273" t="s">
        <v>293</v>
      </c>
      <c r="E158" s="274" t="s">
        <v>365</v>
      </c>
      <c r="F158" s="275" t="s">
        <v>354</v>
      </c>
      <c r="G158" s="275" t="s">
        <v>355</v>
      </c>
      <c r="H158" s="275"/>
      <c r="I158" s="270">
        <v>0</v>
      </c>
      <c r="J158" s="271">
        <v>55244</v>
      </c>
      <c r="K158" s="271">
        <v>1</v>
      </c>
    </row>
    <row r="159" spans="1:11" s="271" customFormat="1" ht="13.5" customHeight="1">
      <c r="A159" s="265"/>
      <c r="B159" s="272">
        <v>152</v>
      </c>
      <c r="C159" s="272">
        <v>2020212969</v>
      </c>
      <c r="D159" s="273" t="s">
        <v>388</v>
      </c>
      <c r="E159" s="274" t="s">
        <v>349</v>
      </c>
      <c r="F159" s="275" t="s">
        <v>393</v>
      </c>
      <c r="G159" s="275" t="s">
        <v>399</v>
      </c>
      <c r="H159" s="275"/>
      <c r="I159" s="270">
        <v>0</v>
      </c>
      <c r="J159" s="271">
        <v>54192</v>
      </c>
      <c r="K159" s="271">
        <v>1</v>
      </c>
    </row>
    <row r="160" spans="1:11" s="297" customFormat="1" ht="13.5" customHeight="1">
      <c r="A160" s="291"/>
      <c r="B160" s="292">
        <v>153</v>
      </c>
      <c r="C160" s="292">
        <v>2020223510</v>
      </c>
      <c r="D160" s="293" t="s">
        <v>301</v>
      </c>
      <c r="E160" s="294" t="s">
        <v>350</v>
      </c>
      <c r="F160" s="295" t="s">
        <v>354</v>
      </c>
      <c r="G160" s="295" t="s">
        <v>355</v>
      </c>
      <c r="H160" s="295"/>
      <c r="I160" s="296">
        <v>0</v>
      </c>
      <c r="J160" s="297">
        <v>55065</v>
      </c>
      <c r="K160" s="297">
        <v>1</v>
      </c>
    </row>
    <row r="161" spans="1:11" s="271" customFormat="1" ht="13.5" customHeight="1">
      <c r="A161" s="265"/>
      <c r="B161" s="272">
        <v>154</v>
      </c>
      <c r="C161" s="272">
        <v>2020213843</v>
      </c>
      <c r="D161" s="273" t="s">
        <v>308</v>
      </c>
      <c r="E161" s="274" t="s">
        <v>53</v>
      </c>
      <c r="F161" s="275" t="s">
        <v>628</v>
      </c>
      <c r="G161" s="275" t="s">
        <v>629</v>
      </c>
      <c r="H161" s="275" t="s">
        <v>89</v>
      </c>
      <c r="I161" s="270">
        <v>0</v>
      </c>
      <c r="K161" s="271">
        <v>2</v>
      </c>
    </row>
    <row r="162" spans="1:11" s="271" customFormat="1" ht="13.5" customHeight="1">
      <c r="A162" s="265"/>
      <c r="B162" s="272">
        <v>155</v>
      </c>
      <c r="C162" s="272">
        <v>2020713954</v>
      </c>
      <c r="D162" s="273" t="s">
        <v>521</v>
      </c>
      <c r="E162" s="274" t="s">
        <v>53</v>
      </c>
      <c r="F162" s="275" t="s">
        <v>522</v>
      </c>
      <c r="G162" s="275" t="s">
        <v>523</v>
      </c>
      <c r="H162" s="275" t="s">
        <v>89</v>
      </c>
      <c r="I162" s="270">
        <v>0</v>
      </c>
      <c r="K162" s="271">
        <v>2</v>
      </c>
    </row>
    <row r="163" spans="1:11" s="271" customFormat="1" ht="13.5" customHeight="1">
      <c r="A163" s="265"/>
      <c r="B163" s="272">
        <v>156</v>
      </c>
      <c r="C163" s="272">
        <v>2021257623</v>
      </c>
      <c r="D163" s="273" t="s">
        <v>569</v>
      </c>
      <c r="E163" s="274" t="s">
        <v>53</v>
      </c>
      <c r="F163" s="275" t="s">
        <v>570</v>
      </c>
      <c r="G163" s="275" t="s">
        <v>571</v>
      </c>
      <c r="H163" s="275" t="s">
        <v>89</v>
      </c>
      <c r="I163" s="270">
        <v>0</v>
      </c>
      <c r="K163" s="271">
        <v>2</v>
      </c>
    </row>
    <row r="164" spans="1:11" s="271" customFormat="1" ht="13.5" customHeight="1">
      <c r="A164" s="265"/>
      <c r="B164" s="272">
        <v>157</v>
      </c>
      <c r="C164" s="272">
        <v>2021724810</v>
      </c>
      <c r="D164" s="273" t="s">
        <v>502</v>
      </c>
      <c r="E164" s="274" t="s">
        <v>53</v>
      </c>
      <c r="F164" s="275" t="s">
        <v>503</v>
      </c>
      <c r="G164" s="275" t="s">
        <v>504</v>
      </c>
      <c r="H164" s="275" t="s">
        <v>89</v>
      </c>
      <c r="I164" s="270">
        <v>0</v>
      </c>
      <c r="K164" s="271">
        <v>2</v>
      </c>
    </row>
    <row r="165" spans="1:11" s="271" customFormat="1" ht="13.5" customHeight="1">
      <c r="A165" s="265"/>
      <c r="B165" s="272">
        <v>158</v>
      </c>
      <c r="C165" s="272">
        <v>2021718390</v>
      </c>
      <c r="D165" s="273" t="s">
        <v>453</v>
      </c>
      <c r="E165" s="274" t="s">
        <v>53</v>
      </c>
      <c r="F165" s="275" t="s">
        <v>450</v>
      </c>
      <c r="G165" s="275" t="s">
        <v>396</v>
      </c>
      <c r="H165" s="275" t="s">
        <v>89</v>
      </c>
      <c r="I165" s="270">
        <v>0</v>
      </c>
      <c r="K165" s="271">
        <v>2</v>
      </c>
    </row>
    <row r="166" spans="1:11" s="271" customFormat="1" ht="13.5" customHeight="1">
      <c r="A166" s="265"/>
      <c r="B166" s="272">
        <v>159</v>
      </c>
      <c r="C166" s="272">
        <v>2021235878</v>
      </c>
      <c r="D166" s="273" t="s">
        <v>602</v>
      </c>
      <c r="E166" s="274" t="s">
        <v>56</v>
      </c>
      <c r="F166" s="275" t="s">
        <v>600</v>
      </c>
      <c r="G166" s="275" t="s">
        <v>406</v>
      </c>
      <c r="H166" s="275" t="s">
        <v>89</v>
      </c>
      <c r="I166" s="270">
        <v>0</v>
      </c>
      <c r="K166" s="271">
        <v>2</v>
      </c>
    </row>
    <row r="167" spans="1:11" s="271" customFormat="1" ht="13.5" customHeight="1">
      <c r="A167" s="265"/>
      <c r="B167" s="272">
        <v>160</v>
      </c>
      <c r="C167" s="272">
        <v>2021214627</v>
      </c>
      <c r="D167" s="273" t="s">
        <v>366</v>
      </c>
      <c r="E167" s="274" t="s">
        <v>291</v>
      </c>
      <c r="F167" s="275" t="s">
        <v>367</v>
      </c>
      <c r="G167" s="275" t="s">
        <v>368</v>
      </c>
      <c r="H167" s="275" t="s">
        <v>89</v>
      </c>
      <c r="I167" s="270">
        <v>0</v>
      </c>
      <c r="K167" s="271">
        <v>2</v>
      </c>
    </row>
    <row r="168" spans="1:11" s="271" customFormat="1" ht="13.5" customHeight="1">
      <c r="A168" s="265"/>
      <c r="B168" s="272">
        <v>161</v>
      </c>
      <c r="C168" s="272">
        <v>2010716470</v>
      </c>
      <c r="D168" s="273" t="s">
        <v>301</v>
      </c>
      <c r="E168" s="274" t="s">
        <v>654</v>
      </c>
      <c r="F168" s="275" t="s">
        <v>655</v>
      </c>
      <c r="G168" s="275" t="s">
        <v>629</v>
      </c>
      <c r="H168" s="275" t="s">
        <v>89</v>
      </c>
      <c r="I168" s="270">
        <v>0</v>
      </c>
      <c r="K168" s="271">
        <v>2</v>
      </c>
    </row>
    <row r="169" spans="1:11" s="271" customFormat="1" ht="13.5" customHeight="1">
      <c r="A169" s="265"/>
      <c r="B169" s="272">
        <v>162</v>
      </c>
      <c r="C169" s="272">
        <v>2021716509</v>
      </c>
      <c r="D169" s="273" t="s">
        <v>604</v>
      </c>
      <c r="E169" s="274" t="s">
        <v>51</v>
      </c>
      <c r="F169" s="275" t="s">
        <v>600</v>
      </c>
      <c r="G169" s="275" t="s">
        <v>601</v>
      </c>
      <c r="H169" s="275" t="s">
        <v>89</v>
      </c>
      <c r="I169" s="270">
        <v>0</v>
      </c>
      <c r="K169" s="271">
        <v>2</v>
      </c>
    </row>
    <row r="170" spans="1:11" s="271" customFormat="1" ht="13.5" customHeight="1">
      <c r="A170" s="265"/>
      <c r="B170" s="272">
        <v>163</v>
      </c>
      <c r="C170" s="272">
        <v>2021716091</v>
      </c>
      <c r="D170" s="273" t="s">
        <v>656</v>
      </c>
      <c r="E170" s="274" t="s">
        <v>657</v>
      </c>
      <c r="F170" s="275" t="s">
        <v>655</v>
      </c>
      <c r="G170" s="275" t="s">
        <v>629</v>
      </c>
      <c r="H170" s="275" t="s">
        <v>89</v>
      </c>
      <c r="I170" s="270">
        <v>0</v>
      </c>
      <c r="K170" s="271">
        <v>2</v>
      </c>
    </row>
    <row r="171" spans="1:11" s="271" customFormat="1" ht="13.5" customHeight="1">
      <c r="A171" s="265"/>
      <c r="B171" s="272">
        <v>164</v>
      </c>
      <c r="C171" s="272">
        <v>2021213601</v>
      </c>
      <c r="D171" s="273" t="s">
        <v>380</v>
      </c>
      <c r="E171" s="274" t="s">
        <v>370</v>
      </c>
      <c r="F171" s="275" t="s">
        <v>381</v>
      </c>
      <c r="G171" s="275" t="s">
        <v>368</v>
      </c>
      <c r="H171" s="275" t="s">
        <v>89</v>
      </c>
      <c r="I171" s="270">
        <v>0</v>
      </c>
      <c r="K171" s="271">
        <v>2</v>
      </c>
    </row>
    <row r="172" spans="1:11" s="271" customFormat="1" ht="13.5" customHeight="1">
      <c r="A172" s="265"/>
      <c r="B172" s="272">
        <v>165</v>
      </c>
      <c r="C172" s="272">
        <v>1921123161</v>
      </c>
      <c r="D172" s="273" t="s">
        <v>395</v>
      </c>
      <c r="E172" s="274" t="s">
        <v>294</v>
      </c>
      <c r="F172" s="275" t="s">
        <v>393</v>
      </c>
      <c r="G172" s="275" t="s">
        <v>396</v>
      </c>
      <c r="H172" s="275" t="s">
        <v>89</v>
      </c>
      <c r="I172" s="270">
        <v>0</v>
      </c>
      <c r="K172" s="271">
        <v>2</v>
      </c>
    </row>
    <row r="173" spans="1:11" s="271" customFormat="1" ht="13.5" customHeight="1">
      <c r="A173" s="265"/>
      <c r="B173" s="272">
        <v>166</v>
      </c>
      <c r="C173" s="272">
        <v>2021210548</v>
      </c>
      <c r="D173" s="273" t="s">
        <v>371</v>
      </c>
      <c r="E173" s="274" t="s">
        <v>295</v>
      </c>
      <c r="F173" s="275" t="s">
        <v>367</v>
      </c>
      <c r="G173" s="275" t="s">
        <v>368</v>
      </c>
      <c r="H173" s="275" t="s">
        <v>89</v>
      </c>
      <c r="I173" s="270">
        <v>0</v>
      </c>
      <c r="K173" s="271">
        <v>2</v>
      </c>
    </row>
    <row r="174" spans="1:11" s="271" customFormat="1" ht="13.5" customHeight="1">
      <c r="A174" s="265"/>
      <c r="B174" s="272">
        <v>167</v>
      </c>
      <c r="C174" s="272">
        <v>2020713135</v>
      </c>
      <c r="D174" s="273" t="s">
        <v>457</v>
      </c>
      <c r="E174" s="274" t="s">
        <v>295</v>
      </c>
      <c r="F174" s="275" t="s">
        <v>450</v>
      </c>
      <c r="G174" s="275" t="s">
        <v>396</v>
      </c>
      <c r="H174" s="275" t="s">
        <v>89</v>
      </c>
      <c r="I174" s="270">
        <v>0</v>
      </c>
      <c r="K174" s="271">
        <v>2</v>
      </c>
    </row>
    <row r="175" spans="1:11" s="271" customFormat="1" ht="13.5" customHeight="1">
      <c r="A175" s="265"/>
      <c r="B175" s="272">
        <v>168</v>
      </c>
      <c r="C175" s="272">
        <v>2020244077</v>
      </c>
      <c r="D175" s="273" t="s">
        <v>572</v>
      </c>
      <c r="E175" s="274" t="s">
        <v>573</v>
      </c>
      <c r="F175" s="275" t="s">
        <v>570</v>
      </c>
      <c r="G175" s="275" t="s">
        <v>571</v>
      </c>
      <c r="H175" s="275" t="s">
        <v>89</v>
      </c>
      <c r="I175" s="270">
        <v>0</v>
      </c>
      <c r="K175" s="271">
        <v>2</v>
      </c>
    </row>
    <row r="176" spans="1:11" s="271" customFormat="1" ht="13.5" customHeight="1">
      <c r="A176" s="265"/>
      <c r="B176" s="272">
        <v>169</v>
      </c>
      <c r="C176" s="272">
        <v>1911616901</v>
      </c>
      <c r="D176" s="273" t="s">
        <v>559</v>
      </c>
      <c r="E176" s="274" t="s">
        <v>297</v>
      </c>
      <c r="F176" s="275" t="s">
        <v>560</v>
      </c>
      <c r="G176" s="275" t="s">
        <v>561</v>
      </c>
      <c r="H176" s="275" t="s">
        <v>89</v>
      </c>
      <c r="I176" s="270">
        <v>0</v>
      </c>
      <c r="K176" s="271">
        <v>2</v>
      </c>
    </row>
    <row r="177" spans="1:11" s="271" customFormat="1" ht="13.5" customHeight="1">
      <c r="A177" s="265"/>
      <c r="B177" s="272">
        <v>170</v>
      </c>
      <c r="C177" s="272">
        <v>2020514758</v>
      </c>
      <c r="D177" s="273" t="s">
        <v>426</v>
      </c>
      <c r="E177" s="274" t="s">
        <v>427</v>
      </c>
      <c r="F177" s="275" t="s">
        <v>422</v>
      </c>
      <c r="G177" s="275" t="s">
        <v>396</v>
      </c>
      <c r="H177" s="275" t="s">
        <v>89</v>
      </c>
      <c r="I177" s="270">
        <v>0</v>
      </c>
      <c r="K177" s="271">
        <v>2</v>
      </c>
    </row>
    <row r="178" spans="1:11" s="271" customFormat="1" ht="13.5" customHeight="1">
      <c r="A178" s="265"/>
      <c r="B178" s="272">
        <v>171</v>
      </c>
      <c r="C178" s="272">
        <v>2020227373</v>
      </c>
      <c r="D178" s="273" t="s">
        <v>658</v>
      </c>
      <c r="E178" s="274" t="s">
        <v>383</v>
      </c>
      <c r="F178" s="275" t="s">
        <v>655</v>
      </c>
      <c r="G178" s="275" t="s">
        <v>629</v>
      </c>
      <c r="H178" s="275" t="s">
        <v>89</v>
      </c>
      <c r="I178" s="270">
        <v>0</v>
      </c>
      <c r="K178" s="271">
        <v>2</v>
      </c>
    </row>
    <row r="179" spans="1:11" s="271" customFormat="1" ht="13.5" customHeight="1">
      <c r="A179" s="265"/>
      <c r="B179" s="272">
        <v>172</v>
      </c>
      <c r="C179" s="272">
        <v>2020714241</v>
      </c>
      <c r="D179" s="273" t="s">
        <v>681</v>
      </c>
      <c r="E179" s="274" t="s">
        <v>353</v>
      </c>
      <c r="F179" s="275" t="s">
        <v>682</v>
      </c>
      <c r="G179" s="275" t="s">
        <v>629</v>
      </c>
      <c r="H179" s="275" t="s">
        <v>89</v>
      </c>
      <c r="I179" s="270">
        <v>0</v>
      </c>
      <c r="K179" s="271">
        <v>2</v>
      </c>
    </row>
    <row r="180" spans="1:11" s="271" customFormat="1" ht="13.5" customHeight="1">
      <c r="A180" s="265"/>
      <c r="B180" s="272">
        <v>173</v>
      </c>
      <c r="C180" s="272">
        <v>2021348197</v>
      </c>
      <c r="D180" s="273" t="s">
        <v>606</v>
      </c>
      <c r="E180" s="274" t="s">
        <v>299</v>
      </c>
      <c r="F180" s="275" t="s">
        <v>600</v>
      </c>
      <c r="G180" s="275" t="s">
        <v>601</v>
      </c>
      <c r="H180" s="275" t="s">
        <v>89</v>
      </c>
      <c r="I180" s="270">
        <v>0</v>
      </c>
      <c r="K180" s="271">
        <v>2</v>
      </c>
    </row>
    <row r="181" spans="1:11" s="271" customFormat="1" ht="13.5" customHeight="1">
      <c r="A181" s="265"/>
      <c r="B181" s="272">
        <v>174</v>
      </c>
      <c r="C181" s="272">
        <v>2021235061</v>
      </c>
      <c r="D181" s="273" t="s">
        <v>605</v>
      </c>
      <c r="E181" s="274" t="s">
        <v>299</v>
      </c>
      <c r="F181" s="275" t="s">
        <v>600</v>
      </c>
      <c r="G181" s="275" t="s">
        <v>406</v>
      </c>
      <c r="H181" s="275" t="s">
        <v>89</v>
      </c>
      <c r="I181" s="270">
        <v>0</v>
      </c>
      <c r="K181" s="271">
        <v>2</v>
      </c>
    </row>
    <row r="182" spans="1:11" s="271" customFormat="1" ht="13.5" customHeight="1">
      <c r="A182" s="265"/>
      <c r="B182" s="272">
        <v>175</v>
      </c>
      <c r="C182" s="272">
        <v>2021715640</v>
      </c>
      <c r="D182" s="273" t="s">
        <v>551</v>
      </c>
      <c r="E182" s="274" t="s">
        <v>299</v>
      </c>
      <c r="F182" s="275" t="s">
        <v>655</v>
      </c>
      <c r="G182" s="275" t="s">
        <v>629</v>
      </c>
      <c r="H182" s="275" t="s">
        <v>89</v>
      </c>
      <c r="I182" s="270">
        <v>0</v>
      </c>
      <c r="K182" s="271">
        <v>2</v>
      </c>
    </row>
    <row r="183" spans="1:11" s="271" customFormat="1" ht="13.5" customHeight="1">
      <c r="A183" s="265"/>
      <c r="B183" s="272">
        <v>176</v>
      </c>
      <c r="C183" s="272">
        <v>2020345304</v>
      </c>
      <c r="D183" s="273" t="s">
        <v>304</v>
      </c>
      <c r="E183" s="274" t="s">
        <v>57</v>
      </c>
      <c r="F183" s="275" t="s">
        <v>655</v>
      </c>
      <c r="G183" s="275" t="s">
        <v>629</v>
      </c>
      <c r="H183" s="275" t="s">
        <v>89</v>
      </c>
      <c r="I183" s="270">
        <v>0</v>
      </c>
      <c r="K183" s="271">
        <v>2</v>
      </c>
    </row>
    <row r="184" spans="1:11" s="271" customFormat="1" ht="13.5" customHeight="1">
      <c r="A184" s="265"/>
      <c r="B184" s="272">
        <v>177</v>
      </c>
      <c r="C184" s="272">
        <v>2020718168</v>
      </c>
      <c r="D184" s="273" t="s">
        <v>683</v>
      </c>
      <c r="E184" s="274" t="s">
        <v>52</v>
      </c>
      <c r="F184" s="275" t="s">
        <v>682</v>
      </c>
      <c r="G184" s="275" t="s">
        <v>629</v>
      </c>
      <c r="H184" s="275" t="s">
        <v>736</v>
      </c>
      <c r="I184" s="270" t="s">
        <v>92</v>
      </c>
      <c r="K184" s="271">
        <v>2</v>
      </c>
    </row>
    <row r="185" spans="1:11" s="271" customFormat="1" ht="13.5" customHeight="1">
      <c r="A185" s="265"/>
      <c r="B185" s="272">
        <v>178</v>
      </c>
      <c r="C185" s="272">
        <v>2020716677</v>
      </c>
      <c r="D185" s="273" t="s">
        <v>459</v>
      </c>
      <c r="E185" s="274" t="s">
        <v>52</v>
      </c>
      <c r="F185" s="275" t="s">
        <v>450</v>
      </c>
      <c r="G185" s="275" t="s">
        <v>396</v>
      </c>
      <c r="H185" s="275" t="s">
        <v>89</v>
      </c>
      <c r="I185" s="270">
        <v>0</v>
      </c>
      <c r="K185" s="271">
        <v>2</v>
      </c>
    </row>
    <row r="186" spans="1:11" s="271" customFormat="1" ht="13.5" customHeight="1">
      <c r="A186" s="265"/>
      <c r="B186" s="272">
        <v>179</v>
      </c>
      <c r="C186" s="272">
        <v>2021347230</v>
      </c>
      <c r="D186" s="273" t="s">
        <v>525</v>
      </c>
      <c r="E186" s="274" t="s">
        <v>49</v>
      </c>
      <c r="F186" s="275" t="s">
        <v>526</v>
      </c>
      <c r="G186" s="275" t="s">
        <v>527</v>
      </c>
      <c r="H186" s="275" t="s">
        <v>89</v>
      </c>
      <c r="I186" s="270">
        <v>0</v>
      </c>
      <c r="K186" s="271">
        <v>2</v>
      </c>
    </row>
    <row r="187" spans="1:11" s="271" customFormat="1" ht="13.5" customHeight="1">
      <c r="A187" s="265"/>
      <c r="B187" s="272">
        <v>180</v>
      </c>
      <c r="C187" s="272">
        <v>2021213313</v>
      </c>
      <c r="D187" s="273" t="s">
        <v>372</v>
      </c>
      <c r="E187" s="274" t="s">
        <v>300</v>
      </c>
      <c r="F187" s="275" t="s">
        <v>367</v>
      </c>
      <c r="G187" s="275" t="s">
        <v>368</v>
      </c>
      <c r="H187" s="275" t="s">
        <v>89</v>
      </c>
      <c r="I187" s="270">
        <v>0</v>
      </c>
      <c r="K187" s="271">
        <v>2</v>
      </c>
    </row>
    <row r="188" spans="1:11" s="271" customFormat="1" ht="13.5" customHeight="1">
      <c r="A188" s="265"/>
      <c r="B188" s="272">
        <v>181</v>
      </c>
      <c r="C188" s="272">
        <v>2021253828</v>
      </c>
      <c r="D188" s="273" t="s">
        <v>575</v>
      </c>
      <c r="E188" s="274" t="s">
        <v>300</v>
      </c>
      <c r="F188" s="275" t="s">
        <v>570</v>
      </c>
      <c r="G188" s="275" t="s">
        <v>571</v>
      </c>
      <c r="H188" s="275" t="s">
        <v>89</v>
      </c>
      <c r="I188" s="270">
        <v>0</v>
      </c>
      <c r="K188" s="271">
        <v>2</v>
      </c>
    </row>
    <row r="189" spans="1:11" s="271" customFormat="1" ht="13.5" customHeight="1">
      <c r="A189" s="265"/>
      <c r="B189" s="272">
        <v>182</v>
      </c>
      <c r="C189" s="272">
        <v>2021218494</v>
      </c>
      <c r="D189" s="273" t="s">
        <v>373</v>
      </c>
      <c r="E189" s="274" t="s">
        <v>300</v>
      </c>
      <c r="F189" s="275" t="s">
        <v>367</v>
      </c>
      <c r="G189" s="275" t="s">
        <v>368</v>
      </c>
      <c r="H189" s="275" t="s">
        <v>736</v>
      </c>
      <c r="I189" s="270" t="s">
        <v>731</v>
      </c>
      <c r="K189" s="271">
        <v>2</v>
      </c>
    </row>
    <row r="190" spans="1:11" s="271" customFormat="1" ht="13.5" customHeight="1">
      <c r="A190" s="265"/>
      <c r="B190" s="272">
        <v>183</v>
      </c>
      <c r="C190" s="272">
        <v>2020213379</v>
      </c>
      <c r="D190" s="273" t="s">
        <v>704</v>
      </c>
      <c r="E190" s="274" t="s">
        <v>577</v>
      </c>
      <c r="F190" s="275" t="s">
        <v>700</v>
      </c>
      <c r="G190" s="275" t="s">
        <v>701</v>
      </c>
      <c r="H190" s="275" t="s">
        <v>89</v>
      </c>
      <c r="I190" s="270">
        <v>0</v>
      </c>
      <c r="K190" s="271">
        <v>2</v>
      </c>
    </row>
    <row r="191" spans="1:11" s="271" customFormat="1" ht="13.5" customHeight="1">
      <c r="A191" s="265"/>
      <c r="B191" s="272">
        <v>184</v>
      </c>
      <c r="C191" s="272">
        <v>2020715044</v>
      </c>
      <c r="D191" s="273" t="s">
        <v>659</v>
      </c>
      <c r="E191" s="274" t="s">
        <v>54</v>
      </c>
      <c r="F191" s="275" t="s">
        <v>655</v>
      </c>
      <c r="G191" s="275" t="s">
        <v>629</v>
      </c>
      <c r="H191" s="275" t="s">
        <v>89</v>
      </c>
      <c r="I191" s="270">
        <v>0</v>
      </c>
      <c r="K191" s="271">
        <v>2</v>
      </c>
    </row>
    <row r="192" spans="1:11" s="271" customFormat="1" ht="13.5" customHeight="1">
      <c r="A192" s="265"/>
      <c r="B192" s="272">
        <v>185</v>
      </c>
      <c r="C192" s="272">
        <v>2021215105</v>
      </c>
      <c r="D192" s="273" t="s">
        <v>384</v>
      </c>
      <c r="E192" s="274" t="s">
        <v>54</v>
      </c>
      <c r="F192" s="275" t="s">
        <v>381</v>
      </c>
      <c r="G192" s="275" t="s">
        <v>368</v>
      </c>
      <c r="H192" s="275" t="s">
        <v>89</v>
      </c>
      <c r="I192" s="270">
        <v>0</v>
      </c>
      <c r="K192" s="271">
        <v>2</v>
      </c>
    </row>
    <row r="193" spans="1:11" s="271" customFormat="1" ht="13.5" customHeight="1">
      <c r="A193" s="265"/>
      <c r="B193" s="272">
        <v>186</v>
      </c>
      <c r="C193" s="272">
        <v>2021350947</v>
      </c>
      <c r="D193" s="273" t="s">
        <v>706</v>
      </c>
      <c r="E193" s="274" t="s">
        <v>303</v>
      </c>
      <c r="F193" s="275" t="s">
        <v>700</v>
      </c>
      <c r="G193" s="275" t="s">
        <v>701</v>
      </c>
      <c r="H193" s="275" t="s">
        <v>89</v>
      </c>
      <c r="I193" s="270">
        <v>0</v>
      </c>
      <c r="K193" s="271">
        <v>2</v>
      </c>
    </row>
    <row r="194" spans="1:11" s="271" customFormat="1" ht="13.5" customHeight="1">
      <c r="A194" s="265"/>
      <c r="B194" s="272">
        <v>187</v>
      </c>
      <c r="C194" s="272">
        <v>2020714839</v>
      </c>
      <c r="D194" s="273" t="s">
        <v>301</v>
      </c>
      <c r="E194" s="274" t="s">
        <v>430</v>
      </c>
      <c r="F194" s="275" t="s">
        <v>422</v>
      </c>
      <c r="G194" s="275" t="s">
        <v>396</v>
      </c>
      <c r="H194" s="275" t="s">
        <v>89</v>
      </c>
      <c r="I194" s="270">
        <v>0</v>
      </c>
      <c r="K194" s="271">
        <v>2</v>
      </c>
    </row>
    <row r="195" spans="1:11" s="271" customFormat="1" ht="13.5" customHeight="1">
      <c r="A195" s="265"/>
      <c r="B195" s="272">
        <v>188</v>
      </c>
      <c r="C195" s="272">
        <v>2021213544</v>
      </c>
      <c r="D195" s="273" t="s">
        <v>385</v>
      </c>
      <c r="E195" s="274" t="s">
        <v>305</v>
      </c>
      <c r="F195" s="275" t="s">
        <v>381</v>
      </c>
      <c r="G195" s="275" t="s">
        <v>368</v>
      </c>
      <c r="H195" s="275" t="s">
        <v>89</v>
      </c>
      <c r="I195" s="270">
        <v>0</v>
      </c>
      <c r="K195" s="271">
        <v>2</v>
      </c>
    </row>
    <row r="196" spans="1:11" s="271" customFormat="1" ht="13.5" customHeight="1">
      <c r="A196" s="265"/>
      <c r="B196" s="272">
        <v>189</v>
      </c>
      <c r="C196" s="272">
        <v>2021225845</v>
      </c>
      <c r="D196" s="273" t="s">
        <v>356</v>
      </c>
      <c r="E196" s="274" t="s">
        <v>305</v>
      </c>
      <c r="F196" s="275" t="s">
        <v>354</v>
      </c>
      <c r="G196" s="275" t="s">
        <v>355</v>
      </c>
      <c r="H196" s="275" t="s">
        <v>89</v>
      </c>
      <c r="I196" s="270">
        <v>0</v>
      </c>
      <c r="K196" s="271">
        <v>2</v>
      </c>
    </row>
    <row r="197" spans="1:11" s="271" customFormat="1" ht="13.5" customHeight="1">
      <c r="A197" s="265"/>
      <c r="B197" s="272">
        <v>190</v>
      </c>
      <c r="C197" s="272">
        <v>2021217867</v>
      </c>
      <c r="D197" s="273" t="s">
        <v>707</v>
      </c>
      <c r="E197" s="274" t="s">
        <v>305</v>
      </c>
      <c r="F197" s="275" t="s">
        <v>700</v>
      </c>
      <c r="G197" s="275" t="s">
        <v>701</v>
      </c>
      <c r="H197" s="275" t="s">
        <v>89</v>
      </c>
      <c r="I197" s="270">
        <v>0</v>
      </c>
      <c r="K197" s="271">
        <v>2</v>
      </c>
    </row>
    <row r="198" spans="1:11" s="271" customFormat="1" ht="13.5" customHeight="1">
      <c r="A198" s="265"/>
      <c r="B198" s="272">
        <v>191</v>
      </c>
      <c r="C198" s="272">
        <v>2021714469</v>
      </c>
      <c r="D198" s="273" t="s">
        <v>431</v>
      </c>
      <c r="E198" s="274" t="s">
        <v>432</v>
      </c>
      <c r="F198" s="275" t="s">
        <v>422</v>
      </c>
      <c r="G198" s="275" t="s">
        <v>396</v>
      </c>
      <c r="H198" s="275" t="s">
        <v>89</v>
      </c>
      <c r="I198" s="270">
        <v>0</v>
      </c>
      <c r="K198" s="271">
        <v>2</v>
      </c>
    </row>
    <row r="199" spans="1:11" s="271" customFormat="1" ht="13.5" customHeight="1">
      <c r="A199" s="265"/>
      <c r="B199" s="272">
        <v>192</v>
      </c>
      <c r="C199" s="272">
        <v>2021244510</v>
      </c>
      <c r="D199" s="273" t="s">
        <v>609</v>
      </c>
      <c r="E199" s="274" t="s">
        <v>432</v>
      </c>
      <c r="F199" s="275" t="s">
        <v>600</v>
      </c>
      <c r="G199" s="275" t="s">
        <v>406</v>
      </c>
      <c r="H199" s="275" t="s">
        <v>736</v>
      </c>
      <c r="I199" s="270" t="s">
        <v>92</v>
      </c>
      <c r="K199" s="271">
        <v>2</v>
      </c>
    </row>
    <row r="200" spans="1:11" s="271" customFormat="1" ht="13.5" customHeight="1">
      <c r="A200" s="265"/>
      <c r="B200" s="272">
        <v>193</v>
      </c>
      <c r="C200" s="272">
        <v>2020210989</v>
      </c>
      <c r="D200" s="273" t="s">
        <v>50</v>
      </c>
      <c r="E200" s="274" t="s">
        <v>307</v>
      </c>
      <c r="F200" s="275" t="s">
        <v>700</v>
      </c>
      <c r="G200" s="275" t="s">
        <v>701</v>
      </c>
      <c r="H200" s="275" t="s">
        <v>89</v>
      </c>
      <c r="I200" s="270">
        <v>0</v>
      </c>
      <c r="K200" s="271">
        <v>2</v>
      </c>
    </row>
    <row r="201" spans="1:11" s="271" customFormat="1" ht="13.5" customHeight="1">
      <c r="A201" s="265"/>
      <c r="B201" s="272">
        <v>194</v>
      </c>
      <c r="C201" s="272">
        <v>2020212747</v>
      </c>
      <c r="D201" s="273" t="s">
        <v>386</v>
      </c>
      <c r="E201" s="274" t="s">
        <v>309</v>
      </c>
      <c r="F201" s="275" t="s">
        <v>381</v>
      </c>
      <c r="G201" s="275" t="s">
        <v>368</v>
      </c>
      <c r="H201" s="275" t="s">
        <v>89</v>
      </c>
      <c r="I201" s="270">
        <v>0</v>
      </c>
      <c r="K201" s="271">
        <v>2</v>
      </c>
    </row>
    <row r="202" spans="1:11" s="271" customFormat="1" ht="13.5" customHeight="1">
      <c r="A202" s="265"/>
      <c r="B202" s="272">
        <v>195</v>
      </c>
      <c r="C202" s="272">
        <v>2021215666</v>
      </c>
      <c r="D202" s="273" t="s">
        <v>387</v>
      </c>
      <c r="E202" s="274" t="s">
        <v>309</v>
      </c>
      <c r="F202" s="275" t="s">
        <v>381</v>
      </c>
      <c r="G202" s="275" t="s">
        <v>368</v>
      </c>
      <c r="H202" s="275" t="s">
        <v>89</v>
      </c>
      <c r="I202" s="270">
        <v>0</v>
      </c>
      <c r="K202" s="271">
        <v>2</v>
      </c>
    </row>
    <row r="203" spans="1:11" s="271" customFormat="1" ht="13.5" customHeight="1">
      <c r="A203" s="265"/>
      <c r="B203" s="272">
        <v>196</v>
      </c>
      <c r="C203" s="272">
        <v>2020714782</v>
      </c>
      <c r="D203" s="273" t="s">
        <v>433</v>
      </c>
      <c r="E203" s="274" t="s">
        <v>310</v>
      </c>
      <c r="F203" s="275" t="s">
        <v>422</v>
      </c>
      <c r="G203" s="275" t="s">
        <v>396</v>
      </c>
      <c r="H203" s="275" t="s">
        <v>736</v>
      </c>
      <c r="I203" s="270" t="s">
        <v>92</v>
      </c>
      <c r="K203" s="271">
        <v>2</v>
      </c>
    </row>
    <row r="204" spans="1:11" s="271" customFormat="1" ht="13.5" customHeight="1">
      <c r="A204" s="265"/>
      <c r="B204" s="272">
        <v>197</v>
      </c>
      <c r="C204" s="272">
        <v>2021228178</v>
      </c>
      <c r="D204" s="273" t="s">
        <v>357</v>
      </c>
      <c r="E204" s="274" t="s">
        <v>312</v>
      </c>
      <c r="F204" s="275" t="s">
        <v>354</v>
      </c>
      <c r="G204" s="275" t="s">
        <v>355</v>
      </c>
      <c r="H204" s="275" t="s">
        <v>89</v>
      </c>
      <c r="I204" s="270">
        <v>0</v>
      </c>
      <c r="K204" s="271">
        <v>2</v>
      </c>
    </row>
    <row r="205" spans="1:11" s="271" customFormat="1" ht="13.5" customHeight="1">
      <c r="A205" s="265"/>
      <c r="B205" s="272">
        <v>198</v>
      </c>
      <c r="C205" s="272">
        <v>2021267847</v>
      </c>
      <c r="D205" s="273" t="s">
        <v>302</v>
      </c>
      <c r="E205" s="274" t="s">
        <v>584</v>
      </c>
      <c r="F205" s="275" t="s">
        <v>570</v>
      </c>
      <c r="G205" s="275" t="s">
        <v>571</v>
      </c>
      <c r="H205" s="275" t="s">
        <v>89</v>
      </c>
      <c r="I205" s="270">
        <v>0</v>
      </c>
      <c r="K205" s="271">
        <v>2</v>
      </c>
    </row>
    <row r="206" spans="1:11" s="271" customFormat="1" ht="13.5" customHeight="1">
      <c r="A206" s="265"/>
      <c r="B206" s="272">
        <v>199</v>
      </c>
      <c r="C206" s="272">
        <v>1821214236</v>
      </c>
      <c r="D206" s="273" t="s">
        <v>610</v>
      </c>
      <c r="E206" s="274" t="s">
        <v>611</v>
      </c>
      <c r="F206" s="275" t="s">
        <v>600</v>
      </c>
      <c r="G206" s="275" t="s">
        <v>289</v>
      </c>
      <c r="H206" s="275" t="s">
        <v>89</v>
      </c>
      <c r="I206" s="270">
        <v>0</v>
      </c>
      <c r="K206" s="271">
        <v>2</v>
      </c>
    </row>
    <row r="207" spans="1:11" s="271" customFormat="1" ht="13.5" customHeight="1">
      <c r="A207" s="265"/>
      <c r="B207" s="272">
        <v>200</v>
      </c>
      <c r="C207" s="272">
        <v>2021713483</v>
      </c>
      <c r="D207" s="273" t="s">
        <v>293</v>
      </c>
      <c r="E207" s="274" t="s">
        <v>434</v>
      </c>
      <c r="F207" s="275" t="s">
        <v>422</v>
      </c>
      <c r="G207" s="275" t="s">
        <v>396</v>
      </c>
      <c r="H207" s="275" t="s">
        <v>736</v>
      </c>
      <c r="I207" s="270" t="s">
        <v>732</v>
      </c>
      <c r="K207" s="271">
        <v>2</v>
      </c>
    </row>
    <row r="208" spans="1:11" s="271" customFormat="1" ht="13.5" customHeight="1">
      <c r="A208" s="265"/>
      <c r="B208" s="272">
        <v>201</v>
      </c>
      <c r="C208" s="272">
        <v>2020355495</v>
      </c>
      <c r="D208" s="273" t="s">
        <v>709</v>
      </c>
      <c r="E208" s="274" t="s">
        <v>488</v>
      </c>
      <c r="F208" s="275" t="s">
        <v>700</v>
      </c>
      <c r="G208" s="275" t="s">
        <v>701</v>
      </c>
      <c r="H208" s="275" t="s">
        <v>89</v>
      </c>
      <c r="I208" s="270">
        <v>0</v>
      </c>
      <c r="K208" s="271">
        <v>2</v>
      </c>
    </row>
    <row r="209" spans="1:11" s="271" customFormat="1" ht="13.5" customHeight="1">
      <c r="A209" s="265"/>
      <c r="B209" s="272">
        <v>202</v>
      </c>
      <c r="C209" s="272">
        <v>2020345393</v>
      </c>
      <c r="D209" s="273" t="s">
        <v>388</v>
      </c>
      <c r="E209" s="274" t="s">
        <v>488</v>
      </c>
      <c r="F209" s="275" t="s">
        <v>600</v>
      </c>
      <c r="G209" s="275" t="s">
        <v>601</v>
      </c>
      <c r="H209" s="275" t="s">
        <v>89</v>
      </c>
      <c r="I209" s="270">
        <v>0</v>
      </c>
      <c r="K209" s="271">
        <v>2</v>
      </c>
    </row>
    <row r="210" spans="1:11" s="271" customFormat="1" ht="13.5" customHeight="1">
      <c r="A210" s="265"/>
      <c r="B210" s="272">
        <v>203</v>
      </c>
      <c r="C210" s="272">
        <v>2020345416</v>
      </c>
      <c r="D210" s="273" t="s">
        <v>661</v>
      </c>
      <c r="E210" s="274" t="s">
        <v>488</v>
      </c>
      <c r="F210" s="275" t="s">
        <v>655</v>
      </c>
      <c r="G210" s="275" t="s">
        <v>629</v>
      </c>
      <c r="H210" s="275" t="s">
        <v>89</v>
      </c>
      <c r="I210" s="270">
        <v>0</v>
      </c>
      <c r="K210" s="271">
        <v>2</v>
      </c>
    </row>
    <row r="211" spans="1:11" s="271" customFormat="1" ht="13.5" customHeight="1">
      <c r="A211" s="265"/>
      <c r="B211" s="272">
        <v>204</v>
      </c>
      <c r="C211" s="272">
        <v>2020715682</v>
      </c>
      <c r="D211" s="273" t="s">
        <v>662</v>
      </c>
      <c r="E211" s="274" t="s">
        <v>488</v>
      </c>
      <c r="F211" s="275" t="s">
        <v>655</v>
      </c>
      <c r="G211" s="275" t="s">
        <v>629</v>
      </c>
      <c r="H211" s="275" t="s">
        <v>89</v>
      </c>
      <c r="I211" s="270">
        <v>0</v>
      </c>
      <c r="K211" s="271">
        <v>2</v>
      </c>
    </row>
    <row r="212" spans="1:11" s="271" customFormat="1" ht="13.5" customHeight="1">
      <c r="A212" s="265"/>
      <c r="B212" s="272">
        <v>205</v>
      </c>
      <c r="C212" s="272">
        <v>2021216884</v>
      </c>
      <c r="D212" s="273" t="s">
        <v>388</v>
      </c>
      <c r="E212" s="274" t="s">
        <v>389</v>
      </c>
      <c r="F212" s="275" t="s">
        <v>381</v>
      </c>
      <c r="G212" s="275" t="s">
        <v>368</v>
      </c>
      <c r="H212" s="275" t="s">
        <v>89</v>
      </c>
      <c r="I212" s="270">
        <v>0</v>
      </c>
      <c r="K212" s="271">
        <v>2</v>
      </c>
    </row>
    <row r="213" spans="1:11" s="271" customFormat="1" ht="13.5" customHeight="1">
      <c r="A213" s="265"/>
      <c r="B213" s="272">
        <v>206</v>
      </c>
      <c r="C213" s="272">
        <v>2021713876</v>
      </c>
      <c r="D213" s="273" t="s">
        <v>435</v>
      </c>
      <c r="E213" s="274" t="s">
        <v>436</v>
      </c>
      <c r="F213" s="275" t="s">
        <v>422</v>
      </c>
      <c r="G213" s="275" t="s">
        <v>396</v>
      </c>
      <c r="H213" s="275" t="s">
        <v>89</v>
      </c>
      <c r="I213" s="270">
        <v>0</v>
      </c>
      <c r="K213" s="271">
        <v>2</v>
      </c>
    </row>
    <row r="214" spans="1:11" s="271" customFormat="1" ht="13.5" customHeight="1">
      <c r="A214" s="265"/>
      <c r="B214" s="272">
        <v>207</v>
      </c>
      <c r="C214" s="272">
        <v>2021213312</v>
      </c>
      <c r="D214" s="273" t="s">
        <v>638</v>
      </c>
      <c r="E214" s="274" t="s">
        <v>639</v>
      </c>
      <c r="F214" s="275" t="s">
        <v>700</v>
      </c>
      <c r="G214" s="275" t="s">
        <v>701</v>
      </c>
      <c r="H214" s="275" t="s">
        <v>89</v>
      </c>
      <c r="I214" s="270">
        <v>0</v>
      </c>
      <c r="K214" s="271">
        <v>2</v>
      </c>
    </row>
    <row r="215" spans="1:11" s="271" customFormat="1" ht="13.5" customHeight="1">
      <c r="A215" s="265"/>
      <c r="B215" s="272">
        <v>208</v>
      </c>
      <c r="C215" s="272">
        <v>2020717634</v>
      </c>
      <c r="D215" s="273" t="s">
        <v>332</v>
      </c>
      <c r="E215" s="274" t="s">
        <v>460</v>
      </c>
      <c r="F215" s="275" t="s">
        <v>450</v>
      </c>
      <c r="G215" s="275" t="s">
        <v>396</v>
      </c>
      <c r="H215" s="275" t="s">
        <v>89</v>
      </c>
      <c r="I215" s="270">
        <v>0</v>
      </c>
      <c r="K215" s="271">
        <v>2</v>
      </c>
    </row>
    <row r="216" spans="1:11" s="271" customFormat="1" ht="13.5" customHeight="1">
      <c r="A216" s="265"/>
      <c r="B216" s="272">
        <v>209</v>
      </c>
      <c r="C216" s="272">
        <v>2021716100</v>
      </c>
      <c r="D216" s="273" t="s">
        <v>461</v>
      </c>
      <c r="E216" s="274" t="s">
        <v>460</v>
      </c>
      <c r="F216" s="275" t="s">
        <v>450</v>
      </c>
      <c r="G216" s="275" t="s">
        <v>396</v>
      </c>
      <c r="H216" s="275" t="s">
        <v>89</v>
      </c>
      <c r="I216" s="270">
        <v>0</v>
      </c>
      <c r="K216" s="271">
        <v>2</v>
      </c>
    </row>
    <row r="217" spans="1:11" s="271" customFormat="1" ht="13.5" customHeight="1">
      <c r="A217" s="265"/>
      <c r="B217" s="272">
        <v>210</v>
      </c>
      <c r="C217" s="272">
        <v>2021711906</v>
      </c>
      <c r="D217" s="273" t="s">
        <v>531</v>
      </c>
      <c r="E217" s="274" t="s">
        <v>460</v>
      </c>
      <c r="F217" s="275" t="s">
        <v>526</v>
      </c>
      <c r="G217" s="275" t="s">
        <v>532</v>
      </c>
      <c r="H217" s="275" t="s">
        <v>89</v>
      </c>
      <c r="I217" s="270">
        <v>0</v>
      </c>
      <c r="K217" s="271">
        <v>2</v>
      </c>
    </row>
    <row r="218" spans="1:11" s="271" customFormat="1" ht="13.5" customHeight="1">
      <c r="A218" s="265"/>
      <c r="B218" s="272">
        <v>211</v>
      </c>
      <c r="C218" s="272">
        <v>1920718513</v>
      </c>
      <c r="D218" s="273" t="s">
        <v>439</v>
      </c>
      <c r="E218" s="274" t="s">
        <v>440</v>
      </c>
      <c r="F218" s="275" t="s">
        <v>422</v>
      </c>
      <c r="G218" s="275" t="s">
        <v>396</v>
      </c>
      <c r="H218" s="275" t="s">
        <v>89</v>
      </c>
      <c r="I218" s="270">
        <v>0</v>
      </c>
      <c r="K218" s="271">
        <v>2</v>
      </c>
    </row>
    <row r="219" spans="1:11" s="271" customFormat="1" ht="13.5" customHeight="1">
      <c r="A219" s="265"/>
      <c r="B219" s="272">
        <v>212</v>
      </c>
      <c r="C219" s="272">
        <v>2021714334</v>
      </c>
      <c r="D219" s="273" t="s">
        <v>684</v>
      </c>
      <c r="E219" s="274" t="s">
        <v>316</v>
      </c>
      <c r="F219" s="275" t="s">
        <v>682</v>
      </c>
      <c r="G219" s="275" t="s">
        <v>629</v>
      </c>
      <c r="H219" s="275" t="s">
        <v>89</v>
      </c>
      <c r="I219" s="270">
        <v>0</v>
      </c>
      <c r="K219" s="271">
        <v>2</v>
      </c>
    </row>
    <row r="220" spans="1:11" s="271" customFormat="1" ht="13.5" customHeight="1">
      <c r="A220" s="265"/>
      <c r="B220" s="272">
        <v>213</v>
      </c>
      <c r="C220" s="272">
        <v>2021215699</v>
      </c>
      <c r="D220" s="273" t="s">
        <v>392</v>
      </c>
      <c r="E220" s="274" t="s">
        <v>316</v>
      </c>
      <c r="F220" s="275" t="s">
        <v>700</v>
      </c>
      <c r="G220" s="275" t="s">
        <v>701</v>
      </c>
      <c r="H220" s="275" t="s">
        <v>89</v>
      </c>
      <c r="I220" s="270">
        <v>0</v>
      </c>
      <c r="K220" s="271">
        <v>2</v>
      </c>
    </row>
    <row r="221" spans="1:11" s="271" customFormat="1" ht="13.5" customHeight="1">
      <c r="A221" s="265"/>
      <c r="B221" s="272">
        <v>214</v>
      </c>
      <c r="C221" s="272">
        <v>2020716719</v>
      </c>
      <c r="D221" s="273" t="s">
        <v>464</v>
      </c>
      <c r="E221" s="274" t="s">
        <v>463</v>
      </c>
      <c r="F221" s="275" t="s">
        <v>450</v>
      </c>
      <c r="G221" s="275" t="s">
        <v>396</v>
      </c>
      <c r="H221" s="275" t="s">
        <v>89</v>
      </c>
      <c r="I221" s="270">
        <v>0</v>
      </c>
      <c r="K221" s="271">
        <v>2</v>
      </c>
    </row>
    <row r="222" spans="1:11" s="271" customFormat="1" ht="13.5" customHeight="1">
      <c r="A222" s="265"/>
      <c r="B222" s="272">
        <v>215</v>
      </c>
      <c r="C222" s="272">
        <v>1920216586</v>
      </c>
      <c r="D222" s="273" t="s">
        <v>304</v>
      </c>
      <c r="E222" s="274" t="s">
        <v>494</v>
      </c>
      <c r="F222" s="275" t="s">
        <v>700</v>
      </c>
      <c r="G222" s="275" t="s">
        <v>713</v>
      </c>
      <c r="H222" s="275" t="s">
        <v>89</v>
      </c>
      <c r="I222" s="270">
        <v>0</v>
      </c>
      <c r="K222" s="271">
        <v>2</v>
      </c>
    </row>
    <row r="223" spans="1:11" s="271" customFormat="1" ht="13.5" customHeight="1">
      <c r="A223" s="265"/>
      <c r="B223" s="272">
        <v>216</v>
      </c>
      <c r="C223" s="272">
        <v>2020345332</v>
      </c>
      <c r="D223" s="273" t="s">
        <v>666</v>
      </c>
      <c r="E223" s="274" t="s">
        <v>494</v>
      </c>
      <c r="F223" s="275" t="s">
        <v>682</v>
      </c>
      <c r="G223" s="275" t="s">
        <v>629</v>
      </c>
      <c r="H223" s="275" t="s">
        <v>89</v>
      </c>
      <c r="I223" s="270">
        <v>0</v>
      </c>
      <c r="K223" s="271">
        <v>2</v>
      </c>
    </row>
    <row r="224" spans="1:11" s="271" customFormat="1" ht="13.5" customHeight="1">
      <c r="A224" s="265"/>
      <c r="B224" s="272">
        <v>217</v>
      </c>
      <c r="C224" s="272">
        <v>2020714780</v>
      </c>
      <c r="D224" s="273" t="s">
        <v>493</v>
      </c>
      <c r="E224" s="274" t="s">
        <v>494</v>
      </c>
      <c r="F224" s="275" t="s">
        <v>478</v>
      </c>
      <c r="G224" s="275" t="s">
        <v>396</v>
      </c>
      <c r="H224" s="275" t="s">
        <v>736</v>
      </c>
      <c r="I224" s="270" t="s">
        <v>92</v>
      </c>
      <c r="K224" s="271">
        <v>2</v>
      </c>
    </row>
    <row r="225" spans="1:11" s="271" customFormat="1" ht="13.5" customHeight="1">
      <c r="A225" s="265"/>
      <c r="B225" s="272">
        <v>218</v>
      </c>
      <c r="C225" s="272">
        <v>2020324312</v>
      </c>
      <c r="D225" s="273" t="s">
        <v>326</v>
      </c>
      <c r="E225" s="274" t="s">
        <v>318</v>
      </c>
      <c r="F225" s="275" t="s">
        <v>655</v>
      </c>
      <c r="G225" s="275" t="s">
        <v>629</v>
      </c>
      <c r="H225" s="275" t="s">
        <v>89</v>
      </c>
      <c r="I225" s="270">
        <v>0</v>
      </c>
      <c r="K225" s="271">
        <v>2</v>
      </c>
    </row>
    <row r="226" spans="1:11" s="271" customFormat="1" ht="13.5" customHeight="1">
      <c r="A226" s="265"/>
      <c r="B226" s="272">
        <v>219</v>
      </c>
      <c r="C226" s="272">
        <v>2020714163</v>
      </c>
      <c r="D226" s="273" t="s">
        <v>465</v>
      </c>
      <c r="E226" s="274" t="s">
        <v>318</v>
      </c>
      <c r="F226" s="275" t="s">
        <v>450</v>
      </c>
      <c r="G226" s="275" t="s">
        <v>396</v>
      </c>
      <c r="H226" s="275" t="s">
        <v>89</v>
      </c>
      <c r="I226" s="270">
        <v>0</v>
      </c>
      <c r="K226" s="271">
        <v>2</v>
      </c>
    </row>
    <row r="227" spans="1:11" s="271" customFormat="1" ht="13.5" customHeight="1">
      <c r="A227" s="265"/>
      <c r="B227" s="272">
        <v>220</v>
      </c>
      <c r="C227" s="272">
        <v>2020254436</v>
      </c>
      <c r="D227" s="273" t="s">
        <v>390</v>
      </c>
      <c r="E227" s="274" t="s">
        <v>391</v>
      </c>
      <c r="F227" s="275" t="s">
        <v>381</v>
      </c>
      <c r="G227" s="275" t="s">
        <v>368</v>
      </c>
      <c r="H227" s="275" t="s">
        <v>89</v>
      </c>
      <c r="I227" s="270">
        <v>0</v>
      </c>
      <c r="K227" s="271">
        <v>2</v>
      </c>
    </row>
    <row r="228" spans="1:11" s="271" customFormat="1" ht="13.5" customHeight="1">
      <c r="A228" s="265"/>
      <c r="B228" s="272">
        <v>221</v>
      </c>
      <c r="C228" s="272">
        <v>2020255968</v>
      </c>
      <c r="D228" s="273" t="s">
        <v>589</v>
      </c>
      <c r="E228" s="274" t="s">
        <v>590</v>
      </c>
      <c r="F228" s="275" t="s">
        <v>591</v>
      </c>
      <c r="G228" s="275" t="s">
        <v>571</v>
      </c>
      <c r="H228" s="275" t="s">
        <v>89</v>
      </c>
      <c r="I228" s="270">
        <v>0</v>
      </c>
      <c r="K228" s="271">
        <v>2</v>
      </c>
    </row>
    <row r="229" spans="1:11" s="271" customFormat="1" ht="13.5" customHeight="1">
      <c r="A229" s="265"/>
      <c r="B229" s="272">
        <v>222</v>
      </c>
      <c r="C229" s="272">
        <v>2021224211</v>
      </c>
      <c r="D229" s="273" t="s">
        <v>358</v>
      </c>
      <c r="E229" s="274" t="s">
        <v>359</v>
      </c>
      <c r="F229" s="275" t="s">
        <v>354</v>
      </c>
      <c r="G229" s="275" t="s">
        <v>355</v>
      </c>
      <c r="H229" s="275" t="s">
        <v>89</v>
      </c>
      <c r="I229" s="270">
        <v>0</v>
      </c>
      <c r="K229" s="271">
        <v>2</v>
      </c>
    </row>
    <row r="230" spans="1:11" s="271" customFormat="1" ht="13.5" customHeight="1">
      <c r="A230" s="265"/>
      <c r="B230" s="272">
        <v>223</v>
      </c>
      <c r="C230" s="272">
        <v>2021340532</v>
      </c>
      <c r="D230" s="273" t="s">
        <v>481</v>
      </c>
      <c r="E230" s="274" t="s">
        <v>497</v>
      </c>
      <c r="F230" s="275" t="s">
        <v>526</v>
      </c>
      <c r="G230" s="275" t="s">
        <v>527</v>
      </c>
      <c r="H230" s="275" t="s">
        <v>89</v>
      </c>
      <c r="I230" s="270">
        <v>0</v>
      </c>
      <c r="K230" s="271">
        <v>2</v>
      </c>
    </row>
    <row r="231" spans="1:11" s="271" customFormat="1" ht="13.5" customHeight="1">
      <c r="A231" s="265"/>
      <c r="B231" s="272">
        <v>224</v>
      </c>
      <c r="C231" s="272">
        <v>171578978</v>
      </c>
      <c r="D231" s="273" t="s">
        <v>496</v>
      </c>
      <c r="E231" s="274" t="s">
        <v>497</v>
      </c>
      <c r="F231" s="275" t="s">
        <v>478</v>
      </c>
      <c r="G231" s="275" t="s">
        <v>498</v>
      </c>
      <c r="H231" s="275" t="s">
        <v>89</v>
      </c>
      <c r="I231" s="270">
        <v>42239</v>
      </c>
      <c r="K231" s="271">
        <v>2</v>
      </c>
    </row>
    <row r="232" spans="1:11" s="271" customFormat="1" ht="13.5" customHeight="1">
      <c r="A232" s="265"/>
      <c r="B232" s="272">
        <v>225</v>
      </c>
      <c r="C232" s="272">
        <v>2020348212</v>
      </c>
      <c r="D232" s="273" t="s">
        <v>616</v>
      </c>
      <c r="E232" s="274" t="s">
        <v>319</v>
      </c>
      <c r="F232" s="275" t="s">
        <v>600</v>
      </c>
      <c r="G232" s="275" t="s">
        <v>601</v>
      </c>
      <c r="H232" s="275" t="s">
        <v>89</v>
      </c>
      <c r="I232" s="270">
        <v>0</v>
      </c>
      <c r="K232" s="271">
        <v>2</v>
      </c>
    </row>
    <row r="233" spans="1:11" s="271" customFormat="1" ht="13.5" customHeight="1">
      <c r="A233" s="265"/>
      <c r="B233" s="272">
        <v>226</v>
      </c>
      <c r="C233" s="272">
        <v>2020244949</v>
      </c>
      <c r="D233" s="273" t="s">
        <v>614</v>
      </c>
      <c r="E233" s="274" t="s">
        <v>319</v>
      </c>
      <c r="F233" s="275" t="s">
        <v>600</v>
      </c>
      <c r="G233" s="275" t="s">
        <v>406</v>
      </c>
      <c r="H233" s="275" t="s">
        <v>89</v>
      </c>
      <c r="I233" s="270">
        <v>0</v>
      </c>
      <c r="K233" s="271">
        <v>2</v>
      </c>
    </row>
    <row r="234" spans="1:11" s="271" customFormat="1" ht="13.5" customHeight="1">
      <c r="A234" s="265"/>
      <c r="B234" s="272">
        <v>227</v>
      </c>
      <c r="C234" s="272">
        <v>2020714371</v>
      </c>
      <c r="D234" s="273" t="s">
        <v>642</v>
      </c>
      <c r="E234" s="274" t="s">
        <v>319</v>
      </c>
      <c r="F234" s="275" t="s">
        <v>628</v>
      </c>
      <c r="G234" s="275" t="s">
        <v>629</v>
      </c>
      <c r="H234" s="275" t="s">
        <v>89</v>
      </c>
      <c r="I234" s="270">
        <v>0</v>
      </c>
      <c r="K234" s="271">
        <v>2</v>
      </c>
    </row>
    <row r="235" spans="1:11" s="271" customFormat="1" ht="13.5" customHeight="1">
      <c r="A235" s="265"/>
      <c r="B235" s="272">
        <v>228</v>
      </c>
      <c r="C235" s="272">
        <v>2020210873</v>
      </c>
      <c r="D235" s="273" t="s">
        <v>338</v>
      </c>
      <c r="E235" s="274" t="s">
        <v>319</v>
      </c>
      <c r="F235" s="275" t="s">
        <v>367</v>
      </c>
      <c r="G235" s="275" t="s">
        <v>368</v>
      </c>
      <c r="H235" s="275" t="s">
        <v>89</v>
      </c>
      <c r="I235" s="270">
        <v>0</v>
      </c>
      <c r="K235" s="271">
        <v>2</v>
      </c>
    </row>
    <row r="236" spans="1:11" s="271" customFormat="1" ht="13.5" customHeight="1">
      <c r="A236" s="265"/>
      <c r="B236" s="272">
        <v>229</v>
      </c>
      <c r="C236" s="272">
        <v>171576618</v>
      </c>
      <c r="D236" s="273" t="s">
        <v>405</v>
      </c>
      <c r="E236" s="274" t="s">
        <v>319</v>
      </c>
      <c r="F236" s="275" t="s">
        <v>393</v>
      </c>
      <c r="G236" s="275" t="s">
        <v>406</v>
      </c>
      <c r="H236" s="275" t="s">
        <v>89</v>
      </c>
      <c r="I236" s="270">
        <v>0</v>
      </c>
      <c r="K236" s="271">
        <v>2</v>
      </c>
    </row>
    <row r="237" spans="1:11" s="271" customFormat="1" ht="13.5" customHeight="1">
      <c r="A237" s="265"/>
      <c r="B237" s="272">
        <v>230</v>
      </c>
      <c r="C237" s="272">
        <v>2020714826</v>
      </c>
      <c r="D237" s="273" t="s">
        <v>441</v>
      </c>
      <c r="E237" s="274" t="s">
        <v>319</v>
      </c>
      <c r="F237" s="275" t="s">
        <v>422</v>
      </c>
      <c r="G237" s="275" t="s">
        <v>396</v>
      </c>
      <c r="H237" s="275" t="s">
        <v>89</v>
      </c>
      <c r="I237" s="270">
        <v>0</v>
      </c>
      <c r="K237" s="271">
        <v>2</v>
      </c>
    </row>
    <row r="238" spans="1:11" s="271" customFormat="1" ht="13.5" customHeight="1">
      <c r="A238" s="265"/>
      <c r="B238" s="272">
        <v>231</v>
      </c>
      <c r="C238" s="272">
        <v>2020644808</v>
      </c>
      <c r="D238" s="273" t="s">
        <v>374</v>
      </c>
      <c r="E238" s="274" t="s">
        <v>375</v>
      </c>
      <c r="F238" s="275" t="s">
        <v>367</v>
      </c>
      <c r="G238" s="275" t="s">
        <v>368</v>
      </c>
      <c r="H238" s="275" t="s">
        <v>89</v>
      </c>
      <c r="I238" s="270">
        <v>0</v>
      </c>
      <c r="K238" s="271">
        <v>2</v>
      </c>
    </row>
    <row r="239" spans="1:11" s="271" customFormat="1" ht="13.5" customHeight="1">
      <c r="A239" s="265"/>
      <c r="B239" s="272">
        <v>232</v>
      </c>
      <c r="C239" s="272">
        <v>2020711914</v>
      </c>
      <c r="D239" s="273" t="s">
        <v>643</v>
      </c>
      <c r="E239" s="274" t="s">
        <v>644</v>
      </c>
      <c r="F239" s="275" t="s">
        <v>628</v>
      </c>
      <c r="G239" s="275" t="s">
        <v>292</v>
      </c>
      <c r="H239" s="275" t="s">
        <v>89</v>
      </c>
      <c r="I239" s="270">
        <v>0</v>
      </c>
      <c r="K239" s="271">
        <v>2</v>
      </c>
    </row>
    <row r="240" spans="1:11" s="271" customFormat="1" ht="13.5" customHeight="1">
      <c r="A240" s="265"/>
      <c r="B240" s="272">
        <v>233</v>
      </c>
      <c r="C240" s="272">
        <v>2020213454</v>
      </c>
      <c r="D240" s="273" t="s">
        <v>699</v>
      </c>
      <c r="E240" s="274" t="s">
        <v>718</v>
      </c>
      <c r="F240" s="275" t="s">
        <v>700</v>
      </c>
      <c r="G240" s="275" t="s">
        <v>701</v>
      </c>
      <c r="H240" s="275" t="s">
        <v>89</v>
      </c>
      <c r="I240" s="270">
        <v>0</v>
      </c>
      <c r="K240" s="271">
        <v>2</v>
      </c>
    </row>
    <row r="241" spans="1:11" s="271" customFormat="1" ht="13.5" customHeight="1">
      <c r="A241" s="265"/>
      <c r="B241" s="272">
        <v>234</v>
      </c>
      <c r="C241" s="272">
        <v>2020252988</v>
      </c>
      <c r="D241" s="273" t="s">
        <v>592</v>
      </c>
      <c r="E241" s="274" t="s">
        <v>320</v>
      </c>
      <c r="F241" s="275" t="s">
        <v>591</v>
      </c>
      <c r="G241" s="275" t="s">
        <v>571</v>
      </c>
      <c r="H241" s="275" t="s">
        <v>89</v>
      </c>
      <c r="I241" s="270">
        <v>0</v>
      </c>
      <c r="K241" s="271">
        <v>2</v>
      </c>
    </row>
    <row r="242" spans="1:11" s="271" customFormat="1" ht="13.5" customHeight="1">
      <c r="A242" s="265"/>
      <c r="B242" s="272">
        <v>235</v>
      </c>
      <c r="C242" s="272">
        <v>2021716067</v>
      </c>
      <c r="D242" s="273" t="s">
        <v>664</v>
      </c>
      <c r="E242" s="274" t="s">
        <v>665</v>
      </c>
      <c r="F242" s="275" t="s">
        <v>655</v>
      </c>
      <c r="G242" s="275" t="s">
        <v>629</v>
      </c>
      <c r="H242" s="275" t="s">
        <v>89</v>
      </c>
      <c r="I242" s="270">
        <v>0</v>
      </c>
      <c r="K242" s="271">
        <v>2</v>
      </c>
    </row>
    <row r="243" spans="1:11" s="271" customFormat="1" ht="13.5" customHeight="1">
      <c r="A243" s="265"/>
      <c r="B243" s="272">
        <v>236</v>
      </c>
      <c r="C243" s="272">
        <v>2021713413</v>
      </c>
      <c r="D243" s="273" t="s">
        <v>689</v>
      </c>
      <c r="E243" s="274" t="s">
        <v>323</v>
      </c>
      <c r="F243" s="275" t="s">
        <v>682</v>
      </c>
      <c r="G243" s="275" t="s">
        <v>629</v>
      </c>
      <c r="H243" s="275" t="s">
        <v>89</v>
      </c>
      <c r="I243" s="270">
        <v>0</v>
      </c>
      <c r="K243" s="271">
        <v>2</v>
      </c>
    </row>
    <row r="244" spans="1:11" s="271" customFormat="1" ht="13.5" customHeight="1">
      <c r="A244" s="265"/>
      <c r="B244" s="272">
        <v>237</v>
      </c>
      <c r="C244" s="272">
        <v>2020233996</v>
      </c>
      <c r="D244" s="273" t="s">
        <v>408</v>
      </c>
      <c r="E244" s="274" t="s">
        <v>323</v>
      </c>
      <c r="F244" s="275" t="s">
        <v>393</v>
      </c>
      <c r="G244" s="275" t="s">
        <v>394</v>
      </c>
      <c r="H244" s="275" t="s">
        <v>89</v>
      </c>
      <c r="I244" s="270">
        <v>0</v>
      </c>
      <c r="K244" s="271">
        <v>2</v>
      </c>
    </row>
    <row r="245" spans="1:11" s="271" customFormat="1" ht="13.5" customHeight="1">
      <c r="A245" s="265"/>
      <c r="B245" s="272">
        <v>238</v>
      </c>
      <c r="C245" s="272">
        <v>2020213099</v>
      </c>
      <c r="D245" s="273" t="s">
        <v>666</v>
      </c>
      <c r="E245" s="274" t="s">
        <v>323</v>
      </c>
      <c r="F245" s="275" t="s">
        <v>655</v>
      </c>
      <c r="G245" s="275" t="s">
        <v>629</v>
      </c>
      <c r="H245" s="275" t="s">
        <v>89</v>
      </c>
      <c r="I245" s="270">
        <v>0</v>
      </c>
      <c r="K245" s="271">
        <v>2</v>
      </c>
    </row>
    <row r="246" spans="1:11" s="271" customFormat="1" ht="13.5" customHeight="1">
      <c r="A246" s="265"/>
      <c r="B246" s="272">
        <v>239</v>
      </c>
      <c r="C246" s="272">
        <v>2021711905</v>
      </c>
      <c r="D246" s="273" t="s">
        <v>348</v>
      </c>
      <c r="E246" s="274" t="s">
        <v>324</v>
      </c>
      <c r="F246" s="275" t="s">
        <v>526</v>
      </c>
      <c r="G246" s="275" t="s">
        <v>532</v>
      </c>
      <c r="H246" s="275" t="s">
        <v>89</v>
      </c>
      <c r="I246" s="270">
        <v>0</v>
      </c>
      <c r="K246" s="271">
        <v>2</v>
      </c>
    </row>
    <row r="247" spans="1:11" s="271" customFormat="1" ht="13.5" customHeight="1">
      <c r="A247" s="265"/>
      <c r="B247" s="272">
        <v>240</v>
      </c>
      <c r="C247" s="272">
        <v>1921715757</v>
      </c>
      <c r="D247" s="273" t="s">
        <v>690</v>
      </c>
      <c r="E247" s="274" t="s">
        <v>324</v>
      </c>
      <c r="F247" s="275" t="s">
        <v>682</v>
      </c>
      <c r="G247" s="275" t="s">
        <v>691</v>
      </c>
      <c r="H247" s="275" t="s">
        <v>89</v>
      </c>
      <c r="I247" s="270">
        <v>0</v>
      </c>
      <c r="K247" s="271">
        <v>2</v>
      </c>
    </row>
    <row r="248" spans="1:11" s="271" customFormat="1" ht="13.5" customHeight="1">
      <c r="A248" s="265"/>
      <c r="B248" s="272">
        <v>241</v>
      </c>
      <c r="C248" s="272">
        <v>1921216577</v>
      </c>
      <c r="D248" s="273" t="s">
        <v>720</v>
      </c>
      <c r="E248" s="274" t="s">
        <v>325</v>
      </c>
      <c r="F248" s="275" t="s">
        <v>700</v>
      </c>
      <c r="G248" s="275" t="s">
        <v>713</v>
      </c>
      <c r="H248" s="275" t="s">
        <v>89</v>
      </c>
      <c r="I248" s="270">
        <v>0</v>
      </c>
      <c r="K248" s="271">
        <v>2</v>
      </c>
    </row>
    <row r="249" spans="1:11" s="271" customFormat="1" ht="13.5" customHeight="1">
      <c r="A249" s="265"/>
      <c r="B249" s="272">
        <v>242</v>
      </c>
      <c r="C249" s="272">
        <v>2020715634</v>
      </c>
      <c r="D249" s="273" t="s">
        <v>645</v>
      </c>
      <c r="E249" s="274" t="s">
        <v>327</v>
      </c>
      <c r="F249" s="275" t="s">
        <v>628</v>
      </c>
      <c r="G249" s="275" t="s">
        <v>629</v>
      </c>
      <c r="H249" s="275" t="s">
        <v>89</v>
      </c>
      <c r="I249" s="270">
        <v>0</v>
      </c>
      <c r="K249" s="271">
        <v>2</v>
      </c>
    </row>
    <row r="250" spans="1:11" s="271" customFormat="1" ht="13.5" customHeight="1">
      <c r="A250" s="265"/>
      <c r="B250" s="272">
        <v>243</v>
      </c>
      <c r="C250" s="272">
        <v>2020716931</v>
      </c>
      <c r="D250" s="273" t="s">
        <v>670</v>
      </c>
      <c r="E250" s="274" t="s">
        <v>507</v>
      </c>
      <c r="F250" s="275" t="s">
        <v>655</v>
      </c>
      <c r="G250" s="275" t="s">
        <v>629</v>
      </c>
      <c r="H250" s="275" t="s">
        <v>89</v>
      </c>
      <c r="I250" s="270">
        <v>0</v>
      </c>
      <c r="K250" s="271">
        <v>2</v>
      </c>
    </row>
    <row r="251" spans="1:11" s="271" customFormat="1" ht="13.5" customHeight="1">
      <c r="A251" s="265"/>
      <c r="B251" s="272">
        <v>244</v>
      </c>
      <c r="C251" s="272">
        <v>171326085</v>
      </c>
      <c r="D251" s="273" t="s">
        <v>506</v>
      </c>
      <c r="E251" s="274" t="s">
        <v>507</v>
      </c>
      <c r="F251" s="275" t="s">
        <v>503</v>
      </c>
      <c r="G251" s="275" t="s">
        <v>508</v>
      </c>
      <c r="H251" s="275" t="s">
        <v>89</v>
      </c>
      <c r="I251" s="270">
        <v>0</v>
      </c>
      <c r="K251" s="271">
        <v>2</v>
      </c>
    </row>
    <row r="252" spans="1:11" s="271" customFormat="1" ht="13.5" customHeight="1">
      <c r="A252" s="265"/>
      <c r="B252" s="272">
        <v>245</v>
      </c>
      <c r="C252" s="272">
        <v>1920255521</v>
      </c>
      <c r="D252" s="273" t="s">
        <v>542</v>
      </c>
      <c r="E252" s="274" t="s">
        <v>330</v>
      </c>
      <c r="F252" s="275" t="s">
        <v>526</v>
      </c>
      <c r="G252" s="275" t="s">
        <v>543</v>
      </c>
      <c r="H252" s="275" t="s">
        <v>89</v>
      </c>
      <c r="I252" s="270">
        <v>0</v>
      </c>
      <c r="K252" s="271">
        <v>2</v>
      </c>
    </row>
    <row r="253" spans="1:11" s="271" customFormat="1" ht="13.5" customHeight="1">
      <c r="A253" s="265"/>
      <c r="B253" s="272">
        <v>246</v>
      </c>
      <c r="C253" s="272">
        <v>2020252760</v>
      </c>
      <c r="D253" s="273" t="s">
        <v>431</v>
      </c>
      <c r="E253" s="274" t="s">
        <v>331</v>
      </c>
      <c r="F253" s="275" t="s">
        <v>591</v>
      </c>
      <c r="G253" s="275" t="s">
        <v>571</v>
      </c>
      <c r="H253" s="275" t="s">
        <v>89</v>
      </c>
      <c r="I253" s="270">
        <v>0</v>
      </c>
      <c r="K253" s="271">
        <v>2</v>
      </c>
    </row>
    <row r="254" spans="1:11" s="271" customFormat="1" ht="13.5" customHeight="1">
      <c r="A254" s="265"/>
      <c r="B254" s="272">
        <v>247</v>
      </c>
      <c r="C254" s="272">
        <v>2021718453</v>
      </c>
      <c r="D254" s="273" t="s">
        <v>500</v>
      </c>
      <c r="E254" s="274" t="s">
        <v>501</v>
      </c>
      <c r="F254" s="275" t="s">
        <v>478</v>
      </c>
      <c r="G254" s="275" t="s">
        <v>396</v>
      </c>
      <c r="H254" s="275" t="s">
        <v>89</v>
      </c>
      <c r="I254" s="270">
        <v>0</v>
      </c>
      <c r="K254" s="271">
        <v>2</v>
      </c>
    </row>
    <row r="255" spans="1:11" s="271" customFormat="1" ht="13.5" customHeight="1">
      <c r="A255" s="265"/>
      <c r="B255" s="272">
        <v>248</v>
      </c>
      <c r="C255" s="272">
        <v>2021723619</v>
      </c>
      <c r="D255" s="273" t="s">
        <v>509</v>
      </c>
      <c r="E255" s="274" t="s">
        <v>510</v>
      </c>
      <c r="F255" s="275" t="s">
        <v>503</v>
      </c>
      <c r="G255" s="275" t="s">
        <v>504</v>
      </c>
      <c r="H255" s="275" t="s">
        <v>736</v>
      </c>
      <c r="I255" s="270" t="s">
        <v>733</v>
      </c>
      <c r="K255" s="271">
        <v>2</v>
      </c>
    </row>
    <row r="256" spans="1:11" s="271" customFormat="1" ht="13.5" customHeight="1">
      <c r="A256" s="265"/>
      <c r="B256" s="272">
        <v>249</v>
      </c>
      <c r="C256" s="272">
        <v>2021433960</v>
      </c>
      <c r="D256" s="273" t="s">
        <v>384</v>
      </c>
      <c r="E256" s="274" t="s">
        <v>510</v>
      </c>
      <c r="F256" s="275" t="s">
        <v>526</v>
      </c>
      <c r="G256" s="275" t="s">
        <v>534</v>
      </c>
      <c r="H256" s="275" t="s">
        <v>89</v>
      </c>
      <c r="I256" s="270">
        <v>0</v>
      </c>
      <c r="K256" s="271">
        <v>2</v>
      </c>
    </row>
    <row r="257" spans="1:11" s="271" customFormat="1" ht="13.5" customHeight="1">
      <c r="A257" s="265"/>
      <c r="B257" s="272">
        <v>250</v>
      </c>
      <c r="C257" s="272">
        <v>2020257305</v>
      </c>
      <c r="D257" s="273" t="s">
        <v>593</v>
      </c>
      <c r="E257" s="274" t="s">
        <v>594</v>
      </c>
      <c r="F257" s="275" t="s">
        <v>591</v>
      </c>
      <c r="G257" s="275" t="s">
        <v>571</v>
      </c>
      <c r="H257" s="275" t="s">
        <v>89</v>
      </c>
      <c r="I257" s="270">
        <v>0</v>
      </c>
      <c r="K257" s="271">
        <v>2</v>
      </c>
    </row>
    <row r="258" spans="1:11" s="271" customFormat="1" ht="13.5" customHeight="1">
      <c r="A258" s="265"/>
      <c r="B258" s="272">
        <v>251</v>
      </c>
      <c r="C258" s="272">
        <v>2021726030</v>
      </c>
      <c r="D258" s="273" t="s">
        <v>692</v>
      </c>
      <c r="E258" s="274" t="s">
        <v>410</v>
      </c>
      <c r="F258" s="275" t="s">
        <v>682</v>
      </c>
      <c r="G258" s="275" t="s">
        <v>629</v>
      </c>
      <c r="H258" s="275" t="s">
        <v>89</v>
      </c>
      <c r="I258" s="270">
        <v>0</v>
      </c>
      <c r="K258" s="271">
        <v>2</v>
      </c>
    </row>
    <row r="259" spans="1:11" s="271" customFormat="1" ht="13.5" customHeight="1">
      <c r="A259" s="265"/>
      <c r="B259" s="272">
        <v>252</v>
      </c>
      <c r="C259" s="272">
        <v>2021340944</v>
      </c>
      <c r="D259" s="273" t="s">
        <v>721</v>
      </c>
      <c r="E259" s="274" t="s">
        <v>334</v>
      </c>
      <c r="F259" s="275" t="s">
        <v>700</v>
      </c>
      <c r="G259" s="275" t="s">
        <v>701</v>
      </c>
      <c r="H259" s="275" t="s">
        <v>89</v>
      </c>
      <c r="I259" s="270">
        <v>0</v>
      </c>
      <c r="K259" s="271">
        <v>2</v>
      </c>
    </row>
    <row r="260" spans="1:11" s="271" customFormat="1" ht="13.5" customHeight="1">
      <c r="A260" s="265"/>
      <c r="B260" s="272">
        <v>253</v>
      </c>
      <c r="C260" s="272">
        <v>2021728238</v>
      </c>
      <c r="D260" s="273" t="s">
        <v>693</v>
      </c>
      <c r="E260" s="274" t="s">
        <v>334</v>
      </c>
      <c r="F260" s="275" t="s">
        <v>682</v>
      </c>
      <c r="G260" s="275" t="s">
        <v>629</v>
      </c>
      <c r="H260" s="275" t="s">
        <v>89</v>
      </c>
      <c r="I260" s="270">
        <v>0</v>
      </c>
      <c r="K260" s="271">
        <v>2</v>
      </c>
    </row>
    <row r="261" spans="1:11" s="271" customFormat="1" ht="13.5" customHeight="1">
      <c r="A261" s="265"/>
      <c r="B261" s="272">
        <v>254</v>
      </c>
      <c r="C261" s="272">
        <v>2020217348</v>
      </c>
      <c r="D261" s="273" t="s">
        <v>378</v>
      </c>
      <c r="E261" s="274" t="s">
        <v>335</v>
      </c>
      <c r="F261" s="275" t="s">
        <v>367</v>
      </c>
      <c r="G261" s="275" t="s">
        <v>368</v>
      </c>
      <c r="H261" s="275" t="s">
        <v>89</v>
      </c>
      <c r="I261" s="270">
        <v>0</v>
      </c>
      <c r="K261" s="271">
        <v>2</v>
      </c>
    </row>
    <row r="262" spans="1:11" s="271" customFormat="1" ht="13.5" customHeight="1">
      <c r="A262" s="265"/>
      <c r="B262" s="272">
        <v>255</v>
      </c>
      <c r="C262" s="272">
        <v>2020358270</v>
      </c>
      <c r="D262" s="273" t="s">
        <v>723</v>
      </c>
      <c r="E262" s="274" t="s">
        <v>335</v>
      </c>
      <c r="F262" s="275" t="s">
        <v>526</v>
      </c>
      <c r="G262" s="275" t="s">
        <v>532</v>
      </c>
      <c r="H262" s="275" t="s">
        <v>89</v>
      </c>
      <c r="I262" s="270">
        <v>0</v>
      </c>
      <c r="K262" s="271">
        <v>2</v>
      </c>
    </row>
    <row r="263" spans="1:11" s="271" customFormat="1" ht="13.5" customHeight="1">
      <c r="A263" s="265"/>
      <c r="B263" s="272">
        <v>256</v>
      </c>
      <c r="C263" s="272">
        <v>2020714363</v>
      </c>
      <c r="D263" s="273" t="s">
        <v>671</v>
      </c>
      <c r="E263" s="274" t="s">
        <v>335</v>
      </c>
      <c r="F263" s="275" t="s">
        <v>655</v>
      </c>
      <c r="G263" s="275" t="s">
        <v>629</v>
      </c>
      <c r="H263" s="275" t="s">
        <v>89</v>
      </c>
      <c r="I263" s="270">
        <v>0</v>
      </c>
      <c r="K263" s="271">
        <v>2</v>
      </c>
    </row>
    <row r="264" spans="1:11" s="271" customFormat="1" ht="13.5" customHeight="1">
      <c r="A264" s="265"/>
      <c r="B264" s="272">
        <v>257</v>
      </c>
      <c r="C264" s="272">
        <v>2020726498</v>
      </c>
      <c r="D264" s="273" t="s">
        <v>511</v>
      </c>
      <c r="E264" s="274" t="s">
        <v>512</v>
      </c>
      <c r="F264" s="275" t="s">
        <v>503</v>
      </c>
      <c r="G264" s="275" t="s">
        <v>504</v>
      </c>
      <c r="H264" s="275" t="s">
        <v>736</v>
      </c>
      <c r="I264" s="270" t="s">
        <v>92</v>
      </c>
      <c r="K264" s="271">
        <v>2</v>
      </c>
    </row>
    <row r="265" spans="1:11" s="271" customFormat="1" ht="13.5" customHeight="1">
      <c r="A265" s="265"/>
      <c r="B265" s="272">
        <v>258</v>
      </c>
      <c r="C265" s="272">
        <v>2020255670</v>
      </c>
      <c r="D265" s="273" t="s">
        <v>595</v>
      </c>
      <c r="E265" s="274" t="s">
        <v>596</v>
      </c>
      <c r="F265" s="275" t="s">
        <v>591</v>
      </c>
      <c r="G265" s="275" t="s">
        <v>571</v>
      </c>
      <c r="H265" s="275" t="s">
        <v>89</v>
      </c>
      <c r="I265" s="270">
        <v>0</v>
      </c>
      <c r="K265" s="271">
        <v>2</v>
      </c>
    </row>
    <row r="266" spans="1:11" s="271" customFormat="1" ht="13.5" customHeight="1">
      <c r="A266" s="265"/>
      <c r="B266" s="272">
        <v>259</v>
      </c>
      <c r="C266" s="272">
        <v>1910219051</v>
      </c>
      <c r="D266" s="273" t="s">
        <v>513</v>
      </c>
      <c r="E266" s="274" t="s">
        <v>360</v>
      </c>
      <c r="F266" s="275" t="s">
        <v>503</v>
      </c>
      <c r="G266" s="275" t="s">
        <v>514</v>
      </c>
      <c r="H266" s="275" t="s">
        <v>89</v>
      </c>
      <c r="I266" s="270">
        <v>0</v>
      </c>
      <c r="K266" s="271">
        <v>2</v>
      </c>
    </row>
    <row r="267" spans="1:11" s="271" customFormat="1" ht="13.5" customHeight="1">
      <c r="A267" s="265"/>
      <c r="B267" s="272">
        <v>260</v>
      </c>
      <c r="C267" s="272">
        <v>1810225587</v>
      </c>
      <c r="D267" s="273" t="s">
        <v>332</v>
      </c>
      <c r="E267" s="274" t="s">
        <v>516</v>
      </c>
      <c r="F267" s="275" t="s">
        <v>655</v>
      </c>
      <c r="G267" s="275" t="s">
        <v>672</v>
      </c>
      <c r="H267" s="275" t="s">
        <v>89</v>
      </c>
      <c r="I267" s="270">
        <v>0</v>
      </c>
      <c r="K267" s="271">
        <v>2</v>
      </c>
    </row>
    <row r="268" spans="1:11" s="271" customFormat="1" ht="13.5" customHeight="1">
      <c r="A268" s="265"/>
      <c r="B268" s="272">
        <v>261</v>
      </c>
      <c r="C268" s="272">
        <v>1921250851</v>
      </c>
      <c r="D268" s="273" t="s">
        <v>597</v>
      </c>
      <c r="E268" s="274" t="s">
        <v>362</v>
      </c>
      <c r="F268" s="275" t="s">
        <v>591</v>
      </c>
      <c r="G268" s="275" t="s">
        <v>571</v>
      </c>
      <c r="H268" s="275" t="s">
        <v>89</v>
      </c>
      <c r="I268" s="270">
        <v>0</v>
      </c>
      <c r="K268" s="271">
        <v>2</v>
      </c>
    </row>
    <row r="269" spans="1:11" s="271" customFormat="1" ht="13.5" customHeight="1">
      <c r="A269" s="265"/>
      <c r="B269" s="272">
        <v>262</v>
      </c>
      <c r="C269" s="272">
        <v>1921148015</v>
      </c>
      <c r="D269" s="273" t="s">
        <v>544</v>
      </c>
      <c r="E269" s="274" t="s">
        <v>545</v>
      </c>
      <c r="F269" s="275" t="s">
        <v>526</v>
      </c>
      <c r="G269" s="275" t="s">
        <v>546</v>
      </c>
      <c r="H269" s="275" t="s">
        <v>89</v>
      </c>
      <c r="I269" s="270">
        <v>0</v>
      </c>
      <c r="K269" s="271">
        <v>2</v>
      </c>
    </row>
    <row r="270" spans="1:11" s="271" customFormat="1" ht="13.5" customHeight="1">
      <c r="A270" s="265"/>
      <c r="B270" s="272">
        <v>263</v>
      </c>
      <c r="C270" s="272">
        <v>1821113812</v>
      </c>
      <c r="D270" s="273" t="s">
        <v>585</v>
      </c>
      <c r="E270" s="274" t="s">
        <v>412</v>
      </c>
      <c r="F270" s="275" t="s">
        <v>570</v>
      </c>
      <c r="G270" s="275" t="s">
        <v>571</v>
      </c>
      <c r="H270" s="275" t="s">
        <v>89</v>
      </c>
      <c r="I270" s="270">
        <v>0</v>
      </c>
      <c r="K270" s="271">
        <v>2</v>
      </c>
    </row>
    <row r="271" spans="1:11" s="271" customFormat="1" ht="13.5" customHeight="1">
      <c r="A271" s="265"/>
      <c r="B271" s="272">
        <v>264</v>
      </c>
      <c r="C271" s="272">
        <v>1810215026</v>
      </c>
      <c r="D271" s="273" t="s">
        <v>411</v>
      </c>
      <c r="E271" s="274" t="s">
        <v>412</v>
      </c>
      <c r="F271" s="275" t="s">
        <v>393</v>
      </c>
      <c r="G271" s="275" t="s">
        <v>413</v>
      </c>
      <c r="H271" s="275" t="s">
        <v>89</v>
      </c>
      <c r="I271" s="270">
        <v>0</v>
      </c>
      <c r="K271" s="271">
        <v>2</v>
      </c>
    </row>
    <row r="272" spans="1:11" s="271" customFormat="1" ht="13.5" customHeight="1">
      <c r="A272" s="265"/>
      <c r="B272" s="272">
        <v>265</v>
      </c>
      <c r="C272" s="272">
        <v>2020356127</v>
      </c>
      <c r="D272" s="273" t="s">
        <v>332</v>
      </c>
      <c r="E272" s="274" t="s">
        <v>339</v>
      </c>
      <c r="F272" s="275" t="s">
        <v>655</v>
      </c>
      <c r="G272" s="275" t="s">
        <v>629</v>
      </c>
      <c r="H272" s="275" t="s">
        <v>89</v>
      </c>
      <c r="I272" s="270">
        <v>0</v>
      </c>
      <c r="K272" s="271">
        <v>2</v>
      </c>
    </row>
    <row r="273" spans="1:11" s="271" customFormat="1" ht="13.5" customHeight="1">
      <c r="A273" s="265"/>
      <c r="B273" s="272">
        <v>266</v>
      </c>
      <c r="C273" s="272">
        <v>2020710766</v>
      </c>
      <c r="D273" s="273" t="s">
        <v>675</v>
      </c>
      <c r="E273" s="274" t="s">
        <v>676</v>
      </c>
      <c r="F273" s="275" t="s">
        <v>655</v>
      </c>
      <c r="G273" s="275" t="s">
        <v>629</v>
      </c>
      <c r="H273" s="275" t="s">
        <v>89</v>
      </c>
      <c r="I273" s="270">
        <v>0</v>
      </c>
      <c r="K273" s="271">
        <v>2</v>
      </c>
    </row>
    <row r="274" spans="1:11" s="271" customFormat="1" ht="13.5" customHeight="1">
      <c r="A274" s="265"/>
      <c r="B274" s="272">
        <v>267</v>
      </c>
      <c r="C274" s="272">
        <v>1921237964</v>
      </c>
      <c r="D274" s="273" t="s">
        <v>293</v>
      </c>
      <c r="E274" s="274" t="s">
        <v>340</v>
      </c>
      <c r="F274" s="275" t="s">
        <v>393</v>
      </c>
      <c r="G274" s="275" t="s">
        <v>394</v>
      </c>
      <c r="H274" s="275" t="s">
        <v>89</v>
      </c>
      <c r="I274" s="270">
        <v>0</v>
      </c>
      <c r="K274" s="271">
        <v>2</v>
      </c>
    </row>
    <row r="275" spans="1:11" s="271" customFormat="1" ht="13.5" customHeight="1">
      <c r="A275" s="265"/>
      <c r="B275" s="272">
        <v>268</v>
      </c>
      <c r="C275" s="272">
        <v>2021127266</v>
      </c>
      <c r="D275" s="273" t="s">
        <v>694</v>
      </c>
      <c r="E275" s="274" t="s">
        <v>340</v>
      </c>
      <c r="F275" s="275" t="s">
        <v>682</v>
      </c>
      <c r="G275" s="275" t="s">
        <v>629</v>
      </c>
      <c r="H275" s="275" t="s">
        <v>89</v>
      </c>
      <c r="I275" s="270">
        <v>0</v>
      </c>
      <c r="K275" s="271">
        <v>2</v>
      </c>
    </row>
    <row r="276" spans="1:11" s="271" customFormat="1" ht="13.5" customHeight="1">
      <c r="A276" s="265"/>
      <c r="B276" s="272">
        <v>269</v>
      </c>
      <c r="C276" s="272">
        <v>2021213662</v>
      </c>
      <c r="D276" s="273" t="s">
        <v>379</v>
      </c>
      <c r="E276" s="274" t="s">
        <v>341</v>
      </c>
      <c r="F276" s="275" t="s">
        <v>367</v>
      </c>
      <c r="G276" s="275" t="s">
        <v>368</v>
      </c>
      <c r="H276" s="275" t="s">
        <v>89</v>
      </c>
      <c r="I276" s="270">
        <v>0</v>
      </c>
      <c r="K276" s="271">
        <v>2</v>
      </c>
    </row>
    <row r="277" spans="1:11" s="271" customFormat="1" ht="13.5" customHeight="1">
      <c r="A277" s="265"/>
      <c r="B277" s="272">
        <v>270</v>
      </c>
      <c r="C277" s="272">
        <v>2020257450</v>
      </c>
      <c r="D277" s="273" t="s">
        <v>586</v>
      </c>
      <c r="E277" s="274" t="s">
        <v>342</v>
      </c>
      <c r="F277" s="275" t="s">
        <v>570</v>
      </c>
      <c r="G277" s="275" t="s">
        <v>571</v>
      </c>
      <c r="H277" s="275" t="s">
        <v>89</v>
      </c>
      <c r="I277" s="270">
        <v>0</v>
      </c>
      <c r="K277" s="271">
        <v>2</v>
      </c>
    </row>
    <row r="278" spans="1:11" s="271" customFormat="1" ht="13.5" customHeight="1">
      <c r="A278" s="265"/>
      <c r="B278" s="272">
        <v>271</v>
      </c>
      <c r="C278" s="272">
        <v>2020713844</v>
      </c>
      <c r="D278" s="273" t="s">
        <v>649</v>
      </c>
      <c r="E278" s="274" t="s">
        <v>342</v>
      </c>
      <c r="F278" s="275" t="s">
        <v>628</v>
      </c>
      <c r="G278" s="275" t="s">
        <v>629</v>
      </c>
      <c r="H278" s="275" t="s">
        <v>89</v>
      </c>
      <c r="I278" s="270">
        <v>0</v>
      </c>
      <c r="K278" s="271">
        <v>2</v>
      </c>
    </row>
    <row r="279" spans="1:11" s="271" customFormat="1" ht="13.5" customHeight="1">
      <c r="A279" s="265"/>
      <c r="B279" s="272">
        <v>272</v>
      </c>
      <c r="C279" s="272">
        <v>2020713901</v>
      </c>
      <c r="D279" s="273" t="s">
        <v>679</v>
      </c>
      <c r="E279" s="274" t="s">
        <v>342</v>
      </c>
      <c r="F279" s="275" t="s">
        <v>655</v>
      </c>
      <c r="G279" s="275" t="s">
        <v>629</v>
      </c>
      <c r="H279" s="275" t="s">
        <v>89</v>
      </c>
      <c r="I279" s="270">
        <v>0</v>
      </c>
      <c r="K279" s="271">
        <v>2</v>
      </c>
    </row>
    <row r="280" spans="1:11" s="271" customFormat="1" ht="13.5" customHeight="1">
      <c r="A280" s="265"/>
      <c r="B280" s="272">
        <v>273</v>
      </c>
      <c r="C280" s="272">
        <v>2021231908</v>
      </c>
      <c r="D280" s="273" t="s">
        <v>547</v>
      </c>
      <c r="E280" s="274" t="s">
        <v>548</v>
      </c>
      <c r="F280" s="275" t="s">
        <v>526</v>
      </c>
      <c r="G280" s="275" t="s">
        <v>532</v>
      </c>
      <c r="H280" s="275" t="s">
        <v>89</v>
      </c>
      <c r="I280" s="270">
        <v>0</v>
      </c>
      <c r="K280" s="271">
        <v>2</v>
      </c>
    </row>
    <row r="281" spans="1:11" s="271" customFormat="1" ht="13.5" customHeight="1">
      <c r="A281" s="265"/>
      <c r="B281" s="272">
        <v>274</v>
      </c>
      <c r="C281" s="272">
        <v>2020348201</v>
      </c>
      <c r="D281" s="273" t="s">
        <v>624</v>
      </c>
      <c r="E281" s="274" t="s">
        <v>344</v>
      </c>
      <c r="F281" s="275" t="s">
        <v>600</v>
      </c>
      <c r="G281" s="275" t="s">
        <v>601</v>
      </c>
      <c r="H281" s="275" t="s">
        <v>89</v>
      </c>
      <c r="I281" s="270">
        <v>0</v>
      </c>
      <c r="K281" s="271">
        <v>2</v>
      </c>
    </row>
    <row r="282" spans="1:11" s="271" customFormat="1" ht="13.5" customHeight="1">
      <c r="A282" s="265"/>
      <c r="B282" s="272">
        <v>275</v>
      </c>
      <c r="C282" s="272">
        <v>2020713197</v>
      </c>
      <c r="D282" s="273" t="s">
        <v>650</v>
      </c>
      <c r="E282" s="274" t="s">
        <v>344</v>
      </c>
      <c r="F282" s="275" t="s">
        <v>628</v>
      </c>
      <c r="G282" s="275" t="s">
        <v>629</v>
      </c>
      <c r="H282" s="275" t="s">
        <v>89</v>
      </c>
      <c r="I282" s="270">
        <v>0</v>
      </c>
      <c r="K282" s="271">
        <v>2</v>
      </c>
    </row>
    <row r="283" spans="1:11" s="271" customFormat="1" ht="13.5" customHeight="1">
      <c r="A283" s="265"/>
      <c r="B283" s="272">
        <v>276</v>
      </c>
      <c r="C283" s="272">
        <v>2020717354</v>
      </c>
      <c r="D283" s="273" t="s">
        <v>301</v>
      </c>
      <c r="E283" s="274" t="s">
        <v>344</v>
      </c>
      <c r="F283" s="275" t="s">
        <v>478</v>
      </c>
      <c r="G283" s="275" t="s">
        <v>396</v>
      </c>
      <c r="H283" s="275" t="s">
        <v>89</v>
      </c>
      <c r="I283" s="270">
        <v>0</v>
      </c>
      <c r="K283" s="271">
        <v>2</v>
      </c>
    </row>
    <row r="284" spans="1:11" s="271" customFormat="1" ht="13.5" customHeight="1">
      <c r="A284" s="265"/>
      <c r="B284" s="272">
        <v>277</v>
      </c>
      <c r="C284" s="272">
        <v>2020340632</v>
      </c>
      <c r="D284" s="273" t="s">
        <v>680</v>
      </c>
      <c r="E284" s="274" t="s">
        <v>344</v>
      </c>
      <c r="F284" s="275" t="s">
        <v>655</v>
      </c>
      <c r="G284" s="275" t="s">
        <v>629</v>
      </c>
      <c r="H284" s="275" t="s">
        <v>89</v>
      </c>
      <c r="I284" s="270">
        <v>0</v>
      </c>
      <c r="K284" s="271">
        <v>2</v>
      </c>
    </row>
    <row r="285" spans="1:11" s="271" customFormat="1" ht="13.5" customHeight="1">
      <c r="A285" s="265"/>
      <c r="B285" s="272">
        <v>278</v>
      </c>
      <c r="C285" s="272">
        <v>2020254452</v>
      </c>
      <c r="D285" s="273" t="s">
        <v>588</v>
      </c>
      <c r="E285" s="274" t="s">
        <v>344</v>
      </c>
      <c r="F285" s="275" t="s">
        <v>570</v>
      </c>
      <c r="G285" s="275" t="s">
        <v>571</v>
      </c>
      <c r="H285" s="275" t="s">
        <v>89</v>
      </c>
      <c r="I285" s="270">
        <v>0</v>
      </c>
      <c r="K285" s="271">
        <v>2</v>
      </c>
    </row>
    <row r="286" spans="1:11" s="271" customFormat="1" ht="13.5" customHeight="1">
      <c r="A286" s="265"/>
      <c r="B286" s="272">
        <v>279</v>
      </c>
      <c r="C286" s="272">
        <v>2020266484</v>
      </c>
      <c r="D286" s="273" t="s">
        <v>59</v>
      </c>
      <c r="E286" s="274" t="s">
        <v>344</v>
      </c>
      <c r="F286" s="275" t="s">
        <v>367</v>
      </c>
      <c r="G286" s="275" t="s">
        <v>368</v>
      </c>
      <c r="H286" s="275" t="s">
        <v>89</v>
      </c>
      <c r="I286" s="270">
        <v>0</v>
      </c>
      <c r="K286" s="271">
        <v>2</v>
      </c>
    </row>
    <row r="287" spans="1:11" s="271" customFormat="1" ht="13.5" customHeight="1">
      <c r="A287" s="265"/>
      <c r="B287" s="272">
        <v>280</v>
      </c>
      <c r="C287" s="272">
        <v>2021251910</v>
      </c>
      <c r="D287" s="273" t="s">
        <v>549</v>
      </c>
      <c r="E287" s="274" t="s">
        <v>550</v>
      </c>
      <c r="F287" s="275" t="s">
        <v>526</v>
      </c>
      <c r="G287" s="275" t="s">
        <v>532</v>
      </c>
      <c r="H287" s="275" t="s">
        <v>89</v>
      </c>
      <c r="I287" s="270">
        <v>0</v>
      </c>
      <c r="K287" s="271">
        <v>2</v>
      </c>
    </row>
    <row r="288" spans="1:11" s="271" customFormat="1" ht="13.5" customHeight="1">
      <c r="A288" s="265"/>
      <c r="B288" s="272">
        <v>281</v>
      </c>
      <c r="C288" s="272">
        <v>2021144345</v>
      </c>
      <c r="D288" s="273" t="s">
        <v>552</v>
      </c>
      <c r="E288" s="274" t="s">
        <v>346</v>
      </c>
      <c r="F288" s="275" t="s">
        <v>526</v>
      </c>
      <c r="G288" s="275" t="s">
        <v>534</v>
      </c>
      <c r="H288" s="275" t="s">
        <v>89</v>
      </c>
      <c r="I288" s="270">
        <v>0</v>
      </c>
      <c r="K288" s="271">
        <v>2</v>
      </c>
    </row>
    <row r="289" spans="1:11" s="271" customFormat="1" ht="13.5" customHeight="1">
      <c r="A289" s="265"/>
      <c r="B289" s="272">
        <v>282</v>
      </c>
      <c r="C289" s="272">
        <v>2021143323</v>
      </c>
      <c r="D289" s="273" t="s">
        <v>551</v>
      </c>
      <c r="E289" s="274" t="s">
        <v>346</v>
      </c>
      <c r="F289" s="275" t="s">
        <v>526</v>
      </c>
      <c r="G289" s="275" t="s">
        <v>534</v>
      </c>
      <c r="H289" s="275" t="s">
        <v>89</v>
      </c>
      <c r="I289" s="270">
        <v>0</v>
      </c>
      <c r="K289" s="271">
        <v>2</v>
      </c>
    </row>
    <row r="290" spans="1:11" s="271" customFormat="1" ht="13.5" customHeight="1">
      <c r="A290" s="265"/>
      <c r="B290" s="272">
        <v>283</v>
      </c>
      <c r="C290" s="272">
        <v>2021717735</v>
      </c>
      <c r="D290" s="273" t="s">
        <v>345</v>
      </c>
      <c r="E290" s="274" t="s">
        <v>346</v>
      </c>
      <c r="F290" s="275" t="s">
        <v>600</v>
      </c>
      <c r="G290" s="275" t="s">
        <v>601</v>
      </c>
      <c r="H290" s="275" t="s">
        <v>89</v>
      </c>
      <c r="I290" s="270">
        <v>0</v>
      </c>
      <c r="K290" s="271">
        <v>2</v>
      </c>
    </row>
    <row r="291" spans="1:11" s="271" customFormat="1" ht="13.5" customHeight="1">
      <c r="A291" s="265"/>
      <c r="B291" s="272">
        <v>284</v>
      </c>
      <c r="C291" s="272">
        <v>2021355517</v>
      </c>
      <c r="D291" s="273" t="s">
        <v>728</v>
      </c>
      <c r="E291" s="274" t="s">
        <v>346</v>
      </c>
      <c r="F291" s="275" t="s">
        <v>700</v>
      </c>
      <c r="G291" s="275" t="s">
        <v>701</v>
      </c>
      <c r="H291" s="275" t="s">
        <v>89</v>
      </c>
      <c r="I291" s="270">
        <v>0</v>
      </c>
      <c r="K291" s="271">
        <v>2</v>
      </c>
    </row>
    <row r="292" spans="1:11" s="271" customFormat="1" ht="13.5" customHeight="1">
      <c r="A292" s="265"/>
      <c r="B292" s="272">
        <v>285</v>
      </c>
      <c r="C292" s="272">
        <v>2021144387</v>
      </c>
      <c r="D292" s="273" t="s">
        <v>553</v>
      </c>
      <c r="E292" s="274" t="s">
        <v>554</v>
      </c>
      <c r="F292" s="275" t="s">
        <v>526</v>
      </c>
      <c r="G292" s="275" t="s">
        <v>534</v>
      </c>
      <c r="H292" s="275" t="s">
        <v>89</v>
      </c>
      <c r="I292" s="270">
        <v>0</v>
      </c>
      <c r="K292" s="271">
        <v>2</v>
      </c>
    </row>
    <row r="293" spans="1:11" s="271" customFormat="1" ht="13.5" customHeight="1">
      <c r="A293" s="265"/>
      <c r="B293" s="272">
        <v>286</v>
      </c>
      <c r="C293" s="272">
        <v>2021714918</v>
      </c>
      <c r="D293" s="273" t="s">
        <v>696</v>
      </c>
      <c r="E293" s="274" t="s">
        <v>697</v>
      </c>
      <c r="F293" s="275" t="s">
        <v>682</v>
      </c>
      <c r="G293" s="275" t="s">
        <v>629</v>
      </c>
      <c r="H293" s="275" t="s">
        <v>736</v>
      </c>
      <c r="I293" s="270" t="s">
        <v>733</v>
      </c>
      <c r="K293" s="271">
        <v>2</v>
      </c>
    </row>
    <row r="294" spans="1:11" s="271" customFormat="1" ht="13.5" customHeight="1">
      <c r="A294" s="265"/>
      <c r="B294" s="272">
        <v>287</v>
      </c>
      <c r="C294" s="272">
        <v>1911717291</v>
      </c>
      <c r="D294" s="273" t="s">
        <v>444</v>
      </c>
      <c r="E294" s="274" t="s">
        <v>445</v>
      </c>
      <c r="F294" s="275" t="s">
        <v>422</v>
      </c>
      <c r="G294" s="275" t="s">
        <v>396</v>
      </c>
      <c r="H294" s="275" t="s">
        <v>89</v>
      </c>
      <c r="I294" s="270">
        <v>0</v>
      </c>
      <c r="K294" s="271">
        <v>2</v>
      </c>
    </row>
    <row r="295" spans="1:11" s="271" customFormat="1" ht="13.5" customHeight="1">
      <c r="A295" s="265"/>
      <c r="B295" s="272">
        <v>288</v>
      </c>
      <c r="C295" s="272">
        <v>2020236681</v>
      </c>
      <c r="D295" s="273" t="s">
        <v>415</v>
      </c>
      <c r="E295" s="274" t="s">
        <v>416</v>
      </c>
      <c r="F295" s="275" t="s">
        <v>393</v>
      </c>
      <c r="G295" s="275" t="s">
        <v>394</v>
      </c>
      <c r="H295" s="275" t="s">
        <v>89</v>
      </c>
      <c r="I295" s="270">
        <v>0</v>
      </c>
      <c r="K295" s="271">
        <v>2</v>
      </c>
    </row>
    <row r="296" spans="1:11" s="271" customFormat="1" ht="13.5" customHeight="1">
      <c r="A296" s="265"/>
      <c r="B296" s="272">
        <v>289</v>
      </c>
      <c r="C296" s="272">
        <v>2020357814</v>
      </c>
      <c r="D296" s="273" t="s">
        <v>378</v>
      </c>
      <c r="E296" s="274" t="s">
        <v>447</v>
      </c>
      <c r="F296" s="275" t="s">
        <v>655</v>
      </c>
      <c r="G296" s="275" t="s">
        <v>629</v>
      </c>
      <c r="H296" s="275" t="s">
        <v>89</v>
      </c>
      <c r="I296" s="270">
        <v>0</v>
      </c>
      <c r="K296" s="271">
        <v>2</v>
      </c>
    </row>
    <row r="297" spans="1:11" s="271" customFormat="1" ht="13.5" customHeight="1">
      <c r="A297" s="265"/>
      <c r="B297" s="272">
        <v>290</v>
      </c>
      <c r="C297" s="272">
        <v>2020713920</v>
      </c>
      <c r="D297" s="273" t="s">
        <v>698</v>
      </c>
      <c r="E297" s="274" t="s">
        <v>447</v>
      </c>
      <c r="F297" s="275" t="s">
        <v>682</v>
      </c>
      <c r="G297" s="275" t="s">
        <v>629</v>
      </c>
      <c r="H297" s="275" t="s">
        <v>89</v>
      </c>
      <c r="I297" s="270">
        <v>0</v>
      </c>
      <c r="K297" s="271">
        <v>2</v>
      </c>
    </row>
    <row r="298" spans="1:11" s="271" customFormat="1" ht="13.5" customHeight="1">
      <c r="A298" s="265"/>
      <c r="B298" s="272">
        <v>291</v>
      </c>
      <c r="C298" s="272">
        <v>1920216581</v>
      </c>
      <c r="D298" s="273" t="s">
        <v>729</v>
      </c>
      <c r="E298" s="274" t="s">
        <v>447</v>
      </c>
      <c r="F298" s="275" t="s">
        <v>700</v>
      </c>
      <c r="G298" s="275" t="s">
        <v>713</v>
      </c>
      <c r="H298" s="275" t="s">
        <v>89</v>
      </c>
      <c r="I298" s="270">
        <v>0</v>
      </c>
      <c r="K298" s="271">
        <v>2</v>
      </c>
    </row>
    <row r="299" spans="1:11" s="271" customFormat="1" ht="13.5" customHeight="1">
      <c r="A299" s="265"/>
      <c r="B299" s="272">
        <v>292</v>
      </c>
      <c r="C299" s="272">
        <v>2020713017</v>
      </c>
      <c r="D299" s="273" t="s">
        <v>653</v>
      </c>
      <c r="E299" s="274" t="s">
        <v>447</v>
      </c>
      <c r="F299" s="275" t="s">
        <v>628</v>
      </c>
      <c r="G299" s="275" t="s">
        <v>292</v>
      </c>
      <c r="H299" s="275" t="s">
        <v>89</v>
      </c>
      <c r="I299" s="270">
        <v>0</v>
      </c>
      <c r="K299" s="271">
        <v>2</v>
      </c>
    </row>
    <row r="300" spans="1:11" s="271" customFormat="1" ht="13.5" customHeight="1">
      <c r="A300" s="265"/>
      <c r="B300" s="272">
        <v>293</v>
      </c>
      <c r="C300" s="272">
        <v>1921726013</v>
      </c>
      <c r="D300" s="273" t="s">
        <v>518</v>
      </c>
      <c r="E300" s="274" t="s">
        <v>519</v>
      </c>
      <c r="F300" s="275" t="s">
        <v>503</v>
      </c>
      <c r="G300" s="275" t="s">
        <v>311</v>
      </c>
      <c r="H300" s="275" t="s">
        <v>89</v>
      </c>
      <c r="I300" s="270">
        <v>0</v>
      </c>
      <c r="K300" s="271">
        <v>2</v>
      </c>
    </row>
    <row r="301" spans="1:11" s="271" customFormat="1" ht="13.5" customHeight="1">
      <c r="A301" s="265"/>
      <c r="B301" s="272">
        <v>294</v>
      </c>
      <c r="C301" s="272">
        <v>1921235306</v>
      </c>
      <c r="D301" s="273" t="s">
        <v>567</v>
      </c>
      <c r="E301" s="274" t="s">
        <v>349</v>
      </c>
      <c r="F301" s="275" t="s">
        <v>560</v>
      </c>
      <c r="G301" s="275" t="s">
        <v>568</v>
      </c>
      <c r="H301" s="275" t="s">
        <v>89</v>
      </c>
      <c r="I301" s="270">
        <v>0</v>
      </c>
      <c r="K301" s="271">
        <v>2</v>
      </c>
    </row>
    <row r="302" spans="1:11" s="271" customFormat="1" ht="13.5" customHeight="1">
      <c r="A302" s="265"/>
      <c r="B302" s="272">
        <v>295</v>
      </c>
      <c r="C302" s="272">
        <v>2021217516</v>
      </c>
      <c r="D302" s="273" t="s">
        <v>730</v>
      </c>
      <c r="E302" s="274" t="s">
        <v>349</v>
      </c>
      <c r="F302" s="275" t="s">
        <v>700</v>
      </c>
      <c r="G302" s="275" t="s">
        <v>701</v>
      </c>
      <c r="H302" s="275" t="s">
        <v>89</v>
      </c>
      <c r="I302" s="270">
        <v>0</v>
      </c>
      <c r="K302" s="271">
        <v>2</v>
      </c>
    </row>
    <row r="303" spans="1:11" s="271" customFormat="1" ht="13.5" customHeight="1">
      <c r="A303" s="265"/>
      <c r="B303" s="272">
        <v>296</v>
      </c>
      <c r="C303" s="272">
        <v>2020233113</v>
      </c>
      <c r="D303" s="273" t="s">
        <v>419</v>
      </c>
      <c r="E303" s="274" t="s">
        <v>350</v>
      </c>
      <c r="F303" s="275" t="s">
        <v>393</v>
      </c>
      <c r="G303" s="275" t="s">
        <v>394</v>
      </c>
      <c r="H303" s="275" t="s">
        <v>89</v>
      </c>
      <c r="I303" s="270">
        <v>0</v>
      </c>
      <c r="K303" s="271">
        <v>2</v>
      </c>
    </row>
    <row r="304" spans="1:11" s="271" customFormat="1" ht="13.5" customHeight="1">
      <c r="A304" s="265"/>
      <c r="B304" s="272">
        <v>297</v>
      </c>
      <c r="C304" s="272">
        <v>2020348471</v>
      </c>
      <c r="D304" s="273" t="s">
        <v>626</v>
      </c>
      <c r="E304" s="274" t="s">
        <v>350</v>
      </c>
      <c r="F304" s="275" t="s">
        <v>600</v>
      </c>
      <c r="G304" s="275" t="s">
        <v>406</v>
      </c>
      <c r="H304" s="275" t="s">
        <v>89</v>
      </c>
      <c r="I304" s="270">
        <v>0</v>
      </c>
      <c r="K304" s="271">
        <v>2</v>
      </c>
    </row>
    <row r="305" spans="1:11" s="271" customFormat="1" ht="13.5" customHeight="1">
      <c r="A305" s="265"/>
      <c r="B305" s="272">
        <v>298</v>
      </c>
      <c r="C305" s="272">
        <v>2020236695</v>
      </c>
      <c r="D305" s="273" t="s">
        <v>420</v>
      </c>
      <c r="E305" s="274" t="s">
        <v>350</v>
      </c>
      <c r="F305" s="275" t="s">
        <v>393</v>
      </c>
      <c r="G305" s="275" t="s">
        <v>394</v>
      </c>
      <c r="H305" s="275" t="s">
        <v>89</v>
      </c>
      <c r="I305" s="270">
        <v>0</v>
      </c>
      <c r="K305" s="271">
        <v>2</v>
      </c>
    </row>
    <row r="306" spans="1:11" s="280" customFormat="1" ht="12">
      <c r="A306" s="288"/>
      <c r="B306" s="289"/>
      <c r="C306" s="289"/>
      <c r="D306" s="278"/>
      <c r="E306" s="279"/>
      <c r="F306" s="409" t="str">
        <f ca="1">"Đà nẵng, ngày " &amp; TEXT(DAY(NOW()),"00") &amp; " tháng " &amp; TEXT(MONTH(NOW()),"00") &amp; " năm " &amp; YEAR(NOW())</f>
        <v>Đà nẵng, ngày 10 tháng 01 năm 2015</v>
      </c>
      <c r="G306" s="409"/>
      <c r="H306" s="409"/>
      <c r="I306" s="409"/>
    </row>
    <row r="307" spans="1:11" s="280" customFormat="1" ht="12.75" customHeight="1">
      <c r="A307" s="288"/>
      <c r="E307" s="281"/>
      <c r="F307" s="410" t="s">
        <v>217</v>
      </c>
      <c r="G307" s="410"/>
      <c r="H307" s="410"/>
      <c r="I307" s="410"/>
    </row>
    <row r="308" spans="1:11" s="280" customFormat="1" ht="12" customHeight="1">
      <c r="A308" s="288"/>
      <c r="E308" s="279"/>
      <c r="F308" s="288"/>
      <c r="G308" s="289"/>
      <c r="H308" s="278"/>
      <c r="I308" s="282"/>
    </row>
    <row r="309" spans="1:11" s="280" customFormat="1" ht="12">
      <c r="A309" s="288"/>
      <c r="E309" s="279"/>
      <c r="F309" s="288"/>
      <c r="G309" s="289"/>
      <c r="H309" s="278"/>
      <c r="I309" s="283"/>
    </row>
    <row r="310" spans="1:11" s="280" customFormat="1" ht="12">
      <c r="A310" s="288"/>
      <c r="E310" s="279"/>
      <c r="F310" s="288"/>
      <c r="G310" s="289"/>
      <c r="H310" s="278"/>
      <c r="I310" s="283"/>
    </row>
    <row r="311" spans="1:11" s="280" customFormat="1" ht="12">
      <c r="A311" s="288"/>
      <c r="E311" s="279"/>
      <c r="F311" s="288"/>
      <c r="G311" s="289"/>
      <c r="H311" s="278"/>
      <c r="I311" s="283"/>
    </row>
    <row r="312" spans="1:11" s="280" customFormat="1" ht="12.75" customHeight="1">
      <c r="A312" s="288"/>
      <c r="E312" s="279"/>
      <c r="F312" s="404" t="s">
        <v>351</v>
      </c>
      <c r="G312" s="404"/>
      <c r="H312" s="404"/>
      <c r="I312" s="404"/>
    </row>
  </sheetData>
  <sheetProtection password="8B5F" sheet="1" objects="1" scenarios="1" autoFilter="0"/>
  <autoFilter ref="A7:K307"/>
  <sortState ref="C8:K305">
    <sortCondition ref="K8:K305"/>
  </sortState>
  <mergeCells count="17">
    <mergeCell ref="F312:I312"/>
    <mergeCell ref="F6:F7"/>
    <mergeCell ref="G6:G7"/>
    <mergeCell ref="H6:H7"/>
    <mergeCell ref="I6:I7"/>
    <mergeCell ref="F306:I306"/>
    <mergeCell ref="F307:I307"/>
    <mergeCell ref="B1:D1"/>
    <mergeCell ref="E1:I1"/>
    <mergeCell ref="B2:D2"/>
    <mergeCell ref="E2:I2"/>
    <mergeCell ref="E3:I3"/>
    <mergeCell ref="A6:A7"/>
    <mergeCell ref="B6:B7"/>
    <mergeCell ref="C6:C7"/>
    <mergeCell ref="D6:D7"/>
    <mergeCell ref="E6:E7"/>
  </mergeCells>
  <conditionalFormatting sqref="C8:F305 I8:I305">
    <cfRule type="cellIs" dxfId="15" priority="2" stopIfTrue="1" operator="equal">
      <formula>0</formula>
    </cfRule>
  </conditionalFormatting>
  <conditionalFormatting sqref="I8:I305">
    <cfRule type="containsErrors" dxfId="14" priority="1">
      <formula>ISERROR(I8)</formula>
    </cfRule>
  </conditionalFormatting>
  <printOptions horizontalCentered="1"/>
  <pageMargins left="0" right="0" top="0.36" bottom="0" header="0.17" footer="0.5"/>
  <pageSetup paperSize="9" orientation="portrait" r:id="rId1"/>
  <headerFooter alignWithMargins="0">
    <oddHeader>&amp;R&amp;P&amp; /&amp;N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353"/>
  <sheetViews>
    <sheetView tabSelected="1" topLeftCell="A178" workbookViewId="0">
      <selection activeCell="P195" sqref="P195"/>
    </sheetView>
  </sheetViews>
  <sheetFormatPr defaultRowHeight="15"/>
  <cols>
    <col min="1" max="1" width="4.42578125" bestFit="1" customWidth="1"/>
    <col min="2" max="2" width="9.5703125" bestFit="1" customWidth="1"/>
    <col min="3" max="3" width="19.42578125" bestFit="1" customWidth="1"/>
    <col min="4" max="4" width="7.5703125" bestFit="1" customWidth="1"/>
    <col min="5" max="5" width="14" bestFit="1" customWidth="1"/>
    <col min="6" max="6" width="15.140625" bestFit="1" customWidth="1"/>
    <col min="7" max="7" width="4" bestFit="1" customWidth="1"/>
    <col min="8" max="8" width="10" customWidth="1"/>
    <col min="9" max="9" width="3.5703125" bestFit="1" customWidth="1"/>
    <col min="10" max="10" width="12" customWidth="1"/>
    <col min="11" max="11" width="7.5703125" customWidth="1"/>
    <col min="12" max="12" width="1.7109375" bestFit="1" customWidth="1"/>
    <col min="13" max="13" width="2.140625" bestFit="1" customWidth="1"/>
    <col min="14" max="14" width="36.140625" bestFit="1" customWidth="1"/>
  </cols>
  <sheetData>
    <row r="1" spans="1:14" s="25" customFormat="1">
      <c r="B1" s="343" t="s">
        <v>21</v>
      </c>
      <c r="C1" s="343"/>
      <c r="D1" s="344" t="s">
        <v>282</v>
      </c>
      <c r="E1" s="344"/>
      <c r="F1" s="344"/>
      <c r="G1" s="344"/>
      <c r="H1" s="344"/>
      <c r="I1" s="344"/>
      <c r="J1" s="344"/>
      <c r="K1" s="27" t="s">
        <v>749</v>
      </c>
    </row>
    <row r="2" spans="1:14" s="25" customFormat="1">
      <c r="B2" s="343" t="s">
        <v>23</v>
      </c>
      <c r="C2" s="343"/>
      <c r="D2" s="28" t="s">
        <v>740</v>
      </c>
      <c r="E2" s="343" t="s">
        <v>750</v>
      </c>
      <c r="F2" s="343"/>
      <c r="G2" s="343"/>
      <c r="H2" s="343"/>
      <c r="I2" s="343"/>
      <c r="J2" s="343"/>
      <c r="K2" s="29" t="s">
        <v>24</v>
      </c>
      <c r="L2" s="30" t="s">
        <v>25</v>
      </c>
      <c r="M2" s="30">
        <v>3</v>
      </c>
    </row>
    <row r="3" spans="1:14" s="31" customFormat="1" ht="18.75" customHeight="1">
      <c r="B3" s="32" t="s">
        <v>751</v>
      </c>
      <c r="C3" s="345" t="s">
        <v>752</v>
      </c>
      <c r="D3" s="345"/>
      <c r="E3" s="345"/>
      <c r="F3" s="345"/>
      <c r="G3" s="345"/>
      <c r="H3" s="345"/>
      <c r="I3" s="345"/>
      <c r="J3" s="345"/>
      <c r="K3" s="29" t="s">
        <v>26</v>
      </c>
      <c r="L3" s="29" t="s">
        <v>25</v>
      </c>
      <c r="M3" s="29">
        <v>1</v>
      </c>
    </row>
    <row r="4" spans="1:14" s="31" customFormat="1" ht="18.75" customHeight="1">
      <c r="A4" s="346" t="s">
        <v>753</v>
      </c>
      <c r="B4" s="346"/>
      <c r="C4" s="346"/>
      <c r="D4" s="346"/>
      <c r="E4" s="346"/>
      <c r="F4" s="346"/>
      <c r="G4" s="346"/>
      <c r="H4" s="346"/>
      <c r="I4" s="346"/>
      <c r="J4" s="346"/>
      <c r="K4" s="29" t="s">
        <v>27</v>
      </c>
      <c r="L4" s="29" t="s">
        <v>25</v>
      </c>
      <c r="M4" s="29">
        <v>2</v>
      </c>
    </row>
    <row r="5" spans="1:14" ht="9" customHeight="1"/>
    <row r="6" spans="1:14" ht="15" customHeight="1">
      <c r="A6" s="333" t="s">
        <v>0</v>
      </c>
      <c r="B6" s="332" t="s">
        <v>28</v>
      </c>
      <c r="C6" s="347" t="s">
        <v>5</v>
      </c>
      <c r="D6" s="348" t="s">
        <v>6</v>
      </c>
      <c r="E6" s="332" t="s">
        <v>44</v>
      </c>
      <c r="F6" s="332" t="s">
        <v>45</v>
      </c>
      <c r="G6" s="332" t="s">
        <v>29</v>
      </c>
      <c r="H6" s="332" t="s">
        <v>30</v>
      </c>
      <c r="I6" s="349" t="s">
        <v>20</v>
      </c>
      <c r="J6" s="349"/>
      <c r="K6" s="337" t="s">
        <v>31</v>
      </c>
      <c r="L6" s="338"/>
      <c r="M6" s="339"/>
    </row>
    <row r="7" spans="1:14" ht="27" customHeight="1">
      <c r="A7" s="333"/>
      <c r="B7" s="333"/>
      <c r="C7" s="347"/>
      <c r="D7" s="348"/>
      <c r="E7" s="333"/>
      <c r="F7" s="333"/>
      <c r="G7" s="333"/>
      <c r="H7" s="333"/>
      <c r="I7" s="33" t="s">
        <v>32</v>
      </c>
      <c r="J7" s="33" t="s">
        <v>33</v>
      </c>
      <c r="K7" s="340"/>
      <c r="L7" s="341"/>
      <c r="M7" s="342"/>
    </row>
    <row r="8" spans="1:14" ht="20.100000000000001" customHeight="1">
      <c r="A8" s="34">
        <v>1</v>
      </c>
      <c r="B8" s="107">
        <v>2021347859</v>
      </c>
      <c r="C8" s="35" t="s">
        <v>598</v>
      </c>
      <c r="D8" s="36" t="s">
        <v>599</v>
      </c>
      <c r="E8" s="111" t="s">
        <v>600</v>
      </c>
      <c r="F8" s="111" t="s">
        <v>601</v>
      </c>
      <c r="G8" s="37"/>
      <c r="H8" s="38"/>
      <c r="I8" s="38"/>
      <c r="J8" s="38"/>
      <c r="K8" s="334">
        <v>0</v>
      </c>
      <c r="L8" s="335"/>
      <c r="M8" s="336"/>
      <c r="N8" t="s">
        <v>754</v>
      </c>
    </row>
    <row r="9" spans="1:14" ht="20.100000000000001" customHeight="1">
      <c r="A9" s="34">
        <v>2</v>
      </c>
      <c r="B9" s="107">
        <v>2020713622</v>
      </c>
      <c r="C9" s="35" t="s">
        <v>627</v>
      </c>
      <c r="D9" s="36" t="s">
        <v>449</v>
      </c>
      <c r="E9" s="111" t="s">
        <v>628</v>
      </c>
      <c r="F9" s="111" t="s">
        <v>629</v>
      </c>
      <c r="G9" s="37"/>
      <c r="H9" s="38"/>
      <c r="I9" s="38"/>
      <c r="J9" s="38"/>
      <c r="K9" s="329">
        <v>0</v>
      </c>
      <c r="L9" s="330"/>
      <c r="M9" s="331"/>
      <c r="N9" t="s">
        <v>754</v>
      </c>
    </row>
    <row r="10" spans="1:14" ht="20.100000000000001" customHeight="1">
      <c r="A10" s="34">
        <v>3</v>
      </c>
      <c r="B10" s="107">
        <v>2021717905</v>
      </c>
      <c r="C10" s="35" t="s">
        <v>448</v>
      </c>
      <c r="D10" s="36" t="s">
        <v>449</v>
      </c>
      <c r="E10" s="111" t="s">
        <v>450</v>
      </c>
      <c r="F10" s="111" t="s">
        <v>396</v>
      </c>
      <c r="G10" s="37"/>
      <c r="H10" s="38"/>
      <c r="I10" s="38"/>
      <c r="J10" s="38"/>
      <c r="K10" s="329">
        <v>0</v>
      </c>
      <c r="L10" s="330"/>
      <c r="M10" s="331"/>
      <c r="N10" t="s">
        <v>754</v>
      </c>
    </row>
    <row r="11" spans="1:14" ht="20.100000000000001" customHeight="1">
      <c r="A11" s="34">
        <v>4</v>
      </c>
      <c r="B11" s="107">
        <v>2020717221</v>
      </c>
      <c r="C11" s="35" t="s">
        <v>451</v>
      </c>
      <c r="D11" s="36" t="s">
        <v>452</v>
      </c>
      <c r="E11" s="111" t="s">
        <v>450</v>
      </c>
      <c r="F11" s="111" t="s">
        <v>396</v>
      </c>
      <c r="G11" s="37"/>
      <c r="H11" s="38"/>
      <c r="I11" s="38"/>
      <c r="J11" s="38"/>
      <c r="K11" s="329">
        <v>0</v>
      </c>
      <c r="L11" s="330"/>
      <c r="M11" s="331"/>
      <c r="N11" t="s">
        <v>754</v>
      </c>
    </row>
    <row r="12" spans="1:14" ht="20.100000000000001" customHeight="1">
      <c r="A12" s="34">
        <v>5</v>
      </c>
      <c r="B12" s="107">
        <v>2020713537</v>
      </c>
      <c r="C12" s="35" t="s">
        <v>477</v>
      </c>
      <c r="D12" s="36" t="s">
        <v>53</v>
      </c>
      <c r="E12" s="111" t="s">
        <v>478</v>
      </c>
      <c r="F12" s="111" t="s">
        <v>396</v>
      </c>
      <c r="G12" s="37"/>
      <c r="H12" s="38"/>
      <c r="I12" s="38"/>
      <c r="J12" s="38"/>
      <c r="K12" s="329">
        <v>0</v>
      </c>
      <c r="L12" s="330"/>
      <c r="M12" s="331"/>
      <c r="N12" t="s">
        <v>754</v>
      </c>
    </row>
    <row r="13" spans="1:14" ht="20.100000000000001" customHeight="1">
      <c r="A13" s="34">
        <v>6</v>
      </c>
      <c r="B13" s="107">
        <v>2020716879</v>
      </c>
      <c r="C13" s="35" t="s">
        <v>485</v>
      </c>
      <c r="D13" s="36" t="s">
        <v>53</v>
      </c>
      <c r="E13" s="111" t="s">
        <v>700</v>
      </c>
      <c r="F13" s="111" t="s">
        <v>701</v>
      </c>
      <c r="G13" s="37"/>
      <c r="H13" s="38"/>
      <c r="I13" s="38"/>
      <c r="J13" s="38"/>
      <c r="K13" s="329">
        <v>0</v>
      </c>
      <c r="L13" s="330"/>
      <c r="M13" s="331"/>
      <c r="N13" t="s">
        <v>754</v>
      </c>
    </row>
    <row r="14" spans="1:14" ht="20.100000000000001" customHeight="1">
      <c r="A14" s="34">
        <v>7</v>
      </c>
      <c r="B14" s="107">
        <v>2020716275</v>
      </c>
      <c r="C14" s="35" t="s">
        <v>479</v>
      </c>
      <c r="D14" s="36" t="s">
        <v>290</v>
      </c>
      <c r="E14" s="111" t="s">
        <v>478</v>
      </c>
      <c r="F14" s="111" t="s">
        <v>396</v>
      </c>
      <c r="G14" s="37"/>
      <c r="H14" s="38"/>
      <c r="I14" s="38"/>
      <c r="J14" s="38"/>
      <c r="K14" s="329">
        <v>0</v>
      </c>
      <c r="L14" s="330"/>
      <c r="M14" s="331"/>
      <c r="N14" t="s">
        <v>754</v>
      </c>
    </row>
    <row r="15" spans="1:14" ht="20.100000000000001" customHeight="1">
      <c r="A15" s="34">
        <v>8</v>
      </c>
      <c r="B15" s="107">
        <v>2020716754</v>
      </c>
      <c r="C15" s="35" t="s">
        <v>480</v>
      </c>
      <c r="D15" s="36" t="s">
        <v>290</v>
      </c>
      <c r="E15" s="111" t="s">
        <v>478</v>
      </c>
      <c r="F15" s="111" t="s">
        <v>396</v>
      </c>
      <c r="G15" s="37"/>
      <c r="H15" s="38"/>
      <c r="I15" s="38"/>
      <c r="J15" s="38"/>
      <c r="K15" s="329">
        <v>0</v>
      </c>
      <c r="L15" s="330"/>
      <c r="M15" s="331"/>
      <c r="N15" t="s">
        <v>754</v>
      </c>
    </row>
    <row r="16" spans="1:14" ht="20.100000000000001" customHeight="1">
      <c r="A16" s="34">
        <v>9</v>
      </c>
      <c r="B16" s="107">
        <v>2020713513</v>
      </c>
      <c r="C16" s="35" t="s">
        <v>421</v>
      </c>
      <c r="D16" s="36" t="s">
        <v>290</v>
      </c>
      <c r="E16" s="111" t="s">
        <v>422</v>
      </c>
      <c r="F16" s="111" t="s">
        <v>396</v>
      </c>
      <c r="G16" s="37"/>
      <c r="H16" s="38"/>
      <c r="I16" s="38"/>
      <c r="J16" s="38"/>
      <c r="K16" s="329">
        <v>0</v>
      </c>
      <c r="L16" s="330"/>
      <c r="M16" s="331"/>
      <c r="N16" t="s">
        <v>754</v>
      </c>
    </row>
    <row r="17" spans="1:14" ht="20.100000000000001" customHeight="1">
      <c r="A17" s="34">
        <v>10</v>
      </c>
      <c r="B17" s="107">
        <v>2021714524</v>
      </c>
      <c r="C17" s="35" t="s">
        <v>455</v>
      </c>
      <c r="D17" s="36" t="s">
        <v>56</v>
      </c>
      <c r="E17" s="111" t="s">
        <v>450</v>
      </c>
      <c r="F17" s="111" t="s">
        <v>396</v>
      </c>
      <c r="G17" s="37"/>
      <c r="H17" s="38"/>
      <c r="I17" s="38"/>
      <c r="J17" s="38"/>
      <c r="K17" s="329">
        <v>0</v>
      </c>
      <c r="L17" s="330"/>
      <c r="M17" s="331"/>
      <c r="N17" t="s">
        <v>754</v>
      </c>
    </row>
    <row r="18" spans="1:14" ht="20.100000000000001" customHeight="1">
      <c r="A18" s="34">
        <v>11</v>
      </c>
      <c r="B18" s="107">
        <v>2021714515</v>
      </c>
      <c r="C18" s="35" t="s">
        <v>454</v>
      </c>
      <c r="D18" s="36" t="s">
        <v>56</v>
      </c>
      <c r="E18" s="111" t="s">
        <v>450</v>
      </c>
      <c r="F18" s="111" t="s">
        <v>396</v>
      </c>
      <c r="G18" s="37"/>
      <c r="H18" s="38"/>
      <c r="I18" s="38"/>
      <c r="J18" s="38"/>
      <c r="K18" s="329">
        <v>0</v>
      </c>
      <c r="L18" s="330"/>
      <c r="M18" s="331"/>
      <c r="N18" t="s">
        <v>754</v>
      </c>
    </row>
    <row r="19" spans="1:14" ht="20.100000000000001" customHeight="1">
      <c r="A19" s="34">
        <v>12</v>
      </c>
      <c r="B19" s="107">
        <v>2021713723</v>
      </c>
      <c r="C19" s="35" t="s">
        <v>481</v>
      </c>
      <c r="D19" s="36" t="s">
        <v>482</v>
      </c>
      <c r="E19" s="111" t="s">
        <v>478</v>
      </c>
      <c r="F19" s="111" t="s">
        <v>396</v>
      </c>
      <c r="G19" s="37"/>
      <c r="H19" s="38"/>
      <c r="I19" s="38"/>
      <c r="J19" s="38"/>
      <c r="K19" s="329">
        <v>0</v>
      </c>
      <c r="L19" s="330"/>
      <c r="M19" s="331"/>
      <c r="N19" t="s">
        <v>754</v>
      </c>
    </row>
    <row r="20" spans="1:14" ht="20.100000000000001" customHeight="1">
      <c r="A20" s="34">
        <v>13</v>
      </c>
      <c r="B20" s="107">
        <v>2021717100</v>
      </c>
      <c r="C20" s="35" t="s">
        <v>483</v>
      </c>
      <c r="D20" s="36" t="s">
        <v>484</v>
      </c>
      <c r="E20" s="111" t="s">
        <v>478</v>
      </c>
      <c r="F20" s="111" t="s">
        <v>396</v>
      </c>
      <c r="G20" s="37"/>
      <c r="H20" s="38"/>
      <c r="I20" s="38"/>
      <c r="J20" s="38"/>
      <c r="K20" s="329">
        <v>0</v>
      </c>
      <c r="L20" s="330"/>
      <c r="M20" s="331"/>
      <c r="N20" t="s">
        <v>754</v>
      </c>
    </row>
    <row r="21" spans="1:14" ht="20.100000000000001" customHeight="1">
      <c r="A21" s="34">
        <v>14</v>
      </c>
      <c r="B21" s="107">
        <v>2010714245</v>
      </c>
      <c r="C21" s="35" t="s">
        <v>603</v>
      </c>
      <c r="D21" s="36" t="s">
        <v>51</v>
      </c>
      <c r="E21" s="111" t="s">
        <v>600</v>
      </c>
      <c r="F21" s="111" t="s">
        <v>601</v>
      </c>
      <c r="G21" s="37"/>
      <c r="H21" s="38"/>
      <c r="I21" s="38"/>
      <c r="J21" s="38"/>
      <c r="K21" s="329">
        <v>0</v>
      </c>
      <c r="L21" s="330"/>
      <c r="M21" s="331"/>
      <c r="N21" t="s">
        <v>754</v>
      </c>
    </row>
    <row r="22" spans="1:14" ht="20.100000000000001" customHeight="1">
      <c r="A22" s="34">
        <v>15</v>
      </c>
      <c r="B22" s="107">
        <v>2020713618</v>
      </c>
      <c r="C22" s="35" t="s">
        <v>456</v>
      </c>
      <c r="D22" s="36" t="s">
        <v>51</v>
      </c>
      <c r="E22" s="111" t="s">
        <v>450</v>
      </c>
      <c r="F22" s="111" t="s">
        <v>396</v>
      </c>
      <c r="G22" s="37"/>
      <c r="H22" s="38"/>
      <c r="I22" s="38"/>
      <c r="J22" s="38"/>
      <c r="K22" s="329">
        <v>0</v>
      </c>
      <c r="L22" s="330"/>
      <c r="M22" s="331"/>
      <c r="N22" t="s">
        <v>754</v>
      </c>
    </row>
    <row r="23" spans="1:14" ht="20.100000000000001" customHeight="1">
      <c r="A23" s="34">
        <v>16</v>
      </c>
      <c r="B23" s="107">
        <v>2021127279</v>
      </c>
      <c r="C23" s="35" t="s">
        <v>423</v>
      </c>
      <c r="D23" s="36" t="s">
        <v>424</v>
      </c>
      <c r="E23" s="111" t="s">
        <v>422</v>
      </c>
      <c r="F23" s="111" t="s">
        <v>396</v>
      </c>
      <c r="G23" s="37"/>
      <c r="H23" s="38"/>
      <c r="I23" s="38"/>
      <c r="J23" s="38"/>
      <c r="K23" s="329">
        <v>0</v>
      </c>
      <c r="L23" s="330"/>
      <c r="M23" s="331"/>
      <c r="N23" t="s">
        <v>754</v>
      </c>
    </row>
    <row r="24" spans="1:14" ht="20.100000000000001" customHeight="1">
      <c r="A24" s="34">
        <v>17</v>
      </c>
      <c r="B24" s="107">
        <v>2021214879</v>
      </c>
      <c r="C24" s="35" t="s">
        <v>369</v>
      </c>
      <c r="D24" s="36" t="s">
        <v>370</v>
      </c>
      <c r="E24" s="111" t="s">
        <v>367</v>
      </c>
      <c r="F24" s="111" t="s">
        <v>368</v>
      </c>
      <c r="G24" s="37"/>
      <c r="H24" s="38"/>
      <c r="I24" s="38"/>
      <c r="J24" s="38"/>
      <c r="K24" s="329">
        <v>0</v>
      </c>
      <c r="L24" s="330"/>
      <c r="M24" s="331"/>
      <c r="N24" t="s">
        <v>754</v>
      </c>
    </row>
    <row r="25" spans="1:14" ht="20.100000000000001" customHeight="1">
      <c r="A25" s="34">
        <v>18</v>
      </c>
      <c r="B25" s="107">
        <v>2020713051</v>
      </c>
      <c r="C25" s="35" t="s">
        <v>630</v>
      </c>
      <c r="D25" s="36" t="s">
        <v>370</v>
      </c>
      <c r="E25" s="111" t="s">
        <v>628</v>
      </c>
      <c r="F25" s="111" t="s">
        <v>629</v>
      </c>
      <c r="G25" s="37"/>
      <c r="H25" s="38"/>
      <c r="I25" s="38"/>
      <c r="J25" s="38"/>
      <c r="K25" s="329">
        <v>0</v>
      </c>
      <c r="L25" s="330"/>
      <c r="M25" s="331"/>
      <c r="N25" t="s">
        <v>754</v>
      </c>
    </row>
    <row r="26" spans="1:14" ht="20.100000000000001" customHeight="1">
      <c r="A26" s="34">
        <v>19</v>
      </c>
      <c r="B26" s="107">
        <v>2021236340</v>
      </c>
      <c r="C26" s="35" t="s">
        <v>392</v>
      </c>
      <c r="D26" s="36" t="s">
        <v>370</v>
      </c>
      <c r="E26" s="111" t="s">
        <v>393</v>
      </c>
      <c r="F26" s="111" t="s">
        <v>394</v>
      </c>
      <c r="G26" s="37"/>
      <c r="H26" s="38"/>
      <c r="I26" s="38"/>
      <c r="J26" s="38"/>
      <c r="K26" s="329">
        <v>0</v>
      </c>
      <c r="L26" s="330"/>
      <c r="M26" s="331"/>
      <c r="N26" t="s">
        <v>754</v>
      </c>
    </row>
    <row r="27" spans="1:14" ht="20.100000000000001" customHeight="1">
      <c r="A27" s="34">
        <v>20</v>
      </c>
      <c r="B27" s="107">
        <v>2021355852</v>
      </c>
      <c r="C27" s="35" t="s">
        <v>631</v>
      </c>
      <c r="D27" s="36" t="s">
        <v>632</v>
      </c>
      <c r="E27" s="111" t="s">
        <v>628</v>
      </c>
      <c r="F27" s="111" t="s">
        <v>629</v>
      </c>
      <c r="G27" s="37"/>
      <c r="H27" s="38"/>
      <c r="I27" s="38"/>
      <c r="J27" s="38"/>
      <c r="K27" s="329">
        <v>0</v>
      </c>
      <c r="L27" s="330"/>
      <c r="M27" s="331"/>
      <c r="N27" t="s">
        <v>754</v>
      </c>
    </row>
    <row r="28" spans="1:14" ht="20.100000000000001" customHeight="1">
      <c r="A28" s="34">
        <v>21</v>
      </c>
      <c r="B28" s="107">
        <v>2020714233</v>
      </c>
      <c r="C28" s="35" t="s">
        <v>425</v>
      </c>
      <c r="D28" s="36" t="s">
        <v>58</v>
      </c>
      <c r="E28" s="111" t="s">
        <v>422</v>
      </c>
      <c r="F28" s="111" t="s">
        <v>396</v>
      </c>
      <c r="G28" s="37"/>
      <c r="H28" s="38"/>
      <c r="I28" s="38"/>
      <c r="J28" s="38"/>
      <c r="K28" s="329">
        <v>0</v>
      </c>
      <c r="L28" s="330"/>
      <c r="M28" s="331"/>
      <c r="N28" t="s">
        <v>754</v>
      </c>
    </row>
    <row r="29" spans="1:14" ht="20.100000000000001" customHeight="1">
      <c r="A29" s="34">
        <v>22</v>
      </c>
      <c r="B29" s="107">
        <v>2021350911</v>
      </c>
      <c r="C29" s="35" t="s">
        <v>702</v>
      </c>
      <c r="D29" s="36" t="s">
        <v>295</v>
      </c>
      <c r="E29" s="111" t="s">
        <v>700</v>
      </c>
      <c r="F29" s="111" t="s">
        <v>701</v>
      </c>
      <c r="G29" s="37"/>
      <c r="H29" s="38"/>
      <c r="I29" s="38"/>
      <c r="J29" s="38"/>
      <c r="K29" s="329">
        <v>0</v>
      </c>
      <c r="L29" s="330"/>
      <c r="M29" s="331"/>
      <c r="N29" t="s">
        <v>754</v>
      </c>
    </row>
    <row r="30" spans="1:14" ht="20.100000000000001" customHeight="1">
      <c r="A30" s="34">
        <v>23</v>
      </c>
      <c r="B30" s="107">
        <v>2020713608</v>
      </c>
      <c r="C30" s="35" t="s">
        <v>301</v>
      </c>
      <c r="D30" s="36" t="s">
        <v>296</v>
      </c>
      <c r="E30" s="111" t="s">
        <v>478</v>
      </c>
      <c r="F30" s="111" t="s">
        <v>396</v>
      </c>
      <c r="G30" s="37"/>
      <c r="H30" s="38"/>
      <c r="I30" s="38"/>
      <c r="J30" s="38"/>
      <c r="K30" s="329">
        <v>0</v>
      </c>
      <c r="L30" s="330"/>
      <c r="M30" s="331"/>
      <c r="N30" t="s">
        <v>754</v>
      </c>
    </row>
    <row r="31" spans="1:14" ht="20.100000000000001" customHeight="1">
      <c r="A31" s="34">
        <v>24</v>
      </c>
      <c r="B31" s="107">
        <v>2021143695</v>
      </c>
      <c r="C31" s="35" t="s">
        <v>397</v>
      </c>
      <c r="D31" s="36" t="s">
        <v>398</v>
      </c>
      <c r="E31" s="111" t="s">
        <v>393</v>
      </c>
      <c r="F31" s="111" t="s">
        <v>399</v>
      </c>
      <c r="G31" s="37"/>
      <c r="H31" s="38"/>
      <c r="I31" s="38"/>
      <c r="J31" s="38"/>
      <c r="K31" s="329">
        <v>0</v>
      </c>
      <c r="L31" s="330"/>
      <c r="M31" s="331"/>
      <c r="N31" t="s">
        <v>754</v>
      </c>
    </row>
    <row r="33" spans="1:14" s="25" customFormat="1">
      <c r="B33" s="343" t="s">
        <v>21</v>
      </c>
      <c r="C33" s="343"/>
      <c r="D33" s="344" t="s">
        <v>282</v>
      </c>
      <c r="E33" s="344"/>
      <c r="F33" s="344"/>
      <c r="G33" s="344"/>
      <c r="H33" s="344"/>
      <c r="I33" s="344"/>
      <c r="J33" s="344"/>
      <c r="K33" s="27" t="s">
        <v>755</v>
      </c>
    </row>
    <row r="34" spans="1:14" s="25" customFormat="1">
      <c r="B34" s="343" t="s">
        <v>23</v>
      </c>
      <c r="C34" s="343"/>
      <c r="D34" s="28" t="s">
        <v>741</v>
      </c>
      <c r="E34" s="343" t="s">
        <v>750</v>
      </c>
      <c r="F34" s="343"/>
      <c r="G34" s="343"/>
      <c r="H34" s="343"/>
      <c r="I34" s="343"/>
      <c r="J34" s="343"/>
      <c r="K34" s="29" t="s">
        <v>24</v>
      </c>
      <c r="L34" s="30" t="s">
        <v>25</v>
      </c>
      <c r="M34" s="30">
        <v>3</v>
      </c>
    </row>
    <row r="35" spans="1:14" s="31" customFormat="1" ht="18.75" customHeight="1">
      <c r="B35" s="32" t="s">
        <v>751</v>
      </c>
      <c r="C35" s="345" t="s">
        <v>752</v>
      </c>
      <c r="D35" s="345"/>
      <c r="E35" s="345"/>
      <c r="F35" s="345"/>
      <c r="G35" s="345"/>
      <c r="H35" s="345"/>
      <c r="I35" s="345"/>
      <c r="J35" s="345"/>
      <c r="K35" s="29" t="s">
        <v>26</v>
      </c>
      <c r="L35" s="29" t="s">
        <v>25</v>
      </c>
      <c r="M35" s="29">
        <v>1</v>
      </c>
    </row>
    <row r="36" spans="1:14" s="31" customFormat="1" ht="18.75" customHeight="1">
      <c r="A36" s="346" t="s">
        <v>756</v>
      </c>
      <c r="B36" s="346"/>
      <c r="C36" s="346"/>
      <c r="D36" s="346"/>
      <c r="E36" s="346"/>
      <c r="F36" s="346"/>
      <c r="G36" s="346"/>
      <c r="H36" s="346"/>
      <c r="I36" s="346"/>
      <c r="J36" s="346"/>
      <c r="K36" s="29" t="s">
        <v>27</v>
      </c>
      <c r="L36" s="29" t="s">
        <v>25</v>
      </c>
      <c r="M36" s="29">
        <v>2</v>
      </c>
    </row>
    <row r="37" spans="1:14" ht="9" customHeight="1"/>
    <row r="38" spans="1:14" ht="15" customHeight="1">
      <c r="A38" s="333" t="s">
        <v>0</v>
      </c>
      <c r="B38" s="332" t="s">
        <v>28</v>
      </c>
      <c r="C38" s="347" t="s">
        <v>5</v>
      </c>
      <c r="D38" s="348" t="s">
        <v>6</v>
      </c>
      <c r="E38" s="332" t="s">
        <v>44</v>
      </c>
      <c r="F38" s="332" t="s">
        <v>45</v>
      </c>
      <c r="G38" s="332" t="s">
        <v>29</v>
      </c>
      <c r="H38" s="332" t="s">
        <v>30</v>
      </c>
      <c r="I38" s="349" t="s">
        <v>20</v>
      </c>
      <c r="J38" s="349"/>
      <c r="K38" s="337" t="s">
        <v>31</v>
      </c>
      <c r="L38" s="338"/>
      <c r="M38" s="339"/>
    </row>
    <row r="39" spans="1:14" ht="27" customHeight="1">
      <c r="A39" s="333"/>
      <c r="B39" s="333"/>
      <c r="C39" s="347"/>
      <c r="D39" s="348"/>
      <c r="E39" s="333"/>
      <c r="F39" s="333"/>
      <c r="G39" s="333"/>
      <c r="H39" s="333"/>
      <c r="I39" s="33" t="s">
        <v>32</v>
      </c>
      <c r="J39" s="33" t="s">
        <v>33</v>
      </c>
      <c r="K39" s="340"/>
      <c r="L39" s="341"/>
      <c r="M39" s="342"/>
    </row>
    <row r="40" spans="1:14" ht="20.100000000000001" customHeight="1">
      <c r="A40" s="34">
        <v>1</v>
      </c>
      <c r="B40" s="107">
        <v>2020717505</v>
      </c>
      <c r="C40" s="35" t="s">
        <v>633</v>
      </c>
      <c r="D40" s="36" t="s">
        <v>427</v>
      </c>
      <c r="E40" s="111" t="s">
        <v>628</v>
      </c>
      <c r="F40" s="111" t="s">
        <v>629</v>
      </c>
      <c r="G40" s="37"/>
      <c r="H40" s="38"/>
      <c r="I40" s="38"/>
      <c r="J40" s="38"/>
      <c r="K40" s="334">
        <v>0</v>
      </c>
      <c r="L40" s="335"/>
      <c r="M40" s="336"/>
      <c r="N40" t="s">
        <v>757</v>
      </c>
    </row>
    <row r="41" spans="1:14" ht="20.100000000000001" customHeight="1">
      <c r="A41" s="34">
        <v>2</v>
      </c>
      <c r="B41" s="107">
        <v>2020213021</v>
      </c>
      <c r="C41" s="35" t="s">
        <v>703</v>
      </c>
      <c r="D41" s="36" t="s">
        <v>427</v>
      </c>
      <c r="E41" s="111" t="s">
        <v>700</v>
      </c>
      <c r="F41" s="111" t="s">
        <v>701</v>
      </c>
      <c r="G41" s="37"/>
      <c r="H41" s="38"/>
      <c r="I41" s="38"/>
      <c r="J41" s="38"/>
      <c r="K41" s="329">
        <v>0</v>
      </c>
      <c r="L41" s="330"/>
      <c r="M41" s="331"/>
      <c r="N41" t="s">
        <v>757</v>
      </c>
    </row>
    <row r="42" spans="1:14" ht="20.100000000000001" customHeight="1">
      <c r="A42" s="34">
        <v>3</v>
      </c>
      <c r="B42" s="107">
        <v>2021233958</v>
      </c>
      <c r="C42" s="35" t="s">
        <v>400</v>
      </c>
      <c r="D42" s="36" t="s">
        <v>383</v>
      </c>
      <c r="E42" s="111" t="s">
        <v>393</v>
      </c>
      <c r="F42" s="111" t="s">
        <v>394</v>
      </c>
      <c r="G42" s="37"/>
      <c r="H42" s="38"/>
      <c r="I42" s="38"/>
      <c r="J42" s="38"/>
      <c r="K42" s="329">
        <v>0</v>
      </c>
      <c r="L42" s="330"/>
      <c r="M42" s="331"/>
      <c r="N42" t="s">
        <v>757</v>
      </c>
    </row>
    <row r="43" spans="1:14" ht="20.100000000000001" customHeight="1">
      <c r="A43" s="34">
        <v>4</v>
      </c>
      <c r="B43" s="107">
        <v>2021217728</v>
      </c>
      <c r="C43" s="35" t="s">
        <v>382</v>
      </c>
      <c r="D43" s="36" t="s">
        <v>383</v>
      </c>
      <c r="E43" s="111" t="s">
        <v>381</v>
      </c>
      <c r="F43" s="111" t="s">
        <v>368</v>
      </c>
      <c r="G43" s="37"/>
      <c r="H43" s="38"/>
      <c r="I43" s="38"/>
      <c r="J43" s="38"/>
      <c r="K43" s="329">
        <v>0</v>
      </c>
      <c r="L43" s="330"/>
      <c r="M43" s="331"/>
      <c r="N43" t="s">
        <v>757</v>
      </c>
    </row>
    <row r="44" spans="1:14" ht="20.100000000000001" customHeight="1">
      <c r="A44" s="34">
        <v>5</v>
      </c>
      <c r="B44" s="107">
        <v>2021223453</v>
      </c>
      <c r="C44" s="35" t="s">
        <v>352</v>
      </c>
      <c r="D44" s="36" t="s">
        <v>353</v>
      </c>
      <c r="E44" s="111" t="s">
        <v>354</v>
      </c>
      <c r="F44" s="111" t="s">
        <v>355</v>
      </c>
      <c r="G44" s="37"/>
      <c r="H44" s="38"/>
      <c r="I44" s="38"/>
      <c r="J44" s="38"/>
      <c r="K44" s="329">
        <v>0</v>
      </c>
      <c r="L44" s="330"/>
      <c r="M44" s="331"/>
      <c r="N44" t="s">
        <v>757</v>
      </c>
    </row>
    <row r="45" spans="1:14" ht="20.100000000000001" customHeight="1">
      <c r="A45" s="34">
        <v>6</v>
      </c>
      <c r="B45" s="107">
        <v>2021713848</v>
      </c>
      <c r="C45" s="35" t="s">
        <v>458</v>
      </c>
      <c r="D45" s="36" t="s">
        <v>299</v>
      </c>
      <c r="E45" s="111" t="s">
        <v>450</v>
      </c>
      <c r="F45" s="111" t="s">
        <v>396</v>
      </c>
      <c r="G45" s="37"/>
      <c r="H45" s="38"/>
      <c r="I45" s="38"/>
      <c r="J45" s="38"/>
      <c r="K45" s="329">
        <v>0</v>
      </c>
      <c r="L45" s="330"/>
      <c r="M45" s="331"/>
      <c r="N45" t="s">
        <v>757</v>
      </c>
    </row>
    <row r="46" spans="1:14" ht="20.100000000000001" customHeight="1">
      <c r="A46" s="34">
        <v>7</v>
      </c>
      <c r="B46" s="107">
        <v>2021346987</v>
      </c>
      <c r="C46" s="35" t="s">
        <v>343</v>
      </c>
      <c r="D46" s="36" t="s">
        <v>299</v>
      </c>
      <c r="E46" s="111" t="s">
        <v>628</v>
      </c>
      <c r="F46" s="111" t="s">
        <v>629</v>
      </c>
      <c r="G46" s="37"/>
      <c r="H46" s="38"/>
      <c r="I46" s="38"/>
      <c r="J46" s="38"/>
      <c r="K46" s="329">
        <v>0</v>
      </c>
      <c r="L46" s="330"/>
      <c r="M46" s="331"/>
      <c r="N46" t="s">
        <v>757</v>
      </c>
    </row>
    <row r="47" spans="1:14" ht="20.100000000000001" customHeight="1">
      <c r="A47" s="34">
        <v>8</v>
      </c>
      <c r="B47" s="107">
        <v>2020257179</v>
      </c>
      <c r="C47" s="35" t="s">
        <v>574</v>
      </c>
      <c r="D47" s="36" t="s">
        <v>57</v>
      </c>
      <c r="E47" s="111" t="s">
        <v>570</v>
      </c>
      <c r="F47" s="111" t="s">
        <v>571</v>
      </c>
      <c r="G47" s="37"/>
      <c r="H47" s="38"/>
      <c r="I47" s="38"/>
      <c r="J47" s="38"/>
      <c r="K47" s="329">
        <v>0</v>
      </c>
      <c r="L47" s="330"/>
      <c r="M47" s="331"/>
      <c r="N47" t="s">
        <v>757</v>
      </c>
    </row>
    <row r="48" spans="1:14" ht="20.100000000000001" customHeight="1">
      <c r="A48" s="34">
        <v>9</v>
      </c>
      <c r="B48" s="107">
        <v>2020717052</v>
      </c>
      <c r="C48" s="35" t="s">
        <v>428</v>
      </c>
      <c r="D48" s="36" t="s">
        <v>57</v>
      </c>
      <c r="E48" s="111" t="s">
        <v>422</v>
      </c>
      <c r="F48" s="111" t="s">
        <v>396</v>
      </c>
      <c r="G48" s="37"/>
      <c r="H48" s="38"/>
      <c r="I48" s="38"/>
      <c r="J48" s="38"/>
      <c r="K48" s="329">
        <v>0</v>
      </c>
      <c r="L48" s="330"/>
      <c r="M48" s="331"/>
      <c r="N48" t="s">
        <v>757</v>
      </c>
    </row>
    <row r="49" spans="1:14" ht="20.100000000000001" customHeight="1">
      <c r="A49" s="34">
        <v>10</v>
      </c>
      <c r="B49" s="107">
        <v>2020713926</v>
      </c>
      <c r="C49" s="35" t="s">
        <v>485</v>
      </c>
      <c r="D49" s="36" t="s">
        <v>57</v>
      </c>
      <c r="E49" s="111" t="s">
        <v>478</v>
      </c>
      <c r="F49" s="111" t="s">
        <v>396</v>
      </c>
      <c r="G49" s="37"/>
      <c r="H49" s="38"/>
      <c r="I49" s="38"/>
      <c r="J49" s="38"/>
      <c r="K49" s="329">
        <v>0</v>
      </c>
      <c r="L49" s="330"/>
      <c r="M49" s="331"/>
      <c r="N49" t="s">
        <v>757</v>
      </c>
    </row>
    <row r="50" spans="1:14" ht="20.100000000000001" customHeight="1">
      <c r="A50" s="34">
        <v>11</v>
      </c>
      <c r="B50" s="107">
        <v>2020716258</v>
      </c>
      <c r="C50" s="35" t="s">
        <v>634</v>
      </c>
      <c r="D50" s="36" t="s">
        <v>57</v>
      </c>
      <c r="E50" s="111" t="s">
        <v>628</v>
      </c>
      <c r="F50" s="111" t="s">
        <v>629</v>
      </c>
      <c r="G50" s="37"/>
      <c r="H50" s="38"/>
      <c r="I50" s="38"/>
      <c r="J50" s="38"/>
      <c r="K50" s="329">
        <v>0</v>
      </c>
      <c r="L50" s="330"/>
      <c r="M50" s="331"/>
      <c r="N50" t="s">
        <v>757</v>
      </c>
    </row>
    <row r="51" spans="1:14" ht="20.100000000000001" customHeight="1">
      <c r="A51" s="34">
        <v>12</v>
      </c>
      <c r="B51" s="107">
        <v>2020714875</v>
      </c>
      <c r="C51" s="35" t="s">
        <v>607</v>
      </c>
      <c r="D51" s="36" t="s">
        <v>52</v>
      </c>
      <c r="E51" s="111" t="s">
        <v>600</v>
      </c>
      <c r="F51" s="111" t="s">
        <v>601</v>
      </c>
      <c r="G51" s="37"/>
      <c r="H51" s="38"/>
      <c r="I51" s="38"/>
      <c r="J51" s="38"/>
      <c r="K51" s="329">
        <v>0</v>
      </c>
      <c r="L51" s="330"/>
      <c r="M51" s="331"/>
      <c r="N51" t="s">
        <v>757</v>
      </c>
    </row>
    <row r="52" spans="1:14" ht="20.100000000000001" customHeight="1">
      <c r="A52" s="34">
        <v>13</v>
      </c>
      <c r="B52" s="107">
        <v>2020713939</v>
      </c>
      <c r="C52" s="35" t="s">
        <v>332</v>
      </c>
      <c r="D52" s="36" t="s">
        <v>49</v>
      </c>
      <c r="E52" s="111" t="s">
        <v>628</v>
      </c>
      <c r="F52" s="111" t="s">
        <v>629</v>
      </c>
      <c r="G52" s="37"/>
      <c r="H52" s="38"/>
      <c r="I52" s="38"/>
      <c r="J52" s="38"/>
      <c r="K52" s="329">
        <v>0</v>
      </c>
      <c r="L52" s="330"/>
      <c r="M52" s="331"/>
      <c r="N52" t="s">
        <v>757</v>
      </c>
    </row>
    <row r="53" spans="1:14" ht="20.100000000000001" customHeight="1">
      <c r="A53" s="34">
        <v>14</v>
      </c>
      <c r="B53" s="107">
        <v>2021717796</v>
      </c>
      <c r="C53" s="35" t="s">
        <v>608</v>
      </c>
      <c r="D53" s="36" t="s">
        <v>300</v>
      </c>
      <c r="E53" s="111" t="s">
        <v>600</v>
      </c>
      <c r="F53" s="111" t="s">
        <v>601</v>
      </c>
      <c r="G53" s="37"/>
      <c r="H53" s="38"/>
      <c r="I53" s="38"/>
      <c r="J53" s="38"/>
      <c r="K53" s="329">
        <v>0</v>
      </c>
      <c r="L53" s="330"/>
      <c r="M53" s="331"/>
      <c r="N53" t="s">
        <v>757</v>
      </c>
    </row>
    <row r="54" spans="1:14" ht="20.100000000000001" customHeight="1">
      <c r="A54" s="34">
        <v>15</v>
      </c>
      <c r="B54" s="107">
        <v>2021213886</v>
      </c>
      <c r="C54" s="35" t="s">
        <v>555</v>
      </c>
      <c r="D54" s="36" t="s">
        <v>300</v>
      </c>
      <c r="E54" s="111" t="s">
        <v>700</v>
      </c>
      <c r="F54" s="111" t="s">
        <v>701</v>
      </c>
      <c r="G54" s="37"/>
      <c r="H54" s="38"/>
      <c r="I54" s="38"/>
      <c r="J54" s="38"/>
      <c r="K54" s="329">
        <v>0</v>
      </c>
      <c r="L54" s="330"/>
      <c r="M54" s="331"/>
      <c r="N54" t="s">
        <v>757</v>
      </c>
    </row>
    <row r="55" spans="1:14" ht="20.100000000000001" customHeight="1">
      <c r="A55" s="34">
        <v>16</v>
      </c>
      <c r="B55" s="107">
        <v>2020253624</v>
      </c>
      <c r="C55" s="35" t="s">
        <v>576</v>
      </c>
      <c r="D55" s="36" t="s">
        <v>577</v>
      </c>
      <c r="E55" s="111" t="s">
        <v>570</v>
      </c>
      <c r="F55" s="111" t="s">
        <v>571</v>
      </c>
      <c r="G55" s="37"/>
      <c r="H55" s="38"/>
      <c r="I55" s="38"/>
      <c r="J55" s="38"/>
      <c r="K55" s="329">
        <v>0</v>
      </c>
      <c r="L55" s="330"/>
      <c r="M55" s="331"/>
      <c r="N55" t="s">
        <v>757</v>
      </c>
    </row>
    <row r="56" spans="1:14" ht="20.100000000000001" customHeight="1">
      <c r="A56" s="34">
        <v>17</v>
      </c>
      <c r="B56" s="107">
        <v>2010348144</v>
      </c>
      <c r="C56" s="35" t="s">
        <v>429</v>
      </c>
      <c r="D56" s="36" t="s">
        <v>55</v>
      </c>
      <c r="E56" s="111" t="s">
        <v>422</v>
      </c>
      <c r="F56" s="111" t="s">
        <v>396</v>
      </c>
      <c r="G56" s="37"/>
      <c r="H56" s="38"/>
      <c r="I56" s="38"/>
      <c r="J56" s="38"/>
      <c r="K56" s="329">
        <v>0</v>
      </c>
      <c r="L56" s="330"/>
      <c r="M56" s="331"/>
      <c r="N56" t="s">
        <v>757</v>
      </c>
    </row>
    <row r="57" spans="1:14" ht="20.100000000000001" customHeight="1">
      <c r="A57" s="34">
        <v>18</v>
      </c>
      <c r="B57" s="107">
        <v>2020213388</v>
      </c>
      <c r="C57" s="35" t="s">
        <v>705</v>
      </c>
      <c r="D57" s="36" t="s">
        <v>579</v>
      </c>
      <c r="E57" s="111" t="s">
        <v>700</v>
      </c>
      <c r="F57" s="111" t="s">
        <v>701</v>
      </c>
      <c r="G57" s="37"/>
      <c r="H57" s="38"/>
      <c r="I57" s="38"/>
      <c r="J57" s="38"/>
      <c r="K57" s="329">
        <v>0</v>
      </c>
      <c r="L57" s="330"/>
      <c r="M57" s="331"/>
      <c r="N57" t="s">
        <v>757</v>
      </c>
    </row>
    <row r="58" spans="1:14" ht="20.100000000000001" customHeight="1">
      <c r="A58" s="34">
        <v>19</v>
      </c>
      <c r="B58" s="107">
        <v>2020255697</v>
      </c>
      <c r="C58" s="35" t="s">
        <v>578</v>
      </c>
      <c r="D58" s="36" t="s">
        <v>579</v>
      </c>
      <c r="E58" s="111" t="s">
        <v>570</v>
      </c>
      <c r="F58" s="111" t="s">
        <v>571</v>
      </c>
      <c r="G58" s="37"/>
      <c r="H58" s="38"/>
      <c r="I58" s="38"/>
      <c r="J58" s="38"/>
      <c r="K58" s="329">
        <v>0</v>
      </c>
      <c r="L58" s="330"/>
      <c r="M58" s="331"/>
      <c r="N58" t="s">
        <v>757</v>
      </c>
    </row>
    <row r="59" spans="1:14" ht="20.100000000000001" customHeight="1">
      <c r="A59" s="34">
        <v>20</v>
      </c>
      <c r="B59" s="107">
        <v>2021263896</v>
      </c>
      <c r="C59" s="35" t="s">
        <v>336</v>
      </c>
      <c r="D59" s="36" t="s">
        <v>303</v>
      </c>
      <c r="E59" s="111" t="s">
        <v>522</v>
      </c>
      <c r="F59" s="111" t="s">
        <v>523</v>
      </c>
      <c r="G59" s="37"/>
      <c r="H59" s="38"/>
      <c r="I59" s="38"/>
      <c r="J59" s="38"/>
      <c r="K59" s="329">
        <v>0</v>
      </c>
      <c r="L59" s="330"/>
      <c r="M59" s="331"/>
      <c r="N59" t="s">
        <v>757</v>
      </c>
    </row>
    <row r="60" spans="1:14" ht="20.100000000000001" customHeight="1">
      <c r="A60" s="34">
        <v>21</v>
      </c>
      <c r="B60" s="107">
        <v>2020267434</v>
      </c>
      <c r="C60" s="35" t="s">
        <v>580</v>
      </c>
      <c r="D60" s="36" t="s">
        <v>581</v>
      </c>
      <c r="E60" s="111" t="s">
        <v>570</v>
      </c>
      <c r="F60" s="111" t="s">
        <v>571</v>
      </c>
      <c r="G60" s="37"/>
      <c r="H60" s="38"/>
      <c r="I60" s="38"/>
      <c r="J60" s="38"/>
      <c r="K60" s="329">
        <v>0</v>
      </c>
      <c r="L60" s="330"/>
      <c r="M60" s="331"/>
      <c r="N60" t="s">
        <v>757</v>
      </c>
    </row>
    <row r="61" spans="1:14" ht="20.100000000000001" customHeight="1">
      <c r="A61" s="34">
        <v>22</v>
      </c>
      <c r="B61" s="107">
        <v>2020714806</v>
      </c>
      <c r="C61" s="35" t="s">
        <v>660</v>
      </c>
      <c r="D61" s="36" t="s">
        <v>583</v>
      </c>
      <c r="E61" s="111" t="s">
        <v>655</v>
      </c>
      <c r="F61" s="111" t="s">
        <v>629</v>
      </c>
      <c r="G61" s="37"/>
      <c r="H61" s="38"/>
      <c r="I61" s="38"/>
      <c r="J61" s="38"/>
      <c r="K61" s="329">
        <v>0</v>
      </c>
      <c r="L61" s="330"/>
      <c r="M61" s="331"/>
      <c r="N61" t="s">
        <v>757</v>
      </c>
    </row>
    <row r="62" spans="1:14" ht="20.100000000000001" customHeight="1">
      <c r="A62" s="34">
        <v>23</v>
      </c>
      <c r="B62" s="107">
        <v>2020253861</v>
      </c>
      <c r="C62" s="35" t="s">
        <v>582</v>
      </c>
      <c r="D62" s="36" t="s">
        <v>583</v>
      </c>
      <c r="E62" s="111" t="s">
        <v>570</v>
      </c>
      <c r="F62" s="111" t="s">
        <v>571</v>
      </c>
      <c r="G62" s="37"/>
      <c r="H62" s="38"/>
      <c r="I62" s="38"/>
      <c r="J62" s="38"/>
      <c r="K62" s="329">
        <v>0</v>
      </c>
      <c r="L62" s="330"/>
      <c r="M62" s="331"/>
      <c r="N62" t="s">
        <v>757</v>
      </c>
    </row>
    <row r="63" spans="1:14" ht="20.100000000000001" customHeight="1">
      <c r="A63" s="34">
        <v>24</v>
      </c>
      <c r="B63" s="107">
        <v>2020258455</v>
      </c>
      <c r="C63" s="35" t="s">
        <v>301</v>
      </c>
      <c r="D63" s="36" t="s">
        <v>524</v>
      </c>
      <c r="E63" s="111" t="s">
        <v>522</v>
      </c>
      <c r="F63" s="111" t="s">
        <v>523</v>
      </c>
      <c r="G63" s="37"/>
      <c r="H63" s="38"/>
      <c r="I63" s="38"/>
      <c r="J63" s="38"/>
      <c r="K63" s="329">
        <v>0</v>
      </c>
      <c r="L63" s="330"/>
      <c r="M63" s="331"/>
      <c r="N63" t="s">
        <v>757</v>
      </c>
    </row>
    <row r="65" spans="1:14" s="25" customFormat="1">
      <c r="B65" s="343" t="s">
        <v>21</v>
      </c>
      <c r="C65" s="343"/>
      <c r="D65" s="344" t="s">
        <v>282</v>
      </c>
      <c r="E65" s="344"/>
      <c r="F65" s="344"/>
      <c r="G65" s="344"/>
      <c r="H65" s="344"/>
      <c r="I65" s="344"/>
      <c r="J65" s="344"/>
      <c r="K65" s="27" t="s">
        <v>758</v>
      </c>
    </row>
    <row r="66" spans="1:14" s="25" customFormat="1">
      <c r="B66" s="343" t="s">
        <v>23</v>
      </c>
      <c r="C66" s="343"/>
      <c r="D66" s="28" t="s">
        <v>742</v>
      </c>
      <c r="E66" s="343" t="s">
        <v>750</v>
      </c>
      <c r="F66" s="343"/>
      <c r="G66" s="343"/>
      <c r="H66" s="343"/>
      <c r="I66" s="343"/>
      <c r="J66" s="343"/>
      <c r="K66" s="29" t="s">
        <v>24</v>
      </c>
      <c r="L66" s="30" t="s">
        <v>25</v>
      </c>
      <c r="M66" s="30">
        <v>3</v>
      </c>
    </row>
    <row r="67" spans="1:14" s="31" customFormat="1" ht="18.75" customHeight="1">
      <c r="B67" s="32" t="s">
        <v>751</v>
      </c>
      <c r="C67" s="345" t="s">
        <v>752</v>
      </c>
      <c r="D67" s="345"/>
      <c r="E67" s="345"/>
      <c r="F67" s="345"/>
      <c r="G67" s="345"/>
      <c r="H67" s="345"/>
      <c r="I67" s="345"/>
      <c r="J67" s="345"/>
      <c r="K67" s="29" t="s">
        <v>26</v>
      </c>
      <c r="L67" s="29" t="s">
        <v>25</v>
      </c>
      <c r="M67" s="29">
        <v>1</v>
      </c>
    </row>
    <row r="68" spans="1:14" s="31" customFormat="1" ht="18.75" customHeight="1">
      <c r="A68" s="346" t="s">
        <v>759</v>
      </c>
      <c r="B68" s="346"/>
      <c r="C68" s="346"/>
      <c r="D68" s="346"/>
      <c r="E68" s="346"/>
      <c r="F68" s="346"/>
      <c r="G68" s="346"/>
      <c r="H68" s="346"/>
      <c r="I68" s="346"/>
      <c r="J68" s="346"/>
      <c r="K68" s="29" t="s">
        <v>27</v>
      </c>
      <c r="L68" s="29" t="s">
        <v>25</v>
      </c>
      <c r="M68" s="29">
        <v>2</v>
      </c>
    </row>
    <row r="69" spans="1:14" ht="9" customHeight="1"/>
    <row r="70" spans="1:14" ht="15" customHeight="1">
      <c r="A70" s="333" t="s">
        <v>0</v>
      </c>
      <c r="B70" s="332" t="s">
        <v>28</v>
      </c>
      <c r="C70" s="347" t="s">
        <v>5</v>
      </c>
      <c r="D70" s="348" t="s">
        <v>6</v>
      </c>
      <c r="E70" s="332" t="s">
        <v>44</v>
      </c>
      <c r="F70" s="332" t="s">
        <v>45</v>
      </c>
      <c r="G70" s="332" t="s">
        <v>29</v>
      </c>
      <c r="H70" s="332" t="s">
        <v>30</v>
      </c>
      <c r="I70" s="349" t="s">
        <v>20</v>
      </c>
      <c r="J70" s="349"/>
      <c r="K70" s="337" t="s">
        <v>31</v>
      </c>
      <c r="L70" s="338"/>
      <c r="M70" s="339"/>
    </row>
    <row r="71" spans="1:14" ht="27" customHeight="1">
      <c r="A71" s="333"/>
      <c r="B71" s="333"/>
      <c r="C71" s="347"/>
      <c r="D71" s="348"/>
      <c r="E71" s="333"/>
      <c r="F71" s="333"/>
      <c r="G71" s="333"/>
      <c r="H71" s="333"/>
      <c r="I71" s="33" t="s">
        <v>32</v>
      </c>
      <c r="J71" s="33" t="s">
        <v>33</v>
      </c>
      <c r="K71" s="340"/>
      <c r="L71" s="341"/>
      <c r="M71" s="342"/>
    </row>
    <row r="72" spans="1:14" ht="20.100000000000001" customHeight="1">
      <c r="A72" s="34">
        <v>1</v>
      </c>
      <c r="B72" s="107">
        <v>2020713061</v>
      </c>
      <c r="C72" s="35" t="s">
        <v>486</v>
      </c>
      <c r="D72" s="36" t="s">
        <v>309</v>
      </c>
      <c r="E72" s="111" t="s">
        <v>478</v>
      </c>
      <c r="F72" s="111" t="s">
        <v>396</v>
      </c>
      <c r="G72" s="37"/>
      <c r="H72" s="38"/>
      <c r="I72" s="38"/>
      <c r="J72" s="38"/>
      <c r="K72" s="334">
        <v>0</v>
      </c>
      <c r="L72" s="335"/>
      <c r="M72" s="336"/>
      <c r="N72" t="s">
        <v>760</v>
      </c>
    </row>
    <row r="73" spans="1:14" ht="20.100000000000001" customHeight="1">
      <c r="A73" s="34">
        <v>2</v>
      </c>
      <c r="B73" s="107">
        <v>2021113728</v>
      </c>
      <c r="C73" s="35" t="s">
        <v>401</v>
      </c>
      <c r="D73" s="36" t="s">
        <v>309</v>
      </c>
      <c r="E73" s="111" t="s">
        <v>393</v>
      </c>
      <c r="F73" s="111" t="s">
        <v>399</v>
      </c>
      <c r="G73" s="37"/>
      <c r="H73" s="38"/>
      <c r="I73" s="38"/>
      <c r="J73" s="38"/>
      <c r="K73" s="329">
        <v>0</v>
      </c>
      <c r="L73" s="330"/>
      <c r="M73" s="331"/>
      <c r="N73" t="s">
        <v>760</v>
      </c>
    </row>
    <row r="74" spans="1:14" ht="20.100000000000001" customHeight="1">
      <c r="A74" s="34">
        <v>3</v>
      </c>
      <c r="B74" s="107">
        <v>2020217157</v>
      </c>
      <c r="C74" s="35" t="s">
        <v>708</v>
      </c>
      <c r="D74" s="36" t="s">
        <v>310</v>
      </c>
      <c r="E74" s="111" t="s">
        <v>700</v>
      </c>
      <c r="F74" s="111" t="s">
        <v>701</v>
      </c>
      <c r="G74" s="37"/>
      <c r="H74" s="38"/>
      <c r="I74" s="38"/>
      <c r="J74" s="38"/>
      <c r="K74" s="329">
        <v>0</v>
      </c>
      <c r="L74" s="330"/>
      <c r="M74" s="331"/>
      <c r="N74" t="s">
        <v>760</v>
      </c>
    </row>
    <row r="75" spans="1:14" ht="20.100000000000001" customHeight="1">
      <c r="A75" s="34">
        <v>4</v>
      </c>
      <c r="B75" s="107">
        <v>2020341017</v>
      </c>
      <c r="C75" s="35" t="s">
        <v>635</v>
      </c>
      <c r="D75" s="36" t="s">
        <v>636</v>
      </c>
      <c r="E75" s="111" t="s">
        <v>628</v>
      </c>
      <c r="F75" s="111" t="s">
        <v>629</v>
      </c>
      <c r="G75" s="37"/>
      <c r="H75" s="38"/>
      <c r="I75" s="38"/>
      <c r="J75" s="38"/>
      <c r="K75" s="329">
        <v>0</v>
      </c>
      <c r="L75" s="330"/>
      <c r="M75" s="331"/>
      <c r="N75" t="s">
        <v>760</v>
      </c>
    </row>
    <row r="76" spans="1:14" ht="20.100000000000001" customHeight="1">
      <c r="A76" s="34">
        <v>5</v>
      </c>
      <c r="B76" s="107">
        <v>171575548</v>
      </c>
      <c r="C76" s="35" t="s">
        <v>528</v>
      </c>
      <c r="D76" s="36" t="s">
        <v>529</v>
      </c>
      <c r="E76" s="111" t="s">
        <v>526</v>
      </c>
      <c r="F76" s="111" t="s">
        <v>530</v>
      </c>
      <c r="G76" s="37"/>
      <c r="H76" s="38"/>
      <c r="I76" s="38"/>
      <c r="J76" s="38"/>
      <c r="K76" s="329">
        <v>0</v>
      </c>
      <c r="L76" s="330"/>
      <c r="M76" s="331"/>
      <c r="N76" t="s">
        <v>760</v>
      </c>
    </row>
    <row r="77" spans="1:14" ht="20.100000000000001" customHeight="1">
      <c r="A77" s="34">
        <v>6</v>
      </c>
      <c r="B77" s="107">
        <v>2020714732</v>
      </c>
      <c r="C77" s="35" t="s">
        <v>487</v>
      </c>
      <c r="D77" s="36" t="s">
        <v>488</v>
      </c>
      <c r="E77" s="111" t="s">
        <v>478</v>
      </c>
      <c r="F77" s="111" t="s">
        <v>396</v>
      </c>
      <c r="G77" s="37"/>
      <c r="H77" s="38"/>
      <c r="I77" s="38"/>
      <c r="J77" s="38"/>
      <c r="K77" s="329">
        <v>0</v>
      </c>
      <c r="L77" s="330"/>
      <c r="M77" s="331"/>
      <c r="N77" t="s">
        <v>760</v>
      </c>
    </row>
    <row r="78" spans="1:14" ht="20.100000000000001" customHeight="1">
      <c r="A78" s="34">
        <v>7</v>
      </c>
      <c r="B78" s="107">
        <v>2020346977</v>
      </c>
      <c r="C78" s="35" t="s">
        <v>612</v>
      </c>
      <c r="D78" s="36" t="s">
        <v>488</v>
      </c>
      <c r="E78" s="111" t="s">
        <v>600</v>
      </c>
      <c r="F78" s="111" t="s">
        <v>601</v>
      </c>
      <c r="G78" s="37"/>
      <c r="H78" s="38"/>
      <c r="I78" s="38"/>
      <c r="J78" s="38"/>
      <c r="K78" s="329">
        <v>0</v>
      </c>
      <c r="L78" s="330"/>
      <c r="M78" s="331"/>
      <c r="N78" t="s">
        <v>760</v>
      </c>
    </row>
    <row r="79" spans="1:14" ht="20.100000000000001" customHeight="1">
      <c r="A79" s="34">
        <v>8</v>
      </c>
      <c r="B79" s="107">
        <v>2020348104</v>
      </c>
      <c r="C79" s="35" t="s">
        <v>306</v>
      </c>
      <c r="D79" s="36" t="s">
        <v>488</v>
      </c>
      <c r="E79" s="111" t="s">
        <v>655</v>
      </c>
      <c r="F79" s="111" t="s">
        <v>629</v>
      </c>
      <c r="G79" s="37"/>
      <c r="H79" s="38"/>
      <c r="I79" s="38"/>
      <c r="J79" s="38"/>
      <c r="K79" s="329">
        <v>0</v>
      </c>
      <c r="L79" s="330"/>
      <c r="M79" s="331"/>
      <c r="N79" t="s">
        <v>760</v>
      </c>
    </row>
    <row r="80" spans="1:14" ht="20.100000000000001" customHeight="1">
      <c r="A80" s="34">
        <v>9</v>
      </c>
      <c r="B80" s="107">
        <v>2020714958</v>
      </c>
      <c r="C80" s="35" t="s">
        <v>485</v>
      </c>
      <c r="D80" s="36" t="s">
        <v>488</v>
      </c>
      <c r="E80" s="111" t="s">
        <v>478</v>
      </c>
      <c r="F80" s="111" t="s">
        <v>396</v>
      </c>
      <c r="G80" s="37"/>
      <c r="H80" s="38"/>
      <c r="I80" s="38"/>
      <c r="J80" s="38"/>
      <c r="K80" s="329">
        <v>0</v>
      </c>
      <c r="L80" s="330"/>
      <c r="M80" s="331"/>
      <c r="N80" t="s">
        <v>760</v>
      </c>
    </row>
    <row r="81" spans="1:14" ht="20.100000000000001" customHeight="1">
      <c r="A81" s="34">
        <v>10</v>
      </c>
      <c r="B81" s="107">
        <v>2020348480</v>
      </c>
      <c r="C81" s="35" t="s">
        <v>637</v>
      </c>
      <c r="D81" s="36" t="s">
        <v>488</v>
      </c>
      <c r="E81" s="111" t="s">
        <v>628</v>
      </c>
      <c r="F81" s="111" t="s">
        <v>629</v>
      </c>
      <c r="G81" s="37"/>
      <c r="H81" s="38"/>
      <c r="I81" s="38"/>
      <c r="J81" s="38"/>
      <c r="K81" s="329">
        <v>0</v>
      </c>
      <c r="L81" s="330"/>
      <c r="M81" s="331"/>
      <c r="N81" t="s">
        <v>760</v>
      </c>
    </row>
    <row r="82" spans="1:14" ht="20.100000000000001" customHeight="1">
      <c r="A82" s="34">
        <v>11</v>
      </c>
      <c r="B82" s="107">
        <v>2021714375</v>
      </c>
      <c r="C82" s="35" t="s">
        <v>293</v>
      </c>
      <c r="D82" s="36" t="s">
        <v>389</v>
      </c>
      <c r="E82" s="111" t="s">
        <v>450</v>
      </c>
      <c r="F82" s="111" t="s">
        <v>396</v>
      </c>
      <c r="G82" s="37"/>
      <c r="H82" s="38"/>
      <c r="I82" s="38"/>
      <c r="J82" s="38"/>
      <c r="K82" s="329">
        <v>0</v>
      </c>
      <c r="L82" s="330"/>
      <c r="M82" s="331"/>
      <c r="N82" t="s">
        <v>760</v>
      </c>
    </row>
    <row r="83" spans="1:14" ht="20.100000000000001" customHeight="1">
      <c r="A83" s="34">
        <v>12</v>
      </c>
      <c r="B83" s="107">
        <v>2021716132</v>
      </c>
      <c r="C83" s="35" t="s">
        <v>489</v>
      </c>
      <c r="D83" s="36" t="s">
        <v>490</v>
      </c>
      <c r="E83" s="111" t="s">
        <v>478</v>
      </c>
      <c r="F83" s="111" t="s">
        <v>396</v>
      </c>
      <c r="G83" s="37"/>
      <c r="H83" s="38"/>
      <c r="I83" s="38"/>
      <c r="J83" s="38"/>
      <c r="K83" s="329">
        <v>0</v>
      </c>
      <c r="L83" s="330"/>
      <c r="M83" s="331"/>
      <c r="N83" t="s">
        <v>760</v>
      </c>
    </row>
    <row r="84" spans="1:14" ht="20.100000000000001" customHeight="1">
      <c r="A84" s="34">
        <v>13</v>
      </c>
      <c r="B84" s="107">
        <v>2021358045</v>
      </c>
      <c r="C84" s="35" t="s">
        <v>710</v>
      </c>
      <c r="D84" s="36" t="s">
        <v>436</v>
      </c>
      <c r="E84" s="111" t="s">
        <v>700</v>
      </c>
      <c r="F84" s="111" t="s">
        <v>701</v>
      </c>
      <c r="G84" s="37"/>
      <c r="H84" s="38"/>
      <c r="I84" s="38"/>
      <c r="J84" s="38"/>
      <c r="K84" s="329">
        <v>0</v>
      </c>
      <c r="L84" s="330"/>
      <c r="M84" s="331"/>
      <c r="N84" t="s">
        <v>760</v>
      </c>
    </row>
    <row r="85" spans="1:14" ht="20.100000000000001" customHeight="1">
      <c r="A85" s="34">
        <v>14</v>
      </c>
      <c r="B85" s="107">
        <v>2021713567</v>
      </c>
      <c r="C85" s="35" t="s">
        <v>638</v>
      </c>
      <c r="D85" s="36" t="s">
        <v>639</v>
      </c>
      <c r="E85" s="111" t="s">
        <v>628</v>
      </c>
      <c r="F85" s="111" t="s">
        <v>629</v>
      </c>
      <c r="G85" s="37"/>
      <c r="H85" s="38"/>
      <c r="I85" s="38"/>
      <c r="J85" s="38"/>
      <c r="K85" s="329">
        <v>0</v>
      </c>
      <c r="L85" s="330"/>
      <c r="M85" s="331"/>
      <c r="N85" t="s">
        <v>760</v>
      </c>
    </row>
    <row r="86" spans="1:14" ht="20.100000000000001" customHeight="1">
      <c r="A86" s="34">
        <v>15</v>
      </c>
      <c r="B86" s="107">
        <v>2020717338</v>
      </c>
      <c r="C86" s="35" t="s">
        <v>491</v>
      </c>
      <c r="D86" s="36" t="s">
        <v>492</v>
      </c>
      <c r="E86" s="111" t="s">
        <v>478</v>
      </c>
      <c r="F86" s="111" t="s">
        <v>396</v>
      </c>
      <c r="G86" s="37"/>
      <c r="H86" s="38"/>
      <c r="I86" s="38"/>
      <c r="J86" s="38"/>
      <c r="K86" s="329">
        <v>0</v>
      </c>
      <c r="L86" s="330"/>
      <c r="M86" s="331"/>
      <c r="N86" t="s">
        <v>760</v>
      </c>
    </row>
    <row r="87" spans="1:14" ht="20.100000000000001" customHeight="1">
      <c r="A87" s="34">
        <v>16</v>
      </c>
      <c r="B87" s="107">
        <v>2020717774</v>
      </c>
      <c r="C87" s="35" t="s">
        <v>640</v>
      </c>
      <c r="D87" s="36" t="s">
        <v>641</v>
      </c>
      <c r="E87" s="111" t="s">
        <v>628</v>
      </c>
      <c r="F87" s="111" t="s">
        <v>629</v>
      </c>
      <c r="G87" s="37"/>
      <c r="H87" s="38"/>
      <c r="I87" s="38"/>
      <c r="J87" s="38"/>
      <c r="K87" s="329">
        <v>0</v>
      </c>
      <c r="L87" s="330"/>
      <c r="M87" s="331"/>
      <c r="N87" t="s">
        <v>760</v>
      </c>
    </row>
    <row r="88" spans="1:14" ht="20.100000000000001" customHeight="1">
      <c r="A88" s="34">
        <v>17</v>
      </c>
      <c r="B88" s="107">
        <v>2020254880</v>
      </c>
      <c r="C88" s="35" t="s">
        <v>699</v>
      </c>
      <c r="D88" s="36" t="s">
        <v>641</v>
      </c>
      <c r="E88" s="111" t="s">
        <v>700</v>
      </c>
      <c r="F88" s="111" t="s">
        <v>701</v>
      </c>
      <c r="G88" s="37"/>
      <c r="H88" s="38"/>
      <c r="I88" s="38"/>
      <c r="J88" s="38"/>
      <c r="K88" s="329">
        <v>0</v>
      </c>
      <c r="L88" s="330"/>
      <c r="M88" s="331"/>
      <c r="N88" t="s">
        <v>760</v>
      </c>
    </row>
    <row r="89" spans="1:14" ht="20.100000000000001" customHeight="1">
      <c r="A89" s="34">
        <v>18</v>
      </c>
      <c r="B89" s="107">
        <v>2021213660</v>
      </c>
      <c r="C89" s="35" t="s">
        <v>711</v>
      </c>
      <c r="D89" s="36" t="s">
        <v>314</v>
      </c>
      <c r="E89" s="111" t="s">
        <v>700</v>
      </c>
      <c r="F89" s="111" t="s">
        <v>701</v>
      </c>
      <c r="G89" s="37"/>
      <c r="H89" s="38"/>
      <c r="I89" s="38"/>
      <c r="J89" s="38"/>
      <c r="K89" s="329">
        <v>0</v>
      </c>
      <c r="L89" s="330"/>
      <c r="M89" s="331"/>
      <c r="N89" t="s">
        <v>760</v>
      </c>
    </row>
    <row r="90" spans="1:14" ht="20.100000000000001" customHeight="1">
      <c r="A90" s="34">
        <v>19</v>
      </c>
      <c r="B90" s="107">
        <v>2021713720</v>
      </c>
      <c r="C90" s="35" t="s">
        <v>298</v>
      </c>
      <c r="D90" s="36" t="s">
        <v>437</v>
      </c>
      <c r="E90" s="111" t="s">
        <v>422</v>
      </c>
      <c r="F90" s="111" t="s">
        <v>396</v>
      </c>
      <c r="G90" s="37"/>
      <c r="H90" s="38"/>
      <c r="I90" s="38"/>
      <c r="J90" s="38"/>
      <c r="K90" s="329">
        <v>0</v>
      </c>
      <c r="L90" s="330"/>
      <c r="M90" s="331"/>
      <c r="N90" t="s">
        <v>760</v>
      </c>
    </row>
    <row r="91" spans="1:14" ht="20.100000000000001" customHeight="1">
      <c r="A91" s="34">
        <v>20</v>
      </c>
      <c r="B91" s="107">
        <v>2021338418</v>
      </c>
      <c r="C91" s="35" t="s">
        <v>712</v>
      </c>
      <c r="D91" s="36" t="s">
        <v>460</v>
      </c>
      <c r="E91" s="111" t="s">
        <v>700</v>
      </c>
      <c r="F91" s="111" t="s">
        <v>701</v>
      </c>
      <c r="G91" s="37"/>
      <c r="H91" s="38"/>
      <c r="I91" s="38"/>
      <c r="J91" s="38"/>
      <c r="K91" s="329">
        <v>0</v>
      </c>
      <c r="L91" s="330"/>
      <c r="M91" s="331"/>
      <c r="N91" t="s">
        <v>760</v>
      </c>
    </row>
    <row r="92" spans="1:14" ht="20.100000000000001" customHeight="1">
      <c r="A92" s="34">
        <v>21</v>
      </c>
      <c r="B92" s="107">
        <v>2020712920</v>
      </c>
      <c r="C92" s="35" t="s">
        <v>438</v>
      </c>
      <c r="D92" s="36" t="s">
        <v>315</v>
      </c>
      <c r="E92" s="111" t="s">
        <v>422</v>
      </c>
      <c r="F92" s="111" t="s">
        <v>396</v>
      </c>
      <c r="G92" s="37"/>
      <c r="H92" s="38"/>
      <c r="I92" s="38"/>
      <c r="J92" s="38"/>
      <c r="K92" s="329">
        <v>0</v>
      </c>
      <c r="L92" s="330"/>
      <c r="M92" s="331"/>
      <c r="N92" t="s">
        <v>760</v>
      </c>
    </row>
    <row r="94" spans="1:14" s="25" customFormat="1">
      <c r="B94" s="343" t="s">
        <v>21</v>
      </c>
      <c r="C94" s="343"/>
      <c r="D94" s="344" t="s">
        <v>282</v>
      </c>
      <c r="E94" s="344"/>
      <c r="F94" s="344"/>
      <c r="G94" s="344"/>
      <c r="H94" s="344"/>
      <c r="I94" s="344"/>
      <c r="J94" s="344"/>
      <c r="K94" s="27" t="s">
        <v>761</v>
      </c>
    </row>
    <row r="95" spans="1:14" s="25" customFormat="1">
      <c r="B95" s="343" t="s">
        <v>23</v>
      </c>
      <c r="C95" s="343"/>
      <c r="D95" s="28" t="s">
        <v>743</v>
      </c>
      <c r="E95" s="343" t="s">
        <v>750</v>
      </c>
      <c r="F95" s="343"/>
      <c r="G95" s="343"/>
      <c r="H95" s="343"/>
      <c r="I95" s="343"/>
      <c r="J95" s="343"/>
      <c r="K95" s="29" t="s">
        <v>24</v>
      </c>
      <c r="L95" s="30" t="s">
        <v>25</v>
      </c>
      <c r="M95" s="30">
        <v>3</v>
      </c>
    </row>
    <row r="96" spans="1:14" s="31" customFormat="1" ht="18.75" customHeight="1">
      <c r="B96" s="32" t="s">
        <v>751</v>
      </c>
      <c r="C96" s="345" t="s">
        <v>752</v>
      </c>
      <c r="D96" s="345"/>
      <c r="E96" s="345"/>
      <c r="F96" s="345"/>
      <c r="G96" s="345"/>
      <c r="H96" s="345"/>
      <c r="I96" s="345"/>
      <c r="J96" s="345"/>
      <c r="K96" s="29" t="s">
        <v>26</v>
      </c>
      <c r="L96" s="29" t="s">
        <v>25</v>
      </c>
      <c r="M96" s="29">
        <v>1</v>
      </c>
    </row>
    <row r="97" spans="1:14" s="31" customFormat="1" ht="18.75" customHeight="1">
      <c r="A97" s="346" t="s">
        <v>762</v>
      </c>
      <c r="B97" s="346"/>
      <c r="C97" s="346"/>
      <c r="D97" s="346"/>
      <c r="E97" s="346"/>
      <c r="F97" s="346"/>
      <c r="G97" s="346"/>
      <c r="H97" s="346"/>
      <c r="I97" s="346"/>
      <c r="J97" s="346"/>
      <c r="K97" s="29" t="s">
        <v>27</v>
      </c>
      <c r="L97" s="29" t="s">
        <v>25</v>
      </c>
      <c r="M97" s="29">
        <v>2</v>
      </c>
    </row>
    <row r="98" spans="1:14" ht="9" customHeight="1"/>
    <row r="99" spans="1:14" ht="15" customHeight="1">
      <c r="A99" s="333" t="s">
        <v>0</v>
      </c>
      <c r="B99" s="332" t="s">
        <v>28</v>
      </c>
      <c r="C99" s="347" t="s">
        <v>5</v>
      </c>
      <c r="D99" s="348" t="s">
        <v>6</v>
      </c>
      <c r="E99" s="332" t="s">
        <v>44</v>
      </c>
      <c r="F99" s="332" t="s">
        <v>45</v>
      </c>
      <c r="G99" s="332" t="s">
        <v>29</v>
      </c>
      <c r="H99" s="332" t="s">
        <v>30</v>
      </c>
      <c r="I99" s="349" t="s">
        <v>20</v>
      </c>
      <c r="J99" s="349"/>
      <c r="K99" s="337" t="s">
        <v>31</v>
      </c>
      <c r="L99" s="338"/>
      <c r="M99" s="339"/>
    </row>
    <row r="100" spans="1:14" ht="27" customHeight="1">
      <c r="A100" s="333"/>
      <c r="B100" s="333"/>
      <c r="C100" s="347"/>
      <c r="D100" s="348"/>
      <c r="E100" s="333"/>
      <c r="F100" s="333"/>
      <c r="G100" s="333"/>
      <c r="H100" s="333"/>
      <c r="I100" s="33" t="s">
        <v>32</v>
      </c>
      <c r="J100" s="33" t="s">
        <v>33</v>
      </c>
      <c r="K100" s="340"/>
      <c r="L100" s="341"/>
      <c r="M100" s="342"/>
    </row>
    <row r="101" spans="1:14" ht="20.100000000000001" customHeight="1">
      <c r="A101" s="34">
        <v>1</v>
      </c>
      <c r="B101" s="107">
        <v>2020114873</v>
      </c>
      <c r="C101" s="35" t="s">
        <v>533</v>
      </c>
      <c r="D101" s="36" t="s">
        <v>440</v>
      </c>
      <c r="E101" s="111" t="s">
        <v>526</v>
      </c>
      <c r="F101" s="111" t="s">
        <v>534</v>
      </c>
      <c r="G101" s="37"/>
      <c r="H101" s="38"/>
      <c r="I101" s="38"/>
      <c r="J101" s="38"/>
      <c r="K101" s="334">
        <v>0</v>
      </c>
      <c r="L101" s="335"/>
      <c r="M101" s="336"/>
      <c r="N101" t="s">
        <v>763</v>
      </c>
    </row>
    <row r="102" spans="1:14" ht="20.100000000000001" customHeight="1">
      <c r="A102" s="34">
        <v>2</v>
      </c>
      <c r="B102" s="107">
        <v>2020713243</v>
      </c>
      <c r="C102" s="35" t="s">
        <v>462</v>
      </c>
      <c r="D102" s="36" t="s">
        <v>463</v>
      </c>
      <c r="E102" s="111" t="s">
        <v>450</v>
      </c>
      <c r="F102" s="111" t="s">
        <v>396</v>
      </c>
      <c r="G102" s="37"/>
      <c r="H102" s="38"/>
      <c r="I102" s="38"/>
      <c r="J102" s="38"/>
      <c r="K102" s="329">
        <v>0</v>
      </c>
      <c r="L102" s="330"/>
      <c r="M102" s="331"/>
      <c r="N102" t="s">
        <v>763</v>
      </c>
    </row>
    <row r="103" spans="1:14" ht="20.100000000000001" customHeight="1">
      <c r="A103" s="34">
        <v>3</v>
      </c>
      <c r="B103" s="107">
        <v>2020234278</v>
      </c>
      <c r="C103" s="35" t="s">
        <v>402</v>
      </c>
      <c r="D103" s="36" t="s">
        <v>403</v>
      </c>
      <c r="E103" s="111" t="s">
        <v>393</v>
      </c>
      <c r="F103" s="111" t="s">
        <v>394</v>
      </c>
      <c r="G103" s="37"/>
      <c r="H103" s="38"/>
      <c r="I103" s="38"/>
      <c r="J103" s="38"/>
      <c r="K103" s="329">
        <v>0</v>
      </c>
      <c r="L103" s="330"/>
      <c r="M103" s="331"/>
      <c r="N103" t="s">
        <v>763</v>
      </c>
    </row>
    <row r="104" spans="1:14" ht="20.100000000000001" customHeight="1">
      <c r="A104" s="34">
        <v>4</v>
      </c>
      <c r="B104" s="107">
        <v>2021246709</v>
      </c>
      <c r="C104" s="35" t="s">
        <v>613</v>
      </c>
      <c r="D104" s="36" t="s">
        <v>317</v>
      </c>
      <c r="E104" s="111" t="s">
        <v>600</v>
      </c>
      <c r="F104" s="111" t="s">
        <v>406</v>
      </c>
      <c r="G104" s="37"/>
      <c r="H104" s="38"/>
      <c r="I104" s="38"/>
      <c r="J104" s="38"/>
      <c r="K104" s="329">
        <v>0</v>
      </c>
      <c r="L104" s="330"/>
      <c r="M104" s="331"/>
      <c r="N104" t="s">
        <v>763</v>
      </c>
    </row>
    <row r="105" spans="1:14" ht="20.100000000000001" customHeight="1">
      <c r="A105" s="34">
        <v>5</v>
      </c>
      <c r="B105" s="107">
        <v>2021724576</v>
      </c>
      <c r="C105" s="35" t="s">
        <v>505</v>
      </c>
      <c r="D105" s="36" t="s">
        <v>317</v>
      </c>
      <c r="E105" s="111" t="s">
        <v>503</v>
      </c>
      <c r="F105" s="111" t="s">
        <v>504</v>
      </c>
      <c r="G105" s="37"/>
      <c r="H105" s="38"/>
      <c r="I105" s="38"/>
      <c r="J105" s="38"/>
      <c r="K105" s="329">
        <v>0</v>
      </c>
      <c r="L105" s="330"/>
      <c r="M105" s="331"/>
      <c r="N105" t="s">
        <v>763</v>
      </c>
    </row>
    <row r="106" spans="1:14" ht="20.100000000000001" customHeight="1">
      <c r="A106" s="34">
        <v>6</v>
      </c>
      <c r="B106" s="107">
        <v>2020715781</v>
      </c>
      <c r="C106" s="35" t="s">
        <v>685</v>
      </c>
      <c r="D106" s="36" t="s">
        <v>494</v>
      </c>
      <c r="E106" s="111" t="s">
        <v>682</v>
      </c>
      <c r="F106" s="111" t="s">
        <v>629</v>
      </c>
      <c r="G106" s="37"/>
      <c r="H106" s="38"/>
      <c r="I106" s="38"/>
      <c r="J106" s="38"/>
      <c r="K106" s="329" t="s">
        <v>747</v>
      </c>
      <c r="L106" s="330"/>
      <c r="M106" s="331"/>
      <c r="N106" t="s">
        <v>763</v>
      </c>
    </row>
    <row r="107" spans="1:14" ht="20.100000000000001" customHeight="1">
      <c r="A107" s="34">
        <v>7</v>
      </c>
      <c r="B107" s="107">
        <v>2020254105</v>
      </c>
      <c r="C107" s="35" t="s">
        <v>535</v>
      </c>
      <c r="D107" s="36" t="s">
        <v>494</v>
      </c>
      <c r="E107" s="111" t="s">
        <v>526</v>
      </c>
      <c r="F107" s="111" t="s">
        <v>527</v>
      </c>
      <c r="G107" s="37"/>
      <c r="H107" s="38"/>
      <c r="I107" s="38"/>
      <c r="J107" s="38"/>
      <c r="K107" s="329">
        <v>0</v>
      </c>
      <c r="L107" s="330"/>
      <c r="M107" s="331"/>
      <c r="N107" t="s">
        <v>763</v>
      </c>
    </row>
    <row r="108" spans="1:14" ht="20.100000000000001" customHeight="1">
      <c r="A108" s="34">
        <v>8</v>
      </c>
      <c r="B108" s="107">
        <v>2020726504</v>
      </c>
      <c r="C108" s="35" t="s">
        <v>328</v>
      </c>
      <c r="D108" s="36" t="s">
        <v>494</v>
      </c>
      <c r="E108" s="111" t="s">
        <v>655</v>
      </c>
      <c r="F108" s="111" t="s">
        <v>629</v>
      </c>
      <c r="G108" s="37"/>
      <c r="H108" s="38"/>
      <c r="I108" s="38"/>
      <c r="J108" s="38"/>
      <c r="K108" s="329">
        <v>0</v>
      </c>
      <c r="L108" s="330"/>
      <c r="M108" s="331"/>
      <c r="N108" t="s">
        <v>763</v>
      </c>
    </row>
    <row r="109" spans="1:14" ht="20.100000000000001" customHeight="1">
      <c r="A109" s="34">
        <v>9</v>
      </c>
      <c r="B109" s="107">
        <v>2020345385</v>
      </c>
      <c r="C109" s="35" t="s">
        <v>686</v>
      </c>
      <c r="D109" s="36" t="s">
        <v>318</v>
      </c>
      <c r="E109" s="111" t="s">
        <v>682</v>
      </c>
      <c r="F109" s="111" t="s">
        <v>629</v>
      </c>
      <c r="G109" s="37"/>
      <c r="H109" s="38"/>
      <c r="I109" s="38"/>
      <c r="J109" s="38"/>
      <c r="K109" s="329">
        <v>0</v>
      </c>
      <c r="L109" s="330"/>
      <c r="M109" s="331"/>
      <c r="N109" t="s">
        <v>763</v>
      </c>
    </row>
    <row r="110" spans="1:14" ht="20.100000000000001" customHeight="1">
      <c r="A110" s="34">
        <v>10</v>
      </c>
      <c r="B110" s="107">
        <v>2020214207</v>
      </c>
      <c r="C110" s="35" t="s">
        <v>404</v>
      </c>
      <c r="D110" s="36" t="s">
        <v>318</v>
      </c>
      <c r="E110" s="111" t="s">
        <v>393</v>
      </c>
      <c r="F110" s="111" t="s">
        <v>394</v>
      </c>
      <c r="G110" s="37"/>
      <c r="H110" s="38"/>
      <c r="I110" s="38"/>
      <c r="J110" s="38"/>
      <c r="K110" s="329">
        <v>0</v>
      </c>
      <c r="L110" s="330"/>
      <c r="M110" s="331"/>
      <c r="N110" t="s">
        <v>763</v>
      </c>
    </row>
    <row r="111" spans="1:14" ht="20.100000000000001" customHeight="1">
      <c r="A111" s="34">
        <v>11</v>
      </c>
      <c r="B111" s="107">
        <v>2020216231</v>
      </c>
      <c r="C111" s="35" t="s">
        <v>536</v>
      </c>
      <c r="D111" s="36" t="s">
        <v>318</v>
      </c>
      <c r="E111" s="111" t="s">
        <v>526</v>
      </c>
      <c r="F111" s="111" t="s">
        <v>534</v>
      </c>
      <c r="G111" s="37"/>
      <c r="H111" s="38"/>
      <c r="I111" s="38"/>
      <c r="J111" s="38"/>
      <c r="K111" s="329">
        <v>0</v>
      </c>
      <c r="L111" s="330"/>
      <c r="M111" s="331"/>
      <c r="N111" t="s">
        <v>763</v>
      </c>
    </row>
    <row r="112" spans="1:14" ht="20.100000000000001" customHeight="1">
      <c r="A112" s="34">
        <v>12</v>
      </c>
      <c r="B112" s="107">
        <v>2020216627</v>
      </c>
      <c r="C112" s="35" t="s">
        <v>714</v>
      </c>
      <c r="D112" s="36" t="s">
        <v>715</v>
      </c>
      <c r="E112" s="111" t="s">
        <v>700</v>
      </c>
      <c r="F112" s="111" t="s">
        <v>701</v>
      </c>
      <c r="G112" s="37"/>
      <c r="H112" s="38"/>
      <c r="I112" s="38"/>
      <c r="J112" s="38"/>
      <c r="K112" s="329">
        <v>0</v>
      </c>
      <c r="L112" s="330"/>
      <c r="M112" s="331"/>
      <c r="N112" t="s">
        <v>763</v>
      </c>
    </row>
    <row r="113" spans="1:14" ht="20.100000000000001" customHeight="1">
      <c r="A113" s="34">
        <v>13</v>
      </c>
      <c r="B113" s="107">
        <v>2020716711</v>
      </c>
      <c r="C113" s="35" t="s">
        <v>495</v>
      </c>
      <c r="D113" s="36" t="s">
        <v>391</v>
      </c>
      <c r="E113" s="111" t="s">
        <v>478</v>
      </c>
      <c r="F113" s="111" t="s">
        <v>396</v>
      </c>
      <c r="G113" s="37"/>
      <c r="H113" s="38"/>
      <c r="I113" s="38"/>
      <c r="J113" s="38"/>
      <c r="K113" s="329">
        <v>0</v>
      </c>
      <c r="L113" s="330"/>
      <c r="M113" s="331"/>
      <c r="N113" t="s">
        <v>763</v>
      </c>
    </row>
    <row r="114" spans="1:14" ht="20.100000000000001" customHeight="1">
      <c r="A114" s="34">
        <v>14</v>
      </c>
      <c r="B114" s="107">
        <v>2021213739</v>
      </c>
      <c r="C114" s="35" t="s">
        <v>716</v>
      </c>
      <c r="D114" s="36" t="s">
        <v>717</v>
      </c>
      <c r="E114" s="111" t="s">
        <v>700</v>
      </c>
      <c r="F114" s="111" t="s">
        <v>701</v>
      </c>
      <c r="G114" s="37"/>
      <c r="H114" s="38"/>
      <c r="I114" s="38"/>
      <c r="J114" s="38"/>
      <c r="K114" s="329">
        <v>0</v>
      </c>
      <c r="L114" s="330"/>
      <c r="M114" s="331"/>
      <c r="N114" t="s">
        <v>763</v>
      </c>
    </row>
    <row r="115" spans="1:14" ht="20.100000000000001" customHeight="1">
      <c r="A115" s="34">
        <v>15</v>
      </c>
      <c r="B115" s="107">
        <v>2020220736</v>
      </c>
      <c r="C115" s="35" t="s">
        <v>337</v>
      </c>
      <c r="D115" s="36" t="s">
        <v>319</v>
      </c>
      <c r="E115" s="111" t="s">
        <v>354</v>
      </c>
      <c r="F115" s="111" t="s">
        <v>355</v>
      </c>
      <c r="G115" s="37"/>
      <c r="H115" s="38"/>
      <c r="I115" s="38"/>
      <c r="J115" s="38"/>
      <c r="K115" s="329">
        <v>0</v>
      </c>
      <c r="L115" s="330"/>
      <c r="M115" s="331"/>
      <c r="N115" t="s">
        <v>763</v>
      </c>
    </row>
    <row r="116" spans="1:14" ht="20.100000000000001" customHeight="1">
      <c r="A116" s="34">
        <v>16</v>
      </c>
      <c r="B116" s="107">
        <v>2020345361</v>
      </c>
      <c r="C116" s="35" t="s">
        <v>499</v>
      </c>
      <c r="D116" s="36" t="s">
        <v>319</v>
      </c>
      <c r="E116" s="111" t="s">
        <v>478</v>
      </c>
      <c r="F116" s="111" t="s">
        <v>396</v>
      </c>
      <c r="G116" s="37"/>
      <c r="H116" s="38"/>
      <c r="I116" s="38"/>
      <c r="J116" s="38"/>
      <c r="K116" s="329">
        <v>0</v>
      </c>
      <c r="L116" s="330"/>
      <c r="M116" s="331"/>
      <c r="N116" t="s">
        <v>763</v>
      </c>
    </row>
    <row r="117" spans="1:14" ht="20.100000000000001" customHeight="1">
      <c r="A117" s="34">
        <v>17</v>
      </c>
      <c r="B117" s="107">
        <v>2020345391</v>
      </c>
      <c r="C117" s="35" t="s">
        <v>615</v>
      </c>
      <c r="D117" s="36" t="s">
        <v>319</v>
      </c>
      <c r="E117" s="111" t="s">
        <v>600</v>
      </c>
      <c r="F117" s="111" t="s">
        <v>601</v>
      </c>
      <c r="G117" s="37"/>
      <c r="H117" s="38"/>
      <c r="I117" s="38"/>
      <c r="J117" s="38"/>
      <c r="K117" s="329">
        <v>0</v>
      </c>
      <c r="L117" s="330"/>
      <c r="M117" s="331"/>
      <c r="N117" t="s">
        <v>763</v>
      </c>
    </row>
    <row r="118" spans="1:14" ht="20.100000000000001" customHeight="1">
      <c r="A118" s="34">
        <v>18</v>
      </c>
      <c r="B118" s="107">
        <v>2020255073</v>
      </c>
      <c r="C118" s="35" t="s">
        <v>537</v>
      </c>
      <c r="D118" s="36" t="s">
        <v>319</v>
      </c>
      <c r="E118" s="111" t="s">
        <v>526</v>
      </c>
      <c r="F118" s="111" t="s">
        <v>527</v>
      </c>
      <c r="G118" s="37"/>
      <c r="H118" s="38"/>
      <c r="I118" s="38"/>
      <c r="J118" s="38"/>
      <c r="K118" s="329">
        <v>0</v>
      </c>
      <c r="L118" s="330"/>
      <c r="M118" s="331"/>
      <c r="N118" t="s">
        <v>763</v>
      </c>
    </row>
    <row r="119" spans="1:14" ht="20.100000000000001" customHeight="1">
      <c r="A119" s="34">
        <v>19</v>
      </c>
      <c r="B119" s="107">
        <v>2020263678</v>
      </c>
      <c r="C119" s="35" t="s">
        <v>562</v>
      </c>
      <c r="D119" s="36" t="s">
        <v>563</v>
      </c>
      <c r="E119" s="111" t="s">
        <v>560</v>
      </c>
      <c r="F119" s="111" t="s">
        <v>523</v>
      </c>
      <c r="G119" s="37"/>
      <c r="H119" s="38"/>
      <c r="I119" s="38"/>
      <c r="J119" s="38"/>
      <c r="K119" s="329">
        <v>0</v>
      </c>
      <c r="L119" s="330"/>
      <c r="M119" s="331"/>
      <c r="N119" t="s">
        <v>763</v>
      </c>
    </row>
    <row r="120" spans="1:14" ht="20.100000000000001" customHeight="1">
      <c r="A120" s="34">
        <v>20</v>
      </c>
      <c r="B120" s="107">
        <v>2020710645</v>
      </c>
      <c r="C120" s="35" t="s">
        <v>663</v>
      </c>
      <c r="D120" s="36" t="s">
        <v>563</v>
      </c>
      <c r="E120" s="111" t="s">
        <v>655</v>
      </c>
      <c r="F120" s="111" t="s">
        <v>629</v>
      </c>
      <c r="G120" s="37"/>
      <c r="H120" s="38"/>
      <c r="I120" s="38"/>
      <c r="J120" s="38"/>
      <c r="K120" s="329">
        <v>0</v>
      </c>
      <c r="L120" s="330"/>
      <c r="M120" s="331"/>
      <c r="N120" t="s">
        <v>763</v>
      </c>
    </row>
    <row r="121" spans="1:14" ht="20.100000000000001" customHeight="1">
      <c r="A121" s="34">
        <v>21</v>
      </c>
      <c r="B121" s="107">
        <v>2020514428</v>
      </c>
      <c r="C121" s="35" t="s">
        <v>538</v>
      </c>
      <c r="D121" s="36" t="s">
        <v>539</v>
      </c>
      <c r="E121" s="111" t="s">
        <v>526</v>
      </c>
      <c r="F121" s="111" t="s">
        <v>527</v>
      </c>
      <c r="G121" s="37"/>
      <c r="H121" s="38"/>
      <c r="I121" s="38"/>
      <c r="J121" s="38"/>
      <c r="K121" s="329">
        <v>0</v>
      </c>
      <c r="L121" s="330"/>
      <c r="M121" s="331"/>
      <c r="N121" t="s">
        <v>763</v>
      </c>
    </row>
    <row r="122" spans="1:14" ht="20.100000000000001" customHeight="1">
      <c r="A122" s="34">
        <v>22</v>
      </c>
      <c r="B122" s="107">
        <v>2021214176</v>
      </c>
      <c r="C122" s="35" t="s">
        <v>719</v>
      </c>
      <c r="D122" s="36" t="s">
        <v>539</v>
      </c>
      <c r="E122" s="111" t="s">
        <v>700</v>
      </c>
      <c r="F122" s="111" t="s">
        <v>701</v>
      </c>
      <c r="G122" s="37"/>
      <c r="H122" s="38"/>
      <c r="I122" s="38"/>
      <c r="J122" s="38"/>
      <c r="K122" s="329">
        <v>0</v>
      </c>
      <c r="L122" s="330"/>
      <c r="M122" s="331"/>
      <c r="N122" t="s">
        <v>763</v>
      </c>
    </row>
    <row r="124" spans="1:14" s="25" customFormat="1">
      <c r="B124" s="343" t="s">
        <v>21</v>
      </c>
      <c r="C124" s="343"/>
      <c r="D124" s="344" t="s">
        <v>282</v>
      </c>
      <c r="E124" s="344"/>
      <c r="F124" s="344"/>
      <c r="G124" s="344"/>
      <c r="H124" s="344"/>
      <c r="I124" s="344"/>
      <c r="J124" s="344"/>
      <c r="K124" s="27" t="s">
        <v>764</v>
      </c>
    </row>
    <row r="125" spans="1:14" s="25" customFormat="1">
      <c r="B125" s="343" t="s">
        <v>23</v>
      </c>
      <c r="C125" s="343"/>
      <c r="D125" s="28" t="s">
        <v>744</v>
      </c>
      <c r="E125" s="343" t="s">
        <v>750</v>
      </c>
      <c r="F125" s="343"/>
      <c r="G125" s="343"/>
      <c r="H125" s="343"/>
      <c r="I125" s="343"/>
      <c r="J125" s="343"/>
      <c r="K125" s="29" t="s">
        <v>24</v>
      </c>
      <c r="L125" s="30" t="s">
        <v>25</v>
      </c>
      <c r="M125" s="30">
        <v>3</v>
      </c>
    </row>
    <row r="126" spans="1:14" s="31" customFormat="1" ht="18.75" customHeight="1">
      <c r="B126" s="32" t="s">
        <v>751</v>
      </c>
      <c r="C126" s="345" t="s">
        <v>752</v>
      </c>
      <c r="D126" s="345"/>
      <c r="E126" s="345"/>
      <c r="F126" s="345"/>
      <c r="G126" s="345"/>
      <c r="H126" s="345"/>
      <c r="I126" s="345"/>
      <c r="J126" s="345"/>
      <c r="K126" s="29" t="s">
        <v>26</v>
      </c>
      <c r="L126" s="29" t="s">
        <v>25</v>
      </c>
      <c r="M126" s="29">
        <v>1</v>
      </c>
    </row>
    <row r="127" spans="1:14" s="31" customFormat="1" ht="18.75" customHeight="1">
      <c r="A127" s="346" t="s">
        <v>765</v>
      </c>
      <c r="B127" s="346"/>
      <c r="C127" s="346"/>
      <c r="D127" s="346"/>
      <c r="E127" s="346"/>
      <c r="F127" s="346"/>
      <c r="G127" s="346"/>
      <c r="H127" s="346"/>
      <c r="I127" s="346"/>
      <c r="J127" s="346"/>
      <c r="K127" s="29" t="s">
        <v>27</v>
      </c>
      <c r="L127" s="29" t="s">
        <v>25</v>
      </c>
      <c r="M127" s="29">
        <v>2</v>
      </c>
    </row>
    <row r="128" spans="1:14" ht="9" customHeight="1"/>
    <row r="129" spans="1:14" ht="15" customHeight="1">
      <c r="A129" s="333" t="s">
        <v>0</v>
      </c>
      <c r="B129" s="332" t="s">
        <v>28</v>
      </c>
      <c r="C129" s="347" t="s">
        <v>5</v>
      </c>
      <c r="D129" s="348" t="s">
        <v>6</v>
      </c>
      <c r="E129" s="332" t="s">
        <v>44</v>
      </c>
      <c r="F129" s="332" t="s">
        <v>45</v>
      </c>
      <c r="G129" s="332" t="s">
        <v>29</v>
      </c>
      <c r="H129" s="332" t="s">
        <v>30</v>
      </c>
      <c r="I129" s="349" t="s">
        <v>20</v>
      </c>
      <c r="J129" s="349"/>
      <c r="K129" s="337" t="s">
        <v>31</v>
      </c>
      <c r="L129" s="338"/>
      <c r="M129" s="339"/>
    </row>
    <row r="130" spans="1:14" ht="27" customHeight="1">
      <c r="A130" s="333"/>
      <c r="B130" s="333"/>
      <c r="C130" s="347"/>
      <c r="D130" s="348"/>
      <c r="E130" s="333"/>
      <c r="F130" s="333"/>
      <c r="G130" s="333"/>
      <c r="H130" s="333"/>
      <c r="I130" s="33" t="s">
        <v>32</v>
      </c>
      <c r="J130" s="33" t="s">
        <v>33</v>
      </c>
      <c r="K130" s="340"/>
      <c r="L130" s="341"/>
      <c r="M130" s="342"/>
    </row>
    <row r="131" spans="1:14" ht="20.100000000000001" customHeight="1">
      <c r="A131" s="34">
        <v>1</v>
      </c>
      <c r="B131" s="107">
        <v>1911627699</v>
      </c>
      <c r="C131" s="35" t="s">
        <v>313</v>
      </c>
      <c r="D131" s="36" t="s">
        <v>376</v>
      </c>
      <c r="E131" s="111" t="s">
        <v>367</v>
      </c>
      <c r="F131" s="111" t="s">
        <v>377</v>
      </c>
      <c r="G131" s="37"/>
      <c r="H131" s="38"/>
      <c r="I131" s="38"/>
      <c r="J131" s="38"/>
      <c r="K131" s="334">
        <v>0</v>
      </c>
      <c r="L131" s="335"/>
      <c r="M131" s="336"/>
      <c r="N131" t="s">
        <v>766</v>
      </c>
    </row>
    <row r="132" spans="1:14" ht="20.100000000000001" customHeight="1">
      <c r="A132" s="34">
        <v>2</v>
      </c>
      <c r="B132" s="107">
        <v>2020340881</v>
      </c>
      <c r="C132" s="35" t="s">
        <v>687</v>
      </c>
      <c r="D132" s="36" t="s">
        <v>321</v>
      </c>
      <c r="E132" s="111" t="s">
        <v>682</v>
      </c>
      <c r="F132" s="111" t="s">
        <v>629</v>
      </c>
      <c r="G132" s="37"/>
      <c r="H132" s="38"/>
      <c r="I132" s="38"/>
      <c r="J132" s="38"/>
      <c r="K132" s="329">
        <v>0</v>
      </c>
      <c r="L132" s="330"/>
      <c r="M132" s="331"/>
      <c r="N132" t="s">
        <v>766</v>
      </c>
    </row>
    <row r="133" spans="1:14" ht="20.100000000000001" customHeight="1">
      <c r="A133" s="34">
        <v>3</v>
      </c>
      <c r="B133" s="107">
        <v>2020144177</v>
      </c>
      <c r="C133" s="35" t="s">
        <v>407</v>
      </c>
      <c r="D133" s="36" t="s">
        <v>322</v>
      </c>
      <c r="E133" s="111" t="s">
        <v>393</v>
      </c>
      <c r="F133" s="111" t="s">
        <v>399</v>
      </c>
      <c r="G133" s="37"/>
      <c r="H133" s="38"/>
      <c r="I133" s="38"/>
      <c r="J133" s="38"/>
      <c r="K133" s="329">
        <v>0</v>
      </c>
      <c r="L133" s="330"/>
      <c r="M133" s="331"/>
      <c r="N133" t="s">
        <v>766</v>
      </c>
    </row>
    <row r="134" spans="1:14" ht="20.100000000000001" customHeight="1">
      <c r="A134" s="34">
        <v>4</v>
      </c>
      <c r="B134" s="107">
        <v>2020713018</v>
      </c>
      <c r="C134" s="35" t="s">
        <v>667</v>
      </c>
      <c r="D134" s="36" t="s">
        <v>323</v>
      </c>
      <c r="E134" s="111" t="s">
        <v>655</v>
      </c>
      <c r="F134" s="111" t="s">
        <v>629</v>
      </c>
      <c r="G134" s="37"/>
      <c r="H134" s="38"/>
      <c r="I134" s="38"/>
      <c r="J134" s="38"/>
      <c r="K134" s="329">
        <v>0</v>
      </c>
      <c r="L134" s="330"/>
      <c r="M134" s="331"/>
      <c r="N134" t="s">
        <v>766</v>
      </c>
    </row>
    <row r="135" spans="1:14" ht="20.100000000000001" customHeight="1">
      <c r="A135" s="34">
        <v>5</v>
      </c>
      <c r="B135" s="107">
        <v>2021224126</v>
      </c>
      <c r="C135" s="35" t="s">
        <v>688</v>
      </c>
      <c r="D135" s="36" t="s">
        <v>323</v>
      </c>
      <c r="E135" s="111" t="s">
        <v>682</v>
      </c>
      <c r="F135" s="111" t="s">
        <v>629</v>
      </c>
      <c r="G135" s="37"/>
      <c r="H135" s="38"/>
      <c r="I135" s="38"/>
      <c r="J135" s="38"/>
      <c r="K135" s="329">
        <v>0</v>
      </c>
      <c r="L135" s="330"/>
      <c r="M135" s="331"/>
      <c r="N135" t="s">
        <v>766</v>
      </c>
    </row>
    <row r="136" spans="1:14" ht="20.100000000000001" customHeight="1">
      <c r="A136" s="34">
        <v>6</v>
      </c>
      <c r="B136" s="107">
        <v>2020357022</v>
      </c>
      <c r="C136" s="35" t="s">
        <v>668</v>
      </c>
      <c r="D136" s="36" t="s">
        <v>669</v>
      </c>
      <c r="E136" s="111" t="s">
        <v>655</v>
      </c>
      <c r="F136" s="111" t="s">
        <v>629</v>
      </c>
      <c r="G136" s="37"/>
      <c r="H136" s="38"/>
      <c r="I136" s="38"/>
      <c r="J136" s="38"/>
      <c r="K136" s="329">
        <v>0</v>
      </c>
      <c r="L136" s="330"/>
      <c r="M136" s="331"/>
      <c r="N136" t="s">
        <v>766</v>
      </c>
    </row>
    <row r="137" spans="1:14" ht="20.100000000000001" customHeight="1">
      <c r="A137" s="34">
        <v>7</v>
      </c>
      <c r="B137" s="107">
        <v>2021265882</v>
      </c>
      <c r="C137" s="35" t="s">
        <v>564</v>
      </c>
      <c r="D137" s="36" t="s">
        <v>565</v>
      </c>
      <c r="E137" s="111" t="s">
        <v>560</v>
      </c>
      <c r="F137" s="111" t="s">
        <v>523</v>
      </c>
      <c r="G137" s="37"/>
      <c r="H137" s="38"/>
      <c r="I137" s="38"/>
      <c r="J137" s="38"/>
      <c r="K137" s="329">
        <v>0</v>
      </c>
      <c r="L137" s="330"/>
      <c r="M137" s="331"/>
      <c r="N137" t="s">
        <v>766</v>
      </c>
    </row>
    <row r="138" spans="1:14" ht="20.100000000000001" customHeight="1">
      <c r="A138" s="34">
        <v>8</v>
      </c>
      <c r="B138" s="107">
        <v>2020265888</v>
      </c>
      <c r="C138" s="35" t="s">
        <v>566</v>
      </c>
      <c r="D138" s="36" t="s">
        <v>507</v>
      </c>
      <c r="E138" s="111" t="s">
        <v>560</v>
      </c>
      <c r="F138" s="111" t="s">
        <v>523</v>
      </c>
      <c r="G138" s="37"/>
      <c r="H138" s="38"/>
      <c r="I138" s="38"/>
      <c r="J138" s="38"/>
      <c r="K138" s="329">
        <v>0</v>
      </c>
      <c r="L138" s="330"/>
      <c r="M138" s="331"/>
      <c r="N138" t="s">
        <v>766</v>
      </c>
    </row>
    <row r="139" spans="1:14" ht="20.100000000000001" customHeight="1">
      <c r="A139" s="34">
        <v>9</v>
      </c>
      <c r="B139" s="107">
        <v>2020257618</v>
      </c>
      <c r="C139" s="35" t="s">
        <v>540</v>
      </c>
      <c r="D139" s="36" t="s">
        <v>507</v>
      </c>
      <c r="E139" s="111" t="s">
        <v>526</v>
      </c>
      <c r="F139" s="111" t="s">
        <v>527</v>
      </c>
      <c r="G139" s="37"/>
      <c r="H139" s="38"/>
      <c r="I139" s="38"/>
      <c r="J139" s="38"/>
      <c r="K139" s="329">
        <v>0</v>
      </c>
      <c r="L139" s="330"/>
      <c r="M139" s="331"/>
      <c r="N139" t="s">
        <v>766</v>
      </c>
    </row>
    <row r="140" spans="1:14" ht="20.100000000000001" customHeight="1">
      <c r="A140" s="34">
        <v>10</v>
      </c>
      <c r="B140" s="107">
        <v>2021144068</v>
      </c>
      <c r="C140" s="35" t="s">
        <v>541</v>
      </c>
      <c r="D140" s="36" t="s">
        <v>329</v>
      </c>
      <c r="E140" s="111" t="s">
        <v>526</v>
      </c>
      <c r="F140" s="111" t="s">
        <v>534</v>
      </c>
      <c r="G140" s="37"/>
      <c r="H140" s="38"/>
      <c r="I140" s="38"/>
      <c r="J140" s="38"/>
      <c r="K140" s="329">
        <v>0</v>
      </c>
      <c r="L140" s="330"/>
      <c r="M140" s="331"/>
      <c r="N140" t="s">
        <v>766</v>
      </c>
    </row>
    <row r="141" spans="1:14" ht="20.100000000000001" customHeight="1">
      <c r="A141" s="34">
        <v>11</v>
      </c>
      <c r="B141" s="107">
        <v>2020715620</v>
      </c>
      <c r="C141" s="35" t="s">
        <v>646</v>
      </c>
      <c r="D141" s="36" t="s">
        <v>647</v>
      </c>
      <c r="E141" s="111" t="s">
        <v>628</v>
      </c>
      <c r="F141" s="111" t="s">
        <v>629</v>
      </c>
      <c r="G141" s="37"/>
      <c r="H141" s="38"/>
      <c r="I141" s="38"/>
      <c r="J141" s="38"/>
      <c r="K141" s="329">
        <v>0</v>
      </c>
      <c r="L141" s="330"/>
      <c r="M141" s="331"/>
      <c r="N141" t="s">
        <v>766</v>
      </c>
    </row>
    <row r="142" spans="1:14" ht="20.100000000000001" customHeight="1">
      <c r="A142" s="34">
        <v>12</v>
      </c>
      <c r="B142" s="107">
        <v>1921718970</v>
      </c>
      <c r="C142" s="35" t="s">
        <v>466</v>
      </c>
      <c r="D142" s="36" t="s">
        <v>330</v>
      </c>
      <c r="E142" s="111" t="s">
        <v>450</v>
      </c>
      <c r="F142" s="111" t="s">
        <v>396</v>
      </c>
      <c r="G142" s="37"/>
      <c r="H142" s="38"/>
      <c r="I142" s="38"/>
      <c r="J142" s="38"/>
      <c r="K142" s="329">
        <v>0</v>
      </c>
      <c r="L142" s="330"/>
      <c r="M142" s="331"/>
      <c r="N142" t="s">
        <v>766</v>
      </c>
    </row>
    <row r="143" spans="1:14" ht="20.100000000000001" customHeight="1">
      <c r="A143" s="34">
        <v>13</v>
      </c>
      <c r="B143" s="107">
        <v>2020716083</v>
      </c>
      <c r="C143" s="35" t="s">
        <v>442</v>
      </c>
      <c r="D143" s="36" t="s">
        <v>330</v>
      </c>
      <c r="E143" s="111" t="s">
        <v>422</v>
      </c>
      <c r="F143" s="111" t="s">
        <v>396</v>
      </c>
      <c r="G143" s="37"/>
      <c r="H143" s="38"/>
      <c r="I143" s="38"/>
      <c r="J143" s="38"/>
      <c r="K143" s="329">
        <v>0</v>
      </c>
      <c r="L143" s="330"/>
      <c r="M143" s="331"/>
      <c r="N143" t="s">
        <v>766</v>
      </c>
    </row>
    <row r="144" spans="1:14" ht="20.100000000000001" customHeight="1">
      <c r="A144" s="34">
        <v>14</v>
      </c>
      <c r="B144" s="107">
        <v>2010713158</v>
      </c>
      <c r="C144" s="35" t="s">
        <v>617</v>
      </c>
      <c r="D144" s="36" t="s">
        <v>330</v>
      </c>
      <c r="E144" s="111" t="s">
        <v>600</v>
      </c>
      <c r="F144" s="111" t="s">
        <v>601</v>
      </c>
      <c r="G144" s="37"/>
      <c r="H144" s="38"/>
      <c r="I144" s="38"/>
      <c r="J144" s="38"/>
      <c r="K144" s="329">
        <v>0</v>
      </c>
      <c r="L144" s="330"/>
      <c r="M144" s="331"/>
      <c r="N144" t="s">
        <v>766</v>
      </c>
    </row>
    <row r="145" spans="1:14" ht="20.100000000000001" customHeight="1">
      <c r="A145" s="34">
        <v>15</v>
      </c>
      <c r="B145" s="107">
        <v>2010237347</v>
      </c>
      <c r="C145" s="35" t="s">
        <v>50</v>
      </c>
      <c r="D145" s="36" t="s">
        <v>330</v>
      </c>
      <c r="E145" s="111" t="s">
        <v>450</v>
      </c>
      <c r="F145" s="111" t="s">
        <v>396</v>
      </c>
      <c r="G145" s="37"/>
      <c r="H145" s="38"/>
      <c r="I145" s="38"/>
      <c r="J145" s="38"/>
      <c r="K145" s="329">
        <v>0</v>
      </c>
      <c r="L145" s="330"/>
      <c r="M145" s="331"/>
      <c r="N145" t="s">
        <v>766</v>
      </c>
    </row>
    <row r="146" spans="1:14" ht="20.100000000000001" customHeight="1">
      <c r="A146" s="34">
        <v>16</v>
      </c>
      <c r="B146" s="107">
        <v>2020340934</v>
      </c>
      <c r="C146" s="35" t="s">
        <v>50</v>
      </c>
      <c r="D146" s="36" t="s">
        <v>330</v>
      </c>
      <c r="E146" s="111" t="s">
        <v>655</v>
      </c>
      <c r="F146" s="111" t="s">
        <v>629</v>
      </c>
      <c r="G146" s="37"/>
      <c r="H146" s="38"/>
      <c r="I146" s="38"/>
      <c r="J146" s="38"/>
      <c r="K146" s="329">
        <v>0</v>
      </c>
      <c r="L146" s="330"/>
      <c r="M146" s="331"/>
      <c r="N146" t="s">
        <v>766</v>
      </c>
    </row>
    <row r="147" spans="1:14" ht="20.100000000000001" customHeight="1">
      <c r="A147" s="34">
        <v>17</v>
      </c>
      <c r="B147" s="107">
        <v>2020715723</v>
      </c>
      <c r="C147" s="35" t="s">
        <v>467</v>
      </c>
      <c r="D147" s="36" t="s">
        <v>330</v>
      </c>
      <c r="E147" s="111" t="s">
        <v>450</v>
      </c>
      <c r="F147" s="111" t="s">
        <v>396</v>
      </c>
      <c r="G147" s="37"/>
      <c r="H147" s="38"/>
      <c r="I147" s="38"/>
      <c r="J147" s="38"/>
      <c r="K147" s="329">
        <v>0</v>
      </c>
      <c r="L147" s="330"/>
      <c r="M147" s="331"/>
      <c r="N147" t="s">
        <v>766</v>
      </c>
    </row>
    <row r="148" spans="1:14" ht="20.100000000000001" customHeight="1">
      <c r="A148" s="34">
        <v>18</v>
      </c>
      <c r="B148" s="107">
        <v>2021357032</v>
      </c>
      <c r="C148" s="35" t="s">
        <v>618</v>
      </c>
      <c r="D148" s="36" t="s">
        <v>331</v>
      </c>
      <c r="E148" s="111" t="s">
        <v>600</v>
      </c>
      <c r="F148" s="111" t="s">
        <v>601</v>
      </c>
      <c r="G148" s="37"/>
      <c r="H148" s="38"/>
      <c r="I148" s="38"/>
      <c r="J148" s="38"/>
      <c r="K148" s="329">
        <v>0</v>
      </c>
      <c r="L148" s="330"/>
      <c r="M148" s="331"/>
      <c r="N148" t="s">
        <v>766</v>
      </c>
    </row>
    <row r="149" spans="1:14" ht="20.100000000000001" customHeight="1">
      <c r="A149" s="34">
        <v>19</v>
      </c>
      <c r="B149" s="107">
        <v>2020147509</v>
      </c>
      <c r="C149" s="35" t="s">
        <v>409</v>
      </c>
      <c r="D149" s="36" t="s">
        <v>410</v>
      </c>
      <c r="E149" s="111" t="s">
        <v>393</v>
      </c>
      <c r="F149" s="111" t="s">
        <v>399</v>
      </c>
      <c r="G149" s="37"/>
      <c r="H149" s="38"/>
      <c r="I149" s="38"/>
      <c r="J149" s="38"/>
      <c r="K149" s="329">
        <v>0</v>
      </c>
      <c r="L149" s="330"/>
      <c r="M149" s="331"/>
      <c r="N149" t="s">
        <v>766</v>
      </c>
    </row>
    <row r="150" spans="1:14" ht="20.100000000000001" customHeight="1">
      <c r="A150" s="34">
        <v>20</v>
      </c>
      <c r="B150" s="107">
        <v>2020714523</v>
      </c>
      <c r="C150" s="35" t="s">
        <v>433</v>
      </c>
      <c r="D150" s="36" t="s">
        <v>333</v>
      </c>
      <c r="E150" s="111" t="s">
        <v>422</v>
      </c>
      <c r="F150" s="111" t="s">
        <v>396</v>
      </c>
      <c r="G150" s="37"/>
      <c r="H150" s="38"/>
      <c r="I150" s="38"/>
      <c r="J150" s="38"/>
      <c r="K150" s="329">
        <v>0</v>
      </c>
      <c r="L150" s="330"/>
      <c r="M150" s="331"/>
      <c r="N150" t="s">
        <v>766</v>
      </c>
    </row>
    <row r="151" spans="1:14" ht="20.100000000000001" customHeight="1">
      <c r="A151" s="34">
        <v>21</v>
      </c>
      <c r="B151" s="107">
        <v>2020712772</v>
      </c>
      <c r="C151" s="35" t="s">
        <v>468</v>
      </c>
      <c r="D151" s="36" t="s">
        <v>334</v>
      </c>
      <c r="E151" s="111" t="s">
        <v>450</v>
      </c>
      <c r="F151" s="111" t="s">
        <v>396</v>
      </c>
      <c r="G151" s="37"/>
      <c r="H151" s="38"/>
      <c r="I151" s="38"/>
      <c r="J151" s="38"/>
      <c r="K151" s="329">
        <v>0</v>
      </c>
      <c r="L151" s="330"/>
      <c r="M151" s="331"/>
      <c r="N151" t="s">
        <v>766</v>
      </c>
    </row>
    <row r="153" spans="1:14" s="25" customFormat="1">
      <c r="B153" s="343" t="s">
        <v>21</v>
      </c>
      <c r="C153" s="343"/>
      <c r="D153" s="344" t="s">
        <v>282</v>
      </c>
      <c r="E153" s="344"/>
      <c r="F153" s="344"/>
      <c r="G153" s="344"/>
      <c r="H153" s="344"/>
      <c r="I153" s="344"/>
      <c r="J153" s="344"/>
      <c r="K153" s="27" t="s">
        <v>767</v>
      </c>
    </row>
    <row r="154" spans="1:14" s="25" customFormat="1">
      <c r="B154" s="343" t="s">
        <v>23</v>
      </c>
      <c r="C154" s="343"/>
      <c r="D154" s="28" t="s">
        <v>745</v>
      </c>
      <c r="E154" s="343" t="s">
        <v>750</v>
      </c>
      <c r="F154" s="343"/>
      <c r="G154" s="343"/>
      <c r="H154" s="343"/>
      <c r="I154" s="343"/>
      <c r="J154" s="343"/>
      <c r="K154" s="29" t="s">
        <v>24</v>
      </c>
      <c r="L154" s="30" t="s">
        <v>25</v>
      </c>
      <c r="M154" s="30">
        <v>3</v>
      </c>
    </row>
    <row r="155" spans="1:14" s="31" customFormat="1" ht="18.75" customHeight="1">
      <c r="B155" s="32" t="s">
        <v>751</v>
      </c>
      <c r="C155" s="345" t="s">
        <v>752</v>
      </c>
      <c r="D155" s="345"/>
      <c r="E155" s="345"/>
      <c r="F155" s="345"/>
      <c r="G155" s="345"/>
      <c r="H155" s="345"/>
      <c r="I155" s="345"/>
      <c r="J155" s="345"/>
      <c r="K155" s="29" t="s">
        <v>26</v>
      </c>
      <c r="L155" s="29" t="s">
        <v>25</v>
      </c>
      <c r="M155" s="29">
        <v>1</v>
      </c>
    </row>
    <row r="156" spans="1:14" s="31" customFormat="1" ht="18.75" customHeight="1">
      <c r="A156" s="346" t="s">
        <v>768</v>
      </c>
      <c r="B156" s="346"/>
      <c r="C156" s="346"/>
      <c r="D156" s="346"/>
      <c r="E156" s="346"/>
      <c r="F156" s="346"/>
      <c r="G156" s="346"/>
      <c r="H156" s="346"/>
      <c r="I156" s="346"/>
      <c r="J156" s="346"/>
      <c r="K156" s="29" t="s">
        <v>27</v>
      </c>
      <c r="L156" s="29" t="s">
        <v>25</v>
      </c>
      <c r="M156" s="29">
        <v>2</v>
      </c>
    </row>
    <row r="157" spans="1:14" ht="9" customHeight="1"/>
    <row r="158" spans="1:14" ht="15" customHeight="1">
      <c r="A158" s="333" t="s">
        <v>0</v>
      </c>
      <c r="B158" s="332" t="s">
        <v>28</v>
      </c>
      <c r="C158" s="347" t="s">
        <v>5</v>
      </c>
      <c r="D158" s="348" t="s">
        <v>6</v>
      </c>
      <c r="E158" s="332" t="s">
        <v>44</v>
      </c>
      <c r="F158" s="332" t="s">
        <v>45</v>
      </c>
      <c r="G158" s="332" t="s">
        <v>29</v>
      </c>
      <c r="H158" s="332" t="s">
        <v>30</v>
      </c>
      <c r="I158" s="349" t="s">
        <v>20</v>
      </c>
      <c r="J158" s="349"/>
      <c r="K158" s="337" t="s">
        <v>31</v>
      </c>
      <c r="L158" s="338"/>
      <c r="M158" s="339"/>
    </row>
    <row r="159" spans="1:14" ht="27" customHeight="1">
      <c r="A159" s="333"/>
      <c r="B159" s="333"/>
      <c r="C159" s="347"/>
      <c r="D159" s="348"/>
      <c r="E159" s="333"/>
      <c r="F159" s="333"/>
      <c r="G159" s="333"/>
      <c r="H159" s="333"/>
      <c r="I159" s="33" t="s">
        <v>32</v>
      </c>
      <c r="J159" s="33" t="s">
        <v>33</v>
      </c>
      <c r="K159" s="340"/>
      <c r="L159" s="341"/>
      <c r="M159" s="342"/>
    </row>
    <row r="160" spans="1:14" ht="20.100000000000001" customHeight="1">
      <c r="A160" s="34">
        <v>1</v>
      </c>
      <c r="B160" s="107">
        <v>2021214418</v>
      </c>
      <c r="C160" s="35" t="s">
        <v>457</v>
      </c>
      <c r="D160" s="36" t="s">
        <v>334</v>
      </c>
      <c r="E160" s="111" t="s">
        <v>700</v>
      </c>
      <c r="F160" s="111" t="s">
        <v>701</v>
      </c>
      <c r="G160" s="37"/>
      <c r="H160" s="38"/>
      <c r="I160" s="38"/>
      <c r="J160" s="38"/>
      <c r="K160" s="334">
        <v>0</v>
      </c>
      <c r="L160" s="335"/>
      <c r="M160" s="336"/>
      <c r="N160" t="s">
        <v>769</v>
      </c>
    </row>
    <row r="161" spans="1:14" ht="20.100000000000001" customHeight="1">
      <c r="A161" s="34">
        <v>2</v>
      </c>
      <c r="B161" s="107">
        <v>2021713772</v>
      </c>
      <c r="C161" s="35" t="s">
        <v>293</v>
      </c>
      <c r="D161" s="36" t="s">
        <v>469</v>
      </c>
      <c r="E161" s="111" t="s">
        <v>450</v>
      </c>
      <c r="F161" s="111" t="s">
        <v>396</v>
      </c>
      <c r="G161" s="37"/>
      <c r="H161" s="38"/>
      <c r="I161" s="38"/>
      <c r="J161" s="38"/>
      <c r="K161" s="329">
        <v>0</v>
      </c>
      <c r="L161" s="330"/>
      <c r="M161" s="331"/>
      <c r="N161" t="s">
        <v>769</v>
      </c>
    </row>
    <row r="162" spans="1:14" ht="20.100000000000001" customHeight="1">
      <c r="A162" s="34">
        <v>3</v>
      </c>
      <c r="B162" s="107">
        <v>2020726827</v>
      </c>
      <c r="C162" s="35" t="s">
        <v>470</v>
      </c>
      <c r="D162" s="36" t="s">
        <v>335</v>
      </c>
      <c r="E162" s="111" t="s">
        <v>450</v>
      </c>
      <c r="F162" s="111" t="s">
        <v>396</v>
      </c>
      <c r="G162" s="37"/>
      <c r="H162" s="38"/>
      <c r="I162" s="38"/>
      <c r="J162" s="38"/>
      <c r="K162" s="329">
        <v>0</v>
      </c>
      <c r="L162" s="330"/>
      <c r="M162" s="331"/>
      <c r="N162" t="s">
        <v>769</v>
      </c>
    </row>
    <row r="163" spans="1:14" ht="20.100000000000001" customHeight="1">
      <c r="A163" s="34">
        <v>4</v>
      </c>
      <c r="B163" s="107">
        <v>2020267123</v>
      </c>
      <c r="C163" s="35" t="s">
        <v>50</v>
      </c>
      <c r="D163" s="36" t="s">
        <v>335</v>
      </c>
      <c r="E163" s="111" t="s">
        <v>591</v>
      </c>
      <c r="F163" s="111" t="s">
        <v>571</v>
      </c>
      <c r="G163" s="37"/>
      <c r="H163" s="38"/>
      <c r="I163" s="38"/>
      <c r="J163" s="38"/>
      <c r="K163" s="329">
        <v>0</v>
      </c>
      <c r="L163" s="330"/>
      <c r="M163" s="331"/>
      <c r="N163" t="s">
        <v>769</v>
      </c>
    </row>
    <row r="164" spans="1:14" ht="20.100000000000001" customHeight="1">
      <c r="A164" s="34">
        <v>5</v>
      </c>
      <c r="B164" s="107">
        <v>2020218371</v>
      </c>
      <c r="C164" s="35" t="s">
        <v>722</v>
      </c>
      <c r="D164" s="36" t="s">
        <v>335</v>
      </c>
      <c r="E164" s="111" t="s">
        <v>700</v>
      </c>
      <c r="F164" s="111" t="s">
        <v>701</v>
      </c>
      <c r="G164" s="37"/>
      <c r="H164" s="38"/>
      <c r="I164" s="38"/>
      <c r="J164" s="38"/>
      <c r="K164" s="329">
        <v>0</v>
      </c>
      <c r="L164" s="330"/>
      <c r="M164" s="331"/>
      <c r="N164" t="s">
        <v>769</v>
      </c>
    </row>
    <row r="165" spans="1:14" ht="20.100000000000001" customHeight="1">
      <c r="A165" s="34">
        <v>6</v>
      </c>
      <c r="B165" s="107">
        <v>1921225292</v>
      </c>
      <c r="C165" s="35" t="s">
        <v>343</v>
      </c>
      <c r="D165" s="36" t="s">
        <v>360</v>
      </c>
      <c r="E165" s="111" t="s">
        <v>354</v>
      </c>
      <c r="F165" s="111" t="s">
        <v>355</v>
      </c>
      <c r="G165" s="37"/>
      <c r="H165" s="38"/>
      <c r="I165" s="38"/>
      <c r="J165" s="38"/>
      <c r="K165" s="329">
        <v>0</v>
      </c>
      <c r="L165" s="330"/>
      <c r="M165" s="331"/>
      <c r="N165" t="s">
        <v>769</v>
      </c>
    </row>
    <row r="166" spans="1:14" ht="20.100000000000001" customHeight="1">
      <c r="A166" s="34">
        <v>7</v>
      </c>
      <c r="B166" s="107">
        <v>2021723854</v>
      </c>
      <c r="C166" s="35" t="s">
        <v>515</v>
      </c>
      <c r="D166" s="36" t="s">
        <v>516</v>
      </c>
      <c r="E166" s="111" t="s">
        <v>503</v>
      </c>
      <c r="F166" s="111" t="s">
        <v>504</v>
      </c>
      <c r="G166" s="37"/>
      <c r="H166" s="38"/>
      <c r="I166" s="38"/>
      <c r="J166" s="38"/>
      <c r="K166" s="329">
        <v>0</v>
      </c>
      <c r="L166" s="330"/>
      <c r="M166" s="331"/>
      <c r="N166" t="s">
        <v>769</v>
      </c>
    </row>
    <row r="167" spans="1:14" ht="20.100000000000001" customHeight="1">
      <c r="A167" s="34">
        <v>8</v>
      </c>
      <c r="B167" s="107">
        <v>2021224665</v>
      </c>
      <c r="C167" s="35" t="s">
        <v>361</v>
      </c>
      <c r="D167" s="36" t="s">
        <v>362</v>
      </c>
      <c r="E167" s="111" t="s">
        <v>354</v>
      </c>
      <c r="F167" s="111" t="s">
        <v>355</v>
      </c>
      <c r="G167" s="37"/>
      <c r="H167" s="38"/>
      <c r="I167" s="38"/>
      <c r="J167" s="38"/>
      <c r="K167" s="329">
        <v>0</v>
      </c>
      <c r="L167" s="330"/>
      <c r="M167" s="331"/>
      <c r="N167" t="s">
        <v>769</v>
      </c>
    </row>
    <row r="168" spans="1:14" ht="20.100000000000001" customHeight="1">
      <c r="A168" s="34">
        <v>9</v>
      </c>
      <c r="B168" s="107">
        <v>2020723551</v>
      </c>
      <c r="C168" s="35" t="s">
        <v>459</v>
      </c>
      <c r="D168" s="36" t="s">
        <v>517</v>
      </c>
      <c r="E168" s="111" t="s">
        <v>503</v>
      </c>
      <c r="F168" s="111" t="s">
        <v>504</v>
      </c>
      <c r="G168" s="37"/>
      <c r="H168" s="38"/>
      <c r="I168" s="38"/>
      <c r="J168" s="38"/>
      <c r="K168" s="329">
        <v>0</v>
      </c>
      <c r="L168" s="330"/>
      <c r="M168" s="331"/>
      <c r="N168" t="s">
        <v>769</v>
      </c>
    </row>
    <row r="169" spans="1:14" ht="20.100000000000001" customHeight="1">
      <c r="A169" s="34">
        <v>10</v>
      </c>
      <c r="B169" s="107">
        <v>2020217679</v>
      </c>
      <c r="C169" s="35" t="s">
        <v>724</v>
      </c>
      <c r="D169" s="36" t="s">
        <v>725</v>
      </c>
      <c r="E169" s="111" t="s">
        <v>700</v>
      </c>
      <c r="F169" s="111" t="s">
        <v>701</v>
      </c>
      <c r="G169" s="37"/>
      <c r="H169" s="38"/>
      <c r="I169" s="38"/>
      <c r="J169" s="38"/>
      <c r="K169" s="329">
        <v>0</v>
      </c>
      <c r="L169" s="330"/>
      <c r="M169" s="331"/>
      <c r="N169" t="s">
        <v>769</v>
      </c>
    </row>
    <row r="170" spans="1:14" ht="20.100000000000001" customHeight="1">
      <c r="A170" s="34">
        <v>11</v>
      </c>
      <c r="B170" s="107">
        <v>2020716270</v>
      </c>
      <c r="C170" s="35" t="s">
        <v>673</v>
      </c>
      <c r="D170" s="36" t="s">
        <v>674</v>
      </c>
      <c r="E170" s="111" t="s">
        <v>655</v>
      </c>
      <c r="F170" s="111" t="s">
        <v>629</v>
      </c>
      <c r="G170" s="37"/>
      <c r="H170" s="38"/>
      <c r="I170" s="38"/>
      <c r="J170" s="38"/>
      <c r="K170" s="329">
        <v>0</v>
      </c>
      <c r="L170" s="330"/>
      <c r="M170" s="331"/>
      <c r="N170" t="s">
        <v>769</v>
      </c>
    </row>
    <row r="171" spans="1:14" ht="20.100000000000001" customHeight="1">
      <c r="A171" s="34">
        <v>12</v>
      </c>
      <c r="B171" s="107">
        <v>2020346979</v>
      </c>
      <c r="C171" s="35" t="s">
        <v>338</v>
      </c>
      <c r="D171" s="36" t="s">
        <v>339</v>
      </c>
      <c r="E171" s="111" t="s">
        <v>628</v>
      </c>
      <c r="F171" s="111" t="s">
        <v>629</v>
      </c>
      <c r="G171" s="37"/>
      <c r="H171" s="38"/>
      <c r="I171" s="38"/>
      <c r="J171" s="38"/>
      <c r="K171" s="329">
        <v>0</v>
      </c>
      <c r="L171" s="330"/>
      <c r="M171" s="331"/>
      <c r="N171" t="s">
        <v>769</v>
      </c>
    </row>
    <row r="172" spans="1:14" ht="20.100000000000001" customHeight="1">
      <c r="A172" s="34">
        <v>13</v>
      </c>
      <c r="B172" s="107">
        <v>2021715635</v>
      </c>
      <c r="C172" s="35" t="s">
        <v>471</v>
      </c>
      <c r="D172" s="36" t="s">
        <v>339</v>
      </c>
      <c r="E172" s="111" t="s">
        <v>450</v>
      </c>
      <c r="F172" s="111" t="s">
        <v>396</v>
      </c>
      <c r="G172" s="37"/>
      <c r="H172" s="38"/>
      <c r="I172" s="38"/>
      <c r="J172" s="38"/>
      <c r="K172" s="329">
        <v>0</v>
      </c>
      <c r="L172" s="330"/>
      <c r="M172" s="331"/>
      <c r="N172" t="s">
        <v>769</v>
      </c>
    </row>
    <row r="173" spans="1:14" ht="20.100000000000001" customHeight="1">
      <c r="A173" s="34">
        <v>14</v>
      </c>
      <c r="B173" s="107">
        <v>2020713910</v>
      </c>
      <c r="C173" s="35" t="s">
        <v>726</v>
      </c>
      <c r="D173" s="36" t="s">
        <v>620</v>
      </c>
      <c r="E173" s="111" t="s">
        <v>700</v>
      </c>
      <c r="F173" s="111" t="s">
        <v>701</v>
      </c>
      <c r="G173" s="37"/>
      <c r="H173" s="38"/>
      <c r="I173" s="38"/>
      <c r="J173" s="38"/>
      <c r="K173" s="329">
        <v>0</v>
      </c>
      <c r="L173" s="330"/>
      <c r="M173" s="331"/>
      <c r="N173" t="s">
        <v>769</v>
      </c>
    </row>
    <row r="174" spans="1:14" ht="20.100000000000001" customHeight="1">
      <c r="A174" s="34">
        <v>15</v>
      </c>
      <c r="B174" s="107">
        <v>2020345324</v>
      </c>
      <c r="C174" s="35" t="s">
        <v>619</v>
      </c>
      <c r="D174" s="36" t="s">
        <v>620</v>
      </c>
      <c r="E174" s="111" t="s">
        <v>600</v>
      </c>
      <c r="F174" s="111" t="s">
        <v>601</v>
      </c>
      <c r="G174" s="37"/>
      <c r="H174" s="38"/>
      <c r="I174" s="38"/>
      <c r="J174" s="38"/>
      <c r="K174" s="329">
        <v>0</v>
      </c>
      <c r="L174" s="330"/>
      <c r="M174" s="331"/>
      <c r="N174" t="s">
        <v>769</v>
      </c>
    </row>
    <row r="175" spans="1:14" ht="20.100000000000001" customHeight="1">
      <c r="A175" s="34">
        <v>16</v>
      </c>
      <c r="B175" s="107">
        <v>2020226916</v>
      </c>
      <c r="C175" s="35" t="s">
        <v>621</v>
      </c>
      <c r="D175" s="36" t="s">
        <v>622</v>
      </c>
      <c r="E175" s="111" t="s">
        <v>600</v>
      </c>
      <c r="F175" s="111" t="s">
        <v>406</v>
      </c>
      <c r="G175" s="37"/>
      <c r="H175" s="38"/>
      <c r="I175" s="38"/>
      <c r="J175" s="38"/>
      <c r="K175" s="329">
        <v>0</v>
      </c>
      <c r="L175" s="330"/>
      <c r="M175" s="331"/>
      <c r="N175" t="s">
        <v>769</v>
      </c>
    </row>
    <row r="176" spans="1:14" ht="20.100000000000001" customHeight="1">
      <c r="A176" s="34">
        <v>17</v>
      </c>
      <c r="B176" s="107">
        <v>2020215838</v>
      </c>
      <c r="C176" s="35" t="s">
        <v>677</v>
      </c>
      <c r="D176" s="36" t="s">
        <v>678</v>
      </c>
      <c r="E176" s="111" t="s">
        <v>655</v>
      </c>
      <c r="F176" s="111" t="s">
        <v>629</v>
      </c>
      <c r="G176" s="37"/>
      <c r="H176" s="38"/>
      <c r="I176" s="38"/>
      <c r="J176" s="38"/>
      <c r="K176" s="329">
        <v>0</v>
      </c>
      <c r="L176" s="330"/>
      <c r="M176" s="331"/>
      <c r="N176" t="s">
        <v>769</v>
      </c>
    </row>
    <row r="177" spans="1:14" ht="20.100000000000001" customHeight="1">
      <c r="A177" s="34">
        <v>18</v>
      </c>
      <c r="B177" s="107">
        <v>2020717751</v>
      </c>
      <c r="C177" s="35" t="s">
        <v>472</v>
      </c>
      <c r="D177" s="36" t="s">
        <v>473</v>
      </c>
      <c r="E177" s="111" t="s">
        <v>450</v>
      </c>
      <c r="F177" s="111" t="s">
        <v>396</v>
      </c>
      <c r="G177" s="37"/>
      <c r="H177" s="38"/>
      <c r="I177" s="38"/>
      <c r="J177" s="38"/>
      <c r="K177" s="329">
        <v>0</v>
      </c>
      <c r="L177" s="330"/>
      <c r="M177" s="331"/>
      <c r="N177" t="s">
        <v>769</v>
      </c>
    </row>
    <row r="178" spans="1:14" ht="20.100000000000001" customHeight="1">
      <c r="A178" s="34">
        <v>19</v>
      </c>
      <c r="B178" s="107">
        <v>2021713744</v>
      </c>
      <c r="C178" s="35" t="s">
        <v>695</v>
      </c>
      <c r="D178" s="36" t="s">
        <v>341</v>
      </c>
      <c r="E178" s="111" t="s">
        <v>682</v>
      </c>
      <c r="F178" s="111" t="s">
        <v>629</v>
      </c>
      <c r="G178" s="37"/>
      <c r="H178" s="38"/>
      <c r="I178" s="38"/>
      <c r="J178" s="38"/>
      <c r="K178" s="329">
        <v>0</v>
      </c>
      <c r="L178" s="330"/>
      <c r="M178" s="331"/>
      <c r="N178" t="s">
        <v>769</v>
      </c>
    </row>
    <row r="179" spans="1:14" ht="20.100000000000001" customHeight="1">
      <c r="A179" s="34">
        <v>20</v>
      </c>
      <c r="B179" s="107">
        <v>2020713110</v>
      </c>
      <c r="C179" s="35" t="s">
        <v>332</v>
      </c>
      <c r="D179" s="36" t="s">
        <v>443</v>
      </c>
      <c r="E179" s="111" t="s">
        <v>422</v>
      </c>
      <c r="F179" s="111" t="s">
        <v>396</v>
      </c>
      <c r="G179" s="37"/>
      <c r="H179" s="38"/>
      <c r="I179" s="38"/>
      <c r="J179" s="38"/>
      <c r="K179" s="329">
        <v>0</v>
      </c>
      <c r="L179" s="330"/>
      <c r="M179" s="331"/>
      <c r="N179" t="s">
        <v>769</v>
      </c>
    </row>
    <row r="180" spans="1:14" ht="20.100000000000001" customHeight="1">
      <c r="A180" s="34">
        <v>21</v>
      </c>
      <c r="B180" s="107">
        <v>2020717326</v>
      </c>
      <c r="C180" s="35" t="s">
        <v>474</v>
      </c>
      <c r="D180" s="36" t="s">
        <v>443</v>
      </c>
      <c r="E180" s="111" t="s">
        <v>450</v>
      </c>
      <c r="F180" s="111" t="s">
        <v>396</v>
      </c>
      <c r="G180" s="37"/>
      <c r="H180" s="38"/>
      <c r="I180" s="38"/>
      <c r="J180" s="38"/>
      <c r="K180" s="329">
        <v>0</v>
      </c>
      <c r="L180" s="330"/>
      <c r="M180" s="331"/>
      <c r="N180" t="s">
        <v>769</v>
      </c>
    </row>
    <row r="182" spans="1:14" s="25" customFormat="1">
      <c r="B182" s="343" t="s">
        <v>21</v>
      </c>
      <c r="C182" s="343"/>
      <c r="D182" s="344" t="s">
        <v>282</v>
      </c>
      <c r="E182" s="344"/>
      <c r="F182" s="344"/>
      <c r="G182" s="344"/>
      <c r="H182" s="344"/>
      <c r="I182" s="344"/>
      <c r="J182" s="344"/>
      <c r="K182" s="27" t="s">
        <v>748</v>
      </c>
    </row>
    <row r="183" spans="1:14" s="25" customFormat="1">
      <c r="B183" s="343" t="s">
        <v>23</v>
      </c>
      <c r="C183" s="343"/>
      <c r="D183" s="28" t="s">
        <v>746</v>
      </c>
      <c r="E183" s="343" t="s">
        <v>750</v>
      </c>
      <c r="F183" s="343"/>
      <c r="G183" s="343"/>
      <c r="H183" s="343"/>
      <c r="I183" s="343"/>
      <c r="J183" s="343"/>
      <c r="K183" s="29" t="s">
        <v>24</v>
      </c>
      <c r="L183" s="30" t="s">
        <v>25</v>
      </c>
      <c r="M183" s="30">
        <v>3</v>
      </c>
    </row>
    <row r="184" spans="1:14" s="31" customFormat="1" ht="18.75" customHeight="1">
      <c r="B184" s="32" t="s">
        <v>751</v>
      </c>
      <c r="C184" s="345" t="s">
        <v>752</v>
      </c>
      <c r="D184" s="345"/>
      <c r="E184" s="345"/>
      <c r="F184" s="345"/>
      <c r="G184" s="345"/>
      <c r="H184" s="345"/>
      <c r="I184" s="345"/>
      <c r="J184" s="345"/>
      <c r="K184" s="29" t="s">
        <v>26</v>
      </c>
      <c r="L184" s="29" t="s">
        <v>25</v>
      </c>
      <c r="M184" s="29">
        <v>1</v>
      </c>
    </row>
    <row r="185" spans="1:14" s="31" customFormat="1" ht="18.75" customHeight="1">
      <c r="A185" s="346" t="s">
        <v>770</v>
      </c>
      <c r="B185" s="346"/>
      <c r="C185" s="346"/>
      <c r="D185" s="346"/>
      <c r="E185" s="346"/>
      <c r="F185" s="346"/>
      <c r="G185" s="346"/>
      <c r="H185" s="346"/>
      <c r="I185" s="346"/>
      <c r="J185" s="346"/>
      <c r="K185" s="29" t="s">
        <v>27</v>
      </c>
      <c r="L185" s="29" t="s">
        <v>25</v>
      </c>
      <c r="M185" s="29">
        <v>2</v>
      </c>
    </row>
    <row r="186" spans="1:14" ht="9" customHeight="1"/>
    <row r="187" spans="1:14" ht="15" customHeight="1">
      <c r="A187" s="333" t="s">
        <v>0</v>
      </c>
      <c r="B187" s="332" t="s">
        <v>28</v>
      </c>
      <c r="C187" s="347" t="s">
        <v>5</v>
      </c>
      <c r="D187" s="348" t="s">
        <v>6</v>
      </c>
      <c r="E187" s="332" t="s">
        <v>44</v>
      </c>
      <c r="F187" s="332" t="s">
        <v>45</v>
      </c>
      <c r="G187" s="332" t="s">
        <v>29</v>
      </c>
      <c r="H187" s="332" t="s">
        <v>30</v>
      </c>
      <c r="I187" s="349" t="s">
        <v>20</v>
      </c>
      <c r="J187" s="349"/>
      <c r="K187" s="337" t="s">
        <v>31</v>
      </c>
      <c r="L187" s="338"/>
      <c r="M187" s="339"/>
    </row>
    <row r="188" spans="1:14" ht="27" customHeight="1">
      <c r="A188" s="333"/>
      <c r="B188" s="333"/>
      <c r="C188" s="347"/>
      <c r="D188" s="348"/>
      <c r="E188" s="333"/>
      <c r="F188" s="333"/>
      <c r="G188" s="333"/>
      <c r="H188" s="333"/>
      <c r="I188" s="33" t="s">
        <v>32</v>
      </c>
      <c r="J188" s="33" t="s">
        <v>33</v>
      </c>
      <c r="K188" s="340"/>
      <c r="L188" s="341"/>
      <c r="M188" s="342"/>
    </row>
    <row r="189" spans="1:14" ht="20.100000000000001" customHeight="1">
      <c r="A189" s="34">
        <v>1</v>
      </c>
      <c r="B189" s="107">
        <v>2020212927</v>
      </c>
      <c r="C189" s="35" t="s">
        <v>727</v>
      </c>
      <c r="D189" s="36" t="s">
        <v>443</v>
      </c>
      <c r="E189" s="111" t="s">
        <v>700</v>
      </c>
      <c r="F189" s="111" t="s">
        <v>701</v>
      </c>
      <c r="G189" s="37"/>
      <c r="H189" s="38"/>
      <c r="I189" s="38"/>
      <c r="J189" s="38"/>
      <c r="K189" s="334" t="s">
        <v>747</v>
      </c>
      <c r="L189" s="335"/>
      <c r="M189" s="336"/>
      <c r="N189" t="s">
        <v>771</v>
      </c>
    </row>
    <row r="190" spans="1:14" ht="20.100000000000001" customHeight="1">
      <c r="A190" s="34">
        <v>2</v>
      </c>
      <c r="B190" s="107">
        <v>2020345305</v>
      </c>
      <c r="C190" s="35" t="s">
        <v>623</v>
      </c>
      <c r="D190" s="36" t="s">
        <v>342</v>
      </c>
      <c r="E190" s="111" t="s">
        <v>600</v>
      </c>
      <c r="F190" s="111" t="s">
        <v>601</v>
      </c>
      <c r="G190" s="37"/>
      <c r="H190" s="38"/>
      <c r="I190" s="38"/>
      <c r="J190" s="38"/>
      <c r="K190" s="329">
        <v>0</v>
      </c>
      <c r="L190" s="330"/>
      <c r="M190" s="331"/>
      <c r="N190" t="s">
        <v>771</v>
      </c>
    </row>
    <row r="191" spans="1:14" ht="20.100000000000001" customHeight="1">
      <c r="A191" s="34">
        <v>3</v>
      </c>
      <c r="B191" s="107">
        <v>2020714568</v>
      </c>
      <c r="C191" s="35" t="s">
        <v>308</v>
      </c>
      <c r="D191" s="36" t="s">
        <v>342</v>
      </c>
      <c r="E191" s="111" t="s">
        <v>628</v>
      </c>
      <c r="F191" s="111" t="s">
        <v>629</v>
      </c>
      <c r="G191" s="37"/>
      <c r="H191" s="38"/>
      <c r="I191" s="38"/>
      <c r="J191" s="38"/>
      <c r="K191" s="329">
        <v>0</v>
      </c>
      <c r="L191" s="330"/>
      <c r="M191" s="331"/>
      <c r="N191" t="s">
        <v>771</v>
      </c>
    </row>
    <row r="192" spans="1:14" ht="20.100000000000001" customHeight="1">
      <c r="A192" s="34">
        <v>4</v>
      </c>
      <c r="B192" s="107">
        <v>2020345408</v>
      </c>
      <c r="C192" s="35" t="s">
        <v>648</v>
      </c>
      <c r="D192" s="36" t="s">
        <v>342</v>
      </c>
      <c r="E192" s="111" t="s">
        <v>628</v>
      </c>
      <c r="F192" s="111" t="s">
        <v>629</v>
      </c>
      <c r="G192" s="37"/>
      <c r="H192" s="38"/>
      <c r="I192" s="38"/>
      <c r="J192" s="38"/>
      <c r="K192" s="329">
        <v>0</v>
      </c>
      <c r="L192" s="330"/>
      <c r="M192" s="331"/>
      <c r="N192" t="s">
        <v>771</v>
      </c>
    </row>
    <row r="193" spans="1:14" ht="20.100000000000001" customHeight="1">
      <c r="A193" s="34">
        <v>5</v>
      </c>
      <c r="B193" s="107">
        <v>2020234389</v>
      </c>
      <c r="C193" s="35" t="s">
        <v>414</v>
      </c>
      <c r="D193" s="36" t="s">
        <v>344</v>
      </c>
      <c r="E193" s="111" t="s">
        <v>393</v>
      </c>
      <c r="F193" s="111" t="s">
        <v>394</v>
      </c>
      <c r="G193" s="37"/>
      <c r="H193" s="38"/>
      <c r="I193" s="38"/>
      <c r="J193" s="38"/>
      <c r="K193" s="329">
        <v>0</v>
      </c>
      <c r="L193" s="330"/>
      <c r="M193" s="331"/>
      <c r="N193" t="s">
        <v>771</v>
      </c>
    </row>
    <row r="194" spans="1:14" ht="20.100000000000001" customHeight="1">
      <c r="A194" s="34">
        <v>6</v>
      </c>
      <c r="B194" s="107">
        <v>2020254155</v>
      </c>
      <c r="C194" s="35" t="s">
        <v>587</v>
      </c>
      <c r="D194" s="36" t="s">
        <v>344</v>
      </c>
      <c r="E194" s="111" t="s">
        <v>570</v>
      </c>
      <c r="F194" s="111" t="s">
        <v>571</v>
      </c>
      <c r="G194" s="37"/>
      <c r="H194" s="38"/>
      <c r="I194" s="38"/>
      <c r="J194" s="38"/>
      <c r="K194" s="329">
        <v>0</v>
      </c>
      <c r="L194" s="330"/>
      <c r="M194" s="331"/>
      <c r="N194" t="s">
        <v>771</v>
      </c>
    </row>
    <row r="195" spans="1:14" ht="20.100000000000001" customHeight="1">
      <c r="A195" s="34">
        <v>7</v>
      </c>
      <c r="B195" s="107">
        <v>2020718340</v>
      </c>
      <c r="C195" s="35" t="s">
        <v>651</v>
      </c>
      <c r="D195" s="36" t="s">
        <v>652</v>
      </c>
      <c r="E195" s="111" t="s">
        <v>628</v>
      </c>
      <c r="F195" s="111" t="s">
        <v>629</v>
      </c>
      <c r="G195" s="37"/>
      <c r="H195" s="38"/>
      <c r="I195" s="38"/>
      <c r="J195" s="38"/>
      <c r="K195" s="329">
        <v>0</v>
      </c>
      <c r="L195" s="330"/>
      <c r="M195" s="331"/>
      <c r="N195" t="s">
        <v>771</v>
      </c>
    </row>
    <row r="196" spans="1:14" ht="20.100000000000001" customHeight="1">
      <c r="A196" s="34">
        <v>8</v>
      </c>
      <c r="B196" s="107">
        <v>2021224905</v>
      </c>
      <c r="C196" s="35" t="s">
        <v>363</v>
      </c>
      <c r="D196" s="36" t="s">
        <v>346</v>
      </c>
      <c r="E196" s="111" t="s">
        <v>354</v>
      </c>
      <c r="F196" s="111" t="s">
        <v>355</v>
      </c>
      <c r="G196" s="37"/>
      <c r="H196" s="38"/>
      <c r="I196" s="38"/>
      <c r="J196" s="38"/>
      <c r="K196" s="329">
        <v>0</v>
      </c>
      <c r="L196" s="330"/>
      <c r="M196" s="331"/>
      <c r="N196" t="s">
        <v>771</v>
      </c>
    </row>
    <row r="197" spans="1:14" ht="20.100000000000001" customHeight="1">
      <c r="A197" s="34">
        <v>9</v>
      </c>
      <c r="B197" s="107">
        <v>2021143598</v>
      </c>
      <c r="C197" s="35" t="s">
        <v>555</v>
      </c>
      <c r="D197" s="36" t="s">
        <v>556</v>
      </c>
      <c r="E197" s="111" t="s">
        <v>526</v>
      </c>
      <c r="F197" s="111" t="s">
        <v>534</v>
      </c>
      <c r="G197" s="37"/>
      <c r="H197" s="38"/>
      <c r="I197" s="38"/>
      <c r="J197" s="38"/>
      <c r="K197" s="329">
        <v>0</v>
      </c>
      <c r="L197" s="330"/>
      <c r="M197" s="331"/>
      <c r="N197" t="s">
        <v>771</v>
      </c>
    </row>
    <row r="198" spans="1:14" ht="20.100000000000001" customHeight="1">
      <c r="A198" s="34">
        <v>10</v>
      </c>
      <c r="B198" s="107">
        <v>2020253880</v>
      </c>
      <c r="C198" s="35" t="s">
        <v>557</v>
      </c>
      <c r="D198" s="36" t="s">
        <v>558</v>
      </c>
      <c r="E198" s="111" t="s">
        <v>526</v>
      </c>
      <c r="F198" s="111" t="s">
        <v>527</v>
      </c>
      <c r="G198" s="37"/>
      <c r="H198" s="38"/>
      <c r="I198" s="38"/>
      <c r="J198" s="38"/>
      <c r="K198" s="329">
        <v>0</v>
      </c>
      <c r="L198" s="330"/>
      <c r="M198" s="331"/>
      <c r="N198" t="s">
        <v>771</v>
      </c>
    </row>
    <row r="199" spans="1:14" ht="20.100000000000001" customHeight="1">
      <c r="A199" s="34">
        <v>11</v>
      </c>
      <c r="B199" s="107">
        <v>2020245876</v>
      </c>
      <c r="C199" s="35" t="s">
        <v>417</v>
      </c>
      <c r="D199" s="36" t="s">
        <v>418</v>
      </c>
      <c r="E199" s="111" t="s">
        <v>393</v>
      </c>
      <c r="F199" s="111" t="s">
        <v>394</v>
      </c>
      <c r="G199" s="37"/>
      <c r="H199" s="38"/>
      <c r="I199" s="38"/>
      <c r="J199" s="38"/>
      <c r="K199" s="329">
        <v>0</v>
      </c>
      <c r="L199" s="330"/>
      <c r="M199" s="331"/>
      <c r="N199" t="s">
        <v>771</v>
      </c>
    </row>
    <row r="200" spans="1:14" ht="20.100000000000001" customHeight="1">
      <c r="A200" s="34">
        <v>12</v>
      </c>
      <c r="B200" s="107">
        <v>2020717376</v>
      </c>
      <c r="C200" s="35" t="s">
        <v>446</v>
      </c>
      <c r="D200" s="36" t="s">
        <v>447</v>
      </c>
      <c r="E200" s="111" t="s">
        <v>422</v>
      </c>
      <c r="F200" s="111" t="s">
        <v>396</v>
      </c>
      <c r="G200" s="37"/>
      <c r="H200" s="38"/>
      <c r="I200" s="38"/>
      <c r="J200" s="38"/>
      <c r="K200" s="329">
        <v>0</v>
      </c>
      <c r="L200" s="330"/>
      <c r="M200" s="331"/>
      <c r="N200" t="s">
        <v>771</v>
      </c>
    </row>
    <row r="201" spans="1:14" ht="20.100000000000001" customHeight="1">
      <c r="A201" s="34">
        <v>13</v>
      </c>
      <c r="B201" s="107">
        <v>2020714283</v>
      </c>
      <c r="C201" s="35" t="s">
        <v>699</v>
      </c>
      <c r="D201" s="36" t="s">
        <v>447</v>
      </c>
      <c r="E201" s="111" t="s">
        <v>682</v>
      </c>
      <c r="F201" s="111" t="s">
        <v>629</v>
      </c>
      <c r="G201" s="37"/>
      <c r="H201" s="38"/>
      <c r="I201" s="38"/>
      <c r="J201" s="38"/>
      <c r="K201" s="329">
        <v>0</v>
      </c>
      <c r="L201" s="330"/>
      <c r="M201" s="331"/>
      <c r="N201" t="s">
        <v>771</v>
      </c>
    </row>
    <row r="202" spans="1:14" ht="20.100000000000001" customHeight="1">
      <c r="A202" s="34">
        <v>14</v>
      </c>
      <c r="B202" s="107">
        <v>2020324235</v>
      </c>
      <c r="C202" s="35" t="s">
        <v>475</v>
      </c>
      <c r="D202" s="36" t="s">
        <v>476</v>
      </c>
      <c r="E202" s="111" t="s">
        <v>450</v>
      </c>
      <c r="F202" s="111" t="s">
        <v>396</v>
      </c>
      <c r="G202" s="37"/>
      <c r="H202" s="38"/>
      <c r="I202" s="38"/>
      <c r="J202" s="38"/>
      <c r="K202" s="329">
        <v>0</v>
      </c>
      <c r="L202" s="330"/>
      <c r="M202" s="331"/>
      <c r="N202" t="s">
        <v>771</v>
      </c>
    </row>
    <row r="203" spans="1:14" ht="20.100000000000001" customHeight="1">
      <c r="A203" s="34">
        <v>15</v>
      </c>
      <c r="B203" s="107">
        <v>2020346981</v>
      </c>
      <c r="C203" s="35" t="s">
        <v>625</v>
      </c>
      <c r="D203" s="36" t="s">
        <v>347</v>
      </c>
      <c r="E203" s="111" t="s">
        <v>600</v>
      </c>
      <c r="F203" s="111" t="s">
        <v>601</v>
      </c>
      <c r="G203" s="37"/>
      <c r="H203" s="38"/>
      <c r="I203" s="38"/>
      <c r="J203" s="38"/>
      <c r="K203" s="329">
        <v>0</v>
      </c>
      <c r="L203" s="330"/>
      <c r="M203" s="331"/>
      <c r="N203" t="s">
        <v>771</v>
      </c>
    </row>
    <row r="204" spans="1:14" ht="20.100000000000001" customHeight="1">
      <c r="A204" s="34">
        <v>16</v>
      </c>
      <c r="B204" s="107">
        <v>2020220610</v>
      </c>
      <c r="C204" s="35" t="s">
        <v>364</v>
      </c>
      <c r="D204" s="36" t="s">
        <v>347</v>
      </c>
      <c r="E204" s="111" t="s">
        <v>354</v>
      </c>
      <c r="F204" s="111" t="s">
        <v>355</v>
      </c>
      <c r="G204" s="37"/>
      <c r="H204" s="38"/>
      <c r="I204" s="38"/>
      <c r="J204" s="38"/>
      <c r="K204" s="329">
        <v>0</v>
      </c>
      <c r="L204" s="330"/>
      <c r="M204" s="331"/>
      <c r="N204" t="s">
        <v>771</v>
      </c>
    </row>
    <row r="205" spans="1:14" ht="20.100000000000001" customHeight="1">
      <c r="A205" s="34">
        <v>17</v>
      </c>
      <c r="B205" s="107">
        <v>2021727515</v>
      </c>
      <c r="C205" s="35" t="s">
        <v>520</v>
      </c>
      <c r="D205" s="36" t="s">
        <v>519</v>
      </c>
      <c r="E205" s="111" t="s">
        <v>503</v>
      </c>
      <c r="F205" s="111" t="s">
        <v>504</v>
      </c>
      <c r="G205" s="37"/>
      <c r="H205" s="38"/>
      <c r="I205" s="38"/>
      <c r="J205" s="38"/>
      <c r="K205" s="329">
        <v>0</v>
      </c>
      <c r="L205" s="330"/>
      <c r="M205" s="331"/>
      <c r="N205" t="s">
        <v>771</v>
      </c>
    </row>
    <row r="206" spans="1:14" ht="20.100000000000001" customHeight="1">
      <c r="A206" s="34">
        <v>18</v>
      </c>
      <c r="B206" s="107">
        <v>2021226624</v>
      </c>
      <c r="C206" s="35" t="s">
        <v>293</v>
      </c>
      <c r="D206" s="36" t="s">
        <v>365</v>
      </c>
      <c r="E206" s="111" t="s">
        <v>354</v>
      </c>
      <c r="F206" s="111" t="s">
        <v>355</v>
      </c>
      <c r="G206" s="37"/>
      <c r="H206" s="38"/>
      <c r="I206" s="38"/>
      <c r="J206" s="38"/>
      <c r="K206" s="329">
        <v>0</v>
      </c>
      <c r="L206" s="330"/>
      <c r="M206" s="331"/>
      <c r="N206" t="s">
        <v>771</v>
      </c>
    </row>
    <row r="207" spans="1:14" ht="20.100000000000001" customHeight="1">
      <c r="A207" s="34">
        <v>19</v>
      </c>
      <c r="B207" s="107">
        <v>2020212969</v>
      </c>
      <c r="C207" s="35" t="s">
        <v>388</v>
      </c>
      <c r="D207" s="36" t="s">
        <v>349</v>
      </c>
      <c r="E207" s="111" t="s">
        <v>393</v>
      </c>
      <c r="F207" s="111" t="s">
        <v>399</v>
      </c>
      <c r="G207" s="37"/>
      <c r="H207" s="38"/>
      <c r="I207" s="38"/>
      <c r="J207" s="38"/>
      <c r="K207" s="329">
        <v>0</v>
      </c>
      <c r="L207" s="330"/>
      <c r="M207" s="331"/>
      <c r="N207" t="s">
        <v>771</v>
      </c>
    </row>
    <row r="208" spans="1:14" ht="20.100000000000001" customHeight="1">
      <c r="A208" s="34">
        <v>20</v>
      </c>
      <c r="B208" s="107">
        <v>2020223510</v>
      </c>
      <c r="C208" s="35" t="s">
        <v>301</v>
      </c>
      <c r="D208" s="36" t="s">
        <v>350</v>
      </c>
      <c r="E208" s="111" t="s">
        <v>354</v>
      </c>
      <c r="F208" s="111" t="s">
        <v>355</v>
      </c>
      <c r="G208" s="37"/>
      <c r="H208" s="38"/>
      <c r="I208" s="38"/>
      <c r="J208" s="38"/>
      <c r="K208" s="329">
        <v>0</v>
      </c>
      <c r="L208" s="330"/>
      <c r="M208" s="331"/>
      <c r="N208" t="s">
        <v>771</v>
      </c>
    </row>
    <row r="209" spans="1:14" ht="20.100000000000001" customHeight="1">
      <c r="A209" s="34">
        <v>21</v>
      </c>
      <c r="B209" s="107">
        <v>2020213843</v>
      </c>
      <c r="C209" s="35" t="s">
        <v>308</v>
      </c>
      <c r="D209" s="36" t="s">
        <v>53</v>
      </c>
      <c r="E209" s="111" t="s">
        <v>628</v>
      </c>
      <c r="F209" s="111" t="s">
        <v>629</v>
      </c>
      <c r="G209" s="37"/>
      <c r="H209" s="38"/>
      <c r="I209" s="38"/>
      <c r="J209" s="38"/>
      <c r="K209" s="329" t="s">
        <v>89</v>
      </c>
      <c r="L209" s="330"/>
      <c r="M209" s="331"/>
      <c r="N209" t="s">
        <v>771</v>
      </c>
    </row>
    <row r="210" spans="1:14" ht="20.100000000000001" customHeight="1">
      <c r="A210" s="34">
        <v>22</v>
      </c>
      <c r="B210" s="107">
        <v>2020713954</v>
      </c>
      <c r="C210" s="35" t="s">
        <v>521</v>
      </c>
      <c r="D210" s="36" t="s">
        <v>53</v>
      </c>
      <c r="E210" s="111" t="s">
        <v>522</v>
      </c>
      <c r="F210" s="111" t="s">
        <v>523</v>
      </c>
      <c r="G210" s="37"/>
      <c r="H210" s="38"/>
      <c r="I210" s="38"/>
      <c r="J210" s="38"/>
      <c r="K210" s="329" t="s">
        <v>89</v>
      </c>
      <c r="L210" s="330"/>
      <c r="M210" s="331"/>
      <c r="N210" t="s">
        <v>771</v>
      </c>
    </row>
    <row r="211" spans="1:14" ht="20.100000000000001" customHeight="1">
      <c r="A211" s="34">
        <v>23</v>
      </c>
      <c r="B211" s="107">
        <v>2021257623</v>
      </c>
      <c r="C211" s="35" t="s">
        <v>569</v>
      </c>
      <c r="D211" s="36" t="s">
        <v>53</v>
      </c>
      <c r="E211" s="111" t="s">
        <v>570</v>
      </c>
      <c r="F211" s="111" t="s">
        <v>571</v>
      </c>
      <c r="G211" s="37"/>
      <c r="H211" s="38"/>
      <c r="I211" s="38"/>
      <c r="J211" s="38"/>
      <c r="K211" s="329" t="s">
        <v>89</v>
      </c>
      <c r="L211" s="330"/>
      <c r="M211" s="331"/>
      <c r="N211" t="s">
        <v>771</v>
      </c>
    </row>
    <row r="212" spans="1:14" ht="20.100000000000001" customHeight="1">
      <c r="A212" s="34">
        <v>24</v>
      </c>
      <c r="B212" s="107">
        <v>2021724810</v>
      </c>
      <c r="C212" s="35" t="s">
        <v>502</v>
      </c>
      <c r="D212" s="36" t="s">
        <v>53</v>
      </c>
      <c r="E212" s="111" t="s">
        <v>503</v>
      </c>
      <c r="F212" s="111" t="s">
        <v>504</v>
      </c>
      <c r="G212" s="37"/>
      <c r="H212" s="38"/>
      <c r="I212" s="38"/>
      <c r="J212" s="38"/>
      <c r="K212" s="329" t="s">
        <v>89</v>
      </c>
      <c r="L212" s="330"/>
      <c r="M212" s="331"/>
      <c r="N212" t="s">
        <v>771</v>
      </c>
    </row>
    <row r="213" spans="1:14" ht="20.100000000000001" customHeight="1">
      <c r="A213" s="34">
        <v>25</v>
      </c>
      <c r="B213" s="107">
        <v>2021718390</v>
      </c>
      <c r="C213" s="35" t="s">
        <v>453</v>
      </c>
      <c r="D213" s="36" t="s">
        <v>53</v>
      </c>
      <c r="E213" s="111" t="s">
        <v>450</v>
      </c>
      <c r="F213" s="111" t="s">
        <v>396</v>
      </c>
      <c r="G213" s="37"/>
      <c r="H213" s="38"/>
      <c r="I213" s="38"/>
      <c r="J213" s="38"/>
      <c r="K213" s="329" t="s">
        <v>89</v>
      </c>
      <c r="L213" s="330"/>
      <c r="M213" s="331"/>
      <c r="N213" t="s">
        <v>771</v>
      </c>
    </row>
    <row r="214" spans="1:14" ht="20.100000000000001" customHeight="1">
      <c r="A214" s="34">
        <v>26</v>
      </c>
      <c r="B214" s="107">
        <v>2021235878</v>
      </c>
      <c r="C214" s="35" t="s">
        <v>602</v>
      </c>
      <c r="D214" s="36" t="s">
        <v>56</v>
      </c>
      <c r="E214" s="111" t="s">
        <v>600</v>
      </c>
      <c r="F214" s="111" t="s">
        <v>406</v>
      </c>
      <c r="G214" s="37"/>
      <c r="H214" s="38"/>
      <c r="I214" s="38"/>
      <c r="J214" s="38"/>
      <c r="K214" s="329" t="s">
        <v>89</v>
      </c>
      <c r="L214" s="330"/>
      <c r="M214" s="331"/>
      <c r="N214" t="s">
        <v>771</v>
      </c>
    </row>
    <row r="215" spans="1:14" ht="20.100000000000001" customHeight="1">
      <c r="A215" s="34">
        <v>27</v>
      </c>
      <c r="B215" s="107">
        <v>2021214627</v>
      </c>
      <c r="C215" s="35" t="s">
        <v>366</v>
      </c>
      <c r="D215" s="36" t="s">
        <v>291</v>
      </c>
      <c r="E215" s="111" t="s">
        <v>367</v>
      </c>
      <c r="F215" s="111" t="s">
        <v>368</v>
      </c>
      <c r="G215" s="37"/>
      <c r="H215" s="38"/>
      <c r="I215" s="38"/>
      <c r="J215" s="38"/>
      <c r="K215" s="329" t="s">
        <v>89</v>
      </c>
      <c r="L215" s="330"/>
      <c r="M215" s="331"/>
      <c r="N215" t="s">
        <v>771</v>
      </c>
    </row>
    <row r="216" spans="1:14" ht="20.100000000000001" customHeight="1">
      <c r="A216" s="34">
        <v>28</v>
      </c>
      <c r="B216" s="107">
        <v>2010716470</v>
      </c>
      <c r="C216" s="35" t="s">
        <v>301</v>
      </c>
      <c r="D216" s="36" t="s">
        <v>654</v>
      </c>
      <c r="E216" s="111" t="s">
        <v>655</v>
      </c>
      <c r="F216" s="111" t="s">
        <v>629</v>
      </c>
      <c r="G216" s="37"/>
      <c r="H216" s="38"/>
      <c r="I216" s="38"/>
      <c r="J216" s="38"/>
      <c r="K216" s="329" t="s">
        <v>89</v>
      </c>
      <c r="L216" s="330"/>
      <c r="M216" s="331"/>
      <c r="N216" t="s">
        <v>771</v>
      </c>
    </row>
    <row r="217" spans="1:14" ht="20.100000000000001" customHeight="1">
      <c r="A217" s="34">
        <v>29</v>
      </c>
      <c r="B217" s="107">
        <v>2021716509</v>
      </c>
      <c r="C217" s="35" t="s">
        <v>604</v>
      </c>
      <c r="D217" s="36" t="s">
        <v>51</v>
      </c>
      <c r="E217" s="111" t="s">
        <v>600</v>
      </c>
      <c r="F217" s="111" t="s">
        <v>601</v>
      </c>
      <c r="G217" s="37"/>
      <c r="H217" s="38"/>
      <c r="I217" s="38"/>
      <c r="J217" s="38"/>
      <c r="K217" s="329" t="s">
        <v>89</v>
      </c>
      <c r="L217" s="330"/>
      <c r="M217" s="331"/>
      <c r="N217" t="s">
        <v>771</v>
      </c>
    </row>
    <row r="218" spans="1:14" ht="20.100000000000001" customHeight="1">
      <c r="A218" s="40">
        <v>30</v>
      </c>
      <c r="B218" s="107">
        <v>2021716091</v>
      </c>
      <c r="C218" s="35" t="s">
        <v>656</v>
      </c>
      <c r="D218" s="36" t="s">
        <v>657</v>
      </c>
      <c r="E218" s="111" t="s">
        <v>655</v>
      </c>
      <c r="F218" s="111" t="s">
        <v>629</v>
      </c>
      <c r="G218" s="41"/>
      <c r="H218" s="42"/>
      <c r="I218" s="42"/>
      <c r="J218" s="42"/>
      <c r="K218" s="329" t="s">
        <v>89</v>
      </c>
      <c r="L218" s="330"/>
      <c r="M218" s="331"/>
      <c r="N218" t="s">
        <v>771</v>
      </c>
    </row>
    <row r="219" spans="1:14" ht="20.100000000000001" customHeight="1">
      <c r="A219" s="60">
        <v>31</v>
      </c>
      <c r="B219" s="110">
        <v>2021213601</v>
      </c>
      <c r="C219" s="61" t="s">
        <v>380</v>
      </c>
      <c r="D219" s="62" t="s">
        <v>370</v>
      </c>
      <c r="E219" s="114" t="s">
        <v>381</v>
      </c>
      <c r="F219" s="114" t="s">
        <v>368</v>
      </c>
      <c r="G219" s="63"/>
      <c r="H219" s="64"/>
      <c r="I219" s="64"/>
      <c r="J219" s="64"/>
      <c r="K219" s="334" t="s">
        <v>89</v>
      </c>
      <c r="L219" s="335"/>
      <c r="M219" s="336"/>
      <c r="N219" t="s">
        <v>771</v>
      </c>
    </row>
    <row r="220" spans="1:14" ht="20.100000000000001" customHeight="1">
      <c r="A220" s="34">
        <v>32</v>
      </c>
      <c r="B220" s="107">
        <v>1921123161</v>
      </c>
      <c r="C220" s="35" t="s">
        <v>395</v>
      </c>
      <c r="D220" s="36" t="s">
        <v>294</v>
      </c>
      <c r="E220" s="111" t="s">
        <v>393</v>
      </c>
      <c r="F220" s="111" t="s">
        <v>396</v>
      </c>
      <c r="G220" s="37"/>
      <c r="H220" s="38"/>
      <c r="I220" s="38"/>
      <c r="J220" s="38"/>
      <c r="K220" s="329" t="s">
        <v>89</v>
      </c>
      <c r="L220" s="330"/>
      <c r="M220" s="331"/>
      <c r="N220" t="s">
        <v>771</v>
      </c>
    </row>
    <row r="221" spans="1:14" ht="20.100000000000001" customHeight="1">
      <c r="A221" s="34">
        <v>33</v>
      </c>
      <c r="B221" s="107">
        <v>2021210548</v>
      </c>
      <c r="C221" s="35" t="s">
        <v>371</v>
      </c>
      <c r="D221" s="36" t="s">
        <v>295</v>
      </c>
      <c r="E221" s="111" t="s">
        <v>367</v>
      </c>
      <c r="F221" s="111" t="s">
        <v>368</v>
      </c>
      <c r="G221" s="37"/>
      <c r="H221" s="38"/>
      <c r="I221" s="38"/>
      <c r="J221" s="38"/>
      <c r="K221" s="329" t="s">
        <v>89</v>
      </c>
      <c r="L221" s="330"/>
      <c r="M221" s="331"/>
      <c r="N221" t="s">
        <v>771</v>
      </c>
    </row>
    <row r="222" spans="1:14" ht="20.100000000000001" customHeight="1">
      <c r="A222" s="34">
        <v>34</v>
      </c>
      <c r="B222" s="107">
        <v>2020713135</v>
      </c>
      <c r="C222" s="35" t="s">
        <v>457</v>
      </c>
      <c r="D222" s="36" t="s">
        <v>295</v>
      </c>
      <c r="E222" s="111" t="s">
        <v>450</v>
      </c>
      <c r="F222" s="111" t="s">
        <v>396</v>
      </c>
      <c r="G222" s="37"/>
      <c r="H222" s="38"/>
      <c r="I222" s="38"/>
      <c r="J222" s="38"/>
      <c r="K222" s="329" t="s">
        <v>89</v>
      </c>
      <c r="L222" s="330"/>
      <c r="M222" s="331"/>
      <c r="N222" t="s">
        <v>771</v>
      </c>
    </row>
    <row r="223" spans="1:14" ht="20.100000000000001" customHeight="1">
      <c r="A223" s="34">
        <v>35</v>
      </c>
      <c r="B223" s="107">
        <v>2020244077</v>
      </c>
      <c r="C223" s="35" t="s">
        <v>572</v>
      </c>
      <c r="D223" s="36" t="s">
        <v>573</v>
      </c>
      <c r="E223" s="111" t="s">
        <v>570</v>
      </c>
      <c r="F223" s="111" t="s">
        <v>571</v>
      </c>
      <c r="G223" s="37"/>
      <c r="H223" s="38"/>
      <c r="I223" s="38"/>
      <c r="J223" s="38"/>
      <c r="K223" s="329" t="s">
        <v>89</v>
      </c>
      <c r="L223" s="330"/>
      <c r="M223" s="331"/>
      <c r="N223" t="s">
        <v>771</v>
      </c>
    </row>
    <row r="224" spans="1:14" ht="20.100000000000001" customHeight="1">
      <c r="A224" s="34">
        <v>36</v>
      </c>
      <c r="B224" s="107">
        <v>1911616901</v>
      </c>
      <c r="C224" s="35" t="s">
        <v>559</v>
      </c>
      <c r="D224" s="36" t="s">
        <v>297</v>
      </c>
      <c r="E224" s="111" t="s">
        <v>560</v>
      </c>
      <c r="F224" s="111" t="s">
        <v>561</v>
      </c>
      <c r="G224" s="37"/>
      <c r="H224" s="38"/>
      <c r="I224" s="38"/>
      <c r="J224" s="38"/>
      <c r="K224" s="329" t="s">
        <v>89</v>
      </c>
      <c r="L224" s="330"/>
      <c r="M224" s="331"/>
      <c r="N224" t="s">
        <v>771</v>
      </c>
    </row>
    <row r="225" spans="1:14" ht="20.100000000000001" customHeight="1">
      <c r="A225" s="34">
        <v>37</v>
      </c>
      <c r="B225" s="107">
        <v>2020514758</v>
      </c>
      <c r="C225" s="35" t="s">
        <v>426</v>
      </c>
      <c r="D225" s="36" t="s">
        <v>427</v>
      </c>
      <c r="E225" s="111" t="s">
        <v>422</v>
      </c>
      <c r="F225" s="111" t="s">
        <v>396</v>
      </c>
      <c r="G225" s="37"/>
      <c r="H225" s="38"/>
      <c r="I225" s="38"/>
      <c r="J225" s="38"/>
      <c r="K225" s="329" t="s">
        <v>89</v>
      </c>
      <c r="L225" s="330"/>
      <c r="M225" s="331"/>
      <c r="N225" t="s">
        <v>771</v>
      </c>
    </row>
    <row r="226" spans="1:14" ht="20.100000000000001" customHeight="1">
      <c r="A226" s="34">
        <v>38</v>
      </c>
      <c r="B226" s="107">
        <v>2020227373</v>
      </c>
      <c r="C226" s="35" t="s">
        <v>658</v>
      </c>
      <c r="D226" s="36" t="s">
        <v>383</v>
      </c>
      <c r="E226" s="111" t="s">
        <v>655</v>
      </c>
      <c r="F226" s="111" t="s">
        <v>629</v>
      </c>
      <c r="G226" s="37"/>
      <c r="H226" s="38"/>
      <c r="I226" s="38"/>
      <c r="J226" s="38"/>
      <c r="K226" s="329" t="s">
        <v>89</v>
      </c>
      <c r="L226" s="330"/>
      <c r="M226" s="331"/>
      <c r="N226" t="s">
        <v>771</v>
      </c>
    </row>
    <row r="227" spans="1:14" ht="20.100000000000001" customHeight="1">
      <c r="A227" s="34">
        <v>39</v>
      </c>
      <c r="B227" s="107">
        <v>2020714241</v>
      </c>
      <c r="C227" s="35" t="s">
        <v>681</v>
      </c>
      <c r="D227" s="36" t="s">
        <v>353</v>
      </c>
      <c r="E227" s="111" t="s">
        <v>682</v>
      </c>
      <c r="F227" s="111" t="s">
        <v>629</v>
      </c>
      <c r="G227" s="37"/>
      <c r="H227" s="38"/>
      <c r="I227" s="38"/>
      <c r="J227" s="38"/>
      <c r="K227" s="329" t="s">
        <v>89</v>
      </c>
      <c r="L227" s="330"/>
      <c r="M227" s="331"/>
      <c r="N227" t="s">
        <v>771</v>
      </c>
    </row>
    <row r="228" spans="1:14" ht="20.100000000000001" customHeight="1">
      <c r="A228" s="34">
        <v>40</v>
      </c>
      <c r="B228" s="107">
        <v>2021348197</v>
      </c>
      <c r="C228" s="35" t="s">
        <v>606</v>
      </c>
      <c r="D228" s="36" t="s">
        <v>299</v>
      </c>
      <c r="E228" s="111" t="s">
        <v>600</v>
      </c>
      <c r="F228" s="111" t="s">
        <v>601</v>
      </c>
      <c r="G228" s="37"/>
      <c r="H228" s="38"/>
      <c r="I228" s="38"/>
      <c r="J228" s="38"/>
      <c r="K228" s="329" t="s">
        <v>89</v>
      </c>
      <c r="L228" s="330"/>
      <c r="M228" s="331"/>
      <c r="N228" t="s">
        <v>771</v>
      </c>
    </row>
    <row r="229" spans="1:14" ht="20.100000000000001" customHeight="1">
      <c r="A229" s="34">
        <v>41</v>
      </c>
      <c r="B229" s="107">
        <v>2021235061</v>
      </c>
      <c r="C229" s="35" t="s">
        <v>605</v>
      </c>
      <c r="D229" s="36" t="s">
        <v>299</v>
      </c>
      <c r="E229" s="111" t="s">
        <v>600</v>
      </c>
      <c r="F229" s="111" t="s">
        <v>406</v>
      </c>
      <c r="G229" s="37"/>
      <c r="H229" s="38"/>
      <c r="I229" s="38"/>
      <c r="J229" s="38"/>
      <c r="K229" s="329" t="s">
        <v>89</v>
      </c>
      <c r="L229" s="330"/>
      <c r="M229" s="331"/>
      <c r="N229" t="s">
        <v>771</v>
      </c>
    </row>
    <row r="230" spans="1:14" ht="20.100000000000001" customHeight="1">
      <c r="A230" s="34">
        <v>42</v>
      </c>
      <c r="B230" s="107">
        <v>2021715640</v>
      </c>
      <c r="C230" s="35" t="s">
        <v>551</v>
      </c>
      <c r="D230" s="36" t="s">
        <v>299</v>
      </c>
      <c r="E230" s="111" t="s">
        <v>655</v>
      </c>
      <c r="F230" s="111" t="s">
        <v>629</v>
      </c>
      <c r="G230" s="37"/>
      <c r="H230" s="38"/>
      <c r="I230" s="38"/>
      <c r="J230" s="38"/>
      <c r="K230" s="329" t="s">
        <v>89</v>
      </c>
      <c r="L230" s="330"/>
      <c r="M230" s="331"/>
      <c r="N230" t="s">
        <v>771</v>
      </c>
    </row>
    <row r="231" spans="1:14" ht="20.100000000000001" customHeight="1">
      <c r="A231" s="34">
        <v>43</v>
      </c>
      <c r="B231" s="107">
        <v>2020345304</v>
      </c>
      <c r="C231" s="35" t="s">
        <v>304</v>
      </c>
      <c r="D231" s="36" t="s">
        <v>57</v>
      </c>
      <c r="E231" s="111" t="s">
        <v>655</v>
      </c>
      <c r="F231" s="111" t="s">
        <v>629</v>
      </c>
      <c r="G231" s="37"/>
      <c r="H231" s="38"/>
      <c r="I231" s="38"/>
      <c r="J231" s="38"/>
      <c r="K231" s="329" t="s">
        <v>89</v>
      </c>
      <c r="L231" s="330"/>
      <c r="M231" s="331"/>
      <c r="N231" t="s">
        <v>771</v>
      </c>
    </row>
    <row r="232" spans="1:14" ht="20.100000000000001" customHeight="1">
      <c r="A232" s="34">
        <v>44</v>
      </c>
      <c r="B232" s="107">
        <v>2020718168</v>
      </c>
      <c r="C232" s="35" t="s">
        <v>683</v>
      </c>
      <c r="D232" s="36" t="s">
        <v>52</v>
      </c>
      <c r="E232" s="111" t="s">
        <v>682</v>
      </c>
      <c r="F232" s="111" t="s">
        <v>629</v>
      </c>
      <c r="G232" s="37"/>
      <c r="H232" s="38"/>
      <c r="I232" s="38"/>
      <c r="J232" s="38"/>
      <c r="K232" s="329" t="s">
        <v>736</v>
      </c>
      <c r="L232" s="330"/>
      <c r="M232" s="331"/>
      <c r="N232" t="s">
        <v>771</v>
      </c>
    </row>
    <row r="233" spans="1:14" ht="20.100000000000001" customHeight="1">
      <c r="A233" s="34">
        <v>45</v>
      </c>
      <c r="B233" s="107">
        <v>2020716677</v>
      </c>
      <c r="C233" s="35" t="s">
        <v>459</v>
      </c>
      <c r="D233" s="36" t="s">
        <v>52</v>
      </c>
      <c r="E233" s="111" t="s">
        <v>450</v>
      </c>
      <c r="F233" s="111" t="s">
        <v>396</v>
      </c>
      <c r="G233" s="37"/>
      <c r="H233" s="38"/>
      <c r="I233" s="38"/>
      <c r="J233" s="38"/>
      <c r="K233" s="329" t="s">
        <v>89</v>
      </c>
      <c r="L233" s="330"/>
      <c r="M233" s="331"/>
      <c r="N233" t="s">
        <v>771</v>
      </c>
    </row>
    <row r="234" spans="1:14" ht="20.100000000000001" customHeight="1">
      <c r="A234" s="34">
        <v>46</v>
      </c>
      <c r="B234" s="107">
        <v>2021347230</v>
      </c>
      <c r="C234" s="35" t="s">
        <v>525</v>
      </c>
      <c r="D234" s="36" t="s">
        <v>49</v>
      </c>
      <c r="E234" s="111" t="s">
        <v>526</v>
      </c>
      <c r="F234" s="111" t="s">
        <v>527</v>
      </c>
      <c r="G234" s="37"/>
      <c r="H234" s="38"/>
      <c r="I234" s="38"/>
      <c r="J234" s="38"/>
      <c r="K234" s="329" t="s">
        <v>89</v>
      </c>
      <c r="L234" s="330"/>
      <c r="M234" s="331"/>
      <c r="N234" t="s">
        <v>771</v>
      </c>
    </row>
    <row r="235" spans="1:14" ht="20.100000000000001" customHeight="1">
      <c r="A235" s="34">
        <v>47</v>
      </c>
      <c r="B235" s="107">
        <v>2021213313</v>
      </c>
      <c r="C235" s="35" t="s">
        <v>372</v>
      </c>
      <c r="D235" s="36" t="s">
        <v>300</v>
      </c>
      <c r="E235" s="111" t="s">
        <v>367</v>
      </c>
      <c r="F235" s="111" t="s">
        <v>368</v>
      </c>
      <c r="G235" s="37"/>
      <c r="H235" s="38"/>
      <c r="I235" s="38"/>
      <c r="J235" s="38"/>
      <c r="K235" s="329" t="s">
        <v>89</v>
      </c>
      <c r="L235" s="330"/>
      <c r="M235" s="331"/>
      <c r="N235" t="s">
        <v>771</v>
      </c>
    </row>
    <row r="236" spans="1:14" ht="20.100000000000001" customHeight="1">
      <c r="A236" s="34">
        <v>48</v>
      </c>
      <c r="B236" s="107">
        <v>2021253828</v>
      </c>
      <c r="C236" s="35" t="s">
        <v>575</v>
      </c>
      <c r="D236" s="36" t="s">
        <v>300</v>
      </c>
      <c r="E236" s="111" t="s">
        <v>570</v>
      </c>
      <c r="F236" s="111" t="s">
        <v>571</v>
      </c>
      <c r="G236" s="37"/>
      <c r="H236" s="38"/>
      <c r="I236" s="38"/>
      <c r="J236" s="38"/>
      <c r="K236" s="329" t="s">
        <v>89</v>
      </c>
      <c r="L236" s="330"/>
      <c r="M236" s="331"/>
      <c r="N236" t="s">
        <v>771</v>
      </c>
    </row>
    <row r="237" spans="1:14" ht="20.100000000000001" customHeight="1">
      <c r="A237" s="34">
        <v>49</v>
      </c>
      <c r="B237" s="107">
        <v>2021218494</v>
      </c>
      <c r="C237" s="35" t="s">
        <v>373</v>
      </c>
      <c r="D237" s="36" t="s">
        <v>300</v>
      </c>
      <c r="E237" s="111" t="s">
        <v>367</v>
      </c>
      <c r="F237" s="111" t="s">
        <v>368</v>
      </c>
      <c r="G237" s="37"/>
      <c r="H237" s="38"/>
      <c r="I237" s="38"/>
      <c r="J237" s="38"/>
      <c r="K237" s="329" t="s">
        <v>736</v>
      </c>
      <c r="L237" s="330"/>
      <c r="M237" s="331"/>
      <c r="N237" t="s">
        <v>771</v>
      </c>
    </row>
    <row r="238" spans="1:14" ht="20.100000000000001" customHeight="1">
      <c r="A238" s="34">
        <v>50</v>
      </c>
      <c r="B238" s="107">
        <v>2020213379</v>
      </c>
      <c r="C238" s="35" t="s">
        <v>704</v>
      </c>
      <c r="D238" s="36" t="s">
        <v>577</v>
      </c>
      <c r="E238" s="111" t="s">
        <v>700</v>
      </c>
      <c r="F238" s="111" t="s">
        <v>701</v>
      </c>
      <c r="G238" s="37"/>
      <c r="H238" s="38"/>
      <c r="I238" s="38"/>
      <c r="J238" s="38"/>
      <c r="K238" s="329" t="s">
        <v>89</v>
      </c>
      <c r="L238" s="330"/>
      <c r="M238" s="331"/>
      <c r="N238" t="s">
        <v>771</v>
      </c>
    </row>
    <row r="239" spans="1:14" ht="20.100000000000001" customHeight="1">
      <c r="A239" s="34">
        <v>51</v>
      </c>
      <c r="B239" s="107">
        <v>2020715044</v>
      </c>
      <c r="C239" s="35" t="s">
        <v>659</v>
      </c>
      <c r="D239" s="36" t="s">
        <v>54</v>
      </c>
      <c r="E239" s="111" t="s">
        <v>655</v>
      </c>
      <c r="F239" s="111" t="s">
        <v>629</v>
      </c>
      <c r="G239" s="37"/>
      <c r="H239" s="38"/>
      <c r="I239" s="38"/>
      <c r="J239" s="38"/>
      <c r="K239" s="329" t="s">
        <v>89</v>
      </c>
      <c r="L239" s="330"/>
      <c r="M239" s="331"/>
      <c r="N239" t="s">
        <v>771</v>
      </c>
    </row>
    <row r="240" spans="1:14" ht="20.100000000000001" customHeight="1">
      <c r="A240" s="34">
        <v>52</v>
      </c>
      <c r="B240" s="107">
        <v>2021215105</v>
      </c>
      <c r="C240" s="35" t="s">
        <v>384</v>
      </c>
      <c r="D240" s="36" t="s">
        <v>54</v>
      </c>
      <c r="E240" s="111" t="s">
        <v>381</v>
      </c>
      <c r="F240" s="111" t="s">
        <v>368</v>
      </c>
      <c r="G240" s="37"/>
      <c r="H240" s="38"/>
      <c r="I240" s="38"/>
      <c r="J240" s="38"/>
      <c r="K240" s="329" t="s">
        <v>89</v>
      </c>
      <c r="L240" s="330"/>
      <c r="M240" s="331"/>
      <c r="N240" t="s">
        <v>771</v>
      </c>
    </row>
    <row r="241" spans="1:14" ht="20.100000000000001" customHeight="1">
      <c r="A241" s="34">
        <v>53</v>
      </c>
      <c r="B241" s="107">
        <v>2021350947</v>
      </c>
      <c r="C241" s="35" t="s">
        <v>706</v>
      </c>
      <c r="D241" s="36" t="s">
        <v>303</v>
      </c>
      <c r="E241" s="111" t="s">
        <v>700</v>
      </c>
      <c r="F241" s="111" t="s">
        <v>701</v>
      </c>
      <c r="G241" s="37"/>
      <c r="H241" s="38"/>
      <c r="I241" s="38"/>
      <c r="J241" s="38"/>
      <c r="K241" s="329" t="s">
        <v>89</v>
      </c>
      <c r="L241" s="330"/>
      <c r="M241" s="331"/>
      <c r="N241" t="s">
        <v>771</v>
      </c>
    </row>
    <row r="242" spans="1:14" ht="20.100000000000001" customHeight="1">
      <c r="A242" s="34">
        <v>54</v>
      </c>
      <c r="B242" s="107">
        <v>2020714839</v>
      </c>
      <c r="C242" s="35" t="s">
        <v>301</v>
      </c>
      <c r="D242" s="36" t="s">
        <v>430</v>
      </c>
      <c r="E242" s="111" t="s">
        <v>422</v>
      </c>
      <c r="F242" s="111" t="s">
        <v>396</v>
      </c>
      <c r="G242" s="37"/>
      <c r="H242" s="38"/>
      <c r="I242" s="38"/>
      <c r="J242" s="38"/>
      <c r="K242" s="329" t="s">
        <v>89</v>
      </c>
      <c r="L242" s="330"/>
      <c r="M242" s="331"/>
      <c r="N242" t="s">
        <v>771</v>
      </c>
    </row>
    <row r="243" spans="1:14" ht="20.100000000000001" customHeight="1">
      <c r="A243" s="34">
        <v>55</v>
      </c>
      <c r="B243" s="107">
        <v>2021213544</v>
      </c>
      <c r="C243" s="35" t="s">
        <v>385</v>
      </c>
      <c r="D243" s="36" t="s">
        <v>305</v>
      </c>
      <c r="E243" s="111" t="s">
        <v>381</v>
      </c>
      <c r="F243" s="111" t="s">
        <v>368</v>
      </c>
      <c r="G243" s="37"/>
      <c r="H243" s="38"/>
      <c r="I243" s="38"/>
      <c r="J243" s="38"/>
      <c r="K243" s="329" t="s">
        <v>89</v>
      </c>
      <c r="L243" s="330"/>
      <c r="M243" s="331"/>
      <c r="N243" t="s">
        <v>771</v>
      </c>
    </row>
    <row r="244" spans="1:14" ht="20.100000000000001" customHeight="1">
      <c r="A244" s="34">
        <v>56</v>
      </c>
      <c r="B244" s="107">
        <v>2021225845</v>
      </c>
      <c r="C244" s="35" t="s">
        <v>356</v>
      </c>
      <c r="D244" s="36" t="s">
        <v>305</v>
      </c>
      <c r="E244" s="111" t="s">
        <v>354</v>
      </c>
      <c r="F244" s="111" t="s">
        <v>355</v>
      </c>
      <c r="G244" s="37"/>
      <c r="H244" s="38"/>
      <c r="I244" s="38"/>
      <c r="J244" s="38"/>
      <c r="K244" s="329" t="s">
        <v>89</v>
      </c>
      <c r="L244" s="330"/>
      <c r="M244" s="331"/>
      <c r="N244" t="s">
        <v>771</v>
      </c>
    </row>
    <row r="245" spans="1:14" ht="20.100000000000001" customHeight="1">
      <c r="A245" s="34">
        <v>57</v>
      </c>
      <c r="B245" s="107">
        <v>2021217867</v>
      </c>
      <c r="C245" s="35" t="s">
        <v>707</v>
      </c>
      <c r="D245" s="36" t="s">
        <v>305</v>
      </c>
      <c r="E245" s="111" t="s">
        <v>700</v>
      </c>
      <c r="F245" s="111" t="s">
        <v>701</v>
      </c>
      <c r="G245" s="37"/>
      <c r="H245" s="38"/>
      <c r="I245" s="38"/>
      <c r="J245" s="38"/>
      <c r="K245" s="329" t="s">
        <v>89</v>
      </c>
      <c r="L245" s="330"/>
      <c r="M245" s="331"/>
      <c r="N245" t="s">
        <v>771</v>
      </c>
    </row>
    <row r="246" spans="1:14" ht="20.100000000000001" customHeight="1">
      <c r="A246" s="34">
        <v>58</v>
      </c>
      <c r="B246" s="107">
        <v>2021714469</v>
      </c>
      <c r="C246" s="35" t="s">
        <v>431</v>
      </c>
      <c r="D246" s="36" t="s">
        <v>432</v>
      </c>
      <c r="E246" s="111" t="s">
        <v>422</v>
      </c>
      <c r="F246" s="111" t="s">
        <v>396</v>
      </c>
      <c r="G246" s="37"/>
      <c r="H246" s="38"/>
      <c r="I246" s="38"/>
      <c r="J246" s="38"/>
      <c r="K246" s="329" t="s">
        <v>89</v>
      </c>
      <c r="L246" s="330"/>
      <c r="M246" s="331"/>
      <c r="N246" t="s">
        <v>771</v>
      </c>
    </row>
    <row r="247" spans="1:14" ht="20.100000000000001" customHeight="1">
      <c r="A247" s="34">
        <v>59</v>
      </c>
      <c r="B247" s="107">
        <v>2021244510</v>
      </c>
      <c r="C247" s="35" t="s">
        <v>609</v>
      </c>
      <c r="D247" s="36" t="s">
        <v>432</v>
      </c>
      <c r="E247" s="111" t="s">
        <v>600</v>
      </c>
      <c r="F247" s="111" t="s">
        <v>406</v>
      </c>
      <c r="G247" s="37"/>
      <c r="H247" s="38"/>
      <c r="I247" s="38"/>
      <c r="J247" s="38"/>
      <c r="K247" s="329" t="s">
        <v>736</v>
      </c>
      <c r="L247" s="330"/>
      <c r="M247" s="331"/>
      <c r="N247" t="s">
        <v>771</v>
      </c>
    </row>
    <row r="248" spans="1:14" ht="20.100000000000001" customHeight="1">
      <c r="A248" s="34">
        <v>60</v>
      </c>
      <c r="B248" s="107">
        <v>2020210989</v>
      </c>
      <c r="C248" s="35" t="s">
        <v>50</v>
      </c>
      <c r="D248" s="36" t="s">
        <v>307</v>
      </c>
      <c r="E248" s="111" t="s">
        <v>700</v>
      </c>
      <c r="F248" s="111" t="s">
        <v>701</v>
      </c>
      <c r="G248" s="37"/>
      <c r="H248" s="38"/>
      <c r="I248" s="38"/>
      <c r="J248" s="38"/>
      <c r="K248" s="329" t="s">
        <v>89</v>
      </c>
      <c r="L248" s="330"/>
      <c r="M248" s="331"/>
      <c r="N248" t="s">
        <v>771</v>
      </c>
    </row>
    <row r="249" spans="1:14" ht="20.100000000000001" customHeight="1">
      <c r="A249" s="60">
        <v>61</v>
      </c>
      <c r="B249" s="110">
        <v>2020212747</v>
      </c>
      <c r="C249" s="61" t="s">
        <v>386</v>
      </c>
      <c r="D249" s="62" t="s">
        <v>309</v>
      </c>
      <c r="E249" s="114" t="s">
        <v>381</v>
      </c>
      <c r="F249" s="114" t="s">
        <v>368</v>
      </c>
      <c r="G249" s="63"/>
      <c r="H249" s="64"/>
      <c r="I249" s="64"/>
      <c r="J249" s="64"/>
      <c r="K249" s="334" t="s">
        <v>89</v>
      </c>
      <c r="L249" s="335"/>
      <c r="M249" s="336"/>
      <c r="N249" t="s">
        <v>771</v>
      </c>
    </row>
    <row r="250" spans="1:14" ht="20.100000000000001" customHeight="1">
      <c r="A250" s="34">
        <v>62</v>
      </c>
      <c r="B250" s="107">
        <v>2021215666</v>
      </c>
      <c r="C250" s="35" t="s">
        <v>387</v>
      </c>
      <c r="D250" s="36" t="s">
        <v>309</v>
      </c>
      <c r="E250" s="111" t="s">
        <v>381</v>
      </c>
      <c r="F250" s="111" t="s">
        <v>368</v>
      </c>
      <c r="G250" s="37"/>
      <c r="H250" s="38"/>
      <c r="I250" s="38"/>
      <c r="J250" s="38"/>
      <c r="K250" s="329" t="s">
        <v>89</v>
      </c>
      <c r="L250" s="330"/>
      <c r="M250" s="331"/>
      <c r="N250" t="s">
        <v>771</v>
      </c>
    </row>
    <row r="251" spans="1:14" ht="20.100000000000001" customHeight="1">
      <c r="A251" s="34">
        <v>63</v>
      </c>
      <c r="B251" s="107">
        <v>2020714782</v>
      </c>
      <c r="C251" s="35" t="s">
        <v>433</v>
      </c>
      <c r="D251" s="36" t="s">
        <v>310</v>
      </c>
      <c r="E251" s="111" t="s">
        <v>422</v>
      </c>
      <c r="F251" s="111" t="s">
        <v>396</v>
      </c>
      <c r="G251" s="37"/>
      <c r="H251" s="38"/>
      <c r="I251" s="38"/>
      <c r="J251" s="38"/>
      <c r="K251" s="329" t="s">
        <v>736</v>
      </c>
      <c r="L251" s="330"/>
      <c r="M251" s="331"/>
      <c r="N251" t="s">
        <v>771</v>
      </c>
    </row>
    <row r="252" spans="1:14" ht="20.100000000000001" customHeight="1">
      <c r="A252" s="34">
        <v>64</v>
      </c>
      <c r="B252" s="107">
        <v>2021228178</v>
      </c>
      <c r="C252" s="35" t="s">
        <v>357</v>
      </c>
      <c r="D252" s="36" t="s">
        <v>312</v>
      </c>
      <c r="E252" s="111" t="s">
        <v>354</v>
      </c>
      <c r="F252" s="111" t="s">
        <v>355</v>
      </c>
      <c r="G252" s="37"/>
      <c r="H252" s="38"/>
      <c r="I252" s="38"/>
      <c r="J252" s="38"/>
      <c r="K252" s="329" t="s">
        <v>89</v>
      </c>
      <c r="L252" s="330"/>
      <c r="M252" s="331"/>
      <c r="N252" t="s">
        <v>771</v>
      </c>
    </row>
    <row r="253" spans="1:14" ht="20.100000000000001" customHeight="1">
      <c r="A253" s="34">
        <v>65</v>
      </c>
      <c r="B253" s="107">
        <v>2021267847</v>
      </c>
      <c r="C253" s="35" t="s">
        <v>302</v>
      </c>
      <c r="D253" s="36" t="s">
        <v>584</v>
      </c>
      <c r="E253" s="111" t="s">
        <v>570</v>
      </c>
      <c r="F253" s="111" t="s">
        <v>571</v>
      </c>
      <c r="G253" s="37"/>
      <c r="H253" s="38"/>
      <c r="I253" s="38"/>
      <c r="J253" s="38"/>
      <c r="K253" s="329" t="s">
        <v>89</v>
      </c>
      <c r="L253" s="330"/>
      <c r="M253" s="331"/>
      <c r="N253" t="s">
        <v>771</v>
      </c>
    </row>
    <row r="254" spans="1:14" ht="20.100000000000001" customHeight="1">
      <c r="A254" s="34">
        <v>66</v>
      </c>
      <c r="B254" s="107">
        <v>1821214236</v>
      </c>
      <c r="C254" s="35" t="s">
        <v>610</v>
      </c>
      <c r="D254" s="36" t="s">
        <v>611</v>
      </c>
      <c r="E254" s="111" t="s">
        <v>600</v>
      </c>
      <c r="F254" s="111" t="s">
        <v>289</v>
      </c>
      <c r="G254" s="37"/>
      <c r="H254" s="38"/>
      <c r="I254" s="38"/>
      <c r="J254" s="38"/>
      <c r="K254" s="329" t="s">
        <v>89</v>
      </c>
      <c r="L254" s="330"/>
      <c r="M254" s="331"/>
      <c r="N254" t="s">
        <v>771</v>
      </c>
    </row>
    <row r="255" spans="1:14" ht="20.100000000000001" customHeight="1">
      <c r="A255" s="34">
        <v>67</v>
      </c>
      <c r="B255" s="107">
        <v>2021713483</v>
      </c>
      <c r="C255" s="35" t="s">
        <v>293</v>
      </c>
      <c r="D255" s="36" t="s">
        <v>434</v>
      </c>
      <c r="E255" s="111" t="s">
        <v>422</v>
      </c>
      <c r="F255" s="111" t="s">
        <v>396</v>
      </c>
      <c r="G255" s="37"/>
      <c r="H255" s="38"/>
      <c r="I255" s="38"/>
      <c r="J255" s="38"/>
      <c r="K255" s="329" t="s">
        <v>736</v>
      </c>
      <c r="L255" s="330"/>
      <c r="M255" s="331"/>
      <c r="N255" t="s">
        <v>771</v>
      </c>
    </row>
    <row r="256" spans="1:14" ht="20.100000000000001" customHeight="1">
      <c r="A256" s="34">
        <v>68</v>
      </c>
      <c r="B256" s="107">
        <v>2020355495</v>
      </c>
      <c r="C256" s="35" t="s">
        <v>709</v>
      </c>
      <c r="D256" s="36" t="s">
        <v>488</v>
      </c>
      <c r="E256" s="111" t="s">
        <v>700</v>
      </c>
      <c r="F256" s="111" t="s">
        <v>701</v>
      </c>
      <c r="G256" s="37"/>
      <c r="H256" s="38"/>
      <c r="I256" s="38"/>
      <c r="J256" s="38"/>
      <c r="K256" s="329" t="s">
        <v>89</v>
      </c>
      <c r="L256" s="330"/>
      <c r="M256" s="331"/>
      <c r="N256" t="s">
        <v>771</v>
      </c>
    </row>
    <row r="257" spans="1:14" ht="20.100000000000001" customHeight="1">
      <c r="A257" s="34">
        <v>69</v>
      </c>
      <c r="B257" s="107">
        <v>2020345393</v>
      </c>
      <c r="C257" s="35" t="s">
        <v>388</v>
      </c>
      <c r="D257" s="36" t="s">
        <v>488</v>
      </c>
      <c r="E257" s="111" t="s">
        <v>600</v>
      </c>
      <c r="F257" s="111" t="s">
        <v>601</v>
      </c>
      <c r="G257" s="37"/>
      <c r="H257" s="38"/>
      <c r="I257" s="38"/>
      <c r="J257" s="38"/>
      <c r="K257" s="329" t="s">
        <v>89</v>
      </c>
      <c r="L257" s="330"/>
      <c r="M257" s="331"/>
      <c r="N257" t="s">
        <v>771</v>
      </c>
    </row>
    <row r="258" spans="1:14" ht="20.100000000000001" customHeight="1">
      <c r="A258" s="34">
        <v>70</v>
      </c>
      <c r="B258" s="107">
        <v>2020345416</v>
      </c>
      <c r="C258" s="35" t="s">
        <v>661</v>
      </c>
      <c r="D258" s="36" t="s">
        <v>488</v>
      </c>
      <c r="E258" s="111" t="s">
        <v>655</v>
      </c>
      <c r="F258" s="111" t="s">
        <v>629</v>
      </c>
      <c r="G258" s="37"/>
      <c r="H258" s="38"/>
      <c r="I258" s="38"/>
      <c r="J258" s="38"/>
      <c r="K258" s="329" t="s">
        <v>89</v>
      </c>
      <c r="L258" s="330"/>
      <c r="M258" s="331"/>
      <c r="N258" t="s">
        <v>771</v>
      </c>
    </row>
    <row r="259" spans="1:14" ht="20.100000000000001" customHeight="1">
      <c r="A259" s="34">
        <v>71</v>
      </c>
      <c r="B259" s="107">
        <v>2020715682</v>
      </c>
      <c r="C259" s="35" t="s">
        <v>662</v>
      </c>
      <c r="D259" s="36" t="s">
        <v>488</v>
      </c>
      <c r="E259" s="111" t="s">
        <v>655</v>
      </c>
      <c r="F259" s="111" t="s">
        <v>629</v>
      </c>
      <c r="G259" s="37"/>
      <c r="H259" s="38"/>
      <c r="I259" s="38"/>
      <c r="J259" s="38"/>
      <c r="K259" s="329" t="s">
        <v>89</v>
      </c>
      <c r="L259" s="330"/>
      <c r="M259" s="331"/>
      <c r="N259" t="s">
        <v>771</v>
      </c>
    </row>
    <row r="260" spans="1:14" ht="20.100000000000001" customHeight="1">
      <c r="A260" s="34">
        <v>72</v>
      </c>
      <c r="B260" s="107">
        <v>2021216884</v>
      </c>
      <c r="C260" s="35" t="s">
        <v>388</v>
      </c>
      <c r="D260" s="36" t="s">
        <v>389</v>
      </c>
      <c r="E260" s="111" t="s">
        <v>381</v>
      </c>
      <c r="F260" s="111" t="s">
        <v>368</v>
      </c>
      <c r="G260" s="37"/>
      <c r="H260" s="38"/>
      <c r="I260" s="38"/>
      <c r="J260" s="38"/>
      <c r="K260" s="329" t="s">
        <v>89</v>
      </c>
      <c r="L260" s="330"/>
      <c r="M260" s="331"/>
      <c r="N260" t="s">
        <v>771</v>
      </c>
    </row>
    <row r="261" spans="1:14" ht="20.100000000000001" customHeight="1">
      <c r="A261" s="34">
        <v>73</v>
      </c>
      <c r="B261" s="107">
        <v>2021713876</v>
      </c>
      <c r="C261" s="35" t="s">
        <v>435</v>
      </c>
      <c r="D261" s="36" t="s">
        <v>436</v>
      </c>
      <c r="E261" s="111" t="s">
        <v>422</v>
      </c>
      <c r="F261" s="111" t="s">
        <v>396</v>
      </c>
      <c r="G261" s="37"/>
      <c r="H261" s="38"/>
      <c r="I261" s="38"/>
      <c r="J261" s="38"/>
      <c r="K261" s="329" t="s">
        <v>89</v>
      </c>
      <c r="L261" s="330"/>
      <c r="M261" s="331"/>
      <c r="N261" t="s">
        <v>771</v>
      </c>
    </row>
    <row r="262" spans="1:14" ht="20.100000000000001" customHeight="1">
      <c r="A262" s="34">
        <v>74</v>
      </c>
      <c r="B262" s="107">
        <v>2021213312</v>
      </c>
      <c r="C262" s="35" t="s">
        <v>638</v>
      </c>
      <c r="D262" s="36" t="s">
        <v>639</v>
      </c>
      <c r="E262" s="111" t="s">
        <v>700</v>
      </c>
      <c r="F262" s="111" t="s">
        <v>701</v>
      </c>
      <c r="G262" s="37"/>
      <c r="H262" s="38"/>
      <c r="I262" s="38"/>
      <c r="J262" s="38"/>
      <c r="K262" s="329" t="s">
        <v>89</v>
      </c>
      <c r="L262" s="330"/>
      <c r="M262" s="331"/>
      <c r="N262" t="s">
        <v>771</v>
      </c>
    </row>
    <row r="263" spans="1:14" ht="20.100000000000001" customHeight="1">
      <c r="A263" s="34">
        <v>75</v>
      </c>
      <c r="B263" s="107">
        <v>2020717634</v>
      </c>
      <c r="C263" s="35" t="s">
        <v>332</v>
      </c>
      <c r="D263" s="36" t="s">
        <v>460</v>
      </c>
      <c r="E263" s="111" t="s">
        <v>450</v>
      </c>
      <c r="F263" s="111" t="s">
        <v>396</v>
      </c>
      <c r="G263" s="37"/>
      <c r="H263" s="38"/>
      <c r="I263" s="38"/>
      <c r="J263" s="38"/>
      <c r="K263" s="329" t="s">
        <v>89</v>
      </c>
      <c r="L263" s="330"/>
      <c r="M263" s="331"/>
      <c r="N263" t="s">
        <v>771</v>
      </c>
    </row>
    <row r="264" spans="1:14" ht="20.100000000000001" customHeight="1">
      <c r="A264" s="34">
        <v>76</v>
      </c>
      <c r="B264" s="107">
        <v>2021716100</v>
      </c>
      <c r="C264" s="35" t="s">
        <v>461</v>
      </c>
      <c r="D264" s="36" t="s">
        <v>460</v>
      </c>
      <c r="E264" s="111" t="s">
        <v>450</v>
      </c>
      <c r="F264" s="111" t="s">
        <v>396</v>
      </c>
      <c r="G264" s="37"/>
      <c r="H264" s="38"/>
      <c r="I264" s="38"/>
      <c r="J264" s="38"/>
      <c r="K264" s="329" t="s">
        <v>89</v>
      </c>
      <c r="L264" s="330"/>
      <c r="M264" s="331"/>
      <c r="N264" t="s">
        <v>771</v>
      </c>
    </row>
    <row r="265" spans="1:14" ht="20.100000000000001" customHeight="1">
      <c r="A265" s="34">
        <v>77</v>
      </c>
      <c r="B265" s="107">
        <v>2021711906</v>
      </c>
      <c r="C265" s="35" t="s">
        <v>531</v>
      </c>
      <c r="D265" s="36" t="s">
        <v>460</v>
      </c>
      <c r="E265" s="111" t="s">
        <v>526</v>
      </c>
      <c r="F265" s="111" t="s">
        <v>532</v>
      </c>
      <c r="G265" s="37"/>
      <c r="H265" s="38"/>
      <c r="I265" s="38"/>
      <c r="J265" s="38"/>
      <c r="K265" s="329" t="s">
        <v>89</v>
      </c>
      <c r="L265" s="330"/>
      <c r="M265" s="331"/>
      <c r="N265" t="s">
        <v>771</v>
      </c>
    </row>
    <row r="266" spans="1:14" ht="20.100000000000001" customHeight="1">
      <c r="A266" s="34">
        <v>78</v>
      </c>
      <c r="B266" s="107">
        <v>1920718513</v>
      </c>
      <c r="C266" s="35" t="s">
        <v>439</v>
      </c>
      <c r="D266" s="36" t="s">
        <v>440</v>
      </c>
      <c r="E266" s="111" t="s">
        <v>422</v>
      </c>
      <c r="F266" s="111" t="s">
        <v>396</v>
      </c>
      <c r="G266" s="37"/>
      <c r="H266" s="38"/>
      <c r="I266" s="38"/>
      <c r="J266" s="38"/>
      <c r="K266" s="329" t="s">
        <v>89</v>
      </c>
      <c r="L266" s="330"/>
      <c r="M266" s="331"/>
      <c r="N266" t="s">
        <v>771</v>
      </c>
    </row>
    <row r="267" spans="1:14" ht="20.100000000000001" customHeight="1">
      <c r="A267" s="34">
        <v>79</v>
      </c>
      <c r="B267" s="107">
        <v>2021714334</v>
      </c>
      <c r="C267" s="35" t="s">
        <v>684</v>
      </c>
      <c r="D267" s="36" t="s">
        <v>316</v>
      </c>
      <c r="E267" s="111" t="s">
        <v>682</v>
      </c>
      <c r="F267" s="111" t="s">
        <v>629</v>
      </c>
      <c r="G267" s="37"/>
      <c r="H267" s="38"/>
      <c r="I267" s="38"/>
      <c r="J267" s="38"/>
      <c r="K267" s="329" t="s">
        <v>89</v>
      </c>
      <c r="L267" s="330"/>
      <c r="M267" s="331"/>
      <c r="N267" t="s">
        <v>771</v>
      </c>
    </row>
    <row r="268" spans="1:14" ht="20.100000000000001" customHeight="1">
      <c r="A268" s="34">
        <v>80</v>
      </c>
      <c r="B268" s="107">
        <v>2021215699</v>
      </c>
      <c r="C268" s="35" t="s">
        <v>392</v>
      </c>
      <c r="D268" s="36" t="s">
        <v>316</v>
      </c>
      <c r="E268" s="111" t="s">
        <v>700</v>
      </c>
      <c r="F268" s="111" t="s">
        <v>701</v>
      </c>
      <c r="G268" s="37"/>
      <c r="H268" s="38"/>
      <c r="I268" s="38"/>
      <c r="J268" s="38"/>
      <c r="K268" s="329" t="s">
        <v>89</v>
      </c>
      <c r="L268" s="330"/>
      <c r="M268" s="331"/>
      <c r="N268" t="s">
        <v>771</v>
      </c>
    </row>
    <row r="269" spans="1:14" ht="20.100000000000001" customHeight="1">
      <c r="A269" s="34">
        <v>81</v>
      </c>
      <c r="B269" s="107">
        <v>2020716719</v>
      </c>
      <c r="C269" s="35" t="s">
        <v>464</v>
      </c>
      <c r="D269" s="36" t="s">
        <v>463</v>
      </c>
      <c r="E269" s="111" t="s">
        <v>450</v>
      </c>
      <c r="F269" s="111" t="s">
        <v>396</v>
      </c>
      <c r="G269" s="37"/>
      <c r="H269" s="38"/>
      <c r="I269" s="38"/>
      <c r="J269" s="38"/>
      <c r="K269" s="329" t="s">
        <v>89</v>
      </c>
      <c r="L269" s="330"/>
      <c r="M269" s="331"/>
      <c r="N269" t="s">
        <v>771</v>
      </c>
    </row>
    <row r="270" spans="1:14" ht="20.100000000000001" customHeight="1">
      <c r="A270" s="34">
        <v>82</v>
      </c>
      <c r="B270" s="107">
        <v>1920216586</v>
      </c>
      <c r="C270" s="35" t="s">
        <v>304</v>
      </c>
      <c r="D270" s="36" t="s">
        <v>494</v>
      </c>
      <c r="E270" s="111" t="s">
        <v>700</v>
      </c>
      <c r="F270" s="111" t="s">
        <v>713</v>
      </c>
      <c r="G270" s="37"/>
      <c r="H270" s="38"/>
      <c r="I270" s="38"/>
      <c r="J270" s="38"/>
      <c r="K270" s="329" t="s">
        <v>89</v>
      </c>
      <c r="L270" s="330"/>
      <c r="M270" s="331"/>
      <c r="N270" t="s">
        <v>771</v>
      </c>
    </row>
    <row r="271" spans="1:14" ht="20.100000000000001" customHeight="1">
      <c r="A271" s="34">
        <v>83</v>
      </c>
      <c r="B271" s="107">
        <v>2020345332</v>
      </c>
      <c r="C271" s="35" t="s">
        <v>666</v>
      </c>
      <c r="D271" s="36" t="s">
        <v>494</v>
      </c>
      <c r="E271" s="111" t="s">
        <v>682</v>
      </c>
      <c r="F271" s="111" t="s">
        <v>629</v>
      </c>
      <c r="G271" s="37"/>
      <c r="H271" s="38"/>
      <c r="I271" s="38"/>
      <c r="J271" s="38"/>
      <c r="K271" s="329" t="s">
        <v>89</v>
      </c>
      <c r="L271" s="330"/>
      <c r="M271" s="331"/>
      <c r="N271" t="s">
        <v>771</v>
      </c>
    </row>
    <row r="272" spans="1:14" ht="20.100000000000001" customHeight="1">
      <c r="A272" s="34">
        <v>84</v>
      </c>
      <c r="B272" s="107">
        <v>2020714780</v>
      </c>
      <c r="C272" s="35" t="s">
        <v>493</v>
      </c>
      <c r="D272" s="36" t="s">
        <v>494</v>
      </c>
      <c r="E272" s="111" t="s">
        <v>478</v>
      </c>
      <c r="F272" s="111" t="s">
        <v>396</v>
      </c>
      <c r="G272" s="37"/>
      <c r="H272" s="38"/>
      <c r="I272" s="38"/>
      <c r="J272" s="38"/>
      <c r="K272" s="329" t="s">
        <v>736</v>
      </c>
      <c r="L272" s="330"/>
      <c r="M272" s="331"/>
      <c r="N272" t="s">
        <v>771</v>
      </c>
    </row>
    <row r="273" spans="1:14" ht="20.100000000000001" customHeight="1">
      <c r="A273" s="34">
        <v>85</v>
      </c>
      <c r="B273" s="107">
        <v>2020324312</v>
      </c>
      <c r="C273" s="35" t="s">
        <v>326</v>
      </c>
      <c r="D273" s="36" t="s">
        <v>318</v>
      </c>
      <c r="E273" s="111" t="s">
        <v>655</v>
      </c>
      <c r="F273" s="111" t="s">
        <v>629</v>
      </c>
      <c r="G273" s="37"/>
      <c r="H273" s="38"/>
      <c r="I273" s="38"/>
      <c r="J273" s="38"/>
      <c r="K273" s="329" t="s">
        <v>89</v>
      </c>
      <c r="L273" s="330"/>
      <c r="M273" s="331"/>
      <c r="N273" t="s">
        <v>771</v>
      </c>
    </row>
    <row r="274" spans="1:14" ht="20.100000000000001" customHeight="1">
      <c r="A274" s="34">
        <v>86</v>
      </c>
      <c r="B274" s="107">
        <v>2020714163</v>
      </c>
      <c r="C274" s="35" t="s">
        <v>465</v>
      </c>
      <c r="D274" s="36" t="s">
        <v>318</v>
      </c>
      <c r="E274" s="111" t="s">
        <v>450</v>
      </c>
      <c r="F274" s="111" t="s">
        <v>396</v>
      </c>
      <c r="G274" s="37"/>
      <c r="H274" s="38"/>
      <c r="I274" s="38"/>
      <c r="J274" s="38"/>
      <c r="K274" s="329" t="s">
        <v>89</v>
      </c>
      <c r="L274" s="330"/>
      <c r="M274" s="331"/>
      <c r="N274" t="s">
        <v>771</v>
      </c>
    </row>
    <row r="275" spans="1:14" ht="20.100000000000001" customHeight="1">
      <c r="A275" s="34">
        <v>87</v>
      </c>
      <c r="B275" s="107">
        <v>2020254436</v>
      </c>
      <c r="C275" s="35" t="s">
        <v>390</v>
      </c>
      <c r="D275" s="36" t="s">
        <v>391</v>
      </c>
      <c r="E275" s="111" t="s">
        <v>381</v>
      </c>
      <c r="F275" s="111" t="s">
        <v>368</v>
      </c>
      <c r="G275" s="37"/>
      <c r="H275" s="38"/>
      <c r="I275" s="38"/>
      <c r="J275" s="38"/>
      <c r="K275" s="329" t="s">
        <v>89</v>
      </c>
      <c r="L275" s="330"/>
      <c r="M275" s="331"/>
      <c r="N275" t="s">
        <v>771</v>
      </c>
    </row>
    <row r="276" spans="1:14" ht="20.100000000000001" customHeight="1">
      <c r="A276" s="34">
        <v>88</v>
      </c>
      <c r="B276" s="107">
        <v>2020255968</v>
      </c>
      <c r="C276" s="35" t="s">
        <v>589</v>
      </c>
      <c r="D276" s="36" t="s">
        <v>590</v>
      </c>
      <c r="E276" s="111" t="s">
        <v>591</v>
      </c>
      <c r="F276" s="111" t="s">
        <v>571</v>
      </c>
      <c r="G276" s="37"/>
      <c r="H276" s="38"/>
      <c r="I276" s="38"/>
      <c r="J276" s="38"/>
      <c r="K276" s="329" t="s">
        <v>89</v>
      </c>
      <c r="L276" s="330"/>
      <c r="M276" s="331"/>
      <c r="N276" t="s">
        <v>771</v>
      </c>
    </row>
    <row r="277" spans="1:14" ht="20.100000000000001" customHeight="1">
      <c r="A277" s="34">
        <v>89</v>
      </c>
      <c r="B277" s="107">
        <v>2021224211</v>
      </c>
      <c r="C277" s="35" t="s">
        <v>358</v>
      </c>
      <c r="D277" s="36" t="s">
        <v>359</v>
      </c>
      <c r="E277" s="111" t="s">
        <v>354</v>
      </c>
      <c r="F277" s="111" t="s">
        <v>355</v>
      </c>
      <c r="G277" s="37"/>
      <c r="H277" s="38"/>
      <c r="I277" s="38"/>
      <c r="J277" s="38"/>
      <c r="K277" s="329" t="s">
        <v>89</v>
      </c>
      <c r="L277" s="330"/>
      <c r="M277" s="331"/>
      <c r="N277" t="s">
        <v>771</v>
      </c>
    </row>
    <row r="278" spans="1:14" ht="20.100000000000001" customHeight="1">
      <c r="A278" s="34">
        <v>90</v>
      </c>
      <c r="B278" s="107">
        <v>2021340532</v>
      </c>
      <c r="C278" s="35" t="s">
        <v>481</v>
      </c>
      <c r="D278" s="36" t="s">
        <v>497</v>
      </c>
      <c r="E278" s="111" t="s">
        <v>526</v>
      </c>
      <c r="F278" s="111" t="s">
        <v>527</v>
      </c>
      <c r="G278" s="37"/>
      <c r="H278" s="38"/>
      <c r="I278" s="38"/>
      <c r="J278" s="38"/>
      <c r="K278" s="329" t="s">
        <v>89</v>
      </c>
      <c r="L278" s="330"/>
      <c r="M278" s="331"/>
      <c r="N278" t="s">
        <v>771</v>
      </c>
    </row>
    <row r="279" spans="1:14" ht="20.100000000000001" customHeight="1">
      <c r="A279" s="60">
        <v>91</v>
      </c>
      <c r="B279" s="110">
        <v>171578978</v>
      </c>
      <c r="C279" s="61" t="s">
        <v>496</v>
      </c>
      <c r="D279" s="62" t="s">
        <v>497</v>
      </c>
      <c r="E279" s="114" t="s">
        <v>478</v>
      </c>
      <c r="F279" s="114" t="s">
        <v>498</v>
      </c>
      <c r="G279" s="63"/>
      <c r="H279" s="64"/>
      <c r="I279" s="64"/>
      <c r="J279" s="64"/>
      <c r="K279" s="334" t="s">
        <v>89</v>
      </c>
      <c r="L279" s="335"/>
      <c r="M279" s="336"/>
      <c r="N279" t="s">
        <v>771</v>
      </c>
    </row>
    <row r="280" spans="1:14" ht="20.100000000000001" customHeight="1">
      <c r="A280" s="34">
        <v>92</v>
      </c>
      <c r="B280" s="107">
        <v>2020348212</v>
      </c>
      <c r="C280" s="35" t="s">
        <v>616</v>
      </c>
      <c r="D280" s="36" t="s">
        <v>319</v>
      </c>
      <c r="E280" s="111" t="s">
        <v>600</v>
      </c>
      <c r="F280" s="111" t="s">
        <v>601</v>
      </c>
      <c r="G280" s="37"/>
      <c r="H280" s="38"/>
      <c r="I280" s="38"/>
      <c r="J280" s="38"/>
      <c r="K280" s="329" t="s">
        <v>89</v>
      </c>
      <c r="L280" s="330"/>
      <c r="M280" s="331"/>
      <c r="N280" t="s">
        <v>771</v>
      </c>
    </row>
    <row r="281" spans="1:14" ht="20.100000000000001" customHeight="1">
      <c r="A281" s="34">
        <v>93</v>
      </c>
      <c r="B281" s="107">
        <v>2020244949</v>
      </c>
      <c r="C281" s="35" t="s">
        <v>614</v>
      </c>
      <c r="D281" s="36" t="s">
        <v>319</v>
      </c>
      <c r="E281" s="111" t="s">
        <v>600</v>
      </c>
      <c r="F281" s="111" t="s">
        <v>406</v>
      </c>
      <c r="G281" s="37"/>
      <c r="H281" s="38"/>
      <c r="I281" s="38"/>
      <c r="J281" s="38"/>
      <c r="K281" s="329" t="s">
        <v>89</v>
      </c>
      <c r="L281" s="330"/>
      <c r="M281" s="331"/>
      <c r="N281" t="s">
        <v>771</v>
      </c>
    </row>
    <row r="282" spans="1:14" ht="20.100000000000001" customHeight="1">
      <c r="A282" s="34">
        <v>94</v>
      </c>
      <c r="B282" s="107">
        <v>2020714371</v>
      </c>
      <c r="C282" s="35" t="s">
        <v>642</v>
      </c>
      <c r="D282" s="36" t="s">
        <v>319</v>
      </c>
      <c r="E282" s="111" t="s">
        <v>628</v>
      </c>
      <c r="F282" s="111" t="s">
        <v>629</v>
      </c>
      <c r="G282" s="37"/>
      <c r="H282" s="38"/>
      <c r="I282" s="38"/>
      <c r="J282" s="38"/>
      <c r="K282" s="329" t="s">
        <v>89</v>
      </c>
      <c r="L282" s="330"/>
      <c r="M282" s="331"/>
      <c r="N282" t="s">
        <v>771</v>
      </c>
    </row>
    <row r="283" spans="1:14" ht="20.100000000000001" customHeight="1">
      <c r="A283" s="34">
        <v>95</v>
      </c>
      <c r="B283" s="107">
        <v>2020210873</v>
      </c>
      <c r="C283" s="35" t="s">
        <v>338</v>
      </c>
      <c r="D283" s="36" t="s">
        <v>319</v>
      </c>
      <c r="E283" s="111" t="s">
        <v>367</v>
      </c>
      <c r="F283" s="111" t="s">
        <v>368</v>
      </c>
      <c r="G283" s="37"/>
      <c r="H283" s="38"/>
      <c r="I283" s="38"/>
      <c r="J283" s="38"/>
      <c r="K283" s="329" t="s">
        <v>89</v>
      </c>
      <c r="L283" s="330"/>
      <c r="M283" s="331"/>
      <c r="N283" t="s">
        <v>771</v>
      </c>
    </row>
    <row r="284" spans="1:14" ht="20.100000000000001" customHeight="1">
      <c r="A284" s="34">
        <v>96</v>
      </c>
      <c r="B284" s="107">
        <v>171576618</v>
      </c>
      <c r="C284" s="35" t="s">
        <v>405</v>
      </c>
      <c r="D284" s="36" t="s">
        <v>319</v>
      </c>
      <c r="E284" s="111" t="s">
        <v>393</v>
      </c>
      <c r="F284" s="111" t="s">
        <v>406</v>
      </c>
      <c r="G284" s="37"/>
      <c r="H284" s="38"/>
      <c r="I284" s="38"/>
      <c r="J284" s="38"/>
      <c r="K284" s="329" t="s">
        <v>89</v>
      </c>
      <c r="L284" s="330"/>
      <c r="M284" s="331"/>
      <c r="N284" t="s">
        <v>771</v>
      </c>
    </row>
    <row r="285" spans="1:14" ht="20.100000000000001" customHeight="1">
      <c r="A285" s="34">
        <v>97</v>
      </c>
      <c r="B285" s="107">
        <v>2020714826</v>
      </c>
      <c r="C285" s="35" t="s">
        <v>441</v>
      </c>
      <c r="D285" s="36" t="s">
        <v>319</v>
      </c>
      <c r="E285" s="111" t="s">
        <v>422</v>
      </c>
      <c r="F285" s="111" t="s">
        <v>396</v>
      </c>
      <c r="G285" s="37"/>
      <c r="H285" s="38"/>
      <c r="I285" s="38"/>
      <c r="J285" s="38"/>
      <c r="K285" s="329" t="s">
        <v>89</v>
      </c>
      <c r="L285" s="330"/>
      <c r="M285" s="331"/>
      <c r="N285" t="s">
        <v>771</v>
      </c>
    </row>
    <row r="286" spans="1:14" ht="20.100000000000001" customHeight="1">
      <c r="A286" s="34">
        <v>98</v>
      </c>
      <c r="B286" s="107">
        <v>2020644808</v>
      </c>
      <c r="C286" s="35" t="s">
        <v>374</v>
      </c>
      <c r="D286" s="36" t="s">
        <v>375</v>
      </c>
      <c r="E286" s="111" t="s">
        <v>367</v>
      </c>
      <c r="F286" s="111" t="s">
        <v>368</v>
      </c>
      <c r="G286" s="37"/>
      <c r="H286" s="38"/>
      <c r="I286" s="38"/>
      <c r="J286" s="38"/>
      <c r="K286" s="329" t="s">
        <v>89</v>
      </c>
      <c r="L286" s="330"/>
      <c r="M286" s="331"/>
      <c r="N286" t="s">
        <v>771</v>
      </c>
    </row>
    <row r="287" spans="1:14" ht="20.100000000000001" customHeight="1">
      <c r="A287" s="34">
        <v>99</v>
      </c>
      <c r="B287" s="107">
        <v>2020711914</v>
      </c>
      <c r="C287" s="35" t="s">
        <v>643</v>
      </c>
      <c r="D287" s="36" t="s">
        <v>644</v>
      </c>
      <c r="E287" s="111" t="s">
        <v>628</v>
      </c>
      <c r="F287" s="111" t="s">
        <v>292</v>
      </c>
      <c r="G287" s="37"/>
      <c r="H287" s="38"/>
      <c r="I287" s="38"/>
      <c r="J287" s="38"/>
      <c r="K287" s="329" t="s">
        <v>89</v>
      </c>
      <c r="L287" s="330"/>
      <c r="M287" s="331"/>
      <c r="N287" t="s">
        <v>771</v>
      </c>
    </row>
    <row r="288" spans="1:14" ht="20.100000000000001" customHeight="1">
      <c r="A288" s="34">
        <v>100</v>
      </c>
      <c r="B288" s="107">
        <v>2020213454</v>
      </c>
      <c r="C288" s="35" t="s">
        <v>699</v>
      </c>
      <c r="D288" s="36" t="s">
        <v>718</v>
      </c>
      <c r="E288" s="111" t="s">
        <v>700</v>
      </c>
      <c r="F288" s="111" t="s">
        <v>701</v>
      </c>
      <c r="G288" s="37"/>
      <c r="H288" s="38"/>
      <c r="I288" s="38"/>
      <c r="J288" s="38"/>
      <c r="K288" s="329" t="s">
        <v>89</v>
      </c>
      <c r="L288" s="330"/>
      <c r="M288" s="331"/>
      <c r="N288" t="s">
        <v>771</v>
      </c>
    </row>
    <row r="289" spans="1:14" ht="20.100000000000001" customHeight="1">
      <c r="A289" s="34">
        <v>101</v>
      </c>
      <c r="B289" s="107">
        <v>2020252988</v>
      </c>
      <c r="C289" s="35" t="s">
        <v>592</v>
      </c>
      <c r="D289" s="36" t="s">
        <v>320</v>
      </c>
      <c r="E289" s="111" t="s">
        <v>591</v>
      </c>
      <c r="F289" s="111" t="s">
        <v>571</v>
      </c>
      <c r="G289" s="37"/>
      <c r="H289" s="38"/>
      <c r="I289" s="38"/>
      <c r="J289" s="38"/>
      <c r="K289" s="329" t="s">
        <v>89</v>
      </c>
      <c r="L289" s="330"/>
      <c r="M289" s="331"/>
      <c r="N289" t="s">
        <v>771</v>
      </c>
    </row>
    <row r="290" spans="1:14" ht="20.100000000000001" customHeight="1">
      <c r="A290" s="34">
        <v>102</v>
      </c>
      <c r="B290" s="107">
        <v>2021716067</v>
      </c>
      <c r="C290" s="35" t="s">
        <v>664</v>
      </c>
      <c r="D290" s="36" t="s">
        <v>665</v>
      </c>
      <c r="E290" s="111" t="s">
        <v>655</v>
      </c>
      <c r="F290" s="111" t="s">
        <v>629</v>
      </c>
      <c r="G290" s="37"/>
      <c r="H290" s="38"/>
      <c r="I290" s="38"/>
      <c r="J290" s="38"/>
      <c r="K290" s="329" t="s">
        <v>89</v>
      </c>
      <c r="L290" s="330"/>
      <c r="M290" s="331"/>
      <c r="N290" t="s">
        <v>771</v>
      </c>
    </row>
    <row r="291" spans="1:14" ht="20.100000000000001" customHeight="1">
      <c r="A291" s="34">
        <v>103</v>
      </c>
      <c r="B291" s="107">
        <v>2021713413</v>
      </c>
      <c r="C291" s="35" t="s">
        <v>689</v>
      </c>
      <c r="D291" s="36" t="s">
        <v>323</v>
      </c>
      <c r="E291" s="111" t="s">
        <v>682</v>
      </c>
      <c r="F291" s="111" t="s">
        <v>629</v>
      </c>
      <c r="G291" s="37"/>
      <c r="H291" s="38"/>
      <c r="I291" s="38"/>
      <c r="J291" s="38"/>
      <c r="K291" s="329" t="s">
        <v>89</v>
      </c>
      <c r="L291" s="330"/>
      <c r="M291" s="331"/>
      <c r="N291" t="s">
        <v>771</v>
      </c>
    </row>
    <row r="292" spans="1:14" ht="20.100000000000001" customHeight="1">
      <c r="A292" s="34">
        <v>104</v>
      </c>
      <c r="B292" s="107">
        <v>2020233996</v>
      </c>
      <c r="C292" s="35" t="s">
        <v>408</v>
      </c>
      <c r="D292" s="36" t="s">
        <v>323</v>
      </c>
      <c r="E292" s="111" t="s">
        <v>393</v>
      </c>
      <c r="F292" s="111" t="s">
        <v>394</v>
      </c>
      <c r="G292" s="37"/>
      <c r="H292" s="38"/>
      <c r="I292" s="38"/>
      <c r="J292" s="38"/>
      <c r="K292" s="329" t="s">
        <v>89</v>
      </c>
      <c r="L292" s="330"/>
      <c r="M292" s="331"/>
      <c r="N292" t="s">
        <v>771</v>
      </c>
    </row>
    <row r="293" spans="1:14" ht="20.100000000000001" customHeight="1">
      <c r="A293" s="34">
        <v>105</v>
      </c>
      <c r="B293" s="107">
        <v>2020213099</v>
      </c>
      <c r="C293" s="35" t="s">
        <v>666</v>
      </c>
      <c r="D293" s="36" t="s">
        <v>323</v>
      </c>
      <c r="E293" s="111" t="s">
        <v>655</v>
      </c>
      <c r="F293" s="111" t="s">
        <v>629</v>
      </c>
      <c r="G293" s="37"/>
      <c r="H293" s="38"/>
      <c r="I293" s="38"/>
      <c r="J293" s="38"/>
      <c r="K293" s="329" t="s">
        <v>89</v>
      </c>
      <c r="L293" s="330"/>
      <c r="M293" s="331"/>
      <c r="N293" t="s">
        <v>771</v>
      </c>
    </row>
    <row r="294" spans="1:14" ht="20.100000000000001" customHeight="1">
      <c r="A294" s="34">
        <v>106</v>
      </c>
      <c r="B294" s="107">
        <v>2021711905</v>
      </c>
      <c r="C294" s="35" t="s">
        <v>348</v>
      </c>
      <c r="D294" s="36" t="s">
        <v>324</v>
      </c>
      <c r="E294" s="111" t="s">
        <v>526</v>
      </c>
      <c r="F294" s="111" t="s">
        <v>532</v>
      </c>
      <c r="G294" s="37"/>
      <c r="H294" s="38"/>
      <c r="I294" s="38"/>
      <c r="J294" s="38"/>
      <c r="K294" s="329" t="s">
        <v>89</v>
      </c>
      <c r="L294" s="330"/>
      <c r="M294" s="331"/>
      <c r="N294" t="s">
        <v>771</v>
      </c>
    </row>
    <row r="295" spans="1:14" ht="20.100000000000001" customHeight="1">
      <c r="A295" s="34">
        <v>107</v>
      </c>
      <c r="B295" s="107">
        <v>1921715757</v>
      </c>
      <c r="C295" s="35" t="s">
        <v>690</v>
      </c>
      <c r="D295" s="36" t="s">
        <v>324</v>
      </c>
      <c r="E295" s="111" t="s">
        <v>682</v>
      </c>
      <c r="F295" s="111" t="s">
        <v>691</v>
      </c>
      <c r="G295" s="37"/>
      <c r="H295" s="38"/>
      <c r="I295" s="38"/>
      <c r="J295" s="38"/>
      <c r="K295" s="329" t="s">
        <v>89</v>
      </c>
      <c r="L295" s="330"/>
      <c r="M295" s="331"/>
      <c r="N295" t="s">
        <v>771</v>
      </c>
    </row>
    <row r="296" spans="1:14" ht="20.100000000000001" customHeight="1">
      <c r="A296" s="34">
        <v>108</v>
      </c>
      <c r="B296" s="107">
        <v>1921216577</v>
      </c>
      <c r="C296" s="35" t="s">
        <v>720</v>
      </c>
      <c r="D296" s="36" t="s">
        <v>325</v>
      </c>
      <c r="E296" s="111" t="s">
        <v>700</v>
      </c>
      <c r="F296" s="111" t="s">
        <v>713</v>
      </c>
      <c r="G296" s="37"/>
      <c r="H296" s="38"/>
      <c r="I296" s="38"/>
      <c r="J296" s="38"/>
      <c r="K296" s="329" t="s">
        <v>89</v>
      </c>
      <c r="L296" s="330"/>
      <c r="M296" s="331"/>
      <c r="N296" t="s">
        <v>771</v>
      </c>
    </row>
    <row r="297" spans="1:14" ht="20.100000000000001" customHeight="1">
      <c r="A297" s="34">
        <v>109</v>
      </c>
      <c r="B297" s="107">
        <v>2020715634</v>
      </c>
      <c r="C297" s="35" t="s">
        <v>645</v>
      </c>
      <c r="D297" s="36" t="s">
        <v>327</v>
      </c>
      <c r="E297" s="111" t="s">
        <v>628</v>
      </c>
      <c r="F297" s="111" t="s">
        <v>629</v>
      </c>
      <c r="G297" s="37"/>
      <c r="H297" s="38"/>
      <c r="I297" s="38"/>
      <c r="J297" s="38"/>
      <c r="K297" s="329" t="s">
        <v>89</v>
      </c>
      <c r="L297" s="330"/>
      <c r="M297" s="331"/>
      <c r="N297" t="s">
        <v>771</v>
      </c>
    </row>
    <row r="298" spans="1:14" ht="20.100000000000001" customHeight="1">
      <c r="A298" s="34">
        <v>110</v>
      </c>
      <c r="B298" s="107">
        <v>2020716931</v>
      </c>
      <c r="C298" s="35" t="s">
        <v>670</v>
      </c>
      <c r="D298" s="36" t="s">
        <v>507</v>
      </c>
      <c r="E298" s="111" t="s">
        <v>655</v>
      </c>
      <c r="F298" s="111" t="s">
        <v>629</v>
      </c>
      <c r="G298" s="37"/>
      <c r="H298" s="38"/>
      <c r="I298" s="38"/>
      <c r="J298" s="38"/>
      <c r="K298" s="329" t="s">
        <v>89</v>
      </c>
      <c r="L298" s="330"/>
      <c r="M298" s="331"/>
      <c r="N298" t="s">
        <v>771</v>
      </c>
    </row>
    <row r="299" spans="1:14" ht="20.100000000000001" customHeight="1">
      <c r="A299" s="34">
        <v>111</v>
      </c>
      <c r="B299" s="107">
        <v>171326085</v>
      </c>
      <c r="C299" s="35" t="s">
        <v>506</v>
      </c>
      <c r="D299" s="36" t="s">
        <v>507</v>
      </c>
      <c r="E299" s="111" t="s">
        <v>503</v>
      </c>
      <c r="F299" s="111" t="s">
        <v>508</v>
      </c>
      <c r="G299" s="37"/>
      <c r="H299" s="38"/>
      <c r="I299" s="38"/>
      <c r="J299" s="38"/>
      <c r="K299" s="329" t="s">
        <v>89</v>
      </c>
      <c r="L299" s="330"/>
      <c r="M299" s="331"/>
      <c r="N299" t="s">
        <v>771</v>
      </c>
    </row>
    <row r="300" spans="1:14" ht="20.100000000000001" customHeight="1">
      <c r="A300" s="34">
        <v>112</v>
      </c>
      <c r="B300" s="107">
        <v>1920255521</v>
      </c>
      <c r="C300" s="35" t="s">
        <v>542</v>
      </c>
      <c r="D300" s="36" t="s">
        <v>330</v>
      </c>
      <c r="E300" s="111" t="s">
        <v>526</v>
      </c>
      <c r="F300" s="111" t="s">
        <v>543</v>
      </c>
      <c r="G300" s="37"/>
      <c r="H300" s="38"/>
      <c r="I300" s="38"/>
      <c r="J300" s="38"/>
      <c r="K300" s="329" t="s">
        <v>89</v>
      </c>
      <c r="L300" s="330"/>
      <c r="M300" s="331"/>
      <c r="N300" t="s">
        <v>771</v>
      </c>
    </row>
    <row r="301" spans="1:14" ht="20.100000000000001" customHeight="1">
      <c r="A301" s="34">
        <v>113</v>
      </c>
      <c r="B301" s="107">
        <v>2020252760</v>
      </c>
      <c r="C301" s="35" t="s">
        <v>431</v>
      </c>
      <c r="D301" s="36" t="s">
        <v>331</v>
      </c>
      <c r="E301" s="111" t="s">
        <v>591</v>
      </c>
      <c r="F301" s="111" t="s">
        <v>571</v>
      </c>
      <c r="G301" s="37"/>
      <c r="H301" s="38"/>
      <c r="I301" s="38"/>
      <c r="J301" s="38"/>
      <c r="K301" s="329" t="s">
        <v>89</v>
      </c>
      <c r="L301" s="330"/>
      <c r="M301" s="331"/>
      <c r="N301" t="s">
        <v>771</v>
      </c>
    </row>
    <row r="302" spans="1:14" ht="20.100000000000001" customHeight="1">
      <c r="A302" s="34">
        <v>114</v>
      </c>
      <c r="B302" s="107">
        <v>2021718453</v>
      </c>
      <c r="C302" s="35" t="s">
        <v>500</v>
      </c>
      <c r="D302" s="36" t="s">
        <v>501</v>
      </c>
      <c r="E302" s="111" t="s">
        <v>478</v>
      </c>
      <c r="F302" s="111" t="s">
        <v>396</v>
      </c>
      <c r="G302" s="37"/>
      <c r="H302" s="38"/>
      <c r="I302" s="38"/>
      <c r="J302" s="38"/>
      <c r="K302" s="329" t="s">
        <v>89</v>
      </c>
      <c r="L302" s="330"/>
      <c r="M302" s="331"/>
      <c r="N302" t="s">
        <v>771</v>
      </c>
    </row>
    <row r="303" spans="1:14" ht="20.100000000000001" customHeight="1">
      <c r="A303" s="34">
        <v>115</v>
      </c>
      <c r="B303" s="107">
        <v>2021723619</v>
      </c>
      <c r="C303" s="35" t="s">
        <v>509</v>
      </c>
      <c r="D303" s="36" t="s">
        <v>510</v>
      </c>
      <c r="E303" s="111" t="s">
        <v>503</v>
      </c>
      <c r="F303" s="111" t="s">
        <v>504</v>
      </c>
      <c r="G303" s="37"/>
      <c r="H303" s="38"/>
      <c r="I303" s="38"/>
      <c r="J303" s="38"/>
      <c r="K303" s="329" t="s">
        <v>736</v>
      </c>
      <c r="L303" s="330"/>
      <c r="M303" s="331"/>
      <c r="N303" t="s">
        <v>771</v>
      </c>
    </row>
    <row r="304" spans="1:14" ht="20.100000000000001" customHeight="1">
      <c r="A304" s="34">
        <v>116</v>
      </c>
      <c r="B304" s="107">
        <v>2021433960</v>
      </c>
      <c r="C304" s="35" t="s">
        <v>384</v>
      </c>
      <c r="D304" s="36" t="s">
        <v>510</v>
      </c>
      <c r="E304" s="111" t="s">
        <v>526</v>
      </c>
      <c r="F304" s="111" t="s">
        <v>534</v>
      </c>
      <c r="G304" s="37"/>
      <c r="H304" s="38"/>
      <c r="I304" s="38"/>
      <c r="J304" s="38"/>
      <c r="K304" s="329" t="s">
        <v>89</v>
      </c>
      <c r="L304" s="330"/>
      <c r="M304" s="331"/>
      <c r="N304" t="s">
        <v>771</v>
      </c>
    </row>
    <row r="305" spans="1:14" ht="20.100000000000001" customHeight="1">
      <c r="A305" s="34">
        <v>117</v>
      </c>
      <c r="B305" s="107">
        <v>2020257305</v>
      </c>
      <c r="C305" s="35" t="s">
        <v>593</v>
      </c>
      <c r="D305" s="36" t="s">
        <v>594</v>
      </c>
      <c r="E305" s="111" t="s">
        <v>591</v>
      </c>
      <c r="F305" s="111" t="s">
        <v>571</v>
      </c>
      <c r="G305" s="37"/>
      <c r="H305" s="38"/>
      <c r="I305" s="38"/>
      <c r="J305" s="38"/>
      <c r="K305" s="329" t="s">
        <v>89</v>
      </c>
      <c r="L305" s="330"/>
      <c r="M305" s="331"/>
      <c r="N305" t="s">
        <v>771</v>
      </c>
    </row>
    <row r="306" spans="1:14" ht="20.100000000000001" customHeight="1">
      <c r="A306" s="34">
        <v>118</v>
      </c>
      <c r="B306" s="107">
        <v>2021726030</v>
      </c>
      <c r="C306" s="35" t="s">
        <v>692</v>
      </c>
      <c r="D306" s="36" t="s">
        <v>410</v>
      </c>
      <c r="E306" s="111" t="s">
        <v>682</v>
      </c>
      <c r="F306" s="111" t="s">
        <v>629</v>
      </c>
      <c r="G306" s="37"/>
      <c r="H306" s="38"/>
      <c r="I306" s="38"/>
      <c r="J306" s="38"/>
      <c r="K306" s="329" t="s">
        <v>89</v>
      </c>
      <c r="L306" s="330"/>
      <c r="M306" s="331"/>
      <c r="N306" t="s">
        <v>771</v>
      </c>
    </row>
    <row r="307" spans="1:14" ht="20.100000000000001" customHeight="1">
      <c r="A307" s="34">
        <v>119</v>
      </c>
      <c r="B307" s="107">
        <v>2021340944</v>
      </c>
      <c r="C307" s="35" t="s">
        <v>721</v>
      </c>
      <c r="D307" s="36" t="s">
        <v>334</v>
      </c>
      <c r="E307" s="111" t="s">
        <v>700</v>
      </c>
      <c r="F307" s="111" t="s">
        <v>701</v>
      </c>
      <c r="G307" s="37"/>
      <c r="H307" s="38"/>
      <c r="I307" s="38"/>
      <c r="J307" s="38"/>
      <c r="K307" s="329" t="s">
        <v>89</v>
      </c>
      <c r="L307" s="330"/>
      <c r="M307" s="331"/>
      <c r="N307" t="s">
        <v>771</v>
      </c>
    </row>
    <row r="308" spans="1:14" ht="20.100000000000001" customHeight="1">
      <c r="A308" s="34">
        <v>120</v>
      </c>
      <c r="B308" s="107">
        <v>2021728238</v>
      </c>
      <c r="C308" s="35" t="s">
        <v>693</v>
      </c>
      <c r="D308" s="36" t="s">
        <v>334</v>
      </c>
      <c r="E308" s="111" t="s">
        <v>682</v>
      </c>
      <c r="F308" s="111" t="s">
        <v>629</v>
      </c>
      <c r="G308" s="37"/>
      <c r="H308" s="38"/>
      <c r="I308" s="38"/>
      <c r="J308" s="38"/>
      <c r="K308" s="329" t="s">
        <v>89</v>
      </c>
      <c r="L308" s="330"/>
      <c r="M308" s="331"/>
      <c r="N308" t="s">
        <v>771</v>
      </c>
    </row>
    <row r="309" spans="1:14" ht="20.100000000000001" customHeight="1">
      <c r="A309" s="60">
        <v>121</v>
      </c>
      <c r="B309" s="110">
        <v>2020217348</v>
      </c>
      <c r="C309" s="61" t="s">
        <v>378</v>
      </c>
      <c r="D309" s="62" t="s">
        <v>335</v>
      </c>
      <c r="E309" s="114" t="s">
        <v>367</v>
      </c>
      <c r="F309" s="114" t="s">
        <v>368</v>
      </c>
      <c r="G309" s="63"/>
      <c r="H309" s="64"/>
      <c r="I309" s="64"/>
      <c r="J309" s="64"/>
      <c r="K309" s="334" t="s">
        <v>89</v>
      </c>
      <c r="L309" s="335"/>
      <c r="M309" s="336"/>
      <c r="N309" t="s">
        <v>771</v>
      </c>
    </row>
    <row r="310" spans="1:14" ht="20.100000000000001" customHeight="1">
      <c r="A310" s="34">
        <v>122</v>
      </c>
      <c r="B310" s="107">
        <v>2020358270</v>
      </c>
      <c r="C310" s="35" t="s">
        <v>723</v>
      </c>
      <c r="D310" s="36" t="s">
        <v>335</v>
      </c>
      <c r="E310" s="111" t="s">
        <v>526</v>
      </c>
      <c r="F310" s="111" t="s">
        <v>532</v>
      </c>
      <c r="G310" s="37"/>
      <c r="H310" s="38"/>
      <c r="I310" s="38"/>
      <c r="J310" s="38"/>
      <c r="K310" s="329" t="s">
        <v>89</v>
      </c>
      <c r="L310" s="330"/>
      <c r="M310" s="331"/>
      <c r="N310" t="s">
        <v>771</v>
      </c>
    </row>
    <row r="311" spans="1:14" ht="20.100000000000001" customHeight="1">
      <c r="A311" s="34">
        <v>123</v>
      </c>
      <c r="B311" s="107">
        <v>2020714363</v>
      </c>
      <c r="C311" s="35" t="s">
        <v>671</v>
      </c>
      <c r="D311" s="36" t="s">
        <v>335</v>
      </c>
      <c r="E311" s="111" t="s">
        <v>655</v>
      </c>
      <c r="F311" s="111" t="s">
        <v>629</v>
      </c>
      <c r="G311" s="37"/>
      <c r="H311" s="38"/>
      <c r="I311" s="38"/>
      <c r="J311" s="38"/>
      <c r="K311" s="329" t="s">
        <v>89</v>
      </c>
      <c r="L311" s="330"/>
      <c r="M311" s="331"/>
      <c r="N311" t="s">
        <v>771</v>
      </c>
    </row>
    <row r="312" spans="1:14" ht="20.100000000000001" customHeight="1">
      <c r="A312" s="34">
        <v>124</v>
      </c>
      <c r="B312" s="107">
        <v>2020726498</v>
      </c>
      <c r="C312" s="35" t="s">
        <v>511</v>
      </c>
      <c r="D312" s="36" t="s">
        <v>512</v>
      </c>
      <c r="E312" s="111" t="s">
        <v>503</v>
      </c>
      <c r="F312" s="111" t="s">
        <v>504</v>
      </c>
      <c r="G312" s="37"/>
      <c r="H312" s="38"/>
      <c r="I312" s="38"/>
      <c r="J312" s="38"/>
      <c r="K312" s="329" t="s">
        <v>736</v>
      </c>
      <c r="L312" s="330"/>
      <c r="M312" s="331"/>
      <c r="N312" t="s">
        <v>771</v>
      </c>
    </row>
    <row r="313" spans="1:14" ht="20.100000000000001" customHeight="1">
      <c r="A313" s="34">
        <v>125</v>
      </c>
      <c r="B313" s="107">
        <v>2020255670</v>
      </c>
      <c r="C313" s="35" t="s">
        <v>595</v>
      </c>
      <c r="D313" s="36" t="s">
        <v>596</v>
      </c>
      <c r="E313" s="111" t="s">
        <v>591</v>
      </c>
      <c r="F313" s="111" t="s">
        <v>571</v>
      </c>
      <c r="G313" s="37"/>
      <c r="H313" s="38"/>
      <c r="I313" s="38"/>
      <c r="J313" s="38"/>
      <c r="K313" s="329" t="s">
        <v>89</v>
      </c>
      <c r="L313" s="330"/>
      <c r="M313" s="331"/>
      <c r="N313" t="s">
        <v>771</v>
      </c>
    </row>
    <row r="314" spans="1:14" ht="20.100000000000001" customHeight="1">
      <c r="A314" s="34">
        <v>126</v>
      </c>
      <c r="B314" s="107">
        <v>1910219051</v>
      </c>
      <c r="C314" s="35" t="s">
        <v>513</v>
      </c>
      <c r="D314" s="36" t="s">
        <v>360</v>
      </c>
      <c r="E314" s="111" t="s">
        <v>503</v>
      </c>
      <c r="F314" s="111" t="s">
        <v>514</v>
      </c>
      <c r="G314" s="37"/>
      <c r="H314" s="38"/>
      <c r="I314" s="38"/>
      <c r="J314" s="38"/>
      <c r="K314" s="329" t="s">
        <v>89</v>
      </c>
      <c r="L314" s="330"/>
      <c r="M314" s="331"/>
      <c r="N314" t="s">
        <v>771</v>
      </c>
    </row>
    <row r="315" spans="1:14" ht="20.100000000000001" customHeight="1">
      <c r="A315" s="34">
        <v>127</v>
      </c>
      <c r="B315" s="107">
        <v>1810225587</v>
      </c>
      <c r="C315" s="35" t="s">
        <v>332</v>
      </c>
      <c r="D315" s="36" t="s">
        <v>516</v>
      </c>
      <c r="E315" s="111" t="s">
        <v>655</v>
      </c>
      <c r="F315" s="111" t="s">
        <v>672</v>
      </c>
      <c r="G315" s="37"/>
      <c r="H315" s="38"/>
      <c r="I315" s="38"/>
      <c r="J315" s="38"/>
      <c r="K315" s="329" t="s">
        <v>89</v>
      </c>
      <c r="L315" s="330"/>
      <c r="M315" s="331"/>
      <c r="N315" t="s">
        <v>771</v>
      </c>
    </row>
    <row r="316" spans="1:14" ht="20.100000000000001" customHeight="1">
      <c r="A316" s="34">
        <v>128</v>
      </c>
      <c r="B316" s="107">
        <v>1921250851</v>
      </c>
      <c r="C316" s="35" t="s">
        <v>597</v>
      </c>
      <c r="D316" s="36" t="s">
        <v>362</v>
      </c>
      <c r="E316" s="111" t="s">
        <v>591</v>
      </c>
      <c r="F316" s="111" t="s">
        <v>571</v>
      </c>
      <c r="G316" s="37"/>
      <c r="H316" s="38"/>
      <c r="I316" s="38"/>
      <c r="J316" s="38"/>
      <c r="K316" s="329" t="s">
        <v>89</v>
      </c>
      <c r="L316" s="330"/>
      <c r="M316" s="331"/>
      <c r="N316" t="s">
        <v>771</v>
      </c>
    </row>
    <row r="317" spans="1:14" ht="20.100000000000001" customHeight="1">
      <c r="A317" s="34">
        <v>129</v>
      </c>
      <c r="B317" s="107">
        <v>1921148015</v>
      </c>
      <c r="C317" s="35" t="s">
        <v>544</v>
      </c>
      <c r="D317" s="36" t="s">
        <v>545</v>
      </c>
      <c r="E317" s="111" t="s">
        <v>526</v>
      </c>
      <c r="F317" s="111" t="s">
        <v>546</v>
      </c>
      <c r="G317" s="37"/>
      <c r="H317" s="38"/>
      <c r="I317" s="38"/>
      <c r="J317" s="38"/>
      <c r="K317" s="329" t="s">
        <v>89</v>
      </c>
      <c r="L317" s="330"/>
      <c r="M317" s="331"/>
      <c r="N317" t="s">
        <v>771</v>
      </c>
    </row>
    <row r="318" spans="1:14" ht="20.100000000000001" customHeight="1">
      <c r="A318" s="34">
        <v>130</v>
      </c>
      <c r="B318" s="107">
        <v>1821113812</v>
      </c>
      <c r="C318" s="35" t="s">
        <v>585</v>
      </c>
      <c r="D318" s="36" t="s">
        <v>412</v>
      </c>
      <c r="E318" s="111" t="s">
        <v>570</v>
      </c>
      <c r="F318" s="111" t="s">
        <v>571</v>
      </c>
      <c r="G318" s="37"/>
      <c r="H318" s="38"/>
      <c r="I318" s="38"/>
      <c r="J318" s="38"/>
      <c r="K318" s="329" t="s">
        <v>89</v>
      </c>
      <c r="L318" s="330"/>
      <c r="M318" s="331"/>
      <c r="N318" t="s">
        <v>771</v>
      </c>
    </row>
    <row r="319" spans="1:14" ht="20.100000000000001" customHeight="1">
      <c r="A319" s="34">
        <v>131</v>
      </c>
      <c r="B319" s="107">
        <v>1810215026</v>
      </c>
      <c r="C319" s="35" t="s">
        <v>411</v>
      </c>
      <c r="D319" s="36" t="s">
        <v>412</v>
      </c>
      <c r="E319" s="111" t="s">
        <v>393</v>
      </c>
      <c r="F319" s="111" t="s">
        <v>413</v>
      </c>
      <c r="G319" s="37"/>
      <c r="H319" s="38"/>
      <c r="I319" s="38"/>
      <c r="J319" s="38"/>
      <c r="K319" s="329" t="s">
        <v>89</v>
      </c>
      <c r="L319" s="330"/>
      <c r="M319" s="331"/>
      <c r="N319" t="s">
        <v>771</v>
      </c>
    </row>
    <row r="320" spans="1:14" ht="20.100000000000001" customHeight="1">
      <c r="A320" s="34">
        <v>132</v>
      </c>
      <c r="B320" s="107">
        <v>2020356127</v>
      </c>
      <c r="C320" s="35" t="s">
        <v>332</v>
      </c>
      <c r="D320" s="36" t="s">
        <v>339</v>
      </c>
      <c r="E320" s="111" t="s">
        <v>655</v>
      </c>
      <c r="F320" s="111" t="s">
        <v>629</v>
      </c>
      <c r="G320" s="37"/>
      <c r="H320" s="38"/>
      <c r="I320" s="38"/>
      <c r="J320" s="38"/>
      <c r="K320" s="329" t="s">
        <v>89</v>
      </c>
      <c r="L320" s="330"/>
      <c r="M320" s="331"/>
      <c r="N320" t="s">
        <v>771</v>
      </c>
    </row>
    <row r="321" spans="1:14" ht="20.100000000000001" customHeight="1">
      <c r="A321" s="34">
        <v>133</v>
      </c>
      <c r="B321" s="107">
        <v>2020710766</v>
      </c>
      <c r="C321" s="35" t="s">
        <v>675</v>
      </c>
      <c r="D321" s="36" t="s">
        <v>676</v>
      </c>
      <c r="E321" s="111" t="s">
        <v>655</v>
      </c>
      <c r="F321" s="111" t="s">
        <v>629</v>
      </c>
      <c r="G321" s="37"/>
      <c r="H321" s="38"/>
      <c r="I321" s="38"/>
      <c r="J321" s="38"/>
      <c r="K321" s="329" t="s">
        <v>89</v>
      </c>
      <c r="L321" s="330"/>
      <c r="M321" s="331"/>
      <c r="N321" t="s">
        <v>771</v>
      </c>
    </row>
    <row r="322" spans="1:14" ht="20.100000000000001" customHeight="1">
      <c r="A322" s="34">
        <v>134</v>
      </c>
      <c r="B322" s="107">
        <v>1921237964</v>
      </c>
      <c r="C322" s="35" t="s">
        <v>293</v>
      </c>
      <c r="D322" s="36" t="s">
        <v>340</v>
      </c>
      <c r="E322" s="111" t="s">
        <v>393</v>
      </c>
      <c r="F322" s="111" t="s">
        <v>394</v>
      </c>
      <c r="G322" s="37"/>
      <c r="H322" s="38"/>
      <c r="I322" s="38"/>
      <c r="J322" s="38"/>
      <c r="K322" s="329" t="s">
        <v>89</v>
      </c>
      <c r="L322" s="330"/>
      <c r="M322" s="331"/>
      <c r="N322" t="s">
        <v>771</v>
      </c>
    </row>
    <row r="323" spans="1:14" ht="20.100000000000001" customHeight="1">
      <c r="A323" s="34">
        <v>135</v>
      </c>
      <c r="B323" s="107">
        <v>2021127266</v>
      </c>
      <c r="C323" s="35" t="s">
        <v>694</v>
      </c>
      <c r="D323" s="36" t="s">
        <v>340</v>
      </c>
      <c r="E323" s="111" t="s">
        <v>682</v>
      </c>
      <c r="F323" s="111" t="s">
        <v>629</v>
      </c>
      <c r="G323" s="37"/>
      <c r="H323" s="38"/>
      <c r="I323" s="38"/>
      <c r="J323" s="38"/>
      <c r="K323" s="329" t="s">
        <v>89</v>
      </c>
      <c r="L323" s="330"/>
      <c r="M323" s="331"/>
      <c r="N323" t="s">
        <v>771</v>
      </c>
    </row>
    <row r="324" spans="1:14" ht="20.100000000000001" customHeight="1">
      <c r="A324" s="34">
        <v>136</v>
      </c>
      <c r="B324" s="107">
        <v>2021213662</v>
      </c>
      <c r="C324" s="35" t="s">
        <v>379</v>
      </c>
      <c r="D324" s="36" t="s">
        <v>341</v>
      </c>
      <c r="E324" s="111" t="s">
        <v>367</v>
      </c>
      <c r="F324" s="111" t="s">
        <v>368</v>
      </c>
      <c r="G324" s="37"/>
      <c r="H324" s="38"/>
      <c r="I324" s="38"/>
      <c r="J324" s="38"/>
      <c r="K324" s="329" t="s">
        <v>89</v>
      </c>
      <c r="L324" s="330"/>
      <c r="M324" s="331"/>
      <c r="N324" t="s">
        <v>771</v>
      </c>
    </row>
    <row r="325" spans="1:14" ht="20.100000000000001" customHeight="1">
      <c r="A325" s="34">
        <v>137</v>
      </c>
      <c r="B325" s="107">
        <v>2020257450</v>
      </c>
      <c r="C325" s="35" t="s">
        <v>586</v>
      </c>
      <c r="D325" s="36" t="s">
        <v>342</v>
      </c>
      <c r="E325" s="111" t="s">
        <v>570</v>
      </c>
      <c r="F325" s="111" t="s">
        <v>571</v>
      </c>
      <c r="G325" s="37"/>
      <c r="H325" s="38"/>
      <c r="I325" s="38"/>
      <c r="J325" s="38"/>
      <c r="K325" s="329" t="s">
        <v>89</v>
      </c>
      <c r="L325" s="330"/>
      <c r="M325" s="331"/>
      <c r="N325" t="s">
        <v>771</v>
      </c>
    </row>
    <row r="326" spans="1:14" ht="20.100000000000001" customHeight="1">
      <c r="A326" s="34">
        <v>138</v>
      </c>
      <c r="B326" s="107">
        <v>2020713844</v>
      </c>
      <c r="C326" s="35" t="s">
        <v>649</v>
      </c>
      <c r="D326" s="36" t="s">
        <v>342</v>
      </c>
      <c r="E326" s="111" t="s">
        <v>628</v>
      </c>
      <c r="F326" s="111" t="s">
        <v>629</v>
      </c>
      <c r="G326" s="37"/>
      <c r="H326" s="38"/>
      <c r="I326" s="38"/>
      <c r="J326" s="38"/>
      <c r="K326" s="329" t="s">
        <v>89</v>
      </c>
      <c r="L326" s="330"/>
      <c r="M326" s="331"/>
      <c r="N326" t="s">
        <v>771</v>
      </c>
    </row>
    <row r="327" spans="1:14" ht="20.100000000000001" customHeight="1">
      <c r="A327" s="34">
        <v>139</v>
      </c>
      <c r="B327" s="107">
        <v>2020713901</v>
      </c>
      <c r="C327" s="35" t="s">
        <v>679</v>
      </c>
      <c r="D327" s="36" t="s">
        <v>342</v>
      </c>
      <c r="E327" s="111" t="s">
        <v>655</v>
      </c>
      <c r="F327" s="111" t="s">
        <v>629</v>
      </c>
      <c r="G327" s="37"/>
      <c r="H327" s="38"/>
      <c r="I327" s="38"/>
      <c r="J327" s="38"/>
      <c r="K327" s="329" t="s">
        <v>89</v>
      </c>
      <c r="L327" s="330"/>
      <c r="M327" s="331"/>
      <c r="N327" t="s">
        <v>771</v>
      </c>
    </row>
    <row r="328" spans="1:14" ht="20.100000000000001" customHeight="1">
      <c r="A328" s="34">
        <v>140</v>
      </c>
      <c r="B328" s="107">
        <v>2021231908</v>
      </c>
      <c r="C328" s="35" t="s">
        <v>547</v>
      </c>
      <c r="D328" s="36" t="s">
        <v>548</v>
      </c>
      <c r="E328" s="111" t="s">
        <v>526</v>
      </c>
      <c r="F328" s="111" t="s">
        <v>532</v>
      </c>
      <c r="G328" s="37"/>
      <c r="H328" s="38"/>
      <c r="I328" s="38"/>
      <c r="J328" s="38"/>
      <c r="K328" s="329" t="s">
        <v>89</v>
      </c>
      <c r="L328" s="330"/>
      <c r="M328" s="331"/>
      <c r="N328" t="s">
        <v>771</v>
      </c>
    </row>
    <row r="329" spans="1:14" ht="20.100000000000001" customHeight="1">
      <c r="A329" s="34">
        <v>141</v>
      </c>
      <c r="B329" s="107">
        <v>2020348201</v>
      </c>
      <c r="C329" s="35" t="s">
        <v>624</v>
      </c>
      <c r="D329" s="36" t="s">
        <v>344</v>
      </c>
      <c r="E329" s="111" t="s">
        <v>600</v>
      </c>
      <c r="F329" s="111" t="s">
        <v>601</v>
      </c>
      <c r="G329" s="37"/>
      <c r="H329" s="38"/>
      <c r="I329" s="38"/>
      <c r="J329" s="38"/>
      <c r="K329" s="329" t="s">
        <v>89</v>
      </c>
      <c r="L329" s="330"/>
      <c r="M329" s="331"/>
      <c r="N329" t="s">
        <v>771</v>
      </c>
    </row>
    <row r="330" spans="1:14" ht="20.100000000000001" customHeight="1">
      <c r="A330" s="34">
        <v>142</v>
      </c>
      <c r="B330" s="107">
        <v>2020713197</v>
      </c>
      <c r="C330" s="35" t="s">
        <v>650</v>
      </c>
      <c r="D330" s="36" t="s">
        <v>344</v>
      </c>
      <c r="E330" s="111" t="s">
        <v>628</v>
      </c>
      <c r="F330" s="111" t="s">
        <v>629</v>
      </c>
      <c r="G330" s="37"/>
      <c r="H330" s="38"/>
      <c r="I330" s="38"/>
      <c r="J330" s="38"/>
      <c r="K330" s="329" t="s">
        <v>89</v>
      </c>
      <c r="L330" s="330"/>
      <c r="M330" s="331"/>
      <c r="N330" t="s">
        <v>771</v>
      </c>
    </row>
    <row r="331" spans="1:14" ht="20.100000000000001" customHeight="1">
      <c r="A331" s="34">
        <v>143</v>
      </c>
      <c r="B331" s="107">
        <v>2020717354</v>
      </c>
      <c r="C331" s="35" t="s">
        <v>301</v>
      </c>
      <c r="D331" s="36" t="s">
        <v>344</v>
      </c>
      <c r="E331" s="111" t="s">
        <v>478</v>
      </c>
      <c r="F331" s="111" t="s">
        <v>396</v>
      </c>
      <c r="G331" s="37"/>
      <c r="H331" s="38"/>
      <c r="I331" s="38"/>
      <c r="J331" s="38"/>
      <c r="K331" s="329" t="s">
        <v>89</v>
      </c>
      <c r="L331" s="330"/>
      <c r="M331" s="331"/>
      <c r="N331" t="s">
        <v>771</v>
      </c>
    </row>
    <row r="332" spans="1:14" ht="20.100000000000001" customHeight="1">
      <c r="A332" s="34">
        <v>144</v>
      </c>
      <c r="B332" s="107">
        <v>2020340632</v>
      </c>
      <c r="C332" s="35" t="s">
        <v>680</v>
      </c>
      <c r="D332" s="36" t="s">
        <v>344</v>
      </c>
      <c r="E332" s="111" t="s">
        <v>655</v>
      </c>
      <c r="F332" s="111" t="s">
        <v>629</v>
      </c>
      <c r="G332" s="37"/>
      <c r="H332" s="38"/>
      <c r="I332" s="38"/>
      <c r="J332" s="38"/>
      <c r="K332" s="329" t="s">
        <v>89</v>
      </c>
      <c r="L332" s="330"/>
      <c r="M332" s="331"/>
      <c r="N332" t="s">
        <v>771</v>
      </c>
    </row>
    <row r="333" spans="1:14" ht="20.100000000000001" customHeight="1">
      <c r="A333" s="34">
        <v>145</v>
      </c>
      <c r="B333" s="107">
        <v>2020254452</v>
      </c>
      <c r="C333" s="35" t="s">
        <v>588</v>
      </c>
      <c r="D333" s="36" t="s">
        <v>344</v>
      </c>
      <c r="E333" s="111" t="s">
        <v>570</v>
      </c>
      <c r="F333" s="111" t="s">
        <v>571</v>
      </c>
      <c r="G333" s="37"/>
      <c r="H333" s="38"/>
      <c r="I333" s="38"/>
      <c r="J333" s="38"/>
      <c r="K333" s="329" t="s">
        <v>89</v>
      </c>
      <c r="L333" s="330"/>
      <c r="M333" s="331"/>
      <c r="N333" t="s">
        <v>771</v>
      </c>
    </row>
    <row r="334" spans="1:14" ht="20.100000000000001" customHeight="1">
      <c r="A334" s="34">
        <v>146</v>
      </c>
      <c r="B334" s="107">
        <v>2020266484</v>
      </c>
      <c r="C334" s="35" t="s">
        <v>59</v>
      </c>
      <c r="D334" s="36" t="s">
        <v>344</v>
      </c>
      <c r="E334" s="111" t="s">
        <v>367</v>
      </c>
      <c r="F334" s="111" t="s">
        <v>368</v>
      </c>
      <c r="G334" s="37"/>
      <c r="H334" s="38"/>
      <c r="I334" s="38"/>
      <c r="J334" s="38"/>
      <c r="K334" s="329" t="s">
        <v>89</v>
      </c>
      <c r="L334" s="330"/>
      <c r="M334" s="331"/>
      <c r="N334" t="s">
        <v>771</v>
      </c>
    </row>
    <row r="335" spans="1:14" ht="20.100000000000001" customHeight="1">
      <c r="A335" s="34">
        <v>147</v>
      </c>
      <c r="B335" s="107">
        <v>2021251910</v>
      </c>
      <c r="C335" s="35" t="s">
        <v>549</v>
      </c>
      <c r="D335" s="36" t="s">
        <v>550</v>
      </c>
      <c r="E335" s="111" t="s">
        <v>526</v>
      </c>
      <c r="F335" s="111" t="s">
        <v>532</v>
      </c>
      <c r="G335" s="37"/>
      <c r="H335" s="38"/>
      <c r="I335" s="38"/>
      <c r="J335" s="38"/>
      <c r="K335" s="329" t="s">
        <v>89</v>
      </c>
      <c r="L335" s="330"/>
      <c r="M335" s="331"/>
      <c r="N335" t="s">
        <v>771</v>
      </c>
    </row>
    <row r="336" spans="1:14" ht="20.100000000000001" customHeight="1">
      <c r="A336" s="34">
        <v>148</v>
      </c>
      <c r="B336" s="107">
        <v>2021144345</v>
      </c>
      <c r="C336" s="35" t="s">
        <v>552</v>
      </c>
      <c r="D336" s="36" t="s">
        <v>346</v>
      </c>
      <c r="E336" s="111" t="s">
        <v>526</v>
      </c>
      <c r="F336" s="111" t="s">
        <v>534</v>
      </c>
      <c r="G336" s="37"/>
      <c r="H336" s="38"/>
      <c r="I336" s="38"/>
      <c r="J336" s="38"/>
      <c r="K336" s="329" t="s">
        <v>89</v>
      </c>
      <c r="L336" s="330"/>
      <c r="M336" s="331"/>
      <c r="N336" t="s">
        <v>771</v>
      </c>
    </row>
    <row r="337" spans="1:14" ht="20.100000000000001" customHeight="1">
      <c r="A337" s="34">
        <v>149</v>
      </c>
      <c r="B337" s="107">
        <v>2021143323</v>
      </c>
      <c r="C337" s="35" t="s">
        <v>551</v>
      </c>
      <c r="D337" s="36" t="s">
        <v>346</v>
      </c>
      <c r="E337" s="111" t="s">
        <v>526</v>
      </c>
      <c r="F337" s="111" t="s">
        <v>534</v>
      </c>
      <c r="G337" s="37"/>
      <c r="H337" s="38"/>
      <c r="I337" s="38"/>
      <c r="J337" s="38"/>
      <c r="K337" s="329" t="s">
        <v>89</v>
      </c>
      <c r="L337" s="330"/>
      <c r="M337" s="331"/>
      <c r="N337" t="s">
        <v>771</v>
      </c>
    </row>
    <row r="338" spans="1:14" ht="20.100000000000001" customHeight="1">
      <c r="A338" s="34">
        <v>150</v>
      </c>
      <c r="B338" s="107">
        <v>2021717735</v>
      </c>
      <c r="C338" s="35" t="s">
        <v>345</v>
      </c>
      <c r="D338" s="36" t="s">
        <v>346</v>
      </c>
      <c r="E338" s="111" t="s">
        <v>600</v>
      </c>
      <c r="F338" s="111" t="s">
        <v>601</v>
      </c>
      <c r="G338" s="37"/>
      <c r="H338" s="38"/>
      <c r="I338" s="38"/>
      <c r="J338" s="38"/>
      <c r="K338" s="329" t="s">
        <v>89</v>
      </c>
      <c r="L338" s="330"/>
      <c r="M338" s="331"/>
      <c r="N338" t="s">
        <v>771</v>
      </c>
    </row>
    <row r="339" spans="1:14" ht="20.100000000000001" customHeight="1">
      <c r="A339" s="60">
        <v>151</v>
      </c>
      <c r="B339" s="110">
        <v>2021355517</v>
      </c>
      <c r="C339" s="61" t="s">
        <v>728</v>
      </c>
      <c r="D339" s="62" t="s">
        <v>346</v>
      </c>
      <c r="E339" s="114" t="s">
        <v>700</v>
      </c>
      <c r="F339" s="114" t="s">
        <v>701</v>
      </c>
      <c r="G339" s="63"/>
      <c r="H339" s="64"/>
      <c r="I339" s="64"/>
      <c r="J339" s="64"/>
      <c r="K339" s="334" t="s">
        <v>89</v>
      </c>
      <c r="L339" s="335"/>
      <c r="M339" s="336"/>
      <c r="N339" t="s">
        <v>771</v>
      </c>
    </row>
    <row r="340" spans="1:14" ht="20.100000000000001" customHeight="1">
      <c r="A340" s="34">
        <v>152</v>
      </c>
      <c r="B340" s="107">
        <v>2021144387</v>
      </c>
      <c r="C340" s="35" t="s">
        <v>553</v>
      </c>
      <c r="D340" s="36" t="s">
        <v>554</v>
      </c>
      <c r="E340" s="111" t="s">
        <v>526</v>
      </c>
      <c r="F340" s="111" t="s">
        <v>534</v>
      </c>
      <c r="G340" s="37"/>
      <c r="H340" s="38"/>
      <c r="I340" s="38"/>
      <c r="J340" s="38"/>
      <c r="K340" s="329" t="s">
        <v>89</v>
      </c>
      <c r="L340" s="330"/>
      <c r="M340" s="331"/>
      <c r="N340" t="s">
        <v>771</v>
      </c>
    </row>
    <row r="341" spans="1:14" ht="20.100000000000001" customHeight="1">
      <c r="A341" s="34">
        <v>153</v>
      </c>
      <c r="B341" s="107">
        <v>2021714918</v>
      </c>
      <c r="C341" s="35" t="s">
        <v>696</v>
      </c>
      <c r="D341" s="36" t="s">
        <v>697</v>
      </c>
      <c r="E341" s="111" t="s">
        <v>682</v>
      </c>
      <c r="F341" s="111" t="s">
        <v>629</v>
      </c>
      <c r="G341" s="37"/>
      <c r="H341" s="38"/>
      <c r="I341" s="38"/>
      <c r="J341" s="38"/>
      <c r="K341" s="329" t="s">
        <v>736</v>
      </c>
      <c r="L341" s="330"/>
      <c r="M341" s="331"/>
      <c r="N341" t="s">
        <v>771</v>
      </c>
    </row>
    <row r="342" spans="1:14" ht="20.100000000000001" customHeight="1">
      <c r="A342" s="34">
        <v>154</v>
      </c>
      <c r="B342" s="107">
        <v>1911717291</v>
      </c>
      <c r="C342" s="35" t="s">
        <v>444</v>
      </c>
      <c r="D342" s="36" t="s">
        <v>445</v>
      </c>
      <c r="E342" s="111" t="s">
        <v>422</v>
      </c>
      <c r="F342" s="111" t="s">
        <v>396</v>
      </c>
      <c r="G342" s="37"/>
      <c r="H342" s="38"/>
      <c r="I342" s="38"/>
      <c r="J342" s="38"/>
      <c r="K342" s="329" t="s">
        <v>89</v>
      </c>
      <c r="L342" s="330"/>
      <c r="M342" s="331"/>
      <c r="N342" t="s">
        <v>771</v>
      </c>
    </row>
    <row r="343" spans="1:14" ht="20.100000000000001" customHeight="1">
      <c r="A343" s="34">
        <v>155</v>
      </c>
      <c r="B343" s="107">
        <v>2020236681</v>
      </c>
      <c r="C343" s="35" t="s">
        <v>415</v>
      </c>
      <c r="D343" s="36" t="s">
        <v>416</v>
      </c>
      <c r="E343" s="111" t="s">
        <v>393</v>
      </c>
      <c r="F343" s="111" t="s">
        <v>394</v>
      </c>
      <c r="G343" s="37"/>
      <c r="H343" s="38"/>
      <c r="I343" s="38"/>
      <c r="J343" s="38"/>
      <c r="K343" s="329" t="s">
        <v>89</v>
      </c>
      <c r="L343" s="330"/>
      <c r="M343" s="331"/>
      <c r="N343" t="s">
        <v>771</v>
      </c>
    </row>
    <row r="344" spans="1:14" ht="20.100000000000001" customHeight="1">
      <c r="A344" s="34">
        <v>156</v>
      </c>
      <c r="B344" s="107">
        <v>2020357814</v>
      </c>
      <c r="C344" s="35" t="s">
        <v>378</v>
      </c>
      <c r="D344" s="36" t="s">
        <v>447</v>
      </c>
      <c r="E344" s="111" t="s">
        <v>655</v>
      </c>
      <c r="F344" s="111" t="s">
        <v>629</v>
      </c>
      <c r="G344" s="37"/>
      <c r="H344" s="38"/>
      <c r="I344" s="38"/>
      <c r="J344" s="38"/>
      <c r="K344" s="329" t="s">
        <v>89</v>
      </c>
      <c r="L344" s="330"/>
      <c r="M344" s="331"/>
      <c r="N344" t="s">
        <v>771</v>
      </c>
    </row>
    <row r="345" spans="1:14" ht="20.100000000000001" customHeight="1">
      <c r="A345" s="34">
        <v>157</v>
      </c>
      <c r="B345" s="107">
        <v>2020713920</v>
      </c>
      <c r="C345" s="35" t="s">
        <v>698</v>
      </c>
      <c r="D345" s="36" t="s">
        <v>447</v>
      </c>
      <c r="E345" s="111" t="s">
        <v>682</v>
      </c>
      <c r="F345" s="111" t="s">
        <v>629</v>
      </c>
      <c r="G345" s="37"/>
      <c r="H345" s="38"/>
      <c r="I345" s="38"/>
      <c r="J345" s="38"/>
      <c r="K345" s="329" t="s">
        <v>89</v>
      </c>
      <c r="L345" s="330"/>
      <c r="M345" s="331"/>
      <c r="N345" t="s">
        <v>771</v>
      </c>
    </row>
    <row r="346" spans="1:14" ht="20.100000000000001" customHeight="1">
      <c r="A346" s="34">
        <v>158</v>
      </c>
      <c r="B346" s="107">
        <v>1920216581</v>
      </c>
      <c r="C346" s="35" t="s">
        <v>729</v>
      </c>
      <c r="D346" s="36" t="s">
        <v>447</v>
      </c>
      <c r="E346" s="111" t="s">
        <v>700</v>
      </c>
      <c r="F346" s="111" t="s">
        <v>713</v>
      </c>
      <c r="G346" s="37"/>
      <c r="H346" s="38"/>
      <c r="I346" s="38"/>
      <c r="J346" s="38"/>
      <c r="K346" s="329" t="s">
        <v>89</v>
      </c>
      <c r="L346" s="330"/>
      <c r="M346" s="331"/>
      <c r="N346" t="s">
        <v>771</v>
      </c>
    </row>
    <row r="347" spans="1:14" ht="20.100000000000001" customHeight="1">
      <c r="A347" s="34">
        <v>159</v>
      </c>
      <c r="B347" s="107">
        <v>2020713017</v>
      </c>
      <c r="C347" s="35" t="s">
        <v>653</v>
      </c>
      <c r="D347" s="36" t="s">
        <v>447</v>
      </c>
      <c r="E347" s="111" t="s">
        <v>628</v>
      </c>
      <c r="F347" s="111" t="s">
        <v>292</v>
      </c>
      <c r="G347" s="37"/>
      <c r="H347" s="38"/>
      <c r="I347" s="38"/>
      <c r="J347" s="38"/>
      <c r="K347" s="329" t="s">
        <v>89</v>
      </c>
      <c r="L347" s="330"/>
      <c r="M347" s="331"/>
      <c r="N347" t="s">
        <v>771</v>
      </c>
    </row>
    <row r="348" spans="1:14" ht="20.100000000000001" customHeight="1">
      <c r="A348" s="34">
        <v>160</v>
      </c>
      <c r="B348" s="107">
        <v>1921726013</v>
      </c>
      <c r="C348" s="35" t="s">
        <v>518</v>
      </c>
      <c r="D348" s="36" t="s">
        <v>519</v>
      </c>
      <c r="E348" s="111" t="s">
        <v>503</v>
      </c>
      <c r="F348" s="111" t="s">
        <v>311</v>
      </c>
      <c r="G348" s="37"/>
      <c r="H348" s="38"/>
      <c r="I348" s="38"/>
      <c r="J348" s="38"/>
      <c r="K348" s="329" t="s">
        <v>89</v>
      </c>
      <c r="L348" s="330"/>
      <c r="M348" s="331"/>
      <c r="N348" t="s">
        <v>771</v>
      </c>
    </row>
    <row r="349" spans="1:14" ht="20.100000000000001" customHeight="1">
      <c r="A349" s="34">
        <v>161</v>
      </c>
      <c r="B349" s="107">
        <v>1921235306</v>
      </c>
      <c r="C349" s="35" t="s">
        <v>567</v>
      </c>
      <c r="D349" s="36" t="s">
        <v>349</v>
      </c>
      <c r="E349" s="111" t="s">
        <v>560</v>
      </c>
      <c r="F349" s="111" t="s">
        <v>568</v>
      </c>
      <c r="G349" s="37"/>
      <c r="H349" s="38"/>
      <c r="I349" s="38"/>
      <c r="J349" s="38"/>
      <c r="K349" s="329" t="s">
        <v>89</v>
      </c>
      <c r="L349" s="330"/>
      <c r="M349" s="331"/>
      <c r="N349" t="s">
        <v>771</v>
      </c>
    </row>
    <row r="350" spans="1:14" ht="20.100000000000001" customHeight="1">
      <c r="A350" s="34">
        <v>162</v>
      </c>
      <c r="B350" s="107">
        <v>2021217516</v>
      </c>
      <c r="C350" s="35" t="s">
        <v>730</v>
      </c>
      <c r="D350" s="36" t="s">
        <v>349</v>
      </c>
      <c r="E350" s="111" t="s">
        <v>700</v>
      </c>
      <c r="F350" s="111" t="s">
        <v>701</v>
      </c>
      <c r="G350" s="37"/>
      <c r="H350" s="38"/>
      <c r="I350" s="38"/>
      <c r="J350" s="38"/>
      <c r="K350" s="329" t="s">
        <v>89</v>
      </c>
      <c r="L350" s="330"/>
      <c r="M350" s="331"/>
      <c r="N350" t="s">
        <v>771</v>
      </c>
    </row>
    <row r="351" spans="1:14" ht="20.100000000000001" customHeight="1">
      <c r="A351" s="34">
        <v>163</v>
      </c>
      <c r="B351" s="107">
        <v>2020233113</v>
      </c>
      <c r="C351" s="35" t="s">
        <v>419</v>
      </c>
      <c r="D351" s="36" t="s">
        <v>350</v>
      </c>
      <c r="E351" s="111" t="s">
        <v>393</v>
      </c>
      <c r="F351" s="111" t="s">
        <v>394</v>
      </c>
      <c r="G351" s="37"/>
      <c r="H351" s="38"/>
      <c r="I351" s="38"/>
      <c r="J351" s="38"/>
      <c r="K351" s="329" t="s">
        <v>89</v>
      </c>
      <c r="L351" s="330"/>
      <c r="M351" s="331"/>
      <c r="N351" t="s">
        <v>771</v>
      </c>
    </row>
    <row r="352" spans="1:14" ht="20.100000000000001" customHeight="1">
      <c r="A352" s="34">
        <v>164</v>
      </c>
      <c r="B352" s="107">
        <v>2020348471</v>
      </c>
      <c r="C352" s="35" t="s">
        <v>626</v>
      </c>
      <c r="D352" s="36" t="s">
        <v>350</v>
      </c>
      <c r="E352" s="111" t="s">
        <v>600</v>
      </c>
      <c r="F352" s="111" t="s">
        <v>406</v>
      </c>
      <c r="G352" s="37"/>
      <c r="H352" s="38"/>
      <c r="I352" s="38"/>
      <c r="J352" s="38"/>
      <c r="K352" s="329" t="s">
        <v>89</v>
      </c>
      <c r="L352" s="330"/>
      <c r="M352" s="331"/>
      <c r="N352" t="s">
        <v>771</v>
      </c>
    </row>
    <row r="353" spans="1:14" ht="20.100000000000001" customHeight="1">
      <c r="A353" s="34">
        <v>165</v>
      </c>
      <c r="B353" s="107">
        <v>2020236695</v>
      </c>
      <c r="C353" s="35" t="s">
        <v>420</v>
      </c>
      <c r="D353" s="36" t="s">
        <v>350</v>
      </c>
      <c r="E353" s="111" t="s">
        <v>393</v>
      </c>
      <c r="F353" s="111" t="s">
        <v>394</v>
      </c>
      <c r="G353" s="37"/>
      <c r="H353" s="38"/>
      <c r="I353" s="38"/>
      <c r="J353" s="38"/>
      <c r="K353" s="329" t="s">
        <v>89</v>
      </c>
      <c r="L353" s="330"/>
      <c r="M353" s="331"/>
      <c r="N353" t="s">
        <v>771</v>
      </c>
    </row>
  </sheetData>
  <mergeCells count="410">
    <mergeCell ref="K353:M353"/>
    <mergeCell ref="K347:M347"/>
    <mergeCell ref="K348:M348"/>
    <mergeCell ref="K349:M349"/>
    <mergeCell ref="K350:M350"/>
    <mergeCell ref="K351:M351"/>
    <mergeCell ref="K352:M352"/>
    <mergeCell ref="K341:M341"/>
    <mergeCell ref="K342:M342"/>
    <mergeCell ref="K343:M343"/>
    <mergeCell ref="K344:M344"/>
    <mergeCell ref="K345:M345"/>
    <mergeCell ref="K346:M346"/>
    <mergeCell ref="K335:M335"/>
    <mergeCell ref="K336:M336"/>
    <mergeCell ref="K337:M337"/>
    <mergeCell ref="K338:M338"/>
    <mergeCell ref="K339:M339"/>
    <mergeCell ref="K340:M340"/>
    <mergeCell ref="K329:M329"/>
    <mergeCell ref="K330:M330"/>
    <mergeCell ref="K331:M331"/>
    <mergeCell ref="K332:M332"/>
    <mergeCell ref="K333:M333"/>
    <mergeCell ref="K334:M334"/>
    <mergeCell ref="K323:M323"/>
    <mergeCell ref="K324:M324"/>
    <mergeCell ref="K325:M325"/>
    <mergeCell ref="K326:M326"/>
    <mergeCell ref="K327:M327"/>
    <mergeCell ref="K328:M328"/>
    <mergeCell ref="K317:M317"/>
    <mergeCell ref="K318:M318"/>
    <mergeCell ref="K319:M319"/>
    <mergeCell ref="K320:M320"/>
    <mergeCell ref="K321:M321"/>
    <mergeCell ref="K322:M322"/>
    <mergeCell ref="K311:M311"/>
    <mergeCell ref="K312:M312"/>
    <mergeCell ref="K313:M313"/>
    <mergeCell ref="K314:M314"/>
    <mergeCell ref="K315:M315"/>
    <mergeCell ref="K316:M316"/>
    <mergeCell ref="K305:M305"/>
    <mergeCell ref="K306:M306"/>
    <mergeCell ref="K307:M307"/>
    <mergeCell ref="K308:M308"/>
    <mergeCell ref="K309:M309"/>
    <mergeCell ref="K310:M310"/>
    <mergeCell ref="K299:M299"/>
    <mergeCell ref="K300:M300"/>
    <mergeCell ref="K301:M301"/>
    <mergeCell ref="K302:M302"/>
    <mergeCell ref="K303:M303"/>
    <mergeCell ref="K304:M304"/>
    <mergeCell ref="K293:M293"/>
    <mergeCell ref="K294:M294"/>
    <mergeCell ref="K295:M295"/>
    <mergeCell ref="K296:M296"/>
    <mergeCell ref="K297:M297"/>
    <mergeCell ref="K298:M298"/>
    <mergeCell ref="K287:M287"/>
    <mergeCell ref="K288:M288"/>
    <mergeCell ref="K289:M289"/>
    <mergeCell ref="K290:M290"/>
    <mergeCell ref="K291:M291"/>
    <mergeCell ref="K292:M292"/>
    <mergeCell ref="K281:M281"/>
    <mergeCell ref="K282:M282"/>
    <mergeCell ref="K283:M283"/>
    <mergeCell ref="K284:M284"/>
    <mergeCell ref="K285:M285"/>
    <mergeCell ref="K286:M286"/>
    <mergeCell ref="K275:M275"/>
    <mergeCell ref="K276:M276"/>
    <mergeCell ref="K277:M277"/>
    <mergeCell ref="K278:M278"/>
    <mergeCell ref="K279:M279"/>
    <mergeCell ref="K280:M280"/>
    <mergeCell ref="K269:M269"/>
    <mergeCell ref="K270:M270"/>
    <mergeCell ref="K271:M271"/>
    <mergeCell ref="K272:M272"/>
    <mergeCell ref="K273:M273"/>
    <mergeCell ref="K274:M274"/>
    <mergeCell ref="K263:M263"/>
    <mergeCell ref="K264:M264"/>
    <mergeCell ref="K265:M265"/>
    <mergeCell ref="K266:M266"/>
    <mergeCell ref="K267:M267"/>
    <mergeCell ref="K268:M268"/>
    <mergeCell ref="K257:M257"/>
    <mergeCell ref="K258:M258"/>
    <mergeCell ref="K259:M259"/>
    <mergeCell ref="K260:M260"/>
    <mergeCell ref="K261:M261"/>
    <mergeCell ref="K262:M262"/>
    <mergeCell ref="K251:M251"/>
    <mergeCell ref="K252:M252"/>
    <mergeCell ref="K253:M253"/>
    <mergeCell ref="K254:M254"/>
    <mergeCell ref="K255:M255"/>
    <mergeCell ref="K256:M256"/>
    <mergeCell ref="K245:M245"/>
    <mergeCell ref="K246:M246"/>
    <mergeCell ref="K247:M247"/>
    <mergeCell ref="K248:M248"/>
    <mergeCell ref="K249:M249"/>
    <mergeCell ref="K250:M250"/>
    <mergeCell ref="K239:M239"/>
    <mergeCell ref="K240:M240"/>
    <mergeCell ref="K241:M241"/>
    <mergeCell ref="K242:M242"/>
    <mergeCell ref="K243:M243"/>
    <mergeCell ref="K244:M244"/>
    <mergeCell ref="K233:M233"/>
    <mergeCell ref="K234:M234"/>
    <mergeCell ref="K235:M235"/>
    <mergeCell ref="K236:M236"/>
    <mergeCell ref="K237:M237"/>
    <mergeCell ref="K238:M238"/>
    <mergeCell ref="K227:M227"/>
    <mergeCell ref="K228:M228"/>
    <mergeCell ref="K229:M229"/>
    <mergeCell ref="K230:M230"/>
    <mergeCell ref="K231:M231"/>
    <mergeCell ref="K232:M232"/>
    <mergeCell ref="K221:M221"/>
    <mergeCell ref="K222:M222"/>
    <mergeCell ref="K223:M223"/>
    <mergeCell ref="K224:M224"/>
    <mergeCell ref="K225:M225"/>
    <mergeCell ref="K226:M226"/>
    <mergeCell ref="K215:M215"/>
    <mergeCell ref="K216:M216"/>
    <mergeCell ref="K217:M217"/>
    <mergeCell ref="K218:M218"/>
    <mergeCell ref="K219:M219"/>
    <mergeCell ref="K220:M220"/>
    <mergeCell ref="K209:M209"/>
    <mergeCell ref="K210:M210"/>
    <mergeCell ref="K211:M211"/>
    <mergeCell ref="K212:M212"/>
    <mergeCell ref="K213:M213"/>
    <mergeCell ref="K214:M214"/>
    <mergeCell ref="K203:M203"/>
    <mergeCell ref="K204:M204"/>
    <mergeCell ref="K205:M205"/>
    <mergeCell ref="K206:M206"/>
    <mergeCell ref="K207:M207"/>
    <mergeCell ref="K208:M208"/>
    <mergeCell ref="K197:M197"/>
    <mergeCell ref="K198:M198"/>
    <mergeCell ref="K199:M199"/>
    <mergeCell ref="K200:M200"/>
    <mergeCell ref="K201:M201"/>
    <mergeCell ref="K202:M202"/>
    <mergeCell ref="K191:M191"/>
    <mergeCell ref="K192:M192"/>
    <mergeCell ref="K193:M193"/>
    <mergeCell ref="K194:M194"/>
    <mergeCell ref="K195:M195"/>
    <mergeCell ref="K196:M196"/>
    <mergeCell ref="G187:G188"/>
    <mergeCell ref="H187:H188"/>
    <mergeCell ref="I187:J187"/>
    <mergeCell ref="K187:M188"/>
    <mergeCell ref="K189:M189"/>
    <mergeCell ref="K190:M190"/>
    <mergeCell ref="B183:C183"/>
    <mergeCell ref="E183:J183"/>
    <mergeCell ref="C184:J184"/>
    <mergeCell ref="A185:J185"/>
    <mergeCell ref="A187:A188"/>
    <mergeCell ref="B187:B188"/>
    <mergeCell ref="C187:C188"/>
    <mergeCell ref="D187:D188"/>
    <mergeCell ref="E187:E188"/>
    <mergeCell ref="F187:F188"/>
    <mergeCell ref="K177:M177"/>
    <mergeCell ref="K178:M178"/>
    <mergeCell ref="K179:M179"/>
    <mergeCell ref="K180:M180"/>
    <mergeCell ref="B182:C182"/>
    <mergeCell ref="D182:J182"/>
    <mergeCell ref="K171:M171"/>
    <mergeCell ref="K172:M172"/>
    <mergeCell ref="K173:M173"/>
    <mergeCell ref="K174:M174"/>
    <mergeCell ref="K175:M175"/>
    <mergeCell ref="K176:M176"/>
    <mergeCell ref="K165:M165"/>
    <mergeCell ref="K166:M166"/>
    <mergeCell ref="K167:M167"/>
    <mergeCell ref="K168:M168"/>
    <mergeCell ref="K169:M169"/>
    <mergeCell ref="K170:M170"/>
    <mergeCell ref="K158:M159"/>
    <mergeCell ref="K160:M160"/>
    <mergeCell ref="K161:M161"/>
    <mergeCell ref="K162:M162"/>
    <mergeCell ref="K163:M163"/>
    <mergeCell ref="K164:M164"/>
    <mergeCell ref="A156:J156"/>
    <mergeCell ref="A158:A159"/>
    <mergeCell ref="B158:B159"/>
    <mergeCell ref="C158:C159"/>
    <mergeCell ref="D158:D159"/>
    <mergeCell ref="E158:E159"/>
    <mergeCell ref="F158:F159"/>
    <mergeCell ref="G158:G159"/>
    <mergeCell ref="H158:H159"/>
    <mergeCell ref="I158:J158"/>
    <mergeCell ref="K151:M151"/>
    <mergeCell ref="B153:C153"/>
    <mergeCell ref="D153:J153"/>
    <mergeCell ref="B154:C154"/>
    <mergeCell ref="E154:J154"/>
    <mergeCell ref="C155:J155"/>
    <mergeCell ref="K145:M145"/>
    <mergeCell ref="K146:M146"/>
    <mergeCell ref="K147:M147"/>
    <mergeCell ref="K148:M148"/>
    <mergeCell ref="K149:M149"/>
    <mergeCell ref="K150:M150"/>
    <mergeCell ref="K139:M139"/>
    <mergeCell ref="K140:M140"/>
    <mergeCell ref="K141:M141"/>
    <mergeCell ref="K142:M142"/>
    <mergeCell ref="K143:M143"/>
    <mergeCell ref="K144:M144"/>
    <mergeCell ref="K133:M133"/>
    <mergeCell ref="K134:M134"/>
    <mergeCell ref="K135:M135"/>
    <mergeCell ref="K136:M136"/>
    <mergeCell ref="K137:M137"/>
    <mergeCell ref="K138:M138"/>
    <mergeCell ref="G129:G130"/>
    <mergeCell ref="H129:H130"/>
    <mergeCell ref="I129:J129"/>
    <mergeCell ref="K129:M130"/>
    <mergeCell ref="K131:M131"/>
    <mergeCell ref="K132:M132"/>
    <mergeCell ref="B125:C125"/>
    <mergeCell ref="E125:J125"/>
    <mergeCell ref="C126:J126"/>
    <mergeCell ref="A127:J127"/>
    <mergeCell ref="A129:A130"/>
    <mergeCell ref="B129:B130"/>
    <mergeCell ref="C129:C130"/>
    <mergeCell ref="D129:D130"/>
    <mergeCell ref="E129:E130"/>
    <mergeCell ref="F129:F130"/>
    <mergeCell ref="K118:M118"/>
    <mergeCell ref="K119:M119"/>
    <mergeCell ref="K120:M120"/>
    <mergeCell ref="K121:M121"/>
    <mergeCell ref="K122:M122"/>
    <mergeCell ref="B124:C124"/>
    <mergeCell ref="D124:J124"/>
    <mergeCell ref="K112:M112"/>
    <mergeCell ref="K113:M113"/>
    <mergeCell ref="K114:M114"/>
    <mergeCell ref="K115:M115"/>
    <mergeCell ref="K116:M116"/>
    <mergeCell ref="K117:M117"/>
    <mergeCell ref="K106:M106"/>
    <mergeCell ref="K107:M107"/>
    <mergeCell ref="K108:M108"/>
    <mergeCell ref="K109:M109"/>
    <mergeCell ref="K110:M110"/>
    <mergeCell ref="K111:M111"/>
    <mergeCell ref="K99:M100"/>
    <mergeCell ref="K101:M101"/>
    <mergeCell ref="K102:M102"/>
    <mergeCell ref="K103:M103"/>
    <mergeCell ref="K104:M104"/>
    <mergeCell ref="K105:M105"/>
    <mergeCell ref="A97:J97"/>
    <mergeCell ref="A99:A100"/>
    <mergeCell ref="B99:B100"/>
    <mergeCell ref="C99:C100"/>
    <mergeCell ref="D99:D100"/>
    <mergeCell ref="E99:E100"/>
    <mergeCell ref="F99:F100"/>
    <mergeCell ref="G99:G100"/>
    <mergeCell ref="H99:H100"/>
    <mergeCell ref="I99:J99"/>
    <mergeCell ref="K92:M92"/>
    <mergeCell ref="B94:C94"/>
    <mergeCell ref="D94:J94"/>
    <mergeCell ref="B95:C95"/>
    <mergeCell ref="E95:J95"/>
    <mergeCell ref="C96:J96"/>
    <mergeCell ref="K86:M86"/>
    <mergeCell ref="K87:M87"/>
    <mergeCell ref="K88:M88"/>
    <mergeCell ref="K89:M89"/>
    <mergeCell ref="K90:M90"/>
    <mergeCell ref="K91:M91"/>
    <mergeCell ref="K80:M80"/>
    <mergeCell ref="K81:M81"/>
    <mergeCell ref="K82:M82"/>
    <mergeCell ref="K83:M83"/>
    <mergeCell ref="K84:M84"/>
    <mergeCell ref="K85:M85"/>
    <mergeCell ref="K74:M74"/>
    <mergeCell ref="K75:M75"/>
    <mergeCell ref="K76:M76"/>
    <mergeCell ref="K77:M77"/>
    <mergeCell ref="K78:M78"/>
    <mergeCell ref="K79:M79"/>
    <mergeCell ref="G70:G71"/>
    <mergeCell ref="H70:H71"/>
    <mergeCell ref="I70:J70"/>
    <mergeCell ref="K70:M71"/>
    <mergeCell ref="K72:M72"/>
    <mergeCell ref="K73:M73"/>
    <mergeCell ref="B66:C66"/>
    <mergeCell ref="E66:J66"/>
    <mergeCell ref="C67:J67"/>
    <mergeCell ref="A68:J68"/>
    <mergeCell ref="A70:A71"/>
    <mergeCell ref="B70:B71"/>
    <mergeCell ref="C70:C71"/>
    <mergeCell ref="D70:D71"/>
    <mergeCell ref="E70:E71"/>
    <mergeCell ref="F70:F71"/>
    <mergeCell ref="K60:M60"/>
    <mergeCell ref="K61:M61"/>
    <mergeCell ref="K62:M62"/>
    <mergeCell ref="K63:M63"/>
    <mergeCell ref="B65:C65"/>
    <mergeCell ref="D65:J65"/>
    <mergeCell ref="K54:M54"/>
    <mergeCell ref="K55:M55"/>
    <mergeCell ref="K56:M56"/>
    <mergeCell ref="K57:M57"/>
    <mergeCell ref="K58:M58"/>
    <mergeCell ref="K59:M59"/>
    <mergeCell ref="K48:M48"/>
    <mergeCell ref="K49:M49"/>
    <mergeCell ref="K50:M50"/>
    <mergeCell ref="K51:M51"/>
    <mergeCell ref="K52:M52"/>
    <mergeCell ref="K53:M53"/>
    <mergeCell ref="K42:M42"/>
    <mergeCell ref="K43:M43"/>
    <mergeCell ref="K44:M44"/>
    <mergeCell ref="K45:M45"/>
    <mergeCell ref="K46:M46"/>
    <mergeCell ref="K47:M47"/>
    <mergeCell ref="G38:G39"/>
    <mergeCell ref="H38:H39"/>
    <mergeCell ref="I38:J38"/>
    <mergeCell ref="K38:M39"/>
    <mergeCell ref="K40:M40"/>
    <mergeCell ref="K41:M41"/>
    <mergeCell ref="B34:C34"/>
    <mergeCell ref="E34:J34"/>
    <mergeCell ref="C35:J35"/>
    <mergeCell ref="A36:J36"/>
    <mergeCell ref="A38:A39"/>
    <mergeCell ref="B38:B39"/>
    <mergeCell ref="C38:C39"/>
    <mergeCell ref="D38:D39"/>
    <mergeCell ref="E38:E39"/>
    <mergeCell ref="F38:F39"/>
    <mergeCell ref="K28:M28"/>
    <mergeCell ref="K29:M29"/>
    <mergeCell ref="K30:M30"/>
    <mergeCell ref="K31:M31"/>
    <mergeCell ref="B33:C33"/>
    <mergeCell ref="D33:J33"/>
    <mergeCell ref="K22:M22"/>
    <mergeCell ref="K23:M23"/>
    <mergeCell ref="K24:M24"/>
    <mergeCell ref="K25:M25"/>
    <mergeCell ref="K26:M26"/>
    <mergeCell ref="K27:M27"/>
    <mergeCell ref="K16:M16"/>
    <mergeCell ref="K17:M17"/>
    <mergeCell ref="K18:M18"/>
    <mergeCell ref="K19:M19"/>
    <mergeCell ref="K20:M20"/>
    <mergeCell ref="K21:M21"/>
    <mergeCell ref="K10:M10"/>
    <mergeCell ref="K11:M11"/>
    <mergeCell ref="K12:M12"/>
    <mergeCell ref="K13:M13"/>
    <mergeCell ref="K14:M14"/>
    <mergeCell ref="K15:M15"/>
    <mergeCell ref="G6:G7"/>
    <mergeCell ref="H6:H7"/>
    <mergeCell ref="I6:J6"/>
    <mergeCell ref="K6:M7"/>
    <mergeCell ref="K8:M8"/>
    <mergeCell ref="K9:M9"/>
    <mergeCell ref="A6:A7"/>
    <mergeCell ref="B6:B7"/>
    <mergeCell ref="C6:C7"/>
    <mergeCell ref="D6:D7"/>
    <mergeCell ref="E6:E7"/>
    <mergeCell ref="F6:F7"/>
    <mergeCell ref="B1:C1"/>
    <mergeCell ref="D1:J1"/>
    <mergeCell ref="B2:C2"/>
    <mergeCell ref="E2:J2"/>
    <mergeCell ref="C3:J3"/>
    <mergeCell ref="A4:J4"/>
  </mergeCells>
  <conditionalFormatting sqref="K8:M31 F6:F31">
    <cfRule type="cellIs" dxfId="6" priority="7" stopIfTrue="1" operator="equal">
      <formula>0</formula>
    </cfRule>
  </conditionalFormatting>
  <conditionalFormatting sqref="K40:M63 F38:F63">
    <cfRule type="cellIs" dxfId="5" priority="6" stopIfTrue="1" operator="equal">
      <formula>0</formula>
    </cfRule>
  </conditionalFormatting>
  <conditionalFormatting sqref="K72:M92 F70:F92">
    <cfRule type="cellIs" dxfId="4" priority="5" stopIfTrue="1" operator="equal">
      <formula>0</formula>
    </cfRule>
  </conditionalFormatting>
  <conditionalFormatting sqref="K101:M122 F99:F122">
    <cfRule type="cellIs" dxfId="3" priority="4" stopIfTrue="1" operator="equal">
      <formula>0</formula>
    </cfRule>
  </conditionalFormatting>
  <conditionalFormatting sqref="K131:M151 F129:F151">
    <cfRule type="cellIs" dxfId="2" priority="3" stopIfTrue="1" operator="equal">
      <formula>0</formula>
    </cfRule>
  </conditionalFormatting>
  <conditionalFormatting sqref="K160:M180 F158:F180">
    <cfRule type="cellIs" dxfId="1" priority="2" stopIfTrue="1" operator="equal">
      <formula>0</formula>
    </cfRule>
  </conditionalFormatting>
  <conditionalFormatting sqref="K189:M353 F187:F353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A1:O31"/>
  <sheetViews>
    <sheetView workbookViewId="0">
      <pane ySplit="7" topLeftCell="A8" activePane="bottomLeft" state="frozen"/>
      <selection activeCell="R20" sqref="R20"/>
      <selection pane="bottomLeft" activeCell="R20" sqref="R20"/>
    </sheetView>
  </sheetViews>
  <sheetFormatPr defaultRowHeight="15"/>
  <cols>
    <col min="1" max="1" width="5.5703125" hidden="1" customWidth="1"/>
    <col min="2" max="2" width="3.85546875" customWidth="1"/>
    <col min="3" max="3" width="9.5703125" customWidth="1"/>
    <col min="4" max="4" width="18.85546875" customWidth="1"/>
    <col min="5" max="5" width="8.140625" customWidth="1"/>
    <col min="6" max="6" width="9.42578125" customWidth="1"/>
    <col min="7" max="7" width="11.85546875" customWidth="1"/>
    <col min="8" max="8" width="3.7109375" customWidth="1"/>
    <col min="9" max="9" width="8.42578125" customWidth="1"/>
    <col min="10" max="10" width="4.140625" customWidth="1"/>
    <col min="11" max="11" width="11.7109375" customWidth="1"/>
    <col min="12" max="12" width="6.140625" customWidth="1"/>
    <col min="13" max="13" width="1.7109375" customWidth="1"/>
    <col min="14" max="14" width="1.85546875" customWidth="1"/>
    <col min="15" max="15" width="9.140625" hidden="1" customWidth="1"/>
  </cols>
  <sheetData>
    <row r="1" spans="1:15" s="25" customFormat="1">
      <c r="C1" s="343" t="s">
        <v>21</v>
      </c>
      <c r="D1" s="343"/>
      <c r="E1" s="344" t="s">
        <v>282</v>
      </c>
      <c r="F1" s="344"/>
      <c r="G1" s="344"/>
      <c r="H1" s="344"/>
      <c r="I1" s="344"/>
      <c r="J1" s="344"/>
      <c r="K1" s="344"/>
      <c r="L1" s="27" t="s">
        <v>749</v>
      </c>
    </row>
    <row r="2" spans="1:15" s="25" customFormat="1">
      <c r="C2" s="343" t="s">
        <v>23</v>
      </c>
      <c r="D2" s="343"/>
      <c r="E2" s="28" t="s">
        <v>740</v>
      </c>
      <c r="F2" s="343" t="s">
        <v>750</v>
      </c>
      <c r="G2" s="343"/>
      <c r="H2" s="343"/>
      <c r="I2" s="343"/>
      <c r="J2" s="343"/>
      <c r="K2" s="343"/>
      <c r="L2" s="29" t="s">
        <v>24</v>
      </c>
      <c r="M2" s="30" t="s">
        <v>25</v>
      </c>
      <c r="N2" s="30">
        <v>3</v>
      </c>
    </row>
    <row r="3" spans="1:15" s="31" customFormat="1" ht="18.75" customHeight="1">
      <c r="C3" s="32" t="s">
        <v>751</v>
      </c>
      <c r="D3" s="345" t="s">
        <v>752</v>
      </c>
      <c r="E3" s="345"/>
      <c r="F3" s="345"/>
      <c r="G3" s="345"/>
      <c r="H3" s="345"/>
      <c r="I3" s="345"/>
      <c r="J3" s="345"/>
      <c r="K3" s="345"/>
      <c r="L3" s="29" t="s">
        <v>26</v>
      </c>
      <c r="M3" s="29" t="s">
        <v>25</v>
      </c>
      <c r="N3" s="29">
        <v>1</v>
      </c>
    </row>
    <row r="4" spans="1:15" s="31" customFormat="1" ht="18.75" customHeight="1">
      <c r="B4" s="346" t="s">
        <v>753</v>
      </c>
      <c r="C4" s="346"/>
      <c r="D4" s="346"/>
      <c r="E4" s="346"/>
      <c r="F4" s="346"/>
      <c r="G4" s="346"/>
      <c r="H4" s="346"/>
      <c r="I4" s="346"/>
      <c r="J4" s="346"/>
      <c r="K4" s="346"/>
      <c r="L4" s="29" t="s">
        <v>27</v>
      </c>
      <c r="M4" s="29" t="s">
        <v>25</v>
      </c>
      <c r="N4" s="29">
        <v>2</v>
      </c>
    </row>
    <row r="5" spans="1:15" ht="9" customHeight="1"/>
    <row r="6" spans="1:15" ht="15" customHeight="1">
      <c r="B6" s="333" t="s">
        <v>0</v>
      </c>
      <c r="C6" s="332" t="s">
        <v>28</v>
      </c>
      <c r="D6" s="347" t="s">
        <v>5</v>
      </c>
      <c r="E6" s="348" t="s">
        <v>6</v>
      </c>
      <c r="F6" s="332" t="s">
        <v>44</v>
      </c>
      <c r="G6" s="332" t="s">
        <v>45</v>
      </c>
      <c r="H6" s="332" t="s">
        <v>29</v>
      </c>
      <c r="I6" s="332" t="s">
        <v>30</v>
      </c>
      <c r="J6" s="349" t="s">
        <v>20</v>
      </c>
      <c r="K6" s="349"/>
      <c r="L6" s="337" t="s">
        <v>31</v>
      </c>
      <c r="M6" s="338"/>
      <c r="N6" s="339"/>
    </row>
    <row r="7" spans="1:15" ht="27" customHeight="1">
      <c r="B7" s="333"/>
      <c r="C7" s="333"/>
      <c r="D7" s="347"/>
      <c r="E7" s="348"/>
      <c r="F7" s="333"/>
      <c r="G7" s="333"/>
      <c r="H7" s="333"/>
      <c r="I7" s="333"/>
      <c r="J7" s="33" t="s">
        <v>32</v>
      </c>
      <c r="K7" s="33" t="s">
        <v>33</v>
      </c>
      <c r="L7" s="340"/>
      <c r="M7" s="341"/>
      <c r="N7" s="342"/>
    </row>
    <row r="8" spans="1:15" ht="20.100000000000001" customHeight="1">
      <c r="A8">
        <v>1</v>
      </c>
      <c r="B8" s="34">
        <v>1</v>
      </c>
      <c r="C8" s="107">
        <v>2021347859</v>
      </c>
      <c r="D8" s="35" t="s">
        <v>598</v>
      </c>
      <c r="E8" s="36" t="s">
        <v>599</v>
      </c>
      <c r="F8" s="111" t="s">
        <v>600</v>
      </c>
      <c r="G8" s="111" t="s">
        <v>601</v>
      </c>
      <c r="H8" s="37"/>
      <c r="I8" s="38"/>
      <c r="J8" s="38"/>
      <c r="K8" s="38"/>
      <c r="L8" s="334">
        <v>0</v>
      </c>
      <c r="M8" s="335"/>
      <c r="N8" s="336"/>
      <c r="O8" t="s">
        <v>754</v>
      </c>
    </row>
    <row r="9" spans="1:15" ht="20.100000000000001" customHeight="1">
      <c r="A9">
        <v>2</v>
      </c>
      <c r="B9" s="34">
        <v>2</v>
      </c>
      <c r="C9" s="107">
        <v>2020713622</v>
      </c>
      <c r="D9" s="35" t="s">
        <v>627</v>
      </c>
      <c r="E9" s="36" t="s">
        <v>449</v>
      </c>
      <c r="F9" s="111" t="s">
        <v>628</v>
      </c>
      <c r="G9" s="111" t="s">
        <v>629</v>
      </c>
      <c r="H9" s="37"/>
      <c r="I9" s="38"/>
      <c r="J9" s="38"/>
      <c r="K9" s="38"/>
      <c r="L9" s="329">
        <v>0</v>
      </c>
      <c r="M9" s="330"/>
      <c r="N9" s="331"/>
      <c r="O9" t="s">
        <v>754</v>
      </c>
    </row>
    <row r="10" spans="1:15" ht="20.100000000000001" customHeight="1">
      <c r="A10">
        <v>3</v>
      </c>
      <c r="B10" s="34">
        <v>3</v>
      </c>
      <c r="C10" s="107">
        <v>2021717905</v>
      </c>
      <c r="D10" s="35" t="s">
        <v>448</v>
      </c>
      <c r="E10" s="36" t="s">
        <v>449</v>
      </c>
      <c r="F10" s="111" t="s">
        <v>450</v>
      </c>
      <c r="G10" s="111" t="s">
        <v>396</v>
      </c>
      <c r="H10" s="37"/>
      <c r="I10" s="38"/>
      <c r="J10" s="38"/>
      <c r="K10" s="38"/>
      <c r="L10" s="329">
        <v>0</v>
      </c>
      <c r="M10" s="330"/>
      <c r="N10" s="331"/>
      <c r="O10" t="s">
        <v>754</v>
      </c>
    </row>
    <row r="11" spans="1:15" ht="20.100000000000001" customHeight="1">
      <c r="A11">
        <v>4</v>
      </c>
      <c r="B11" s="34">
        <v>4</v>
      </c>
      <c r="C11" s="107">
        <v>2020717221</v>
      </c>
      <c r="D11" s="35" t="s">
        <v>451</v>
      </c>
      <c r="E11" s="36" t="s">
        <v>452</v>
      </c>
      <c r="F11" s="111" t="s">
        <v>450</v>
      </c>
      <c r="G11" s="111" t="s">
        <v>396</v>
      </c>
      <c r="H11" s="37"/>
      <c r="I11" s="38"/>
      <c r="J11" s="38"/>
      <c r="K11" s="38"/>
      <c r="L11" s="329">
        <v>0</v>
      </c>
      <c r="M11" s="330"/>
      <c r="N11" s="331"/>
      <c r="O11" t="s">
        <v>754</v>
      </c>
    </row>
    <row r="12" spans="1:15" ht="20.100000000000001" customHeight="1">
      <c r="A12">
        <v>5</v>
      </c>
      <c r="B12" s="34">
        <v>5</v>
      </c>
      <c r="C12" s="107">
        <v>2020713537</v>
      </c>
      <c r="D12" s="35" t="s">
        <v>477</v>
      </c>
      <c r="E12" s="36" t="s">
        <v>53</v>
      </c>
      <c r="F12" s="111" t="s">
        <v>478</v>
      </c>
      <c r="G12" s="111" t="s">
        <v>396</v>
      </c>
      <c r="H12" s="37"/>
      <c r="I12" s="38"/>
      <c r="J12" s="38"/>
      <c r="K12" s="38"/>
      <c r="L12" s="329">
        <v>0</v>
      </c>
      <c r="M12" s="330"/>
      <c r="N12" s="331"/>
      <c r="O12" t="s">
        <v>754</v>
      </c>
    </row>
    <row r="13" spans="1:15" ht="20.100000000000001" customHeight="1">
      <c r="A13">
        <v>6</v>
      </c>
      <c r="B13" s="34">
        <v>6</v>
      </c>
      <c r="C13" s="107">
        <v>2020716879</v>
      </c>
      <c r="D13" s="35" t="s">
        <v>485</v>
      </c>
      <c r="E13" s="36" t="s">
        <v>53</v>
      </c>
      <c r="F13" s="111" t="s">
        <v>700</v>
      </c>
      <c r="G13" s="111" t="s">
        <v>701</v>
      </c>
      <c r="H13" s="37"/>
      <c r="I13" s="38"/>
      <c r="J13" s="38"/>
      <c r="K13" s="38"/>
      <c r="L13" s="329">
        <v>0</v>
      </c>
      <c r="M13" s="330"/>
      <c r="N13" s="331"/>
      <c r="O13" t="s">
        <v>754</v>
      </c>
    </row>
    <row r="14" spans="1:15" ht="20.100000000000001" customHeight="1">
      <c r="A14">
        <v>7</v>
      </c>
      <c r="B14" s="34">
        <v>7</v>
      </c>
      <c r="C14" s="107">
        <v>2020716275</v>
      </c>
      <c r="D14" s="35" t="s">
        <v>479</v>
      </c>
      <c r="E14" s="36" t="s">
        <v>290</v>
      </c>
      <c r="F14" s="111" t="s">
        <v>478</v>
      </c>
      <c r="G14" s="111" t="s">
        <v>396</v>
      </c>
      <c r="H14" s="37"/>
      <c r="I14" s="38"/>
      <c r="J14" s="38"/>
      <c r="K14" s="38"/>
      <c r="L14" s="329">
        <v>0</v>
      </c>
      <c r="M14" s="330"/>
      <c r="N14" s="331"/>
      <c r="O14" t="s">
        <v>754</v>
      </c>
    </row>
    <row r="15" spans="1:15" ht="20.100000000000001" customHeight="1">
      <c r="A15">
        <v>8</v>
      </c>
      <c r="B15" s="34">
        <v>8</v>
      </c>
      <c r="C15" s="107">
        <v>2020716754</v>
      </c>
      <c r="D15" s="35" t="s">
        <v>480</v>
      </c>
      <c r="E15" s="36" t="s">
        <v>290</v>
      </c>
      <c r="F15" s="111" t="s">
        <v>478</v>
      </c>
      <c r="G15" s="111" t="s">
        <v>396</v>
      </c>
      <c r="H15" s="37"/>
      <c r="I15" s="38"/>
      <c r="J15" s="38"/>
      <c r="K15" s="38"/>
      <c r="L15" s="329">
        <v>0</v>
      </c>
      <c r="M15" s="330"/>
      <c r="N15" s="331"/>
      <c r="O15" t="s">
        <v>754</v>
      </c>
    </row>
    <row r="16" spans="1:15" ht="20.100000000000001" customHeight="1">
      <c r="A16">
        <v>9</v>
      </c>
      <c r="B16" s="34">
        <v>9</v>
      </c>
      <c r="C16" s="107">
        <v>2020713513</v>
      </c>
      <c r="D16" s="35" t="s">
        <v>421</v>
      </c>
      <c r="E16" s="36" t="s">
        <v>290</v>
      </c>
      <c r="F16" s="111" t="s">
        <v>422</v>
      </c>
      <c r="G16" s="111" t="s">
        <v>396</v>
      </c>
      <c r="H16" s="37"/>
      <c r="I16" s="38"/>
      <c r="J16" s="38"/>
      <c r="K16" s="38"/>
      <c r="L16" s="329">
        <v>0</v>
      </c>
      <c r="M16" s="330"/>
      <c r="N16" s="331"/>
      <c r="O16" t="s">
        <v>754</v>
      </c>
    </row>
    <row r="17" spans="1:15" ht="20.100000000000001" customHeight="1">
      <c r="A17">
        <v>10</v>
      </c>
      <c r="B17" s="34">
        <v>10</v>
      </c>
      <c r="C17" s="107">
        <v>2021714524</v>
      </c>
      <c r="D17" s="35" t="s">
        <v>455</v>
      </c>
      <c r="E17" s="36" t="s">
        <v>56</v>
      </c>
      <c r="F17" s="111" t="s">
        <v>450</v>
      </c>
      <c r="G17" s="111" t="s">
        <v>396</v>
      </c>
      <c r="H17" s="37"/>
      <c r="I17" s="38"/>
      <c r="J17" s="38"/>
      <c r="K17" s="38"/>
      <c r="L17" s="329">
        <v>0</v>
      </c>
      <c r="M17" s="330"/>
      <c r="N17" s="331"/>
      <c r="O17" t="s">
        <v>754</v>
      </c>
    </row>
    <row r="18" spans="1:15" ht="20.100000000000001" customHeight="1">
      <c r="A18">
        <v>11</v>
      </c>
      <c r="B18" s="34">
        <v>11</v>
      </c>
      <c r="C18" s="107">
        <v>2021714515</v>
      </c>
      <c r="D18" s="35" t="s">
        <v>454</v>
      </c>
      <c r="E18" s="36" t="s">
        <v>56</v>
      </c>
      <c r="F18" s="111" t="s">
        <v>450</v>
      </c>
      <c r="G18" s="111" t="s">
        <v>396</v>
      </c>
      <c r="H18" s="37"/>
      <c r="I18" s="38"/>
      <c r="J18" s="38"/>
      <c r="K18" s="38"/>
      <c r="L18" s="329">
        <v>0</v>
      </c>
      <c r="M18" s="330"/>
      <c r="N18" s="331"/>
      <c r="O18" t="s">
        <v>754</v>
      </c>
    </row>
    <row r="19" spans="1:15" ht="20.100000000000001" customHeight="1">
      <c r="A19">
        <v>12</v>
      </c>
      <c r="B19" s="34">
        <v>12</v>
      </c>
      <c r="C19" s="107">
        <v>2021713723</v>
      </c>
      <c r="D19" s="35" t="s">
        <v>481</v>
      </c>
      <c r="E19" s="36" t="s">
        <v>482</v>
      </c>
      <c r="F19" s="111" t="s">
        <v>478</v>
      </c>
      <c r="G19" s="111" t="s">
        <v>396</v>
      </c>
      <c r="H19" s="37"/>
      <c r="I19" s="38"/>
      <c r="J19" s="38"/>
      <c r="K19" s="38"/>
      <c r="L19" s="329">
        <v>0</v>
      </c>
      <c r="M19" s="330"/>
      <c r="N19" s="331"/>
      <c r="O19" t="s">
        <v>754</v>
      </c>
    </row>
    <row r="20" spans="1:15" ht="20.100000000000001" customHeight="1">
      <c r="A20">
        <v>13</v>
      </c>
      <c r="B20" s="34">
        <v>13</v>
      </c>
      <c r="C20" s="107">
        <v>2021717100</v>
      </c>
      <c r="D20" s="35" t="s">
        <v>483</v>
      </c>
      <c r="E20" s="36" t="s">
        <v>484</v>
      </c>
      <c r="F20" s="111" t="s">
        <v>478</v>
      </c>
      <c r="G20" s="111" t="s">
        <v>396</v>
      </c>
      <c r="H20" s="37"/>
      <c r="I20" s="38"/>
      <c r="J20" s="38"/>
      <c r="K20" s="38"/>
      <c r="L20" s="329">
        <v>0</v>
      </c>
      <c r="M20" s="330"/>
      <c r="N20" s="331"/>
      <c r="O20" t="s">
        <v>754</v>
      </c>
    </row>
    <row r="21" spans="1:15" ht="20.100000000000001" customHeight="1">
      <c r="A21">
        <v>14</v>
      </c>
      <c r="B21" s="34">
        <v>14</v>
      </c>
      <c r="C21" s="107">
        <v>2010714245</v>
      </c>
      <c r="D21" s="35" t="s">
        <v>603</v>
      </c>
      <c r="E21" s="36" t="s">
        <v>51</v>
      </c>
      <c r="F21" s="111" t="s">
        <v>600</v>
      </c>
      <c r="G21" s="111" t="s">
        <v>601</v>
      </c>
      <c r="H21" s="37"/>
      <c r="I21" s="38"/>
      <c r="J21" s="38"/>
      <c r="K21" s="38"/>
      <c r="L21" s="329">
        <v>0</v>
      </c>
      <c r="M21" s="330"/>
      <c r="N21" s="331"/>
      <c r="O21" t="s">
        <v>754</v>
      </c>
    </row>
    <row r="22" spans="1:15" ht="20.100000000000001" customHeight="1">
      <c r="A22">
        <v>15</v>
      </c>
      <c r="B22" s="34">
        <v>15</v>
      </c>
      <c r="C22" s="107">
        <v>2020713618</v>
      </c>
      <c r="D22" s="35" t="s">
        <v>456</v>
      </c>
      <c r="E22" s="36" t="s">
        <v>51</v>
      </c>
      <c r="F22" s="111" t="s">
        <v>450</v>
      </c>
      <c r="G22" s="111" t="s">
        <v>396</v>
      </c>
      <c r="H22" s="37"/>
      <c r="I22" s="38"/>
      <c r="J22" s="38"/>
      <c r="K22" s="38"/>
      <c r="L22" s="329">
        <v>0</v>
      </c>
      <c r="M22" s="330"/>
      <c r="N22" s="331"/>
      <c r="O22" t="s">
        <v>754</v>
      </c>
    </row>
    <row r="23" spans="1:15" ht="20.100000000000001" customHeight="1">
      <c r="A23">
        <v>16</v>
      </c>
      <c r="B23" s="34">
        <v>16</v>
      </c>
      <c r="C23" s="107">
        <v>2021127279</v>
      </c>
      <c r="D23" s="35" t="s">
        <v>423</v>
      </c>
      <c r="E23" s="36" t="s">
        <v>424</v>
      </c>
      <c r="F23" s="111" t="s">
        <v>422</v>
      </c>
      <c r="G23" s="111" t="s">
        <v>396</v>
      </c>
      <c r="H23" s="37"/>
      <c r="I23" s="38"/>
      <c r="J23" s="38"/>
      <c r="K23" s="38"/>
      <c r="L23" s="329">
        <v>0</v>
      </c>
      <c r="M23" s="330"/>
      <c r="N23" s="331"/>
      <c r="O23" t="s">
        <v>754</v>
      </c>
    </row>
    <row r="24" spans="1:15" ht="20.100000000000001" customHeight="1">
      <c r="A24">
        <v>17</v>
      </c>
      <c r="B24" s="34">
        <v>17</v>
      </c>
      <c r="C24" s="107">
        <v>2021214879</v>
      </c>
      <c r="D24" s="35" t="s">
        <v>369</v>
      </c>
      <c r="E24" s="36" t="s">
        <v>370</v>
      </c>
      <c r="F24" s="111" t="s">
        <v>367</v>
      </c>
      <c r="G24" s="111" t="s">
        <v>368</v>
      </c>
      <c r="H24" s="37"/>
      <c r="I24" s="38"/>
      <c r="J24" s="38"/>
      <c r="K24" s="38"/>
      <c r="L24" s="329">
        <v>0</v>
      </c>
      <c r="M24" s="330"/>
      <c r="N24" s="331"/>
      <c r="O24" t="s">
        <v>754</v>
      </c>
    </row>
    <row r="25" spans="1:15" ht="20.100000000000001" customHeight="1">
      <c r="A25">
        <v>18</v>
      </c>
      <c r="B25" s="34">
        <v>18</v>
      </c>
      <c r="C25" s="107">
        <v>2020713051</v>
      </c>
      <c r="D25" s="35" t="s">
        <v>630</v>
      </c>
      <c r="E25" s="36" t="s">
        <v>370</v>
      </c>
      <c r="F25" s="111" t="s">
        <v>628</v>
      </c>
      <c r="G25" s="111" t="s">
        <v>629</v>
      </c>
      <c r="H25" s="37"/>
      <c r="I25" s="38"/>
      <c r="J25" s="38"/>
      <c r="K25" s="38"/>
      <c r="L25" s="329">
        <v>0</v>
      </c>
      <c r="M25" s="330"/>
      <c r="N25" s="331"/>
      <c r="O25" t="s">
        <v>754</v>
      </c>
    </row>
    <row r="26" spans="1:15" ht="20.100000000000001" customHeight="1">
      <c r="A26">
        <v>19</v>
      </c>
      <c r="B26" s="34">
        <v>19</v>
      </c>
      <c r="C26" s="107">
        <v>2021236340</v>
      </c>
      <c r="D26" s="35" t="s">
        <v>392</v>
      </c>
      <c r="E26" s="36" t="s">
        <v>370</v>
      </c>
      <c r="F26" s="111" t="s">
        <v>393</v>
      </c>
      <c r="G26" s="111" t="s">
        <v>394</v>
      </c>
      <c r="H26" s="37"/>
      <c r="I26" s="38"/>
      <c r="J26" s="38"/>
      <c r="K26" s="38"/>
      <c r="L26" s="329">
        <v>0</v>
      </c>
      <c r="M26" s="330"/>
      <c r="N26" s="331"/>
      <c r="O26" t="s">
        <v>754</v>
      </c>
    </row>
    <row r="27" spans="1:15" ht="20.100000000000001" customHeight="1">
      <c r="A27">
        <v>20</v>
      </c>
      <c r="B27" s="34">
        <v>20</v>
      </c>
      <c r="C27" s="107">
        <v>2021355852</v>
      </c>
      <c r="D27" s="35" t="s">
        <v>631</v>
      </c>
      <c r="E27" s="36" t="s">
        <v>632</v>
      </c>
      <c r="F27" s="111" t="s">
        <v>628</v>
      </c>
      <c r="G27" s="111" t="s">
        <v>629</v>
      </c>
      <c r="H27" s="37"/>
      <c r="I27" s="38"/>
      <c r="J27" s="38"/>
      <c r="K27" s="38"/>
      <c r="L27" s="329">
        <v>0</v>
      </c>
      <c r="M27" s="330"/>
      <c r="N27" s="331"/>
      <c r="O27" t="s">
        <v>754</v>
      </c>
    </row>
    <row r="28" spans="1:15" ht="20.100000000000001" customHeight="1">
      <c r="A28">
        <v>21</v>
      </c>
      <c r="B28" s="34">
        <v>21</v>
      </c>
      <c r="C28" s="107">
        <v>2020714233</v>
      </c>
      <c r="D28" s="35" t="s">
        <v>425</v>
      </c>
      <c r="E28" s="36" t="s">
        <v>58</v>
      </c>
      <c r="F28" s="111" t="s">
        <v>422</v>
      </c>
      <c r="G28" s="111" t="s">
        <v>396</v>
      </c>
      <c r="H28" s="37"/>
      <c r="I28" s="38"/>
      <c r="J28" s="38"/>
      <c r="K28" s="38"/>
      <c r="L28" s="329">
        <v>0</v>
      </c>
      <c r="M28" s="330"/>
      <c r="N28" s="331"/>
      <c r="O28" t="s">
        <v>754</v>
      </c>
    </row>
    <row r="29" spans="1:15" ht="20.100000000000001" customHeight="1">
      <c r="A29">
        <v>22</v>
      </c>
      <c r="B29" s="34">
        <v>22</v>
      </c>
      <c r="C29" s="107">
        <v>2021350911</v>
      </c>
      <c r="D29" s="35" t="s">
        <v>702</v>
      </c>
      <c r="E29" s="36" t="s">
        <v>295</v>
      </c>
      <c r="F29" s="111" t="s">
        <v>700</v>
      </c>
      <c r="G29" s="111" t="s">
        <v>701</v>
      </c>
      <c r="H29" s="37"/>
      <c r="I29" s="38"/>
      <c r="J29" s="38"/>
      <c r="K29" s="38"/>
      <c r="L29" s="329">
        <v>0</v>
      </c>
      <c r="M29" s="330"/>
      <c r="N29" s="331"/>
      <c r="O29" t="s">
        <v>754</v>
      </c>
    </row>
    <row r="30" spans="1:15" ht="20.100000000000001" customHeight="1">
      <c r="A30">
        <v>23</v>
      </c>
      <c r="B30" s="34">
        <v>23</v>
      </c>
      <c r="C30" s="107">
        <v>2020713608</v>
      </c>
      <c r="D30" s="35" t="s">
        <v>301</v>
      </c>
      <c r="E30" s="36" t="s">
        <v>296</v>
      </c>
      <c r="F30" s="111" t="s">
        <v>478</v>
      </c>
      <c r="G30" s="111" t="s">
        <v>396</v>
      </c>
      <c r="H30" s="37"/>
      <c r="I30" s="38"/>
      <c r="J30" s="38"/>
      <c r="K30" s="38"/>
      <c r="L30" s="329">
        <v>0</v>
      </c>
      <c r="M30" s="330"/>
      <c r="N30" s="331"/>
      <c r="O30" t="s">
        <v>754</v>
      </c>
    </row>
    <row r="31" spans="1:15" ht="20.100000000000001" customHeight="1">
      <c r="A31">
        <v>24</v>
      </c>
      <c r="B31" s="34">
        <v>24</v>
      </c>
      <c r="C31" s="107">
        <v>2021143695</v>
      </c>
      <c r="D31" s="35" t="s">
        <v>397</v>
      </c>
      <c r="E31" s="36" t="s">
        <v>398</v>
      </c>
      <c r="F31" s="111" t="s">
        <v>393</v>
      </c>
      <c r="G31" s="111" t="s">
        <v>399</v>
      </c>
      <c r="H31" s="37"/>
      <c r="I31" s="38"/>
      <c r="J31" s="38"/>
      <c r="K31" s="38"/>
      <c r="L31" s="329">
        <v>0</v>
      </c>
      <c r="M31" s="330"/>
      <c r="N31" s="331"/>
      <c r="O31" t="s">
        <v>754</v>
      </c>
    </row>
  </sheetData>
  <mergeCells count="40">
    <mergeCell ref="L28:N28"/>
    <mergeCell ref="L29:N29"/>
    <mergeCell ref="L30:N30"/>
    <mergeCell ref="L31:N31"/>
    <mergeCell ref="L22:N22"/>
    <mergeCell ref="L23:N23"/>
    <mergeCell ref="L24:N24"/>
    <mergeCell ref="L25:N25"/>
    <mergeCell ref="L26:N26"/>
    <mergeCell ref="L27:N27"/>
    <mergeCell ref="L16:N16"/>
    <mergeCell ref="L17:N17"/>
    <mergeCell ref="L18:N18"/>
    <mergeCell ref="L19:N19"/>
    <mergeCell ref="L20:N20"/>
    <mergeCell ref="L21:N21"/>
    <mergeCell ref="L10:N10"/>
    <mergeCell ref="L11:N11"/>
    <mergeCell ref="L12:N12"/>
    <mergeCell ref="L13:N13"/>
    <mergeCell ref="L14:N14"/>
    <mergeCell ref="L15:N15"/>
    <mergeCell ref="H6:H7"/>
    <mergeCell ref="I6:I7"/>
    <mergeCell ref="J6:K6"/>
    <mergeCell ref="L6:N7"/>
    <mergeCell ref="L8:N8"/>
    <mergeCell ref="L9:N9"/>
    <mergeCell ref="B6:B7"/>
    <mergeCell ref="C6:C7"/>
    <mergeCell ref="D6:D7"/>
    <mergeCell ref="E6:E7"/>
    <mergeCell ref="F6:F7"/>
    <mergeCell ref="G6:G7"/>
    <mergeCell ref="C1:D1"/>
    <mergeCell ref="E1:K1"/>
    <mergeCell ref="C2:D2"/>
    <mergeCell ref="F2:K2"/>
    <mergeCell ref="D3:K3"/>
    <mergeCell ref="B4:K4"/>
  </mergeCells>
  <conditionalFormatting sqref="L8:N31 A8:A31 G6:G31">
    <cfRule type="cellIs" dxfId="13" priority="4" stopIfTrue="1" operator="equal">
      <formula>0</formula>
    </cfRule>
  </conditionalFormatting>
  <pageMargins left="0.24" right="0.22" top="0.2" bottom="0.16" header="0.16" footer="0.16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0000"/>
  </sheetPr>
  <dimension ref="A1:O31"/>
  <sheetViews>
    <sheetView workbookViewId="0">
      <pane ySplit="7" topLeftCell="A50" activePane="bottomLeft" state="frozen"/>
      <selection activeCell="R20" sqref="R20"/>
      <selection pane="bottomLeft" activeCell="R20" sqref="R20"/>
    </sheetView>
  </sheetViews>
  <sheetFormatPr defaultRowHeight="15"/>
  <cols>
    <col min="1" max="1" width="5.5703125" hidden="1" customWidth="1"/>
    <col min="2" max="2" width="3.85546875" customWidth="1"/>
    <col min="3" max="3" width="9.5703125" customWidth="1"/>
    <col min="4" max="4" width="18.85546875" customWidth="1"/>
    <col min="5" max="5" width="8.140625" customWidth="1"/>
    <col min="6" max="6" width="9.42578125" customWidth="1"/>
    <col min="7" max="7" width="11.85546875" customWidth="1"/>
    <col min="8" max="8" width="3.7109375" customWidth="1"/>
    <col min="9" max="9" width="8.42578125" customWidth="1"/>
    <col min="10" max="10" width="4.140625" customWidth="1"/>
    <col min="11" max="11" width="11.7109375" customWidth="1"/>
    <col min="12" max="12" width="6.140625" customWidth="1"/>
    <col min="13" max="13" width="1.7109375" customWidth="1"/>
    <col min="14" max="14" width="1.85546875" customWidth="1"/>
    <col min="15" max="15" width="9.140625" hidden="1" customWidth="1"/>
  </cols>
  <sheetData>
    <row r="1" spans="1:15" s="25" customFormat="1">
      <c r="C1" s="343" t="s">
        <v>21</v>
      </c>
      <c r="D1" s="343"/>
      <c r="E1" s="344" t="s">
        <v>282</v>
      </c>
      <c r="F1" s="344"/>
      <c r="G1" s="344"/>
      <c r="H1" s="344"/>
      <c r="I1" s="344"/>
      <c r="J1" s="344"/>
      <c r="K1" s="344"/>
      <c r="L1" s="27" t="s">
        <v>755</v>
      </c>
    </row>
    <row r="2" spans="1:15" s="25" customFormat="1">
      <c r="C2" s="343" t="s">
        <v>23</v>
      </c>
      <c r="D2" s="343"/>
      <c r="E2" s="28" t="s">
        <v>741</v>
      </c>
      <c r="F2" s="343" t="s">
        <v>750</v>
      </c>
      <c r="G2" s="343"/>
      <c r="H2" s="343"/>
      <c r="I2" s="343"/>
      <c r="J2" s="343"/>
      <c r="K2" s="343"/>
      <c r="L2" s="29" t="s">
        <v>24</v>
      </c>
      <c r="M2" s="30" t="s">
        <v>25</v>
      </c>
      <c r="N2" s="30">
        <v>3</v>
      </c>
    </row>
    <row r="3" spans="1:15" s="31" customFormat="1" ht="18.75" customHeight="1">
      <c r="C3" s="32" t="s">
        <v>751</v>
      </c>
      <c r="D3" s="345" t="s">
        <v>752</v>
      </c>
      <c r="E3" s="345"/>
      <c r="F3" s="345"/>
      <c r="G3" s="345"/>
      <c r="H3" s="345"/>
      <c r="I3" s="345"/>
      <c r="J3" s="345"/>
      <c r="K3" s="345"/>
      <c r="L3" s="29" t="s">
        <v>26</v>
      </c>
      <c r="M3" s="29" t="s">
        <v>25</v>
      </c>
      <c r="N3" s="29">
        <v>1</v>
      </c>
    </row>
    <row r="4" spans="1:15" s="31" customFormat="1" ht="18.75" customHeight="1">
      <c r="B4" s="346" t="s">
        <v>756</v>
      </c>
      <c r="C4" s="346"/>
      <c r="D4" s="346"/>
      <c r="E4" s="346"/>
      <c r="F4" s="346"/>
      <c r="G4" s="346"/>
      <c r="H4" s="346"/>
      <c r="I4" s="346"/>
      <c r="J4" s="346"/>
      <c r="K4" s="346"/>
      <c r="L4" s="29" t="s">
        <v>27</v>
      </c>
      <c r="M4" s="29" t="s">
        <v>25</v>
      </c>
      <c r="N4" s="29">
        <v>2</v>
      </c>
    </row>
    <row r="5" spans="1:15" ht="9" customHeight="1"/>
    <row r="6" spans="1:15" ht="15" customHeight="1">
      <c r="B6" s="333" t="s">
        <v>0</v>
      </c>
      <c r="C6" s="332" t="s">
        <v>28</v>
      </c>
      <c r="D6" s="347" t="s">
        <v>5</v>
      </c>
      <c r="E6" s="348" t="s">
        <v>6</v>
      </c>
      <c r="F6" s="332" t="s">
        <v>44</v>
      </c>
      <c r="G6" s="332" t="s">
        <v>45</v>
      </c>
      <c r="H6" s="332" t="s">
        <v>29</v>
      </c>
      <c r="I6" s="332" t="s">
        <v>30</v>
      </c>
      <c r="J6" s="349" t="s">
        <v>20</v>
      </c>
      <c r="K6" s="349"/>
      <c r="L6" s="337" t="s">
        <v>31</v>
      </c>
      <c r="M6" s="338"/>
      <c r="N6" s="339"/>
    </row>
    <row r="7" spans="1:15" ht="27" customHeight="1">
      <c r="B7" s="333"/>
      <c r="C7" s="333"/>
      <c r="D7" s="347"/>
      <c r="E7" s="348"/>
      <c r="F7" s="333"/>
      <c r="G7" s="333"/>
      <c r="H7" s="333"/>
      <c r="I7" s="333"/>
      <c r="J7" s="33" t="s">
        <v>32</v>
      </c>
      <c r="K7" s="33" t="s">
        <v>33</v>
      </c>
      <c r="L7" s="340"/>
      <c r="M7" s="341"/>
      <c r="N7" s="342"/>
    </row>
    <row r="8" spans="1:15" ht="20.100000000000001" customHeight="1">
      <c r="A8">
        <v>25</v>
      </c>
      <c r="B8" s="34">
        <v>1</v>
      </c>
      <c r="C8" s="107">
        <v>2020717505</v>
      </c>
      <c r="D8" s="35" t="s">
        <v>633</v>
      </c>
      <c r="E8" s="36" t="s">
        <v>427</v>
      </c>
      <c r="F8" s="111" t="s">
        <v>628</v>
      </c>
      <c r="G8" s="111" t="s">
        <v>629</v>
      </c>
      <c r="H8" s="37"/>
      <c r="I8" s="38"/>
      <c r="J8" s="38"/>
      <c r="K8" s="38"/>
      <c r="L8" s="334">
        <v>0</v>
      </c>
      <c r="M8" s="335"/>
      <c r="N8" s="336"/>
      <c r="O8" t="s">
        <v>757</v>
      </c>
    </row>
    <row r="9" spans="1:15" ht="20.100000000000001" customHeight="1">
      <c r="A9">
        <v>26</v>
      </c>
      <c r="B9" s="34">
        <v>2</v>
      </c>
      <c r="C9" s="107">
        <v>2020213021</v>
      </c>
      <c r="D9" s="35" t="s">
        <v>703</v>
      </c>
      <c r="E9" s="36" t="s">
        <v>427</v>
      </c>
      <c r="F9" s="111" t="s">
        <v>700</v>
      </c>
      <c r="G9" s="111" t="s">
        <v>701</v>
      </c>
      <c r="H9" s="37"/>
      <c r="I9" s="38"/>
      <c r="J9" s="38"/>
      <c r="K9" s="38"/>
      <c r="L9" s="329">
        <v>0</v>
      </c>
      <c r="M9" s="330"/>
      <c r="N9" s="331"/>
      <c r="O9" t="s">
        <v>757</v>
      </c>
    </row>
    <row r="10" spans="1:15" ht="20.100000000000001" customHeight="1">
      <c r="A10">
        <v>27</v>
      </c>
      <c r="B10" s="34">
        <v>3</v>
      </c>
      <c r="C10" s="107">
        <v>2021233958</v>
      </c>
      <c r="D10" s="35" t="s">
        <v>400</v>
      </c>
      <c r="E10" s="36" t="s">
        <v>383</v>
      </c>
      <c r="F10" s="111" t="s">
        <v>393</v>
      </c>
      <c r="G10" s="111" t="s">
        <v>394</v>
      </c>
      <c r="H10" s="37"/>
      <c r="I10" s="38"/>
      <c r="J10" s="38"/>
      <c r="K10" s="38"/>
      <c r="L10" s="329">
        <v>0</v>
      </c>
      <c r="M10" s="330"/>
      <c r="N10" s="331"/>
      <c r="O10" t="s">
        <v>757</v>
      </c>
    </row>
    <row r="11" spans="1:15" ht="20.100000000000001" customHeight="1">
      <c r="A11">
        <v>28</v>
      </c>
      <c r="B11" s="34">
        <v>4</v>
      </c>
      <c r="C11" s="107">
        <v>2021217728</v>
      </c>
      <c r="D11" s="35" t="s">
        <v>382</v>
      </c>
      <c r="E11" s="36" t="s">
        <v>383</v>
      </c>
      <c r="F11" s="111" t="s">
        <v>381</v>
      </c>
      <c r="G11" s="111" t="s">
        <v>368</v>
      </c>
      <c r="H11" s="37"/>
      <c r="I11" s="38"/>
      <c r="J11" s="38"/>
      <c r="K11" s="38"/>
      <c r="L11" s="329">
        <v>0</v>
      </c>
      <c r="M11" s="330"/>
      <c r="N11" s="331"/>
      <c r="O11" t="s">
        <v>757</v>
      </c>
    </row>
    <row r="12" spans="1:15" ht="20.100000000000001" customHeight="1">
      <c r="A12">
        <v>29</v>
      </c>
      <c r="B12" s="34">
        <v>5</v>
      </c>
      <c r="C12" s="107">
        <v>2021223453</v>
      </c>
      <c r="D12" s="35" t="s">
        <v>352</v>
      </c>
      <c r="E12" s="36" t="s">
        <v>353</v>
      </c>
      <c r="F12" s="111" t="s">
        <v>354</v>
      </c>
      <c r="G12" s="111" t="s">
        <v>355</v>
      </c>
      <c r="H12" s="37"/>
      <c r="I12" s="38"/>
      <c r="J12" s="38"/>
      <c r="K12" s="38"/>
      <c r="L12" s="329">
        <v>0</v>
      </c>
      <c r="M12" s="330"/>
      <c r="N12" s="331"/>
      <c r="O12" t="s">
        <v>757</v>
      </c>
    </row>
    <row r="13" spans="1:15" ht="20.100000000000001" customHeight="1">
      <c r="A13">
        <v>30</v>
      </c>
      <c r="B13" s="34">
        <v>6</v>
      </c>
      <c r="C13" s="107">
        <v>2021713848</v>
      </c>
      <c r="D13" s="35" t="s">
        <v>458</v>
      </c>
      <c r="E13" s="36" t="s">
        <v>299</v>
      </c>
      <c r="F13" s="111" t="s">
        <v>450</v>
      </c>
      <c r="G13" s="111" t="s">
        <v>396</v>
      </c>
      <c r="H13" s="37"/>
      <c r="I13" s="38"/>
      <c r="J13" s="38"/>
      <c r="K13" s="38"/>
      <c r="L13" s="329">
        <v>0</v>
      </c>
      <c r="M13" s="330"/>
      <c r="N13" s="331"/>
      <c r="O13" t="s">
        <v>757</v>
      </c>
    </row>
    <row r="14" spans="1:15" ht="20.100000000000001" customHeight="1">
      <c r="A14">
        <v>31</v>
      </c>
      <c r="B14" s="34">
        <v>7</v>
      </c>
      <c r="C14" s="107">
        <v>2021346987</v>
      </c>
      <c r="D14" s="35" t="s">
        <v>343</v>
      </c>
      <c r="E14" s="36" t="s">
        <v>299</v>
      </c>
      <c r="F14" s="111" t="s">
        <v>628</v>
      </c>
      <c r="G14" s="111" t="s">
        <v>629</v>
      </c>
      <c r="H14" s="37"/>
      <c r="I14" s="38"/>
      <c r="J14" s="38"/>
      <c r="K14" s="38"/>
      <c r="L14" s="329">
        <v>0</v>
      </c>
      <c r="M14" s="330"/>
      <c r="N14" s="331"/>
      <c r="O14" t="s">
        <v>757</v>
      </c>
    </row>
    <row r="15" spans="1:15" ht="20.100000000000001" customHeight="1">
      <c r="A15">
        <v>32</v>
      </c>
      <c r="B15" s="34">
        <v>8</v>
      </c>
      <c r="C15" s="107">
        <v>2020257179</v>
      </c>
      <c r="D15" s="35" t="s">
        <v>574</v>
      </c>
      <c r="E15" s="36" t="s">
        <v>57</v>
      </c>
      <c r="F15" s="111" t="s">
        <v>570</v>
      </c>
      <c r="G15" s="111" t="s">
        <v>571</v>
      </c>
      <c r="H15" s="37"/>
      <c r="I15" s="38"/>
      <c r="J15" s="38"/>
      <c r="K15" s="38"/>
      <c r="L15" s="329">
        <v>0</v>
      </c>
      <c r="M15" s="330"/>
      <c r="N15" s="331"/>
      <c r="O15" t="s">
        <v>757</v>
      </c>
    </row>
    <row r="16" spans="1:15" ht="20.100000000000001" customHeight="1">
      <c r="A16">
        <v>33</v>
      </c>
      <c r="B16" s="34">
        <v>9</v>
      </c>
      <c r="C16" s="107">
        <v>2020717052</v>
      </c>
      <c r="D16" s="35" t="s">
        <v>428</v>
      </c>
      <c r="E16" s="36" t="s">
        <v>57</v>
      </c>
      <c r="F16" s="111" t="s">
        <v>422</v>
      </c>
      <c r="G16" s="111" t="s">
        <v>396</v>
      </c>
      <c r="H16" s="37"/>
      <c r="I16" s="38"/>
      <c r="J16" s="38"/>
      <c r="K16" s="38"/>
      <c r="L16" s="329">
        <v>0</v>
      </c>
      <c r="M16" s="330"/>
      <c r="N16" s="331"/>
      <c r="O16" t="s">
        <v>757</v>
      </c>
    </row>
    <row r="17" spans="1:15" ht="20.100000000000001" customHeight="1">
      <c r="A17">
        <v>34</v>
      </c>
      <c r="B17" s="34">
        <v>10</v>
      </c>
      <c r="C17" s="107">
        <v>2020713926</v>
      </c>
      <c r="D17" s="35" t="s">
        <v>485</v>
      </c>
      <c r="E17" s="36" t="s">
        <v>57</v>
      </c>
      <c r="F17" s="111" t="s">
        <v>478</v>
      </c>
      <c r="G17" s="111" t="s">
        <v>396</v>
      </c>
      <c r="H17" s="37"/>
      <c r="I17" s="38"/>
      <c r="J17" s="38"/>
      <c r="K17" s="38"/>
      <c r="L17" s="329">
        <v>0</v>
      </c>
      <c r="M17" s="330"/>
      <c r="N17" s="331"/>
      <c r="O17" t="s">
        <v>757</v>
      </c>
    </row>
    <row r="18" spans="1:15" ht="20.100000000000001" customHeight="1">
      <c r="A18">
        <v>35</v>
      </c>
      <c r="B18" s="34">
        <v>11</v>
      </c>
      <c r="C18" s="107">
        <v>2020716258</v>
      </c>
      <c r="D18" s="35" t="s">
        <v>634</v>
      </c>
      <c r="E18" s="36" t="s">
        <v>57</v>
      </c>
      <c r="F18" s="111" t="s">
        <v>628</v>
      </c>
      <c r="G18" s="111" t="s">
        <v>629</v>
      </c>
      <c r="H18" s="37"/>
      <c r="I18" s="38"/>
      <c r="J18" s="38"/>
      <c r="K18" s="38"/>
      <c r="L18" s="329">
        <v>0</v>
      </c>
      <c r="M18" s="330"/>
      <c r="N18" s="331"/>
      <c r="O18" t="s">
        <v>757</v>
      </c>
    </row>
    <row r="19" spans="1:15" ht="20.100000000000001" customHeight="1">
      <c r="A19">
        <v>36</v>
      </c>
      <c r="B19" s="34">
        <v>12</v>
      </c>
      <c r="C19" s="107">
        <v>2020714875</v>
      </c>
      <c r="D19" s="35" t="s">
        <v>607</v>
      </c>
      <c r="E19" s="36" t="s">
        <v>52</v>
      </c>
      <c r="F19" s="111" t="s">
        <v>600</v>
      </c>
      <c r="G19" s="111" t="s">
        <v>601</v>
      </c>
      <c r="H19" s="37"/>
      <c r="I19" s="38"/>
      <c r="J19" s="38"/>
      <c r="K19" s="38"/>
      <c r="L19" s="329">
        <v>0</v>
      </c>
      <c r="M19" s="330"/>
      <c r="N19" s="331"/>
      <c r="O19" t="s">
        <v>757</v>
      </c>
    </row>
    <row r="20" spans="1:15" ht="20.100000000000001" customHeight="1">
      <c r="A20">
        <v>37</v>
      </c>
      <c r="B20" s="34">
        <v>13</v>
      </c>
      <c r="C20" s="107">
        <v>2020713939</v>
      </c>
      <c r="D20" s="35" t="s">
        <v>332</v>
      </c>
      <c r="E20" s="36" t="s">
        <v>49</v>
      </c>
      <c r="F20" s="111" t="s">
        <v>628</v>
      </c>
      <c r="G20" s="111" t="s">
        <v>629</v>
      </c>
      <c r="H20" s="37"/>
      <c r="I20" s="38"/>
      <c r="J20" s="38"/>
      <c r="K20" s="38"/>
      <c r="L20" s="329">
        <v>0</v>
      </c>
      <c r="M20" s="330"/>
      <c r="N20" s="331"/>
      <c r="O20" t="s">
        <v>757</v>
      </c>
    </row>
    <row r="21" spans="1:15" ht="20.100000000000001" customHeight="1">
      <c r="A21">
        <v>38</v>
      </c>
      <c r="B21" s="34">
        <v>14</v>
      </c>
      <c r="C21" s="107">
        <v>2021717796</v>
      </c>
      <c r="D21" s="35" t="s">
        <v>608</v>
      </c>
      <c r="E21" s="36" t="s">
        <v>300</v>
      </c>
      <c r="F21" s="111" t="s">
        <v>600</v>
      </c>
      <c r="G21" s="111" t="s">
        <v>601</v>
      </c>
      <c r="H21" s="37"/>
      <c r="I21" s="38"/>
      <c r="J21" s="38"/>
      <c r="K21" s="38"/>
      <c r="L21" s="329">
        <v>0</v>
      </c>
      <c r="M21" s="330"/>
      <c r="N21" s="331"/>
      <c r="O21" t="s">
        <v>757</v>
      </c>
    </row>
    <row r="22" spans="1:15" ht="20.100000000000001" customHeight="1">
      <c r="A22">
        <v>39</v>
      </c>
      <c r="B22" s="34">
        <v>15</v>
      </c>
      <c r="C22" s="107">
        <v>2021213886</v>
      </c>
      <c r="D22" s="35" t="s">
        <v>555</v>
      </c>
      <c r="E22" s="36" t="s">
        <v>300</v>
      </c>
      <c r="F22" s="111" t="s">
        <v>700</v>
      </c>
      <c r="G22" s="111" t="s">
        <v>701</v>
      </c>
      <c r="H22" s="37"/>
      <c r="I22" s="38"/>
      <c r="J22" s="38"/>
      <c r="K22" s="38"/>
      <c r="L22" s="329">
        <v>0</v>
      </c>
      <c r="M22" s="330"/>
      <c r="N22" s="331"/>
      <c r="O22" t="s">
        <v>757</v>
      </c>
    </row>
    <row r="23" spans="1:15" ht="20.100000000000001" customHeight="1">
      <c r="A23">
        <v>40</v>
      </c>
      <c r="B23" s="34">
        <v>16</v>
      </c>
      <c r="C23" s="107">
        <v>2020253624</v>
      </c>
      <c r="D23" s="35" t="s">
        <v>576</v>
      </c>
      <c r="E23" s="36" t="s">
        <v>577</v>
      </c>
      <c r="F23" s="111" t="s">
        <v>570</v>
      </c>
      <c r="G23" s="111" t="s">
        <v>571</v>
      </c>
      <c r="H23" s="37"/>
      <c r="I23" s="38"/>
      <c r="J23" s="38"/>
      <c r="K23" s="38"/>
      <c r="L23" s="329">
        <v>0</v>
      </c>
      <c r="M23" s="330"/>
      <c r="N23" s="331"/>
      <c r="O23" t="s">
        <v>757</v>
      </c>
    </row>
    <row r="24" spans="1:15" ht="20.100000000000001" customHeight="1">
      <c r="A24">
        <v>41</v>
      </c>
      <c r="B24" s="34">
        <v>17</v>
      </c>
      <c r="C24" s="107">
        <v>2010348144</v>
      </c>
      <c r="D24" s="35" t="s">
        <v>429</v>
      </c>
      <c r="E24" s="36" t="s">
        <v>55</v>
      </c>
      <c r="F24" s="111" t="s">
        <v>422</v>
      </c>
      <c r="G24" s="111" t="s">
        <v>396</v>
      </c>
      <c r="H24" s="37"/>
      <c r="I24" s="38"/>
      <c r="J24" s="38"/>
      <c r="K24" s="38"/>
      <c r="L24" s="329">
        <v>0</v>
      </c>
      <c r="M24" s="330"/>
      <c r="N24" s="331"/>
      <c r="O24" t="s">
        <v>757</v>
      </c>
    </row>
    <row r="25" spans="1:15" ht="20.100000000000001" customHeight="1">
      <c r="A25">
        <v>42</v>
      </c>
      <c r="B25" s="34">
        <v>18</v>
      </c>
      <c r="C25" s="107">
        <v>2020213388</v>
      </c>
      <c r="D25" s="35" t="s">
        <v>705</v>
      </c>
      <c r="E25" s="36" t="s">
        <v>579</v>
      </c>
      <c r="F25" s="111" t="s">
        <v>700</v>
      </c>
      <c r="G25" s="111" t="s">
        <v>701</v>
      </c>
      <c r="H25" s="37"/>
      <c r="I25" s="38"/>
      <c r="J25" s="38"/>
      <c r="K25" s="38"/>
      <c r="L25" s="329">
        <v>0</v>
      </c>
      <c r="M25" s="330"/>
      <c r="N25" s="331"/>
      <c r="O25" t="s">
        <v>757</v>
      </c>
    </row>
    <row r="26" spans="1:15" ht="20.100000000000001" customHeight="1">
      <c r="A26">
        <v>43</v>
      </c>
      <c r="B26" s="34">
        <v>19</v>
      </c>
      <c r="C26" s="107">
        <v>2020255697</v>
      </c>
      <c r="D26" s="35" t="s">
        <v>578</v>
      </c>
      <c r="E26" s="36" t="s">
        <v>579</v>
      </c>
      <c r="F26" s="111" t="s">
        <v>570</v>
      </c>
      <c r="G26" s="111" t="s">
        <v>571</v>
      </c>
      <c r="H26" s="37"/>
      <c r="I26" s="38"/>
      <c r="J26" s="38"/>
      <c r="K26" s="38"/>
      <c r="L26" s="329">
        <v>0</v>
      </c>
      <c r="M26" s="330"/>
      <c r="N26" s="331"/>
      <c r="O26" t="s">
        <v>757</v>
      </c>
    </row>
    <row r="27" spans="1:15" ht="20.100000000000001" customHeight="1">
      <c r="A27">
        <v>44</v>
      </c>
      <c r="B27" s="34">
        <v>20</v>
      </c>
      <c r="C27" s="107">
        <v>2021263896</v>
      </c>
      <c r="D27" s="35" t="s">
        <v>336</v>
      </c>
      <c r="E27" s="36" t="s">
        <v>303</v>
      </c>
      <c r="F27" s="111" t="s">
        <v>522</v>
      </c>
      <c r="G27" s="111" t="s">
        <v>523</v>
      </c>
      <c r="H27" s="37"/>
      <c r="I27" s="38"/>
      <c r="J27" s="38"/>
      <c r="K27" s="38"/>
      <c r="L27" s="329">
        <v>0</v>
      </c>
      <c r="M27" s="330"/>
      <c r="N27" s="331"/>
      <c r="O27" t="s">
        <v>757</v>
      </c>
    </row>
    <row r="28" spans="1:15" ht="20.100000000000001" customHeight="1">
      <c r="A28">
        <v>45</v>
      </c>
      <c r="B28" s="34">
        <v>21</v>
      </c>
      <c r="C28" s="107">
        <v>2020267434</v>
      </c>
      <c r="D28" s="35" t="s">
        <v>580</v>
      </c>
      <c r="E28" s="36" t="s">
        <v>581</v>
      </c>
      <c r="F28" s="111" t="s">
        <v>570</v>
      </c>
      <c r="G28" s="111" t="s">
        <v>571</v>
      </c>
      <c r="H28" s="37"/>
      <c r="I28" s="38"/>
      <c r="J28" s="38"/>
      <c r="K28" s="38"/>
      <c r="L28" s="329">
        <v>0</v>
      </c>
      <c r="M28" s="330"/>
      <c r="N28" s="331"/>
      <c r="O28" t="s">
        <v>757</v>
      </c>
    </row>
    <row r="29" spans="1:15" ht="20.100000000000001" customHeight="1">
      <c r="A29">
        <v>46</v>
      </c>
      <c r="B29" s="34">
        <v>22</v>
      </c>
      <c r="C29" s="107">
        <v>2020714806</v>
      </c>
      <c r="D29" s="35" t="s">
        <v>660</v>
      </c>
      <c r="E29" s="36" t="s">
        <v>583</v>
      </c>
      <c r="F29" s="111" t="s">
        <v>655</v>
      </c>
      <c r="G29" s="111" t="s">
        <v>629</v>
      </c>
      <c r="H29" s="37"/>
      <c r="I29" s="38"/>
      <c r="J29" s="38"/>
      <c r="K29" s="38"/>
      <c r="L29" s="329">
        <v>0</v>
      </c>
      <c r="M29" s="330"/>
      <c r="N29" s="331"/>
      <c r="O29" t="s">
        <v>757</v>
      </c>
    </row>
    <row r="30" spans="1:15" ht="20.100000000000001" customHeight="1">
      <c r="A30">
        <v>47</v>
      </c>
      <c r="B30" s="34">
        <v>23</v>
      </c>
      <c r="C30" s="107">
        <v>2020253861</v>
      </c>
      <c r="D30" s="35" t="s">
        <v>582</v>
      </c>
      <c r="E30" s="36" t="s">
        <v>583</v>
      </c>
      <c r="F30" s="111" t="s">
        <v>570</v>
      </c>
      <c r="G30" s="111" t="s">
        <v>571</v>
      </c>
      <c r="H30" s="37"/>
      <c r="I30" s="38"/>
      <c r="J30" s="38"/>
      <c r="K30" s="38"/>
      <c r="L30" s="329">
        <v>0</v>
      </c>
      <c r="M30" s="330"/>
      <c r="N30" s="331"/>
      <c r="O30" t="s">
        <v>757</v>
      </c>
    </row>
    <row r="31" spans="1:15" ht="20.100000000000001" customHeight="1">
      <c r="A31">
        <v>48</v>
      </c>
      <c r="B31" s="34">
        <v>24</v>
      </c>
      <c r="C31" s="107">
        <v>2020258455</v>
      </c>
      <c r="D31" s="35" t="s">
        <v>301</v>
      </c>
      <c r="E31" s="36" t="s">
        <v>524</v>
      </c>
      <c r="F31" s="111" t="s">
        <v>522</v>
      </c>
      <c r="G31" s="111" t="s">
        <v>523</v>
      </c>
      <c r="H31" s="37"/>
      <c r="I31" s="38"/>
      <c r="J31" s="38"/>
      <c r="K31" s="38"/>
      <c r="L31" s="329">
        <v>0</v>
      </c>
      <c r="M31" s="330"/>
      <c r="N31" s="331"/>
      <c r="O31" t="s">
        <v>757</v>
      </c>
    </row>
  </sheetData>
  <mergeCells count="40">
    <mergeCell ref="L28:N28"/>
    <mergeCell ref="L29:N29"/>
    <mergeCell ref="L30:N30"/>
    <mergeCell ref="L31:N31"/>
    <mergeCell ref="L22:N22"/>
    <mergeCell ref="L23:N23"/>
    <mergeCell ref="L24:N24"/>
    <mergeCell ref="L25:N25"/>
    <mergeCell ref="L26:N26"/>
    <mergeCell ref="L27:N27"/>
    <mergeCell ref="L16:N16"/>
    <mergeCell ref="L17:N17"/>
    <mergeCell ref="L18:N18"/>
    <mergeCell ref="L19:N19"/>
    <mergeCell ref="L20:N20"/>
    <mergeCell ref="L21:N21"/>
    <mergeCell ref="L10:N10"/>
    <mergeCell ref="L11:N11"/>
    <mergeCell ref="L12:N12"/>
    <mergeCell ref="L13:N13"/>
    <mergeCell ref="L14:N14"/>
    <mergeCell ref="L15:N15"/>
    <mergeCell ref="H6:H7"/>
    <mergeCell ref="I6:I7"/>
    <mergeCell ref="J6:K6"/>
    <mergeCell ref="L6:N7"/>
    <mergeCell ref="L8:N8"/>
    <mergeCell ref="L9:N9"/>
    <mergeCell ref="B6:B7"/>
    <mergeCell ref="C6:C7"/>
    <mergeCell ref="D6:D7"/>
    <mergeCell ref="E6:E7"/>
    <mergeCell ref="F6:F7"/>
    <mergeCell ref="G6:G7"/>
    <mergeCell ref="C1:D1"/>
    <mergeCell ref="E1:K1"/>
    <mergeCell ref="C2:D2"/>
    <mergeCell ref="F2:K2"/>
    <mergeCell ref="D3:K3"/>
    <mergeCell ref="B4:K4"/>
  </mergeCells>
  <conditionalFormatting sqref="L8:N31 A8:A31 G6:G31">
    <cfRule type="cellIs" dxfId="12" priority="4" stopIfTrue="1" operator="equal">
      <formula>0</formula>
    </cfRule>
  </conditionalFormatting>
  <pageMargins left="0.24" right="0.22" top="0.2" bottom="0.16" header="0.16" footer="0.16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0000"/>
  </sheetPr>
  <dimension ref="A1:O28"/>
  <sheetViews>
    <sheetView workbookViewId="0">
      <pane ySplit="7" topLeftCell="A50" activePane="bottomLeft" state="frozen"/>
      <selection activeCell="R20" sqref="R20"/>
      <selection pane="bottomLeft" activeCell="R20" sqref="R20"/>
    </sheetView>
  </sheetViews>
  <sheetFormatPr defaultRowHeight="15"/>
  <cols>
    <col min="1" max="1" width="5.5703125" hidden="1" customWidth="1"/>
    <col min="2" max="2" width="3.85546875" customWidth="1"/>
    <col min="3" max="3" width="9.5703125" customWidth="1"/>
    <col min="4" max="4" width="18.85546875" customWidth="1"/>
    <col min="5" max="5" width="8.140625" customWidth="1"/>
    <col min="6" max="6" width="9.42578125" customWidth="1"/>
    <col min="7" max="7" width="11.85546875" customWidth="1"/>
    <col min="8" max="8" width="3.7109375" customWidth="1"/>
    <col min="9" max="9" width="8.42578125" customWidth="1"/>
    <col min="10" max="10" width="4.140625" customWidth="1"/>
    <col min="11" max="11" width="11.7109375" customWidth="1"/>
    <col min="12" max="12" width="6.140625" customWidth="1"/>
    <col min="13" max="13" width="1.7109375" customWidth="1"/>
    <col min="14" max="14" width="1.85546875" customWidth="1"/>
    <col min="15" max="15" width="9.140625" hidden="1" customWidth="1"/>
  </cols>
  <sheetData>
    <row r="1" spans="1:15" s="25" customFormat="1">
      <c r="C1" s="343" t="s">
        <v>21</v>
      </c>
      <c r="D1" s="343"/>
      <c r="E1" s="344" t="s">
        <v>282</v>
      </c>
      <c r="F1" s="344"/>
      <c r="G1" s="344"/>
      <c r="H1" s="344"/>
      <c r="I1" s="344"/>
      <c r="J1" s="344"/>
      <c r="K1" s="344"/>
      <c r="L1" s="27" t="s">
        <v>758</v>
      </c>
    </row>
    <row r="2" spans="1:15" s="25" customFormat="1">
      <c r="C2" s="343" t="s">
        <v>23</v>
      </c>
      <c r="D2" s="343"/>
      <c r="E2" s="28" t="s">
        <v>742</v>
      </c>
      <c r="F2" s="343" t="s">
        <v>750</v>
      </c>
      <c r="G2" s="343"/>
      <c r="H2" s="343"/>
      <c r="I2" s="343"/>
      <c r="J2" s="343"/>
      <c r="K2" s="343"/>
      <c r="L2" s="29" t="s">
        <v>24</v>
      </c>
      <c r="M2" s="30" t="s">
        <v>25</v>
      </c>
      <c r="N2" s="30">
        <v>3</v>
      </c>
    </row>
    <row r="3" spans="1:15" s="31" customFormat="1" ht="18.75" customHeight="1">
      <c r="C3" s="32" t="s">
        <v>751</v>
      </c>
      <c r="D3" s="345" t="s">
        <v>752</v>
      </c>
      <c r="E3" s="345"/>
      <c r="F3" s="345"/>
      <c r="G3" s="345"/>
      <c r="H3" s="345"/>
      <c r="I3" s="345"/>
      <c r="J3" s="345"/>
      <c r="K3" s="345"/>
      <c r="L3" s="29" t="s">
        <v>26</v>
      </c>
      <c r="M3" s="29" t="s">
        <v>25</v>
      </c>
      <c r="N3" s="29">
        <v>1</v>
      </c>
    </row>
    <row r="4" spans="1:15" s="31" customFormat="1" ht="18.75" customHeight="1">
      <c r="B4" s="346" t="s">
        <v>759</v>
      </c>
      <c r="C4" s="346"/>
      <c r="D4" s="346"/>
      <c r="E4" s="346"/>
      <c r="F4" s="346"/>
      <c r="G4" s="346"/>
      <c r="H4" s="346"/>
      <c r="I4" s="346"/>
      <c r="J4" s="346"/>
      <c r="K4" s="346"/>
      <c r="L4" s="29" t="s">
        <v>27</v>
      </c>
      <c r="M4" s="29" t="s">
        <v>25</v>
      </c>
      <c r="N4" s="29">
        <v>2</v>
      </c>
    </row>
    <row r="5" spans="1:15" ht="9" customHeight="1"/>
    <row r="6" spans="1:15" ht="15" customHeight="1">
      <c r="B6" s="333" t="s">
        <v>0</v>
      </c>
      <c r="C6" s="332" t="s">
        <v>28</v>
      </c>
      <c r="D6" s="347" t="s">
        <v>5</v>
      </c>
      <c r="E6" s="348" t="s">
        <v>6</v>
      </c>
      <c r="F6" s="332" t="s">
        <v>44</v>
      </c>
      <c r="G6" s="332" t="s">
        <v>45</v>
      </c>
      <c r="H6" s="332" t="s">
        <v>29</v>
      </c>
      <c r="I6" s="332" t="s">
        <v>30</v>
      </c>
      <c r="J6" s="349" t="s">
        <v>20</v>
      </c>
      <c r="K6" s="349"/>
      <c r="L6" s="337" t="s">
        <v>31</v>
      </c>
      <c r="M6" s="338"/>
      <c r="N6" s="339"/>
    </row>
    <row r="7" spans="1:15" ht="27" customHeight="1">
      <c r="B7" s="333"/>
      <c r="C7" s="333"/>
      <c r="D7" s="347"/>
      <c r="E7" s="348"/>
      <c r="F7" s="333"/>
      <c r="G7" s="333"/>
      <c r="H7" s="333"/>
      <c r="I7" s="333"/>
      <c r="J7" s="33" t="s">
        <v>32</v>
      </c>
      <c r="K7" s="33" t="s">
        <v>33</v>
      </c>
      <c r="L7" s="340"/>
      <c r="M7" s="341"/>
      <c r="N7" s="342"/>
    </row>
    <row r="8" spans="1:15" ht="20.100000000000001" customHeight="1">
      <c r="A8">
        <v>49</v>
      </c>
      <c r="B8" s="34">
        <v>1</v>
      </c>
      <c r="C8" s="107">
        <v>2020713061</v>
      </c>
      <c r="D8" s="35" t="s">
        <v>486</v>
      </c>
      <c r="E8" s="36" t="s">
        <v>309</v>
      </c>
      <c r="F8" s="111" t="s">
        <v>478</v>
      </c>
      <c r="G8" s="111" t="s">
        <v>396</v>
      </c>
      <c r="H8" s="37"/>
      <c r="I8" s="38"/>
      <c r="J8" s="38"/>
      <c r="K8" s="38"/>
      <c r="L8" s="334">
        <v>0</v>
      </c>
      <c r="M8" s="335"/>
      <c r="N8" s="336"/>
      <c r="O8" t="s">
        <v>760</v>
      </c>
    </row>
    <row r="9" spans="1:15" ht="20.100000000000001" customHeight="1">
      <c r="A9">
        <v>50</v>
      </c>
      <c r="B9" s="34">
        <v>2</v>
      </c>
      <c r="C9" s="107">
        <v>2021113728</v>
      </c>
      <c r="D9" s="35" t="s">
        <v>401</v>
      </c>
      <c r="E9" s="36" t="s">
        <v>309</v>
      </c>
      <c r="F9" s="111" t="s">
        <v>393</v>
      </c>
      <c r="G9" s="111" t="s">
        <v>399</v>
      </c>
      <c r="H9" s="37"/>
      <c r="I9" s="38"/>
      <c r="J9" s="38"/>
      <c r="K9" s="38"/>
      <c r="L9" s="329">
        <v>0</v>
      </c>
      <c r="M9" s="330"/>
      <c r="N9" s="331"/>
      <c r="O9" t="s">
        <v>760</v>
      </c>
    </row>
    <row r="10" spans="1:15" ht="20.100000000000001" customHeight="1">
      <c r="A10">
        <v>51</v>
      </c>
      <c r="B10" s="34">
        <v>3</v>
      </c>
      <c r="C10" s="107">
        <v>2020217157</v>
      </c>
      <c r="D10" s="35" t="s">
        <v>708</v>
      </c>
      <c r="E10" s="36" t="s">
        <v>310</v>
      </c>
      <c r="F10" s="111" t="s">
        <v>700</v>
      </c>
      <c r="G10" s="111" t="s">
        <v>701</v>
      </c>
      <c r="H10" s="37"/>
      <c r="I10" s="38"/>
      <c r="J10" s="38"/>
      <c r="K10" s="38"/>
      <c r="L10" s="329">
        <v>0</v>
      </c>
      <c r="M10" s="330"/>
      <c r="N10" s="331"/>
      <c r="O10" t="s">
        <v>760</v>
      </c>
    </row>
    <row r="11" spans="1:15" ht="20.100000000000001" customHeight="1">
      <c r="A11">
        <v>52</v>
      </c>
      <c r="B11" s="34">
        <v>4</v>
      </c>
      <c r="C11" s="107">
        <v>2020341017</v>
      </c>
      <c r="D11" s="35" t="s">
        <v>635</v>
      </c>
      <c r="E11" s="36" t="s">
        <v>636</v>
      </c>
      <c r="F11" s="111" t="s">
        <v>628</v>
      </c>
      <c r="G11" s="111" t="s">
        <v>629</v>
      </c>
      <c r="H11" s="37"/>
      <c r="I11" s="38"/>
      <c r="J11" s="38"/>
      <c r="K11" s="38"/>
      <c r="L11" s="329">
        <v>0</v>
      </c>
      <c r="M11" s="330"/>
      <c r="N11" s="331"/>
      <c r="O11" t="s">
        <v>760</v>
      </c>
    </row>
    <row r="12" spans="1:15" ht="20.100000000000001" customHeight="1">
      <c r="A12">
        <v>53</v>
      </c>
      <c r="B12" s="34">
        <v>5</v>
      </c>
      <c r="C12" s="107">
        <v>171575548</v>
      </c>
      <c r="D12" s="35" t="s">
        <v>528</v>
      </c>
      <c r="E12" s="36" t="s">
        <v>529</v>
      </c>
      <c r="F12" s="111" t="s">
        <v>526</v>
      </c>
      <c r="G12" s="111" t="s">
        <v>530</v>
      </c>
      <c r="H12" s="37"/>
      <c r="I12" s="38"/>
      <c r="J12" s="38"/>
      <c r="K12" s="38"/>
      <c r="L12" s="329">
        <v>0</v>
      </c>
      <c r="M12" s="330"/>
      <c r="N12" s="331"/>
      <c r="O12" t="s">
        <v>760</v>
      </c>
    </row>
    <row r="13" spans="1:15" ht="20.100000000000001" customHeight="1">
      <c r="A13">
        <v>54</v>
      </c>
      <c r="B13" s="34">
        <v>6</v>
      </c>
      <c r="C13" s="107">
        <v>2020714732</v>
      </c>
      <c r="D13" s="35" t="s">
        <v>487</v>
      </c>
      <c r="E13" s="36" t="s">
        <v>488</v>
      </c>
      <c r="F13" s="111" t="s">
        <v>478</v>
      </c>
      <c r="G13" s="111" t="s">
        <v>396</v>
      </c>
      <c r="H13" s="37"/>
      <c r="I13" s="38"/>
      <c r="J13" s="38"/>
      <c r="K13" s="38"/>
      <c r="L13" s="329">
        <v>0</v>
      </c>
      <c r="M13" s="330"/>
      <c r="N13" s="331"/>
      <c r="O13" t="s">
        <v>760</v>
      </c>
    </row>
    <row r="14" spans="1:15" ht="20.100000000000001" customHeight="1">
      <c r="A14">
        <v>55</v>
      </c>
      <c r="B14" s="34">
        <v>7</v>
      </c>
      <c r="C14" s="107">
        <v>2020346977</v>
      </c>
      <c r="D14" s="35" t="s">
        <v>612</v>
      </c>
      <c r="E14" s="36" t="s">
        <v>488</v>
      </c>
      <c r="F14" s="111" t="s">
        <v>600</v>
      </c>
      <c r="G14" s="111" t="s">
        <v>601</v>
      </c>
      <c r="H14" s="37"/>
      <c r="I14" s="38"/>
      <c r="J14" s="38"/>
      <c r="K14" s="38"/>
      <c r="L14" s="329">
        <v>0</v>
      </c>
      <c r="M14" s="330"/>
      <c r="N14" s="331"/>
      <c r="O14" t="s">
        <v>760</v>
      </c>
    </row>
    <row r="15" spans="1:15" ht="20.100000000000001" customHeight="1">
      <c r="A15">
        <v>56</v>
      </c>
      <c r="B15" s="34">
        <v>8</v>
      </c>
      <c r="C15" s="107">
        <v>2020348104</v>
      </c>
      <c r="D15" s="35" t="s">
        <v>306</v>
      </c>
      <c r="E15" s="36" t="s">
        <v>488</v>
      </c>
      <c r="F15" s="111" t="s">
        <v>655</v>
      </c>
      <c r="G15" s="111" t="s">
        <v>629</v>
      </c>
      <c r="H15" s="37"/>
      <c r="I15" s="38"/>
      <c r="J15" s="38"/>
      <c r="K15" s="38"/>
      <c r="L15" s="329">
        <v>0</v>
      </c>
      <c r="M15" s="330"/>
      <c r="N15" s="331"/>
      <c r="O15" t="s">
        <v>760</v>
      </c>
    </row>
    <row r="16" spans="1:15" ht="20.100000000000001" customHeight="1">
      <c r="A16">
        <v>57</v>
      </c>
      <c r="B16" s="34">
        <v>9</v>
      </c>
      <c r="C16" s="107">
        <v>2020714958</v>
      </c>
      <c r="D16" s="35" t="s">
        <v>485</v>
      </c>
      <c r="E16" s="36" t="s">
        <v>488</v>
      </c>
      <c r="F16" s="111" t="s">
        <v>478</v>
      </c>
      <c r="G16" s="111" t="s">
        <v>396</v>
      </c>
      <c r="H16" s="37"/>
      <c r="I16" s="38"/>
      <c r="J16" s="38"/>
      <c r="K16" s="38"/>
      <c r="L16" s="329">
        <v>0</v>
      </c>
      <c r="M16" s="330"/>
      <c r="N16" s="331"/>
      <c r="O16" t="s">
        <v>760</v>
      </c>
    </row>
    <row r="17" spans="1:15" ht="20.100000000000001" customHeight="1">
      <c r="A17">
        <v>58</v>
      </c>
      <c r="B17" s="34">
        <v>10</v>
      </c>
      <c r="C17" s="107">
        <v>2020348480</v>
      </c>
      <c r="D17" s="35" t="s">
        <v>637</v>
      </c>
      <c r="E17" s="36" t="s">
        <v>488</v>
      </c>
      <c r="F17" s="111" t="s">
        <v>628</v>
      </c>
      <c r="G17" s="111" t="s">
        <v>629</v>
      </c>
      <c r="H17" s="37"/>
      <c r="I17" s="38"/>
      <c r="J17" s="38"/>
      <c r="K17" s="38"/>
      <c r="L17" s="329">
        <v>0</v>
      </c>
      <c r="M17" s="330"/>
      <c r="N17" s="331"/>
      <c r="O17" t="s">
        <v>760</v>
      </c>
    </row>
    <row r="18" spans="1:15" ht="20.100000000000001" customHeight="1">
      <c r="A18">
        <v>59</v>
      </c>
      <c r="B18" s="34">
        <v>11</v>
      </c>
      <c r="C18" s="107">
        <v>2021714375</v>
      </c>
      <c r="D18" s="35" t="s">
        <v>293</v>
      </c>
      <c r="E18" s="36" t="s">
        <v>389</v>
      </c>
      <c r="F18" s="111" t="s">
        <v>450</v>
      </c>
      <c r="G18" s="111" t="s">
        <v>396</v>
      </c>
      <c r="H18" s="37"/>
      <c r="I18" s="38"/>
      <c r="J18" s="38"/>
      <c r="K18" s="38"/>
      <c r="L18" s="329">
        <v>0</v>
      </c>
      <c r="M18" s="330"/>
      <c r="N18" s="331"/>
      <c r="O18" t="s">
        <v>760</v>
      </c>
    </row>
    <row r="19" spans="1:15" ht="20.100000000000001" customHeight="1">
      <c r="A19">
        <v>60</v>
      </c>
      <c r="B19" s="34">
        <v>12</v>
      </c>
      <c r="C19" s="107">
        <v>2021716132</v>
      </c>
      <c r="D19" s="35" t="s">
        <v>489</v>
      </c>
      <c r="E19" s="36" t="s">
        <v>490</v>
      </c>
      <c r="F19" s="111" t="s">
        <v>478</v>
      </c>
      <c r="G19" s="111" t="s">
        <v>396</v>
      </c>
      <c r="H19" s="37"/>
      <c r="I19" s="38"/>
      <c r="J19" s="38"/>
      <c r="K19" s="38"/>
      <c r="L19" s="329">
        <v>0</v>
      </c>
      <c r="M19" s="330"/>
      <c r="N19" s="331"/>
      <c r="O19" t="s">
        <v>760</v>
      </c>
    </row>
    <row r="20" spans="1:15" ht="20.100000000000001" customHeight="1">
      <c r="A20">
        <v>61</v>
      </c>
      <c r="B20" s="34">
        <v>13</v>
      </c>
      <c r="C20" s="107">
        <v>2021358045</v>
      </c>
      <c r="D20" s="35" t="s">
        <v>710</v>
      </c>
      <c r="E20" s="36" t="s">
        <v>436</v>
      </c>
      <c r="F20" s="111" t="s">
        <v>700</v>
      </c>
      <c r="G20" s="111" t="s">
        <v>701</v>
      </c>
      <c r="H20" s="37"/>
      <c r="I20" s="38"/>
      <c r="J20" s="38"/>
      <c r="K20" s="38"/>
      <c r="L20" s="329">
        <v>0</v>
      </c>
      <c r="M20" s="330"/>
      <c r="N20" s="331"/>
      <c r="O20" t="s">
        <v>760</v>
      </c>
    </row>
    <row r="21" spans="1:15" ht="20.100000000000001" customHeight="1">
      <c r="A21">
        <v>62</v>
      </c>
      <c r="B21" s="34">
        <v>14</v>
      </c>
      <c r="C21" s="107">
        <v>2021713567</v>
      </c>
      <c r="D21" s="35" t="s">
        <v>638</v>
      </c>
      <c r="E21" s="36" t="s">
        <v>639</v>
      </c>
      <c r="F21" s="111" t="s">
        <v>628</v>
      </c>
      <c r="G21" s="111" t="s">
        <v>629</v>
      </c>
      <c r="H21" s="37"/>
      <c r="I21" s="38"/>
      <c r="J21" s="38"/>
      <c r="K21" s="38"/>
      <c r="L21" s="329">
        <v>0</v>
      </c>
      <c r="M21" s="330"/>
      <c r="N21" s="331"/>
      <c r="O21" t="s">
        <v>760</v>
      </c>
    </row>
    <row r="22" spans="1:15" ht="20.100000000000001" customHeight="1">
      <c r="A22">
        <v>63</v>
      </c>
      <c r="B22" s="34">
        <v>15</v>
      </c>
      <c r="C22" s="107">
        <v>2020717338</v>
      </c>
      <c r="D22" s="35" t="s">
        <v>491</v>
      </c>
      <c r="E22" s="36" t="s">
        <v>492</v>
      </c>
      <c r="F22" s="111" t="s">
        <v>478</v>
      </c>
      <c r="G22" s="111" t="s">
        <v>396</v>
      </c>
      <c r="H22" s="37"/>
      <c r="I22" s="38"/>
      <c r="J22" s="38"/>
      <c r="K22" s="38"/>
      <c r="L22" s="329">
        <v>0</v>
      </c>
      <c r="M22" s="330"/>
      <c r="N22" s="331"/>
      <c r="O22" t="s">
        <v>760</v>
      </c>
    </row>
    <row r="23" spans="1:15" ht="20.100000000000001" customHeight="1">
      <c r="A23">
        <v>64</v>
      </c>
      <c r="B23" s="34">
        <v>16</v>
      </c>
      <c r="C23" s="107">
        <v>2020717774</v>
      </c>
      <c r="D23" s="35" t="s">
        <v>640</v>
      </c>
      <c r="E23" s="36" t="s">
        <v>641</v>
      </c>
      <c r="F23" s="111" t="s">
        <v>628</v>
      </c>
      <c r="G23" s="111" t="s">
        <v>629</v>
      </c>
      <c r="H23" s="37"/>
      <c r="I23" s="38"/>
      <c r="J23" s="38"/>
      <c r="K23" s="38"/>
      <c r="L23" s="329">
        <v>0</v>
      </c>
      <c r="M23" s="330"/>
      <c r="N23" s="331"/>
      <c r="O23" t="s">
        <v>760</v>
      </c>
    </row>
    <row r="24" spans="1:15" ht="20.100000000000001" customHeight="1">
      <c r="A24">
        <v>65</v>
      </c>
      <c r="B24" s="34">
        <v>17</v>
      </c>
      <c r="C24" s="107">
        <v>2020254880</v>
      </c>
      <c r="D24" s="35" t="s">
        <v>699</v>
      </c>
      <c r="E24" s="36" t="s">
        <v>641</v>
      </c>
      <c r="F24" s="111" t="s">
        <v>700</v>
      </c>
      <c r="G24" s="111" t="s">
        <v>701</v>
      </c>
      <c r="H24" s="37"/>
      <c r="I24" s="38"/>
      <c r="J24" s="38"/>
      <c r="K24" s="38"/>
      <c r="L24" s="329">
        <v>0</v>
      </c>
      <c r="M24" s="330"/>
      <c r="N24" s="331"/>
      <c r="O24" t="s">
        <v>760</v>
      </c>
    </row>
    <row r="25" spans="1:15" ht="20.100000000000001" customHeight="1">
      <c r="A25">
        <v>66</v>
      </c>
      <c r="B25" s="34">
        <v>18</v>
      </c>
      <c r="C25" s="107">
        <v>2021213660</v>
      </c>
      <c r="D25" s="35" t="s">
        <v>711</v>
      </c>
      <c r="E25" s="36" t="s">
        <v>314</v>
      </c>
      <c r="F25" s="111" t="s">
        <v>700</v>
      </c>
      <c r="G25" s="111" t="s">
        <v>701</v>
      </c>
      <c r="H25" s="37"/>
      <c r="I25" s="38"/>
      <c r="J25" s="38"/>
      <c r="K25" s="38"/>
      <c r="L25" s="329">
        <v>0</v>
      </c>
      <c r="M25" s="330"/>
      <c r="N25" s="331"/>
      <c r="O25" t="s">
        <v>760</v>
      </c>
    </row>
    <row r="26" spans="1:15" ht="20.100000000000001" customHeight="1">
      <c r="A26">
        <v>67</v>
      </c>
      <c r="B26" s="34">
        <v>19</v>
      </c>
      <c r="C26" s="107">
        <v>2021713720</v>
      </c>
      <c r="D26" s="35" t="s">
        <v>298</v>
      </c>
      <c r="E26" s="36" t="s">
        <v>437</v>
      </c>
      <c r="F26" s="111" t="s">
        <v>422</v>
      </c>
      <c r="G26" s="111" t="s">
        <v>396</v>
      </c>
      <c r="H26" s="37"/>
      <c r="I26" s="38"/>
      <c r="J26" s="38"/>
      <c r="K26" s="38"/>
      <c r="L26" s="329">
        <v>0</v>
      </c>
      <c r="M26" s="330"/>
      <c r="N26" s="331"/>
      <c r="O26" t="s">
        <v>760</v>
      </c>
    </row>
    <row r="27" spans="1:15" ht="20.100000000000001" customHeight="1">
      <c r="A27">
        <v>68</v>
      </c>
      <c r="B27" s="34">
        <v>20</v>
      </c>
      <c r="C27" s="107">
        <v>2021338418</v>
      </c>
      <c r="D27" s="35" t="s">
        <v>712</v>
      </c>
      <c r="E27" s="36" t="s">
        <v>460</v>
      </c>
      <c r="F27" s="111" t="s">
        <v>700</v>
      </c>
      <c r="G27" s="111" t="s">
        <v>701</v>
      </c>
      <c r="H27" s="37"/>
      <c r="I27" s="38"/>
      <c r="J27" s="38"/>
      <c r="K27" s="38"/>
      <c r="L27" s="329">
        <v>0</v>
      </c>
      <c r="M27" s="330"/>
      <c r="N27" s="331"/>
      <c r="O27" t="s">
        <v>760</v>
      </c>
    </row>
    <row r="28" spans="1:15" ht="20.100000000000001" customHeight="1">
      <c r="A28">
        <v>69</v>
      </c>
      <c r="B28" s="34">
        <v>21</v>
      </c>
      <c r="C28" s="107">
        <v>2020712920</v>
      </c>
      <c r="D28" s="35" t="s">
        <v>438</v>
      </c>
      <c r="E28" s="36" t="s">
        <v>315</v>
      </c>
      <c r="F28" s="111" t="s">
        <v>422</v>
      </c>
      <c r="G28" s="111" t="s">
        <v>396</v>
      </c>
      <c r="H28" s="37"/>
      <c r="I28" s="38"/>
      <c r="J28" s="38"/>
      <c r="K28" s="38"/>
      <c r="L28" s="329">
        <v>0</v>
      </c>
      <c r="M28" s="330"/>
      <c r="N28" s="331"/>
      <c r="O28" t="s">
        <v>760</v>
      </c>
    </row>
  </sheetData>
  <mergeCells count="37">
    <mergeCell ref="L28:N28"/>
    <mergeCell ref="L22:N22"/>
    <mergeCell ref="L23:N23"/>
    <mergeCell ref="L24:N24"/>
    <mergeCell ref="L25:N25"/>
    <mergeCell ref="L26:N26"/>
    <mergeCell ref="L27:N27"/>
    <mergeCell ref="L16:N16"/>
    <mergeCell ref="L17:N17"/>
    <mergeCell ref="L18:N18"/>
    <mergeCell ref="L19:N19"/>
    <mergeCell ref="L20:N20"/>
    <mergeCell ref="L21:N21"/>
    <mergeCell ref="L10:N10"/>
    <mergeCell ref="L11:N11"/>
    <mergeCell ref="L12:N12"/>
    <mergeCell ref="L13:N13"/>
    <mergeCell ref="L14:N14"/>
    <mergeCell ref="L15:N15"/>
    <mergeCell ref="H6:H7"/>
    <mergeCell ref="I6:I7"/>
    <mergeCell ref="J6:K6"/>
    <mergeCell ref="L6:N7"/>
    <mergeCell ref="L8:N8"/>
    <mergeCell ref="L9:N9"/>
    <mergeCell ref="B6:B7"/>
    <mergeCell ref="C6:C7"/>
    <mergeCell ref="D6:D7"/>
    <mergeCell ref="E6:E7"/>
    <mergeCell ref="F6:F7"/>
    <mergeCell ref="G6:G7"/>
    <mergeCell ref="C1:D1"/>
    <mergeCell ref="E1:K1"/>
    <mergeCell ref="C2:D2"/>
    <mergeCell ref="F2:K2"/>
    <mergeCell ref="D3:K3"/>
    <mergeCell ref="B4:K4"/>
  </mergeCells>
  <conditionalFormatting sqref="L8:N28 A8:A28 G6:G28">
    <cfRule type="cellIs" dxfId="11" priority="4" stopIfTrue="1" operator="equal">
      <formula>0</formula>
    </cfRule>
  </conditionalFormatting>
  <pageMargins left="0.24" right="0.22" top="0.2" bottom="0.16" header="0.16" footer="0.16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0000"/>
  </sheetPr>
  <dimension ref="A1:O29"/>
  <sheetViews>
    <sheetView workbookViewId="0">
      <pane ySplit="7" topLeftCell="A50" activePane="bottomLeft" state="frozen"/>
      <selection activeCell="R20" sqref="R20"/>
      <selection pane="bottomLeft" activeCell="R20" sqref="R20"/>
    </sheetView>
  </sheetViews>
  <sheetFormatPr defaultRowHeight="15"/>
  <cols>
    <col min="1" max="1" width="5.5703125" hidden="1" customWidth="1"/>
    <col min="2" max="2" width="3.85546875" customWidth="1"/>
    <col min="3" max="3" width="9.5703125" customWidth="1"/>
    <col min="4" max="4" width="18.85546875" customWidth="1"/>
    <col min="5" max="5" width="8.140625" customWidth="1"/>
    <col min="6" max="6" width="9.42578125" customWidth="1"/>
    <col min="7" max="7" width="11.85546875" customWidth="1"/>
    <col min="8" max="8" width="3.7109375" customWidth="1"/>
    <col min="9" max="9" width="8.42578125" customWidth="1"/>
    <col min="10" max="10" width="4.140625" customWidth="1"/>
    <col min="11" max="11" width="11.7109375" customWidth="1"/>
    <col min="12" max="12" width="6.140625" customWidth="1"/>
    <col min="13" max="13" width="1.7109375" customWidth="1"/>
    <col min="14" max="14" width="1.85546875" customWidth="1"/>
    <col min="15" max="15" width="9.140625" hidden="1" customWidth="1"/>
  </cols>
  <sheetData>
    <row r="1" spans="1:15" s="25" customFormat="1">
      <c r="C1" s="343" t="s">
        <v>21</v>
      </c>
      <c r="D1" s="343"/>
      <c r="E1" s="344" t="s">
        <v>282</v>
      </c>
      <c r="F1" s="344"/>
      <c r="G1" s="344"/>
      <c r="H1" s="344"/>
      <c r="I1" s="344"/>
      <c r="J1" s="344"/>
      <c r="K1" s="344"/>
      <c r="L1" s="27" t="s">
        <v>761</v>
      </c>
    </row>
    <row r="2" spans="1:15" s="25" customFormat="1">
      <c r="C2" s="343" t="s">
        <v>23</v>
      </c>
      <c r="D2" s="343"/>
      <c r="E2" s="28" t="s">
        <v>743</v>
      </c>
      <c r="F2" s="343" t="s">
        <v>750</v>
      </c>
      <c r="G2" s="343"/>
      <c r="H2" s="343"/>
      <c r="I2" s="343"/>
      <c r="J2" s="343"/>
      <c r="K2" s="343"/>
      <c r="L2" s="29" t="s">
        <v>24</v>
      </c>
      <c r="M2" s="30" t="s">
        <v>25</v>
      </c>
      <c r="N2" s="30">
        <v>3</v>
      </c>
    </row>
    <row r="3" spans="1:15" s="31" customFormat="1" ht="18.75" customHeight="1">
      <c r="C3" s="32" t="s">
        <v>751</v>
      </c>
      <c r="D3" s="345" t="s">
        <v>752</v>
      </c>
      <c r="E3" s="345"/>
      <c r="F3" s="345"/>
      <c r="G3" s="345"/>
      <c r="H3" s="345"/>
      <c r="I3" s="345"/>
      <c r="J3" s="345"/>
      <c r="K3" s="345"/>
      <c r="L3" s="29" t="s">
        <v>26</v>
      </c>
      <c r="M3" s="29" t="s">
        <v>25</v>
      </c>
      <c r="N3" s="29">
        <v>1</v>
      </c>
    </row>
    <row r="4" spans="1:15" s="31" customFormat="1" ht="18.75" customHeight="1">
      <c r="B4" s="346" t="s">
        <v>762</v>
      </c>
      <c r="C4" s="346"/>
      <c r="D4" s="346"/>
      <c r="E4" s="346"/>
      <c r="F4" s="346"/>
      <c r="G4" s="346"/>
      <c r="H4" s="346"/>
      <c r="I4" s="346"/>
      <c r="J4" s="346"/>
      <c r="K4" s="346"/>
      <c r="L4" s="29" t="s">
        <v>27</v>
      </c>
      <c r="M4" s="29" t="s">
        <v>25</v>
      </c>
      <c r="N4" s="29">
        <v>2</v>
      </c>
    </row>
    <row r="5" spans="1:15" ht="9" customHeight="1"/>
    <row r="6" spans="1:15" ht="15" customHeight="1">
      <c r="B6" s="333" t="s">
        <v>0</v>
      </c>
      <c r="C6" s="332" t="s">
        <v>28</v>
      </c>
      <c r="D6" s="347" t="s">
        <v>5</v>
      </c>
      <c r="E6" s="348" t="s">
        <v>6</v>
      </c>
      <c r="F6" s="332" t="s">
        <v>44</v>
      </c>
      <c r="G6" s="332" t="s">
        <v>45</v>
      </c>
      <c r="H6" s="332" t="s">
        <v>29</v>
      </c>
      <c r="I6" s="332" t="s">
        <v>30</v>
      </c>
      <c r="J6" s="349" t="s">
        <v>20</v>
      </c>
      <c r="K6" s="349"/>
      <c r="L6" s="337" t="s">
        <v>31</v>
      </c>
      <c r="M6" s="338"/>
      <c r="N6" s="339"/>
    </row>
    <row r="7" spans="1:15" ht="27" customHeight="1">
      <c r="B7" s="333"/>
      <c r="C7" s="333"/>
      <c r="D7" s="347"/>
      <c r="E7" s="348"/>
      <c r="F7" s="333"/>
      <c r="G7" s="333"/>
      <c r="H7" s="333"/>
      <c r="I7" s="333"/>
      <c r="J7" s="33" t="s">
        <v>32</v>
      </c>
      <c r="K7" s="33" t="s">
        <v>33</v>
      </c>
      <c r="L7" s="340"/>
      <c r="M7" s="341"/>
      <c r="N7" s="342"/>
    </row>
    <row r="8" spans="1:15" ht="20.100000000000001" customHeight="1">
      <c r="A8">
        <v>70</v>
      </c>
      <c r="B8" s="34">
        <v>1</v>
      </c>
      <c r="C8" s="107">
        <v>2020114873</v>
      </c>
      <c r="D8" s="35" t="s">
        <v>533</v>
      </c>
      <c r="E8" s="36" t="s">
        <v>440</v>
      </c>
      <c r="F8" s="111" t="s">
        <v>526</v>
      </c>
      <c r="G8" s="111" t="s">
        <v>534</v>
      </c>
      <c r="H8" s="37"/>
      <c r="I8" s="38"/>
      <c r="J8" s="38"/>
      <c r="K8" s="38"/>
      <c r="L8" s="334">
        <v>0</v>
      </c>
      <c r="M8" s="335"/>
      <c r="N8" s="336"/>
      <c r="O8" t="s">
        <v>763</v>
      </c>
    </row>
    <row r="9" spans="1:15" ht="20.100000000000001" customHeight="1">
      <c r="A9">
        <v>71</v>
      </c>
      <c r="B9" s="34">
        <v>2</v>
      </c>
      <c r="C9" s="107">
        <v>2020713243</v>
      </c>
      <c r="D9" s="35" t="s">
        <v>462</v>
      </c>
      <c r="E9" s="36" t="s">
        <v>463</v>
      </c>
      <c r="F9" s="111" t="s">
        <v>450</v>
      </c>
      <c r="G9" s="111" t="s">
        <v>396</v>
      </c>
      <c r="H9" s="37"/>
      <c r="I9" s="38"/>
      <c r="J9" s="38"/>
      <c r="K9" s="38"/>
      <c r="L9" s="329">
        <v>0</v>
      </c>
      <c r="M9" s="330"/>
      <c r="N9" s="331"/>
      <c r="O9" t="s">
        <v>763</v>
      </c>
    </row>
    <row r="10" spans="1:15" ht="20.100000000000001" customHeight="1">
      <c r="A10">
        <v>72</v>
      </c>
      <c r="B10" s="34">
        <v>3</v>
      </c>
      <c r="C10" s="107">
        <v>2020234278</v>
      </c>
      <c r="D10" s="35" t="s">
        <v>402</v>
      </c>
      <c r="E10" s="36" t="s">
        <v>403</v>
      </c>
      <c r="F10" s="111" t="s">
        <v>393</v>
      </c>
      <c r="G10" s="111" t="s">
        <v>394</v>
      </c>
      <c r="H10" s="37"/>
      <c r="I10" s="38"/>
      <c r="J10" s="38"/>
      <c r="K10" s="38"/>
      <c r="L10" s="329">
        <v>0</v>
      </c>
      <c r="M10" s="330"/>
      <c r="N10" s="331"/>
      <c r="O10" t="s">
        <v>763</v>
      </c>
    </row>
    <row r="11" spans="1:15" ht="20.100000000000001" customHeight="1">
      <c r="A11">
        <v>73</v>
      </c>
      <c r="B11" s="34">
        <v>4</v>
      </c>
      <c r="C11" s="107">
        <v>2021246709</v>
      </c>
      <c r="D11" s="35" t="s">
        <v>613</v>
      </c>
      <c r="E11" s="36" t="s">
        <v>317</v>
      </c>
      <c r="F11" s="111" t="s">
        <v>600</v>
      </c>
      <c r="G11" s="111" t="s">
        <v>406</v>
      </c>
      <c r="H11" s="37"/>
      <c r="I11" s="38"/>
      <c r="J11" s="38"/>
      <c r="K11" s="38"/>
      <c r="L11" s="329">
        <v>0</v>
      </c>
      <c r="M11" s="330"/>
      <c r="N11" s="331"/>
      <c r="O11" t="s">
        <v>763</v>
      </c>
    </row>
    <row r="12" spans="1:15" ht="20.100000000000001" customHeight="1">
      <c r="A12">
        <v>74</v>
      </c>
      <c r="B12" s="34">
        <v>5</v>
      </c>
      <c r="C12" s="107">
        <v>2021724576</v>
      </c>
      <c r="D12" s="35" t="s">
        <v>505</v>
      </c>
      <c r="E12" s="36" t="s">
        <v>317</v>
      </c>
      <c r="F12" s="111" t="s">
        <v>503</v>
      </c>
      <c r="G12" s="111" t="s">
        <v>504</v>
      </c>
      <c r="H12" s="37"/>
      <c r="I12" s="38"/>
      <c r="J12" s="38"/>
      <c r="K12" s="38"/>
      <c r="L12" s="329">
        <v>0</v>
      </c>
      <c r="M12" s="330"/>
      <c r="N12" s="331"/>
      <c r="O12" t="s">
        <v>763</v>
      </c>
    </row>
    <row r="13" spans="1:15" ht="20.100000000000001" customHeight="1">
      <c r="A13">
        <v>75</v>
      </c>
      <c r="B13" s="34">
        <v>6</v>
      </c>
      <c r="C13" s="107">
        <v>2020715781</v>
      </c>
      <c r="D13" s="35" t="s">
        <v>685</v>
      </c>
      <c r="E13" s="36" t="s">
        <v>494</v>
      </c>
      <c r="F13" s="111" t="s">
        <v>682</v>
      </c>
      <c r="G13" s="111" t="s">
        <v>629</v>
      </c>
      <c r="H13" s="37"/>
      <c r="I13" s="38"/>
      <c r="J13" s="38"/>
      <c r="K13" s="38"/>
      <c r="L13" s="329" t="s">
        <v>747</v>
      </c>
      <c r="M13" s="330"/>
      <c r="N13" s="331"/>
      <c r="O13" t="s">
        <v>763</v>
      </c>
    </row>
    <row r="14" spans="1:15" ht="20.100000000000001" customHeight="1">
      <c r="A14">
        <v>76</v>
      </c>
      <c r="B14" s="34">
        <v>7</v>
      </c>
      <c r="C14" s="107">
        <v>2020254105</v>
      </c>
      <c r="D14" s="35" t="s">
        <v>535</v>
      </c>
      <c r="E14" s="36" t="s">
        <v>494</v>
      </c>
      <c r="F14" s="111" t="s">
        <v>526</v>
      </c>
      <c r="G14" s="111" t="s">
        <v>527</v>
      </c>
      <c r="H14" s="37"/>
      <c r="I14" s="38"/>
      <c r="J14" s="38"/>
      <c r="K14" s="38"/>
      <c r="L14" s="329">
        <v>0</v>
      </c>
      <c r="M14" s="330"/>
      <c r="N14" s="331"/>
      <c r="O14" t="s">
        <v>763</v>
      </c>
    </row>
    <row r="15" spans="1:15" ht="20.100000000000001" customHeight="1">
      <c r="A15">
        <v>77</v>
      </c>
      <c r="B15" s="34">
        <v>8</v>
      </c>
      <c r="C15" s="107">
        <v>2020726504</v>
      </c>
      <c r="D15" s="35" t="s">
        <v>328</v>
      </c>
      <c r="E15" s="36" t="s">
        <v>494</v>
      </c>
      <c r="F15" s="111" t="s">
        <v>655</v>
      </c>
      <c r="G15" s="111" t="s">
        <v>629</v>
      </c>
      <c r="H15" s="37"/>
      <c r="I15" s="38"/>
      <c r="J15" s="38"/>
      <c r="K15" s="38"/>
      <c r="L15" s="329">
        <v>0</v>
      </c>
      <c r="M15" s="330"/>
      <c r="N15" s="331"/>
      <c r="O15" t="s">
        <v>763</v>
      </c>
    </row>
    <row r="16" spans="1:15" ht="20.100000000000001" customHeight="1">
      <c r="A16">
        <v>78</v>
      </c>
      <c r="B16" s="34">
        <v>9</v>
      </c>
      <c r="C16" s="107">
        <v>2020345385</v>
      </c>
      <c r="D16" s="35" t="s">
        <v>686</v>
      </c>
      <c r="E16" s="36" t="s">
        <v>318</v>
      </c>
      <c r="F16" s="111" t="s">
        <v>682</v>
      </c>
      <c r="G16" s="111" t="s">
        <v>629</v>
      </c>
      <c r="H16" s="37"/>
      <c r="I16" s="38"/>
      <c r="J16" s="38"/>
      <c r="K16" s="38"/>
      <c r="L16" s="329">
        <v>0</v>
      </c>
      <c r="M16" s="330"/>
      <c r="N16" s="331"/>
      <c r="O16" t="s">
        <v>763</v>
      </c>
    </row>
    <row r="17" spans="1:15" ht="20.100000000000001" customHeight="1">
      <c r="A17">
        <v>79</v>
      </c>
      <c r="B17" s="34">
        <v>10</v>
      </c>
      <c r="C17" s="107">
        <v>2020214207</v>
      </c>
      <c r="D17" s="35" t="s">
        <v>404</v>
      </c>
      <c r="E17" s="36" t="s">
        <v>318</v>
      </c>
      <c r="F17" s="111" t="s">
        <v>393</v>
      </c>
      <c r="G17" s="111" t="s">
        <v>394</v>
      </c>
      <c r="H17" s="37"/>
      <c r="I17" s="38"/>
      <c r="J17" s="38"/>
      <c r="K17" s="38"/>
      <c r="L17" s="329">
        <v>0</v>
      </c>
      <c r="M17" s="330"/>
      <c r="N17" s="331"/>
      <c r="O17" t="s">
        <v>763</v>
      </c>
    </row>
    <row r="18" spans="1:15" ht="20.100000000000001" customHeight="1">
      <c r="A18">
        <v>80</v>
      </c>
      <c r="B18" s="34">
        <v>11</v>
      </c>
      <c r="C18" s="107">
        <v>2020216231</v>
      </c>
      <c r="D18" s="35" t="s">
        <v>536</v>
      </c>
      <c r="E18" s="36" t="s">
        <v>318</v>
      </c>
      <c r="F18" s="111" t="s">
        <v>526</v>
      </c>
      <c r="G18" s="111" t="s">
        <v>534</v>
      </c>
      <c r="H18" s="37"/>
      <c r="I18" s="38"/>
      <c r="J18" s="38"/>
      <c r="K18" s="38"/>
      <c r="L18" s="329">
        <v>0</v>
      </c>
      <c r="M18" s="330"/>
      <c r="N18" s="331"/>
      <c r="O18" t="s">
        <v>763</v>
      </c>
    </row>
    <row r="19" spans="1:15" ht="20.100000000000001" customHeight="1">
      <c r="A19">
        <v>81</v>
      </c>
      <c r="B19" s="34">
        <v>12</v>
      </c>
      <c r="C19" s="107">
        <v>2020216627</v>
      </c>
      <c r="D19" s="35" t="s">
        <v>714</v>
      </c>
      <c r="E19" s="36" t="s">
        <v>715</v>
      </c>
      <c r="F19" s="111" t="s">
        <v>700</v>
      </c>
      <c r="G19" s="111" t="s">
        <v>701</v>
      </c>
      <c r="H19" s="37"/>
      <c r="I19" s="38"/>
      <c r="J19" s="38"/>
      <c r="K19" s="38"/>
      <c r="L19" s="329">
        <v>0</v>
      </c>
      <c r="M19" s="330"/>
      <c r="N19" s="331"/>
      <c r="O19" t="s">
        <v>763</v>
      </c>
    </row>
    <row r="20" spans="1:15" ht="20.100000000000001" customHeight="1">
      <c r="A20">
        <v>82</v>
      </c>
      <c r="B20" s="34">
        <v>13</v>
      </c>
      <c r="C20" s="107">
        <v>2020716711</v>
      </c>
      <c r="D20" s="35" t="s">
        <v>495</v>
      </c>
      <c r="E20" s="36" t="s">
        <v>391</v>
      </c>
      <c r="F20" s="111" t="s">
        <v>478</v>
      </c>
      <c r="G20" s="111" t="s">
        <v>396</v>
      </c>
      <c r="H20" s="37"/>
      <c r="I20" s="38"/>
      <c r="J20" s="38"/>
      <c r="K20" s="38"/>
      <c r="L20" s="329">
        <v>0</v>
      </c>
      <c r="M20" s="330"/>
      <c r="N20" s="331"/>
      <c r="O20" t="s">
        <v>763</v>
      </c>
    </row>
    <row r="21" spans="1:15" ht="20.100000000000001" customHeight="1">
      <c r="A21">
        <v>83</v>
      </c>
      <c r="B21" s="34">
        <v>14</v>
      </c>
      <c r="C21" s="107">
        <v>2021213739</v>
      </c>
      <c r="D21" s="35" t="s">
        <v>716</v>
      </c>
      <c r="E21" s="36" t="s">
        <v>717</v>
      </c>
      <c r="F21" s="111" t="s">
        <v>700</v>
      </c>
      <c r="G21" s="111" t="s">
        <v>701</v>
      </c>
      <c r="H21" s="37"/>
      <c r="I21" s="38"/>
      <c r="J21" s="38"/>
      <c r="K21" s="38"/>
      <c r="L21" s="329">
        <v>0</v>
      </c>
      <c r="M21" s="330"/>
      <c r="N21" s="331"/>
      <c r="O21" t="s">
        <v>763</v>
      </c>
    </row>
    <row r="22" spans="1:15" ht="20.100000000000001" customHeight="1">
      <c r="A22">
        <v>84</v>
      </c>
      <c r="B22" s="34">
        <v>15</v>
      </c>
      <c r="C22" s="107">
        <v>2020220736</v>
      </c>
      <c r="D22" s="35" t="s">
        <v>337</v>
      </c>
      <c r="E22" s="36" t="s">
        <v>319</v>
      </c>
      <c r="F22" s="111" t="s">
        <v>354</v>
      </c>
      <c r="G22" s="111" t="s">
        <v>355</v>
      </c>
      <c r="H22" s="37"/>
      <c r="I22" s="38"/>
      <c r="J22" s="38"/>
      <c r="K22" s="38"/>
      <c r="L22" s="329">
        <v>0</v>
      </c>
      <c r="M22" s="330"/>
      <c r="N22" s="331"/>
      <c r="O22" t="s">
        <v>763</v>
      </c>
    </row>
    <row r="23" spans="1:15" ht="20.100000000000001" customHeight="1">
      <c r="A23">
        <v>85</v>
      </c>
      <c r="B23" s="34">
        <v>16</v>
      </c>
      <c r="C23" s="107">
        <v>2020345361</v>
      </c>
      <c r="D23" s="35" t="s">
        <v>499</v>
      </c>
      <c r="E23" s="36" t="s">
        <v>319</v>
      </c>
      <c r="F23" s="111" t="s">
        <v>478</v>
      </c>
      <c r="G23" s="111" t="s">
        <v>396</v>
      </c>
      <c r="H23" s="37"/>
      <c r="I23" s="38"/>
      <c r="J23" s="38"/>
      <c r="K23" s="38"/>
      <c r="L23" s="329">
        <v>0</v>
      </c>
      <c r="M23" s="330"/>
      <c r="N23" s="331"/>
      <c r="O23" t="s">
        <v>763</v>
      </c>
    </row>
    <row r="24" spans="1:15" ht="20.100000000000001" customHeight="1">
      <c r="A24">
        <v>86</v>
      </c>
      <c r="B24" s="34">
        <v>17</v>
      </c>
      <c r="C24" s="107">
        <v>2020345391</v>
      </c>
      <c r="D24" s="35" t="s">
        <v>615</v>
      </c>
      <c r="E24" s="36" t="s">
        <v>319</v>
      </c>
      <c r="F24" s="111" t="s">
        <v>600</v>
      </c>
      <c r="G24" s="111" t="s">
        <v>601</v>
      </c>
      <c r="H24" s="37"/>
      <c r="I24" s="38"/>
      <c r="J24" s="38"/>
      <c r="K24" s="38"/>
      <c r="L24" s="329">
        <v>0</v>
      </c>
      <c r="M24" s="330"/>
      <c r="N24" s="331"/>
      <c r="O24" t="s">
        <v>763</v>
      </c>
    </row>
    <row r="25" spans="1:15" ht="20.100000000000001" customHeight="1">
      <c r="A25">
        <v>87</v>
      </c>
      <c r="B25" s="34">
        <v>18</v>
      </c>
      <c r="C25" s="107">
        <v>2020255073</v>
      </c>
      <c r="D25" s="35" t="s">
        <v>537</v>
      </c>
      <c r="E25" s="36" t="s">
        <v>319</v>
      </c>
      <c r="F25" s="111" t="s">
        <v>526</v>
      </c>
      <c r="G25" s="111" t="s">
        <v>527</v>
      </c>
      <c r="H25" s="37"/>
      <c r="I25" s="38"/>
      <c r="J25" s="38"/>
      <c r="K25" s="38"/>
      <c r="L25" s="329">
        <v>0</v>
      </c>
      <c r="M25" s="330"/>
      <c r="N25" s="331"/>
      <c r="O25" t="s">
        <v>763</v>
      </c>
    </row>
    <row r="26" spans="1:15" ht="20.100000000000001" customHeight="1">
      <c r="A26">
        <v>88</v>
      </c>
      <c r="B26" s="34">
        <v>19</v>
      </c>
      <c r="C26" s="107">
        <v>2020263678</v>
      </c>
      <c r="D26" s="35" t="s">
        <v>562</v>
      </c>
      <c r="E26" s="36" t="s">
        <v>563</v>
      </c>
      <c r="F26" s="111" t="s">
        <v>560</v>
      </c>
      <c r="G26" s="111" t="s">
        <v>523</v>
      </c>
      <c r="H26" s="37"/>
      <c r="I26" s="38"/>
      <c r="J26" s="38"/>
      <c r="K26" s="38"/>
      <c r="L26" s="329">
        <v>0</v>
      </c>
      <c r="M26" s="330"/>
      <c r="N26" s="331"/>
      <c r="O26" t="s">
        <v>763</v>
      </c>
    </row>
    <row r="27" spans="1:15" ht="20.100000000000001" customHeight="1">
      <c r="A27">
        <v>89</v>
      </c>
      <c r="B27" s="34">
        <v>20</v>
      </c>
      <c r="C27" s="107">
        <v>2020710645</v>
      </c>
      <c r="D27" s="35" t="s">
        <v>663</v>
      </c>
      <c r="E27" s="36" t="s">
        <v>563</v>
      </c>
      <c r="F27" s="111" t="s">
        <v>655</v>
      </c>
      <c r="G27" s="111" t="s">
        <v>629</v>
      </c>
      <c r="H27" s="37"/>
      <c r="I27" s="38"/>
      <c r="J27" s="38"/>
      <c r="K27" s="38"/>
      <c r="L27" s="329">
        <v>0</v>
      </c>
      <c r="M27" s="330"/>
      <c r="N27" s="331"/>
      <c r="O27" t="s">
        <v>763</v>
      </c>
    </row>
    <row r="28" spans="1:15" ht="20.100000000000001" customHeight="1">
      <c r="A28">
        <v>90</v>
      </c>
      <c r="B28" s="34">
        <v>21</v>
      </c>
      <c r="C28" s="107">
        <v>2020514428</v>
      </c>
      <c r="D28" s="35" t="s">
        <v>538</v>
      </c>
      <c r="E28" s="36" t="s">
        <v>539</v>
      </c>
      <c r="F28" s="111" t="s">
        <v>526</v>
      </c>
      <c r="G28" s="111" t="s">
        <v>527</v>
      </c>
      <c r="H28" s="37"/>
      <c r="I28" s="38"/>
      <c r="J28" s="38"/>
      <c r="K28" s="38"/>
      <c r="L28" s="329">
        <v>0</v>
      </c>
      <c r="M28" s="330"/>
      <c r="N28" s="331"/>
      <c r="O28" t="s">
        <v>763</v>
      </c>
    </row>
    <row r="29" spans="1:15" ht="20.100000000000001" customHeight="1">
      <c r="A29">
        <v>91</v>
      </c>
      <c r="B29" s="34">
        <v>22</v>
      </c>
      <c r="C29" s="107">
        <v>2021214176</v>
      </c>
      <c r="D29" s="35" t="s">
        <v>719</v>
      </c>
      <c r="E29" s="36" t="s">
        <v>539</v>
      </c>
      <c r="F29" s="111" t="s">
        <v>700</v>
      </c>
      <c r="G29" s="111" t="s">
        <v>701</v>
      </c>
      <c r="H29" s="37"/>
      <c r="I29" s="38"/>
      <c r="J29" s="38"/>
      <c r="K29" s="38"/>
      <c r="L29" s="329">
        <v>0</v>
      </c>
      <c r="M29" s="330"/>
      <c r="N29" s="331"/>
      <c r="O29" t="s">
        <v>763</v>
      </c>
    </row>
  </sheetData>
  <mergeCells count="38">
    <mergeCell ref="L28:N28"/>
    <mergeCell ref="L29:N29"/>
    <mergeCell ref="L22:N22"/>
    <mergeCell ref="L23:N23"/>
    <mergeCell ref="L24:N24"/>
    <mergeCell ref="L25:N25"/>
    <mergeCell ref="L26:N26"/>
    <mergeCell ref="L27:N27"/>
    <mergeCell ref="L16:N16"/>
    <mergeCell ref="L17:N17"/>
    <mergeCell ref="L18:N18"/>
    <mergeCell ref="L19:N19"/>
    <mergeCell ref="L20:N20"/>
    <mergeCell ref="L21:N21"/>
    <mergeCell ref="L10:N10"/>
    <mergeCell ref="L11:N11"/>
    <mergeCell ref="L12:N12"/>
    <mergeCell ref="L13:N13"/>
    <mergeCell ref="L14:N14"/>
    <mergeCell ref="L15:N15"/>
    <mergeCell ref="H6:H7"/>
    <mergeCell ref="I6:I7"/>
    <mergeCell ref="J6:K6"/>
    <mergeCell ref="L6:N7"/>
    <mergeCell ref="L8:N8"/>
    <mergeCell ref="L9:N9"/>
    <mergeCell ref="B6:B7"/>
    <mergeCell ref="C6:C7"/>
    <mergeCell ref="D6:D7"/>
    <mergeCell ref="E6:E7"/>
    <mergeCell ref="F6:F7"/>
    <mergeCell ref="G6:G7"/>
    <mergeCell ref="C1:D1"/>
    <mergeCell ref="E1:K1"/>
    <mergeCell ref="C2:D2"/>
    <mergeCell ref="F2:K2"/>
    <mergeCell ref="D3:K3"/>
    <mergeCell ref="B4:K4"/>
  </mergeCells>
  <conditionalFormatting sqref="L8:N29 A8:A29 G6:G29">
    <cfRule type="cellIs" dxfId="10" priority="4" stopIfTrue="1" operator="equal">
      <formula>0</formula>
    </cfRule>
  </conditionalFormatting>
  <pageMargins left="0.24" right="0.22" top="0.2" bottom="0.16" header="0.16" footer="0.16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0000"/>
  </sheetPr>
  <dimension ref="A1:O28"/>
  <sheetViews>
    <sheetView workbookViewId="0">
      <pane ySplit="7" topLeftCell="A50" activePane="bottomLeft" state="frozen"/>
      <selection activeCell="R20" sqref="R20"/>
      <selection pane="bottomLeft" activeCell="R20" sqref="R20"/>
    </sheetView>
  </sheetViews>
  <sheetFormatPr defaultRowHeight="15"/>
  <cols>
    <col min="1" max="1" width="5.5703125" hidden="1" customWidth="1"/>
    <col min="2" max="2" width="3.85546875" customWidth="1"/>
    <col min="3" max="3" width="9.5703125" customWidth="1"/>
    <col min="4" max="4" width="18.85546875" customWidth="1"/>
    <col min="5" max="5" width="8.140625" customWidth="1"/>
    <col min="6" max="6" width="9.42578125" customWidth="1"/>
    <col min="7" max="7" width="11.85546875" customWidth="1"/>
    <col min="8" max="8" width="3.7109375" customWidth="1"/>
    <col min="9" max="9" width="8.42578125" customWidth="1"/>
    <col min="10" max="10" width="4.140625" customWidth="1"/>
    <col min="11" max="11" width="11.7109375" customWidth="1"/>
    <col min="12" max="12" width="6.140625" customWidth="1"/>
    <col min="13" max="13" width="1.7109375" customWidth="1"/>
    <col min="14" max="14" width="1.85546875" customWidth="1"/>
    <col min="15" max="15" width="9.140625" hidden="1" customWidth="1"/>
  </cols>
  <sheetData>
    <row r="1" spans="1:15" s="25" customFormat="1">
      <c r="C1" s="343" t="s">
        <v>21</v>
      </c>
      <c r="D1" s="343"/>
      <c r="E1" s="344" t="s">
        <v>282</v>
      </c>
      <c r="F1" s="344"/>
      <c r="G1" s="344"/>
      <c r="H1" s="344"/>
      <c r="I1" s="344"/>
      <c r="J1" s="344"/>
      <c r="K1" s="344"/>
      <c r="L1" s="27" t="s">
        <v>764</v>
      </c>
    </row>
    <row r="2" spans="1:15" s="25" customFormat="1">
      <c r="C2" s="343" t="s">
        <v>23</v>
      </c>
      <c r="D2" s="343"/>
      <c r="E2" s="28" t="s">
        <v>744</v>
      </c>
      <c r="F2" s="343" t="s">
        <v>750</v>
      </c>
      <c r="G2" s="343"/>
      <c r="H2" s="343"/>
      <c r="I2" s="343"/>
      <c r="J2" s="343"/>
      <c r="K2" s="343"/>
      <c r="L2" s="29" t="s">
        <v>24</v>
      </c>
      <c r="M2" s="30" t="s">
        <v>25</v>
      </c>
      <c r="N2" s="30">
        <v>3</v>
      </c>
    </row>
    <row r="3" spans="1:15" s="31" customFormat="1" ht="18.75" customHeight="1">
      <c r="C3" s="32" t="s">
        <v>751</v>
      </c>
      <c r="D3" s="345" t="s">
        <v>752</v>
      </c>
      <c r="E3" s="345"/>
      <c r="F3" s="345"/>
      <c r="G3" s="345"/>
      <c r="H3" s="345"/>
      <c r="I3" s="345"/>
      <c r="J3" s="345"/>
      <c r="K3" s="345"/>
      <c r="L3" s="29" t="s">
        <v>26</v>
      </c>
      <c r="M3" s="29" t="s">
        <v>25</v>
      </c>
      <c r="N3" s="29">
        <v>1</v>
      </c>
    </row>
    <row r="4" spans="1:15" s="31" customFormat="1" ht="18.75" customHeight="1">
      <c r="B4" s="346" t="s">
        <v>765</v>
      </c>
      <c r="C4" s="346"/>
      <c r="D4" s="346"/>
      <c r="E4" s="346"/>
      <c r="F4" s="346"/>
      <c r="G4" s="346"/>
      <c r="H4" s="346"/>
      <c r="I4" s="346"/>
      <c r="J4" s="346"/>
      <c r="K4" s="346"/>
      <c r="L4" s="29" t="s">
        <v>27</v>
      </c>
      <c r="M4" s="29" t="s">
        <v>25</v>
      </c>
      <c r="N4" s="29">
        <v>2</v>
      </c>
    </row>
    <row r="5" spans="1:15" ht="9" customHeight="1"/>
    <row r="6" spans="1:15" ht="15" customHeight="1">
      <c r="B6" s="333" t="s">
        <v>0</v>
      </c>
      <c r="C6" s="332" t="s">
        <v>28</v>
      </c>
      <c r="D6" s="347" t="s">
        <v>5</v>
      </c>
      <c r="E6" s="348" t="s">
        <v>6</v>
      </c>
      <c r="F6" s="332" t="s">
        <v>44</v>
      </c>
      <c r="G6" s="332" t="s">
        <v>45</v>
      </c>
      <c r="H6" s="332" t="s">
        <v>29</v>
      </c>
      <c r="I6" s="332" t="s">
        <v>30</v>
      </c>
      <c r="J6" s="349" t="s">
        <v>20</v>
      </c>
      <c r="K6" s="349"/>
      <c r="L6" s="337" t="s">
        <v>31</v>
      </c>
      <c r="M6" s="338"/>
      <c r="N6" s="339"/>
    </row>
    <row r="7" spans="1:15" ht="27" customHeight="1">
      <c r="B7" s="333"/>
      <c r="C7" s="333"/>
      <c r="D7" s="347"/>
      <c r="E7" s="348"/>
      <c r="F7" s="333"/>
      <c r="G7" s="333"/>
      <c r="H7" s="333"/>
      <c r="I7" s="333"/>
      <c r="J7" s="33" t="s">
        <v>32</v>
      </c>
      <c r="K7" s="33" t="s">
        <v>33</v>
      </c>
      <c r="L7" s="340"/>
      <c r="M7" s="341"/>
      <c r="N7" s="342"/>
    </row>
    <row r="8" spans="1:15" ht="20.100000000000001" customHeight="1">
      <c r="A8">
        <v>92</v>
      </c>
      <c r="B8" s="34">
        <v>1</v>
      </c>
      <c r="C8" s="107">
        <v>1911627699</v>
      </c>
      <c r="D8" s="35" t="s">
        <v>313</v>
      </c>
      <c r="E8" s="36" t="s">
        <v>376</v>
      </c>
      <c r="F8" s="111" t="s">
        <v>367</v>
      </c>
      <c r="G8" s="111" t="s">
        <v>377</v>
      </c>
      <c r="H8" s="37"/>
      <c r="I8" s="38"/>
      <c r="J8" s="38"/>
      <c r="K8" s="38"/>
      <c r="L8" s="334">
        <v>0</v>
      </c>
      <c r="M8" s="335"/>
      <c r="N8" s="336"/>
      <c r="O8" t="s">
        <v>766</v>
      </c>
    </row>
    <row r="9" spans="1:15" ht="20.100000000000001" customHeight="1">
      <c r="A9">
        <v>93</v>
      </c>
      <c r="B9" s="34">
        <v>2</v>
      </c>
      <c r="C9" s="107">
        <v>2020340881</v>
      </c>
      <c r="D9" s="35" t="s">
        <v>687</v>
      </c>
      <c r="E9" s="36" t="s">
        <v>321</v>
      </c>
      <c r="F9" s="111" t="s">
        <v>682</v>
      </c>
      <c r="G9" s="111" t="s">
        <v>629</v>
      </c>
      <c r="H9" s="37"/>
      <c r="I9" s="38"/>
      <c r="J9" s="38"/>
      <c r="K9" s="38"/>
      <c r="L9" s="329">
        <v>0</v>
      </c>
      <c r="M9" s="330"/>
      <c r="N9" s="331"/>
      <c r="O9" t="s">
        <v>766</v>
      </c>
    </row>
    <row r="10" spans="1:15" ht="20.100000000000001" customHeight="1">
      <c r="A10">
        <v>94</v>
      </c>
      <c r="B10" s="34">
        <v>3</v>
      </c>
      <c r="C10" s="107">
        <v>2020144177</v>
      </c>
      <c r="D10" s="35" t="s">
        <v>407</v>
      </c>
      <c r="E10" s="36" t="s">
        <v>322</v>
      </c>
      <c r="F10" s="111" t="s">
        <v>393</v>
      </c>
      <c r="G10" s="111" t="s">
        <v>399</v>
      </c>
      <c r="H10" s="37"/>
      <c r="I10" s="38"/>
      <c r="J10" s="38"/>
      <c r="K10" s="38"/>
      <c r="L10" s="329">
        <v>0</v>
      </c>
      <c r="M10" s="330"/>
      <c r="N10" s="331"/>
      <c r="O10" t="s">
        <v>766</v>
      </c>
    </row>
    <row r="11" spans="1:15" ht="20.100000000000001" customHeight="1">
      <c r="A11">
        <v>95</v>
      </c>
      <c r="B11" s="34">
        <v>4</v>
      </c>
      <c r="C11" s="107">
        <v>2020713018</v>
      </c>
      <c r="D11" s="35" t="s">
        <v>667</v>
      </c>
      <c r="E11" s="36" t="s">
        <v>323</v>
      </c>
      <c r="F11" s="111" t="s">
        <v>655</v>
      </c>
      <c r="G11" s="111" t="s">
        <v>629</v>
      </c>
      <c r="H11" s="37"/>
      <c r="I11" s="38"/>
      <c r="J11" s="38"/>
      <c r="K11" s="38"/>
      <c r="L11" s="329">
        <v>0</v>
      </c>
      <c r="M11" s="330"/>
      <c r="N11" s="331"/>
      <c r="O11" t="s">
        <v>766</v>
      </c>
    </row>
    <row r="12" spans="1:15" ht="20.100000000000001" customHeight="1">
      <c r="A12">
        <v>96</v>
      </c>
      <c r="B12" s="34">
        <v>5</v>
      </c>
      <c r="C12" s="107">
        <v>2021224126</v>
      </c>
      <c r="D12" s="35" t="s">
        <v>688</v>
      </c>
      <c r="E12" s="36" t="s">
        <v>323</v>
      </c>
      <c r="F12" s="111" t="s">
        <v>682</v>
      </c>
      <c r="G12" s="111" t="s">
        <v>629</v>
      </c>
      <c r="H12" s="37"/>
      <c r="I12" s="38"/>
      <c r="J12" s="38"/>
      <c r="K12" s="38"/>
      <c r="L12" s="329">
        <v>0</v>
      </c>
      <c r="M12" s="330"/>
      <c r="N12" s="331"/>
      <c r="O12" t="s">
        <v>766</v>
      </c>
    </row>
    <row r="13" spans="1:15" ht="20.100000000000001" customHeight="1">
      <c r="A13">
        <v>97</v>
      </c>
      <c r="B13" s="34">
        <v>6</v>
      </c>
      <c r="C13" s="107">
        <v>2020357022</v>
      </c>
      <c r="D13" s="35" t="s">
        <v>668</v>
      </c>
      <c r="E13" s="36" t="s">
        <v>669</v>
      </c>
      <c r="F13" s="111" t="s">
        <v>655</v>
      </c>
      <c r="G13" s="111" t="s">
        <v>629</v>
      </c>
      <c r="H13" s="37"/>
      <c r="I13" s="38"/>
      <c r="J13" s="38"/>
      <c r="K13" s="38"/>
      <c r="L13" s="329">
        <v>0</v>
      </c>
      <c r="M13" s="330"/>
      <c r="N13" s="331"/>
      <c r="O13" t="s">
        <v>766</v>
      </c>
    </row>
    <row r="14" spans="1:15" ht="20.100000000000001" customHeight="1">
      <c r="A14">
        <v>98</v>
      </c>
      <c r="B14" s="34">
        <v>7</v>
      </c>
      <c r="C14" s="107">
        <v>2021265882</v>
      </c>
      <c r="D14" s="35" t="s">
        <v>564</v>
      </c>
      <c r="E14" s="36" t="s">
        <v>565</v>
      </c>
      <c r="F14" s="111" t="s">
        <v>560</v>
      </c>
      <c r="G14" s="111" t="s">
        <v>523</v>
      </c>
      <c r="H14" s="37"/>
      <c r="I14" s="38"/>
      <c r="J14" s="38"/>
      <c r="K14" s="38"/>
      <c r="L14" s="329">
        <v>0</v>
      </c>
      <c r="M14" s="330"/>
      <c r="N14" s="331"/>
      <c r="O14" t="s">
        <v>766</v>
      </c>
    </row>
    <row r="15" spans="1:15" ht="20.100000000000001" customHeight="1">
      <c r="A15">
        <v>99</v>
      </c>
      <c r="B15" s="34">
        <v>8</v>
      </c>
      <c r="C15" s="107">
        <v>2020265888</v>
      </c>
      <c r="D15" s="35" t="s">
        <v>566</v>
      </c>
      <c r="E15" s="36" t="s">
        <v>507</v>
      </c>
      <c r="F15" s="111" t="s">
        <v>560</v>
      </c>
      <c r="G15" s="111" t="s">
        <v>523</v>
      </c>
      <c r="H15" s="37"/>
      <c r="I15" s="38"/>
      <c r="J15" s="38"/>
      <c r="K15" s="38"/>
      <c r="L15" s="329">
        <v>0</v>
      </c>
      <c r="M15" s="330"/>
      <c r="N15" s="331"/>
      <c r="O15" t="s">
        <v>766</v>
      </c>
    </row>
    <row r="16" spans="1:15" ht="20.100000000000001" customHeight="1">
      <c r="A16">
        <v>100</v>
      </c>
      <c r="B16" s="34">
        <v>9</v>
      </c>
      <c r="C16" s="107">
        <v>2020257618</v>
      </c>
      <c r="D16" s="35" t="s">
        <v>540</v>
      </c>
      <c r="E16" s="36" t="s">
        <v>507</v>
      </c>
      <c r="F16" s="111" t="s">
        <v>526</v>
      </c>
      <c r="G16" s="111" t="s">
        <v>527</v>
      </c>
      <c r="H16" s="37"/>
      <c r="I16" s="38"/>
      <c r="J16" s="38"/>
      <c r="K16" s="38"/>
      <c r="L16" s="329">
        <v>0</v>
      </c>
      <c r="M16" s="330"/>
      <c r="N16" s="331"/>
      <c r="O16" t="s">
        <v>766</v>
      </c>
    </row>
    <row r="17" spans="1:15" ht="20.100000000000001" customHeight="1">
      <c r="A17">
        <v>101</v>
      </c>
      <c r="B17" s="34">
        <v>10</v>
      </c>
      <c r="C17" s="107">
        <v>2021144068</v>
      </c>
      <c r="D17" s="35" t="s">
        <v>541</v>
      </c>
      <c r="E17" s="36" t="s">
        <v>329</v>
      </c>
      <c r="F17" s="111" t="s">
        <v>526</v>
      </c>
      <c r="G17" s="111" t="s">
        <v>534</v>
      </c>
      <c r="H17" s="37"/>
      <c r="I17" s="38"/>
      <c r="J17" s="38"/>
      <c r="K17" s="38"/>
      <c r="L17" s="329">
        <v>0</v>
      </c>
      <c r="M17" s="330"/>
      <c r="N17" s="331"/>
      <c r="O17" t="s">
        <v>766</v>
      </c>
    </row>
    <row r="18" spans="1:15" ht="20.100000000000001" customHeight="1">
      <c r="A18">
        <v>102</v>
      </c>
      <c r="B18" s="34">
        <v>11</v>
      </c>
      <c r="C18" s="107">
        <v>2020715620</v>
      </c>
      <c r="D18" s="35" t="s">
        <v>646</v>
      </c>
      <c r="E18" s="36" t="s">
        <v>647</v>
      </c>
      <c r="F18" s="111" t="s">
        <v>628</v>
      </c>
      <c r="G18" s="111" t="s">
        <v>629</v>
      </c>
      <c r="H18" s="37"/>
      <c r="I18" s="38"/>
      <c r="J18" s="38"/>
      <c r="K18" s="38"/>
      <c r="L18" s="329">
        <v>0</v>
      </c>
      <c r="M18" s="330"/>
      <c r="N18" s="331"/>
      <c r="O18" t="s">
        <v>766</v>
      </c>
    </row>
    <row r="19" spans="1:15" ht="20.100000000000001" customHeight="1">
      <c r="A19">
        <v>103</v>
      </c>
      <c r="B19" s="34">
        <v>12</v>
      </c>
      <c r="C19" s="107">
        <v>1921718970</v>
      </c>
      <c r="D19" s="35" t="s">
        <v>466</v>
      </c>
      <c r="E19" s="36" t="s">
        <v>330</v>
      </c>
      <c r="F19" s="111" t="s">
        <v>450</v>
      </c>
      <c r="G19" s="111" t="s">
        <v>396</v>
      </c>
      <c r="H19" s="37"/>
      <c r="I19" s="38"/>
      <c r="J19" s="38"/>
      <c r="K19" s="38"/>
      <c r="L19" s="329">
        <v>0</v>
      </c>
      <c r="M19" s="330"/>
      <c r="N19" s="331"/>
      <c r="O19" t="s">
        <v>766</v>
      </c>
    </row>
    <row r="20" spans="1:15" ht="20.100000000000001" customHeight="1">
      <c r="A20">
        <v>104</v>
      </c>
      <c r="B20" s="34">
        <v>13</v>
      </c>
      <c r="C20" s="107">
        <v>2020716083</v>
      </c>
      <c r="D20" s="35" t="s">
        <v>442</v>
      </c>
      <c r="E20" s="36" t="s">
        <v>330</v>
      </c>
      <c r="F20" s="111" t="s">
        <v>422</v>
      </c>
      <c r="G20" s="111" t="s">
        <v>396</v>
      </c>
      <c r="H20" s="37"/>
      <c r="I20" s="38"/>
      <c r="J20" s="38"/>
      <c r="K20" s="38"/>
      <c r="L20" s="329">
        <v>0</v>
      </c>
      <c r="M20" s="330"/>
      <c r="N20" s="331"/>
      <c r="O20" t="s">
        <v>766</v>
      </c>
    </row>
    <row r="21" spans="1:15" ht="20.100000000000001" customHeight="1">
      <c r="A21">
        <v>105</v>
      </c>
      <c r="B21" s="34">
        <v>14</v>
      </c>
      <c r="C21" s="107">
        <v>2010713158</v>
      </c>
      <c r="D21" s="35" t="s">
        <v>617</v>
      </c>
      <c r="E21" s="36" t="s">
        <v>330</v>
      </c>
      <c r="F21" s="111" t="s">
        <v>600</v>
      </c>
      <c r="G21" s="111" t="s">
        <v>601</v>
      </c>
      <c r="H21" s="37"/>
      <c r="I21" s="38"/>
      <c r="J21" s="38"/>
      <c r="K21" s="38"/>
      <c r="L21" s="329">
        <v>0</v>
      </c>
      <c r="M21" s="330"/>
      <c r="N21" s="331"/>
      <c r="O21" t="s">
        <v>766</v>
      </c>
    </row>
    <row r="22" spans="1:15" ht="20.100000000000001" customHeight="1">
      <c r="A22">
        <v>106</v>
      </c>
      <c r="B22" s="34">
        <v>15</v>
      </c>
      <c r="C22" s="107">
        <v>2010237347</v>
      </c>
      <c r="D22" s="35" t="s">
        <v>50</v>
      </c>
      <c r="E22" s="36" t="s">
        <v>330</v>
      </c>
      <c r="F22" s="111" t="s">
        <v>450</v>
      </c>
      <c r="G22" s="111" t="s">
        <v>396</v>
      </c>
      <c r="H22" s="37"/>
      <c r="I22" s="38"/>
      <c r="J22" s="38"/>
      <c r="K22" s="38"/>
      <c r="L22" s="329">
        <v>0</v>
      </c>
      <c r="M22" s="330"/>
      <c r="N22" s="331"/>
      <c r="O22" t="s">
        <v>766</v>
      </c>
    </row>
    <row r="23" spans="1:15" ht="20.100000000000001" customHeight="1">
      <c r="A23">
        <v>107</v>
      </c>
      <c r="B23" s="34">
        <v>16</v>
      </c>
      <c r="C23" s="107">
        <v>2020340934</v>
      </c>
      <c r="D23" s="35" t="s">
        <v>50</v>
      </c>
      <c r="E23" s="36" t="s">
        <v>330</v>
      </c>
      <c r="F23" s="111" t="s">
        <v>655</v>
      </c>
      <c r="G23" s="111" t="s">
        <v>629</v>
      </c>
      <c r="H23" s="37"/>
      <c r="I23" s="38"/>
      <c r="J23" s="38"/>
      <c r="K23" s="38"/>
      <c r="L23" s="329">
        <v>0</v>
      </c>
      <c r="M23" s="330"/>
      <c r="N23" s="331"/>
      <c r="O23" t="s">
        <v>766</v>
      </c>
    </row>
    <row r="24" spans="1:15" ht="20.100000000000001" customHeight="1">
      <c r="A24">
        <v>108</v>
      </c>
      <c r="B24" s="34">
        <v>17</v>
      </c>
      <c r="C24" s="107">
        <v>2020715723</v>
      </c>
      <c r="D24" s="35" t="s">
        <v>467</v>
      </c>
      <c r="E24" s="36" t="s">
        <v>330</v>
      </c>
      <c r="F24" s="111" t="s">
        <v>450</v>
      </c>
      <c r="G24" s="111" t="s">
        <v>396</v>
      </c>
      <c r="H24" s="37"/>
      <c r="I24" s="38"/>
      <c r="J24" s="38"/>
      <c r="K24" s="38"/>
      <c r="L24" s="329">
        <v>0</v>
      </c>
      <c r="M24" s="330"/>
      <c r="N24" s="331"/>
      <c r="O24" t="s">
        <v>766</v>
      </c>
    </row>
    <row r="25" spans="1:15" ht="20.100000000000001" customHeight="1">
      <c r="A25">
        <v>109</v>
      </c>
      <c r="B25" s="34">
        <v>18</v>
      </c>
      <c r="C25" s="107">
        <v>2021357032</v>
      </c>
      <c r="D25" s="35" t="s">
        <v>618</v>
      </c>
      <c r="E25" s="36" t="s">
        <v>331</v>
      </c>
      <c r="F25" s="111" t="s">
        <v>600</v>
      </c>
      <c r="G25" s="111" t="s">
        <v>601</v>
      </c>
      <c r="H25" s="37"/>
      <c r="I25" s="38"/>
      <c r="J25" s="38"/>
      <c r="K25" s="38"/>
      <c r="L25" s="329">
        <v>0</v>
      </c>
      <c r="M25" s="330"/>
      <c r="N25" s="331"/>
      <c r="O25" t="s">
        <v>766</v>
      </c>
    </row>
    <row r="26" spans="1:15" ht="20.100000000000001" customHeight="1">
      <c r="A26">
        <v>110</v>
      </c>
      <c r="B26" s="34">
        <v>19</v>
      </c>
      <c r="C26" s="107">
        <v>2020147509</v>
      </c>
      <c r="D26" s="35" t="s">
        <v>409</v>
      </c>
      <c r="E26" s="36" t="s">
        <v>410</v>
      </c>
      <c r="F26" s="111" t="s">
        <v>393</v>
      </c>
      <c r="G26" s="111" t="s">
        <v>399</v>
      </c>
      <c r="H26" s="37"/>
      <c r="I26" s="38"/>
      <c r="J26" s="38"/>
      <c r="K26" s="38"/>
      <c r="L26" s="329">
        <v>0</v>
      </c>
      <c r="M26" s="330"/>
      <c r="N26" s="331"/>
      <c r="O26" t="s">
        <v>766</v>
      </c>
    </row>
    <row r="27" spans="1:15" ht="20.100000000000001" customHeight="1">
      <c r="A27">
        <v>111</v>
      </c>
      <c r="B27" s="34">
        <v>20</v>
      </c>
      <c r="C27" s="107">
        <v>2020714523</v>
      </c>
      <c r="D27" s="35" t="s">
        <v>433</v>
      </c>
      <c r="E27" s="36" t="s">
        <v>333</v>
      </c>
      <c r="F27" s="111" t="s">
        <v>422</v>
      </c>
      <c r="G27" s="111" t="s">
        <v>396</v>
      </c>
      <c r="H27" s="37"/>
      <c r="I27" s="38"/>
      <c r="J27" s="38"/>
      <c r="K27" s="38"/>
      <c r="L27" s="329">
        <v>0</v>
      </c>
      <c r="M27" s="330"/>
      <c r="N27" s="331"/>
      <c r="O27" t="s">
        <v>766</v>
      </c>
    </row>
    <row r="28" spans="1:15" ht="20.100000000000001" customHeight="1">
      <c r="A28">
        <v>112</v>
      </c>
      <c r="B28" s="34">
        <v>21</v>
      </c>
      <c r="C28" s="107">
        <v>2020712772</v>
      </c>
      <c r="D28" s="35" t="s">
        <v>468</v>
      </c>
      <c r="E28" s="36" t="s">
        <v>334</v>
      </c>
      <c r="F28" s="111" t="s">
        <v>450</v>
      </c>
      <c r="G28" s="111" t="s">
        <v>396</v>
      </c>
      <c r="H28" s="37"/>
      <c r="I28" s="38"/>
      <c r="J28" s="38"/>
      <c r="K28" s="38"/>
      <c r="L28" s="329">
        <v>0</v>
      </c>
      <c r="M28" s="330"/>
      <c r="N28" s="331"/>
      <c r="O28" t="s">
        <v>766</v>
      </c>
    </row>
  </sheetData>
  <mergeCells count="37">
    <mergeCell ref="L28:N28"/>
    <mergeCell ref="L22:N22"/>
    <mergeCell ref="L23:N23"/>
    <mergeCell ref="L24:N24"/>
    <mergeCell ref="L25:N25"/>
    <mergeCell ref="L26:N26"/>
    <mergeCell ref="L27:N27"/>
    <mergeCell ref="L16:N16"/>
    <mergeCell ref="L17:N17"/>
    <mergeCell ref="L18:N18"/>
    <mergeCell ref="L19:N19"/>
    <mergeCell ref="L20:N20"/>
    <mergeCell ref="L21:N21"/>
    <mergeCell ref="L10:N10"/>
    <mergeCell ref="L11:N11"/>
    <mergeCell ref="L12:N12"/>
    <mergeCell ref="L13:N13"/>
    <mergeCell ref="L14:N14"/>
    <mergeCell ref="L15:N15"/>
    <mergeCell ref="H6:H7"/>
    <mergeCell ref="I6:I7"/>
    <mergeCell ref="J6:K6"/>
    <mergeCell ref="L6:N7"/>
    <mergeCell ref="L8:N8"/>
    <mergeCell ref="L9:N9"/>
    <mergeCell ref="B6:B7"/>
    <mergeCell ref="C6:C7"/>
    <mergeCell ref="D6:D7"/>
    <mergeCell ref="E6:E7"/>
    <mergeCell ref="F6:F7"/>
    <mergeCell ref="G6:G7"/>
    <mergeCell ref="C1:D1"/>
    <mergeCell ref="E1:K1"/>
    <mergeCell ref="C2:D2"/>
    <mergeCell ref="F2:K2"/>
    <mergeCell ref="D3:K3"/>
    <mergeCell ref="B4:K4"/>
  </mergeCells>
  <conditionalFormatting sqref="L8:N28 A8:A28 G6:G28">
    <cfRule type="cellIs" dxfId="9" priority="4" stopIfTrue="1" operator="equal">
      <formula>0</formula>
    </cfRule>
  </conditionalFormatting>
  <pageMargins left="0.24" right="0.22" top="0.2" bottom="0.16" header="0.16" footer="0.16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0000"/>
  </sheetPr>
  <dimension ref="A1:O28"/>
  <sheetViews>
    <sheetView workbookViewId="0">
      <pane ySplit="7" topLeftCell="A50" activePane="bottomLeft" state="frozen"/>
      <selection activeCell="R20" sqref="R20"/>
      <selection pane="bottomLeft" activeCell="R20" sqref="R20"/>
    </sheetView>
  </sheetViews>
  <sheetFormatPr defaultRowHeight="15"/>
  <cols>
    <col min="1" max="1" width="5.5703125" hidden="1" customWidth="1"/>
    <col min="2" max="2" width="3.85546875" customWidth="1"/>
    <col min="3" max="3" width="9.5703125" customWidth="1"/>
    <col min="4" max="4" width="18.85546875" customWidth="1"/>
    <col min="5" max="5" width="8.140625" customWidth="1"/>
    <col min="6" max="6" width="9.42578125" customWidth="1"/>
    <col min="7" max="7" width="11.85546875" customWidth="1"/>
    <col min="8" max="8" width="3.7109375" customWidth="1"/>
    <col min="9" max="9" width="8.42578125" customWidth="1"/>
    <col min="10" max="10" width="4.140625" customWidth="1"/>
    <col min="11" max="11" width="11.7109375" customWidth="1"/>
    <col min="12" max="12" width="6.140625" customWidth="1"/>
    <col min="13" max="13" width="1.7109375" customWidth="1"/>
    <col min="14" max="14" width="1.85546875" customWidth="1"/>
    <col min="15" max="15" width="9.140625" hidden="1" customWidth="1"/>
  </cols>
  <sheetData>
    <row r="1" spans="1:15" s="25" customFormat="1">
      <c r="C1" s="343" t="s">
        <v>21</v>
      </c>
      <c r="D1" s="343"/>
      <c r="E1" s="344" t="s">
        <v>282</v>
      </c>
      <c r="F1" s="344"/>
      <c r="G1" s="344"/>
      <c r="H1" s="344"/>
      <c r="I1" s="344"/>
      <c r="J1" s="344"/>
      <c r="K1" s="344"/>
      <c r="L1" s="27" t="s">
        <v>767</v>
      </c>
    </row>
    <row r="2" spans="1:15" s="25" customFormat="1">
      <c r="C2" s="343" t="s">
        <v>23</v>
      </c>
      <c r="D2" s="343"/>
      <c r="E2" s="28" t="s">
        <v>745</v>
      </c>
      <c r="F2" s="343" t="s">
        <v>750</v>
      </c>
      <c r="G2" s="343"/>
      <c r="H2" s="343"/>
      <c r="I2" s="343"/>
      <c r="J2" s="343"/>
      <c r="K2" s="343"/>
      <c r="L2" s="29" t="s">
        <v>24</v>
      </c>
      <c r="M2" s="30" t="s">
        <v>25</v>
      </c>
      <c r="N2" s="30">
        <v>3</v>
      </c>
    </row>
    <row r="3" spans="1:15" s="31" customFormat="1" ht="18.75" customHeight="1">
      <c r="C3" s="32" t="s">
        <v>751</v>
      </c>
      <c r="D3" s="345" t="s">
        <v>752</v>
      </c>
      <c r="E3" s="345"/>
      <c r="F3" s="345"/>
      <c r="G3" s="345"/>
      <c r="H3" s="345"/>
      <c r="I3" s="345"/>
      <c r="J3" s="345"/>
      <c r="K3" s="345"/>
      <c r="L3" s="29" t="s">
        <v>26</v>
      </c>
      <c r="M3" s="29" t="s">
        <v>25</v>
      </c>
      <c r="N3" s="29">
        <v>1</v>
      </c>
    </row>
    <row r="4" spans="1:15" s="31" customFormat="1" ht="18.75" customHeight="1">
      <c r="B4" s="346" t="s">
        <v>768</v>
      </c>
      <c r="C4" s="346"/>
      <c r="D4" s="346"/>
      <c r="E4" s="346"/>
      <c r="F4" s="346"/>
      <c r="G4" s="346"/>
      <c r="H4" s="346"/>
      <c r="I4" s="346"/>
      <c r="J4" s="346"/>
      <c r="K4" s="346"/>
      <c r="L4" s="29" t="s">
        <v>27</v>
      </c>
      <c r="M4" s="29" t="s">
        <v>25</v>
      </c>
      <c r="N4" s="29">
        <v>2</v>
      </c>
    </row>
    <row r="5" spans="1:15" ht="9" customHeight="1"/>
    <row r="6" spans="1:15" ht="15" customHeight="1">
      <c r="B6" s="333" t="s">
        <v>0</v>
      </c>
      <c r="C6" s="332" t="s">
        <v>28</v>
      </c>
      <c r="D6" s="347" t="s">
        <v>5</v>
      </c>
      <c r="E6" s="348" t="s">
        <v>6</v>
      </c>
      <c r="F6" s="332" t="s">
        <v>44</v>
      </c>
      <c r="G6" s="332" t="s">
        <v>45</v>
      </c>
      <c r="H6" s="332" t="s">
        <v>29</v>
      </c>
      <c r="I6" s="332" t="s">
        <v>30</v>
      </c>
      <c r="J6" s="349" t="s">
        <v>20</v>
      </c>
      <c r="K6" s="349"/>
      <c r="L6" s="337" t="s">
        <v>31</v>
      </c>
      <c r="M6" s="338"/>
      <c r="N6" s="339"/>
    </row>
    <row r="7" spans="1:15" ht="27" customHeight="1">
      <c r="B7" s="333"/>
      <c r="C7" s="333"/>
      <c r="D7" s="347"/>
      <c r="E7" s="348"/>
      <c r="F7" s="333"/>
      <c r="G7" s="333"/>
      <c r="H7" s="333"/>
      <c r="I7" s="333"/>
      <c r="J7" s="33" t="s">
        <v>32</v>
      </c>
      <c r="K7" s="33" t="s">
        <v>33</v>
      </c>
      <c r="L7" s="340"/>
      <c r="M7" s="341"/>
      <c r="N7" s="342"/>
    </row>
    <row r="8" spans="1:15" ht="20.100000000000001" customHeight="1">
      <c r="A8">
        <v>113</v>
      </c>
      <c r="B8" s="34">
        <v>1</v>
      </c>
      <c r="C8" s="107">
        <v>2021214418</v>
      </c>
      <c r="D8" s="35" t="s">
        <v>457</v>
      </c>
      <c r="E8" s="36" t="s">
        <v>334</v>
      </c>
      <c r="F8" s="111" t="s">
        <v>700</v>
      </c>
      <c r="G8" s="111" t="s">
        <v>701</v>
      </c>
      <c r="H8" s="37"/>
      <c r="I8" s="38"/>
      <c r="J8" s="38"/>
      <c r="K8" s="38"/>
      <c r="L8" s="334">
        <v>0</v>
      </c>
      <c r="M8" s="335"/>
      <c r="N8" s="336"/>
      <c r="O8" t="s">
        <v>769</v>
      </c>
    </row>
    <row r="9" spans="1:15" ht="20.100000000000001" customHeight="1">
      <c r="A9">
        <v>114</v>
      </c>
      <c r="B9" s="34">
        <v>2</v>
      </c>
      <c r="C9" s="107">
        <v>2021713772</v>
      </c>
      <c r="D9" s="35" t="s">
        <v>293</v>
      </c>
      <c r="E9" s="36" t="s">
        <v>469</v>
      </c>
      <c r="F9" s="111" t="s">
        <v>450</v>
      </c>
      <c r="G9" s="111" t="s">
        <v>396</v>
      </c>
      <c r="H9" s="37"/>
      <c r="I9" s="38"/>
      <c r="J9" s="38"/>
      <c r="K9" s="38"/>
      <c r="L9" s="329">
        <v>0</v>
      </c>
      <c r="M9" s="330"/>
      <c r="N9" s="331"/>
      <c r="O9" t="s">
        <v>769</v>
      </c>
    </row>
    <row r="10" spans="1:15" ht="20.100000000000001" customHeight="1">
      <c r="A10">
        <v>115</v>
      </c>
      <c r="B10" s="34">
        <v>3</v>
      </c>
      <c r="C10" s="107">
        <v>2020726827</v>
      </c>
      <c r="D10" s="35" t="s">
        <v>470</v>
      </c>
      <c r="E10" s="36" t="s">
        <v>335</v>
      </c>
      <c r="F10" s="111" t="s">
        <v>450</v>
      </c>
      <c r="G10" s="111" t="s">
        <v>396</v>
      </c>
      <c r="H10" s="37"/>
      <c r="I10" s="38"/>
      <c r="J10" s="38"/>
      <c r="K10" s="38"/>
      <c r="L10" s="329">
        <v>0</v>
      </c>
      <c r="M10" s="330"/>
      <c r="N10" s="331"/>
      <c r="O10" t="s">
        <v>769</v>
      </c>
    </row>
    <row r="11" spans="1:15" ht="20.100000000000001" customHeight="1">
      <c r="A11">
        <v>116</v>
      </c>
      <c r="B11" s="34">
        <v>4</v>
      </c>
      <c r="C11" s="107">
        <v>2020267123</v>
      </c>
      <c r="D11" s="35" t="s">
        <v>50</v>
      </c>
      <c r="E11" s="36" t="s">
        <v>335</v>
      </c>
      <c r="F11" s="111" t="s">
        <v>591</v>
      </c>
      <c r="G11" s="111" t="s">
        <v>571</v>
      </c>
      <c r="H11" s="37"/>
      <c r="I11" s="38"/>
      <c r="J11" s="38"/>
      <c r="K11" s="38"/>
      <c r="L11" s="329">
        <v>0</v>
      </c>
      <c r="M11" s="330"/>
      <c r="N11" s="331"/>
      <c r="O11" t="s">
        <v>769</v>
      </c>
    </row>
    <row r="12" spans="1:15" ht="20.100000000000001" customHeight="1">
      <c r="A12">
        <v>117</v>
      </c>
      <c r="B12" s="34">
        <v>5</v>
      </c>
      <c r="C12" s="107">
        <v>2020218371</v>
      </c>
      <c r="D12" s="35" t="s">
        <v>722</v>
      </c>
      <c r="E12" s="36" t="s">
        <v>335</v>
      </c>
      <c r="F12" s="111" t="s">
        <v>700</v>
      </c>
      <c r="G12" s="111" t="s">
        <v>701</v>
      </c>
      <c r="H12" s="37"/>
      <c r="I12" s="38"/>
      <c r="J12" s="38"/>
      <c r="K12" s="38"/>
      <c r="L12" s="329">
        <v>0</v>
      </c>
      <c r="M12" s="330"/>
      <c r="N12" s="331"/>
      <c r="O12" t="s">
        <v>769</v>
      </c>
    </row>
    <row r="13" spans="1:15" ht="20.100000000000001" customHeight="1">
      <c r="A13">
        <v>118</v>
      </c>
      <c r="B13" s="34">
        <v>6</v>
      </c>
      <c r="C13" s="107">
        <v>1921225292</v>
      </c>
      <c r="D13" s="35" t="s">
        <v>343</v>
      </c>
      <c r="E13" s="36" t="s">
        <v>360</v>
      </c>
      <c r="F13" s="111" t="s">
        <v>354</v>
      </c>
      <c r="G13" s="111" t="s">
        <v>355</v>
      </c>
      <c r="H13" s="37"/>
      <c r="I13" s="38"/>
      <c r="J13" s="38"/>
      <c r="K13" s="38"/>
      <c r="L13" s="329">
        <v>0</v>
      </c>
      <c r="M13" s="330"/>
      <c r="N13" s="331"/>
      <c r="O13" t="s">
        <v>769</v>
      </c>
    </row>
    <row r="14" spans="1:15" ht="20.100000000000001" customHeight="1">
      <c r="A14">
        <v>119</v>
      </c>
      <c r="B14" s="34">
        <v>7</v>
      </c>
      <c r="C14" s="107">
        <v>2021723854</v>
      </c>
      <c r="D14" s="35" t="s">
        <v>515</v>
      </c>
      <c r="E14" s="36" t="s">
        <v>516</v>
      </c>
      <c r="F14" s="111" t="s">
        <v>503</v>
      </c>
      <c r="G14" s="111" t="s">
        <v>504</v>
      </c>
      <c r="H14" s="37"/>
      <c r="I14" s="38"/>
      <c r="J14" s="38"/>
      <c r="K14" s="38"/>
      <c r="L14" s="329">
        <v>0</v>
      </c>
      <c r="M14" s="330"/>
      <c r="N14" s="331"/>
      <c r="O14" t="s">
        <v>769</v>
      </c>
    </row>
    <row r="15" spans="1:15" ht="20.100000000000001" customHeight="1">
      <c r="A15">
        <v>120</v>
      </c>
      <c r="B15" s="34">
        <v>8</v>
      </c>
      <c r="C15" s="107">
        <v>2021224665</v>
      </c>
      <c r="D15" s="35" t="s">
        <v>361</v>
      </c>
      <c r="E15" s="36" t="s">
        <v>362</v>
      </c>
      <c r="F15" s="111" t="s">
        <v>354</v>
      </c>
      <c r="G15" s="111" t="s">
        <v>355</v>
      </c>
      <c r="H15" s="37"/>
      <c r="I15" s="38"/>
      <c r="J15" s="38"/>
      <c r="K15" s="38"/>
      <c r="L15" s="329">
        <v>0</v>
      </c>
      <c r="M15" s="330"/>
      <c r="N15" s="331"/>
      <c r="O15" t="s">
        <v>769</v>
      </c>
    </row>
    <row r="16" spans="1:15" ht="20.100000000000001" customHeight="1">
      <c r="A16">
        <v>121</v>
      </c>
      <c r="B16" s="34">
        <v>9</v>
      </c>
      <c r="C16" s="107">
        <v>2020723551</v>
      </c>
      <c r="D16" s="35" t="s">
        <v>459</v>
      </c>
      <c r="E16" s="36" t="s">
        <v>517</v>
      </c>
      <c r="F16" s="111" t="s">
        <v>503</v>
      </c>
      <c r="G16" s="111" t="s">
        <v>504</v>
      </c>
      <c r="H16" s="37"/>
      <c r="I16" s="38"/>
      <c r="J16" s="38"/>
      <c r="K16" s="38"/>
      <c r="L16" s="329">
        <v>0</v>
      </c>
      <c r="M16" s="330"/>
      <c r="N16" s="331"/>
      <c r="O16" t="s">
        <v>769</v>
      </c>
    </row>
    <row r="17" spans="1:15" ht="20.100000000000001" customHeight="1">
      <c r="A17">
        <v>122</v>
      </c>
      <c r="B17" s="34">
        <v>10</v>
      </c>
      <c r="C17" s="107">
        <v>2020217679</v>
      </c>
      <c r="D17" s="35" t="s">
        <v>724</v>
      </c>
      <c r="E17" s="36" t="s">
        <v>725</v>
      </c>
      <c r="F17" s="111" t="s">
        <v>700</v>
      </c>
      <c r="G17" s="111" t="s">
        <v>701</v>
      </c>
      <c r="H17" s="37"/>
      <c r="I17" s="38"/>
      <c r="J17" s="38"/>
      <c r="K17" s="38"/>
      <c r="L17" s="329">
        <v>0</v>
      </c>
      <c r="M17" s="330"/>
      <c r="N17" s="331"/>
      <c r="O17" t="s">
        <v>769</v>
      </c>
    </row>
    <row r="18" spans="1:15" ht="20.100000000000001" customHeight="1">
      <c r="A18">
        <v>123</v>
      </c>
      <c r="B18" s="34">
        <v>11</v>
      </c>
      <c r="C18" s="107">
        <v>2020716270</v>
      </c>
      <c r="D18" s="35" t="s">
        <v>673</v>
      </c>
      <c r="E18" s="36" t="s">
        <v>674</v>
      </c>
      <c r="F18" s="111" t="s">
        <v>655</v>
      </c>
      <c r="G18" s="111" t="s">
        <v>629</v>
      </c>
      <c r="H18" s="37"/>
      <c r="I18" s="38"/>
      <c r="J18" s="38"/>
      <c r="K18" s="38"/>
      <c r="L18" s="329">
        <v>0</v>
      </c>
      <c r="M18" s="330"/>
      <c r="N18" s="331"/>
      <c r="O18" t="s">
        <v>769</v>
      </c>
    </row>
    <row r="19" spans="1:15" ht="20.100000000000001" customHeight="1">
      <c r="A19">
        <v>124</v>
      </c>
      <c r="B19" s="34">
        <v>12</v>
      </c>
      <c r="C19" s="107">
        <v>2020346979</v>
      </c>
      <c r="D19" s="35" t="s">
        <v>338</v>
      </c>
      <c r="E19" s="36" t="s">
        <v>339</v>
      </c>
      <c r="F19" s="111" t="s">
        <v>628</v>
      </c>
      <c r="G19" s="111" t="s">
        <v>629</v>
      </c>
      <c r="H19" s="37"/>
      <c r="I19" s="38"/>
      <c r="J19" s="38"/>
      <c r="K19" s="38"/>
      <c r="L19" s="329">
        <v>0</v>
      </c>
      <c r="M19" s="330"/>
      <c r="N19" s="331"/>
      <c r="O19" t="s">
        <v>769</v>
      </c>
    </row>
    <row r="20" spans="1:15" ht="20.100000000000001" customHeight="1">
      <c r="A20">
        <v>125</v>
      </c>
      <c r="B20" s="34">
        <v>13</v>
      </c>
      <c r="C20" s="107">
        <v>2021715635</v>
      </c>
      <c r="D20" s="35" t="s">
        <v>471</v>
      </c>
      <c r="E20" s="36" t="s">
        <v>339</v>
      </c>
      <c r="F20" s="111" t="s">
        <v>450</v>
      </c>
      <c r="G20" s="111" t="s">
        <v>396</v>
      </c>
      <c r="H20" s="37"/>
      <c r="I20" s="38"/>
      <c r="J20" s="38"/>
      <c r="K20" s="38"/>
      <c r="L20" s="329">
        <v>0</v>
      </c>
      <c r="M20" s="330"/>
      <c r="N20" s="331"/>
      <c r="O20" t="s">
        <v>769</v>
      </c>
    </row>
    <row r="21" spans="1:15" ht="20.100000000000001" customHeight="1">
      <c r="A21">
        <v>126</v>
      </c>
      <c r="B21" s="34">
        <v>14</v>
      </c>
      <c r="C21" s="107">
        <v>2020713910</v>
      </c>
      <c r="D21" s="35" t="s">
        <v>726</v>
      </c>
      <c r="E21" s="36" t="s">
        <v>620</v>
      </c>
      <c r="F21" s="111" t="s">
        <v>700</v>
      </c>
      <c r="G21" s="111" t="s">
        <v>701</v>
      </c>
      <c r="H21" s="37"/>
      <c r="I21" s="38"/>
      <c r="J21" s="38"/>
      <c r="K21" s="38"/>
      <c r="L21" s="329">
        <v>0</v>
      </c>
      <c r="M21" s="330"/>
      <c r="N21" s="331"/>
      <c r="O21" t="s">
        <v>769</v>
      </c>
    </row>
    <row r="22" spans="1:15" ht="20.100000000000001" customHeight="1">
      <c r="A22">
        <v>127</v>
      </c>
      <c r="B22" s="34">
        <v>15</v>
      </c>
      <c r="C22" s="107">
        <v>2020345324</v>
      </c>
      <c r="D22" s="35" t="s">
        <v>619</v>
      </c>
      <c r="E22" s="36" t="s">
        <v>620</v>
      </c>
      <c r="F22" s="111" t="s">
        <v>600</v>
      </c>
      <c r="G22" s="111" t="s">
        <v>601</v>
      </c>
      <c r="H22" s="37"/>
      <c r="I22" s="38"/>
      <c r="J22" s="38"/>
      <c r="K22" s="38"/>
      <c r="L22" s="329">
        <v>0</v>
      </c>
      <c r="M22" s="330"/>
      <c r="N22" s="331"/>
      <c r="O22" t="s">
        <v>769</v>
      </c>
    </row>
    <row r="23" spans="1:15" ht="20.100000000000001" customHeight="1">
      <c r="A23">
        <v>128</v>
      </c>
      <c r="B23" s="34">
        <v>16</v>
      </c>
      <c r="C23" s="107">
        <v>2020226916</v>
      </c>
      <c r="D23" s="35" t="s">
        <v>621</v>
      </c>
      <c r="E23" s="36" t="s">
        <v>622</v>
      </c>
      <c r="F23" s="111" t="s">
        <v>600</v>
      </c>
      <c r="G23" s="111" t="s">
        <v>406</v>
      </c>
      <c r="H23" s="37"/>
      <c r="I23" s="38"/>
      <c r="J23" s="38"/>
      <c r="K23" s="38"/>
      <c r="L23" s="329">
        <v>0</v>
      </c>
      <c r="M23" s="330"/>
      <c r="N23" s="331"/>
      <c r="O23" t="s">
        <v>769</v>
      </c>
    </row>
    <row r="24" spans="1:15" ht="20.100000000000001" customHeight="1">
      <c r="A24">
        <v>129</v>
      </c>
      <c r="B24" s="34">
        <v>17</v>
      </c>
      <c r="C24" s="107">
        <v>2020215838</v>
      </c>
      <c r="D24" s="35" t="s">
        <v>677</v>
      </c>
      <c r="E24" s="36" t="s">
        <v>678</v>
      </c>
      <c r="F24" s="111" t="s">
        <v>655</v>
      </c>
      <c r="G24" s="111" t="s">
        <v>629</v>
      </c>
      <c r="H24" s="37"/>
      <c r="I24" s="38"/>
      <c r="J24" s="38"/>
      <c r="K24" s="38"/>
      <c r="L24" s="329">
        <v>0</v>
      </c>
      <c r="M24" s="330"/>
      <c r="N24" s="331"/>
      <c r="O24" t="s">
        <v>769</v>
      </c>
    </row>
    <row r="25" spans="1:15" ht="20.100000000000001" customHeight="1">
      <c r="A25">
        <v>130</v>
      </c>
      <c r="B25" s="34">
        <v>18</v>
      </c>
      <c r="C25" s="107">
        <v>2020717751</v>
      </c>
      <c r="D25" s="35" t="s">
        <v>472</v>
      </c>
      <c r="E25" s="36" t="s">
        <v>473</v>
      </c>
      <c r="F25" s="111" t="s">
        <v>450</v>
      </c>
      <c r="G25" s="111" t="s">
        <v>396</v>
      </c>
      <c r="H25" s="37"/>
      <c r="I25" s="38"/>
      <c r="J25" s="38"/>
      <c r="K25" s="38"/>
      <c r="L25" s="329">
        <v>0</v>
      </c>
      <c r="M25" s="330"/>
      <c r="N25" s="331"/>
      <c r="O25" t="s">
        <v>769</v>
      </c>
    </row>
    <row r="26" spans="1:15" ht="20.100000000000001" customHeight="1">
      <c r="A26">
        <v>131</v>
      </c>
      <c r="B26" s="34">
        <v>19</v>
      </c>
      <c r="C26" s="107">
        <v>2021713744</v>
      </c>
      <c r="D26" s="35" t="s">
        <v>695</v>
      </c>
      <c r="E26" s="36" t="s">
        <v>341</v>
      </c>
      <c r="F26" s="111" t="s">
        <v>682</v>
      </c>
      <c r="G26" s="111" t="s">
        <v>629</v>
      </c>
      <c r="H26" s="37"/>
      <c r="I26" s="38"/>
      <c r="J26" s="38"/>
      <c r="K26" s="38"/>
      <c r="L26" s="329">
        <v>0</v>
      </c>
      <c r="M26" s="330"/>
      <c r="N26" s="331"/>
      <c r="O26" t="s">
        <v>769</v>
      </c>
    </row>
    <row r="27" spans="1:15" ht="20.100000000000001" customHeight="1">
      <c r="A27">
        <v>132</v>
      </c>
      <c r="B27" s="34">
        <v>20</v>
      </c>
      <c r="C27" s="107">
        <v>2020713110</v>
      </c>
      <c r="D27" s="35" t="s">
        <v>332</v>
      </c>
      <c r="E27" s="36" t="s">
        <v>443</v>
      </c>
      <c r="F27" s="111" t="s">
        <v>422</v>
      </c>
      <c r="G27" s="111" t="s">
        <v>396</v>
      </c>
      <c r="H27" s="37"/>
      <c r="I27" s="38"/>
      <c r="J27" s="38"/>
      <c r="K27" s="38"/>
      <c r="L27" s="329">
        <v>0</v>
      </c>
      <c r="M27" s="330"/>
      <c r="N27" s="331"/>
      <c r="O27" t="s">
        <v>769</v>
      </c>
    </row>
    <row r="28" spans="1:15" ht="20.100000000000001" customHeight="1">
      <c r="A28">
        <v>133</v>
      </c>
      <c r="B28" s="34">
        <v>21</v>
      </c>
      <c r="C28" s="107">
        <v>2020717326</v>
      </c>
      <c r="D28" s="35" t="s">
        <v>474</v>
      </c>
      <c r="E28" s="36" t="s">
        <v>443</v>
      </c>
      <c r="F28" s="111" t="s">
        <v>450</v>
      </c>
      <c r="G28" s="111" t="s">
        <v>396</v>
      </c>
      <c r="H28" s="37"/>
      <c r="I28" s="38"/>
      <c r="J28" s="38"/>
      <c r="K28" s="38"/>
      <c r="L28" s="329">
        <v>0</v>
      </c>
      <c r="M28" s="330"/>
      <c r="N28" s="331"/>
      <c r="O28" t="s">
        <v>769</v>
      </c>
    </row>
  </sheetData>
  <mergeCells count="37">
    <mergeCell ref="L28:N28"/>
    <mergeCell ref="L22:N22"/>
    <mergeCell ref="L23:N23"/>
    <mergeCell ref="L24:N24"/>
    <mergeCell ref="L25:N25"/>
    <mergeCell ref="L26:N26"/>
    <mergeCell ref="L27:N27"/>
    <mergeCell ref="L16:N16"/>
    <mergeCell ref="L17:N17"/>
    <mergeCell ref="L18:N18"/>
    <mergeCell ref="L19:N19"/>
    <mergeCell ref="L20:N20"/>
    <mergeCell ref="L21:N21"/>
    <mergeCell ref="L10:N10"/>
    <mergeCell ref="L11:N11"/>
    <mergeCell ref="L12:N12"/>
    <mergeCell ref="L13:N13"/>
    <mergeCell ref="L14:N14"/>
    <mergeCell ref="L15:N15"/>
    <mergeCell ref="H6:H7"/>
    <mergeCell ref="I6:I7"/>
    <mergeCell ref="J6:K6"/>
    <mergeCell ref="L6:N7"/>
    <mergeCell ref="L8:N8"/>
    <mergeCell ref="L9:N9"/>
    <mergeCell ref="B6:B7"/>
    <mergeCell ref="C6:C7"/>
    <mergeCell ref="D6:D7"/>
    <mergeCell ref="E6:E7"/>
    <mergeCell ref="F6:F7"/>
    <mergeCell ref="G6:G7"/>
    <mergeCell ref="C1:D1"/>
    <mergeCell ref="E1:K1"/>
    <mergeCell ref="C2:D2"/>
    <mergeCell ref="F2:K2"/>
    <mergeCell ref="D3:K3"/>
    <mergeCell ref="B4:K4"/>
  </mergeCells>
  <conditionalFormatting sqref="L8:N28 A8:A28 G6:G28">
    <cfRule type="cellIs" dxfId="8" priority="4" stopIfTrue="1" operator="equal">
      <formula>0</formula>
    </cfRule>
  </conditionalFormatting>
  <pageMargins left="0.24" right="0.22" top="0.2" bottom="0.16" header="0.16" footer="0.16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0000"/>
  </sheetPr>
  <dimension ref="A1:O172"/>
  <sheetViews>
    <sheetView topLeftCell="B1" workbookViewId="0">
      <pane ySplit="7" topLeftCell="A155" activePane="bottomLeft" state="frozen"/>
      <selection activeCell="R20" sqref="R20"/>
      <selection pane="bottomLeft" activeCell="R20" sqref="R20"/>
    </sheetView>
  </sheetViews>
  <sheetFormatPr defaultRowHeight="15"/>
  <cols>
    <col min="1" max="1" width="5.5703125" hidden="1" customWidth="1"/>
    <col min="2" max="2" width="3.85546875" customWidth="1"/>
    <col min="3" max="3" width="9.5703125" customWidth="1"/>
    <col min="4" max="4" width="18.85546875" customWidth="1"/>
    <col min="5" max="5" width="8.140625" customWidth="1"/>
    <col min="6" max="6" width="9.42578125" customWidth="1"/>
    <col min="7" max="7" width="11.85546875" customWidth="1"/>
    <col min="8" max="8" width="3.7109375" customWidth="1"/>
    <col min="9" max="9" width="8.42578125" customWidth="1"/>
    <col min="10" max="10" width="4.140625" customWidth="1"/>
    <col min="11" max="11" width="11.7109375" customWidth="1"/>
    <col min="12" max="12" width="6.140625" customWidth="1"/>
    <col min="13" max="13" width="1.7109375" customWidth="1"/>
    <col min="14" max="14" width="1.85546875" customWidth="1"/>
    <col min="15" max="15" width="9.140625" hidden="1" customWidth="1"/>
  </cols>
  <sheetData>
    <row r="1" spans="1:15" s="25" customFormat="1">
      <c r="C1" s="343" t="s">
        <v>21</v>
      </c>
      <c r="D1" s="343"/>
      <c r="E1" s="344" t="s">
        <v>282</v>
      </c>
      <c r="F1" s="344"/>
      <c r="G1" s="344"/>
      <c r="H1" s="344"/>
      <c r="I1" s="344"/>
      <c r="J1" s="344"/>
      <c r="K1" s="344"/>
      <c r="L1" s="27" t="s">
        <v>748</v>
      </c>
    </row>
    <row r="2" spans="1:15" s="25" customFormat="1">
      <c r="C2" s="343" t="s">
        <v>23</v>
      </c>
      <c r="D2" s="343"/>
      <c r="E2" s="28" t="s">
        <v>746</v>
      </c>
      <c r="F2" s="343" t="s">
        <v>750</v>
      </c>
      <c r="G2" s="343"/>
      <c r="H2" s="343"/>
      <c r="I2" s="343"/>
      <c r="J2" s="343"/>
      <c r="K2" s="343"/>
      <c r="L2" s="29" t="s">
        <v>24</v>
      </c>
      <c r="M2" s="30" t="s">
        <v>25</v>
      </c>
      <c r="N2" s="30">
        <v>3</v>
      </c>
    </row>
    <row r="3" spans="1:15" s="31" customFormat="1" ht="18.75" customHeight="1">
      <c r="C3" s="32" t="s">
        <v>751</v>
      </c>
      <c r="D3" s="345" t="s">
        <v>752</v>
      </c>
      <c r="E3" s="345"/>
      <c r="F3" s="345"/>
      <c r="G3" s="345"/>
      <c r="H3" s="345"/>
      <c r="I3" s="345"/>
      <c r="J3" s="345"/>
      <c r="K3" s="345"/>
      <c r="L3" s="29" t="s">
        <v>26</v>
      </c>
      <c r="M3" s="29" t="s">
        <v>25</v>
      </c>
      <c r="N3" s="29">
        <v>1</v>
      </c>
    </row>
    <row r="4" spans="1:15" s="31" customFormat="1" ht="18.75" customHeight="1">
      <c r="B4" s="346" t="s">
        <v>770</v>
      </c>
      <c r="C4" s="346"/>
      <c r="D4" s="346"/>
      <c r="E4" s="346"/>
      <c r="F4" s="346"/>
      <c r="G4" s="346"/>
      <c r="H4" s="346"/>
      <c r="I4" s="346"/>
      <c r="J4" s="346"/>
      <c r="K4" s="346"/>
      <c r="L4" s="29" t="s">
        <v>27</v>
      </c>
      <c r="M4" s="29" t="s">
        <v>25</v>
      </c>
      <c r="N4" s="29">
        <v>2</v>
      </c>
    </row>
    <row r="5" spans="1:15" ht="9" customHeight="1"/>
    <row r="6" spans="1:15" ht="15" customHeight="1">
      <c r="B6" s="333" t="s">
        <v>0</v>
      </c>
      <c r="C6" s="332" t="s">
        <v>28</v>
      </c>
      <c r="D6" s="347" t="s">
        <v>5</v>
      </c>
      <c r="E6" s="348" t="s">
        <v>6</v>
      </c>
      <c r="F6" s="332" t="s">
        <v>44</v>
      </c>
      <c r="G6" s="332" t="s">
        <v>45</v>
      </c>
      <c r="H6" s="332" t="s">
        <v>29</v>
      </c>
      <c r="I6" s="332" t="s">
        <v>30</v>
      </c>
      <c r="J6" s="349" t="s">
        <v>20</v>
      </c>
      <c r="K6" s="349"/>
      <c r="L6" s="337" t="s">
        <v>31</v>
      </c>
      <c r="M6" s="338"/>
      <c r="N6" s="339"/>
    </row>
    <row r="7" spans="1:15" ht="27" customHeight="1">
      <c r="B7" s="333"/>
      <c r="C7" s="333"/>
      <c r="D7" s="347"/>
      <c r="E7" s="348"/>
      <c r="F7" s="333"/>
      <c r="G7" s="333"/>
      <c r="H7" s="333"/>
      <c r="I7" s="333"/>
      <c r="J7" s="33" t="s">
        <v>32</v>
      </c>
      <c r="K7" s="33" t="s">
        <v>33</v>
      </c>
      <c r="L7" s="340"/>
      <c r="M7" s="341"/>
      <c r="N7" s="342"/>
    </row>
    <row r="8" spans="1:15" ht="20.100000000000001" customHeight="1">
      <c r="A8">
        <v>134</v>
      </c>
      <c r="B8" s="34">
        <v>1</v>
      </c>
      <c r="C8" s="107">
        <v>2020212927</v>
      </c>
      <c r="D8" s="35" t="s">
        <v>727</v>
      </c>
      <c r="E8" s="36" t="s">
        <v>443</v>
      </c>
      <c r="F8" s="111" t="s">
        <v>700</v>
      </c>
      <c r="G8" s="111" t="s">
        <v>701</v>
      </c>
      <c r="H8" s="37"/>
      <c r="I8" s="38"/>
      <c r="J8" s="38"/>
      <c r="K8" s="38"/>
      <c r="L8" s="334" t="s">
        <v>747</v>
      </c>
      <c r="M8" s="335"/>
      <c r="N8" s="336"/>
      <c r="O8" t="s">
        <v>771</v>
      </c>
    </row>
    <row r="9" spans="1:15" ht="20.100000000000001" customHeight="1">
      <c r="A9">
        <v>135</v>
      </c>
      <c r="B9" s="34">
        <v>2</v>
      </c>
      <c r="C9" s="107">
        <v>2020345305</v>
      </c>
      <c r="D9" s="35" t="s">
        <v>623</v>
      </c>
      <c r="E9" s="36" t="s">
        <v>342</v>
      </c>
      <c r="F9" s="111" t="s">
        <v>600</v>
      </c>
      <c r="G9" s="111" t="s">
        <v>601</v>
      </c>
      <c r="H9" s="37"/>
      <c r="I9" s="38"/>
      <c r="J9" s="38"/>
      <c r="K9" s="38"/>
      <c r="L9" s="329">
        <v>0</v>
      </c>
      <c r="M9" s="330"/>
      <c r="N9" s="331"/>
      <c r="O9" t="s">
        <v>771</v>
      </c>
    </row>
    <row r="10" spans="1:15" ht="20.100000000000001" customHeight="1">
      <c r="A10">
        <v>136</v>
      </c>
      <c r="B10" s="34">
        <v>3</v>
      </c>
      <c r="C10" s="107">
        <v>2020714568</v>
      </c>
      <c r="D10" s="35" t="s">
        <v>308</v>
      </c>
      <c r="E10" s="36" t="s">
        <v>342</v>
      </c>
      <c r="F10" s="111" t="s">
        <v>628</v>
      </c>
      <c r="G10" s="111" t="s">
        <v>629</v>
      </c>
      <c r="H10" s="37"/>
      <c r="I10" s="38"/>
      <c r="J10" s="38"/>
      <c r="K10" s="38"/>
      <c r="L10" s="329">
        <v>0</v>
      </c>
      <c r="M10" s="330"/>
      <c r="N10" s="331"/>
      <c r="O10" t="s">
        <v>771</v>
      </c>
    </row>
    <row r="11" spans="1:15" ht="20.100000000000001" customHeight="1">
      <c r="A11">
        <v>137</v>
      </c>
      <c r="B11" s="34">
        <v>4</v>
      </c>
      <c r="C11" s="107">
        <v>2020345408</v>
      </c>
      <c r="D11" s="35" t="s">
        <v>648</v>
      </c>
      <c r="E11" s="36" t="s">
        <v>342</v>
      </c>
      <c r="F11" s="111" t="s">
        <v>628</v>
      </c>
      <c r="G11" s="111" t="s">
        <v>629</v>
      </c>
      <c r="H11" s="37"/>
      <c r="I11" s="38"/>
      <c r="J11" s="38"/>
      <c r="K11" s="38"/>
      <c r="L11" s="329">
        <v>0</v>
      </c>
      <c r="M11" s="330"/>
      <c r="N11" s="331"/>
      <c r="O11" t="s">
        <v>771</v>
      </c>
    </row>
    <row r="12" spans="1:15" ht="20.100000000000001" customHeight="1">
      <c r="A12">
        <v>138</v>
      </c>
      <c r="B12" s="34">
        <v>5</v>
      </c>
      <c r="C12" s="107">
        <v>2020234389</v>
      </c>
      <c r="D12" s="35" t="s">
        <v>414</v>
      </c>
      <c r="E12" s="36" t="s">
        <v>344</v>
      </c>
      <c r="F12" s="111" t="s">
        <v>393</v>
      </c>
      <c r="G12" s="111" t="s">
        <v>394</v>
      </c>
      <c r="H12" s="37"/>
      <c r="I12" s="38"/>
      <c r="J12" s="38"/>
      <c r="K12" s="38"/>
      <c r="L12" s="329">
        <v>0</v>
      </c>
      <c r="M12" s="330"/>
      <c r="N12" s="331"/>
      <c r="O12" t="s">
        <v>771</v>
      </c>
    </row>
    <row r="13" spans="1:15" ht="20.100000000000001" customHeight="1">
      <c r="A13">
        <v>139</v>
      </c>
      <c r="B13" s="34">
        <v>6</v>
      </c>
      <c r="C13" s="107">
        <v>2020254155</v>
      </c>
      <c r="D13" s="35" t="s">
        <v>587</v>
      </c>
      <c r="E13" s="36" t="s">
        <v>344</v>
      </c>
      <c r="F13" s="111" t="s">
        <v>570</v>
      </c>
      <c r="G13" s="111" t="s">
        <v>571</v>
      </c>
      <c r="H13" s="37"/>
      <c r="I13" s="38"/>
      <c r="J13" s="38"/>
      <c r="K13" s="38"/>
      <c r="L13" s="329">
        <v>0</v>
      </c>
      <c r="M13" s="330"/>
      <c r="N13" s="331"/>
      <c r="O13" t="s">
        <v>771</v>
      </c>
    </row>
    <row r="14" spans="1:15" ht="20.100000000000001" customHeight="1">
      <c r="A14">
        <v>140</v>
      </c>
      <c r="B14" s="34">
        <v>7</v>
      </c>
      <c r="C14" s="107">
        <v>2020718340</v>
      </c>
      <c r="D14" s="35" t="s">
        <v>651</v>
      </c>
      <c r="E14" s="36" t="s">
        <v>652</v>
      </c>
      <c r="F14" s="111" t="s">
        <v>628</v>
      </c>
      <c r="G14" s="111" t="s">
        <v>629</v>
      </c>
      <c r="H14" s="37"/>
      <c r="I14" s="38"/>
      <c r="J14" s="38"/>
      <c r="K14" s="38"/>
      <c r="L14" s="329">
        <v>0</v>
      </c>
      <c r="M14" s="330"/>
      <c r="N14" s="331"/>
      <c r="O14" t="s">
        <v>771</v>
      </c>
    </row>
    <row r="15" spans="1:15" ht="20.100000000000001" customHeight="1">
      <c r="A15">
        <v>141</v>
      </c>
      <c r="B15" s="34">
        <v>8</v>
      </c>
      <c r="C15" s="107">
        <v>2021224905</v>
      </c>
      <c r="D15" s="35" t="s">
        <v>363</v>
      </c>
      <c r="E15" s="36" t="s">
        <v>346</v>
      </c>
      <c r="F15" s="111" t="s">
        <v>354</v>
      </c>
      <c r="G15" s="111" t="s">
        <v>355</v>
      </c>
      <c r="H15" s="37"/>
      <c r="I15" s="38"/>
      <c r="J15" s="38"/>
      <c r="K15" s="38"/>
      <c r="L15" s="329">
        <v>0</v>
      </c>
      <c r="M15" s="330"/>
      <c r="N15" s="331"/>
      <c r="O15" t="s">
        <v>771</v>
      </c>
    </row>
    <row r="16" spans="1:15" ht="20.100000000000001" customHeight="1">
      <c r="A16">
        <v>142</v>
      </c>
      <c r="B16" s="34">
        <v>9</v>
      </c>
      <c r="C16" s="107">
        <v>2021143598</v>
      </c>
      <c r="D16" s="35" t="s">
        <v>555</v>
      </c>
      <c r="E16" s="36" t="s">
        <v>556</v>
      </c>
      <c r="F16" s="111" t="s">
        <v>526</v>
      </c>
      <c r="G16" s="111" t="s">
        <v>534</v>
      </c>
      <c r="H16" s="37"/>
      <c r="I16" s="38"/>
      <c r="J16" s="38"/>
      <c r="K16" s="38"/>
      <c r="L16" s="329">
        <v>0</v>
      </c>
      <c r="M16" s="330"/>
      <c r="N16" s="331"/>
      <c r="O16" t="s">
        <v>771</v>
      </c>
    </row>
    <row r="17" spans="1:15" ht="20.100000000000001" customHeight="1">
      <c r="A17">
        <v>143</v>
      </c>
      <c r="B17" s="34">
        <v>10</v>
      </c>
      <c r="C17" s="107">
        <v>2020253880</v>
      </c>
      <c r="D17" s="35" t="s">
        <v>557</v>
      </c>
      <c r="E17" s="36" t="s">
        <v>558</v>
      </c>
      <c r="F17" s="111" t="s">
        <v>526</v>
      </c>
      <c r="G17" s="111" t="s">
        <v>527</v>
      </c>
      <c r="H17" s="37"/>
      <c r="I17" s="38"/>
      <c r="J17" s="38"/>
      <c r="K17" s="38"/>
      <c r="L17" s="329">
        <v>0</v>
      </c>
      <c r="M17" s="330"/>
      <c r="N17" s="331"/>
      <c r="O17" t="s">
        <v>771</v>
      </c>
    </row>
    <row r="18" spans="1:15" ht="20.100000000000001" customHeight="1">
      <c r="A18">
        <v>144</v>
      </c>
      <c r="B18" s="34">
        <v>11</v>
      </c>
      <c r="C18" s="107">
        <v>2020245876</v>
      </c>
      <c r="D18" s="35" t="s">
        <v>417</v>
      </c>
      <c r="E18" s="36" t="s">
        <v>418</v>
      </c>
      <c r="F18" s="111" t="s">
        <v>393</v>
      </c>
      <c r="G18" s="111" t="s">
        <v>394</v>
      </c>
      <c r="H18" s="37"/>
      <c r="I18" s="38"/>
      <c r="J18" s="38"/>
      <c r="K18" s="38"/>
      <c r="L18" s="329">
        <v>0</v>
      </c>
      <c r="M18" s="330"/>
      <c r="N18" s="331"/>
      <c r="O18" t="s">
        <v>771</v>
      </c>
    </row>
    <row r="19" spans="1:15" ht="20.100000000000001" customHeight="1">
      <c r="A19">
        <v>145</v>
      </c>
      <c r="B19" s="34">
        <v>12</v>
      </c>
      <c r="C19" s="107">
        <v>2020717376</v>
      </c>
      <c r="D19" s="35" t="s">
        <v>446</v>
      </c>
      <c r="E19" s="36" t="s">
        <v>447</v>
      </c>
      <c r="F19" s="111" t="s">
        <v>422</v>
      </c>
      <c r="G19" s="111" t="s">
        <v>396</v>
      </c>
      <c r="H19" s="37"/>
      <c r="I19" s="38"/>
      <c r="J19" s="38"/>
      <c r="K19" s="38"/>
      <c r="L19" s="329">
        <v>0</v>
      </c>
      <c r="M19" s="330"/>
      <c r="N19" s="331"/>
      <c r="O19" t="s">
        <v>771</v>
      </c>
    </row>
    <row r="20" spans="1:15" ht="20.100000000000001" customHeight="1">
      <c r="A20">
        <v>146</v>
      </c>
      <c r="B20" s="34">
        <v>13</v>
      </c>
      <c r="C20" s="107">
        <v>2020714283</v>
      </c>
      <c r="D20" s="35" t="s">
        <v>699</v>
      </c>
      <c r="E20" s="36" t="s">
        <v>447</v>
      </c>
      <c r="F20" s="111" t="s">
        <v>682</v>
      </c>
      <c r="G20" s="111" t="s">
        <v>629</v>
      </c>
      <c r="H20" s="37"/>
      <c r="I20" s="38"/>
      <c r="J20" s="38"/>
      <c r="K20" s="38"/>
      <c r="L20" s="329">
        <v>0</v>
      </c>
      <c r="M20" s="330"/>
      <c r="N20" s="331"/>
      <c r="O20" t="s">
        <v>771</v>
      </c>
    </row>
    <row r="21" spans="1:15" ht="20.100000000000001" customHeight="1">
      <c r="A21">
        <v>147</v>
      </c>
      <c r="B21" s="34">
        <v>14</v>
      </c>
      <c r="C21" s="107">
        <v>2020324235</v>
      </c>
      <c r="D21" s="35" t="s">
        <v>475</v>
      </c>
      <c r="E21" s="36" t="s">
        <v>476</v>
      </c>
      <c r="F21" s="111" t="s">
        <v>450</v>
      </c>
      <c r="G21" s="111" t="s">
        <v>396</v>
      </c>
      <c r="H21" s="37"/>
      <c r="I21" s="38"/>
      <c r="J21" s="38"/>
      <c r="K21" s="38"/>
      <c r="L21" s="329">
        <v>0</v>
      </c>
      <c r="M21" s="330"/>
      <c r="N21" s="331"/>
      <c r="O21" t="s">
        <v>771</v>
      </c>
    </row>
    <row r="22" spans="1:15" ht="20.100000000000001" customHeight="1">
      <c r="A22">
        <v>148</v>
      </c>
      <c r="B22" s="34">
        <v>15</v>
      </c>
      <c r="C22" s="107">
        <v>2020346981</v>
      </c>
      <c r="D22" s="35" t="s">
        <v>625</v>
      </c>
      <c r="E22" s="36" t="s">
        <v>347</v>
      </c>
      <c r="F22" s="111" t="s">
        <v>600</v>
      </c>
      <c r="G22" s="111" t="s">
        <v>601</v>
      </c>
      <c r="H22" s="37"/>
      <c r="I22" s="38"/>
      <c r="J22" s="38"/>
      <c r="K22" s="38"/>
      <c r="L22" s="329">
        <v>0</v>
      </c>
      <c r="M22" s="330"/>
      <c r="N22" s="331"/>
      <c r="O22" t="s">
        <v>771</v>
      </c>
    </row>
    <row r="23" spans="1:15" ht="20.100000000000001" customHeight="1">
      <c r="A23">
        <v>149</v>
      </c>
      <c r="B23" s="34">
        <v>16</v>
      </c>
      <c r="C23" s="107">
        <v>2020220610</v>
      </c>
      <c r="D23" s="35" t="s">
        <v>364</v>
      </c>
      <c r="E23" s="36" t="s">
        <v>347</v>
      </c>
      <c r="F23" s="111" t="s">
        <v>354</v>
      </c>
      <c r="G23" s="111" t="s">
        <v>355</v>
      </c>
      <c r="H23" s="37"/>
      <c r="I23" s="38"/>
      <c r="J23" s="38"/>
      <c r="K23" s="38"/>
      <c r="L23" s="329">
        <v>0</v>
      </c>
      <c r="M23" s="330"/>
      <c r="N23" s="331"/>
      <c r="O23" t="s">
        <v>771</v>
      </c>
    </row>
    <row r="24" spans="1:15" ht="20.100000000000001" customHeight="1">
      <c r="A24">
        <v>150</v>
      </c>
      <c r="B24" s="34">
        <v>17</v>
      </c>
      <c r="C24" s="107">
        <v>2021727515</v>
      </c>
      <c r="D24" s="35" t="s">
        <v>520</v>
      </c>
      <c r="E24" s="36" t="s">
        <v>519</v>
      </c>
      <c r="F24" s="111" t="s">
        <v>503</v>
      </c>
      <c r="G24" s="111" t="s">
        <v>504</v>
      </c>
      <c r="H24" s="37"/>
      <c r="I24" s="38"/>
      <c r="J24" s="38"/>
      <c r="K24" s="38"/>
      <c r="L24" s="329">
        <v>0</v>
      </c>
      <c r="M24" s="330"/>
      <c r="N24" s="331"/>
      <c r="O24" t="s">
        <v>771</v>
      </c>
    </row>
    <row r="25" spans="1:15" ht="20.100000000000001" customHeight="1">
      <c r="A25">
        <v>151</v>
      </c>
      <c r="B25" s="34">
        <v>18</v>
      </c>
      <c r="C25" s="107">
        <v>2021226624</v>
      </c>
      <c r="D25" s="35" t="s">
        <v>293</v>
      </c>
      <c r="E25" s="36" t="s">
        <v>365</v>
      </c>
      <c r="F25" s="111" t="s">
        <v>354</v>
      </c>
      <c r="G25" s="111" t="s">
        <v>355</v>
      </c>
      <c r="H25" s="37"/>
      <c r="I25" s="38"/>
      <c r="J25" s="38"/>
      <c r="K25" s="38"/>
      <c r="L25" s="329">
        <v>0</v>
      </c>
      <c r="M25" s="330"/>
      <c r="N25" s="331"/>
      <c r="O25" t="s">
        <v>771</v>
      </c>
    </row>
    <row r="26" spans="1:15" ht="20.100000000000001" customHeight="1">
      <c r="A26">
        <v>152</v>
      </c>
      <c r="B26" s="34">
        <v>19</v>
      </c>
      <c r="C26" s="107">
        <v>2020212969</v>
      </c>
      <c r="D26" s="35" t="s">
        <v>388</v>
      </c>
      <c r="E26" s="36" t="s">
        <v>349</v>
      </c>
      <c r="F26" s="111" t="s">
        <v>393</v>
      </c>
      <c r="G26" s="111" t="s">
        <v>399</v>
      </c>
      <c r="H26" s="37"/>
      <c r="I26" s="38"/>
      <c r="J26" s="38"/>
      <c r="K26" s="38"/>
      <c r="L26" s="329">
        <v>0</v>
      </c>
      <c r="M26" s="330"/>
      <c r="N26" s="331"/>
      <c r="O26" t="s">
        <v>771</v>
      </c>
    </row>
    <row r="27" spans="1:15" ht="20.100000000000001" customHeight="1">
      <c r="A27">
        <v>153</v>
      </c>
      <c r="B27" s="34">
        <v>20</v>
      </c>
      <c r="C27" s="107">
        <v>2020223510</v>
      </c>
      <c r="D27" s="35" t="s">
        <v>301</v>
      </c>
      <c r="E27" s="36" t="s">
        <v>350</v>
      </c>
      <c r="F27" s="111" t="s">
        <v>354</v>
      </c>
      <c r="G27" s="111" t="s">
        <v>355</v>
      </c>
      <c r="H27" s="37"/>
      <c r="I27" s="38"/>
      <c r="J27" s="38"/>
      <c r="K27" s="38"/>
      <c r="L27" s="329">
        <v>0</v>
      </c>
      <c r="M27" s="330"/>
      <c r="N27" s="331"/>
      <c r="O27" t="s">
        <v>771</v>
      </c>
    </row>
    <row r="28" spans="1:15" ht="20.100000000000001" customHeight="1">
      <c r="A28">
        <v>154</v>
      </c>
      <c r="B28" s="34">
        <v>21</v>
      </c>
      <c r="C28" s="107">
        <v>2020213843</v>
      </c>
      <c r="D28" s="35" t="s">
        <v>308</v>
      </c>
      <c r="E28" s="36" t="s">
        <v>53</v>
      </c>
      <c r="F28" s="111" t="s">
        <v>628</v>
      </c>
      <c r="G28" s="111" t="s">
        <v>629</v>
      </c>
      <c r="H28" s="37"/>
      <c r="I28" s="38"/>
      <c r="J28" s="38"/>
      <c r="K28" s="38"/>
      <c r="L28" s="329" t="s">
        <v>89</v>
      </c>
      <c r="M28" s="330"/>
      <c r="N28" s="331"/>
      <c r="O28" t="s">
        <v>771</v>
      </c>
    </row>
    <row r="29" spans="1:15" ht="20.100000000000001" customHeight="1">
      <c r="A29">
        <v>155</v>
      </c>
      <c r="B29" s="34">
        <v>22</v>
      </c>
      <c r="C29" s="107">
        <v>2020713954</v>
      </c>
      <c r="D29" s="35" t="s">
        <v>521</v>
      </c>
      <c r="E29" s="36" t="s">
        <v>53</v>
      </c>
      <c r="F29" s="111" t="s">
        <v>522</v>
      </c>
      <c r="G29" s="111" t="s">
        <v>523</v>
      </c>
      <c r="H29" s="37"/>
      <c r="I29" s="38"/>
      <c r="J29" s="38"/>
      <c r="K29" s="38"/>
      <c r="L29" s="329" t="s">
        <v>89</v>
      </c>
      <c r="M29" s="330"/>
      <c r="N29" s="331"/>
      <c r="O29" t="s">
        <v>771</v>
      </c>
    </row>
    <row r="30" spans="1:15" ht="20.100000000000001" customHeight="1">
      <c r="A30">
        <v>156</v>
      </c>
      <c r="B30" s="34">
        <v>23</v>
      </c>
      <c r="C30" s="107">
        <v>2021257623</v>
      </c>
      <c r="D30" s="35" t="s">
        <v>569</v>
      </c>
      <c r="E30" s="36" t="s">
        <v>53</v>
      </c>
      <c r="F30" s="111" t="s">
        <v>570</v>
      </c>
      <c r="G30" s="111" t="s">
        <v>571</v>
      </c>
      <c r="H30" s="37"/>
      <c r="I30" s="38"/>
      <c r="J30" s="38"/>
      <c r="K30" s="38"/>
      <c r="L30" s="329" t="s">
        <v>89</v>
      </c>
      <c r="M30" s="330"/>
      <c r="N30" s="331"/>
      <c r="O30" t="s">
        <v>771</v>
      </c>
    </row>
    <row r="31" spans="1:15" ht="20.100000000000001" customHeight="1">
      <c r="A31">
        <v>157</v>
      </c>
      <c r="B31" s="34">
        <v>24</v>
      </c>
      <c r="C31" s="107">
        <v>2021724810</v>
      </c>
      <c r="D31" s="35" t="s">
        <v>502</v>
      </c>
      <c r="E31" s="36" t="s">
        <v>53</v>
      </c>
      <c r="F31" s="111" t="s">
        <v>503</v>
      </c>
      <c r="G31" s="111" t="s">
        <v>504</v>
      </c>
      <c r="H31" s="37"/>
      <c r="I31" s="38"/>
      <c r="J31" s="38"/>
      <c r="K31" s="38"/>
      <c r="L31" s="329" t="s">
        <v>89</v>
      </c>
      <c r="M31" s="330"/>
      <c r="N31" s="331"/>
      <c r="O31" t="s">
        <v>771</v>
      </c>
    </row>
    <row r="32" spans="1:15" ht="20.100000000000001" customHeight="1">
      <c r="A32">
        <v>158</v>
      </c>
      <c r="B32" s="34">
        <v>25</v>
      </c>
      <c r="C32" s="107">
        <v>2021718390</v>
      </c>
      <c r="D32" s="35" t="s">
        <v>453</v>
      </c>
      <c r="E32" s="36" t="s">
        <v>53</v>
      </c>
      <c r="F32" s="111" t="s">
        <v>450</v>
      </c>
      <c r="G32" s="111" t="s">
        <v>396</v>
      </c>
      <c r="H32" s="37"/>
      <c r="I32" s="38"/>
      <c r="J32" s="38"/>
      <c r="K32" s="38"/>
      <c r="L32" s="329" t="s">
        <v>89</v>
      </c>
      <c r="M32" s="330"/>
      <c r="N32" s="331"/>
      <c r="O32" t="s">
        <v>771</v>
      </c>
    </row>
    <row r="33" spans="1:15" ht="20.100000000000001" customHeight="1">
      <c r="A33">
        <v>159</v>
      </c>
      <c r="B33" s="34">
        <v>26</v>
      </c>
      <c r="C33" s="107">
        <v>2021235878</v>
      </c>
      <c r="D33" s="35" t="s">
        <v>602</v>
      </c>
      <c r="E33" s="36" t="s">
        <v>56</v>
      </c>
      <c r="F33" s="111" t="s">
        <v>600</v>
      </c>
      <c r="G33" s="111" t="s">
        <v>406</v>
      </c>
      <c r="H33" s="37"/>
      <c r="I33" s="38"/>
      <c r="J33" s="38"/>
      <c r="K33" s="38"/>
      <c r="L33" s="329" t="s">
        <v>89</v>
      </c>
      <c r="M33" s="330"/>
      <c r="N33" s="331"/>
      <c r="O33" t="s">
        <v>771</v>
      </c>
    </row>
    <row r="34" spans="1:15" ht="20.100000000000001" customHeight="1">
      <c r="A34">
        <v>160</v>
      </c>
      <c r="B34" s="34">
        <v>27</v>
      </c>
      <c r="C34" s="107">
        <v>2021214627</v>
      </c>
      <c r="D34" s="35" t="s">
        <v>366</v>
      </c>
      <c r="E34" s="36" t="s">
        <v>291</v>
      </c>
      <c r="F34" s="111" t="s">
        <v>367</v>
      </c>
      <c r="G34" s="111" t="s">
        <v>368</v>
      </c>
      <c r="H34" s="37"/>
      <c r="I34" s="38"/>
      <c r="J34" s="38"/>
      <c r="K34" s="38"/>
      <c r="L34" s="329" t="s">
        <v>89</v>
      </c>
      <c r="M34" s="330"/>
      <c r="N34" s="331"/>
      <c r="O34" t="s">
        <v>771</v>
      </c>
    </row>
    <row r="35" spans="1:15" ht="20.100000000000001" customHeight="1">
      <c r="A35">
        <v>161</v>
      </c>
      <c r="B35" s="34">
        <v>28</v>
      </c>
      <c r="C35" s="107">
        <v>2010716470</v>
      </c>
      <c r="D35" s="35" t="s">
        <v>301</v>
      </c>
      <c r="E35" s="36" t="s">
        <v>654</v>
      </c>
      <c r="F35" s="111" t="s">
        <v>655</v>
      </c>
      <c r="G35" s="111" t="s">
        <v>629</v>
      </c>
      <c r="H35" s="37"/>
      <c r="I35" s="38"/>
      <c r="J35" s="38"/>
      <c r="K35" s="38"/>
      <c r="L35" s="329" t="s">
        <v>89</v>
      </c>
      <c r="M35" s="330"/>
      <c r="N35" s="331"/>
      <c r="O35" t="s">
        <v>771</v>
      </c>
    </row>
    <row r="36" spans="1:15" ht="20.100000000000001" customHeight="1">
      <c r="A36">
        <v>162</v>
      </c>
      <c r="B36" s="34">
        <v>29</v>
      </c>
      <c r="C36" s="107">
        <v>2021716509</v>
      </c>
      <c r="D36" s="35" t="s">
        <v>604</v>
      </c>
      <c r="E36" s="36" t="s">
        <v>51</v>
      </c>
      <c r="F36" s="111" t="s">
        <v>600</v>
      </c>
      <c r="G36" s="111" t="s">
        <v>601</v>
      </c>
      <c r="H36" s="37"/>
      <c r="I36" s="38"/>
      <c r="J36" s="38"/>
      <c r="K36" s="38"/>
      <c r="L36" s="329" t="s">
        <v>89</v>
      </c>
      <c r="M36" s="330"/>
      <c r="N36" s="331"/>
      <c r="O36" t="s">
        <v>771</v>
      </c>
    </row>
    <row r="37" spans="1:15" ht="20.100000000000001" customHeight="1">
      <c r="A37">
        <v>163</v>
      </c>
      <c r="B37" s="40">
        <v>30</v>
      </c>
      <c r="C37" s="107">
        <v>2021716091</v>
      </c>
      <c r="D37" s="35" t="s">
        <v>656</v>
      </c>
      <c r="E37" s="36" t="s">
        <v>657</v>
      </c>
      <c r="F37" s="111" t="s">
        <v>655</v>
      </c>
      <c r="G37" s="111" t="s">
        <v>629</v>
      </c>
      <c r="H37" s="41"/>
      <c r="I37" s="42"/>
      <c r="J37" s="42"/>
      <c r="K37" s="42"/>
      <c r="L37" s="329" t="s">
        <v>89</v>
      </c>
      <c r="M37" s="330"/>
      <c r="N37" s="331"/>
      <c r="O37" t="s">
        <v>771</v>
      </c>
    </row>
    <row r="38" spans="1:15" ht="20.100000000000001" customHeight="1">
      <c r="A38">
        <v>164</v>
      </c>
      <c r="B38" s="60">
        <v>31</v>
      </c>
      <c r="C38" s="110">
        <v>2021213601</v>
      </c>
      <c r="D38" s="61" t="s">
        <v>380</v>
      </c>
      <c r="E38" s="62" t="s">
        <v>370</v>
      </c>
      <c r="F38" s="114" t="s">
        <v>381</v>
      </c>
      <c r="G38" s="114" t="s">
        <v>368</v>
      </c>
      <c r="H38" s="63"/>
      <c r="I38" s="64"/>
      <c r="J38" s="64"/>
      <c r="K38" s="64"/>
      <c r="L38" s="334" t="s">
        <v>89</v>
      </c>
      <c r="M38" s="335"/>
      <c r="N38" s="336"/>
      <c r="O38" t="s">
        <v>771</v>
      </c>
    </row>
    <row r="39" spans="1:15" ht="20.100000000000001" customHeight="1">
      <c r="A39">
        <v>165</v>
      </c>
      <c r="B39" s="34">
        <v>32</v>
      </c>
      <c r="C39" s="107">
        <v>1921123161</v>
      </c>
      <c r="D39" s="35" t="s">
        <v>395</v>
      </c>
      <c r="E39" s="36" t="s">
        <v>294</v>
      </c>
      <c r="F39" s="111" t="s">
        <v>393</v>
      </c>
      <c r="G39" s="111" t="s">
        <v>396</v>
      </c>
      <c r="H39" s="37"/>
      <c r="I39" s="38"/>
      <c r="J39" s="38"/>
      <c r="K39" s="38"/>
      <c r="L39" s="329" t="s">
        <v>89</v>
      </c>
      <c r="M39" s="330"/>
      <c r="N39" s="331"/>
      <c r="O39" t="s">
        <v>771</v>
      </c>
    </row>
    <row r="40" spans="1:15" ht="20.100000000000001" customHeight="1">
      <c r="A40">
        <v>166</v>
      </c>
      <c r="B40" s="34">
        <v>33</v>
      </c>
      <c r="C40" s="107">
        <v>2021210548</v>
      </c>
      <c r="D40" s="35" t="s">
        <v>371</v>
      </c>
      <c r="E40" s="36" t="s">
        <v>295</v>
      </c>
      <c r="F40" s="111" t="s">
        <v>367</v>
      </c>
      <c r="G40" s="111" t="s">
        <v>368</v>
      </c>
      <c r="H40" s="37"/>
      <c r="I40" s="38"/>
      <c r="J40" s="38"/>
      <c r="K40" s="38"/>
      <c r="L40" s="329" t="s">
        <v>89</v>
      </c>
      <c r="M40" s="330"/>
      <c r="N40" s="331"/>
      <c r="O40" t="s">
        <v>771</v>
      </c>
    </row>
    <row r="41" spans="1:15" ht="20.100000000000001" customHeight="1">
      <c r="A41">
        <v>167</v>
      </c>
      <c r="B41" s="34">
        <v>34</v>
      </c>
      <c r="C41" s="107">
        <v>2020713135</v>
      </c>
      <c r="D41" s="35" t="s">
        <v>457</v>
      </c>
      <c r="E41" s="36" t="s">
        <v>295</v>
      </c>
      <c r="F41" s="111" t="s">
        <v>450</v>
      </c>
      <c r="G41" s="111" t="s">
        <v>396</v>
      </c>
      <c r="H41" s="37"/>
      <c r="I41" s="38"/>
      <c r="J41" s="38"/>
      <c r="K41" s="38"/>
      <c r="L41" s="329" t="s">
        <v>89</v>
      </c>
      <c r="M41" s="330"/>
      <c r="N41" s="331"/>
      <c r="O41" t="s">
        <v>771</v>
      </c>
    </row>
    <row r="42" spans="1:15" ht="20.100000000000001" customHeight="1">
      <c r="A42">
        <v>168</v>
      </c>
      <c r="B42" s="34">
        <v>35</v>
      </c>
      <c r="C42" s="107">
        <v>2020244077</v>
      </c>
      <c r="D42" s="35" t="s">
        <v>572</v>
      </c>
      <c r="E42" s="36" t="s">
        <v>573</v>
      </c>
      <c r="F42" s="111" t="s">
        <v>570</v>
      </c>
      <c r="G42" s="111" t="s">
        <v>571</v>
      </c>
      <c r="H42" s="37"/>
      <c r="I42" s="38"/>
      <c r="J42" s="38"/>
      <c r="K42" s="38"/>
      <c r="L42" s="329" t="s">
        <v>89</v>
      </c>
      <c r="M42" s="330"/>
      <c r="N42" s="331"/>
      <c r="O42" t="s">
        <v>771</v>
      </c>
    </row>
    <row r="43" spans="1:15" ht="20.100000000000001" customHeight="1">
      <c r="A43">
        <v>169</v>
      </c>
      <c r="B43" s="34">
        <v>36</v>
      </c>
      <c r="C43" s="107">
        <v>1911616901</v>
      </c>
      <c r="D43" s="35" t="s">
        <v>559</v>
      </c>
      <c r="E43" s="36" t="s">
        <v>297</v>
      </c>
      <c r="F43" s="111" t="s">
        <v>560</v>
      </c>
      <c r="G43" s="111" t="s">
        <v>561</v>
      </c>
      <c r="H43" s="37"/>
      <c r="I43" s="38"/>
      <c r="J43" s="38"/>
      <c r="K43" s="38"/>
      <c r="L43" s="329" t="s">
        <v>89</v>
      </c>
      <c r="M43" s="330"/>
      <c r="N43" s="331"/>
      <c r="O43" t="s">
        <v>771</v>
      </c>
    </row>
    <row r="44" spans="1:15" ht="20.100000000000001" customHeight="1">
      <c r="A44">
        <v>170</v>
      </c>
      <c r="B44" s="34">
        <v>37</v>
      </c>
      <c r="C44" s="107">
        <v>2020514758</v>
      </c>
      <c r="D44" s="35" t="s">
        <v>426</v>
      </c>
      <c r="E44" s="36" t="s">
        <v>427</v>
      </c>
      <c r="F44" s="111" t="s">
        <v>422</v>
      </c>
      <c r="G44" s="111" t="s">
        <v>396</v>
      </c>
      <c r="H44" s="37"/>
      <c r="I44" s="38"/>
      <c r="J44" s="38"/>
      <c r="K44" s="38"/>
      <c r="L44" s="329" t="s">
        <v>89</v>
      </c>
      <c r="M44" s="330"/>
      <c r="N44" s="331"/>
      <c r="O44" t="s">
        <v>771</v>
      </c>
    </row>
    <row r="45" spans="1:15" ht="20.100000000000001" customHeight="1">
      <c r="A45">
        <v>171</v>
      </c>
      <c r="B45" s="34">
        <v>38</v>
      </c>
      <c r="C45" s="107">
        <v>2020227373</v>
      </c>
      <c r="D45" s="35" t="s">
        <v>658</v>
      </c>
      <c r="E45" s="36" t="s">
        <v>383</v>
      </c>
      <c r="F45" s="111" t="s">
        <v>655</v>
      </c>
      <c r="G45" s="111" t="s">
        <v>629</v>
      </c>
      <c r="H45" s="37"/>
      <c r="I45" s="38"/>
      <c r="J45" s="38"/>
      <c r="K45" s="38"/>
      <c r="L45" s="329" t="s">
        <v>89</v>
      </c>
      <c r="M45" s="330"/>
      <c r="N45" s="331"/>
      <c r="O45" t="s">
        <v>771</v>
      </c>
    </row>
    <row r="46" spans="1:15" ht="20.100000000000001" customHeight="1">
      <c r="A46">
        <v>172</v>
      </c>
      <c r="B46" s="34">
        <v>39</v>
      </c>
      <c r="C46" s="107">
        <v>2020714241</v>
      </c>
      <c r="D46" s="35" t="s">
        <v>681</v>
      </c>
      <c r="E46" s="36" t="s">
        <v>353</v>
      </c>
      <c r="F46" s="111" t="s">
        <v>682</v>
      </c>
      <c r="G46" s="111" t="s">
        <v>629</v>
      </c>
      <c r="H46" s="37"/>
      <c r="I46" s="38"/>
      <c r="J46" s="38"/>
      <c r="K46" s="38"/>
      <c r="L46" s="329" t="s">
        <v>89</v>
      </c>
      <c r="M46" s="330"/>
      <c r="N46" s="331"/>
      <c r="O46" t="s">
        <v>771</v>
      </c>
    </row>
    <row r="47" spans="1:15" ht="20.100000000000001" customHeight="1">
      <c r="A47">
        <v>173</v>
      </c>
      <c r="B47" s="34">
        <v>40</v>
      </c>
      <c r="C47" s="107">
        <v>2021348197</v>
      </c>
      <c r="D47" s="35" t="s">
        <v>606</v>
      </c>
      <c r="E47" s="36" t="s">
        <v>299</v>
      </c>
      <c r="F47" s="111" t="s">
        <v>600</v>
      </c>
      <c r="G47" s="111" t="s">
        <v>601</v>
      </c>
      <c r="H47" s="37"/>
      <c r="I47" s="38"/>
      <c r="J47" s="38"/>
      <c r="K47" s="38"/>
      <c r="L47" s="329" t="s">
        <v>89</v>
      </c>
      <c r="M47" s="330"/>
      <c r="N47" s="331"/>
      <c r="O47" t="s">
        <v>771</v>
      </c>
    </row>
    <row r="48" spans="1:15" ht="20.100000000000001" customHeight="1">
      <c r="A48">
        <v>174</v>
      </c>
      <c r="B48" s="34">
        <v>41</v>
      </c>
      <c r="C48" s="107">
        <v>2021235061</v>
      </c>
      <c r="D48" s="35" t="s">
        <v>605</v>
      </c>
      <c r="E48" s="36" t="s">
        <v>299</v>
      </c>
      <c r="F48" s="111" t="s">
        <v>600</v>
      </c>
      <c r="G48" s="111" t="s">
        <v>406</v>
      </c>
      <c r="H48" s="37"/>
      <c r="I48" s="38"/>
      <c r="J48" s="38"/>
      <c r="K48" s="38"/>
      <c r="L48" s="329" t="s">
        <v>89</v>
      </c>
      <c r="M48" s="330"/>
      <c r="N48" s="331"/>
      <c r="O48" t="s">
        <v>771</v>
      </c>
    </row>
    <row r="49" spans="1:15" ht="20.100000000000001" customHeight="1">
      <c r="A49">
        <v>175</v>
      </c>
      <c r="B49" s="34">
        <v>42</v>
      </c>
      <c r="C49" s="107">
        <v>2021715640</v>
      </c>
      <c r="D49" s="35" t="s">
        <v>551</v>
      </c>
      <c r="E49" s="36" t="s">
        <v>299</v>
      </c>
      <c r="F49" s="111" t="s">
        <v>655</v>
      </c>
      <c r="G49" s="111" t="s">
        <v>629</v>
      </c>
      <c r="H49" s="37"/>
      <c r="I49" s="38"/>
      <c r="J49" s="38"/>
      <c r="K49" s="38"/>
      <c r="L49" s="329" t="s">
        <v>89</v>
      </c>
      <c r="M49" s="330"/>
      <c r="N49" s="331"/>
      <c r="O49" t="s">
        <v>771</v>
      </c>
    </row>
    <row r="50" spans="1:15" ht="20.100000000000001" customHeight="1">
      <c r="A50">
        <v>176</v>
      </c>
      <c r="B50" s="34">
        <v>43</v>
      </c>
      <c r="C50" s="107">
        <v>2020345304</v>
      </c>
      <c r="D50" s="35" t="s">
        <v>304</v>
      </c>
      <c r="E50" s="36" t="s">
        <v>57</v>
      </c>
      <c r="F50" s="111" t="s">
        <v>655</v>
      </c>
      <c r="G50" s="111" t="s">
        <v>629</v>
      </c>
      <c r="H50" s="37"/>
      <c r="I50" s="38"/>
      <c r="J50" s="38"/>
      <c r="K50" s="38"/>
      <c r="L50" s="329" t="s">
        <v>89</v>
      </c>
      <c r="M50" s="330"/>
      <c r="N50" s="331"/>
      <c r="O50" t="s">
        <v>771</v>
      </c>
    </row>
    <row r="51" spans="1:15" ht="20.100000000000001" customHeight="1">
      <c r="A51">
        <v>177</v>
      </c>
      <c r="B51" s="34">
        <v>44</v>
      </c>
      <c r="C51" s="107">
        <v>2020718168</v>
      </c>
      <c r="D51" s="35" t="s">
        <v>683</v>
      </c>
      <c r="E51" s="36" t="s">
        <v>52</v>
      </c>
      <c r="F51" s="111" t="s">
        <v>682</v>
      </c>
      <c r="G51" s="111" t="s">
        <v>629</v>
      </c>
      <c r="H51" s="37"/>
      <c r="I51" s="38"/>
      <c r="J51" s="38"/>
      <c r="K51" s="38"/>
      <c r="L51" s="329" t="s">
        <v>736</v>
      </c>
      <c r="M51" s="330"/>
      <c r="N51" s="331"/>
      <c r="O51" t="s">
        <v>771</v>
      </c>
    </row>
    <row r="52" spans="1:15" ht="20.100000000000001" customHeight="1">
      <c r="A52">
        <v>178</v>
      </c>
      <c r="B52" s="34">
        <v>45</v>
      </c>
      <c r="C52" s="107">
        <v>2020716677</v>
      </c>
      <c r="D52" s="35" t="s">
        <v>459</v>
      </c>
      <c r="E52" s="36" t="s">
        <v>52</v>
      </c>
      <c r="F52" s="111" t="s">
        <v>450</v>
      </c>
      <c r="G52" s="111" t="s">
        <v>396</v>
      </c>
      <c r="H52" s="37"/>
      <c r="I52" s="38"/>
      <c r="J52" s="38"/>
      <c r="K52" s="38"/>
      <c r="L52" s="329" t="s">
        <v>89</v>
      </c>
      <c r="M52" s="330"/>
      <c r="N52" s="331"/>
      <c r="O52" t="s">
        <v>771</v>
      </c>
    </row>
    <row r="53" spans="1:15" ht="20.100000000000001" customHeight="1">
      <c r="A53">
        <v>179</v>
      </c>
      <c r="B53" s="34">
        <v>46</v>
      </c>
      <c r="C53" s="107">
        <v>2021347230</v>
      </c>
      <c r="D53" s="35" t="s">
        <v>525</v>
      </c>
      <c r="E53" s="36" t="s">
        <v>49</v>
      </c>
      <c r="F53" s="111" t="s">
        <v>526</v>
      </c>
      <c r="G53" s="111" t="s">
        <v>527</v>
      </c>
      <c r="H53" s="37"/>
      <c r="I53" s="38"/>
      <c r="J53" s="38"/>
      <c r="K53" s="38"/>
      <c r="L53" s="329" t="s">
        <v>89</v>
      </c>
      <c r="M53" s="330"/>
      <c r="N53" s="331"/>
      <c r="O53" t="s">
        <v>771</v>
      </c>
    </row>
    <row r="54" spans="1:15" ht="20.100000000000001" customHeight="1">
      <c r="A54">
        <v>180</v>
      </c>
      <c r="B54" s="34">
        <v>47</v>
      </c>
      <c r="C54" s="107">
        <v>2021213313</v>
      </c>
      <c r="D54" s="35" t="s">
        <v>372</v>
      </c>
      <c r="E54" s="36" t="s">
        <v>300</v>
      </c>
      <c r="F54" s="111" t="s">
        <v>367</v>
      </c>
      <c r="G54" s="111" t="s">
        <v>368</v>
      </c>
      <c r="H54" s="37"/>
      <c r="I54" s="38"/>
      <c r="J54" s="38"/>
      <c r="K54" s="38"/>
      <c r="L54" s="329" t="s">
        <v>89</v>
      </c>
      <c r="M54" s="330"/>
      <c r="N54" s="331"/>
      <c r="O54" t="s">
        <v>771</v>
      </c>
    </row>
    <row r="55" spans="1:15" ht="20.100000000000001" customHeight="1">
      <c r="A55">
        <v>181</v>
      </c>
      <c r="B55" s="34">
        <v>48</v>
      </c>
      <c r="C55" s="107">
        <v>2021253828</v>
      </c>
      <c r="D55" s="35" t="s">
        <v>575</v>
      </c>
      <c r="E55" s="36" t="s">
        <v>300</v>
      </c>
      <c r="F55" s="111" t="s">
        <v>570</v>
      </c>
      <c r="G55" s="111" t="s">
        <v>571</v>
      </c>
      <c r="H55" s="37"/>
      <c r="I55" s="38"/>
      <c r="J55" s="38"/>
      <c r="K55" s="38"/>
      <c r="L55" s="329" t="s">
        <v>89</v>
      </c>
      <c r="M55" s="330"/>
      <c r="N55" s="331"/>
      <c r="O55" t="s">
        <v>771</v>
      </c>
    </row>
    <row r="56" spans="1:15" ht="20.100000000000001" customHeight="1">
      <c r="A56">
        <v>182</v>
      </c>
      <c r="B56" s="34">
        <v>49</v>
      </c>
      <c r="C56" s="107">
        <v>2021218494</v>
      </c>
      <c r="D56" s="35" t="s">
        <v>373</v>
      </c>
      <c r="E56" s="36" t="s">
        <v>300</v>
      </c>
      <c r="F56" s="111" t="s">
        <v>367</v>
      </c>
      <c r="G56" s="111" t="s">
        <v>368</v>
      </c>
      <c r="H56" s="37"/>
      <c r="I56" s="38"/>
      <c r="J56" s="38"/>
      <c r="K56" s="38"/>
      <c r="L56" s="329" t="s">
        <v>736</v>
      </c>
      <c r="M56" s="330"/>
      <c r="N56" s="331"/>
      <c r="O56" t="s">
        <v>771</v>
      </c>
    </row>
    <row r="57" spans="1:15" ht="20.100000000000001" customHeight="1">
      <c r="A57">
        <v>183</v>
      </c>
      <c r="B57" s="34">
        <v>50</v>
      </c>
      <c r="C57" s="107">
        <v>2020213379</v>
      </c>
      <c r="D57" s="35" t="s">
        <v>704</v>
      </c>
      <c r="E57" s="36" t="s">
        <v>577</v>
      </c>
      <c r="F57" s="111" t="s">
        <v>700</v>
      </c>
      <c r="G57" s="111" t="s">
        <v>701</v>
      </c>
      <c r="H57" s="37"/>
      <c r="I57" s="38"/>
      <c r="J57" s="38"/>
      <c r="K57" s="38"/>
      <c r="L57" s="329" t="s">
        <v>89</v>
      </c>
      <c r="M57" s="330"/>
      <c r="N57" s="331"/>
      <c r="O57" t="s">
        <v>771</v>
      </c>
    </row>
    <row r="58" spans="1:15" ht="20.100000000000001" customHeight="1">
      <c r="A58">
        <v>184</v>
      </c>
      <c r="B58" s="34">
        <v>51</v>
      </c>
      <c r="C58" s="107">
        <v>2020715044</v>
      </c>
      <c r="D58" s="35" t="s">
        <v>659</v>
      </c>
      <c r="E58" s="36" t="s">
        <v>54</v>
      </c>
      <c r="F58" s="111" t="s">
        <v>655</v>
      </c>
      <c r="G58" s="111" t="s">
        <v>629</v>
      </c>
      <c r="H58" s="37"/>
      <c r="I58" s="38"/>
      <c r="J58" s="38"/>
      <c r="K58" s="38"/>
      <c r="L58" s="329" t="s">
        <v>89</v>
      </c>
      <c r="M58" s="330"/>
      <c r="N58" s="331"/>
      <c r="O58" t="s">
        <v>771</v>
      </c>
    </row>
    <row r="59" spans="1:15" ht="20.100000000000001" customHeight="1">
      <c r="A59">
        <v>185</v>
      </c>
      <c r="B59" s="34">
        <v>52</v>
      </c>
      <c r="C59" s="107">
        <v>2021215105</v>
      </c>
      <c r="D59" s="35" t="s">
        <v>384</v>
      </c>
      <c r="E59" s="36" t="s">
        <v>54</v>
      </c>
      <c r="F59" s="111" t="s">
        <v>381</v>
      </c>
      <c r="G59" s="111" t="s">
        <v>368</v>
      </c>
      <c r="H59" s="37"/>
      <c r="I59" s="38"/>
      <c r="J59" s="38"/>
      <c r="K59" s="38"/>
      <c r="L59" s="329" t="s">
        <v>89</v>
      </c>
      <c r="M59" s="330"/>
      <c r="N59" s="331"/>
      <c r="O59" t="s">
        <v>771</v>
      </c>
    </row>
    <row r="60" spans="1:15" ht="20.100000000000001" customHeight="1">
      <c r="A60">
        <v>186</v>
      </c>
      <c r="B60" s="34">
        <v>53</v>
      </c>
      <c r="C60" s="107">
        <v>2021350947</v>
      </c>
      <c r="D60" s="35" t="s">
        <v>706</v>
      </c>
      <c r="E60" s="36" t="s">
        <v>303</v>
      </c>
      <c r="F60" s="111" t="s">
        <v>700</v>
      </c>
      <c r="G60" s="111" t="s">
        <v>701</v>
      </c>
      <c r="H60" s="37"/>
      <c r="I60" s="38"/>
      <c r="J60" s="38"/>
      <c r="K60" s="38"/>
      <c r="L60" s="329" t="s">
        <v>89</v>
      </c>
      <c r="M60" s="330"/>
      <c r="N60" s="331"/>
      <c r="O60" t="s">
        <v>771</v>
      </c>
    </row>
    <row r="61" spans="1:15" ht="20.100000000000001" customHeight="1">
      <c r="A61">
        <v>187</v>
      </c>
      <c r="B61" s="34">
        <v>54</v>
      </c>
      <c r="C61" s="107">
        <v>2020714839</v>
      </c>
      <c r="D61" s="35" t="s">
        <v>301</v>
      </c>
      <c r="E61" s="36" t="s">
        <v>430</v>
      </c>
      <c r="F61" s="111" t="s">
        <v>422</v>
      </c>
      <c r="G61" s="111" t="s">
        <v>396</v>
      </c>
      <c r="H61" s="37"/>
      <c r="I61" s="38"/>
      <c r="J61" s="38"/>
      <c r="K61" s="38"/>
      <c r="L61" s="329" t="s">
        <v>89</v>
      </c>
      <c r="M61" s="330"/>
      <c r="N61" s="331"/>
      <c r="O61" t="s">
        <v>771</v>
      </c>
    </row>
    <row r="62" spans="1:15" ht="20.100000000000001" customHeight="1">
      <c r="A62">
        <v>188</v>
      </c>
      <c r="B62" s="34">
        <v>55</v>
      </c>
      <c r="C62" s="107">
        <v>2021213544</v>
      </c>
      <c r="D62" s="35" t="s">
        <v>385</v>
      </c>
      <c r="E62" s="36" t="s">
        <v>305</v>
      </c>
      <c r="F62" s="111" t="s">
        <v>381</v>
      </c>
      <c r="G62" s="111" t="s">
        <v>368</v>
      </c>
      <c r="H62" s="37"/>
      <c r="I62" s="38"/>
      <c r="J62" s="38"/>
      <c r="K62" s="38"/>
      <c r="L62" s="329" t="s">
        <v>89</v>
      </c>
      <c r="M62" s="330"/>
      <c r="N62" s="331"/>
      <c r="O62" t="s">
        <v>771</v>
      </c>
    </row>
    <row r="63" spans="1:15" ht="20.100000000000001" customHeight="1">
      <c r="A63">
        <v>189</v>
      </c>
      <c r="B63" s="34">
        <v>56</v>
      </c>
      <c r="C63" s="107">
        <v>2021225845</v>
      </c>
      <c r="D63" s="35" t="s">
        <v>356</v>
      </c>
      <c r="E63" s="36" t="s">
        <v>305</v>
      </c>
      <c r="F63" s="111" t="s">
        <v>354</v>
      </c>
      <c r="G63" s="111" t="s">
        <v>355</v>
      </c>
      <c r="H63" s="37"/>
      <c r="I63" s="38"/>
      <c r="J63" s="38"/>
      <c r="K63" s="38"/>
      <c r="L63" s="329" t="s">
        <v>89</v>
      </c>
      <c r="M63" s="330"/>
      <c r="N63" s="331"/>
      <c r="O63" t="s">
        <v>771</v>
      </c>
    </row>
    <row r="64" spans="1:15" ht="20.100000000000001" customHeight="1">
      <c r="A64">
        <v>190</v>
      </c>
      <c r="B64" s="34">
        <v>57</v>
      </c>
      <c r="C64" s="107">
        <v>2021217867</v>
      </c>
      <c r="D64" s="35" t="s">
        <v>707</v>
      </c>
      <c r="E64" s="36" t="s">
        <v>305</v>
      </c>
      <c r="F64" s="111" t="s">
        <v>700</v>
      </c>
      <c r="G64" s="111" t="s">
        <v>701</v>
      </c>
      <c r="H64" s="37"/>
      <c r="I64" s="38"/>
      <c r="J64" s="38"/>
      <c r="K64" s="38"/>
      <c r="L64" s="329" t="s">
        <v>89</v>
      </c>
      <c r="M64" s="330"/>
      <c r="N64" s="331"/>
      <c r="O64" t="s">
        <v>771</v>
      </c>
    </row>
    <row r="65" spans="1:15" ht="20.100000000000001" customHeight="1">
      <c r="A65">
        <v>191</v>
      </c>
      <c r="B65" s="34">
        <v>58</v>
      </c>
      <c r="C65" s="107">
        <v>2021714469</v>
      </c>
      <c r="D65" s="35" t="s">
        <v>431</v>
      </c>
      <c r="E65" s="36" t="s">
        <v>432</v>
      </c>
      <c r="F65" s="111" t="s">
        <v>422</v>
      </c>
      <c r="G65" s="111" t="s">
        <v>396</v>
      </c>
      <c r="H65" s="37"/>
      <c r="I65" s="38"/>
      <c r="J65" s="38"/>
      <c r="K65" s="38"/>
      <c r="L65" s="329" t="s">
        <v>89</v>
      </c>
      <c r="M65" s="330"/>
      <c r="N65" s="331"/>
      <c r="O65" t="s">
        <v>771</v>
      </c>
    </row>
    <row r="66" spans="1:15" ht="20.100000000000001" customHeight="1">
      <c r="A66">
        <v>192</v>
      </c>
      <c r="B66" s="34">
        <v>59</v>
      </c>
      <c r="C66" s="107">
        <v>2021244510</v>
      </c>
      <c r="D66" s="35" t="s">
        <v>609</v>
      </c>
      <c r="E66" s="36" t="s">
        <v>432</v>
      </c>
      <c r="F66" s="111" t="s">
        <v>600</v>
      </c>
      <c r="G66" s="111" t="s">
        <v>406</v>
      </c>
      <c r="H66" s="37"/>
      <c r="I66" s="38"/>
      <c r="J66" s="38"/>
      <c r="K66" s="38"/>
      <c r="L66" s="329" t="s">
        <v>736</v>
      </c>
      <c r="M66" s="330"/>
      <c r="N66" s="331"/>
      <c r="O66" t="s">
        <v>771</v>
      </c>
    </row>
    <row r="67" spans="1:15" ht="20.100000000000001" customHeight="1">
      <c r="A67">
        <v>193</v>
      </c>
      <c r="B67" s="34">
        <v>60</v>
      </c>
      <c r="C67" s="107">
        <v>2020210989</v>
      </c>
      <c r="D67" s="35" t="s">
        <v>50</v>
      </c>
      <c r="E67" s="36" t="s">
        <v>307</v>
      </c>
      <c r="F67" s="111" t="s">
        <v>700</v>
      </c>
      <c r="G67" s="111" t="s">
        <v>701</v>
      </c>
      <c r="H67" s="37"/>
      <c r="I67" s="38"/>
      <c r="J67" s="38"/>
      <c r="K67" s="38"/>
      <c r="L67" s="329" t="s">
        <v>89</v>
      </c>
      <c r="M67" s="330"/>
      <c r="N67" s="331"/>
      <c r="O67" t="s">
        <v>771</v>
      </c>
    </row>
    <row r="68" spans="1:15" ht="20.100000000000001" customHeight="1">
      <c r="A68">
        <v>194</v>
      </c>
      <c r="B68" s="60">
        <v>61</v>
      </c>
      <c r="C68" s="110">
        <v>2020212747</v>
      </c>
      <c r="D68" s="61" t="s">
        <v>386</v>
      </c>
      <c r="E68" s="62" t="s">
        <v>309</v>
      </c>
      <c r="F68" s="114" t="s">
        <v>381</v>
      </c>
      <c r="G68" s="114" t="s">
        <v>368</v>
      </c>
      <c r="H68" s="63"/>
      <c r="I68" s="64"/>
      <c r="J68" s="64"/>
      <c r="K68" s="64"/>
      <c r="L68" s="334" t="s">
        <v>89</v>
      </c>
      <c r="M68" s="335"/>
      <c r="N68" s="336"/>
      <c r="O68" t="s">
        <v>771</v>
      </c>
    </row>
    <row r="69" spans="1:15" ht="20.100000000000001" customHeight="1">
      <c r="A69">
        <v>195</v>
      </c>
      <c r="B69" s="34">
        <v>62</v>
      </c>
      <c r="C69" s="107">
        <v>2021215666</v>
      </c>
      <c r="D69" s="35" t="s">
        <v>387</v>
      </c>
      <c r="E69" s="36" t="s">
        <v>309</v>
      </c>
      <c r="F69" s="111" t="s">
        <v>381</v>
      </c>
      <c r="G69" s="111" t="s">
        <v>368</v>
      </c>
      <c r="H69" s="37"/>
      <c r="I69" s="38"/>
      <c r="J69" s="38"/>
      <c r="K69" s="38"/>
      <c r="L69" s="329" t="s">
        <v>89</v>
      </c>
      <c r="M69" s="330"/>
      <c r="N69" s="331"/>
      <c r="O69" t="s">
        <v>771</v>
      </c>
    </row>
    <row r="70" spans="1:15" ht="20.100000000000001" customHeight="1">
      <c r="A70">
        <v>196</v>
      </c>
      <c r="B70" s="34">
        <v>63</v>
      </c>
      <c r="C70" s="107">
        <v>2020714782</v>
      </c>
      <c r="D70" s="35" t="s">
        <v>433</v>
      </c>
      <c r="E70" s="36" t="s">
        <v>310</v>
      </c>
      <c r="F70" s="111" t="s">
        <v>422</v>
      </c>
      <c r="G70" s="111" t="s">
        <v>396</v>
      </c>
      <c r="H70" s="37"/>
      <c r="I70" s="38"/>
      <c r="J70" s="38"/>
      <c r="K70" s="38"/>
      <c r="L70" s="329" t="s">
        <v>736</v>
      </c>
      <c r="M70" s="330"/>
      <c r="N70" s="331"/>
      <c r="O70" t="s">
        <v>771</v>
      </c>
    </row>
    <row r="71" spans="1:15" ht="20.100000000000001" customHeight="1">
      <c r="A71">
        <v>197</v>
      </c>
      <c r="B71" s="34">
        <v>64</v>
      </c>
      <c r="C71" s="107">
        <v>2021228178</v>
      </c>
      <c r="D71" s="35" t="s">
        <v>357</v>
      </c>
      <c r="E71" s="36" t="s">
        <v>312</v>
      </c>
      <c r="F71" s="111" t="s">
        <v>354</v>
      </c>
      <c r="G71" s="111" t="s">
        <v>355</v>
      </c>
      <c r="H71" s="37"/>
      <c r="I71" s="38"/>
      <c r="J71" s="38"/>
      <c r="K71" s="38"/>
      <c r="L71" s="329" t="s">
        <v>89</v>
      </c>
      <c r="M71" s="330"/>
      <c r="N71" s="331"/>
      <c r="O71" t="s">
        <v>771</v>
      </c>
    </row>
    <row r="72" spans="1:15" ht="20.100000000000001" customHeight="1">
      <c r="A72">
        <v>198</v>
      </c>
      <c r="B72" s="34">
        <v>65</v>
      </c>
      <c r="C72" s="107">
        <v>2021267847</v>
      </c>
      <c r="D72" s="35" t="s">
        <v>302</v>
      </c>
      <c r="E72" s="36" t="s">
        <v>584</v>
      </c>
      <c r="F72" s="111" t="s">
        <v>570</v>
      </c>
      <c r="G72" s="111" t="s">
        <v>571</v>
      </c>
      <c r="H72" s="37"/>
      <c r="I72" s="38"/>
      <c r="J72" s="38"/>
      <c r="K72" s="38"/>
      <c r="L72" s="329" t="s">
        <v>89</v>
      </c>
      <c r="M72" s="330"/>
      <c r="N72" s="331"/>
      <c r="O72" t="s">
        <v>771</v>
      </c>
    </row>
    <row r="73" spans="1:15" ht="20.100000000000001" customHeight="1">
      <c r="A73">
        <v>199</v>
      </c>
      <c r="B73" s="34">
        <v>66</v>
      </c>
      <c r="C73" s="107">
        <v>1821214236</v>
      </c>
      <c r="D73" s="35" t="s">
        <v>610</v>
      </c>
      <c r="E73" s="36" t="s">
        <v>611</v>
      </c>
      <c r="F73" s="111" t="s">
        <v>600</v>
      </c>
      <c r="G73" s="111" t="s">
        <v>289</v>
      </c>
      <c r="H73" s="37"/>
      <c r="I73" s="38"/>
      <c r="J73" s="38"/>
      <c r="K73" s="38"/>
      <c r="L73" s="329" t="s">
        <v>89</v>
      </c>
      <c r="M73" s="330"/>
      <c r="N73" s="331"/>
      <c r="O73" t="s">
        <v>771</v>
      </c>
    </row>
    <row r="74" spans="1:15" ht="20.100000000000001" customHeight="1">
      <c r="A74">
        <v>200</v>
      </c>
      <c r="B74" s="34">
        <v>67</v>
      </c>
      <c r="C74" s="107">
        <v>2021713483</v>
      </c>
      <c r="D74" s="35" t="s">
        <v>293</v>
      </c>
      <c r="E74" s="36" t="s">
        <v>434</v>
      </c>
      <c r="F74" s="111" t="s">
        <v>422</v>
      </c>
      <c r="G74" s="111" t="s">
        <v>396</v>
      </c>
      <c r="H74" s="37"/>
      <c r="I74" s="38"/>
      <c r="J74" s="38"/>
      <c r="K74" s="38"/>
      <c r="L74" s="329" t="s">
        <v>736</v>
      </c>
      <c r="M74" s="330"/>
      <c r="N74" s="331"/>
      <c r="O74" t="s">
        <v>771</v>
      </c>
    </row>
    <row r="75" spans="1:15" ht="20.100000000000001" customHeight="1">
      <c r="A75">
        <v>201</v>
      </c>
      <c r="B75" s="34">
        <v>68</v>
      </c>
      <c r="C75" s="107">
        <v>2020355495</v>
      </c>
      <c r="D75" s="35" t="s">
        <v>709</v>
      </c>
      <c r="E75" s="36" t="s">
        <v>488</v>
      </c>
      <c r="F75" s="111" t="s">
        <v>700</v>
      </c>
      <c r="G75" s="111" t="s">
        <v>701</v>
      </c>
      <c r="H75" s="37"/>
      <c r="I75" s="38"/>
      <c r="J75" s="38"/>
      <c r="K75" s="38"/>
      <c r="L75" s="329" t="s">
        <v>89</v>
      </c>
      <c r="M75" s="330"/>
      <c r="N75" s="331"/>
      <c r="O75" t="s">
        <v>771</v>
      </c>
    </row>
    <row r="76" spans="1:15" ht="20.100000000000001" customHeight="1">
      <c r="A76">
        <v>202</v>
      </c>
      <c r="B76" s="34">
        <v>69</v>
      </c>
      <c r="C76" s="107">
        <v>2020345393</v>
      </c>
      <c r="D76" s="35" t="s">
        <v>388</v>
      </c>
      <c r="E76" s="36" t="s">
        <v>488</v>
      </c>
      <c r="F76" s="111" t="s">
        <v>600</v>
      </c>
      <c r="G76" s="111" t="s">
        <v>601</v>
      </c>
      <c r="H76" s="37"/>
      <c r="I76" s="38"/>
      <c r="J76" s="38"/>
      <c r="K76" s="38"/>
      <c r="L76" s="329" t="s">
        <v>89</v>
      </c>
      <c r="M76" s="330"/>
      <c r="N76" s="331"/>
      <c r="O76" t="s">
        <v>771</v>
      </c>
    </row>
    <row r="77" spans="1:15" ht="20.100000000000001" customHeight="1">
      <c r="A77">
        <v>203</v>
      </c>
      <c r="B77" s="34">
        <v>70</v>
      </c>
      <c r="C77" s="107">
        <v>2020345416</v>
      </c>
      <c r="D77" s="35" t="s">
        <v>661</v>
      </c>
      <c r="E77" s="36" t="s">
        <v>488</v>
      </c>
      <c r="F77" s="111" t="s">
        <v>655</v>
      </c>
      <c r="G77" s="111" t="s">
        <v>629</v>
      </c>
      <c r="H77" s="37"/>
      <c r="I77" s="38"/>
      <c r="J77" s="38"/>
      <c r="K77" s="38"/>
      <c r="L77" s="329" t="s">
        <v>89</v>
      </c>
      <c r="M77" s="330"/>
      <c r="N77" s="331"/>
      <c r="O77" t="s">
        <v>771</v>
      </c>
    </row>
    <row r="78" spans="1:15" ht="20.100000000000001" customHeight="1">
      <c r="A78">
        <v>204</v>
      </c>
      <c r="B78" s="34">
        <v>71</v>
      </c>
      <c r="C78" s="107">
        <v>2020715682</v>
      </c>
      <c r="D78" s="35" t="s">
        <v>662</v>
      </c>
      <c r="E78" s="36" t="s">
        <v>488</v>
      </c>
      <c r="F78" s="111" t="s">
        <v>655</v>
      </c>
      <c r="G78" s="111" t="s">
        <v>629</v>
      </c>
      <c r="H78" s="37"/>
      <c r="I78" s="38"/>
      <c r="J78" s="38"/>
      <c r="K78" s="38"/>
      <c r="L78" s="329" t="s">
        <v>89</v>
      </c>
      <c r="M78" s="330"/>
      <c r="N78" s="331"/>
      <c r="O78" t="s">
        <v>771</v>
      </c>
    </row>
    <row r="79" spans="1:15" ht="20.100000000000001" customHeight="1">
      <c r="A79">
        <v>205</v>
      </c>
      <c r="B79" s="34">
        <v>72</v>
      </c>
      <c r="C79" s="107">
        <v>2021216884</v>
      </c>
      <c r="D79" s="35" t="s">
        <v>388</v>
      </c>
      <c r="E79" s="36" t="s">
        <v>389</v>
      </c>
      <c r="F79" s="111" t="s">
        <v>381</v>
      </c>
      <c r="G79" s="111" t="s">
        <v>368</v>
      </c>
      <c r="H79" s="37"/>
      <c r="I79" s="38"/>
      <c r="J79" s="38"/>
      <c r="K79" s="38"/>
      <c r="L79" s="329" t="s">
        <v>89</v>
      </c>
      <c r="M79" s="330"/>
      <c r="N79" s="331"/>
      <c r="O79" t="s">
        <v>771</v>
      </c>
    </row>
    <row r="80" spans="1:15" ht="20.100000000000001" customHeight="1">
      <c r="A80">
        <v>206</v>
      </c>
      <c r="B80" s="34">
        <v>73</v>
      </c>
      <c r="C80" s="107">
        <v>2021713876</v>
      </c>
      <c r="D80" s="35" t="s">
        <v>435</v>
      </c>
      <c r="E80" s="36" t="s">
        <v>436</v>
      </c>
      <c r="F80" s="111" t="s">
        <v>422</v>
      </c>
      <c r="G80" s="111" t="s">
        <v>396</v>
      </c>
      <c r="H80" s="37"/>
      <c r="I80" s="38"/>
      <c r="J80" s="38"/>
      <c r="K80" s="38"/>
      <c r="L80" s="329" t="s">
        <v>89</v>
      </c>
      <c r="M80" s="330"/>
      <c r="N80" s="331"/>
      <c r="O80" t="s">
        <v>771</v>
      </c>
    </row>
    <row r="81" spans="1:15" ht="20.100000000000001" customHeight="1">
      <c r="A81">
        <v>207</v>
      </c>
      <c r="B81" s="34">
        <v>74</v>
      </c>
      <c r="C81" s="107">
        <v>2021213312</v>
      </c>
      <c r="D81" s="35" t="s">
        <v>638</v>
      </c>
      <c r="E81" s="36" t="s">
        <v>639</v>
      </c>
      <c r="F81" s="111" t="s">
        <v>700</v>
      </c>
      <c r="G81" s="111" t="s">
        <v>701</v>
      </c>
      <c r="H81" s="37"/>
      <c r="I81" s="38"/>
      <c r="J81" s="38"/>
      <c r="K81" s="38"/>
      <c r="L81" s="329" t="s">
        <v>89</v>
      </c>
      <c r="M81" s="330"/>
      <c r="N81" s="331"/>
      <c r="O81" t="s">
        <v>771</v>
      </c>
    </row>
    <row r="82" spans="1:15" ht="20.100000000000001" customHeight="1">
      <c r="A82">
        <v>208</v>
      </c>
      <c r="B82" s="34">
        <v>75</v>
      </c>
      <c r="C82" s="107">
        <v>2020717634</v>
      </c>
      <c r="D82" s="35" t="s">
        <v>332</v>
      </c>
      <c r="E82" s="36" t="s">
        <v>460</v>
      </c>
      <c r="F82" s="111" t="s">
        <v>450</v>
      </c>
      <c r="G82" s="111" t="s">
        <v>396</v>
      </c>
      <c r="H82" s="37"/>
      <c r="I82" s="38"/>
      <c r="J82" s="38"/>
      <c r="K82" s="38"/>
      <c r="L82" s="329" t="s">
        <v>89</v>
      </c>
      <c r="M82" s="330"/>
      <c r="N82" s="331"/>
      <c r="O82" t="s">
        <v>771</v>
      </c>
    </row>
    <row r="83" spans="1:15" ht="20.100000000000001" customHeight="1">
      <c r="A83">
        <v>209</v>
      </c>
      <c r="B83" s="34">
        <v>76</v>
      </c>
      <c r="C83" s="107">
        <v>2021716100</v>
      </c>
      <c r="D83" s="35" t="s">
        <v>461</v>
      </c>
      <c r="E83" s="36" t="s">
        <v>460</v>
      </c>
      <c r="F83" s="111" t="s">
        <v>450</v>
      </c>
      <c r="G83" s="111" t="s">
        <v>396</v>
      </c>
      <c r="H83" s="37"/>
      <c r="I83" s="38"/>
      <c r="J83" s="38"/>
      <c r="K83" s="38"/>
      <c r="L83" s="329" t="s">
        <v>89</v>
      </c>
      <c r="M83" s="330"/>
      <c r="N83" s="331"/>
      <c r="O83" t="s">
        <v>771</v>
      </c>
    </row>
    <row r="84" spans="1:15" ht="20.100000000000001" customHeight="1">
      <c r="A84">
        <v>210</v>
      </c>
      <c r="B84" s="34">
        <v>77</v>
      </c>
      <c r="C84" s="107">
        <v>2021711906</v>
      </c>
      <c r="D84" s="35" t="s">
        <v>531</v>
      </c>
      <c r="E84" s="36" t="s">
        <v>460</v>
      </c>
      <c r="F84" s="111" t="s">
        <v>526</v>
      </c>
      <c r="G84" s="111" t="s">
        <v>532</v>
      </c>
      <c r="H84" s="37"/>
      <c r="I84" s="38"/>
      <c r="J84" s="38"/>
      <c r="K84" s="38"/>
      <c r="L84" s="329" t="s">
        <v>89</v>
      </c>
      <c r="M84" s="330"/>
      <c r="N84" s="331"/>
      <c r="O84" t="s">
        <v>771</v>
      </c>
    </row>
    <row r="85" spans="1:15" ht="20.100000000000001" customHeight="1">
      <c r="A85">
        <v>211</v>
      </c>
      <c r="B85" s="34">
        <v>78</v>
      </c>
      <c r="C85" s="107">
        <v>1920718513</v>
      </c>
      <c r="D85" s="35" t="s">
        <v>439</v>
      </c>
      <c r="E85" s="36" t="s">
        <v>440</v>
      </c>
      <c r="F85" s="111" t="s">
        <v>422</v>
      </c>
      <c r="G85" s="111" t="s">
        <v>396</v>
      </c>
      <c r="H85" s="37"/>
      <c r="I85" s="38"/>
      <c r="J85" s="38"/>
      <c r="K85" s="38"/>
      <c r="L85" s="329" t="s">
        <v>89</v>
      </c>
      <c r="M85" s="330"/>
      <c r="N85" s="331"/>
      <c r="O85" t="s">
        <v>771</v>
      </c>
    </row>
    <row r="86" spans="1:15" ht="20.100000000000001" customHeight="1">
      <c r="A86">
        <v>212</v>
      </c>
      <c r="B86" s="34">
        <v>79</v>
      </c>
      <c r="C86" s="107">
        <v>2021714334</v>
      </c>
      <c r="D86" s="35" t="s">
        <v>684</v>
      </c>
      <c r="E86" s="36" t="s">
        <v>316</v>
      </c>
      <c r="F86" s="111" t="s">
        <v>682</v>
      </c>
      <c r="G86" s="111" t="s">
        <v>629</v>
      </c>
      <c r="H86" s="37"/>
      <c r="I86" s="38"/>
      <c r="J86" s="38"/>
      <c r="K86" s="38"/>
      <c r="L86" s="329" t="s">
        <v>89</v>
      </c>
      <c r="M86" s="330"/>
      <c r="N86" s="331"/>
      <c r="O86" t="s">
        <v>771</v>
      </c>
    </row>
    <row r="87" spans="1:15" ht="20.100000000000001" customHeight="1">
      <c r="A87">
        <v>213</v>
      </c>
      <c r="B87" s="34">
        <v>80</v>
      </c>
      <c r="C87" s="107">
        <v>2021215699</v>
      </c>
      <c r="D87" s="35" t="s">
        <v>392</v>
      </c>
      <c r="E87" s="36" t="s">
        <v>316</v>
      </c>
      <c r="F87" s="111" t="s">
        <v>700</v>
      </c>
      <c r="G87" s="111" t="s">
        <v>701</v>
      </c>
      <c r="H87" s="37"/>
      <c r="I87" s="38"/>
      <c r="J87" s="38"/>
      <c r="K87" s="38"/>
      <c r="L87" s="329" t="s">
        <v>89</v>
      </c>
      <c r="M87" s="330"/>
      <c r="N87" s="331"/>
      <c r="O87" t="s">
        <v>771</v>
      </c>
    </row>
    <row r="88" spans="1:15" ht="20.100000000000001" customHeight="1">
      <c r="A88">
        <v>214</v>
      </c>
      <c r="B88" s="34">
        <v>81</v>
      </c>
      <c r="C88" s="107">
        <v>2020716719</v>
      </c>
      <c r="D88" s="35" t="s">
        <v>464</v>
      </c>
      <c r="E88" s="36" t="s">
        <v>463</v>
      </c>
      <c r="F88" s="111" t="s">
        <v>450</v>
      </c>
      <c r="G88" s="111" t="s">
        <v>396</v>
      </c>
      <c r="H88" s="37"/>
      <c r="I88" s="38"/>
      <c r="J88" s="38"/>
      <c r="K88" s="38"/>
      <c r="L88" s="329" t="s">
        <v>89</v>
      </c>
      <c r="M88" s="330"/>
      <c r="N88" s="331"/>
      <c r="O88" t="s">
        <v>771</v>
      </c>
    </row>
    <row r="89" spans="1:15" ht="20.100000000000001" customHeight="1">
      <c r="A89">
        <v>215</v>
      </c>
      <c r="B89" s="34">
        <v>82</v>
      </c>
      <c r="C89" s="107">
        <v>1920216586</v>
      </c>
      <c r="D89" s="35" t="s">
        <v>304</v>
      </c>
      <c r="E89" s="36" t="s">
        <v>494</v>
      </c>
      <c r="F89" s="111" t="s">
        <v>700</v>
      </c>
      <c r="G89" s="111" t="s">
        <v>713</v>
      </c>
      <c r="H89" s="37"/>
      <c r="I89" s="38"/>
      <c r="J89" s="38"/>
      <c r="K89" s="38"/>
      <c r="L89" s="329" t="s">
        <v>89</v>
      </c>
      <c r="M89" s="330"/>
      <c r="N89" s="331"/>
      <c r="O89" t="s">
        <v>771</v>
      </c>
    </row>
    <row r="90" spans="1:15" ht="20.100000000000001" customHeight="1">
      <c r="A90">
        <v>216</v>
      </c>
      <c r="B90" s="34">
        <v>83</v>
      </c>
      <c r="C90" s="107">
        <v>2020345332</v>
      </c>
      <c r="D90" s="35" t="s">
        <v>666</v>
      </c>
      <c r="E90" s="36" t="s">
        <v>494</v>
      </c>
      <c r="F90" s="111" t="s">
        <v>682</v>
      </c>
      <c r="G90" s="111" t="s">
        <v>629</v>
      </c>
      <c r="H90" s="37"/>
      <c r="I90" s="38"/>
      <c r="J90" s="38"/>
      <c r="K90" s="38"/>
      <c r="L90" s="329" t="s">
        <v>89</v>
      </c>
      <c r="M90" s="330"/>
      <c r="N90" s="331"/>
      <c r="O90" t="s">
        <v>771</v>
      </c>
    </row>
    <row r="91" spans="1:15" ht="20.100000000000001" customHeight="1">
      <c r="A91">
        <v>217</v>
      </c>
      <c r="B91" s="34">
        <v>84</v>
      </c>
      <c r="C91" s="107">
        <v>2020714780</v>
      </c>
      <c r="D91" s="35" t="s">
        <v>493</v>
      </c>
      <c r="E91" s="36" t="s">
        <v>494</v>
      </c>
      <c r="F91" s="111" t="s">
        <v>478</v>
      </c>
      <c r="G91" s="111" t="s">
        <v>396</v>
      </c>
      <c r="H91" s="37"/>
      <c r="I91" s="38"/>
      <c r="J91" s="38"/>
      <c r="K91" s="38"/>
      <c r="L91" s="329" t="s">
        <v>736</v>
      </c>
      <c r="M91" s="330"/>
      <c r="N91" s="331"/>
      <c r="O91" t="s">
        <v>771</v>
      </c>
    </row>
    <row r="92" spans="1:15" ht="20.100000000000001" customHeight="1">
      <c r="A92">
        <v>218</v>
      </c>
      <c r="B92" s="34">
        <v>85</v>
      </c>
      <c r="C92" s="107">
        <v>2020324312</v>
      </c>
      <c r="D92" s="35" t="s">
        <v>326</v>
      </c>
      <c r="E92" s="36" t="s">
        <v>318</v>
      </c>
      <c r="F92" s="111" t="s">
        <v>655</v>
      </c>
      <c r="G92" s="111" t="s">
        <v>629</v>
      </c>
      <c r="H92" s="37"/>
      <c r="I92" s="38"/>
      <c r="J92" s="38"/>
      <c r="K92" s="38"/>
      <c r="L92" s="329" t="s">
        <v>89</v>
      </c>
      <c r="M92" s="330"/>
      <c r="N92" s="331"/>
      <c r="O92" t="s">
        <v>771</v>
      </c>
    </row>
    <row r="93" spans="1:15" ht="20.100000000000001" customHeight="1">
      <c r="A93">
        <v>219</v>
      </c>
      <c r="B93" s="34">
        <v>86</v>
      </c>
      <c r="C93" s="107">
        <v>2020714163</v>
      </c>
      <c r="D93" s="35" t="s">
        <v>465</v>
      </c>
      <c r="E93" s="36" t="s">
        <v>318</v>
      </c>
      <c r="F93" s="111" t="s">
        <v>450</v>
      </c>
      <c r="G93" s="111" t="s">
        <v>396</v>
      </c>
      <c r="H93" s="37"/>
      <c r="I93" s="38"/>
      <c r="J93" s="38"/>
      <c r="K93" s="38"/>
      <c r="L93" s="329" t="s">
        <v>89</v>
      </c>
      <c r="M93" s="330"/>
      <c r="N93" s="331"/>
      <c r="O93" t="s">
        <v>771</v>
      </c>
    </row>
    <row r="94" spans="1:15" ht="20.100000000000001" customHeight="1">
      <c r="A94">
        <v>220</v>
      </c>
      <c r="B94" s="34">
        <v>87</v>
      </c>
      <c r="C94" s="107">
        <v>2020254436</v>
      </c>
      <c r="D94" s="35" t="s">
        <v>390</v>
      </c>
      <c r="E94" s="36" t="s">
        <v>391</v>
      </c>
      <c r="F94" s="111" t="s">
        <v>381</v>
      </c>
      <c r="G94" s="111" t="s">
        <v>368</v>
      </c>
      <c r="H94" s="37"/>
      <c r="I94" s="38"/>
      <c r="J94" s="38"/>
      <c r="K94" s="38"/>
      <c r="L94" s="329" t="s">
        <v>89</v>
      </c>
      <c r="M94" s="330"/>
      <c r="N94" s="331"/>
      <c r="O94" t="s">
        <v>771</v>
      </c>
    </row>
    <row r="95" spans="1:15" ht="20.100000000000001" customHeight="1">
      <c r="A95">
        <v>221</v>
      </c>
      <c r="B95" s="34">
        <v>88</v>
      </c>
      <c r="C95" s="107">
        <v>2020255968</v>
      </c>
      <c r="D95" s="35" t="s">
        <v>589</v>
      </c>
      <c r="E95" s="36" t="s">
        <v>590</v>
      </c>
      <c r="F95" s="111" t="s">
        <v>591</v>
      </c>
      <c r="G95" s="111" t="s">
        <v>571</v>
      </c>
      <c r="H95" s="37"/>
      <c r="I95" s="38"/>
      <c r="J95" s="38"/>
      <c r="K95" s="38"/>
      <c r="L95" s="329" t="s">
        <v>89</v>
      </c>
      <c r="M95" s="330"/>
      <c r="N95" s="331"/>
      <c r="O95" t="s">
        <v>771</v>
      </c>
    </row>
    <row r="96" spans="1:15" ht="20.100000000000001" customHeight="1">
      <c r="A96">
        <v>222</v>
      </c>
      <c r="B96" s="34">
        <v>89</v>
      </c>
      <c r="C96" s="107">
        <v>2021224211</v>
      </c>
      <c r="D96" s="35" t="s">
        <v>358</v>
      </c>
      <c r="E96" s="36" t="s">
        <v>359</v>
      </c>
      <c r="F96" s="111" t="s">
        <v>354</v>
      </c>
      <c r="G96" s="111" t="s">
        <v>355</v>
      </c>
      <c r="H96" s="37"/>
      <c r="I96" s="38"/>
      <c r="J96" s="38"/>
      <c r="K96" s="38"/>
      <c r="L96" s="329" t="s">
        <v>89</v>
      </c>
      <c r="M96" s="330"/>
      <c r="N96" s="331"/>
      <c r="O96" t="s">
        <v>771</v>
      </c>
    </row>
    <row r="97" spans="1:15" ht="20.100000000000001" customHeight="1">
      <c r="A97">
        <v>223</v>
      </c>
      <c r="B97" s="34">
        <v>90</v>
      </c>
      <c r="C97" s="107">
        <v>2021340532</v>
      </c>
      <c r="D97" s="35" t="s">
        <v>481</v>
      </c>
      <c r="E97" s="36" t="s">
        <v>497</v>
      </c>
      <c r="F97" s="111" t="s">
        <v>526</v>
      </c>
      <c r="G97" s="111" t="s">
        <v>527</v>
      </c>
      <c r="H97" s="37"/>
      <c r="I97" s="38"/>
      <c r="J97" s="38"/>
      <c r="K97" s="38"/>
      <c r="L97" s="329" t="s">
        <v>89</v>
      </c>
      <c r="M97" s="330"/>
      <c r="N97" s="331"/>
      <c r="O97" t="s">
        <v>771</v>
      </c>
    </row>
    <row r="98" spans="1:15" ht="20.100000000000001" customHeight="1">
      <c r="A98">
        <v>224</v>
      </c>
      <c r="B98" s="60">
        <v>91</v>
      </c>
      <c r="C98" s="110">
        <v>171578978</v>
      </c>
      <c r="D98" s="61" t="s">
        <v>496</v>
      </c>
      <c r="E98" s="62" t="s">
        <v>497</v>
      </c>
      <c r="F98" s="114" t="s">
        <v>478</v>
      </c>
      <c r="G98" s="114" t="s">
        <v>498</v>
      </c>
      <c r="H98" s="63"/>
      <c r="I98" s="64"/>
      <c r="J98" s="64"/>
      <c r="K98" s="64"/>
      <c r="L98" s="334" t="s">
        <v>89</v>
      </c>
      <c r="M98" s="335"/>
      <c r="N98" s="336"/>
      <c r="O98" t="s">
        <v>771</v>
      </c>
    </row>
    <row r="99" spans="1:15" ht="20.100000000000001" customHeight="1">
      <c r="A99">
        <v>225</v>
      </c>
      <c r="B99" s="34">
        <v>92</v>
      </c>
      <c r="C99" s="107">
        <v>2020348212</v>
      </c>
      <c r="D99" s="35" t="s">
        <v>616</v>
      </c>
      <c r="E99" s="36" t="s">
        <v>319</v>
      </c>
      <c r="F99" s="111" t="s">
        <v>600</v>
      </c>
      <c r="G99" s="111" t="s">
        <v>601</v>
      </c>
      <c r="H99" s="37"/>
      <c r="I99" s="38"/>
      <c r="J99" s="38"/>
      <c r="K99" s="38"/>
      <c r="L99" s="329" t="s">
        <v>89</v>
      </c>
      <c r="M99" s="330"/>
      <c r="N99" s="331"/>
      <c r="O99" t="s">
        <v>771</v>
      </c>
    </row>
    <row r="100" spans="1:15" ht="20.100000000000001" customHeight="1">
      <c r="A100">
        <v>226</v>
      </c>
      <c r="B100" s="34">
        <v>93</v>
      </c>
      <c r="C100" s="107">
        <v>2020244949</v>
      </c>
      <c r="D100" s="35" t="s">
        <v>614</v>
      </c>
      <c r="E100" s="36" t="s">
        <v>319</v>
      </c>
      <c r="F100" s="111" t="s">
        <v>600</v>
      </c>
      <c r="G100" s="111" t="s">
        <v>406</v>
      </c>
      <c r="H100" s="37"/>
      <c r="I100" s="38"/>
      <c r="J100" s="38"/>
      <c r="K100" s="38"/>
      <c r="L100" s="329" t="s">
        <v>89</v>
      </c>
      <c r="M100" s="330"/>
      <c r="N100" s="331"/>
      <c r="O100" t="s">
        <v>771</v>
      </c>
    </row>
    <row r="101" spans="1:15" ht="20.100000000000001" customHeight="1">
      <c r="A101">
        <v>227</v>
      </c>
      <c r="B101" s="34">
        <v>94</v>
      </c>
      <c r="C101" s="107">
        <v>2020714371</v>
      </c>
      <c r="D101" s="35" t="s">
        <v>642</v>
      </c>
      <c r="E101" s="36" t="s">
        <v>319</v>
      </c>
      <c r="F101" s="111" t="s">
        <v>628</v>
      </c>
      <c r="G101" s="111" t="s">
        <v>629</v>
      </c>
      <c r="H101" s="37"/>
      <c r="I101" s="38"/>
      <c r="J101" s="38"/>
      <c r="K101" s="38"/>
      <c r="L101" s="329" t="s">
        <v>89</v>
      </c>
      <c r="M101" s="330"/>
      <c r="N101" s="331"/>
      <c r="O101" t="s">
        <v>771</v>
      </c>
    </row>
    <row r="102" spans="1:15" ht="20.100000000000001" customHeight="1">
      <c r="A102">
        <v>228</v>
      </c>
      <c r="B102" s="34">
        <v>95</v>
      </c>
      <c r="C102" s="107">
        <v>2020210873</v>
      </c>
      <c r="D102" s="35" t="s">
        <v>338</v>
      </c>
      <c r="E102" s="36" t="s">
        <v>319</v>
      </c>
      <c r="F102" s="111" t="s">
        <v>367</v>
      </c>
      <c r="G102" s="111" t="s">
        <v>368</v>
      </c>
      <c r="H102" s="37"/>
      <c r="I102" s="38"/>
      <c r="J102" s="38"/>
      <c r="K102" s="38"/>
      <c r="L102" s="329" t="s">
        <v>89</v>
      </c>
      <c r="M102" s="330"/>
      <c r="N102" s="331"/>
      <c r="O102" t="s">
        <v>771</v>
      </c>
    </row>
    <row r="103" spans="1:15" ht="20.100000000000001" customHeight="1">
      <c r="A103">
        <v>229</v>
      </c>
      <c r="B103" s="34">
        <v>96</v>
      </c>
      <c r="C103" s="107">
        <v>171576618</v>
      </c>
      <c r="D103" s="35" t="s">
        <v>405</v>
      </c>
      <c r="E103" s="36" t="s">
        <v>319</v>
      </c>
      <c r="F103" s="111" t="s">
        <v>393</v>
      </c>
      <c r="G103" s="111" t="s">
        <v>406</v>
      </c>
      <c r="H103" s="37"/>
      <c r="I103" s="38"/>
      <c r="J103" s="38"/>
      <c r="K103" s="38"/>
      <c r="L103" s="329" t="s">
        <v>89</v>
      </c>
      <c r="M103" s="330"/>
      <c r="N103" s="331"/>
      <c r="O103" t="s">
        <v>771</v>
      </c>
    </row>
    <row r="104" spans="1:15" ht="20.100000000000001" customHeight="1">
      <c r="A104">
        <v>230</v>
      </c>
      <c r="B104" s="34">
        <v>97</v>
      </c>
      <c r="C104" s="107">
        <v>2020714826</v>
      </c>
      <c r="D104" s="35" t="s">
        <v>441</v>
      </c>
      <c r="E104" s="36" t="s">
        <v>319</v>
      </c>
      <c r="F104" s="111" t="s">
        <v>422</v>
      </c>
      <c r="G104" s="111" t="s">
        <v>396</v>
      </c>
      <c r="H104" s="37"/>
      <c r="I104" s="38"/>
      <c r="J104" s="38"/>
      <c r="K104" s="38"/>
      <c r="L104" s="329" t="s">
        <v>89</v>
      </c>
      <c r="M104" s="330"/>
      <c r="N104" s="331"/>
      <c r="O104" t="s">
        <v>771</v>
      </c>
    </row>
    <row r="105" spans="1:15" ht="20.100000000000001" customHeight="1">
      <c r="A105">
        <v>231</v>
      </c>
      <c r="B105" s="34">
        <v>98</v>
      </c>
      <c r="C105" s="107">
        <v>2020644808</v>
      </c>
      <c r="D105" s="35" t="s">
        <v>374</v>
      </c>
      <c r="E105" s="36" t="s">
        <v>375</v>
      </c>
      <c r="F105" s="111" t="s">
        <v>367</v>
      </c>
      <c r="G105" s="111" t="s">
        <v>368</v>
      </c>
      <c r="H105" s="37"/>
      <c r="I105" s="38"/>
      <c r="J105" s="38"/>
      <c r="K105" s="38"/>
      <c r="L105" s="329" t="s">
        <v>89</v>
      </c>
      <c r="M105" s="330"/>
      <c r="N105" s="331"/>
      <c r="O105" t="s">
        <v>771</v>
      </c>
    </row>
    <row r="106" spans="1:15" ht="20.100000000000001" customHeight="1">
      <c r="A106">
        <v>232</v>
      </c>
      <c r="B106" s="34">
        <v>99</v>
      </c>
      <c r="C106" s="107">
        <v>2020711914</v>
      </c>
      <c r="D106" s="35" t="s">
        <v>643</v>
      </c>
      <c r="E106" s="36" t="s">
        <v>644</v>
      </c>
      <c r="F106" s="111" t="s">
        <v>628</v>
      </c>
      <c r="G106" s="111" t="s">
        <v>292</v>
      </c>
      <c r="H106" s="37"/>
      <c r="I106" s="38"/>
      <c r="J106" s="38"/>
      <c r="K106" s="38"/>
      <c r="L106" s="329" t="s">
        <v>89</v>
      </c>
      <c r="M106" s="330"/>
      <c r="N106" s="331"/>
      <c r="O106" t="s">
        <v>771</v>
      </c>
    </row>
    <row r="107" spans="1:15" ht="20.100000000000001" customHeight="1">
      <c r="A107">
        <v>233</v>
      </c>
      <c r="B107" s="34">
        <v>100</v>
      </c>
      <c r="C107" s="107">
        <v>2020213454</v>
      </c>
      <c r="D107" s="35" t="s">
        <v>699</v>
      </c>
      <c r="E107" s="36" t="s">
        <v>718</v>
      </c>
      <c r="F107" s="111" t="s">
        <v>700</v>
      </c>
      <c r="G107" s="111" t="s">
        <v>701</v>
      </c>
      <c r="H107" s="37"/>
      <c r="I107" s="38"/>
      <c r="J107" s="38"/>
      <c r="K107" s="38"/>
      <c r="L107" s="329" t="s">
        <v>89</v>
      </c>
      <c r="M107" s="330"/>
      <c r="N107" s="331"/>
      <c r="O107" t="s">
        <v>771</v>
      </c>
    </row>
    <row r="108" spans="1:15" ht="20.100000000000001" customHeight="1">
      <c r="A108">
        <v>234</v>
      </c>
      <c r="B108" s="34">
        <v>101</v>
      </c>
      <c r="C108" s="107">
        <v>2020252988</v>
      </c>
      <c r="D108" s="35" t="s">
        <v>592</v>
      </c>
      <c r="E108" s="36" t="s">
        <v>320</v>
      </c>
      <c r="F108" s="111" t="s">
        <v>591</v>
      </c>
      <c r="G108" s="111" t="s">
        <v>571</v>
      </c>
      <c r="H108" s="37"/>
      <c r="I108" s="38"/>
      <c r="J108" s="38"/>
      <c r="K108" s="38"/>
      <c r="L108" s="329" t="s">
        <v>89</v>
      </c>
      <c r="M108" s="330"/>
      <c r="N108" s="331"/>
      <c r="O108" t="s">
        <v>771</v>
      </c>
    </row>
    <row r="109" spans="1:15" ht="20.100000000000001" customHeight="1">
      <c r="A109">
        <v>235</v>
      </c>
      <c r="B109" s="34">
        <v>102</v>
      </c>
      <c r="C109" s="107">
        <v>2021716067</v>
      </c>
      <c r="D109" s="35" t="s">
        <v>664</v>
      </c>
      <c r="E109" s="36" t="s">
        <v>665</v>
      </c>
      <c r="F109" s="111" t="s">
        <v>655</v>
      </c>
      <c r="G109" s="111" t="s">
        <v>629</v>
      </c>
      <c r="H109" s="37"/>
      <c r="I109" s="38"/>
      <c r="J109" s="38"/>
      <c r="K109" s="38"/>
      <c r="L109" s="329" t="s">
        <v>89</v>
      </c>
      <c r="M109" s="330"/>
      <c r="N109" s="331"/>
      <c r="O109" t="s">
        <v>771</v>
      </c>
    </row>
    <row r="110" spans="1:15" ht="20.100000000000001" customHeight="1">
      <c r="A110">
        <v>236</v>
      </c>
      <c r="B110" s="34">
        <v>103</v>
      </c>
      <c r="C110" s="107">
        <v>2021713413</v>
      </c>
      <c r="D110" s="35" t="s">
        <v>689</v>
      </c>
      <c r="E110" s="36" t="s">
        <v>323</v>
      </c>
      <c r="F110" s="111" t="s">
        <v>682</v>
      </c>
      <c r="G110" s="111" t="s">
        <v>629</v>
      </c>
      <c r="H110" s="37"/>
      <c r="I110" s="38"/>
      <c r="J110" s="38"/>
      <c r="K110" s="38"/>
      <c r="L110" s="329" t="s">
        <v>89</v>
      </c>
      <c r="M110" s="330"/>
      <c r="N110" s="331"/>
      <c r="O110" t="s">
        <v>771</v>
      </c>
    </row>
    <row r="111" spans="1:15" ht="20.100000000000001" customHeight="1">
      <c r="A111">
        <v>237</v>
      </c>
      <c r="B111" s="34">
        <v>104</v>
      </c>
      <c r="C111" s="107">
        <v>2020233996</v>
      </c>
      <c r="D111" s="35" t="s">
        <v>408</v>
      </c>
      <c r="E111" s="36" t="s">
        <v>323</v>
      </c>
      <c r="F111" s="111" t="s">
        <v>393</v>
      </c>
      <c r="G111" s="111" t="s">
        <v>394</v>
      </c>
      <c r="H111" s="37"/>
      <c r="I111" s="38"/>
      <c r="J111" s="38"/>
      <c r="K111" s="38"/>
      <c r="L111" s="329" t="s">
        <v>89</v>
      </c>
      <c r="M111" s="330"/>
      <c r="N111" s="331"/>
      <c r="O111" t="s">
        <v>771</v>
      </c>
    </row>
    <row r="112" spans="1:15" ht="20.100000000000001" customHeight="1">
      <c r="A112">
        <v>238</v>
      </c>
      <c r="B112" s="34">
        <v>105</v>
      </c>
      <c r="C112" s="107">
        <v>2020213099</v>
      </c>
      <c r="D112" s="35" t="s">
        <v>666</v>
      </c>
      <c r="E112" s="36" t="s">
        <v>323</v>
      </c>
      <c r="F112" s="111" t="s">
        <v>655</v>
      </c>
      <c r="G112" s="111" t="s">
        <v>629</v>
      </c>
      <c r="H112" s="37"/>
      <c r="I112" s="38"/>
      <c r="J112" s="38"/>
      <c r="K112" s="38"/>
      <c r="L112" s="329" t="s">
        <v>89</v>
      </c>
      <c r="M112" s="330"/>
      <c r="N112" s="331"/>
      <c r="O112" t="s">
        <v>771</v>
      </c>
    </row>
    <row r="113" spans="1:15" ht="20.100000000000001" customHeight="1">
      <c r="A113">
        <v>239</v>
      </c>
      <c r="B113" s="34">
        <v>106</v>
      </c>
      <c r="C113" s="107">
        <v>2021711905</v>
      </c>
      <c r="D113" s="35" t="s">
        <v>348</v>
      </c>
      <c r="E113" s="36" t="s">
        <v>324</v>
      </c>
      <c r="F113" s="111" t="s">
        <v>526</v>
      </c>
      <c r="G113" s="111" t="s">
        <v>532</v>
      </c>
      <c r="H113" s="37"/>
      <c r="I113" s="38"/>
      <c r="J113" s="38"/>
      <c r="K113" s="38"/>
      <c r="L113" s="329" t="s">
        <v>89</v>
      </c>
      <c r="M113" s="330"/>
      <c r="N113" s="331"/>
      <c r="O113" t="s">
        <v>771</v>
      </c>
    </row>
    <row r="114" spans="1:15" ht="20.100000000000001" customHeight="1">
      <c r="A114">
        <v>240</v>
      </c>
      <c r="B114" s="34">
        <v>107</v>
      </c>
      <c r="C114" s="107">
        <v>1921715757</v>
      </c>
      <c r="D114" s="35" t="s">
        <v>690</v>
      </c>
      <c r="E114" s="36" t="s">
        <v>324</v>
      </c>
      <c r="F114" s="111" t="s">
        <v>682</v>
      </c>
      <c r="G114" s="111" t="s">
        <v>691</v>
      </c>
      <c r="H114" s="37"/>
      <c r="I114" s="38"/>
      <c r="J114" s="38"/>
      <c r="K114" s="38"/>
      <c r="L114" s="329" t="s">
        <v>89</v>
      </c>
      <c r="M114" s="330"/>
      <c r="N114" s="331"/>
      <c r="O114" t="s">
        <v>771</v>
      </c>
    </row>
    <row r="115" spans="1:15" ht="20.100000000000001" customHeight="1">
      <c r="A115">
        <v>241</v>
      </c>
      <c r="B115" s="34">
        <v>108</v>
      </c>
      <c r="C115" s="107">
        <v>1921216577</v>
      </c>
      <c r="D115" s="35" t="s">
        <v>720</v>
      </c>
      <c r="E115" s="36" t="s">
        <v>325</v>
      </c>
      <c r="F115" s="111" t="s">
        <v>700</v>
      </c>
      <c r="G115" s="111" t="s">
        <v>713</v>
      </c>
      <c r="H115" s="37"/>
      <c r="I115" s="38"/>
      <c r="J115" s="38"/>
      <c r="K115" s="38"/>
      <c r="L115" s="329" t="s">
        <v>89</v>
      </c>
      <c r="M115" s="330"/>
      <c r="N115" s="331"/>
      <c r="O115" t="s">
        <v>771</v>
      </c>
    </row>
    <row r="116" spans="1:15" ht="20.100000000000001" customHeight="1">
      <c r="A116">
        <v>242</v>
      </c>
      <c r="B116" s="34">
        <v>109</v>
      </c>
      <c r="C116" s="107">
        <v>2020715634</v>
      </c>
      <c r="D116" s="35" t="s">
        <v>645</v>
      </c>
      <c r="E116" s="36" t="s">
        <v>327</v>
      </c>
      <c r="F116" s="111" t="s">
        <v>628</v>
      </c>
      <c r="G116" s="111" t="s">
        <v>629</v>
      </c>
      <c r="H116" s="37"/>
      <c r="I116" s="38"/>
      <c r="J116" s="38"/>
      <c r="K116" s="38"/>
      <c r="L116" s="329" t="s">
        <v>89</v>
      </c>
      <c r="M116" s="330"/>
      <c r="N116" s="331"/>
      <c r="O116" t="s">
        <v>771</v>
      </c>
    </row>
    <row r="117" spans="1:15" ht="20.100000000000001" customHeight="1">
      <c r="A117">
        <v>243</v>
      </c>
      <c r="B117" s="34">
        <v>110</v>
      </c>
      <c r="C117" s="107">
        <v>2020716931</v>
      </c>
      <c r="D117" s="35" t="s">
        <v>670</v>
      </c>
      <c r="E117" s="36" t="s">
        <v>507</v>
      </c>
      <c r="F117" s="111" t="s">
        <v>655</v>
      </c>
      <c r="G117" s="111" t="s">
        <v>629</v>
      </c>
      <c r="H117" s="37"/>
      <c r="I117" s="38"/>
      <c r="J117" s="38"/>
      <c r="K117" s="38"/>
      <c r="L117" s="329" t="s">
        <v>89</v>
      </c>
      <c r="M117" s="330"/>
      <c r="N117" s="331"/>
      <c r="O117" t="s">
        <v>771</v>
      </c>
    </row>
    <row r="118" spans="1:15" ht="20.100000000000001" customHeight="1">
      <c r="A118">
        <v>244</v>
      </c>
      <c r="B118" s="34">
        <v>111</v>
      </c>
      <c r="C118" s="107">
        <v>171326085</v>
      </c>
      <c r="D118" s="35" t="s">
        <v>506</v>
      </c>
      <c r="E118" s="36" t="s">
        <v>507</v>
      </c>
      <c r="F118" s="111" t="s">
        <v>503</v>
      </c>
      <c r="G118" s="111" t="s">
        <v>508</v>
      </c>
      <c r="H118" s="37"/>
      <c r="I118" s="38"/>
      <c r="J118" s="38"/>
      <c r="K118" s="38"/>
      <c r="L118" s="329" t="s">
        <v>89</v>
      </c>
      <c r="M118" s="330"/>
      <c r="N118" s="331"/>
      <c r="O118" t="s">
        <v>771</v>
      </c>
    </row>
    <row r="119" spans="1:15" ht="20.100000000000001" customHeight="1">
      <c r="A119">
        <v>245</v>
      </c>
      <c r="B119" s="34">
        <v>112</v>
      </c>
      <c r="C119" s="107">
        <v>1920255521</v>
      </c>
      <c r="D119" s="35" t="s">
        <v>542</v>
      </c>
      <c r="E119" s="36" t="s">
        <v>330</v>
      </c>
      <c r="F119" s="111" t="s">
        <v>526</v>
      </c>
      <c r="G119" s="111" t="s">
        <v>543</v>
      </c>
      <c r="H119" s="37"/>
      <c r="I119" s="38"/>
      <c r="J119" s="38"/>
      <c r="K119" s="38"/>
      <c r="L119" s="329" t="s">
        <v>89</v>
      </c>
      <c r="M119" s="330"/>
      <c r="N119" s="331"/>
      <c r="O119" t="s">
        <v>771</v>
      </c>
    </row>
    <row r="120" spans="1:15" ht="20.100000000000001" customHeight="1">
      <c r="A120">
        <v>246</v>
      </c>
      <c r="B120" s="34">
        <v>113</v>
      </c>
      <c r="C120" s="107">
        <v>2020252760</v>
      </c>
      <c r="D120" s="35" t="s">
        <v>431</v>
      </c>
      <c r="E120" s="36" t="s">
        <v>331</v>
      </c>
      <c r="F120" s="111" t="s">
        <v>591</v>
      </c>
      <c r="G120" s="111" t="s">
        <v>571</v>
      </c>
      <c r="H120" s="37"/>
      <c r="I120" s="38"/>
      <c r="J120" s="38"/>
      <c r="K120" s="38"/>
      <c r="L120" s="329" t="s">
        <v>89</v>
      </c>
      <c r="M120" s="330"/>
      <c r="N120" s="331"/>
      <c r="O120" t="s">
        <v>771</v>
      </c>
    </row>
    <row r="121" spans="1:15" ht="20.100000000000001" customHeight="1">
      <c r="A121">
        <v>247</v>
      </c>
      <c r="B121" s="34">
        <v>114</v>
      </c>
      <c r="C121" s="107">
        <v>2021718453</v>
      </c>
      <c r="D121" s="35" t="s">
        <v>500</v>
      </c>
      <c r="E121" s="36" t="s">
        <v>501</v>
      </c>
      <c r="F121" s="111" t="s">
        <v>478</v>
      </c>
      <c r="G121" s="111" t="s">
        <v>396</v>
      </c>
      <c r="H121" s="37"/>
      <c r="I121" s="38"/>
      <c r="J121" s="38"/>
      <c r="K121" s="38"/>
      <c r="L121" s="329" t="s">
        <v>89</v>
      </c>
      <c r="M121" s="330"/>
      <c r="N121" s="331"/>
      <c r="O121" t="s">
        <v>771</v>
      </c>
    </row>
    <row r="122" spans="1:15" ht="20.100000000000001" customHeight="1">
      <c r="A122">
        <v>248</v>
      </c>
      <c r="B122" s="34">
        <v>115</v>
      </c>
      <c r="C122" s="107">
        <v>2021723619</v>
      </c>
      <c r="D122" s="35" t="s">
        <v>509</v>
      </c>
      <c r="E122" s="36" t="s">
        <v>510</v>
      </c>
      <c r="F122" s="111" t="s">
        <v>503</v>
      </c>
      <c r="G122" s="111" t="s">
        <v>504</v>
      </c>
      <c r="H122" s="37"/>
      <c r="I122" s="38"/>
      <c r="J122" s="38"/>
      <c r="K122" s="38"/>
      <c r="L122" s="329" t="s">
        <v>736</v>
      </c>
      <c r="M122" s="330"/>
      <c r="N122" s="331"/>
      <c r="O122" t="s">
        <v>771</v>
      </c>
    </row>
    <row r="123" spans="1:15" ht="20.100000000000001" customHeight="1">
      <c r="A123">
        <v>249</v>
      </c>
      <c r="B123" s="34">
        <v>116</v>
      </c>
      <c r="C123" s="107">
        <v>2021433960</v>
      </c>
      <c r="D123" s="35" t="s">
        <v>384</v>
      </c>
      <c r="E123" s="36" t="s">
        <v>510</v>
      </c>
      <c r="F123" s="111" t="s">
        <v>526</v>
      </c>
      <c r="G123" s="111" t="s">
        <v>534</v>
      </c>
      <c r="H123" s="37"/>
      <c r="I123" s="38"/>
      <c r="J123" s="38"/>
      <c r="K123" s="38"/>
      <c r="L123" s="329" t="s">
        <v>89</v>
      </c>
      <c r="M123" s="330"/>
      <c r="N123" s="331"/>
      <c r="O123" t="s">
        <v>771</v>
      </c>
    </row>
    <row r="124" spans="1:15" ht="20.100000000000001" customHeight="1">
      <c r="A124">
        <v>250</v>
      </c>
      <c r="B124" s="34">
        <v>117</v>
      </c>
      <c r="C124" s="107">
        <v>2020257305</v>
      </c>
      <c r="D124" s="35" t="s">
        <v>593</v>
      </c>
      <c r="E124" s="36" t="s">
        <v>594</v>
      </c>
      <c r="F124" s="111" t="s">
        <v>591</v>
      </c>
      <c r="G124" s="111" t="s">
        <v>571</v>
      </c>
      <c r="H124" s="37"/>
      <c r="I124" s="38"/>
      <c r="J124" s="38"/>
      <c r="K124" s="38"/>
      <c r="L124" s="329" t="s">
        <v>89</v>
      </c>
      <c r="M124" s="330"/>
      <c r="N124" s="331"/>
      <c r="O124" t="s">
        <v>771</v>
      </c>
    </row>
    <row r="125" spans="1:15" ht="20.100000000000001" customHeight="1">
      <c r="A125">
        <v>251</v>
      </c>
      <c r="B125" s="34">
        <v>118</v>
      </c>
      <c r="C125" s="107">
        <v>2021726030</v>
      </c>
      <c r="D125" s="35" t="s">
        <v>692</v>
      </c>
      <c r="E125" s="36" t="s">
        <v>410</v>
      </c>
      <c r="F125" s="111" t="s">
        <v>682</v>
      </c>
      <c r="G125" s="111" t="s">
        <v>629</v>
      </c>
      <c r="H125" s="37"/>
      <c r="I125" s="38"/>
      <c r="J125" s="38"/>
      <c r="K125" s="38"/>
      <c r="L125" s="329" t="s">
        <v>89</v>
      </c>
      <c r="M125" s="330"/>
      <c r="N125" s="331"/>
      <c r="O125" t="s">
        <v>771</v>
      </c>
    </row>
    <row r="126" spans="1:15" ht="20.100000000000001" customHeight="1">
      <c r="A126">
        <v>252</v>
      </c>
      <c r="B126" s="34">
        <v>119</v>
      </c>
      <c r="C126" s="107">
        <v>2021340944</v>
      </c>
      <c r="D126" s="35" t="s">
        <v>721</v>
      </c>
      <c r="E126" s="36" t="s">
        <v>334</v>
      </c>
      <c r="F126" s="111" t="s">
        <v>700</v>
      </c>
      <c r="G126" s="111" t="s">
        <v>701</v>
      </c>
      <c r="H126" s="37"/>
      <c r="I126" s="38"/>
      <c r="J126" s="38"/>
      <c r="K126" s="38"/>
      <c r="L126" s="329" t="s">
        <v>89</v>
      </c>
      <c r="M126" s="330"/>
      <c r="N126" s="331"/>
      <c r="O126" t="s">
        <v>771</v>
      </c>
    </row>
    <row r="127" spans="1:15" ht="20.100000000000001" customHeight="1">
      <c r="A127">
        <v>253</v>
      </c>
      <c r="B127" s="34">
        <v>120</v>
      </c>
      <c r="C127" s="107">
        <v>2021728238</v>
      </c>
      <c r="D127" s="35" t="s">
        <v>693</v>
      </c>
      <c r="E127" s="36" t="s">
        <v>334</v>
      </c>
      <c r="F127" s="111" t="s">
        <v>682</v>
      </c>
      <c r="G127" s="111" t="s">
        <v>629</v>
      </c>
      <c r="H127" s="37"/>
      <c r="I127" s="38"/>
      <c r="J127" s="38"/>
      <c r="K127" s="38"/>
      <c r="L127" s="329" t="s">
        <v>89</v>
      </c>
      <c r="M127" s="330"/>
      <c r="N127" s="331"/>
      <c r="O127" t="s">
        <v>771</v>
      </c>
    </row>
    <row r="128" spans="1:15" ht="20.100000000000001" customHeight="1">
      <c r="A128">
        <v>254</v>
      </c>
      <c r="B128" s="60">
        <v>121</v>
      </c>
      <c r="C128" s="110">
        <v>2020217348</v>
      </c>
      <c r="D128" s="61" t="s">
        <v>378</v>
      </c>
      <c r="E128" s="62" t="s">
        <v>335</v>
      </c>
      <c r="F128" s="114" t="s">
        <v>367</v>
      </c>
      <c r="G128" s="114" t="s">
        <v>368</v>
      </c>
      <c r="H128" s="63"/>
      <c r="I128" s="64"/>
      <c r="J128" s="64"/>
      <c r="K128" s="64"/>
      <c r="L128" s="334" t="s">
        <v>89</v>
      </c>
      <c r="M128" s="335"/>
      <c r="N128" s="336"/>
      <c r="O128" t="s">
        <v>771</v>
      </c>
    </row>
    <row r="129" spans="1:15" ht="20.100000000000001" customHeight="1">
      <c r="A129">
        <v>255</v>
      </c>
      <c r="B129" s="34">
        <v>122</v>
      </c>
      <c r="C129" s="107">
        <v>2020358270</v>
      </c>
      <c r="D129" s="35" t="s">
        <v>723</v>
      </c>
      <c r="E129" s="36" t="s">
        <v>335</v>
      </c>
      <c r="F129" s="111" t="s">
        <v>526</v>
      </c>
      <c r="G129" s="111" t="s">
        <v>532</v>
      </c>
      <c r="H129" s="37"/>
      <c r="I129" s="38"/>
      <c r="J129" s="38"/>
      <c r="K129" s="38"/>
      <c r="L129" s="329" t="s">
        <v>89</v>
      </c>
      <c r="M129" s="330"/>
      <c r="N129" s="331"/>
      <c r="O129" t="s">
        <v>771</v>
      </c>
    </row>
    <row r="130" spans="1:15" ht="20.100000000000001" customHeight="1">
      <c r="A130">
        <v>256</v>
      </c>
      <c r="B130" s="34">
        <v>123</v>
      </c>
      <c r="C130" s="107">
        <v>2020714363</v>
      </c>
      <c r="D130" s="35" t="s">
        <v>671</v>
      </c>
      <c r="E130" s="36" t="s">
        <v>335</v>
      </c>
      <c r="F130" s="111" t="s">
        <v>655</v>
      </c>
      <c r="G130" s="111" t="s">
        <v>629</v>
      </c>
      <c r="H130" s="37"/>
      <c r="I130" s="38"/>
      <c r="J130" s="38"/>
      <c r="K130" s="38"/>
      <c r="L130" s="329" t="s">
        <v>89</v>
      </c>
      <c r="M130" s="330"/>
      <c r="N130" s="331"/>
      <c r="O130" t="s">
        <v>771</v>
      </c>
    </row>
    <row r="131" spans="1:15" ht="20.100000000000001" customHeight="1">
      <c r="A131">
        <v>257</v>
      </c>
      <c r="B131" s="34">
        <v>124</v>
      </c>
      <c r="C131" s="107">
        <v>2020726498</v>
      </c>
      <c r="D131" s="35" t="s">
        <v>511</v>
      </c>
      <c r="E131" s="36" t="s">
        <v>512</v>
      </c>
      <c r="F131" s="111" t="s">
        <v>503</v>
      </c>
      <c r="G131" s="111" t="s">
        <v>504</v>
      </c>
      <c r="H131" s="37"/>
      <c r="I131" s="38"/>
      <c r="J131" s="38"/>
      <c r="K131" s="38"/>
      <c r="L131" s="329" t="s">
        <v>736</v>
      </c>
      <c r="M131" s="330"/>
      <c r="N131" s="331"/>
      <c r="O131" t="s">
        <v>771</v>
      </c>
    </row>
    <row r="132" spans="1:15" ht="20.100000000000001" customHeight="1">
      <c r="A132">
        <v>258</v>
      </c>
      <c r="B132" s="34">
        <v>125</v>
      </c>
      <c r="C132" s="107">
        <v>2020255670</v>
      </c>
      <c r="D132" s="35" t="s">
        <v>595</v>
      </c>
      <c r="E132" s="36" t="s">
        <v>596</v>
      </c>
      <c r="F132" s="111" t="s">
        <v>591</v>
      </c>
      <c r="G132" s="111" t="s">
        <v>571</v>
      </c>
      <c r="H132" s="37"/>
      <c r="I132" s="38"/>
      <c r="J132" s="38"/>
      <c r="K132" s="38"/>
      <c r="L132" s="329" t="s">
        <v>89</v>
      </c>
      <c r="M132" s="330"/>
      <c r="N132" s="331"/>
      <c r="O132" t="s">
        <v>771</v>
      </c>
    </row>
    <row r="133" spans="1:15" ht="20.100000000000001" customHeight="1">
      <c r="A133">
        <v>259</v>
      </c>
      <c r="B133" s="34">
        <v>126</v>
      </c>
      <c r="C133" s="107">
        <v>1910219051</v>
      </c>
      <c r="D133" s="35" t="s">
        <v>513</v>
      </c>
      <c r="E133" s="36" t="s">
        <v>360</v>
      </c>
      <c r="F133" s="111" t="s">
        <v>503</v>
      </c>
      <c r="G133" s="111" t="s">
        <v>514</v>
      </c>
      <c r="H133" s="37"/>
      <c r="I133" s="38"/>
      <c r="J133" s="38"/>
      <c r="K133" s="38"/>
      <c r="L133" s="329" t="s">
        <v>89</v>
      </c>
      <c r="M133" s="330"/>
      <c r="N133" s="331"/>
      <c r="O133" t="s">
        <v>771</v>
      </c>
    </row>
    <row r="134" spans="1:15" ht="20.100000000000001" customHeight="1">
      <c r="A134">
        <v>260</v>
      </c>
      <c r="B134" s="34">
        <v>127</v>
      </c>
      <c r="C134" s="107">
        <v>1810225587</v>
      </c>
      <c r="D134" s="35" t="s">
        <v>332</v>
      </c>
      <c r="E134" s="36" t="s">
        <v>516</v>
      </c>
      <c r="F134" s="111" t="s">
        <v>655</v>
      </c>
      <c r="G134" s="111" t="s">
        <v>672</v>
      </c>
      <c r="H134" s="37"/>
      <c r="I134" s="38"/>
      <c r="J134" s="38"/>
      <c r="K134" s="38"/>
      <c r="L134" s="329" t="s">
        <v>89</v>
      </c>
      <c r="M134" s="330"/>
      <c r="N134" s="331"/>
      <c r="O134" t="s">
        <v>771</v>
      </c>
    </row>
    <row r="135" spans="1:15" ht="20.100000000000001" customHeight="1">
      <c r="A135">
        <v>261</v>
      </c>
      <c r="B135" s="34">
        <v>128</v>
      </c>
      <c r="C135" s="107">
        <v>1921250851</v>
      </c>
      <c r="D135" s="35" t="s">
        <v>597</v>
      </c>
      <c r="E135" s="36" t="s">
        <v>362</v>
      </c>
      <c r="F135" s="111" t="s">
        <v>591</v>
      </c>
      <c r="G135" s="111" t="s">
        <v>571</v>
      </c>
      <c r="H135" s="37"/>
      <c r="I135" s="38"/>
      <c r="J135" s="38"/>
      <c r="K135" s="38"/>
      <c r="L135" s="329" t="s">
        <v>89</v>
      </c>
      <c r="M135" s="330"/>
      <c r="N135" s="331"/>
      <c r="O135" t="s">
        <v>771</v>
      </c>
    </row>
    <row r="136" spans="1:15" ht="20.100000000000001" customHeight="1">
      <c r="A136">
        <v>262</v>
      </c>
      <c r="B136" s="34">
        <v>129</v>
      </c>
      <c r="C136" s="107">
        <v>1921148015</v>
      </c>
      <c r="D136" s="35" t="s">
        <v>544</v>
      </c>
      <c r="E136" s="36" t="s">
        <v>545</v>
      </c>
      <c r="F136" s="111" t="s">
        <v>526</v>
      </c>
      <c r="G136" s="111" t="s">
        <v>546</v>
      </c>
      <c r="H136" s="37"/>
      <c r="I136" s="38"/>
      <c r="J136" s="38"/>
      <c r="K136" s="38"/>
      <c r="L136" s="329" t="s">
        <v>89</v>
      </c>
      <c r="M136" s="330"/>
      <c r="N136" s="331"/>
      <c r="O136" t="s">
        <v>771</v>
      </c>
    </row>
    <row r="137" spans="1:15" ht="20.100000000000001" customHeight="1">
      <c r="A137">
        <v>263</v>
      </c>
      <c r="B137" s="34">
        <v>130</v>
      </c>
      <c r="C137" s="107">
        <v>1821113812</v>
      </c>
      <c r="D137" s="35" t="s">
        <v>585</v>
      </c>
      <c r="E137" s="36" t="s">
        <v>412</v>
      </c>
      <c r="F137" s="111" t="s">
        <v>570</v>
      </c>
      <c r="G137" s="111" t="s">
        <v>571</v>
      </c>
      <c r="H137" s="37"/>
      <c r="I137" s="38"/>
      <c r="J137" s="38"/>
      <c r="K137" s="38"/>
      <c r="L137" s="329" t="s">
        <v>89</v>
      </c>
      <c r="M137" s="330"/>
      <c r="N137" s="331"/>
      <c r="O137" t="s">
        <v>771</v>
      </c>
    </row>
    <row r="138" spans="1:15" ht="20.100000000000001" customHeight="1">
      <c r="A138">
        <v>264</v>
      </c>
      <c r="B138" s="34">
        <v>131</v>
      </c>
      <c r="C138" s="107">
        <v>1810215026</v>
      </c>
      <c r="D138" s="35" t="s">
        <v>411</v>
      </c>
      <c r="E138" s="36" t="s">
        <v>412</v>
      </c>
      <c r="F138" s="111" t="s">
        <v>393</v>
      </c>
      <c r="G138" s="111" t="s">
        <v>413</v>
      </c>
      <c r="H138" s="37"/>
      <c r="I138" s="38"/>
      <c r="J138" s="38"/>
      <c r="K138" s="38"/>
      <c r="L138" s="329" t="s">
        <v>89</v>
      </c>
      <c r="M138" s="330"/>
      <c r="N138" s="331"/>
      <c r="O138" t="s">
        <v>771</v>
      </c>
    </row>
    <row r="139" spans="1:15" ht="20.100000000000001" customHeight="1">
      <c r="A139">
        <v>265</v>
      </c>
      <c r="B139" s="34">
        <v>132</v>
      </c>
      <c r="C139" s="107">
        <v>2020356127</v>
      </c>
      <c r="D139" s="35" t="s">
        <v>332</v>
      </c>
      <c r="E139" s="36" t="s">
        <v>339</v>
      </c>
      <c r="F139" s="111" t="s">
        <v>655</v>
      </c>
      <c r="G139" s="111" t="s">
        <v>629</v>
      </c>
      <c r="H139" s="37"/>
      <c r="I139" s="38"/>
      <c r="J139" s="38"/>
      <c r="K139" s="38"/>
      <c r="L139" s="329" t="s">
        <v>89</v>
      </c>
      <c r="M139" s="330"/>
      <c r="N139" s="331"/>
      <c r="O139" t="s">
        <v>771</v>
      </c>
    </row>
    <row r="140" spans="1:15" ht="20.100000000000001" customHeight="1">
      <c r="A140">
        <v>266</v>
      </c>
      <c r="B140" s="34">
        <v>133</v>
      </c>
      <c r="C140" s="107">
        <v>2020710766</v>
      </c>
      <c r="D140" s="35" t="s">
        <v>675</v>
      </c>
      <c r="E140" s="36" t="s">
        <v>676</v>
      </c>
      <c r="F140" s="111" t="s">
        <v>655</v>
      </c>
      <c r="G140" s="111" t="s">
        <v>629</v>
      </c>
      <c r="H140" s="37"/>
      <c r="I140" s="38"/>
      <c r="J140" s="38"/>
      <c r="K140" s="38"/>
      <c r="L140" s="329" t="s">
        <v>89</v>
      </c>
      <c r="M140" s="330"/>
      <c r="N140" s="331"/>
      <c r="O140" t="s">
        <v>771</v>
      </c>
    </row>
    <row r="141" spans="1:15" ht="20.100000000000001" customHeight="1">
      <c r="A141">
        <v>267</v>
      </c>
      <c r="B141" s="34">
        <v>134</v>
      </c>
      <c r="C141" s="107">
        <v>1921237964</v>
      </c>
      <c r="D141" s="35" t="s">
        <v>293</v>
      </c>
      <c r="E141" s="36" t="s">
        <v>340</v>
      </c>
      <c r="F141" s="111" t="s">
        <v>393</v>
      </c>
      <c r="G141" s="111" t="s">
        <v>394</v>
      </c>
      <c r="H141" s="37"/>
      <c r="I141" s="38"/>
      <c r="J141" s="38"/>
      <c r="K141" s="38"/>
      <c r="L141" s="329" t="s">
        <v>89</v>
      </c>
      <c r="M141" s="330"/>
      <c r="N141" s="331"/>
      <c r="O141" t="s">
        <v>771</v>
      </c>
    </row>
    <row r="142" spans="1:15" ht="20.100000000000001" customHeight="1">
      <c r="A142">
        <v>268</v>
      </c>
      <c r="B142" s="34">
        <v>135</v>
      </c>
      <c r="C142" s="107">
        <v>2021127266</v>
      </c>
      <c r="D142" s="35" t="s">
        <v>694</v>
      </c>
      <c r="E142" s="36" t="s">
        <v>340</v>
      </c>
      <c r="F142" s="111" t="s">
        <v>682</v>
      </c>
      <c r="G142" s="111" t="s">
        <v>629</v>
      </c>
      <c r="H142" s="37"/>
      <c r="I142" s="38"/>
      <c r="J142" s="38"/>
      <c r="K142" s="38"/>
      <c r="L142" s="329" t="s">
        <v>89</v>
      </c>
      <c r="M142" s="330"/>
      <c r="N142" s="331"/>
      <c r="O142" t="s">
        <v>771</v>
      </c>
    </row>
    <row r="143" spans="1:15" ht="20.100000000000001" customHeight="1">
      <c r="A143">
        <v>269</v>
      </c>
      <c r="B143" s="34">
        <v>136</v>
      </c>
      <c r="C143" s="107">
        <v>2021213662</v>
      </c>
      <c r="D143" s="35" t="s">
        <v>379</v>
      </c>
      <c r="E143" s="36" t="s">
        <v>341</v>
      </c>
      <c r="F143" s="111" t="s">
        <v>367</v>
      </c>
      <c r="G143" s="111" t="s">
        <v>368</v>
      </c>
      <c r="H143" s="37"/>
      <c r="I143" s="38"/>
      <c r="J143" s="38"/>
      <c r="K143" s="38"/>
      <c r="L143" s="329" t="s">
        <v>89</v>
      </c>
      <c r="M143" s="330"/>
      <c r="N143" s="331"/>
      <c r="O143" t="s">
        <v>771</v>
      </c>
    </row>
    <row r="144" spans="1:15" ht="20.100000000000001" customHeight="1">
      <c r="A144">
        <v>270</v>
      </c>
      <c r="B144" s="34">
        <v>137</v>
      </c>
      <c r="C144" s="107">
        <v>2020257450</v>
      </c>
      <c r="D144" s="35" t="s">
        <v>586</v>
      </c>
      <c r="E144" s="36" t="s">
        <v>342</v>
      </c>
      <c r="F144" s="111" t="s">
        <v>570</v>
      </c>
      <c r="G144" s="111" t="s">
        <v>571</v>
      </c>
      <c r="H144" s="37"/>
      <c r="I144" s="38"/>
      <c r="J144" s="38"/>
      <c r="K144" s="38"/>
      <c r="L144" s="329" t="s">
        <v>89</v>
      </c>
      <c r="M144" s="330"/>
      <c r="N144" s="331"/>
      <c r="O144" t="s">
        <v>771</v>
      </c>
    </row>
    <row r="145" spans="1:15" ht="20.100000000000001" customHeight="1">
      <c r="A145">
        <v>271</v>
      </c>
      <c r="B145" s="34">
        <v>138</v>
      </c>
      <c r="C145" s="107">
        <v>2020713844</v>
      </c>
      <c r="D145" s="35" t="s">
        <v>649</v>
      </c>
      <c r="E145" s="36" t="s">
        <v>342</v>
      </c>
      <c r="F145" s="111" t="s">
        <v>628</v>
      </c>
      <c r="G145" s="111" t="s">
        <v>629</v>
      </c>
      <c r="H145" s="37"/>
      <c r="I145" s="38"/>
      <c r="J145" s="38"/>
      <c r="K145" s="38"/>
      <c r="L145" s="329" t="s">
        <v>89</v>
      </c>
      <c r="M145" s="330"/>
      <c r="N145" s="331"/>
      <c r="O145" t="s">
        <v>771</v>
      </c>
    </row>
    <row r="146" spans="1:15" ht="20.100000000000001" customHeight="1">
      <c r="A146">
        <v>272</v>
      </c>
      <c r="B146" s="34">
        <v>139</v>
      </c>
      <c r="C146" s="107">
        <v>2020713901</v>
      </c>
      <c r="D146" s="35" t="s">
        <v>679</v>
      </c>
      <c r="E146" s="36" t="s">
        <v>342</v>
      </c>
      <c r="F146" s="111" t="s">
        <v>655</v>
      </c>
      <c r="G146" s="111" t="s">
        <v>629</v>
      </c>
      <c r="H146" s="37"/>
      <c r="I146" s="38"/>
      <c r="J146" s="38"/>
      <c r="K146" s="38"/>
      <c r="L146" s="329" t="s">
        <v>89</v>
      </c>
      <c r="M146" s="330"/>
      <c r="N146" s="331"/>
      <c r="O146" t="s">
        <v>771</v>
      </c>
    </row>
    <row r="147" spans="1:15" ht="20.100000000000001" customHeight="1">
      <c r="A147">
        <v>273</v>
      </c>
      <c r="B147" s="34">
        <v>140</v>
      </c>
      <c r="C147" s="107">
        <v>2021231908</v>
      </c>
      <c r="D147" s="35" t="s">
        <v>547</v>
      </c>
      <c r="E147" s="36" t="s">
        <v>548</v>
      </c>
      <c r="F147" s="111" t="s">
        <v>526</v>
      </c>
      <c r="G147" s="111" t="s">
        <v>532</v>
      </c>
      <c r="H147" s="37"/>
      <c r="I147" s="38"/>
      <c r="J147" s="38"/>
      <c r="K147" s="38"/>
      <c r="L147" s="329" t="s">
        <v>89</v>
      </c>
      <c r="M147" s="330"/>
      <c r="N147" s="331"/>
      <c r="O147" t="s">
        <v>771</v>
      </c>
    </row>
    <row r="148" spans="1:15" ht="20.100000000000001" customHeight="1">
      <c r="A148">
        <v>274</v>
      </c>
      <c r="B148" s="34">
        <v>141</v>
      </c>
      <c r="C148" s="107">
        <v>2020348201</v>
      </c>
      <c r="D148" s="35" t="s">
        <v>624</v>
      </c>
      <c r="E148" s="36" t="s">
        <v>344</v>
      </c>
      <c r="F148" s="111" t="s">
        <v>600</v>
      </c>
      <c r="G148" s="111" t="s">
        <v>601</v>
      </c>
      <c r="H148" s="37"/>
      <c r="I148" s="38"/>
      <c r="J148" s="38"/>
      <c r="K148" s="38"/>
      <c r="L148" s="329" t="s">
        <v>89</v>
      </c>
      <c r="M148" s="330"/>
      <c r="N148" s="331"/>
      <c r="O148" t="s">
        <v>771</v>
      </c>
    </row>
    <row r="149" spans="1:15" ht="20.100000000000001" customHeight="1">
      <c r="A149">
        <v>275</v>
      </c>
      <c r="B149" s="34">
        <v>142</v>
      </c>
      <c r="C149" s="107">
        <v>2020713197</v>
      </c>
      <c r="D149" s="35" t="s">
        <v>650</v>
      </c>
      <c r="E149" s="36" t="s">
        <v>344</v>
      </c>
      <c r="F149" s="111" t="s">
        <v>628</v>
      </c>
      <c r="G149" s="111" t="s">
        <v>629</v>
      </c>
      <c r="H149" s="37"/>
      <c r="I149" s="38"/>
      <c r="J149" s="38"/>
      <c r="K149" s="38"/>
      <c r="L149" s="329" t="s">
        <v>89</v>
      </c>
      <c r="M149" s="330"/>
      <c r="N149" s="331"/>
      <c r="O149" t="s">
        <v>771</v>
      </c>
    </row>
    <row r="150" spans="1:15" ht="20.100000000000001" customHeight="1">
      <c r="A150">
        <v>276</v>
      </c>
      <c r="B150" s="34">
        <v>143</v>
      </c>
      <c r="C150" s="107">
        <v>2020717354</v>
      </c>
      <c r="D150" s="35" t="s">
        <v>301</v>
      </c>
      <c r="E150" s="36" t="s">
        <v>344</v>
      </c>
      <c r="F150" s="111" t="s">
        <v>478</v>
      </c>
      <c r="G150" s="111" t="s">
        <v>396</v>
      </c>
      <c r="H150" s="37"/>
      <c r="I150" s="38"/>
      <c r="J150" s="38"/>
      <c r="K150" s="38"/>
      <c r="L150" s="329" t="s">
        <v>89</v>
      </c>
      <c r="M150" s="330"/>
      <c r="N150" s="331"/>
      <c r="O150" t="s">
        <v>771</v>
      </c>
    </row>
    <row r="151" spans="1:15" ht="20.100000000000001" customHeight="1">
      <c r="A151">
        <v>277</v>
      </c>
      <c r="B151" s="34">
        <v>144</v>
      </c>
      <c r="C151" s="107">
        <v>2020340632</v>
      </c>
      <c r="D151" s="35" t="s">
        <v>680</v>
      </c>
      <c r="E151" s="36" t="s">
        <v>344</v>
      </c>
      <c r="F151" s="111" t="s">
        <v>655</v>
      </c>
      <c r="G151" s="111" t="s">
        <v>629</v>
      </c>
      <c r="H151" s="37"/>
      <c r="I151" s="38"/>
      <c r="J151" s="38"/>
      <c r="K151" s="38"/>
      <c r="L151" s="329" t="s">
        <v>89</v>
      </c>
      <c r="M151" s="330"/>
      <c r="N151" s="331"/>
      <c r="O151" t="s">
        <v>771</v>
      </c>
    </row>
    <row r="152" spans="1:15" ht="20.100000000000001" customHeight="1">
      <c r="A152">
        <v>278</v>
      </c>
      <c r="B152" s="34">
        <v>145</v>
      </c>
      <c r="C152" s="107">
        <v>2020254452</v>
      </c>
      <c r="D152" s="35" t="s">
        <v>588</v>
      </c>
      <c r="E152" s="36" t="s">
        <v>344</v>
      </c>
      <c r="F152" s="111" t="s">
        <v>570</v>
      </c>
      <c r="G152" s="111" t="s">
        <v>571</v>
      </c>
      <c r="H152" s="37"/>
      <c r="I152" s="38"/>
      <c r="J152" s="38"/>
      <c r="K152" s="38"/>
      <c r="L152" s="329" t="s">
        <v>89</v>
      </c>
      <c r="M152" s="330"/>
      <c r="N152" s="331"/>
      <c r="O152" t="s">
        <v>771</v>
      </c>
    </row>
    <row r="153" spans="1:15" ht="20.100000000000001" customHeight="1">
      <c r="A153">
        <v>279</v>
      </c>
      <c r="B153" s="34">
        <v>146</v>
      </c>
      <c r="C153" s="107">
        <v>2020266484</v>
      </c>
      <c r="D153" s="35" t="s">
        <v>59</v>
      </c>
      <c r="E153" s="36" t="s">
        <v>344</v>
      </c>
      <c r="F153" s="111" t="s">
        <v>367</v>
      </c>
      <c r="G153" s="111" t="s">
        <v>368</v>
      </c>
      <c r="H153" s="37"/>
      <c r="I153" s="38"/>
      <c r="J153" s="38"/>
      <c r="K153" s="38"/>
      <c r="L153" s="329" t="s">
        <v>89</v>
      </c>
      <c r="M153" s="330"/>
      <c r="N153" s="331"/>
      <c r="O153" t="s">
        <v>771</v>
      </c>
    </row>
    <row r="154" spans="1:15" ht="20.100000000000001" customHeight="1">
      <c r="A154">
        <v>280</v>
      </c>
      <c r="B154" s="34">
        <v>147</v>
      </c>
      <c r="C154" s="107">
        <v>2021251910</v>
      </c>
      <c r="D154" s="35" t="s">
        <v>549</v>
      </c>
      <c r="E154" s="36" t="s">
        <v>550</v>
      </c>
      <c r="F154" s="111" t="s">
        <v>526</v>
      </c>
      <c r="G154" s="111" t="s">
        <v>532</v>
      </c>
      <c r="H154" s="37"/>
      <c r="I154" s="38"/>
      <c r="J154" s="38"/>
      <c r="K154" s="38"/>
      <c r="L154" s="329" t="s">
        <v>89</v>
      </c>
      <c r="M154" s="330"/>
      <c r="N154" s="331"/>
      <c r="O154" t="s">
        <v>771</v>
      </c>
    </row>
    <row r="155" spans="1:15" ht="20.100000000000001" customHeight="1">
      <c r="A155">
        <v>281</v>
      </c>
      <c r="B155" s="34">
        <v>148</v>
      </c>
      <c r="C155" s="107">
        <v>2021144345</v>
      </c>
      <c r="D155" s="35" t="s">
        <v>552</v>
      </c>
      <c r="E155" s="36" t="s">
        <v>346</v>
      </c>
      <c r="F155" s="111" t="s">
        <v>526</v>
      </c>
      <c r="G155" s="111" t="s">
        <v>534</v>
      </c>
      <c r="H155" s="37"/>
      <c r="I155" s="38"/>
      <c r="J155" s="38"/>
      <c r="K155" s="38"/>
      <c r="L155" s="329" t="s">
        <v>89</v>
      </c>
      <c r="M155" s="330"/>
      <c r="N155" s="331"/>
      <c r="O155" t="s">
        <v>771</v>
      </c>
    </row>
    <row r="156" spans="1:15" ht="20.100000000000001" customHeight="1">
      <c r="A156">
        <v>282</v>
      </c>
      <c r="B156" s="34">
        <v>149</v>
      </c>
      <c r="C156" s="107">
        <v>2021143323</v>
      </c>
      <c r="D156" s="35" t="s">
        <v>551</v>
      </c>
      <c r="E156" s="36" t="s">
        <v>346</v>
      </c>
      <c r="F156" s="111" t="s">
        <v>526</v>
      </c>
      <c r="G156" s="111" t="s">
        <v>534</v>
      </c>
      <c r="H156" s="37"/>
      <c r="I156" s="38"/>
      <c r="J156" s="38"/>
      <c r="K156" s="38"/>
      <c r="L156" s="329" t="s">
        <v>89</v>
      </c>
      <c r="M156" s="330"/>
      <c r="N156" s="331"/>
      <c r="O156" t="s">
        <v>771</v>
      </c>
    </row>
    <row r="157" spans="1:15" ht="20.100000000000001" customHeight="1">
      <c r="A157">
        <v>283</v>
      </c>
      <c r="B157" s="34">
        <v>150</v>
      </c>
      <c r="C157" s="107">
        <v>2021717735</v>
      </c>
      <c r="D157" s="35" t="s">
        <v>345</v>
      </c>
      <c r="E157" s="36" t="s">
        <v>346</v>
      </c>
      <c r="F157" s="111" t="s">
        <v>600</v>
      </c>
      <c r="G157" s="111" t="s">
        <v>601</v>
      </c>
      <c r="H157" s="37"/>
      <c r="I157" s="38"/>
      <c r="J157" s="38"/>
      <c r="K157" s="38"/>
      <c r="L157" s="329" t="s">
        <v>89</v>
      </c>
      <c r="M157" s="330"/>
      <c r="N157" s="331"/>
      <c r="O157" t="s">
        <v>771</v>
      </c>
    </row>
    <row r="158" spans="1:15" ht="20.100000000000001" customHeight="1">
      <c r="A158">
        <v>284</v>
      </c>
      <c r="B158" s="60">
        <v>151</v>
      </c>
      <c r="C158" s="110">
        <v>2021355517</v>
      </c>
      <c r="D158" s="61" t="s">
        <v>728</v>
      </c>
      <c r="E158" s="62" t="s">
        <v>346</v>
      </c>
      <c r="F158" s="114" t="s">
        <v>700</v>
      </c>
      <c r="G158" s="114" t="s">
        <v>701</v>
      </c>
      <c r="H158" s="63"/>
      <c r="I158" s="64"/>
      <c r="J158" s="64"/>
      <c r="K158" s="64"/>
      <c r="L158" s="334" t="s">
        <v>89</v>
      </c>
      <c r="M158" s="335"/>
      <c r="N158" s="336"/>
      <c r="O158" t="s">
        <v>771</v>
      </c>
    </row>
    <row r="159" spans="1:15" ht="20.100000000000001" customHeight="1">
      <c r="A159">
        <v>285</v>
      </c>
      <c r="B159" s="34">
        <v>152</v>
      </c>
      <c r="C159" s="107">
        <v>2021144387</v>
      </c>
      <c r="D159" s="35" t="s">
        <v>553</v>
      </c>
      <c r="E159" s="36" t="s">
        <v>554</v>
      </c>
      <c r="F159" s="111" t="s">
        <v>526</v>
      </c>
      <c r="G159" s="111" t="s">
        <v>534</v>
      </c>
      <c r="H159" s="37"/>
      <c r="I159" s="38"/>
      <c r="J159" s="38"/>
      <c r="K159" s="38"/>
      <c r="L159" s="329" t="s">
        <v>89</v>
      </c>
      <c r="M159" s="330"/>
      <c r="N159" s="331"/>
      <c r="O159" t="s">
        <v>771</v>
      </c>
    </row>
    <row r="160" spans="1:15" ht="20.100000000000001" customHeight="1">
      <c r="A160">
        <v>286</v>
      </c>
      <c r="B160" s="34">
        <v>153</v>
      </c>
      <c r="C160" s="107">
        <v>2021714918</v>
      </c>
      <c r="D160" s="35" t="s">
        <v>696</v>
      </c>
      <c r="E160" s="36" t="s">
        <v>697</v>
      </c>
      <c r="F160" s="111" t="s">
        <v>682</v>
      </c>
      <c r="G160" s="111" t="s">
        <v>629</v>
      </c>
      <c r="H160" s="37"/>
      <c r="I160" s="38"/>
      <c r="J160" s="38"/>
      <c r="K160" s="38"/>
      <c r="L160" s="329" t="s">
        <v>736</v>
      </c>
      <c r="M160" s="330"/>
      <c r="N160" s="331"/>
      <c r="O160" t="s">
        <v>771</v>
      </c>
    </row>
    <row r="161" spans="1:15" ht="20.100000000000001" customHeight="1">
      <c r="A161">
        <v>287</v>
      </c>
      <c r="B161" s="34">
        <v>154</v>
      </c>
      <c r="C161" s="107">
        <v>1911717291</v>
      </c>
      <c r="D161" s="35" t="s">
        <v>444</v>
      </c>
      <c r="E161" s="36" t="s">
        <v>445</v>
      </c>
      <c r="F161" s="111" t="s">
        <v>422</v>
      </c>
      <c r="G161" s="111" t="s">
        <v>396</v>
      </c>
      <c r="H161" s="37"/>
      <c r="I161" s="38"/>
      <c r="J161" s="38"/>
      <c r="K161" s="38"/>
      <c r="L161" s="329" t="s">
        <v>89</v>
      </c>
      <c r="M161" s="330"/>
      <c r="N161" s="331"/>
      <c r="O161" t="s">
        <v>771</v>
      </c>
    </row>
    <row r="162" spans="1:15" ht="20.100000000000001" customHeight="1">
      <c r="A162">
        <v>288</v>
      </c>
      <c r="B162" s="34">
        <v>155</v>
      </c>
      <c r="C162" s="107">
        <v>2020236681</v>
      </c>
      <c r="D162" s="35" t="s">
        <v>415</v>
      </c>
      <c r="E162" s="36" t="s">
        <v>416</v>
      </c>
      <c r="F162" s="111" t="s">
        <v>393</v>
      </c>
      <c r="G162" s="111" t="s">
        <v>394</v>
      </c>
      <c r="H162" s="37"/>
      <c r="I162" s="38"/>
      <c r="J162" s="38"/>
      <c r="K162" s="38"/>
      <c r="L162" s="329" t="s">
        <v>89</v>
      </c>
      <c r="M162" s="330"/>
      <c r="N162" s="331"/>
      <c r="O162" t="s">
        <v>771</v>
      </c>
    </row>
    <row r="163" spans="1:15" ht="20.100000000000001" customHeight="1">
      <c r="A163">
        <v>289</v>
      </c>
      <c r="B163" s="34">
        <v>156</v>
      </c>
      <c r="C163" s="107">
        <v>2020357814</v>
      </c>
      <c r="D163" s="35" t="s">
        <v>378</v>
      </c>
      <c r="E163" s="36" t="s">
        <v>447</v>
      </c>
      <c r="F163" s="111" t="s">
        <v>655</v>
      </c>
      <c r="G163" s="111" t="s">
        <v>629</v>
      </c>
      <c r="H163" s="37"/>
      <c r="I163" s="38"/>
      <c r="J163" s="38"/>
      <c r="K163" s="38"/>
      <c r="L163" s="329" t="s">
        <v>89</v>
      </c>
      <c r="M163" s="330"/>
      <c r="N163" s="331"/>
      <c r="O163" t="s">
        <v>771</v>
      </c>
    </row>
    <row r="164" spans="1:15" ht="20.100000000000001" customHeight="1">
      <c r="A164">
        <v>290</v>
      </c>
      <c r="B164" s="34">
        <v>157</v>
      </c>
      <c r="C164" s="107">
        <v>2020713920</v>
      </c>
      <c r="D164" s="35" t="s">
        <v>698</v>
      </c>
      <c r="E164" s="36" t="s">
        <v>447</v>
      </c>
      <c r="F164" s="111" t="s">
        <v>682</v>
      </c>
      <c r="G164" s="111" t="s">
        <v>629</v>
      </c>
      <c r="H164" s="37"/>
      <c r="I164" s="38"/>
      <c r="J164" s="38"/>
      <c r="K164" s="38"/>
      <c r="L164" s="329" t="s">
        <v>89</v>
      </c>
      <c r="M164" s="330"/>
      <c r="N164" s="331"/>
      <c r="O164" t="s">
        <v>771</v>
      </c>
    </row>
    <row r="165" spans="1:15" ht="20.100000000000001" customHeight="1">
      <c r="A165">
        <v>291</v>
      </c>
      <c r="B165" s="34">
        <v>158</v>
      </c>
      <c r="C165" s="107">
        <v>1920216581</v>
      </c>
      <c r="D165" s="35" t="s">
        <v>729</v>
      </c>
      <c r="E165" s="36" t="s">
        <v>447</v>
      </c>
      <c r="F165" s="111" t="s">
        <v>700</v>
      </c>
      <c r="G165" s="111" t="s">
        <v>713</v>
      </c>
      <c r="H165" s="37"/>
      <c r="I165" s="38"/>
      <c r="J165" s="38"/>
      <c r="K165" s="38"/>
      <c r="L165" s="329" t="s">
        <v>89</v>
      </c>
      <c r="M165" s="330"/>
      <c r="N165" s="331"/>
      <c r="O165" t="s">
        <v>771</v>
      </c>
    </row>
    <row r="166" spans="1:15" ht="20.100000000000001" customHeight="1">
      <c r="A166">
        <v>292</v>
      </c>
      <c r="B166" s="34">
        <v>159</v>
      </c>
      <c r="C166" s="107">
        <v>2020713017</v>
      </c>
      <c r="D166" s="35" t="s">
        <v>653</v>
      </c>
      <c r="E166" s="36" t="s">
        <v>447</v>
      </c>
      <c r="F166" s="111" t="s">
        <v>628</v>
      </c>
      <c r="G166" s="111" t="s">
        <v>292</v>
      </c>
      <c r="H166" s="37"/>
      <c r="I166" s="38"/>
      <c r="J166" s="38"/>
      <c r="K166" s="38"/>
      <c r="L166" s="329" t="s">
        <v>89</v>
      </c>
      <c r="M166" s="330"/>
      <c r="N166" s="331"/>
      <c r="O166" t="s">
        <v>771</v>
      </c>
    </row>
    <row r="167" spans="1:15" ht="20.100000000000001" customHeight="1">
      <c r="A167">
        <v>293</v>
      </c>
      <c r="B167" s="34">
        <v>160</v>
      </c>
      <c r="C167" s="107">
        <v>1921726013</v>
      </c>
      <c r="D167" s="35" t="s">
        <v>518</v>
      </c>
      <c r="E167" s="36" t="s">
        <v>519</v>
      </c>
      <c r="F167" s="111" t="s">
        <v>503</v>
      </c>
      <c r="G167" s="111" t="s">
        <v>311</v>
      </c>
      <c r="H167" s="37"/>
      <c r="I167" s="38"/>
      <c r="J167" s="38"/>
      <c r="K167" s="38"/>
      <c r="L167" s="329" t="s">
        <v>89</v>
      </c>
      <c r="M167" s="330"/>
      <c r="N167" s="331"/>
      <c r="O167" t="s">
        <v>771</v>
      </c>
    </row>
    <row r="168" spans="1:15" ht="20.100000000000001" customHeight="1">
      <c r="A168">
        <v>294</v>
      </c>
      <c r="B168" s="34">
        <v>161</v>
      </c>
      <c r="C168" s="107">
        <v>1921235306</v>
      </c>
      <c r="D168" s="35" t="s">
        <v>567</v>
      </c>
      <c r="E168" s="36" t="s">
        <v>349</v>
      </c>
      <c r="F168" s="111" t="s">
        <v>560</v>
      </c>
      <c r="G168" s="111" t="s">
        <v>568</v>
      </c>
      <c r="H168" s="37"/>
      <c r="I168" s="38"/>
      <c r="J168" s="38"/>
      <c r="K168" s="38"/>
      <c r="L168" s="329" t="s">
        <v>89</v>
      </c>
      <c r="M168" s="330"/>
      <c r="N168" s="331"/>
      <c r="O168" t="s">
        <v>771</v>
      </c>
    </row>
    <row r="169" spans="1:15" ht="20.100000000000001" customHeight="1">
      <c r="A169">
        <v>295</v>
      </c>
      <c r="B169" s="34">
        <v>162</v>
      </c>
      <c r="C169" s="107">
        <v>2021217516</v>
      </c>
      <c r="D169" s="35" t="s">
        <v>730</v>
      </c>
      <c r="E169" s="36" t="s">
        <v>349</v>
      </c>
      <c r="F169" s="111" t="s">
        <v>700</v>
      </c>
      <c r="G169" s="111" t="s">
        <v>701</v>
      </c>
      <c r="H169" s="37"/>
      <c r="I169" s="38"/>
      <c r="J169" s="38"/>
      <c r="K169" s="38"/>
      <c r="L169" s="329" t="s">
        <v>89</v>
      </c>
      <c r="M169" s="330"/>
      <c r="N169" s="331"/>
      <c r="O169" t="s">
        <v>771</v>
      </c>
    </row>
    <row r="170" spans="1:15" ht="20.100000000000001" customHeight="1">
      <c r="A170">
        <v>296</v>
      </c>
      <c r="B170" s="34">
        <v>163</v>
      </c>
      <c r="C170" s="107">
        <v>2020233113</v>
      </c>
      <c r="D170" s="35" t="s">
        <v>419</v>
      </c>
      <c r="E170" s="36" t="s">
        <v>350</v>
      </c>
      <c r="F170" s="111" t="s">
        <v>393</v>
      </c>
      <c r="G170" s="111" t="s">
        <v>394</v>
      </c>
      <c r="H170" s="37"/>
      <c r="I170" s="38"/>
      <c r="J170" s="38"/>
      <c r="K170" s="38"/>
      <c r="L170" s="329" t="s">
        <v>89</v>
      </c>
      <c r="M170" s="330"/>
      <c r="N170" s="331"/>
      <c r="O170" t="s">
        <v>771</v>
      </c>
    </row>
    <row r="171" spans="1:15" ht="20.100000000000001" customHeight="1">
      <c r="A171">
        <v>297</v>
      </c>
      <c r="B171" s="34">
        <v>164</v>
      </c>
      <c r="C171" s="107">
        <v>2020348471</v>
      </c>
      <c r="D171" s="35" t="s">
        <v>626</v>
      </c>
      <c r="E171" s="36" t="s">
        <v>350</v>
      </c>
      <c r="F171" s="111" t="s">
        <v>600</v>
      </c>
      <c r="G171" s="111" t="s">
        <v>406</v>
      </c>
      <c r="H171" s="37"/>
      <c r="I171" s="38"/>
      <c r="J171" s="38"/>
      <c r="K171" s="38"/>
      <c r="L171" s="329" t="s">
        <v>89</v>
      </c>
      <c r="M171" s="330"/>
      <c r="N171" s="331"/>
      <c r="O171" t="s">
        <v>771</v>
      </c>
    </row>
    <row r="172" spans="1:15" ht="20.100000000000001" customHeight="1">
      <c r="A172">
        <v>298</v>
      </c>
      <c r="B172" s="34">
        <v>165</v>
      </c>
      <c r="C172" s="107">
        <v>2020236695</v>
      </c>
      <c r="D172" s="35" t="s">
        <v>420</v>
      </c>
      <c r="E172" s="36" t="s">
        <v>350</v>
      </c>
      <c r="F172" s="111" t="s">
        <v>393</v>
      </c>
      <c r="G172" s="111" t="s">
        <v>394</v>
      </c>
      <c r="H172" s="37"/>
      <c r="I172" s="38"/>
      <c r="J172" s="38"/>
      <c r="K172" s="38"/>
      <c r="L172" s="329" t="s">
        <v>89</v>
      </c>
      <c r="M172" s="330"/>
      <c r="N172" s="331"/>
      <c r="O172" t="s">
        <v>771</v>
      </c>
    </row>
  </sheetData>
  <mergeCells count="181">
    <mergeCell ref="L172:N172"/>
    <mergeCell ref="L166:N166"/>
    <mergeCell ref="L167:N167"/>
    <mergeCell ref="L168:N168"/>
    <mergeCell ref="L169:N169"/>
    <mergeCell ref="L170:N170"/>
    <mergeCell ref="L171:N171"/>
    <mergeCell ref="L160:N160"/>
    <mergeCell ref="L161:N161"/>
    <mergeCell ref="L162:N162"/>
    <mergeCell ref="L163:N163"/>
    <mergeCell ref="L164:N164"/>
    <mergeCell ref="L165:N165"/>
    <mergeCell ref="L154:N154"/>
    <mergeCell ref="L155:N155"/>
    <mergeCell ref="L156:N156"/>
    <mergeCell ref="L157:N157"/>
    <mergeCell ref="L158:N158"/>
    <mergeCell ref="L159:N159"/>
    <mergeCell ref="L148:N148"/>
    <mergeCell ref="L149:N149"/>
    <mergeCell ref="L150:N150"/>
    <mergeCell ref="L151:N151"/>
    <mergeCell ref="L152:N152"/>
    <mergeCell ref="L153:N153"/>
    <mergeCell ref="L142:N142"/>
    <mergeCell ref="L143:N143"/>
    <mergeCell ref="L144:N144"/>
    <mergeCell ref="L145:N145"/>
    <mergeCell ref="L146:N146"/>
    <mergeCell ref="L147:N147"/>
    <mergeCell ref="L136:N136"/>
    <mergeCell ref="L137:N137"/>
    <mergeCell ref="L138:N138"/>
    <mergeCell ref="L139:N139"/>
    <mergeCell ref="L140:N140"/>
    <mergeCell ref="L141:N141"/>
    <mergeCell ref="L130:N130"/>
    <mergeCell ref="L131:N131"/>
    <mergeCell ref="L132:N132"/>
    <mergeCell ref="L133:N133"/>
    <mergeCell ref="L134:N134"/>
    <mergeCell ref="L135:N135"/>
    <mergeCell ref="L124:N124"/>
    <mergeCell ref="L125:N125"/>
    <mergeCell ref="L126:N126"/>
    <mergeCell ref="L127:N127"/>
    <mergeCell ref="L128:N128"/>
    <mergeCell ref="L129:N129"/>
    <mergeCell ref="L118:N118"/>
    <mergeCell ref="L119:N119"/>
    <mergeCell ref="L120:N120"/>
    <mergeCell ref="L121:N121"/>
    <mergeCell ref="L122:N122"/>
    <mergeCell ref="L123:N123"/>
    <mergeCell ref="L112:N112"/>
    <mergeCell ref="L113:N113"/>
    <mergeCell ref="L114:N114"/>
    <mergeCell ref="L115:N115"/>
    <mergeCell ref="L116:N116"/>
    <mergeCell ref="L117:N117"/>
    <mergeCell ref="L106:N106"/>
    <mergeCell ref="L107:N107"/>
    <mergeCell ref="L108:N108"/>
    <mergeCell ref="L109:N109"/>
    <mergeCell ref="L110:N110"/>
    <mergeCell ref="L111:N111"/>
    <mergeCell ref="L100:N100"/>
    <mergeCell ref="L101:N101"/>
    <mergeCell ref="L102:N102"/>
    <mergeCell ref="L103:N103"/>
    <mergeCell ref="L104:N104"/>
    <mergeCell ref="L105:N105"/>
    <mergeCell ref="L94:N94"/>
    <mergeCell ref="L95:N95"/>
    <mergeCell ref="L96:N96"/>
    <mergeCell ref="L97:N97"/>
    <mergeCell ref="L98:N98"/>
    <mergeCell ref="L99:N99"/>
    <mergeCell ref="L88:N88"/>
    <mergeCell ref="L89:N89"/>
    <mergeCell ref="L90:N90"/>
    <mergeCell ref="L91:N91"/>
    <mergeCell ref="L92:N92"/>
    <mergeCell ref="L93:N93"/>
    <mergeCell ref="L82:N82"/>
    <mergeCell ref="L83:N83"/>
    <mergeCell ref="L84:N84"/>
    <mergeCell ref="L85:N85"/>
    <mergeCell ref="L86:N86"/>
    <mergeCell ref="L87:N87"/>
    <mergeCell ref="L76:N76"/>
    <mergeCell ref="L77:N77"/>
    <mergeCell ref="L78:N78"/>
    <mergeCell ref="L79:N79"/>
    <mergeCell ref="L80:N80"/>
    <mergeCell ref="L81:N81"/>
    <mergeCell ref="L70:N70"/>
    <mergeCell ref="L71:N71"/>
    <mergeCell ref="L72:N72"/>
    <mergeCell ref="L73:N73"/>
    <mergeCell ref="L74:N74"/>
    <mergeCell ref="L75:N75"/>
    <mergeCell ref="L64:N64"/>
    <mergeCell ref="L65:N65"/>
    <mergeCell ref="L66:N66"/>
    <mergeCell ref="L67:N67"/>
    <mergeCell ref="L68:N68"/>
    <mergeCell ref="L69:N69"/>
    <mergeCell ref="L58:N58"/>
    <mergeCell ref="L59:N59"/>
    <mergeCell ref="L60:N60"/>
    <mergeCell ref="L61:N61"/>
    <mergeCell ref="L62:N62"/>
    <mergeCell ref="L63:N63"/>
    <mergeCell ref="L52:N52"/>
    <mergeCell ref="L53:N53"/>
    <mergeCell ref="L54:N54"/>
    <mergeCell ref="L55:N55"/>
    <mergeCell ref="L56:N56"/>
    <mergeCell ref="L57:N57"/>
    <mergeCell ref="L46:N46"/>
    <mergeCell ref="L47:N47"/>
    <mergeCell ref="L48:N48"/>
    <mergeCell ref="L49:N49"/>
    <mergeCell ref="L50:N50"/>
    <mergeCell ref="L51:N51"/>
    <mergeCell ref="L40:N40"/>
    <mergeCell ref="L41:N41"/>
    <mergeCell ref="L42:N42"/>
    <mergeCell ref="L43:N43"/>
    <mergeCell ref="L44:N44"/>
    <mergeCell ref="L45:N45"/>
    <mergeCell ref="L34:N34"/>
    <mergeCell ref="L35:N35"/>
    <mergeCell ref="L36:N36"/>
    <mergeCell ref="L37:N37"/>
    <mergeCell ref="L38:N38"/>
    <mergeCell ref="L39:N39"/>
    <mergeCell ref="L28:N28"/>
    <mergeCell ref="L29:N29"/>
    <mergeCell ref="L30:N30"/>
    <mergeCell ref="L31:N31"/>
    <mergeCell ref="L32:N32"/>
    <mergeCell ref="L33:N33"/>
    <mergeCell ref="L22:N22"/>
    <mergeCell ref="L23:N23"/>
    <mergeCell ref="L24:N24"/>
    <mergeCell ref="L25:N25"/>
    <mergeCell ref="L26:N26"/>
    <mergeCell ref="L27:N27"/>
    <mergeCell ref="L16:N16"/>
    <mergeCell ref="L17:N17"/>
    <mergeCell ref="L18:N18"/>
    <mergeCell ref="L19:N19"/>
    <mergeCell ref="L20:N20"/>
    <mergeCell ref="L21:N21"/>
    <mergeCell ref="L10:N10"/>
    <mergeCell ref="L11:N11"/>
    <mergeCell ref="L12:N12"/>
    <mergeCell ref="L13:N13"/>
    <mergeCell ref="L14:N14"/>
    <mergeCell ref="L15:N15"/>
    <mergeCell ref="H6:H7"/>
    <mergeCell ref="I6:I7"/>
    <mergeCell ref="J6:K6"/>
    <mergeCell ref="L6:N7"/>
    <mergeCell ref="L8:N8"/>
    <mergeCell ref="L9:N9"/>
    <mergeCell ref="B6:B7"/>
    <mergeCell ref="C6:C7"/>
    <mergeCell ref="D6:D7"/>
    <mergeCell ref="E6:E7"/>
    <mergeCell ref="F6:F7"/>
    <mergeCell ref="G6:G7"/>
    <mergeCell ref="C1:D1"/>
    <mergeCell ref="E1:K1"/>
    <mergeCell ref="C2:D2"/>
    <mergeCell ref="F2:K2"/>
    <mergeCell ref="D3:K3"/>
    <mergeCell ref="B4:K4"/>
  </mergeCells>
  <conditionalFormatting sqref="L8:N172 A8:A172 G6:G172">
    <cfRule type="cellIs" dxfId="7" priority="4" stopIfTrue="1" operator="equal">
      <formula>0</formula>
    </cfRule>
  </conditionalFormatting>
  <pageMargins left="0.24" right="0.22" top="0.2" bottom="0.16" header="0.16" footer="0.16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6"/>
  <dimension ref="A1:P75"/>
  <sheetViews>
    <sheetView workbookViewId="0">
      <pane ySplit="1" topLeftCell="A2" activePane="bottomLeft" state="frozen"/>
      <selection activeCell="M159" sqref="M159"/>
      <selection pane="bottomLeft" activeCell="M159" sqref="M159"/>
    </sheetView>
  </sheetViews>
  <sheetFormatPr defaultRowHeight="15"/>
  <cols>
    <col min="1" max="1" width="9.140625" customWidth="1"/>
    <col min="2" max="2" width="5.5703125" customWidth="1"/>
    <col min="3" max="3" width="7" customWidth="1"/>
    <col min="4" max="4" width="6.7109375" customWidth="1"/>
    <col min="6" max="6" width="30.42578125" customWidth="1"/>
    <col min="7" max="7" width="10.7109375" bestFit="1" customWidth="1"/>
    <col min="9" max="9" width="19.5703125" customWidth="1"/>
    <col min="10" max="10" width="9.140625" style="98"/>
    <col min="11" max="11" width="12.85546875" customWidth="1"/>
    <col min="12" max="12" width="3.28515625" customWidth="1"/>
    <col min="13" max="13" width="15.85546875" bestFit="1" customWidth="1"/>
  </cols>
  <sheetData>
    <row r="1" spans="1:16" s="21" customFormat="1" ht="30" customHeight="1">
      <c r="A1" s="19" t="s">
        <v>8</v>
      </c>
      <c r="B1" s="103" t="s">
        <v>12</v>
      </c>
      <c r="C1" s="20" t="s">
        <v>13</v>
      </c>
      <c r="D1" s="20" t="s">
        <v>14</v>
      </c>
      <c r="E1" s="19" t="s">
        <v>15</v>
      </c>
      <c r="F1" s="19" t="s">
        <v>16</v>
      </c>
      <c r="G1" s="19" t="s">
        <v>17</v>
      </c>
      <c r="H1" s="19" t="s">
        <v>18</v>
      </c>
      <c r="I1" s="19" t="s">
        <v>19</v>
      </c>
      <c r="J1" s="252" t="s">
        <v>279</v>
      </c>
      <c r="K1" s="19" t="s">
        <v>280</v>
      </c>
      <c r="M1" s="21" t="s">
        <v>281</v>
      </c>
      <c r="N1" s="250" t="s">
        <v>277</v>
      </c>
      <c r="O1" s="21" t="s">
        <v>46</v>
      </c>
      <c r="P1" s="21" t="s">
        <v>47</v>
      </c>
    </row>
    <row r="2" spans="1:16">
      <c r="A2" s="115" t="str">
        <f>O2&amp;"-"&amp;P2</f>
        <v>408/1-13</v>
      </c>
      <c r="B2" s="115">
        <v>24</v>
      </c>
      <c r="C2" s="115">
        <v>1</v>
      </c>
      <c r="D2" s="115">
        <f>B2</f>
        <v>24</v>
      </c>
      <c r="E2" s="119" t="s">
        <v>244</v>
      </c>
      <c r="F2" s="119" t="str">
        <f>VLOOKUP(E2,CODEMON!$C$4:$D$40,2,0)</f>
        <v>TOÁN CAO CẤP C1</v>
      </c>
      <c r="G2" s="116">
        <v>42015</v>
      </c>
      <c r="H2" s="115" t="s">
        <v>737</v>
      </c>
      <c r="I2" s="115" t="s">
        <v>738</v>
      </c>
      <c r="J2" s="117">
        <v>1</v>
      </c>
      <c r="K2" s="118" t="s">
        <v>739</v>
      </c>
      <c r="L2" s="115"/>
      <c r="M2" s="115" t="str">
        <f>A2&amp;"-"&amp;B2&amp;"-"&amp;N2&amp;"-"&amp;J2</f>
        <v>408/1-13-24-12-1</v>
      </c>
      <c r="N2" s="115">
        <v>12</v>
      </c>
      <c r="O2" s="115" t="s">
        <v>740</v>
      </c>
      <c r="P2" s="115">
        <v>13</v>
      </c>
    </row>
    <row r="3" spans="1:16">
      <c r="A3" s="115" t="str">
        <f>O3&amp;"-"&amp;P3</f>
        <v>408/2-13</v>
      </c>
      <c r="B3" s="115">
        <v>24</v>
      </c>
      <c r="C3" s="115">
        <f>D2+1</f>
        <v>25</v>
      </c>
      <c r="D3" s="115">
        <f>C3+B3-1</f>
        <v>48</v>
      </c>
      <c r="E3" s="119" t="s">
        <v>244</v>
      </c>
      <c r="F3" s="119" t="str">
        <f>VLOOKUP(E3,CODEMON!$C$4:$D$40,2,0)</f>
        <v>TOÁN CAO CẤP C1</v>
      </c>
      <c r="G3" s="116">
        <v>42015</v>
      </c>
      <c r="H3" s="115" t="s">
        <v>737</v>
      </c>
      <c r="I3" s="115" t="s">
        <v>738</v>
      </c>
      <c r="J3" s="117">
        <v>2</v>
      </c>
      <c r="K3" s="118" t="s">
        <v>739</v>
      </c>
      <c r="L3" s="115"/>
      <c r="M3" s="115" t="str">
        <f t="shared" ref="M3:M66" si="0">A3&amp;"-"&amp;B3&amp;"-"&amp;N3&amp;"-"&amp;J3</f>
        <v>408/2-13-24-12-2</v>
      </c>
      <c r="N3" s="115">
        <f>N2</f>
        <v>12</v>
      </c>
      <c r="O3" s="115" t="s">
        <v>741</v>
      </c>
      <c r="P3" s="115">
        <v>13</v>
      </c>
    </row>
    <row r="4" spans="1:16">
      <c r="A4" s="115" t="str">
        <f t="shared" ref="A4:A67" si="1">O4&amp;"-"&amp;P4</f>
        <v>413/1-13</v>
      </c>
      <c r="B4" s="115">
        <v>21</v>
      </c>
      <c r="C4" s="115">
        <f t="shared" ref="C4:C67" si="2">D3+1</f>
        <v>49</v>
      </c>
      <c r="D4" s="115">
        <f t="shared" ref="D4:D67" si="3">C4+B4-1</f>
        <v>69</v>
      </c>
      <c r="E4" s="119" t="s">
        <v>244</v>
      </c>
      <c r="F4" s="119" t="str">
        <f>VLOOKUP(E4,CODEMON!$C$4:$D$40,2,0)</f>
        <v>TOÁN CAO CẤP C1</v>
      </c>
      <c r="G4" s="116">
        <v>42015</v>
      </c>
      <c r="H4" s="115" t="s">
        <v>737</v>
      </c>
      <c r="I4" s="115" t="s">
        <v>738</v>
      </c>
      <c r="J4" s="117">
        <v>3</v>
      </c>
      <c r="K4" s="118" t="s">
        <v>739</v>
      </c>
      <c r="L4" s="115"/>
      <c r="M4" s="115" t="str">
        <f t="shared" si="0"/>
        <v>413/1-13-21-12-3</v>
      </c>
      <c r="N4" s="115">
        <f t="shared" ref="N4:N8" si="4">N3</f>
        <v>12</v>
      </c>
      <c r="O4" s="115" t="s">
        <v>742</v>
      </c>
      <c r="P4" s="115">
        <v>13</v>
      </c>
    </row>
    <row r="5" spans="1:16">
      <c r="A5" s="115" t="str">
        <f t="shared" si="1"/>
        <v>413/2-13</v>
      </c>
      <c r="B5" s="115">
        <v>22</v>
      </c>
      <c r="C5" s="115">
        <f t="shared" si="2"/>
        <v>70</v>
      </c>
      <c r="D5" s="115">
        <f t="shared" si="3"/>
        <v>91</v>
      </c>
      <c r="E5" s="119" t="s">
        <v>244</v>
      </c>
      <c r="F5" s="119" t="str">
        <f>VLOOKUP(E5,CODEMON!$C$4:$D$40,2,0)</f>
        <v>TOÁN CAO CẤP C1</v>
      </c>
      <c r="G5" s="116">
        <v>42015</v>
      </c>
      <c r="H5" s="115" t="s">
        <v>737</v>
      </c>
      <c r="I5" s="115" t="s">
        <v>738</v>
      </c>
      <c r="J5" s="117">
        <v>4</v>
      </c>
      <c r="K5" s="118" t="s">
        <v>739</v>
      </c>
      <c r="L5" s="115"/>
      <c r="M5" s="115" t="str">
        <f t="shared" si="0"/>
        <v>413/2-13-22-12-4</v>
      </c>
      <c r="N5" s="115">
        <f t="shared" si="4"/>
        <v>12</v>
      </c>
      <c r="O5" s="99" t="s">
        <v>743</v>
      </c>
      <c r="P5" s="115">
        <v>13</v>
      </c>
    </row>
    <row r="6" spans="1:16">
      <c r="A6" s="115" t="str">
        <f t="shared" si="1"/>
        <v>414/1-13</v>
      </c>
      <c r="B6" s="115">
        <v>21</v>
      </c>
      <c r="C6" s="115">
        <f t="shared" si="2"/>
        <v>92</v>
      </c>
      <c r="D6" s="115">
        <f t="shared" si="3"/>
        <v>112</v>
      </c>
      <c r="E6" s="119" t="s">
        <v>244</v>
      </c>
      <c r="F6" s="119" t="str">
        <f>VLOOKUP(E6,CODEMON!$C$4:$D$40,2,0)</f>
        <v>TOÁN CAO CẤP C1</v>
      </c>
      <c r="G6" s="116">
        <v>42015</v>
      </c>
      <c r="H6" s="115" t="s">
        <v>737</v>
      </c>
      <c r="I6" s="115" t="s">
        <v>738</v>
      </c>
      <c r="J6" s="117">
        <v>5</v>
      </c>
      <c r="K6" s="118" t="s">
        <v>739</v>
      </c>
      <c r="L6" s="115"/>
      <c r="M6" s="115" t="str">
        <f t="shared" si="0"/>
        <v>414/1-13-21-12-5</v>
      </c>
      <c r="N6" s="115">
        <f t="shared" si="4"/>
        <v>12</v>
      </c>
      <c r="O6" s="99" t="s">
        <v>744</v>
      </c>
      <c r="P6" s="115">
        <v>13</v>
      </c>
    </row>
    <row r="7" spans="1:16">
      <c r="A7" s="115" t="str">
        <f t="shared" si="1"/>
        <v>414/2-13</v>
      </c>
      <c r="B7" s="115">
        <v>21</v>
      </c>
      <c r="C7" s="115">
        <f t="shared" si="2"/>
        <v>113</v>
      </c>
      <c r="D7" s="115">
        <f t="shared" si="3"/>
        <v>133</v>
      </c>
      <c r="E7" s="119" t="s">
        <v>244</v>
      </c>
      <c r="F7" s="119" t="str">
        <f>VLOOKUP(E7,CODEMON!$C$4:$D$40,2,0)</f>
        <v>TOÁN CAO CẤP C1</v>
      </c>
      <c r="G7" s="116">
        <v>42015</v>
      </c>
      <c r="H7" s="115" t="s">
        <v>737</v>
      </c>
      <c r="I7" s="115" t="s">
        <v>738</v>
      </c>
      <c r="J7" s="117">
        <v>6</v>
      </c>
      <c r="K7" s="118" t="s">
        <v>739</v>
      </c>
      <c r="L7" s="115"/>
      <c r="M7" s="115" t="str">
        <f t="shared" si="0"/>
        <v>414/2-13-21-12-6</v>
      </c>
      <c r="N7" s="115">
        <f t="shared" si="4"/>
        <v>12</v>
      </c>
      <c r="O7" s="99" t="s">
        <v>745</v>
      </c>
      <c r="P7" s="115">
        <v>13</v>
      </c>
    </row>
    <row r="8" spans="1:16">
      <c r="A8" s="115" t="str">
        <f t="shared" si="1"/>
        <v>308/1-13</v>
      </c>
      <c r="B8" s="115">
        <v>165</v>
      </c>
      <c r="C8" s="115">
        <f t="shared" si="2"/>
        <v>134</v>
      </c>
      <c r="D8" s="115">
        <f t="shared" si="3"/>
        <v>298</v>
      </c>
      <c r="E8" s="119" t="s">
        <v>244</v>
      </c>
      <c r="F8" s="119" t="str">
        <f>VLOOKUP(E8,CODEMON!$C$4:$D$40,2,0)</f>
        <v>TOÁN CAO CẤP C1</v>
      </c>
      <c r="G8" s="116">
        <v>42015</v>
      </c>
      <c r="H8" s="115" t="s">
        <v>737</v>
      </c>
      <c r="I8" s="115" t="s">
        <v>738</v>
      </c>
      <c r="J8" s="117">
        <v>7</v>
      </c>
      <c r="K8" s="118" t="s">
        <v>739</v>
      </c>
      <c r="L8" s="115"/>
      <c r="M8" s="115" t="str">
        <f t="shared" si="0"/>
        <v>308/1-13-165-12-7</v>
      </c>
      <c r="N8" s="115">
        <f t="shared" si="4"/>
        <v>12</v>
      </c>
      <c r="O8" s="99" t="s">
        <v>746</v>
      </c>
      <c r="P8" s="115">
        <v>13</v>
      </c>
    </row>
    <row r="9" spans="1:16">
      <c r="A9" s="115" t="str">
        <f t="shared" si="1"/>
        <v>-</v>
      </c>
      <c r="B9" s="115"/>
      <c r="C9" s="115">
        <f t="shared" si="2"/>
        <v>299</v>
      </c>
      <c r="D9" s="115">
        <f t="shared" si="3"/>
        <v>298</v>
      </c>
      <c r="E9" s="119"/>
      <c r="F9" s="119"/>
      <c r="G9" s="116"/>
      <c r="H9" s="115"/>
      <c r="I9" s="115"/>
      <c r="J9" s="117"/>
      <c r="K9" s="118"/>
      <c r="L9" s="115"/>
      <c r="M9" s="115" t="str">
        <f t="shared" si="0"/>
        <v>----</v>
      </c>
      <c r="N9" s="115"/>
      <c r="O9" s="99"/>
      <c r="P9" s="115"/>
    </row>
    <row r="10" spans="1:16">
      <c r="A10" s="115" t="str">
        <f t="shared" si="1"/>
        <v>-</v>
      </c>
      <c r="B10" s="115"/>
      <c r="C10" s="115">
        <f t="shared" si="2"/>
        <v>299</v>
      </c>
      <c r="D10" s="115">
        <f t="shared" si="3"/>
        <v>298</v>
      </c>
      <c r="E10" s="119"/>
      <c r="F10" s="119"/>
      <c r="G10" s="116"/>
      <c r="H10" s="115"/>
      <c r="I10" s="115"/>
      <c r="J10" s="117"/>
      <c r="K10" s="118"/>
      <c r="L10" s="115"/>
      <c r="M10" s="115" t="str">
        <f t="shared" si="0"/>
        <v>----</v>
      </c>
      <c r="N10" s="115"/>
      <c r="O10" s="99"/>
      <c r="P10" s="115"/>
    </row>
    <row r="11" spans="1:16">
      <c r="A11" s="115" t="str">
        <f t="shared" si="1"/>
        <v>-</v>
      </c>
      <c r="B11" s="115"/>
      <c r="C11" s="115">
        <f t="shared" si="2"/>
        <v>299</v>
      </c>
      <c r="D11" s="115">
        <f t="shared" si="3"/>
        <v>298</v>
      </c>
      <c r="E11" s="119"/>
      <c r="F11" s="119"/>
      <c r="G11" s="116"/>
      <c r="H11" s="115"/>
      <c r="I11" s="115"/>
      <c r="J11" s="117"/>
      <c r="K11" s="118"/>
      <c r="L11" s="115"/>
      <c r="M11" s="115" t="str">
        <f t="shared" si="0"/>
        <v>----</v>
      </c>
      <c r="N11" s="115"/>
      <c r="O11" s="99"/>
      <c r="P11" s="115"/>
    </row>
    <row r="12" spans="1:16">
      <c r="A12" s="115" t="str">
        <f t="shared" si="1"/>
        <v>-</v>
      </c>
      <c r="B12" s="115"/>
      <c r="C12" s="115">
        <f t="shared" si="2"/>
        <v>299</v>
      </c>
      <c r="D12" s="115">
        <f t="shared" si="3"/>
        <v>298</v>
      </c>
      <c r="E12" s="119"/>
      <c r="F12" s="119"/>
      <c r="G12" s="116"/>
      <c r="H12" s="115"/>
      <c r="I12" s="115"/>
      <c r="J12" s="117"/>
      <c r="K12" s="118"/>
      <c r="L12" s="115"/>
      <c r="M12" s="115" t="str">
        <f t="shared" si="0"/>
        <v>----</v>
      </c>
      <c r="N12" s="115"/>
      <c r="O12" s="99"/>
      <c r="P12" s="115"/>
    </row>
    <row r="13" spans="1:16">
      <c r="A13" s="115" t="str">
        <f t="shared" si="1"/>
        <v>-</v>
      </c>
      <c r="B13" s="115"/>
      <c r="C13" s="115">
        <f t="shared" si="2"/>
        <v>299</v>
      </c>
      <c r="D13" s="115">
        <f t="shared" si="3"/>
        <v>298</v>
      </c>
      <c r="E13" s="119"/>
      <c r="F13" s="119"/>
      <c r="G13" s="116"/>
      <c r="H13" s="115"/>
      <c r="I13" s="115"/>
      <c r="J13" s="117"/>
      <c r="K13" s="118"/>
      <c r="L13" s="115"/>
      <c r="M13" s="115" t="str">
        <f t="shared" si="0"/>
        <v>----</v>
      </c>
      <c r="N13" s="115"/>
      <c r="O13" s="99"/>
      <c r="P13" s="115"/>
    </row>
    <row r="14" spans="1:16">
      <c r="A14" s="115" t="str">
        <f t="shared" si="1"/>
        <v>-</v>
      </c>
      <c r="B14" s="115"/>
      <c r="C14" s="115">
        <f t="shared" si="2"/>
        <v>299</v>
      </c>
      <c r="D14" s="115">
        <f t="shared" si="3"/>
        <v>298</v>
      </c>
      <c r="E14" s="119"/>
      <c r="F14" s="119"/>
      <c r="G14" s="116"/>
      <c r="H14" s="115"/>
      <c r="I14" s="115"/>
      <c r="J14" s="117"/>
      <c r="K14" s="118"/>
      <c r="L14" s="115"/>
      <c r="M14" s="115" t="str">
        <f t="shared" si="0"/>
        <v>----</v>
      </c>
      <c r="N14" s="115"/>
      <c r="O14" s="99"/>
      <c r="P14" s="115"/>
    </row>
    <row r="15" spans="1:16">
      <c r="A15" s="115" t="str">
        <f t="shared" si="1"/>
        <v>-</v>
      </c>
      <c r="B15" s="115"/>
      <c r="C15" s="115">
        <f t="shared" si="2"/>
        <v>299</v>
      </c>
      <c r="D15" s="115">
        <f t="shared" si="3"/>
        <v>298</v>
      </c>
      <c r="E15" s="119"/>
      <c r="F15" s="119"/>
      <c r="G15" s="116"/>
      <c r="H15" s="115"/>
      <c r="I15" s="115"/>
      <c r="J15" s="117"/>
      <c r="K15" s="118"/>
      <c r="L15" s="115"/>
      <c r="M15" s="115" t="str">
        <f t="shared" si="0"/>
        <v>----</v>
      </c>
      <c r="N15" s="115"/>
      <c r="O15" s="99"/>
      <c r="P15" s="115"/>
    </row>
    <row r="16" spans="1:16">
      <c r="A16" s="115" t="str">
        <f t="shared" si="1"/>
        <v>-</v>
      </c>
      <c r="B16" s="115"/>
      <c r="C16" s="115">
        <f t="shared" si="2"/>
        <v>299</v>
      </c>
      <c r="D16" s="115">
        <f t="shared" si="3"/>
        <v>298</v>
      </c>
      <c r="E16" s="119"/>
      <c r="F16" s="119"/>
      <c r="G16" s="116"/>
      <c r="H16" s="115"/>
      <c r="I16" s="115"/>
      <c r="J16" s="117"/>
      <c r="K16" s="118"/>
      <c r="L16" s="115"/>
      <c r="M16" s="115" t="str">
        <f t="shared" si="0"/>
        <v>----</v>
      </c>
      <c r="N16" s="115"/>
      <c r="O16" s="115"/>
      <c r="P16" s="115"/>
    </row>
    <row r="17" spans="1:16">
      <c r="A17" s="115" t="str">
        <f t="shared" si="1"/>
        <v>-</v>
      </c>
      <c r="B17" s="115"/>
      <c r="C17" s="115">
        <f t="shared" si="2"/>
        <v>299</v>
      </c>
      <c r="D17" s="115">
        <f t="shared" si="3"/>
        <v>298</v>
      </c>
      <c r="E17" s="119"/>
      <c r="F17" s="119"/>
      <c r="G17" s="116"/>
      <c r="H17" s="115"/>
      <c r="I17" s="115"/>
      <c r="J17" s="117"/>
      <c r="K17" s="118"/>
      <c r="L17" s="115"/>
      <c r="M17" s="115" t="str">
        <f t="shared" si="0"/>
        <v>----</v>
      </c>
      <c r="N17" s="115"/>
      <c r="O17" s="115"/>
      <c r="P17" s="115"/>
    </row>
    <row r="18" spans="1:16">
      <c r="A18" s="115" t="str">
        <f t="shared" si="1"/>
        <v>-</v>
      </c>
      <c r="B18" s="115"/>
      <c r="C18" s="115">
        <f t="shared" si="2"/>
        <v>299</v>
      </c>
      <c r="D18" s="115">
        <f t="shared" si="3"/>
        <v>298</v>
      </c>
      <c r="E18" s="119"/>
      <c r="F18" s="119"/>
      <c r="G18" s="116"/>
      <c r="H18" s="115"/>
      <c r="I18" s="115"/>
      <c r="J18" s="117"/>
      <c r="K18" s="118"/>
      <c r="L18" s="115"/>
      <c r="M18" s="115" t="str">
        <f t="shared" si="0"/>
        <v>----</v>
      </c>
      <c r="N18" s="115"/>
      <c r="O18" s="115"/>
      <c r="P18" s="115"/>
    </row>
    <row r="19" spans="1:16">
      <c r="A19" s="115" t="str">
        <f t="shared" si="1"/>
        <v>-</v>
      </c>
      <c r="B19" s="115"/>
      <c r="C19" s="115">
        <f t="shared" si="2"/>
        <v>299</v>
      </c>
      <c r="D19" s="115">
        <f t="shared" si="3"/>
        <v>298</v>
      </c>
      <c r="E19" s="119"/>
      <c r="F19" s="119"/>
      <c r="G19" s="116"/>
      <c r="H19" s="115"/>
      <c r="I19" s="115"/>
      <c r="J19" s="117"/>
      <c r="K19" s="118"/>
      <c r="L19" s="115"/>
      <c r="M19" s="115" t="str">
        <f t="shared" si="0"/>
        <v>----</v>
      </c>
      <c r="N19" s="115"/>
      <c r="O19" s="99"/>
      <c r="P19" s="115"/>
    </row>
    <row r="20" spans="1:16">
      <c r="A20" s="115" t="str">
        <f t="shared" si="1"/>
        <v>-</v>
      </c>
      <c r="B20" s="115"/>
      <c r="C20" s="115">
        <f t="shared" si="2"/>
        <v>299</v>
      </c>
      <c r="D20" s="115">
        <f t="shared" si="3"/>
        <v>298</v>
      </c>
      <c r="E20" s="119"/>
      <c r="F20" s="119"/>
      <c r="G20" s="116"/>
      <c r="H20" s="115"/>
      <c r="I20" s="115"/>
      <c r="J20" s="117"/>
      <c r="K20" s="118"/>
      <c r="L20" s="115"/>
      <c r="M20" s="115" t="str">
        <f t="shared" si="0"/>
        <v>----</v>
      </c>
      <c r="N20" s="115"/>
      <c r="O20" s="99"/>
      <c r="P20" s="115"/>
    </row>
    <row r="21" spans="1:16">
      <c r="A21" s="115" t="str">
        <f t="shared" si="1"/>
        <v>-</v>
      </c>
      <c r="B21" s="115"/>
      <c r="C21" s="115">
        <f t="shared" si="2"/>
        <v>299</v>
      </c>
      <c r="D21" s="115">
        <f t="shared" si="3"/>
        <v>298</v>
      </c>
      <c r="E21" s="119"/>
      <c r="F21" s="119"/>
      <c r="G21" s="116"/>
      <c r="H21" s="115"/>
      <c r="I21" s="115"/>
      <c r="J21" s="117"/>
      <c r="K21" s="118"/>
      <c r="L21" s="115"/>
      <c r="M21" s="115" t="str">
        <f t="shared" si="0"/>
        <v>----</v>
      </c>
      <c r="N21" s="115"/>
      <c r="O21" s="99"/>
      <c r="P21" s="115"/>
    </row>
    <row r="22" spans="1:16">
      <c r="A22" t="str">
        <f t="shared" si="1"/>
        <v>-</v>
      </c>
      <c r="B22" s="99"/>
      <c r="C22">
        <f t="shared" si="2"/>
        <v>299</v>
      </c>
      <c r="D22">
        <f t="shared" si="3"/>
        <v>298</v>
      </c>
      <c r="E22" s="119"/>
      <c r="F22" s="119"/>
      <c r="G22" s="22"/>
      <c r="H22" s="99"/>
      <c r="I22" s="115"/>
      <c r="K22" s="24"/>
      <c r="M22" s="115" t="str">
        <f t="shared" si="0"/>
        <v>----</v>
      </c>
      <c r="P22" s="99"/>
    </row>
    <row r="23" spans="1:16">
      <c r="A23" t="str">
        <f t="shared" si="1"/>
        <v>-</v>
      </c>
      <c r="B23" s="99"/>
      <c r="C23">
        <f t="shared" si="2"/>
        <v>299</v>
      </c>
      <c r="D23">
        <f t="shared" si="3"/>
        <v>298</v>
      </c>
      <c r="E23" s="119"/>
      <c r="F23" s="119"/>
      <c r="G23" s="22"/>
      <c r="H23" s="99"/>
      <c r="I23" s="115"/>
      <c r="K23" s="24"/>
      <c r="M23" s="115" t="str">
        <f t="shared" si="0"/>
        <v>----</v>
      </c>
      <c r="P23" s="99"/>
    </row>
    <row r="24" spans="1:16">
      <c r="A24" t="str">
        <f t="shared" si="1"/>
        <v>-</v>
      </c>
      <c r="B24" s="99"/>
      <c r="C24">
        <f t="shared" si="2"/>
        <v>299</v>
      </c>
      <c r="D24">
        <f t="shared" si="3"/>
        <v>298</v>
      </c>
      <c r="E24" s="119"/>
      <c r="F24" s="251"/>
      <c r="G24" s="22"/>
      <c r="H24" s="99"/>
      <c r="I24" s="115"/>
      <c r="K24" s="24"/>
      <c r="M24" s="115" t="str">
        <f t="shared" si="0"/>
        <v>----</v>
      </c>
      <c r="P24" s="99"/>
    </row>
    <row r="25" spans="1:16">
      <c r="A25" t="str">
        <f t="shared" si="1"/>
        <v>-</v>
      </c>
      <c r="B25" s="99"/>
      <c r="C25">
        <f t="shared" si="2"/>
        <v>299</v>
      </c>
      <c r="D25">
        <f t="shared" si="3"/>
        <v>298</v>
      </c>
      <c r="E25" s="119"/>
      <c r="F25" s="119"/>
      <c r="G25" s="22"/>
      <c r="H25" s="99"/>
      <c r="I25" s="115"/>
      <c r="K25" s="24"/>
      <c r="M25" s="115" t="str">
        <f t="shared" si="0"/>
        <v>----</v>
      </c>
      <c r="P25" s="99"/>
    </row>
    <row r="26" spans="1:16">
      <c r="A26" t="str">
        <f t="shared" si="1"/>
        <v>-</v>
      </c>
      <c r="B26" s="99"/>
      <c r="C26">
        <f t="shared" si="2"/>
        <v>299</v>
      </c>
      <c r="D26">
        <f t="shared" si="3"/>
        <v>298</v>
      </c>
      <c r="E26" s="119"/>
      <c r="F26" s="119"/>
      <c r="G26" s="313"/>
      <c r="H26" s="99"/>
      <c r="I26" s="115"/>
      <c r="K26" s="24"/>
      <c r="M26" s="115" t="str">
        <f t="shared" si="0"/>
        <v>----</v>
      </c>
      <c r="P26" s="99"/>
    </row>
    <row r="27" spans="1:16">
      <c r="A27" t="str">
        <f t="shared" si="1"/>
        <v>-</v>
      </c>
      <c r="B27" s="99"/>
      <c r="C27">
        <f t="shared" si="2"/>
        <v>299</v>
      </c>
      <c r="D27">
        <f t="shared" si="3"/>
        <v>298</v>
      </c>
      <c r="E27" s="119"/>
      <c r="F27" s="119"/>
      <c r="G27" s="22"/>
      <c r="H27" s="99"/>
      <c r="I27" s="115"/>
      <c r="K27" s="24"/>
      <c r="M27" s="115" t="str">
        <f t="shared" si="0"/>
        <v>----</v>
      </c>
      <c r="P27" s="99"/>
    </row>
    <row r="28" spans="1:16">
      <c r="A28" t="str">
        <f t="shared" si="1"/>
        <v>-</v>
      </c>
      <c r="B28" s="99"/>
      <c r="C28">
        <f t="shared" si="2"/>
        <v>299</v>
      </c>
      <c r="D28">
        <f t="shared" si="3"/>
        <v>298</v>
      </c>
      <c r="E28" s="119"/>
      <c r="F28" s="119"/>
      <c r="G28" s="22"/>
      <c r="H28" s="99"/>
      <c r="I28" s="115"/>
      <c r="K28" s="24"/>
      <c r="M28" s="115" t="str">
        <f t="shared" si="0"/>
        <v>----</v>
      </c>
      <c r="P28" s="99"/>
    </row>
    <row r="29" spans="1:16">
      <c r="A29" t="str">
        <f t="shared" si="1"/>
        <v>-</v>
      </c>
      <c r="B29" s="99"/>
      <c r="C29">
        <f t="shared" si="2"/>
        <v>299</v>
      </c>
      <c r="D29">
        <f t="shared" si="3"/>
        <v>298</v>
      </c>
      <c r="E29" s="119"/>
      <c r="F29" s="119"/>
      <c r="G29" s="22"/>
      <c r="H29" s="99"/>
      <c r="I29" s="115"/>
      <c r="K29" s="24"/>
      <c r="M29" s="115" t="str">
        <f t="shared" si="0"/>
        <v>----</v>
      </c>
      <c r="P29" s="99"/>
    </row>
    <row r="30" spans="1:16">
      <c r="A30" t="str">
        <f t="shared" si="1"/>
        <v>-</v>
      </c>
      <c r="B30" s="99"/>
      <c r="C30">
        <f t="shared" si="2"/>
        <v>299</v>
      </c>
      <c r="D30">
        <f t="shared" si="3"/>
        <v>298</v>
      </c>
      <c r="E30" s="119"/>
      <c r="F30" s="119"/>
      <c r="G30" s="22"/>
      <c r="H30" s="99"/>
      <c r="I30" s="115"/>
      <c r="K30" s="24"/>
      <c r="M30" s="115" t="str">
        <f t="shared" si="0"/>
        <v>----</v>
      </c>
      <c r="P30" s="99"/>
    </row>
    <row r="31" spans="1:16">
      <c r="A31" t="str">
        <f t="shared" si="1"/>
        <v>-</v>
      </c>
      <c r="B31" s="99"/>
      <c r="C31">
        <f t="shared" si="2"/>
        <v>299</v>
      </c>
      <c r="D31">
        <f t="shared" si="3"/>
        <v>298</v>
      </c>
      <c r="E31" s="119"/>
      <c r="F31" s="119"/>
      <c r="G31" s="22"/>
      <c r="H31" s="99"/>
      <c r="I31" s="115"/>
      <c r="K31" s="24"/>
      <c r="M31" s="115" t="str">
        <f t="shared" si="0"/>
        <v>----</v>
      </c>
      <c r="P31" s="99"/>
    </row>
    <row r="32" spans="1:16">
      <c r="A32" t="str">
        <f t="shared" si="1"/>
        <v>-</v>
      </c>
      <c r="B32" s="99"/>
      <c r="C32">
        <f t="shared" si="2"/>
        <v>299</v>
      </c>
      <c r="D32">
        <f t="shared" si="3"/>
        <v>298</v>
      </c>
      <c r="E32" s="119"/>
      <c r="F32" s="119"/>
      <c r="G32" s="22"/>
      <c r="H32" s="99"/>
      <c r="I32" s="115"/>
      <c r="K32" s="24"/>
      <c r="M32" s="115" t="str">
        <f t="shared" si="0"/>
        <v>----</v>
      </c>
      <c r="P32" s="99"/>
    </row>
    <row r="33" spans="1:16">
      <c r="A33" t="str">
        <f t="shared" si="1"/>
        <v>-</v>
      </c>
      <c r="B33" s="99"/>
      <c r="C33">
        <f t="shared" si="2"/>
        <v>299</v>
      </c>
      <c r="D33">
        <f t="shared" si="3"/>
        <v>298</v>
      </c>
      <c r="E33" s="119"/>
      <c r="F33" s="119"/>
      <c r="G33" s="22"/>
      <c r="H33" s="99"/>
      <c r="I33" s="115"/>
      <c r="K33" s="24"/>
      <c r="M33" s="115" t="str">
        <f t="shared" si="0"/>
        <v>----</v>
      </c>
      <c r="P33" s="99"/>
    </row>
    <row r="34" spans="1:16">
      <c r="A34" t="str">
        <f t="shared" si="1"/>
        <v>-</v>
      </c>
      <c r="B34" s="99"/>
      <c r="C34">
        <f t="shared" si="2"/>
        <v>299</v>
      </c>
      <c r="D34">
        <f t="shared" si="3"/>
        <v>298</v>
      </c>
      <c r="E34" s="119"/>
      <c r="F34" s="119"/>
      <c r="G34" s="22"/>
      <c r="H34" s="99"/>
      <c r="I34" s="115"/>
      <c r="K34" s="24"/>
      <c r="M34" s="115" t="str">
        <f t="shared" si="0"/>
        <v>----</v>
      </c>
      <c r="P34" s="99"/>
    </row>
    <row r="35" spans="1:16">
      <c r="A35" t="str">
        <f t="shared" si="1"/>
        <v>-</v>
      </c>
      <c r="B35" s="99"/>
      <c r="C35">
        <f t="shared" si="2"/>
        <v>299</v>
      </c>
      <c r="D35">
        <f t="shared" si="3"/>
        <v>298</v>
      </c>
      <c r="E35" s="119"/>
      <c r="F35" s="119"/>
      <c r="G35" s="22"/>
      <c r="H35" s="99"/>
      <c r="I35" s="115"/>
      <c r="K35" s="24"/>
      <c r="M35" s="115" t="str">
        <f t="shared" si="0"/>
        <v>----</v>
      </c>
      <c r="P35" s="99"/>
    </row>
    <row r="36" spans="1:16">
      <c r="A36" t="str">
        <f t="shared" si="1"/>
        <v>-</v>
      </c>
      <c r="B36" s="99"/>
      <c r="C36">
        <f t="shared" si="2"/>
        <v>299</v>
      </c>
      <c r="D36">
        <f t="shared" si="3"/>
        <v>298</v>
      </c>
      <c r="E36" s="119"/>
      <c r="F36" s="119"/>
      <c r="G36" s="22"/>
      <c r="H36" s="99"/>
      <c r="I36" s="115"/>
      <c r="K36" s="24"/>
      <c r="M36" s="115" t="str">
        <f t="shared" si="0"/>
        <v>----</v>
      </c>
      <c r="P36" s="99"/>
    </row>
    <row r="37" spans="1:16">
      <c r="A37" t="str">
        <f t="shared" si="1"/>
        <v>-</v>
      </c>
      <c r="B37" s="99"/>
      <c r="C37">
        <f t="shared" si="2"/>
        <v>299</v>
      </c>
      <c r="D37">
        <f t="shared" si="3"/>
        <v>298</v>
      </c>
      <c r="E37" s="119"/>
      <c r="F37" s="119"/>
      <c r="G37" s="22"/>
      <c r="H37" s="99"/>
      <c r="I37" s="115"/>
      <c r="K37" s="24"/>
      <c r="M37" s="115" t="str">
        <f t="shared" si="0"/>
        <v>----</v>
      </c>
      <c r="P37" s="99"/>
    </row>
    <row r="38" spans="1:16">
      <c r="A38" t="str">
        <f t="shared" si="1"/>
        <v>-</v>
      </c>
      <c r="B38" s="99"/>
      <c r="C38">
        <f t="shared" si="2"/>
        <v>299</v>
      </c>
      <c r="D38">
        <f t="shared" si="3"/>
        <v>298</v>
      </c>
      <c r="E38" s="119"/>
      <c r="F38" s="119"/>
      <c r="G38" s="22"/>
      <c r="H38" s="99"/>
      <c r="I38" s="115"/>
      <c r="K38" s="24"/>
      <c r="M38" s="115" t="str">
        <f t="shared" si="0"/>
        <v>----</v>
      </c>
      <c r="P38" s="99"/>
    </row>
    <row r="39" spans="1:16">
      <c r="A39" t="str">
        <f t="shared" si="1"/>
        <v>-</v>
      </c>
      <c r="B39" s="99"/>
      <c r="C39">
        <f t="shared" si="2"/>
        <v>299</v>
      </c>
      <c r="D39">
        <f t="shared" si="3"/>
        <v>298</v>
      </c>
      <c r="E39" s="119"/>
      <c r="F39" s="119"/>
      <c r="G39" s="22"/>
      <c r="H39" s="99"/>
      <c r="I39" s="115"/>
      <c r="K39" s="24"/>
      <c r="M39" s="115" t="str">
        <f t="shared" si="0"/>
        <v>----</v>
      </c>
      <c r="P39" s="99"/>
    </row>
    <row r="40" spans="1:16">
      <c r="A40" t="str">
        <f t="shared" si="1"/>
        <v>-</v>
      </c>
      <c r="B40" s="99"/>
      <c r="C40">
        <f t="shared" si="2"/>
        <v>299</v>
      </c>
      <c r="D40">
        <f t="shared" si="3"/>
        <v>298</v>
      </c>
      <c r="E40" s="119"/>
      <c r="F40" s="119"/>
      <c r="G40" s="22"/>
      <c r="H40" s="99"/>
      <c r="I40" s="115"/>
      <c r="K40" s="24"/>
      <c r="M40" s="115" t="str">
        <f t="shared" si="0"/>
        <v>----</v>
      </c>
      <c r="P40" s="99"/>
    </row>
    <row r="41" spans="1:16">
      <c r="A41" t="str">
        <f t="shared" si="1"/>
        <v>-</v>
      </c>
      <c r="B41" s="99"/>
      <c r="C41">
        <f t="shared" si="2"/>
        <v>299</v>
      </c>
      <c r="D41">
        <f t="shared" si="3"/>
        <v>298</v>
      </c>
      <c r="E41" s="119"/>
      <c r="F41" s="119"/>
      <c r="G41" s="22"/>
      <c r="H41" s="99"/>
      <c r="I41" s="115"/>
      <c r="K41" s="24"/>
      <c r="M41" s="115" t="str">
        <f t="shared" si="0"/>
        <v>----</v>
      </c>
      <c r="P41" s="99"/>
    </row>
    <row r="42" spans="1:16">
      <c r="A42" t="str">
        <f t="shared" si="1"/>
        <v>-</v>
      </c>
      <c r="C42">
        <f t="shared" si="2"/>
        <v>299</v>
      </c>
      <c r="D42">
        <f t="shared" si="3"/>
        <v>298</v>
      </c>
      <c r="G42" s="22"/>
      <c r="K42" s="23"/>
      <c r="M42" s="115" t="str">
        <f t="shared" si="0"/>
        <v>----</v>
      </c>
    </row>
    <row r="43" spans="1:16">
      <c r="A43" t="str">
        <f t="shared" si="1"/>
        <v>-</v>
      </c>
      <c r="C43">
        <f t="shared" si="2"/>
        <v>299</v>
      </c>
      <c r="D43">
        <f t="shared" si="3"/>
        <v>298</v>
      </c>
      <c r="G43" s="22"/>
      <c r="K43" s="23"/>
      <c r="M43" s="115" t="str">
        <f t="shared" si="0"/>
        <v>----</v>
      </c>
    </row>
    <row r="44" spans="1:16">
      <c r="A44" t="str">
        <f t="shared" si="1"/>
        <v>-</v>
      </c>
      <c r="C44">
        <f t="shared" si="2"/>
        <v>299</v>
      </c>
      <c r="D44">
        <f t="shared" si="3"/>
        <v>298</v>
      </c>
      <c r="G44" s="22"/>
      <c r="K44" s="23"/>
      <c r="M44" s="115" t="str">
        <f t="shared" si="0"/>
        <v>----</v>
      </c>
    </row>
    <row r="45" spans="1:16">
      <c r="A45" t="str">
        <f t="shared" si="1"/>
        <v>-</v>
      </c>
      <c r="C45">
        <f t="shared" si="2"/>
        <v>299</v>
      </c>
      <c r="D45">
        <f t="shared" si="3"/>
        <v>298</v>
      </c>
      <c r="G45" s="22"/>
      <c r="K45" s="23"/>
      <c r="M45" s="115" t="str">
        <f t="shared" si="0"/>
        <v>----</v>
      </c>
    </row>
    <row r="46" spans="1:16">
      <c r="A46" t="str">
        <f t="shared" si="1"/>
        <v>-</v>
      </c>
      <c r="C46">
        <f t="shared" si="2"/>
        <v>299</v>
      </c>
      <c r="D46">
        <f t="shared" si="3"/>
        <v>298</v>
      </c>
      <c r="G46" s="22"/>
      <c r="K46" s="23"/>
      <c r="M46" s="115" t="str">
        <f t="shared" si="0"/>
        <v>----</v>
      </c>
    </row>
    <row r="47" spans="1:16">
      <c r="A47" t="str">
        <f t="shared" si="1"/>
        <v>-</v>
      </c>
      <c r="C47">
        <f t="shared" si="2"/>
        <v>299</v>
      </c>
      <c r="D47">
        <f t="shared" si="3"/>
        <v>298</v>
      </c>
      <c r="G47" s="22"/>
      <c r="K47" s="23"/>
      <c r="M47" s="115" t="str">
        <f t="shared" si="0"/>
        <v>----</v>
      </c>
    </row>
    <row r="48" spans="1:16">
      <c r="A48" t="str">
        <f t="shared" si="1"/>
        <v>-</v>
      </c>
      <c r="C48">
        <f t="shared" si="2"/>
        <v>299</v>
      </c>
      <c r="D48">
        <f t="shared" si="3"/>
        <v>298</v>
      </c>
      <c r="G48" s="22"/>
      <c r="K48" s="23"/>
      <c r="M48" s="115" t="str">
        <f t="shared" si="0"/>
        <v>----</v>
      </c>
    </row>
    <row r="49" spans="1:13">
      <c r="A49" t="str">
        <f t="shared" si="1"/>
        <v>-</v>
      </c>
      <c r="C49">
        <f t="shared" si="2"/>
        <v>299</v>
      </c>
      <c r="D49">
        <f t="shared" si="3"/>
        <v>298</v>
      </c>
      <c r="G49" s="22"/>
      <c r="K49" s="23"/>
      <c r="M49" s="115" t="str">
        <f t="shared" si="0"/>
        <v>----</v>
      </c>
    </row>
    <row r="50" spans="1:13">
      <c r="A50" t="str">
        <f t="shared" si="1"/>
        <v>-</v>
      </c>
      <c r="C50">
        <f t="shared" si="2"/>
        <v>299</v>
      </c>
      <c r="D50">
        <f t="shared" si="3"/>
        <v>298</v>
      </c>
      <c r="G50" s="22"/>
      <c r="K50" s="23"/>
      <c r="M50" s="115" t="str">
        <f t="shared" si="0"/>
        <v>----</v>
      </c>
    </row>
    <row r="51" spans="1:13">
      <c r="A51" t="str">
        <f t="shared" si="1"/>
        <v>-</v>
      </c>
      <c r="C51">
        <f t="shared" si="2"/>
        <v>299</v>
      </c>
      <c r="D51">
        <f t="shared" si="3"/>
        <v>298</v>
      </c>
      <c r="G51" s="22"/>
      <c r="K51" s="23"/>
      <c r="M51" s="115" t="str">
        <f t="shared" si="0"/>
        <v>----</v>
      </c>
    </row>
    <row r="52" spans="1:13">
      <c r="A52" t="str">
        <f t="shared" si="1"/>
        <v>-</v>
      </c>
      <c r="C52">
        <f t="shared" si="2"/>
        <v>299</v>
      </c>
      <c r="D52">
        <f t="shared" si="3"/>
        <v>298</v>
      </c>
      <c r="G52" s="22"/>
      <c r="K52" s="24"/>
      <c r="M52" s="115" t="str">
        <f t="shared" si="0"/>
        <v>----</v>
      </c>
    </row>
    <row r="53" spans="1:13">
      <c r="A53" t="str">
        <f t="shared" si="1"/>
        <v>-</v>
      </c>
      <c r="C53">
        <f t="shared" si="2"/>
        <v>299</v>
      </c>
      <c r="D53">
        <f t="shared" si="3"/>
        <v>298</v>
      </c>
      <c r="G53" s="22"/>
      <c r="K53" s="24"/>
      <c r="M53" s="115" t="str">
        <f t="shared" si="0"/>
        <v>----</v>
      </c>
    </row>
    <row r="54" spans="1:13">
      <c r="A54" t="str">
        <f t="shared" si="1"/>
        <v>-</v>
      </c>
      <c r="C54">
        <f t="shared" si="2"/>
        <v>299</v>
      </c>
      <c r="D54">
        <f t="shared" si="3"/>
        <v>298</v>
      </c>
      <c r="G54" s="22"/>
      <c r="K54" s="24"/>
      <c r="M54" s="115" t="str">
        <f t="shared" si="0"/>
        <v>----</v>
      </c>
    </row>
    <row r="55" spans="1:13">
      <c r="A55" t="str">
        <f t="shared" si="1"/>
        <v>-</v>
      </c>
      <c r="C55">
        <f t="shared" si="2"/>
        <v>299</v>
      </c>
      <c r="D55">
        <f t="shared" si="3"/>
        <v>298</v>
      </c>
      <c r="G55" s="22"/>
      <c r="K55" s="24"/>
      <c r="M55" s="115" t="str">
        <f t="shared" si="0"/>
        <v>----</v>
      </c>
    </row>
    <row r="56" spans="1:13">
      <c r="A56" t="str">
        <f t="shared" si="1"/>
        <v>-</v>
      </c>
      <c r="C56">
        <f t="shared" si="2"/>
        <v>299</v>
      </c>
      <c r="D56">
        <f t="shared" si="3"/>
        <v>298</v>
      </c>
      <c r="G56" s="22"/>
      <c r="K56" s="24"/>
      <c r="M56" s="115" t="str">
        <f t="shared" si="0"/>
        <v>----</v>
      </c>
    </row>
    <row r="57" spans="1:13">
      <c r="A57" t="str">
        <f t="shared" si="1"/>
        <v>-</v>
      </c>
      <c r="C57">
        <f t="shared" si="2"/>
        <v>299</v>
      </c>
      <c r="D57">
        <f t="shared" si="3"/>
        <v>298</v>
      </c>
      <c r="G57" s="22"/>
      <c r="K57" s="24"/>
      <c r="M57" s="115" t="str">
        <f t="shared" si="0"/>
        <v>----</v>
      </c>
    </row>
    <row r="58" spans="1:13">
      <c r="A58" t="str">
        <f t="shared" si="1"/>
        <v>-</v>
      </c>
      <c r="C58">
        <f t="shared" si="2"/>
        <v>299</v>
      </c>
      <c r="D58">
        <f t="shared" si="3"/>
        <v>298</v>
      </c>
      <c r="G58" s="22"/>
      <c r="K58" s="24"/>
      <c r="M58" s="115" t="str">
        <f t="shared" si="0"/>
        <v>----</v>
      </c>
    </row>
    <row r="59" spans="1:13">
      <c r="A59" t="str">
        <f t="shared" si="1"/>
        <v>-</v>
      </c>
      <c r="C59">
        <f t="shared" si="2"/>
        <v>299</v>
      </c>
      <c r="D59">
        <f t="shared" si="3"/>
        <v>298</v>
      </c>
      <c r="G59" s="22"/>
      <c r="K59" s="24"/>
      <c r="M59" s="115" t="str">
        <f t="shared" si="0"/>
        <v>----</v>
      </c>
    </row>
    <row r="60" spans="1:13">
      <c r="A60" t="str">
        <f t="shared" si="1"/>
        <v>-</v>
      </c>
      <c r="C60">
        <f t="shared" si="2"/>
        <v>299</v>
      </c>
      <c r="D60">
        <f t="shared" si="3"/>
        <v>298</v>
      </c>
      <c r="G60" s="22"/>
      <c r="K60" s="24"/>
      <c r="M60" s="115" t="str">
        <f t="shared" si="0"/>
        <v>----</v>
      </c>
    </row>
    <row r="61" spans="1:13">
      <c r="A61" t="str">
        <f t="shared" si="1"/>
        <v>-</v>
      </c>
      <c r="C61">
        <f t="shared" si="2"/>
        <v>299</v>
      </c>
      <c r="D61">
        <f t="shared" si="3"/>
        <v>298</v>
      </c>
      <c r="G61" s="22"/>
      <c r="K61" s="24"/>
      <c r="M61" s="115" t="str">
        <f t="shared" si="0"/>
        <v>----</v>
      </c>
    </row>
    <row r="62" spans="1:13">
      <c r="A62" t="str">
        <f t="shared" si="1"/>
        <v>-</v>
      </c>
      <c r="C62">
        <f t="shared" si="2"/>
        <v>299</v>
      </c>
      <c r="D62">
        <f t="shared" si="3"/>
        <v>298</v>
      </c>
      <c r="G62" s="22"/>
      <c r="K62" s="24"/>
      <c r="M62" s="115" t="str">
        <f t="shared" si="0"/>
        <v>----</v>
      </c>
    </row>
    <row r="63" spans="1:13">
      <c r="A63" t="str">
        <f t="shared" si="1"/>
        <v>-</v>
      </c>
      <c r="C63">
        <f t="shared" si="2"/>
        <v>299</v>
      </c>
      <c r="D63">
        <f t="shared" si="3"/>
        <v>298</v>
      </c>
      <c r="G63" s="22"/>
      <c r="K63" s="24"/>
      <c r="M63" s="115" t="str">
        <f t="shared" si="0"/>
        <v>----</v>
      </c>
    </row>
    <row r="64" spans="1:13">
      <c r="A64" t="str">
        <f t="shared" si="1"/>
        <v>-</v>
      </c>
      <c r="C64">
        <f t="shared" si="2"/>
        <v>299</v>
      </c>
      <c r="D64">
        <f t="shared" si="3"/>
        <v>298</v>
      </c>
      <c r="G64" s="22"/>
      <c r="K64" s="24"/>
      <c r="M64" s="115" t="str">
        <f t="shared" si="0"/>
        <v>----</v>
      </c>
    </row>
    <row r="65" spans="1:13">
      <c r="A65" t="str">
        <f t="shared" si="1"/>
        <v>-</v>
      </c>
      <c r="C65">
        <f t="shared" si="2"/>
        <v>299</v>
      </c>
      <c r="D65">
        <f t="shared" si="3"/>
        <v>298</v>
      </c>
      <c r="G65" s="22"/>
      <c r="K65" s="23"/>
      <c r="M65" s="115" t="str">
        <f t="shared" si="0"/>
        <v>----</v>
      </c>
    </row>
    <row r="66" spans="1:13">
      <c r="A66" t="str">
        <f t="shared" si="1"/>
        <v>-</v>
      </c>
      <c r="C66">
        <f t="shared" si="2"/>
        <v>299</v>
      </c>
      <c r="D66">
        <f t="shared" si="3"/>
        <v>298</v>
      </c>
      <c r="G66" s="22"/>
      <c r="K66" s="23"/>
      <c r="M66" s="115" t="str">
        <f t="shared" si="0"/>
        <v>----</v>
      </c>
    </row>
    <row r="67" spans="1:13">
      <c r="A67" t="str">
        <f t="shared" si="1"/>
        <v>-</v>
      </c>
      <c r="C67">
        <f t="shared" si="2"/>
        <v>299</v>
      </c>
      <c r="D67">
        <f t="shared" si="3"/>
        <v>298</v>
      </c>
      <c r="G67" s="22"/>
      <c r="K67" s="23"/>
      <c r="M67" s="115" t="str">
        <f t="shared" ref="M67:M75" si="5">A67&amp;"-"&amp;B67&amp;"-"&amp;N67&amp;"-"&amp;J67</f>
        <v>----</v>
      </c>
    </row>
    <row r="68" spans="1:13">
      <c r="A68" t="str">
        <f t="shared" ref="A68:A75" si="6">O68&amp;"-"&amp;P68</f>
        <v>-</v>
      </c>
      <c r="C68">
        <f t="shared" ref="C68:C75" si="7">D67+1</f>
        <v>299</v>
      </c>
      <c r="D68">
        <f t="shared" ref="D68:D75" si="8">C68+B68-1</f>
        <v>298</v>
      </c>
      <c r="G68" s="22"/>
      <c r="K68" s="23"/>
      <c r="M68" s="115" t="str">
        <f t="shared" si="5"/>
        <v>----</v>
      </c>
    </row>
    <row r="69" spans="1:13">
      <c r="A69" t="str">
        <f t="shared" si="6"/>
        <v>-</v>
      </c>
      <c r="C69">
        <f t="shared" si="7"/>
        <v>299</v>
      </c>
      <c r="D69">
        <f t="shared" si="8"/>
        <v>298</v>
      </c>
      <c r="G69" s="22"/>
      <c r="K69" s="23"/>
      <c r="M69" s="115" t="str">
        <f t="shared" si="5"/>
        <v>----</v>
      </c>
    </row>
    <row r="70" spans="1:13">
      <c r="A70" t="str">
        <f t="shared" si="6"/>
        <v>-</v>
      </c>
      <c r="C70">
        <f t="shared" si="7"/>
        <v>299</v>
      </c>
      <c r="D70">
        <f t="shared" si="8"/>
        <v>298</v>
      </c>
      <c r="G70" s="22"/>
      <c r="K70" s="23"/>
      <c r="M70" s="115" t="str">
        <f t="shared" si="5"/>
        <v>----</v>
      </c>
    </row>
    <row r="71" spans="1:13">
      <c r="A71" t="str">
        <f t="shared" si="6"/>
        <v>-</v>
      </c>
      <c r="C71">
        <f t="shared" si="7"/>
        <v>299</v>
      </c>
      <c r="D71">
        <f t="shared" si="8"/>
        <v>298</v>
      </c>
      <c r="G71" s="22"/>
      <c r="K71" s="23"/>
      <c r="M71" s="115" t="str">
        <f t="shared" si="5"/>
        <v>----</v>
      </c>
    </row>
    <row r="72" spans="1:13">
      <c r="A72" t="str">
        <f t="shared" si="6"/>
        <v>-</v>
      </c>
      <c r="C72">
        <f t="shared" si="7"/>
        <v>299</v>
      </c>
      <c r="D72">
        <f t="shared" si="8"/>
        <v>298</v>
      </c>
      <c r="G72" s="22"/>
      <c r="K72" s="23"/>
      <c r="M72" s="115" t="str">
        <f t="shared" si="5"/>
        <v>----</v>
      </c>
    </row>
    <row r="73" spans="1:13">
      <c r="A73" t="str">
        <f t="shared" si="6"/>
        <v>-</v>
      </c>
      <c r="C73">
        <f t="shared" si="7"/>
        <v>299</v>
      </c>
      <c r="D73">
        <f t="shared" si="8"/>
        <v>298</v>
      </c>
      <c r="G73" s="22"/>
      <c r="K73" s="23"/>
      <c r="M73" s="115" t="str">
        <f t="shared" si="5"/>
        <v>----</v>
      </c>
    </row>
    <row r="74" spans="1:13">
      <c r="A74" t="str">
        <f t="shared" si="6"/>
        <v>-</v>
      </c>
      <c r="C74">
        <f t="shared" si="7"/>
        <v>299</v>
      </c>
      <c r="D74">
        <f t="shared" si="8"/>
        <v>298</v>
      </c>
      <c r="G74" s="22"/>
      <c r="K74" s="23"/>
      <c r="M74" s="115" t="str">
        <f t="shared" si="5"/>
        <v>----</v>
      </c>
    </row>
    <row r="75" spans="1:13">
      <c r="A75" t="str">
        <f t="shared" si="6"/>
        <v>-</v>
      </c>
      <c r="C75">
        <f t="shared" si="7"/>
        <v>299</v>
      </c>
      <c r="D75">
        <f t="shared" si="8"/>
        <v>298</v>
      </c>
      <c r="G75" s="22"/>
      <c r="K75" s="23"/>
      <c r="M75" s="115" t="str">
        <f t="shared" si="5"/>
        <v>----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9"/>
  <dimension ref="A1:O118"/>
  <sheetViews>
    <sheetView topLeftCell="B1" workbookViewId="0">
      <pane ySplit="7" topLeftCell="A8" activePane="bottomLeft" state="frozen"/>
      <selection pane="bottomLeft" activeCell="Q27" sqref="Q27"/>
    </sheetView>
  </sheetViews>
  <sheetFormatPr defaultRowHeight="15"/>
  <cols>
    <col min="1" max="1" width="5.5703125" hidden="1" customWidth="1"/>
    <col min="2" max="2" width="3.85546875" customWidth="1"/>
    <col min="3" max="3" width="9.5703125" customWidth="1"/>
    <col min="4" max="4" width="18.85546875" customWidth="1"/>
    <col min="5" max="5" width="8.140625" customWidth="1"/>
    <col min="6" max="6" width="9.42578125" customWidth="1"/>
    <col min="7" max="7" width="11.85546875" customWidth="1"/>
    <col min="8" max="8" width="3.7109375" customWidth="1"/>
    <col min="9" max="9" width="8.42578125" customWidth="1"/>
    <col min="10" max="10" width="4.140625" customWidth="1"/>
    <col min="11" max="11" width="11.7109375" customWidth="1"/>
    <col min="12" max="12" width="6.140625" customWidth="1"/>
    <col min="13" max="13" width="1.7109375" customWidth="1"/>
    <col min="14" max="14" width="1.85546875" customWidth="1"/>
    <col min="15" max="15" width="9.140625" hidden="1" customWidth="1"/>
  </cols>
  <sheetData>
    <row r="1" spans="1:15" s="25" customFormat="1">
      <c r="C1" s="343" t="s">
        <v>21</v>
      </c>
      <c r="D1" s="343"/>
      <c r="E1" s="26"/>
      <c r="F1" s="344" t="s">
        <v>22</v>
      </c>
      <c r="G1" s="344"/>
      <c r="H1" s="344"/>
      <c r="I1" s="344"/>
      <c r="J1" s="344"/>
      <c r="K1" s="344"/>
      <c r="L1" s="27" t="s">
        <v>278</v>
      </c>
    </row>
    <row r="2" spans="1:15" s="25" customFormat="1">
      <c r="C2" s="343" t="s">
        <v>23</v>
      </c>
      <c r="D2" s="343"/>
      <c r="E2" s="28" t="str">
        <f>[1]!ExtractElement(L1,1,"-")</f>
        <v>310/2</v>
      </c>
      <c r="F2" s="343" t="e">
        <f>"(KHỐI LỚP: "&amp;VLOOKUP($E$2&amp;"-"&amp;$C$3,CHIAPHONG!$A$2:$K$447,11,0)&amp;")"</f>
        <v>#N/A</v>
      </c>
      <c r="G2" s="343"/>
      <c r="H2" s="343"/>
      <c r="I2" s="343"/>
      <c r="J2" s="343"/>
      <c r="K2" s="343"/>
      <c r="L2" s="29" t="s">
        <v>24</v>
      </c>
      <c r="M2" s="30" t="s">
        <v>25</v>
      </c>
      <c r="N2" s="30"/>
    </row>
    <row r="3" spans="1:15" s="31" customFormat="1" ht="18.75" customHeight="1">
      <c r="C3" s="32" t="str">
        <f>[1]!ExtractElement(L1,2,"-")</f>
        <v>5</v>
      </c>
      <c r="D3" s="345" t="e">
        <f>"MÔN :"&amp;VLOOKUP($E$2&amp;"-"&amp;$C$3,CHIAPHONG!$A$2:$I$447,6,0) &amp;"* MÃ MÔN:  "&amp;VLOOKUP($E$2&amp;"-"&amp;$C$3,CHIAPHONG!$A$2:$I$447,5,0)</f>
        <v>#N/A</v>
      </c>
      <c r="E3" s="345"/>
      <c r="F3" s="345"/>
      <c r="G3" s="345"/>
      <c r="H3" s="345"/>
      <c r="I3" s="345"/>
      <c r="J3" s="345"/>
      <c r="K3" s="345"/>
      <c r="L3" s="29" t="s">
        <v>26</v>
      </c>
      <c r="M3" s="29" t="s">
        <v>25</v>
      </c>
      <c r="N3" s="29"/>
    </row>
    <row r="4" spans="1:15" s="31" customFormat="1" ht="18.75" customHeight="1">
      <c r="B4" s="346" t="e">
        <f>"Thời gian:" &amp;VLOOKUP($E$2&amp;"-"&amp;$C$3,CHIAPHONG!$A$2:$I$447,8,0)&amp;" - Ngày "&amp;TEXT(VLOOKUP($E$2&amp;"-"&amp;$C$3,CHIAPHONG!$A$2:$I$447,7,0),"dd/mm/yyyy")&amp;" - Phòng: "&amp;$E$2 &amp; " - cơ sở:  "&amp;VLOOKUP($E$2&amp;"-"&amp;$C$3,CHIAPHONG!$A$2:$I$447,9,0)</f>
        <v>#N/A</v>
      </c>
      <c r="C4" s="346"/>
      <c r="D4" s="346"/>
      <c r="E4" s="346"/>
      <c r="F4" s="346"/>
      <c r="G4" s="346"/>
      <c r="H4" s="346"/>
      <c r="I4" s="346"/>
      <c r="J4" s="346"/>
      <c r="K4" s="346"/>
      <c r="L4" s="29" t="s">
        <v>27</v>
      </c>
      <c r="M4" s="29" t="s">
        <v>25</v>
      </c>
      <c r="N4" s="29"/>
    </row>
    <row r="5" spans="1:15" ht="9" customHeight="1"/>
    <row r="6" spans="1:15" ht="15" customHeight="1">
      <c r="B6" s="333" t="s">
        <v>0</v>
      </c>
      <c r="C6" s="332" t="s">
        <v>28</v>
      </c>
      <c r="D6" s="347" t="s">
        <v>5</v>
      </c>
      <c r="E6" s="348" t="s">
        <v>6</v>
      </c>
      <c r="F6" s="332" t="s">
        <v>44</v>
      </c>
      <c r="G6" s="332" t="s">
        <v>45</v>
      </c>
      <c r="H6" s="332" t="s">
        <v>29</v>
      </c>
      <c r="I6" s="332" t="s">
        <v>30</v>
      </c>
      <c r="J6" s="349" t="s">
        <v>20</v>
      </c>
      <c r="K6" s="349"/>
      <c r="L6" s="337" t="s">
        <v>31</v>
      </c>
      <c r="M6" s="338"/>
      <c r="N6" s="339"/>
    </row>
    <row r="7" spans="1:15" ht="27" customHeight="1">
      <c r="B7" s="333"/>
      <c r="C7" s="333"/>
      <c r="D7" s="347"/>
      <c r="E7" s="348"/>
      <c r="F7" s="333"/>
      <c r="G7" s="333"/>
      <c r="H7" s="333"/>
      <c r="I7" s="333"/>
      <c r="J7" s="33" t="s">
        <v>32</v>
      </c>
      <c r="K7" s="33" t="s">
        <v>33</v>
      </c>
      <c r="L7" s="340"/>
      <c r="M7" s="341"/>
      <c r="N7" s="342"/>
    </row>
    <row r="8" spans="1:15" ht="20.100000000000001" customHeight="1">
      <c r="A8" t="e">
        <f>VLOOKUP($E$2&amp;"-"&amp;$C$3,CHIAPHONG!$A$2:$K$381,3,FALSE)</f>
        <v>#N/A</v>
      </c>
      <c r="B8" s="34">
        <v>1</v>
      </c>
      <c r="C8" s="107" t="e">
        <f>IF($A8&gt;0,VLOOKUP($A8,DS!$A$3:$K$4912,4),"")</f>
        <v>#N/A</v>
      </c>
      <c r="D8" s="35" t="e">
        <f>IF($A8&gt;0,VLOOKUP($A8,DS!$A$3:$K$4912,5),"")</f>
        <v>#N/A</v>
      </c>
      <c r="E8" s="36" t="e">
        <f>IF($A8&gt;0,VLOOKUP($A8,DS!$A$3:$K$4912,6),"")</f>
        <v>#N/A</v>
      </c>
      <c r="F8" s="111" t="e">
        <f>IF($A8&gt;0,VLOOKUP($A8,DS!$A$3:$K$4912,8),"")</f>
        <v>#N/A</v>
      </c>
      <c r="G8" s="111" t="e">
        <f>IF($A8&gt;0,VLOOKUP($A8,DS!$A$3:$K$4912,9),"")</f>
        <v>#N/A</v>
      </c>
      <c r="H8" s="37"/>
      <c r="I8" s="38"/>
      <c r="J8" s="38"/>
      <c r="K8" s="38"/>
      <c r="L8" s="334" t="e">
        <f>IF($A8&gt;0,VLOOKUP($A8,DS!$A$3:$Q$4912,16,0),"")</f>
        <v>#N/A</v>
      </c>
      <c r="M8" s="335"/>
      <c r="N8" s="336"/>
      <c r="O8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9" spans="1:15" ht="20.100000000000001" customHeight="1">
      <c r="A9" t="e">
        <f>IF(B9&gt;VLOOKUP($E$2&amp;"-"&amp;$C$3,CHIAPHONG!$A$2:$K$396,2,FALSE),0,A8+1)</f>
        <v>#N/A</v>
      </c>
      <c r="B9" s="34">
        <f t="shared" ref="B9:B73" si="0">B8+1</f>
        <v>2</v>
      </c>
      <c r="C9" s="107" t="e">
        <f>IF($A9&gt;0,VLOOKUP($A9,DS!$A$3:$K$4912,4),"")</f>
        <v>#N/A</v>
      </c>
      <c r="D9" s="35" t="e">
        <f>IF($A9&gt;0,VLOOKUP($A9,DS!$A$3:$K$4912,5),"")</f>
        <v>#N/A</v>
      </c>
      <c r="E9" s="36" t="e">
        <f>IF($A9&gt;0,VLOOKUP($A9,DS!$A$3:$K$4912,6),"")</f>
        <v>#N/A</v>
      </c>
      <c r="F9" s="111" t="e">
        <f>IF($A9&gt;0,VLOOKUP($A9,DS!$A$3:$K$4912,8),"")</f>
        <v>#N/A</v>
      </c>
      <c r="G9" s="111" t="e">
        <f>IF($A9&gt;0,VLOOKUP($A9,DS!$A$3:$K$4912,9),"")</f>
        <v>#N/A</v>
      </c>
      <c r="H9" s="37"/>
      <c r="I9" s="38"/>
      <c r="J9" s="38"/>
      <c r="K9" s="38"/>
      <c r="L9" s="329" t="e">
        <f>IF($A9&gt;0,VLOOKUP($A9,DS!$A$3:$Q$4912,16,0),"")</f>
        <v>#N/A</v>
      </c>
      <c r="M9" s="330"/>
      <c r="N9" s="331"/>
      <c r="O9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0" spans="1:15" ht="20.100000000000001" customHeight="1">
      <c r="A10" t="e">
        <f>IF(B10&gt;VLOOKUP($E$2&amp;"-"&amp;$C$3,CHIAPHONG!$A$2:$K$396,2,FALSE),0,A9+1)</f>
        <v>#N/A</v>
      </c>
      <c r="B10" s="34">
        <f t="shared" si="0"/>
        <v>3</v>
      </c>
      <c r="C10" s="107" t="e">
        <f>IF($A10&gt;0,VLOOKUP($A10,DS!$A$3:$K$4912,4),"")</f>
        <v>#N/A</v>
      </c>
      <c r="D10" s="35" t="e">
        <f>IF($A10&gt;0,VLOOKUP($A10,DS!$A$3:$K$4912,5),"")</f>
        <v>#N/A</v>
      </c>
      <c r="E10" s="36" t="e">
        <f>IF($A10&gt;0,VLOOKUP($A10,DS!$A$3:$K$4912,6),"")</f>
        <v>#N/A</v>
      </c>
      <c r="F10" s="111" t="e">
        <f>IF($A10&gt;0,VLOOKUP($A10,DS!$A$3:$K$4912,8),"")</f>
        <v>#N/A</v>
      </c>
      <c r="G10" s="111" t="e">
        <f>IF($A10&gt;0,VLOOKUP($A10,DS!$A$3:$K$4912,9),"")</f>
        <v>#N/A</v>
      </c>
      <c r="H10" s="37"/>
      <c r="I10" s="38"/>
      <c r="J10" s="38"/>
      <c r="K10" s="38"/>
      <c r="L10" s="329" t="e">
        <f>IF($A10&gt;0,VLOOKUP($A10,DS!$A$3:$Q$4912,16,0),"")</f>
        <v>#N/A</v>
      </c>
      <c r="M10" s="330"/>
      <c r="N10" s="331"/>
      <c r="O10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1" spans="1:15" ht="20.100000000000001" customHeight="1">
      <c r="A11" t="e">
        <f>IF(B11&gt;VLOOKUP($E$2&amp;"-"&amp;$C$3,CHIAPHONG!$A$2:$K$396,2,FALSE),0,A10+1)</f>
        <v>#N/A</v>
      </c>
      <c r="B11" s="34">
        <f t="shared" si="0"/>
        <v>4</v>
      </c>
      <c r="C11" s="107" t="e">
        <f>IF($A11&gt;0,VLOOKUP($A11,DS!$A$3:$K$4912,4),"")</f>
        <v>#N/A</v>
      </c>
      <c r="D11" s="35" t="e">
        <f>IF($A11&gt;0,VLOOKUP($A11,DS!$A$3:$K$4912,5),"")</f>
        <v>#N/A</v>
      </c>
      <c r="E11" s="36" t="e">
        <f>IF($A11&gt;0,VLOOKUP($A11,DS!$A$3:$K$4912,6),"")</f>
        <v>#N/A</v>
      </c>
      <c r="F11" s="111" t="e">
        <f>IF($A11&gt;0,VLOOKUP($A11,DS!$A$3:$K$4912,8),"")</f>
        <v>#N/A</v>
      </c>
      <c r="G11" s="111" t="e">
        <f>IF($A11&gt;0,VLOOKUP($A11,DS!$A$3:$K$4912,9),"")</f>
        <v>#N/A</v>
      </c>
      <c r="H11" s="37"/>
      <c r="I11" s="38"/>
      <c r="J11" s="38"/>
      <c r="K11" s="38"/>
      <c r="L11" s="329" t="e">
        <f>IF($A11&gt;0,VLOOKUP($A11,DS!$A$3:$Q$4912,16,0),"")</f>
        <v>#N/A</v>
      </c>
      <c r="M11" s="330"/>
      <c r="N11" s="331"/>
      <c r="O11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2" spans="1:15" ht="20.100000000000001" customHeight="1">
      <c r="A12" t="e">
        <f>IF(B12&gt;VLOOKUP($E$2&amp;"-"&amp;$C$3,CHIAPHONG!$A$2:$K$396,2,FALSE),0,A11+1)</f>
        <v>#N/A</v>
      </c>
      <c r="B12" s="34">
        <f t="shared" si="0"/>
        <v>5</v>
      </c>
      <c r="C12" s="107" t="e">
        <f>IF($A12&gt;0,VLOOKUP($A12,DS!$A$3:$K$4912,4),"")</f>
        <v>#N/A</v>
      </c>
      <c r="D12" s="35" t="e">
        <f>IF($A12&gt;0,VLOOKUP($A12,DS!$A$3:$K$4912,5),"")</f>
        <v>#N/A</v>
      </c>
      <c r="E12" s="36" t="e">
        <f>IF($A12&gt;0,VLOOKUP($A12,DS!$A$3:$K$4912,6),"")</f>
        <v>#N/A</v>
      </c>
      <c r="F12" s="111" t="e">
        <f>IF($A12&gt;0,VLOOKUP($A12,DS!$A$3:$K$4912,8),"")</f>
        <v>#N/A</v>
      </c>
      <c r="G12" s="111" t="e">
        <f>IF($A12&gt;0,VLOOKUP($A12,DS!$A$3:$K$4912,9),"")</f>
        <v>#N/A</v>
      </c>
      <c r="H12" s="37"/>
      <c r="I12" s="38"/>
      <c r="J12" s="38"/>
      <c r="K12" s="38"/>
      <c r="L12" s="329" t="e">
        <f>IF($A12&gt;0,VLOOKUP($A12,DS!$A$3:$Q$4912,16,0),"")</f>
        <v>#N/A</v>
      </c>
      <c r="M12" s="330"/>
      <c r="N12" s="331"/>
      <c r="O12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3" spans="1:15" ht="20.100000000000001" customHeight="1">
      <c r="A13" t="e">
        <f>IF(B13&gt;VLOOKUP($E$2&amp;"-"&amp;$C$3,CHIAPHONG!$A$2:$K$396,2,FALSE),0,A12+1)</f>
        <v>#N/A</v>
      </c>
      <c r="B13" s="34">
        <f t="shared" si="0"/>
        <v>6</v>
      </c>
      <c r="C13" s="107" t="e">
        <f>IF($A13&gt;0,VLOOKUP($A13,DS!$A$3:$K$4912,4),"")</f>
        <v>#N/A</v>
      </c>
      <c r="D13" s="35" t="e">
        <f>IF($A13&gt;0,VLOOKUP($A13,DS!$A$3:$K$4912,5),"")</f>
        <v>#N/A</v>
      </c>
      <c r="E13" s="36" t="e">
        <f>IF($A13&gt;0,VLOOKUP($A13,DS!$A$3:$K$4912,6),"")</f>
        <v>#N/A</v>
      </c>
      <c r="F13" s="111" t="e">
        <f>IF($A13&gt;0,VLOOKUP($A13,DS!$A$3:$K$4912,8),"")</f>
        <v>#N/A</v>
      </c>
      <c r="G13" s="111" t="e">
        <f>IF($A13&gt;0,VLOOKUP($A13,DS!$A$3:$K$4912,9),"")</f>
        <v>#N/A</v>
      </c>
      <c r="H13" s="37"/>
      <c r="I13" s="38"/>
      <c r="J13" s="38"/>
      <c r="K13" s="38"/>
      <c r="L13" s="329" t="e">
        <f>IF($A13&gt;0,VLOOKUP($A13,DS!$A$3:$Q$4912,16,0),"")</f>
        <v>#N/A</v>
      </c>
      <c r="M13" s="330"/>
      <c r="N13" s="331"/>
      <c r="O13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4" spans="1:15" ht="20.100000000000001" customHeight="1">
      <c r="A14" t="e">
        <f>IF(B14&gt;VLOOKUP($E$2&amp;"-"&amp;$C$3,CHIAPHONG!$A$2:$K$396,2,FALSE),0,A13+1)</f>
        <v>#N/A</v>
      </c>
      <c r="B14" s="34">
        <f t="shared" si="0"/>
        <v>7</v>
      </c>
      <c r="C14" s="107" t="e">
        <f>IF($A14&gt;0,VLOOKUP($A14,DS!$A$3:$K$4912,4),"")</f>
        <v>#N/A</v>
      </c>
      <c r="D14" s="35" t="e">
        <f>IF($A14&gt;0,VLOOKUP($A14,DS!$A$3:$K$4912,5),"")</f>
        <v>#N/A</v>
      </c>
      <c r="E14" s="36" t="e">
        <f>IF($A14&gt;0,VLOOKUP($A14,DS!$A$3:$K$4912,6),"")</f>
        <v>#N/A</v>
      </c>
      <c r="F14" s="111" t="e">
        <f>IF($A14&gt;0,VLOOKUP($A14,DS!$A$3:$K$4912,8),"")</f>
        <v>#N/A</v>
      </c>
      <c r="G14" s="111" t="e">
        <f>IF($A14&gt;0,VLOOKUP($A14,DS!$A$3:$K$4912,9),"")</f>
        <v>#N/A</v>
      </c>
      <c r="H14" s="37"/>
      <c r="I14" s="38"/>
      <c r="J14" s="38"/>
      <c r="K14" s="38"/>
      <c r="L14" s="329" t="e">
        <f>IF($A14&gt;0,VLOOKUP($A14,DS!$A$3:$Q$4912,16,0),"")</f>
        <v>#N/A</v>
      </c>
      <c r="M14" s="330"/>
      <c r="N14" s="331"/>
      <c r="O14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5" spans="1:15" ht="20.100000000000001" customHeight="1">
      <c r="A15" t="e">
        <f>IF(B15&gt;VLOOKUP($E$2&amp;"-"&amp;$C$3,CHIAPHONG!$A$2:$K$396,2,FALSE),0,A14+1)</f>
        <v>#N/A</v>
      </c>
      <c r="B15" s="34">
        <f t="shared" si="0"/>
        <v>8</v>
      </c>
      <c r="C15" s="107" t="e">
        <f>IF($A15&gt;0,VLOOKUP($A15,DS!$A$3:$K$4912,4),"")</f>
        <v>#N/A</v>
      </c>
      <c r="D15" s="35" t="e">
        <f>IF($A15&gt;0,VLOOKUP($A15,DS!$A$3:$K$4912,5),"")</f>
        <v>#N/A</v>
      </c>
      <c r="E15" s="36" t="e">
        <f>IF($A15&gt;0,VLOOKUP($A15,DS!$A$3:$K$4912,6),"")</f>
        <v>#N/A</v>
      </c>
      <c r="F15" s="111" t="e">
        <f>IF($A15&gt;0,VLOOKUP($A15,DS!$A$3:$K$4912,8),"")</f>
        <v>#N/A</v>
      </c>
      <c r="G15" s="111" t="e">
        <f>IF($A15&gt;0,VLOOKUP($A15,DS!$A$3:$K$4912,9),"")</f>
        <v>#N/A</v>
      </c>
      <c r="H15" s="37"/>
      <c r="I15" s="38"/>
      <c r="J15" s="38"/>
      <c r="K15" s="38"/>
      <c r="L15" s="329" t="e">
        <f>IF($A15&gt;0,VLOOKUP($A15,DS!$A$3:$Q$4912,16,0),"")</f>
        <v>#N/A</v>
      </c>
      <c r="M15" s="330"/>
      <c r="N15" s="331"/>
      <c r="O15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6" spans="1:15" ht="20.100000000000001" customHeight="1">
      <c r="A16" t="e">
        <f>IF(B16&gt;VLOOKUP($E$2&amp;"-"&amp;$C$3,CHIAPHONG!$A$2:$K$396,2,FALSE),0,A15+1)</f>
        <v>#N/A</v>
      </c>
      <c r="B16" s="34">
        <f t="shared" si="0"/>
        <v>9</v>
      </c>
      <c r="C16" s="107" t="e">
        <f>IF($A16&gt;0,VLOOKUP($A16,DS!$A$3:$K$4912,4),"")</f>
        <v>#N/A</v>
      </c>
      <c r="D16" s="35" t="e">
        <f>IF($A16&gt;0,VLOOKUP($A16,DS!$A$3:$K$4912,5),"")</f>
        <v>#N/A</v>
      </c>
      <c r="E16" s="36" t="e">
        <f>IF($A16&gt;0,VLOOKUP($A16,DS!$A$3:$K$4912,6),"")</f>
        <v>#N/A</v>
      </c>
      <c r="F16" s="111" t="e">
        <f>IF($A16&gt;0,VLOOKUP($A16,DS!$A$3:$K$4912,8),"")</f>
        <v>#N/A</v>
      </c>
      <c r="G16" s="111" t="e">
        <f>IF($A16&gt;0,VLOOKUP($A16,DS!$A$3:$K$4912,9),"")</f>
        <v>#N/A</v>
      </c>
      <c r="H16" s="37"/>
      <c r="I16" s="38"/>
      <c r="J16" s="38"/>
      <c r="K16" s="38"/>
      <c r="L16" s="329" t="e">
        <f>IF($A16&gt;0,VLOOKUP($A16,DS!$A$3:$Q$4912,16,0),"")</f>
        <v>#N/A</v>
      </c>
      <c r="M16" s="330"/>
      <c r="N16" s="331"/>
      <c r="O16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7" spans="1:15" ht="20.100000000000001" customHeight="1">
      <c r="A17" t="e">
        <f>IF(B17&gt;VLOOKUP($E$2&amp;"-"&amp;$C$3,CHIAPHONG!$A$2:$K$396,2,FALSE),0,A16+1)</f>
        <v>#N/A</v>
      </c>
      <c r="B17" s="34">
        <f t="shared" si="0"/>
        <v>10</v>
      </c>
      <c r="C17" s="107" t="e">
        <f>IF($A17&gt;0,VLOOKUP($A17,DS!$A$3:$K$4912,4),"")</f>
        <v>#N/A</v>
      </c>
      <c r="D17" s="35" t="e">
        <f>IF($A17&gt;0,VLOOKUP($A17,DS!$A$3:$K$4912,5),"")</f>
        <v>#N/A</v>
      </c>
      <c r="E17" s="36" t="e">
        <f>IF($A17&gt;0,VLOOKUP($A17,DS!$A$3:$K$4912,6),"")</f>
        <v>#N/A</v>
      </c>
      <c r="F17" s="111" t="e">
        <f>IF($A17&gt;0,VLOOKUP($A17,DS!$A$3:$K$4912,8),"")</f>
        <v>#N/A</v>
      </c>
      <c r="G17" s="111" t="e">
        <f>IF($A17&gt;0,VLOOKUP($A17,DS!$A$3:$K$4912,9),"")</f>
        <v>#N/A</v>
      </c>
      <c r="H17" s="37"/>
      <c r="I17" s="38"/>
      <c r="J17" s="38"/>
      <c r="K17" s="38"/>
      <c r="L17" s="329" t="e">
        <f>IF($A17&gt;0,VLOOKUP($A17,DS!$A$3:$Q$4912,16,0),"")</f>
        <v>#N/A</v>
      </c>
      <c r="M17" s="330"/>
      <c r="N17" s="331"/>
      <c r="O17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8" spans="1:15" ht="20.100000000000001" customHeight="1">
      <c r="A18" t="e">
        <f>IF(B18&gt;VLOOKUP($E$2&amp;"-"&amp;$C$3,CHIAPHONG!$A$2:$K$396,2,FALSE),0,A17+1)</f>
        <v>#N/A</v>
      </c>
      <c r="B18" s="34">
        <f t="shared" si="0"/>
        <v>11</v>
      </c>
      <c r="C18" s="107" t="e">
        <f>IF($A18&gt;0,VLOOKUP($A18,DS!$A$3:$K$4912,4),"")</f>
        <v>#N/A</v>
      </c>
      <c r="D18" s="35" t="e">
        <f>IF($A18&gt;0,VLOOKUP($A18,DS!$A$3:$K$4912,5),"")</f>
        <v>#N/A</v>
      </c>
      <c r="E18" s="36" t="e">
        <f>IF($A18&gt;0,VLOOKUP($A18,DS!$A$3:$K$4912,6),"")</f>
        <v>#N/A</v>
      </c>
      <c r="F18" s="111" t="e">
        <f>IF($A18&gt;0,VLOOKUP($A18,DS!$A$3:$K$4912,8),"")</f>
        <v>#N/A</v>
      </c>
      <c r="G18" s="111" t="e">
        <f>IF($A18&gt;0,VLOOKUP($A18,DS!$A$3:$K$4912,9),"")</f>
        <v>#N/A</v>
      </c>
      <c r="H18" s="37"/>
      <c r="I18" s="38"/>
      <c r="J18" s="38"/>
      <c r="K18" s="38"/>
      <c r="L18" s="329" t="e">
        <f>IF($A18&gt;0,VLOOKUP($A18,DS!$A$3:$Q$4912,16,0),"")</f>
        <v>#N/A</v>
      </c>
      <c r="M18" s="330"/>
      <c r="N18" s="331"/>
      <c r="O18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9" spans="1:15" ht="20.100000000000001" customHeight="1">
      <c r="A19" t="e">
        <f>IF(B19&gt;VLOOKUP($E$2&amp;"-"&amp;$C$3,CHIAPHONG!$A$2:$K$396,2,FALSE),0,A18+1)</f>
        <v>#N/A</v>
      </c>
      <c r="B19" s="34">
        <f t="shared" si="0"/>
        <v>12</v>
      </c>
      <c r="C19" s="107" t="e">
        <f>IF($A19&gt;0,VLOOKUP($A19,DS!$A$3:$K$4912,4),"")</f>
        <v>#N/A</v>
      </c>
      <c r="D19" s="35" t="e">
        <f>IF($A19&gt;0,VLOOKUP($A19,DS!$A$3:$K$4912,5),"")</f>
        <v>#N/A</v>
      </c>
      <c r="E19" s="36" t="e">
        <f>IF($A19&gt;0,VLOOKUP($A19,DS!$A$3:$K$4912,6),"")</f>
        <v>#N/A</v>
      </c>
      <c r="F19" s="111" t="e">
        <f>IF($A19&gt;0,VLOOKUP($A19,DS!$A$3:$K$4912,8),"")</f>
        <v>#N/A</v>
      </c>
      <c r="G19" s="111" t="e">
        <f>IF($A19&gt;0,VLOOKUP($A19,DS!$A$3:$K$4912,9),"")</f>
        <v>#N/A</v>
      </c>
      <c r="H19" s="37"/>
      <c r="I19" s="38"/>
      <c r="J19" s="38"/>
      <c r="K19" s="38"/>
      <c r="L19" s="329" t="e">
        <f>IF($A19&gt;0,VLOOKUP($A19,DS!$A$3:$Q$4912,16,0),"")</f>
        <v>#N/A</v>
      </c>
      <c r="M19" s="330"/>
      <c r="N19" s="331"/>
      <c r="O19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20" spans="1:15" ht="20.100000000000001" customHeight="1">
      <c r="A20" t="e">
        <f>IF(B20&gt;VLOOKUP($E$2&amp;"-"&amp;$C$3,CHIAPHONG!$A$2:$K$396,2,FALSE),0,A19+1)</f>
        <v>#N/A</v>
      </c>
      <c r="B20" s="34">
        <f t="shared" si="0"/>
        <v>13</v>
      </c>
      <c r="C20" s="107" t="e">
        <f>IF($A20&gt;0,VLOOKUP($A20,DS!$A$3:$K$4912,4),"")</f>
        <v>#N/A</v>
      </c>
      <c r="D20" s="35" t="e">
        <f>IF($A20&gt;0,VLOOKUP($A20,DS!$A$3:$K$4912,5),"")</f>
        <v>#N/A</v>
      </c>
      <c r="E20" s="36" t="e">
        <f>IF($A20&gt;0,VLOOKUP($A20,DS!$A$3:$K$4912,6),"")</f>
        <v>#N/A</v>
      </c>
      <c r="F20" s="111" t="e">
        <f>IF($A20&gt;0,VLOOKUP($A20,DS!$A$3:$K$4912,8),"")</f>
        <v>#N/A</v>
      </c>
      <c r="G20" s="111" t="e">
        <f>IF($A20&gt;0,VLOOKUP($A20,DS!$A$3:$K$4912,9),"")</f>
        <v>#N/A</v>
      </c>
      <c r="H20" s="37"/>
      <c r="I20" s="38"/>
      <c r="J20" s="38"/>
      <c r="K20" s="38"/>
      <c r="L20" s="329" t="e">
        <f>IF($A20&gt;0,VLOOKUP($A20,DS!$A$3:$Q$4912,16,0),"")</f>
        <v>#N/A</v>
      </c>
      <c r="M20" s="330"/>
      <c r="N20" s="331"/>
      <c r="O20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21" spans="1:15" ht="20.100000000000001" customHeight="1">
      <c r="A21" t="e">
        <f>IF(B21&gt;VLOOKUP($E$2&amp;"-"&amp;$C$3,CHIAPHONG!$A$2:$K$396,2,FALSE),0,A20+1)</f>
        <v>#N/A</v>
      </c>
      <c r="B21" s="34">
        <f t="shared" si="0"/>
        <v>14</v>
      </c>
      <c r="C21" s="107" t="e">
        <f>IF($A21&gt;0,VLOOKUP($A21,DS!$A$3:$K$4912,4),"")</f>
        <v>#N/A</v>
      </c>
      <c r="D21" s="35" t="e">
        <f>IF($A21&gt;0,VLOOKUP($A21,DS!$A$3:$K$4912,5),"")</f>
        <v>#N/A</v>
      </c>
      <c r="E21" s="36" t="e">
        <f>IF($A21&gt;0,VLOOKUP($A21,DS!$A$3:$K$4912,6),"")</f>
        <v>#N/A</v>
      </c>
      <c r="F21" s="111" t="e">
        <f>IF($A21&gt;0,VLOOKUP($A21,DS!$A$3:$K$4912,8),"")</f>
        <v>#N/A</v>
      </c>
      <c r="G21" s="111" t="e">
        <f>IF($A21&gt;0,VLOOKUP($A21,DS!$A$3:$K$4912,9),"")</f>
        <v>#N/A</v>
      </c>
      <c r="H21" s="37"/>
      <c r="I21" s="38"/>
      <c r="J21" s="38"/>
      <c r="K21" s="38"/>
      <c r="L21" s="329" t="e">
        <f>IF($A21&gt;0,VLOOKUP($A21,DS!$A$3:$Q$4912,16,0),"")</f>
        <v>#N/A</v>
      </c>
      <c r="M21" s="330"/>
      <c r="N21" s="331"/>
      <c r="O21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22" spans="1:15" ht="20.100000000000001" customHeight="1">
      <c r="A22" t="e">
        <f>IF(B22&gt;VLOOKUP($E$2&amp;"-"&amp;$C$3,CHIAPHONG!$A$2:$K$396,2,FALSE),0,A21+1)</f>
        <v>#N/A</v>
      </c>
      <c r="B22" s="34">
        <f t="shared" si="0"/>
        <v>15</v>
      </c>
      <c r="C22" s="107" t="e">
        <f>IF($A22&gt;0,VLOOKUP($A22,DS!$A$3:$K$4912,4),"")</f>
        <v>#N/A</v>
      </c>
      <c r="D22" s="35" t="e">
        <f>IF($A22&gt;0,VLOOKUP($A22,DS!$A$3:$K$4912,5),"")</f>
        <v>#N/A</v>
      </c>
      <c r="E22" s="36" t="e">
        <f>IF($A22&gt;0,VLOOKUP($A22,DS!$A$3:$K$4912,6),"")</f>
        <v>#N/A</v>
      </c>
      <c r="F22" s="111" t="e">
        <f>IF($A22&gt;0,VLOOKUP($A22,DS!$A$3:$K$4912,8),"")</f>
        <v>#N/A</v>
      </c>
      <c r="G22" s="111" t="e">
        <f>IF($A22&gt;0,VLOOKUP($A22,DS!$A$3:$K$4912,9),"")</f>
        <v>#N/A</v>
      </c>
      <c r="H22" s="37"/>
      <c r="I22" s="38"/>
      <c r="J22" s="38"/>
      <c r="K22" s="38"/>
      <c r="L22" s="329" t="e">
        <f>IF($A22&gt;0,VLOOKUP($A22,DS!$A$3:$Q$4912,16,0),"")</f>
        <v>#N/A</v>
      </c>
      <c r="M22" s="330"/>
      <c r="N22" s="331"/>
      <c r="O22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23" spans="1:15" ht="20.100000000000001" customHeight="1">
      <c r="A23" t="e">
        <f>IF(B23&gt;VLOOKUP($E$2&amp;"-"&amp;$C$3,CHIAPHONG!$A$2:$K$396,2,FALSE),0,A22+1)</f>
        <v>#N/A</v>
      </c>
      <c r="B23" s="34">
        <f t="shared" si="0"/>
        <v>16</v>
      </c>
      <c r="C23" s="107" t="e">
        <f>IF($A23&gt;0,VLOOKUP($A23,DS!$A$3:$K$4912,4),"")</f>
        <v>#N/A</v>
      </c>
      <c r="D23" s="35" t="e">
        <f>IF($A23&gt;0,VLOOKUP($A23,DS!$A$3:$K$4912,5),"")</f>
        <v>#N/A</v>
      </c>
      <c r="E23" s="36" t="e">
        <f>IF($A23&gt;0,VLOOKUP($A23,DS!$A$3:$K$4912,6),"")</f>
        <v>#N/A</v>
      </c>
      <c r="F23" s="111" t="e">
        <f>IF($A23&gt;0,VLOOKUP($A23,DS!$A$3:$K$4912,8),"")</f>
        <v>#N/A</v>
      </c>
      <c r="G23" s="111" t="e">
        <f>IF($A23&gt;0,VLOOKUP($A23,DS!$A$3:$K$4912,9),"")</f>
        <v>#N/A</v>
      </c>
      <c r="H23" s="37"/>
      <c r="I23" s="38"/>
      <c r="J23" s="38"/>
      <c r="K23" s="38"/>
      <c r="L23" s="329" t="e">
        <f>IF($A23&gt;0,VLOOKUP($A23,DS!$A$3:$Q$4912,16,0),"")</f>
        <v>#N/A</v>
      </c>
      <c r="M23" s="330"/>
      <c r="N23" s="331"/>
      <c r="O23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24" spans="1:15" ht="20.100000000000001" customHeight="1">
      <c r="A24" t="e">
        <f>IF(B24&gt;VLOOKUP($E$2&amp;"-"&amp;$C$3,CHIAPHONG!$A$2:$K$396,2,FALSE),0,A23+1)</f>
        <v>#N/A</v>
      </c>
      <c r="B24" s="34">
        <f t="shared" si="0"/>
        <v>17</v>
      </c>
      <c r="C24" s="107" t="e">
        <f>IF($A24&gt;0,VLOOKUP($A24,DS!$A$3:$K$4912,4),"")</f>
        <v>#N/A</v>
      </c>
      <c r="D24" s="35" t="e">
        <f>IF($A24&gt;0,VLOOKUP($A24,DS!$A$3:$K$4912,5),"")</f>
        <v>#N/A</v>
      </c>
      <c r="E24" s="36" t="e">
        <f>IF($A24&gt;0,VLOOKUP($A24,DS!$A$3:$K$4912,6),"")</f>
        <v>#N/A</v>
      </c>
      <c r="F24" s="111" t="e">
        <f>IF($A24&gt;0,VLOOKUP($A24,DS!$A$3:$K$4912,8),"")</f>
        <v>#N/A</v>
      </c>
      <c r="G24" s="111" t="e">
        <f>IF($A24&gt;0,VLOOKUP($A24,DS!$A$3:$K$4912,9),"")</f>
        <v>#N/A</v>
      </c>
      <c r="H24" s="37"/>
      <c r="I24" s="38"/>
      <c r="J24" s="38"/>
      <c r="K24" s="38"/>
      <c r="L24" s="329" t="e">
        <f>IF($A24&gt;0,VLOOKUP($A24,DS!$A$3:$Q$4912,16,0),"")</f>
        <v>#N/A</v>
      </c>
      <c r="M24" s="330"/>
      <c r="N24" s="331"/>
      <c r="O24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25" spans="1:15" ht="20.100000000000001" customHeight="1">
      <c r="A25" t="e">
        <f>IF(B25&gt;VLOOKUP($E$2&amp;"-"&amp;$C$3,CHIAPHONG!$A$2:$K$396,2,FALSE),0,A24+1)</f>
        <v>#N/A</v>
      </c>
      <c r="B25" s="34">
        <f t="shared" si="0"/>
        <v>18</v>
      </c>
      <c r="C25" s="107" t="e">
        <f>IF($A25&gt;0,VLOOKUP($A25,DS!$A$3:$K$4912,4),"")</f>
        <v>#N/A</v>
      </c>
      <c r="D25" s="35" t="e">
        <f>IF($A25&gt;0,VLOOKUP($A25,DS!$A$3:$K$4912,5),"")</f>
        <v>#N/A</v>
      </c>
      <c r="E25" s="36" t="e">
        <f>IF($A25&gt;0,VLOOKUP($A25,DS!$A$3:$K$4912,6),"")</f>
        <v>#N/A</v>
      </c>
      <c r="F25" s="111" t="e">
        <f>IF($A25&gt;0,VLOOKUP($A25,DS!$A$3:$K$4912,8),"")</f>
        <v>#N/A</v>
      </c>
      <c r="G25" s="111" t="e">
        <f>IF($A25&gt;0,VLOOKUP($A25,DS!$A$3:$K$4912,9),"")</f>
        <v>#N/A</v>
      </c>
      <c r="H25" s="37"/>
      <c r="I25" s="38"/>
      <c r="J25" s="38"/>
      <c r="K25" s="38"/>
      <c r="L25" s="329" t="e">
        <f>IF($A25&gt;0,VLOOKUP($A25,DS!$A$3:$Q$4912,16,0),"")</f>
        <v>#N/A</v>
      </c>
      <c r="M25" s="330"/>
      <c r="N25" s="331"/>
      <c r="O25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26" spans="1:15" ht="20.100000000000001" customHeight="1">
      <c r="A26" t="e">
        <f>IF(B26&gt;VLOOKUP($E$2&amp;"-"&amp;$C$3,CHIAPHONG!$A$2:$K$396,2,FALSE),0,A25+1)</f>
        <v>#N/A</v>
      </c>
      <c r="B26" s="34">
        <f t="shared" si="0"/>
        <v>19</v>
      </c>
      <c r="C26" s="107" t="e">
        <f>IF($A26&gt;0,VLOOKUP($A26,DS!$A$3:$K$4912,4),"")</f>
        <v>#N/A</v>
      </c>
      <c r="D26" s="35" t="e">
        <f>IF($A26&gt;0,VLOOKUP($A26,DS!$A$3:$K$4912,5),"")</f>
        <v>#N/A</v>
      </c>
      <c r="E26" s="36" t="e">
        <f>IF($A26&gt;0,VLOOKUP($A26,DS!$A$3:$K$4912,6),"")</f>
        <v>#N/A</v>
      </c>
      <c r="F26" s="111" t="e">
        <f>IF($A26&gt;0,VLOOKUP($A26,DS!$A$3:$K$4912,8),"")</f>
        <v>#N/A</v>
      </c>
      <c r="G26" s="111" t="e">
        <f>IF($A26&gt;0,VLOOKUP($A26,DS!$A$3:$K$4912,9),"")</f>
        <v>#N/A</v>
      </c>
      <c r="H26" s="37"/>
      <c r="I26" s="38"/>
      <c r="J26" s="38"/>
      <c r="K26" s="38"/>
      <c r="L26" s="329" t="e">
        <f>IF($A26&gt;0,VLOOKUP($A26,DS!$A$3:$Q$4912,16,0),"")</f>
        <v>#N/A</v>
      </c>
      <c r="M26" s="330"/>
      <c r="N26" s="331"/>
      <c r="O26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27" spans="1:15" ht="20.100000000000001" customHeight="1">
      <c r="A27" t="e">
        <f>IF(B27&gt;VLOOKUP($E$2&amp;"-"&amp;$C$3,CHIAPHONG!$A$2:$K$396,2,FALSE),0,A26+1)</f>
        <v>#N/A</v>
      </c>
      <c r="B27" s="34">
        <f t="shared" si="0"/>
        <v>20</v>
      </c>
      <c r="C27" s="107" t="e">
        <f>IF($A27&gt;0,VLOOKUP($A27,DS!$A$3:$K$4912,4),"")</f>
        <v>#N/A</v>
      </c>
      <c r="D27" s="35" t="e">
        <f>IF($A27&gt;0,VLOOKUP($A27,DS!$A$3:$K$4912,5),"")</f>
        <v>#N/A</v>
      </c>
      <c r="E27" s="36" t="e">
        <f>IF($A27&gt;0,VLOOKUP($A27,DS!$A$3:$K$4912,6),"")</f>
        <v>#N/A</v>
      </c>
      <c r="F27" s="111" t="e">
        <f>IF($A27&gt;0,VLOOKUP($A27,DS!$A$3:$K$4912,8),"")</f>
        <v>#N/A</v>
      </c>
      <c r="G27" s="111" t="e">
        <f>IF($A27&gt;0,VLOOKUP($A27,DS!$A$3:$K$4912,9),"")</f>
        <v>#N/A</v>
      </c>
      <c r="H27" s="37"/>
      <c r="I27" s="38"/>
      <c r="J27" s="38"/>
      <c r="K27" s="38"/>
      <c r="L27" s="329" t="e">
        <f>IF($A27&gt;0,VLOOKUP($A27,DS!$A$3:$Q$4912,16,0),"")</f>
        <v>#N/A</v>
      </c>
      <c r="M27" s="330"/>
      <c r="N27" s="331"/>
      <c r="O27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28" spans="1:15" ht="20.100000000000001" customHeight="1">
      <c r="A28" t="e">
        <f>IF(B28&gt;VLOOKUP($E$2&amp;"-"&amp;$C$3,CHIAPHONG!$A$2:$K$396,2,FALSE),0,A27+1)</f>
        <v>#N/A</v>
      </c>
      <c r="B28" s="34">
        <f t="shared" si="0"/>
        <v>21</v>
      </c>
      <c r="C28" s="107" t="e">
        <f>IF($A28&gt;0,VLOOKUP($A28,DS!$A$3:$K$4912,4),"")</f>
        <v>#N/A</v>
      </c>
      <c r="D28" s="35" t="e">
        <f>IF($A28&gt;0,VLOOKUP($A28,DS!$A$3:$K$4912,5),"")</f>
        <v>#N/A</v>
      </c>
      <c r="E28" s="36" t="e">
        <f>IF($A28&gt;0,VLOOKUP($A28,DS!$A$3:$K$4912,6),"")</f>
        <v>#N/A</v>
      </c>
      <c r="F28" s="111" t="e">
        <f>IF($A28&gt;0,VLOOKUP($A28,DS!$A$3:$K$4912,8),"")</f>
        <v>#N/A</v>
      </c>
      <c r="G28" s="111" t="e">
        <f>IF($A28&gt;0,VLOOKUP($A28,DS!$A$3:$K$4912,9),"")</f>
        <v>#N/A</v>
      </c>
      <c r="H28" s="37"/>
      <c r="I28" s="38"/>
      <c r="J28" s="38"/>
      <c r="K28" s="38"/>
      <c r="L28" s="329" t="e">
        <f>IF($A28&gt;0,VLOOKUP($A28,DS!$A$3:$Q$4912,16,0),"")</f>
        <v>#N/A</v>
      </c>
      <c r="M28" s="330"/>
      <c r="N28" s="331"/>
      <c r="O28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29" spans="1:15" ht="20.100000000000001" customHeight="1">
      <c r="A29" t="e">
        <f>IF(B29&gt;VLOOKUP($E$2&amp;"-"&amp;$C$3,CHIAPHONG!$A$2:$K$396,2,FALSE),0,A28+1)</f>
        <v>#N/A</v>
      </c>
      <c r="B29" s="34">
        <f t="shared" si="0"/>
        <v>22</v>
      </c>
      <c r="C29" s="107" t="e">
        <f>IF($A29&gt;0,VLOOKUP($A29,DS!$A$3:$K$4912,4),"")</f>
        <v>#N/A</v>
      </c>
      <c r="D29" s="35" t="e">
        <f>IF($A29&gt;0,VLOOKUP($A29,DS!$A$3:$K$4912,5),"")</f>
        <v>#N/A</v>
      </c>
      <c r="E29" s="36" t="e">
        <f>IF($A29&gt;0,VLOOKUP($A29,DS!$A$3:$K$4912,6),"")</f>
        <v>#N/A</v>
      </c>
      <c r="F29" s="111" t="e">
        <f>IF($A29&gt;0,VLOOKUP($A29,DS!$A$3:$K$4912,8),"")</f>
        <v>#N/A</v>
      </c>
      <c r="G29" s="111" t="e">
        <f>IF($A29&gt;0,VLOOKUP($A29,DS!$A$3:$K$4912,9),"")</f>
        <v>#N/A</v>
      </c>
      <c r="H29" s="37"/>
      <c r="I29" s="38"/>
      <c r="J29" s="38"/>
      <c r="K29" s="38"/>
      <c r="L29" s="329" t="e">
        <f>IF($A29&gt;0,VLOOKUP($A29,DS!$A$3:$Q$4912,16,0),"")</f>
        <v>#N/A</v>
      </c>
      <c r="M29" s="330"/>
      <c r="N29" s="331"/>
      <c r="O29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30" spans="1:15" ht="20.100000000000001" customHeight="1">
      <c r="A30" t="e">
        <f>IF(B30&gt;VLOOKUP($E$2&amp;"-"&amp;$C$3,CHIAPHONG!$A$2:$K$396,2,FALSE),0,A29+1)</f>
        <v>#N/A</v>
      </c>
      <c r="B30" s="34">
        <f t="shared" si="0"/>
        <v>23</v>
      </c>
      <c r="C30" s="107" t="e">
        <f>IF($A30&gt;0,VLOOKUP($A30,DS!$A$3:$K$4912,4),"")</f>
        <v>#N/A</v>
      </c>
      <c r="D30" s="35" t="e">
        <f>IF($A30&gt;0,VLOOKUP($A30,DS!$A$3:$K$4912,5),"")</f>
        <v>#N/A</v>
      </c>
      <c r="E30" s="36" t="e">
        <f>IF($A30&gt;0,VLOOKUP($A30,DS!$A$3:$K$4912,6),"")</f>
        <v>#N/A</v>
      </c>
      <c r="F30" s="111" t="e">
        <f>IF($A30&gt;0,VLOOKUP($A30,DS!$A$3:$K$4912,8),"")</f>
        <v>#N/A</v>
      </c>
      <c r="G30" s="111" t="e">
        <f>IF($A30&gt;0,VLOOKUP($A30,DS!$A$3:$K$4912,9),"")</f>
        <v>#N/A</v>
      </c>
      <c r="H30" s="37"/>
      <c r="I30" s="38"/>
      <c r="J30" s="38"/>
      <c r="K30" s="38"/>
      <c r="L30" s="329" t="e">
        <f>IF($A30&gt;0,VLOOKUP($A30,DS!$A$3:$Q$4912,16,0),"")</f>
        <v>#N/A</v>
      </c>
      <c r="M30" s="330"/>
      <c r="N30" s="331"/>
      <c r="O30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31" spans="1:15" ht="20.100000000000001" customHeight="1">
      <c r="A31" t="e">
        <f>IF(B31&gt;VLOOKUP($E$2&amp;"-"&amp;$C$3,CHIAPHONG!$A$2:$K$396,2,FALSE),0,A30+1)</f>
        <v>#N/A</v>
      </c>
      <c r="B31" s="34">
        <f t="shared" si="0"/>
        <v>24</v>
      </c>
      <c r="C31" s="107" t="e">
        <f>IF($A31&gt;0,VLOOKUP($A31,DS!$A$3:$K$4912,4),"")</f>
        <v>#N/A</v>
      </c>
      <c r="D31" s="35" t="e">
        <f>IF($A31&gt;0,VLOOKUP($A31,DS!$A$3:$K$4912,5),"")</f>
        <v>#N/A</v>
      </c>
      <c r="E31" s="36" t="e">
        <f>IF($A31&gt;0,VLOOKUP($A31,DS!$A$3:$K$4912,6),"")</f>
        <v>#N/A</v>
      </c>
      <c r="F31" s="111" t="e">
        <f>IF($A31&gt;0,VLOOKUP($A31,DS!$A$3:$K$4912,8),"")</f>
        <v>#N/A</v>
      </c>
      <c r="G31" s="111" t="e">
        <f>IF($A31&gt;0,VLOOKUP($A31,DS!$A$3:$K$4912,9),"")</f>
        <v>#N/A</v>
      </c>
      <c r="H31" s="37"/>
      <c r="I31" s="38"/>
      <c r="J31" s="38"/>
      <c r="K31" s="38"/>
      <c r="L31" s="329" t="e">
        <f>IF($A31&gt;0,VLOOKUP($A31,DS!$A$3:$Q$4912,16,0),"")</f>
        <v>#N/A</v>
      </c>
      <c r="M31" s="330"/>
      <c r="N31" s="331"/>
      <c r="O31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32" spans="1:15" ht="20.100000000000001" customHeight="1">
      <c r="A32" t="e">
        <f>IF(B32&gt;VLOOKUP($E$2&amp;"-"&amp;$C$3,CHIAPHONG!$A$2:$K$396,2,FALSE),0,A31+1)</f>
        <v>#N/A</v>
      </c>
      <c r="B32" s="34">
        <f t="shared" si="0"/>
        <v>25</v>
      </c>
      <c r="C32" s="107" t="e">
        <f>IF($A32&gt;0,VLOOKUP($A32,DS!$A$3:$K$4912,4),"")</f>
        <v>#N/A</v>
      </c>
      <c r="D32" s="35" t="e">
        <f>IF($A32&gt;0,VLOOKUP($A32,DS!$A$3:$K$4912,5),"")</f>
        <v>#N/A</v>
      </c>
      <c r="E32" s="36" t="e">
        <f>IF($A32&gt;0,VLOOKUP($A32,DS!$A$3:$K$4912,6),"")</f>
        <v>#N/A</v>
      </c>
      <c r="F32" s="111" t="e">
        <f>IF($A32&gt;0,VLOOKUP($A32,DS!$A$3:$K$4912,8),"")</f>
        <v>#N/A</v>
      </c>
      <c r="G32" s="111" t="e">
        <f>IF($A32&gt;0,VLOOKUP($A32,DS!$A$3:$K$4912,9),"")</f>
        <v>#N/A</v>
      </c>
      <c r="H32" s="37"/>
      <c r="I32" s="38"/>
      <c r="J32" s="38"/>
      <c r="K32" s="38"/>
      <c r="L32" s="329" t="e">
        <f>IF($A32&gt;0,VLOOKUP($A32,DS!$A$3:$Q$4912,16,0),"")</f>
        <v>#N/A</v>
      </c>
      <c r="M32" s="330"/>
      <c r="N32" s="331"/>
      <c r="O32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33" spans="1:15" ht="20.100000000000001" customHeight="1">
      <c r="A33" t="e">
        <f>IF(B33&gt;VLOOKUP($E$2&amp;"-"&amp;$C$3,CHIAPHONG!$A$2:$K$396,2,FALSE),0,A32+1)</f>
        <v>#N/A</v>
      </c>
      <c r="B33" s="34">
        <f t="shared" si="0"/>
        <v>26</v>
      </c>
      <c r="C33" s="107" t="e">
        <f>IF($A33&gt;0,VLOOKUP($A33,DS!$A$3:$K$4912,4),"")</f>
        <v>#N/A</v>
      </c>
      <c r="D33" s="35" t="e">
        <f>IF($A33&gt;0,VLOOKUP($A33,DS!$A$3:$K$4912,5),"")</f>
        <v>#N/A</v>
      </c>
      <c r="E33" s="36" t="e">
        <f>IF($A33&gt;0,VLOOKUP($A33,DS!$A$3:$K$4912,6),"")</f>
        <v>#N/A</v>
      </c>
      <c r="F33" s="111" t="e">
        <f>IF($A33&gt;0,VLOOKUP($A33,DS!$A$3:$K$4912,8),"")</f>
        <v>#N/A</v>
      </c>
      <c r="G33" s="111" t="e">
        <f>IF($A33&gt;0,VLOOKUP($A33,DS!$A$3:$K$4912,9),"")</f>
        <v>#N/A</v>
      </c>
      <c r="H33" s="37"/>
      <c r="I33" s="38"/>
      <c r="J33" s="38"/>
      <c r="K33" s="38"/>
      <c r="L33" s="329" t="e">
        <f>IF($A33&gt;0,VLOOKUP($A33,DS!$A$3:$Q$4912,16,0),"")</f>
        <v>#N/A</v>
      </c>
      <c r="M33" s="330"/>
      <c r="N33" s="331"/>
      <c r="O33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34" spans="1:15" ht="20.100000000000001" customHeight="1">
      <c r="A34" t="e">
        <f>IF(B34&gt;VLOOKUP($E$2&amp;"-"&amp;$C$3,CHIAPHONG!$A$2:$K$396,2,FALSE),0,A33+1)</f>
        <v>#N/A</v>
      </c>
      <c r="B34" s="34">
        <f t="shared" si="0"/>
        <v>27</v>
      </c>
      <c r="C34" s="107" t="e">
        <f>IF($A34&gt;0,VLOOKUP($A34,DS!$A$3:$K$4912,4),"")</f>
        <v>#N/A</v>
      </c>
      <c r="D34" s="35" t="e">
        <f>IF($A34&gt;0,VLOOKUP($A34,DS!$A$3:$K$4912,5),"")</f>
        <v>#N/A</v>
      </c>
      <c r="E34" s="36" t="e">
        <f>IF($A34&gt;0,VLOOKUP($A34,DS!$A$3:$K$4912,6),"")</f>
        <v>#N/A</v>
      </c>
      <c r="F34" s="111" t="e">
        <f>IF($A34&gt;0,VLOOKUP($A34,DS!$A$3:$K$4912,8),"")</f>
        <v>#N/A</v>
      </c>
      <c r="G34" s="111" t="e">
        <f>IF($A34&gt;0,VLOOKUP($A34,DS!$A$3:$K$4912,9),"")</f>
        <v>#N/A</v>
      </c>
      <c r="H34" s="37"/>
      <c r="I34" s="38"/>
      <c r="J34" s="38"/>
      <c r="K34" s="38"/>
      <c r="L34" s="329" t="e">
        <f>IF($A34&gt;0,VLOOKUP($A34,DS!$A$3:$Q$4912,16,0),"")</f>
        <v>#N/A</v>
      </c>
      <c r="M34" s="330"/>
      <c r="N34" s="331"/>
      <c r="O34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35" spans="1:15" ht="20.100000000000001" customHeight="1">
      <c r="A35" t="e">
        <f>IF(B35&gt;VLOOKUP($E$2&amp;"-"&amp;$C$3,CHIAPHONG!$A$2:$K$396,2,FALSE),0,A34+1)</f>
        <v>#N/A</v>
      </c>
      <c r="B35" s="34">
        <f t="shared" si="0"/>
        <v>28</v>
      </c>
      <c r="C35" s="107" t="e">
        <f>IF($A35&gt;0,VLOOKUP($A35,DS!$A$3:$K$4912,4),"")</f>
        <v>#N/A</v>
      </c>
      <c r="D35" s="35" t="e">
        <f>IF($A35&gt;0,VLOOKUP($A35,DS!$A$3:$K$4912,5),"")</f>
        <v>#N/A</v>
      </c>
      <c r="E35" s="36" t="e">
        <f>IF($A35&gt;0,VLOOKUP($A35,DS!$A$3:$K$4912,6),"")</f>
        <v>#N/A</v>
      </c>
      <c r="F35" s="111" t="e">
        <f>IF($A35&gt;0,VLOOKUP($A35,DS!$A$3:$K$4912,8),"")</f>
        <v>#N/A</v>
      </c>
      <c r="G35" s="111" t="e">
        <f>IF($A35&gt;0,VLOOKUP($A35,DS!$A$3:$K$4912,9),"")</f>
        <v>#N/A</v>
      </c>
      <c r="H35" s="37"/>
      <c r="I35" s="38"/>
      <c r="J35" s="38"/>
      <c r="K35" s="38"/>
      <c r="L35" s="329" t="e">
        <f>IF($A35&gt;0,VLOOKUP($A35,DS!$A$3:$Q$4912,16,0),"")</f>
        <v>#N/A</v>
      </c>
      <c r="M35" s="330"/>
      <c r="N35" s="331"/>
      <c r="O35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36" spans="1:15" ht="20.100000000000001" customHeight="1">
      <c r="A36" t="e">
        <f>IF(B36&gt;VLOOKUP($E$2&amp;"-"&amp;$C$3,CHIAPHONG!$A$2:$K$396,2,FALSE),0,A35+1)</f>
        <v>#N/A</v>
      </c>
      <c r="B36" s="34">
        <f t="shared" si="0"/>
        <v>29</v>
      </c>
      <c r="C36" s="107" t="e">
        <f>IF($A36&gt;0,VLOOKUP($A36,DS!$A$3:$K$4912,4),"")</f>
        <v>#N/A</v>
      </c>
      <c r="D36" s="35" t="e">
        <f>IF($A36&gt;0,VLOOKUP($A36,DS!$A$3:$K$4912,5),"")</f>
        <v>#N/A</v>
      </c>
      <c r="E36" s="36" t="e">
        <f>IF($A36&gt;0,VLOOKUP($A36,DS!$A$3:$K$4912,6),"")</f>
        <v>#N/A</v>
      </c>
      <c r="F36" s="111" t="e">
        <f>IF($A36&gt;0,VLOOKUP($A36,DS!$A$3:$K$4912,8),"")</f>
        <v>#N/A</v>
      </c>
      <c r="G36" s="111" t="e">
        <f>IF($A36&gt;0,VLOOKUP($A36,DS!$A$3:$K$4912,9),"")</f>
        <v>#N/A</v>
      </c>
      <c r="H36" s="37"/>
      <c r="I36" s="38"/>
      <c r="J36" s="38"/>
      <c r="K36" s="38"/>
      <c r="L36" s="329" t="e">
        <f>IF($A36&gt;0,VLOOKUP($A36,DS!$A$3:$Q$4912,16,0),"")</f>
        <v>#N/A</v>
      </c>
      <c r="M36" s="330"/>
      <c r="N36" s="331"/>
      <c r="O36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37" spans="1:15" ht="20.100000000000001" customHeight="1">
      <c r="A37" t="e">
        <f>IF(B37&gt;VLOOKUP($E$2&amp;"-"&amp;$C$3,CHIAPHONG!$A$2:$K$396,2,FALSE),0,A36+1)</f>
        <v>#N/A</v>
      </c>
      <c r="B37" s="40">
        <f t="shared" si="0"/>
        <v>30</v>
      </c>
      <c r="C37" s="107" t="e">
        <f>IF($A37&gt;0,VLOOKUP($A37,DS!$A$3:$K$4912,4),"")</f>
        <v>#N/A</v>
      </c>
      <c r="D37" s="35" t="e">
        <f>IF($A37&gt;0,VLOOKUP($A37,DS!$A$3:$K$4912,5),"")</f>
        <v>#N/A</v>
      </c>
      <c r="E37" s="36" t="e">
        <f>IF($A37&gt;0,VLOOKUP($A37,DS!$A$3:$K$4912,6),"")</f>
        <v>#N/A</v>
      </c>
      <c r="F37" s="111" t="e">
        <f>IF($A37&gt;0,VLOOKUP($A37,DS!$A$3:$K$4912,8),"")</f>
        <v>#N/A</v>
      </c>
      <c r="G37" s="111" t="e">
        <f>IF($A37&gt;0,VLOOKUP($A37,DS!$A$3:$K$4912,9),"")</f>
        <v>#N/A</v>
      </c>
      <c r="H37" s="41"/>
      <c r="I37" s="42"/>
      <c r="J37" s="42"/>
      <c r="K37" s="42"/>
      <c r="L37" s="329" t="e">
        <f>IF($A37&gt;0,VLOOKUP($A37,DS!$A$3:$Q$4912,16,0),"")</f>
        <v>#N/A</v>
      </c>
      <c r="M37" s="330"/>
      <c r="N37" s="331"/>
      <c r="O37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38" spans="1:15" ht="23.25" customHeight="1">
      <c r="A38">
        <v>0</v>
      </c>
      <c r="B38" s="43" t="s">
        <v>34</v>
      </c>
      <c r="C38" s="108"/>
      <c r="D38" s="45"/>
      <c r="E38" s="46"/>
      <c r="F38" s="112"/>
      <c r="G38" s="112"/>
      <c r="H38" s="48"/>
      <c r="I38" s="49"/>
      <c r="J38" s="49"/>
      <c r="K38" s="49"/>
      <c r="L38" s="39"/>
      <c r="M38" s="39"/>
      <c r="N38" s="39"/>
    </row>
    <row r="39" spans="1:15" ht="20.100000000000001" customHeight="1">
      <c r="A39">
        <v>0</v>
      </c>
      <c r="B39" s="50" t="s">
        <v>60</v>
      </c>
      <c r="C39" s="109"/>
      <c r="D39" s="52"/>
      <c r="E39" s="53"/>
      <c r="F39" s="113"/>
      <c r="G39" s="113"/>
      <c r="H39" s="55"/>
      <c r="I39" s="56"/>
      <c r="J39" s="56"/>
      <c r="K39" s="56"/>
      <c r="L39" s="57"/>
      <c r="M39" s="57"/>
      <c r="N39" s="57"/>
    </row>
    <row r="40" spans="1:15" ht="20.100000000000001" customHeight="1">
      <c r="A40">
        <v>0</v>
      </c>
      <c r="B40" s="58"/>
      <c r="C40" s="109"/>
      <c r="D40" s="52"/>
      <c r="E40" s="53"/>
      <c r="F40" s="113"/>
      <c r="G40" s="113"/>
      <c r="H40" s="55"/>
      <c r="I40" s="56"/>
      <c r="J40" s="56"/>
      <c r="K40" s="56"/>
      <c r="L40" s="57"/>
      <c r="M40" s="57"/>
      <c r="N40" s="57"/>
    </row>
    <row r="41" spans="1:15" ht="20.100000000000001" customHeight="1">
      <c r="A41" s="99">
        <v>0</v>
      </c>
      <c r="B41" s="58"/>
      <c r="C41" s="109"/>
      <c r="D41" s="52"/>
      <c r="E41" s="53"/>
      <c r="F41" s="113"/>
      <c r="G41" s="113"/>
      <c r="H41" s="55"/>
      <c r="I41" s="56"/>
      <c r="J41" s="56"/>
      <c r="K41" s="56"/>
      <c r="L41" s="57"/>
      <c r="M41" s="57"/>
      <c r="N41" s="57"/>
    </row>
    <row r="42" spans="1:15" ht="8.25" customHeight="1">
      <c r="A42" s="99">
        <v>0</v>
      </c>
      <c r="B42" s="58"/>
      <c r="C42" s="109"/>
      <c r="D42" s="52"/>
      <c r="E42" s="53"/>
      <c r="F42" s="113"/>
      <c r="G42" s="113"/>
      <c r="H42" s="55"/>
      <c r="I42" s="56"/>
      <c r="J42" s="56"/>
      <c r="K42" s="56"/>
      <c r="L42" s="57"/>
      <c r="M42" s="57"/>
      <c r="N42" s="57"/>
    </row>
    <row r="43" spans="1:15" ht="20.100000000000001" customHeight="1">
      <c r="A43" s="99">
        <v>0</v>
      </c>
      <c r="B43" s="59" t="s">
        <v>35</v>
      </c>
      <c r="C43" s="109"/>
      <c r="D43" s="52"/>
      <c r="E43" s="53"/>
      <c r="F43" s="113"/>
      <c r="G43" s="113"/>
      <c r="H43" s="55"/>
      <c r="I43" s="56"/>
      <c r="J43" s="56"/>
      <c r="K43" s="56"/>
      <c r="L43" s="57"/>
      <c r="M43" s="57"/>
      <c r="N43" s="57"/>
    </row>
    <row r="44" spans="1:15" ht="12" customHeight="1">
      <c r="A44" s="99">
        <v>0</v>
      </c>
      <c r="B44" s="59"/>
      <c r="C44" s="109"/>
      <c r="D44" s="52"/>
      <c r="E44" s="53"/>
      <c r="F44" s="113"/>
      <c r="G44" s="113"/>
      <c r="H44" s="55"/>
      <c r="I44" s="56"/>
      <c r="J44" s="56"/>
      <c r="K44" s="56"/>
      <c r="L44" s="100" t="s">
        <v>9</v>
      </c>
      <c r="M44" s="57">
        <f>IF(MOD([1]!ExtractElement(L1,3,"-"),30)=0,ROUNDDOWN(([1]!ExtractElement(L1,3,"-"))/30,0),ROUNDDOWN(([1]!ExtractElement(L1,3,"-"))/30,0)+1)</f>
        <v>1</v>
      </c>
      <c r="N44" s="57"/>
    </row>
    <row r="45" spans="1:15" ht="20.100000000000001" customHeight="1">
      <c r="A45" t="e">
        <f>IF(B45&gt;VLOOKUP($E$2&amp;"-"&amp;$C$3,CHIAPHONG!$A$2:$K$396,2,FALSE),0,A37+1)</f>
        <v>#N/A</v>
      </c>
      <c r="B45" s="60">
        <f>B37+1</f>
        <v>31</v>
      </c>
      <c r="C45" s="110" t="e">
        <f>IF($A45&gt;0,VLOOKUP($A45,DS!$A$3:$K$4912,4),"")</f>
        <v>#N/A</v>
      </c>
      <c r="D45" s="61" t="e">
        <f>IF($A45&gt;0,VLOOKUP($A45,DS!$A$3:$K$4912,5),"")</f>
        <v>#N/A</v>
      </c>
      <c r="E45" s="62" t="e">
        <f>IF($A45&gt;0,VLOOKUP($A45,DS!$A$3:$K$4912,6),"")</f>
        <v>#N/A</v>
      </c>
      <c r="F45" s="114" t="e">
        <f>IF($A45&gt;0,VLOOKUP($A45,DS!$A$3:$K$4912,8),"")</f>
        <v>#N/A</v>
      </c>
      <c r="G45" s="114" t="e">
        <f>IF($A45&gt;0,VLOOKUP($A45,DS!$A$3:$K$4912,9),"")</f>
        <v>#N/A</v>
      </c>
      <c r="H45" s="63"/>
      <c r="I45" s="64"/>
      <c r="J45" s="64"/>
      <c r="K45" s="64"/>
      <c r="L45" s="334" t="e">
        <f>IF($A45&gt;0,VLOOKUP($A45,DS!$A$3:$Q$4912,16,0),"")</f>
        <v>#N/A</v>
      </c>
      <c r="M45" s="335"/>
      <c r="N45" s="336"/>
      <c r="O45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46" spans="1:15" ht="20.100000000000001" customHeight="1">
      <c r="A46" t="e">
        <f>IF(B46&gt;VLOOKUP($E$2&amp;"-"&amp;$C$3,CHIAPHONG!$A$2:$K$396,2,FALSE),0,A45+1)</f>
        <v>#N/A</v>
      </c>
      <c r="B46" s="34">
        <f t="shared" si="0"/>
        <v>32</v>
      </c>
      <c r="C46" s="107" t="e">
        <f>IF($A46&gt;0,VLOOKUP($A46,DS!$A$3:$K$4912,4),"")</f>
        <v>#N/A</v>
      </c>
      <c r="D46" s="35" t="e">
        <f>IF($A46&gt;0,VLOOKUP($A46,DS!$A$3:$K$4912,5),"")</f>
        <v>#N/A</v>
      </c>
      <c r="E46" s="36" t="e">
        <f>IF($A46&gt;0,VLOOKUP($A46,DS!$A$3:$K$4912,6),"")</f>
        <v>#N/A</v>
      </c>
      <c r="F46" s="111" t="e">
        <f>IF($A46&gt;0,VLOOKUP($A46,DS!$A$3:$K$4912,8),"")</f>
        <v>#N/A</v>
      </c>
      <c r="G46" s="111" t="e">
        <f>IF($A46&gt;0,VLOOKUP($A46,DS!$A$3:$K$4912,9),"")</f>
        <v>#N/A</v>
      </c>
      <c r="H46" s="37"/>
      <c r="I46" s="38"/>
      <c r="J46" s="38"/>
      <c r="K46" s="38"/>
      <c r="L46" s="329" t="e">
        <f>IF($A46&gt;0,VLOOKUP($A46,DS!$A$3:$Q$4912,16,0),"")</f>
        <v>#N/A</v>
      </c>
      <c r="M46" s="330"/>
      <c r="N46" s="331"/>
      <c r="O46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47" spans="1:15" ht="20.100000000000001" customHeight="1">
      <c r="A47" t="e">
        <f>IF(B47&gt;VLOOKUP($E$2&amp;"-"&amp;$C$3,CHIAPHONG!$A$2:$K$396,2,FALSE),0,A46+1)</f>
        <v>#N/A</v>
      </c>
      <c r="B47" s="34">
        <f t="shared" si="0"/>
        <v>33</v>
      </c>
      <c r="C47" s="107" t="e">
        <f>IF($A47&gt;0,VLOOKUP($A47,DS!$A$3:$K$4912,4),"")</f>
        <v>#N/A</v>
      </c>
      <c r="D47" s="35" t="e">
        <f>IF($A47&gt;0,VLOOKUP($A47,DS!$A$3:$K$4912,5),"")</f>
        <v>#N/A</v>
      </c>
      <c r="E47" s="36" t="e">
        <f>IF($A47&gt;0,VLOOKUP($A47,DS!$A$3:$K$4912,6),"")</f>
        <v>#N/A</v>
      </c>
      <c r="F47" s="111" t="e">
        <f>IF($A47&gt;0,VLOOKUP($A47,DS!$A$3:$K$4912,8),"")</f>
        <v>#N/A</v>
      </c>
      <c r="G47" s="111" t="e">
        <f>IF($A47&gt;0,VLOOKUP($A47,DS!$A$3:$K$4912,9),"")</f>
        <v>#N/A</v>
      </c>
      <c r="H47" s="37"/>
      <c r="I47" s="38"/>
      <c r="J47" s="38"/>
      <c r="K47" s="38"/>
      <c r="L47" s="329" t="e">
        <f>IF($A47&gt;0,VLOOKUP($A47,DS!$A$3:$Q$4912,16,0),"")</f>
        <v>#N/A</v>
      </c>
      <c r="M47" s="330"/>
      <c r="N47" s="331"/>
      <c r="O47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48" spans="1:15" ht="20.100000000000001" customHeight="1">
      <c r="A48" t="e">
        <f>IF(B48&gt;VLOOKUP($E$2&amp;"-"&amp;$C$3,CHIAPHONG!$A$2:$K$396,2,FALSE),0,A47+1)</f>
        <v>#N/A</v>
      </c>
      <c r="B48" s="34">
        <f t="shared" si="0"/>
        <v>34</v>
      </c>
      <c r="C48" s="107" t="e">
        <f>IF($A48&gt;0,VLOOKUP($A48,DS!$A$3:$K$4912,4),"")</f>
        <v>#N/A</v>
      </c>
      <c r="D48" s="35" t="e">
        <f>IF($A48&gt;0,VLOOKUP($A48,DS!$A$3:$K$4912,5),"")</f>
        <v>#N/A</v>
      </c>
      <c r="E48" s="36" t="e">
        <f>IF($A48&gt;0,VLOOKUP($A48,DS!$A$3:$K$4912,6),"")</f>
        <v>#N/A</v>
      </c>
      <c r="F48" s="111" t="e">
        <f>IF($A48&gt;0,VLOOKUP($A48,DS!$A$3:$K$4912,8),"")</f>
        <v>#N/A</v>
      </c>
      <c r="G48" s="111" t="e">
        <f>IF($A48&gt;0,VLOOKUP($A48,DS!$A$3:$K$4912,9),"")</f>
        <v>#N/A</v>
      </c>
      <c r="H48" s="37"/>
      <c r="I48" s="38"/>
      <c r="J48" s="38"/>
      <c r="K48" s="38"/>
      <c r="L48" s="329" t="e">
        <f>IF($A48&gt;0,VLOOKUP($A48,DS!$A$3:$Q$4912,16,0),"")</f>
        <v>#N/A</v>
      </c>
      <c r="M48" s="330"/>
      <c r="N48" s="331"/>
      <c r="O48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49" spans="1:15" ht="20.100000000000001" customHeight="1">
      <c r="A49" t="e">
        <f>IF(B49&gt;VLOOKUP($E$2&amp;"-"&amp;$C$3,CHIAPHONG!$A$2:$K$396,2,FALSE),0,A48+1)</f>
        <v>#N/A</v>
      </c>
      <c r="B49" s="34">
        <f t="shared" si="0"/>
        <v>35</v>
      </c>
      <c r="C49" s="107" t="e">
        <f>IF($A49&gt;0,VLOOKUP($A49,DS!$A$3:$K$4912,4),"")</f>
        <v>#N/A</v>
      </c>
      <c r="D49" s="35" t="e">
        <f>IF($A49&gt;0,VLOOKUP($A49,DS!$A$3:$K$4912,5),"")</f>
        <v>#N/A</v>
      </c>
      <c r="E49" s="36" t="e">
        <f>IF($A49&gt;0,VLOOKUP($A49,DS!$A$3:$K$4912,6),"")</f>
        <v>#N/A</v>
      </c>
      <c r="F49" s="111" t="e">
        <f>IF($A49&gt;0,VLOOKUP($A49,DS!$A$3:$K$4912,8),"")</f>
        <v>#N/A</v>
      </c>
      <c r="G49" s="111" t="e">
        <f>IF($A49&gt;0,VLOOKUP($A49,DS!$A$3:$K$4912,9),"")</f>
        <v>#N/A</v>
      </c>
      <c r="H49" s="37"/>
      <c r="I49" s="38"/>
      <c r="J49" s="38"/>
      <c r="K49" s="38"/>
      <c r="L49" s="329" t="e">
        <f>IF($A49&gt;0,VLOOKUP($A49,DS!$A$3:$Q$4912,16,0),"")</f>
        <v>#N/A</v>
      </c>
      <c r="M49" s="330"/>
      <c r="N49" s="331"/>
      <c r="O49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50" spans="1:15" ht="20.100000000000001" customHeight="1">
      <c r="A50" t="e">
        <f>IF(B50&gt;VLOOKUP($E$2&amp;"-"&amp;$C$3,CHIAPHONG!$A$2:$K$396,2,FALSE),0,A49+1)</f>
        <v>#N/A</v>
      </c>
      <c r="B50" s="34">
        <f t="shared" si="0"/>
        <v>36</v>
      </c>
      <c r="C50" s="107" t="e">
        <f>IF($A50&gt;0,VLOOKUP($A50,DS!$A$3:$K$4912,4),"")</f>
        <v>#N/A</v>
      </c>
      <c r="D50" s="35" t="e">
        <f>IF($A50&gt;0,VLOOKUP($A50,DS!$A$3:$K$4912,5),"")</f>
        <v>#N/A</v>
      </c>
      <c r="E50" s="36" t="e">
        <f>IF($A50&gt;0,VLOOKUP($A50,DS!$A$3:$K$4912,6),"")</f>
        <v>#N/A</v>
      </c>
      <c r="F50" s="111" t="e">
        <f>IF($A50&gt;0,VLOOKUP($A50,DS!$A$3:$K$4912,8),"")</f>
        <v>#N/A</v>
      </c>
      <c r="G50" s="111" t="e">
        <f>IF($A50&gt;0,VLOOKUP($A50,DS!$A$3:$K$4912,9),"")</f>
        <v>#N/A</v>
      </c>
      <c r="H50" s="37"/>
      <c r="I50" s="38"/>
      <c r="J50" s="38"/>
      <c r="K50" s="38"/>
      <c r="L50" s="329" t="e">
        <f>IF($A50&gt;0,VLOOKUP($A50,DS!$A$3:$Q$4912,16,0),"")</f>
        <v>#N/A</v>
      </c>
      <c r="M50" s="330"/>
      <c r="N50" s="331"/>
      <c r="O50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51" spans="1:15" ht="20.100000000000001" customHeight="1">
      <c r="A51" t="e">
        <f>IF(B51&gt;VLOOKUP($E$2&amp;"-"&amp;$C$3,CHIAPHONG!$A$2:$K$396,2,FALSE),0,A50+1)</f>
        <v>#N/A</v>
      </c>
      <c r="B51" s="34">
        <f t="shared" si="0"/>
        <v>37</v>
      </c>
      <c r="C51" s="107" t="e">
        <f>IF($A51&gt;0,VLOOKUP($A51,DS!$A$3:$K$4912,4),"")</f>
        <v>#N/A</v>
      </c>
      <c r="D51" s="35" t="e">
        <f>IF($A51&gt;0,VLOOKUP($A51,DS!$A$3:$K$4912,5),"")</f>
        <v>#N/A</v>
      </c>
      <c r="E51" s="36" t="e">
        <f>IF($A51&gt;0,VLOOKUP($A51,DS!$A$3:$K$4912,6),"")</f>
        <v>#N/A</v>
      </c>
      <c r="F51" s="111" t="e">
        <f>IF($A51&gt;0,VLOOKUP($A51,DS!$A$3:$K$4912,8),"")</f>
        <v>#N/A</v>
      </c>
      <c r="G51" s="111" t="e">
        <f>IF($A51&gt;0,VLOOKUP($A51,DS!$A$3:$K$4912,9),"")</f>
        <v>#N/A</v>
      </c>
      <c r="H51" s="37"/>
      <c r="I51" s="38"/>
      <c r="J51" s="38"/>
      <c r="K51" s="38"/>
      <c r="L51" s="329" t="e">
        <f>IF($A51&gt;0,VLOOKUP($A51,DS!$A$3:$Q$4912,16,0),"")</f>
        <v>#N/A</v>
      </c>
      <c r="M51" s="330"/>
      <c r="N51" s="331"/>
      <c r="O51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52" spans="1:15" ht="20.100000000000001" customHeight="1">
      <c r="A52" t="e">
        <f>IF(B52&gt;VLOOKUP($E$2&amp;"-"&amp;$C$3,CHIAPHONG!$A$2:$K$396,2,FALSE),0,A51+1)</f>
        <v>#N/A</v>
      </c>
      <c r="B52" s="34">
        <f t="shared" si="0"/>
        <v>38</v>
      </c>
      <c r="C52" s="107" t="e">
        <f>IF($A52&gt;0,VLOOKUP($A52,DS!$A$3:$K$4912,4),"")</f>
        <v>#N/A</v>
      </c>
      <c r="D52" s="35" t="e">
        <f>IF($A52&gt;0,VLOOKUP($A52,DS!$A$3:$K$4912,5),"")</f>
        <v>#N/A</v>
      </c>
      <c r="E52" s="36" t="e">
        <f>IF($A52&gt;0,VLOOKUP($A52,DS!$A$3:$K$4912,6),"")</f>
        <v>#N/A</v>
      </c>
      <c r="F52" s="111" t="e">
        <f>IF($A52&gt;0,VLOOKUP($A52,DS!$A$3:$K$4912,8),"")</f>
        <v>#N/A</v>
      </c>
      <c r="G52" s="111" t="e">
        <f>IF($A52&gt;0,VLOOKUP($A52,DS!$A$3:$K$4912,9),"")</f>
        <v>#N/A</v>
      </c>
      <c r="H52" s="37"/>
      <c r="I52" s="38"/>
      <c r="J52" s="38"/>
      <c r="K52" s="38"/>
      <c r="L52" s="329" t="e">
        <f>IF($A52&gt;0,VLOOKUP($A52,DS!$A$3:$Q$4912,16,0),"")</f>
        <v>#N/A</v>
      </c>
      <c r="M52" s="330"/>
      <c r="N52" s="331"/>
      <c r="O52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53" spans="1:15" ht="20.100000000000001" customHeight="1">
      <c r="A53" t="e">
        <f>IF(B53&gt;VLOOKUP($E$2&amp;"-"&amp;$C$3,CHIAPHONG!$A$2:$K$396,2,FALSE),0,A52+1)</f>
        <v>#N/A</v>
      </c>
      <c r="B53" s="34">
        <f t="shared" si="0"/>
        <v>39</v>
      </c>
      <c r="C53" s="107" t="e">
        <f>IF($A53&gt;0,VLOOKUP($A53,DS!$A$3:$K$4912,4),"")</f>
        <v>#N/A</v>
      </c>
      <c r="D53" s="35" t="e">
        <f>IF($A53&gt;0,VLOOKUP($A53,DS!$A$3:$K$4912,5),"")</f>
        <v>#N/A</v>
      </c>
      <c r="E53" s="36" t="e">
        <f>IF($A53&gt;0,VLOOKUP($A53,DS!$A$3:$K$4912,6),"")</f>
        <v>#N/A</v>
      </c>
      <c r="F53" s="111" t="e">
        <f>IF($A53&gt;0,VLOOKUP($A53,DS!$A$3:$K$4912,8),"")</f>
        <v>#N/A</v>
      </c>
      <c r="G53" s="111" t="e">
        <f>IF($A53&gt;0,VLOOKUP($A53,DS!$A$3:$K$4912,9),"")</f>
        <v>#N/A</v>
      </c>
      <c r="H53" s="37"/>
      <c r="I53" s="38"/>
      <c r="J53" s="38"/>
      <c r="K53" s="38"/>
      <c r="L53" s="329" t="e">
        <f>IF($A53&gt;0,VLOOKUP($A53,DS!$A$3:$Q$4912,16,0),"")</f>
        <v>#N/A</v>
      </c>
      <c r="M53" s="330"/>
      <c r="N53" s="331"/>
      <c r="O53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54" spans="1:15" ht="20.100000000000001" customHeight="1">
      <c r="A54" t="e">
        <f>IF(B54&gt;VLOOKUP($E$2&amp;"-"&amp;$C$3,CHIAPHONG!$A$2:$K$396,2,FALSE),0,A53+1)</f>
        <v>#N/A</v>
      </c>
      <c r="B54" s="34">
        <f t="shared" si="0"/>
        <v>40</v>
      </c>
      <c r="C54" s="107" t="e">
        <f>IF($A54&gt;0,VLOOKUP($A54,DS!$A$3:$K$4912,4),"")</f>
        <v>#N/A</v>
      </c>
      <c r="D54" s="35" t="e">
        <f>IF($A54&gt;0,VLOOKUP($A54,DS!$A$3:$K$4912,5),"")</f>
        <v>#N/A</v>
      </c>
      <c r="E54" s="36" t="e">
        <f>IF($A54&gt;0,VLOOKUP($A54,DS!$A$3:$K$4912,6),"")</f>
        <v>#N/A</v>
      </c>
      <c r="F54" s="111" t="e">
        <f>IF($A54&gt;0,VLOOKUP($A54,DS!$A$3:$K$4912,8),"")</f>
        <v>#N/A</v>
      </c>
      <c r="G54" s="111" t="e">
        <f>IF($A54&gt;0,VLOOKUP($A54,DS!$A$3:$K$4912,9),"")</f>
        <v>#N/A</v>
      </c>
      <c r="H54" s="37"/>
      <c r="I54" s="38"/>
      <c r="J54" s="38"/>
      <c r="K54" s="38"/>
      <c r="L54" s="329" t="e">
        <f>IF($A54&gt;0,VLOOKUP($A54,DS!$A$3:$Q$4912,16,0),"")</f>
        <v>#N/A</v>
      </c>
      <c r="M54" s="330"/>
      <c r="N54" s="331"/>
      <c r="O54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55" spans="1:15" ht="20.100000000000001" customHeight="1">
      <c r="A55" t="e">
        <f>IF(B55&gt;VLOOKUP($E$2&amp;"-"&amp;$C$3,CHIAPHONG!$A$2:$K$396,2,FALSE),0,A54+1)</f>
        <v>#N/A</v>
      </c>
      <c r="B55" s="34">
        <f t="shared" si="0"/>
        <v>41</v>
      </c>
      <c r="C55" s="107" t="e">
        <f>IF($A55&gt;0,VLOOKUP($A55,DS!$A$3:$K$4912,4),"")</f>
        <v>#N/A</v>
      </c>
      <c r="D55" s="35" t="e">
        <f>IF($A55&gt;0,VLOOKUP($A55,DS!$A$3:$K$4912,5),"")</f>
        <v>#N/A</v>
      </c>
      <c r="E55" s="36" t="e">
        <f>IF($A55&gt;0,VLOOKUP($A55,DS!$A$3:$K$4912,6),"")</f>
        <v>#N/A</v>
      </c>
      <c r="F55" s="111" t="e">
        <f>IF($A55&gt;0,VLOOKUP($A55,DS!$A$3:$K$4912,8),"")</f>
        <v>#N/A</v>
      </c>
      <c r="G55" s="111" t="e">
        <f>IF($A55&gt;0,VLOOKUP($A55,DS!$A$3:$K$4912,9),"")</f>
        <v>#N/A</v>
      </c>
      <c r="H55" s="37"/>
      <c r="I55" s="38"/>
      <c r="J55" s="38"/>
      <c r="K55" s="38"/>
      <c r="L55" s="329" t="e">
        <f>IF($A55&gt;0,VLOOKUP($A55,DS!$A$3:$Q$4912,16,0),"")</f>
        <v>#N/A</v>
      </c>
      <c r="M55" s="330"/>
      <c r="N55" s="331"/>
      <c r="O55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56" spans="1:15" ht="20.100000000000001" customHeight="1">
      <c r="A56" t="e">
        <f>IF(B56&gt;VLOOKUP($E$2&amp;"-"&amp;$C$3,CHIAPHONG!$A$2:$K$396,2,FALSE),0,A55+1)</f>
        <v>#N/A</v>
      </c>
      <c r="B56" s="34">
        <f t="shared" si="0"/>
        <v>42</v>
      </c>
      <c r="C56" s="107" t="e">
        <f>IF($A56&gt;0,VLOOKUP($A56,DS!$A$3:$K$4912,4),"")</f>
        <v>#N/A</v>
      </c>
      <c r="D56" s="35" t="e">
        <f>IF($A56&gt;0,VLOOKUP($A56,DS!$A$3:$K$4912,5),"")</f>
        <v>#N/A</v>
      </c>
      <c r="E56" s="36" t="e">
        <f>IF($A56&gt;0,VLOOKUP($A56,DS!$A$3:$K$4912,6),"")</f>
        <v>#N/A</v>
      </c>
      <c r="F56" s="111" t="e">
        <f>IF($A56&gt;0,VLOOKUP($A56,DS!$A$3:$K$4912,8),"")</f>
        <v>#N/A</v>
      </c>
      <c r="G56" s="111" t="e">
        <f>IF($A56&gt;0,VLOOKUP($A56,DS!$A$3:$K$4912,9),"")</f>
        <v>#N/A</v>
      </c>
      <c r="H56" s="37"/>
      <c r="I56" s="38"/>
      <c r="J56" s="38"/>
      <c r="K56" s="38"/>
      <c r="L56" s="329" t="e">
        <f>IF($A56&gt;0,VLOOKUP($A56,DS!$A$3:$Q$4912,16,0),"")</f>
        <v>#N/A</v>
      </c>
      <c r="M56" s="330"/>
      <c r="N56" s="331"/>
      <c r="O56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57" spans="1:15" ht="20.100000000000001" customHeight="1">
      <c r="A57" t="e">
        <f>IF(B57&gt;VLOOKUP($E$2&amp;"-"&amp;$C$3,CHIAPHONG!$A$2:$K$396,2,FALSE),0,A56+1)</f>
        <v>#N/A</v>
      </c>
      <c r="B57" s="34">
        <f t="shared" si="0"/>
        <v>43</v>
      </c>
      <c r="C57" s="107" t="e">
        <f>IF($A57&gt;0,VLOOKUP($A57,DS!$A$3:$K$4912,4),"")</f>
        <v>#N/A</v>
      </c>
      <c r="D57" s="35" t="e">
        <f>IF($A57&gt;0,VLOOKUP($A57,DS!$A$3:$K$4912,5),"")</f>
        <v>#N/A</v>
      </c>
      <c r="E57" s="36" t="e">
        <f>IF($A57&gt;0,VLOOKUP($A57,DS!$A$3:$K$4912,6),"")</f>
        <v>#N/A</v>
      </c>
      <c r="F57" s="111" t="e">
        <f>IF($A57&gt;0,VLOOKUP($A57,DS!$A$3:$K$4912,8),"")</f>
        <v>#N/A</v>
      </c>
      <c r="G57" s="111" t="e">
        <f>IF($A57&gt;0,VLOOKUP($A57,DS!$A$3:$K$4912,9),"")</f>
        <v>#N/A</v>
      </c>
      <c r="H57" s="37"/>
      <c r="I57" s="38"/>
      <c r="J57" s="38"/>
      <c r="K57" s="38"/>
      <c r="L57" s="329" t="e">
        <f>IF($A57&gt;0,VLOOKUP($A57,DS!$A$3:$Q$4912,16,0),"")</f>
        <v>#N/A</v>
      </c>
      <c r="M57" s="330"/>
      <c r="N57" s="331"/>
      <c r="O57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58" spans="1:15" ht="20.100000000000001" customHeight="1">
      <c r="A58" t="e">
        <f>IF(B58&gt;VLOOKUP($E$2&amp;"-"&amp;$C$3,CHIAPHONG!$A$2:$K$396,2,FALSE),0,A57+1)</f>
        <v>#N/A</v>
      </c>
      <c r="B58" s="34">
        <f t="shared" si="0"/>
        <v>44</v>
      </c>
      <c r="C58" s="107" t="e">
        <f>IF($A58&gt;0,VLOOKUP($A58,DS!$A$3:$K$4912,4),"")</f>
        <v>#N/A</v>
      </c>
      <c r="D58" s="35" t="e">
        <f>IF($A58&gt;0,VLOOKUP($A58,DS!$A$3:$K$4912,5),"")</f>
        <v>#N/A</v>
      </c>
      <c r="E58" s="36" t="e">
        <f>IF($A58&gt;0,VLOOKUP($A58,DS!$A$3:$K$4912,6),"")</f>
        <v>#N/A</v>
      </c>
      <c r="F58" s="111" t="e">
        <f>IF($A58&gt;0,VLOOKUP($A58,DS!$A$3:$K$4912,8),"")</f>
        <v>#N/A</v>
      </c>
      <c r="G58" s="111" t="e">
        <f>IF($A58&gt;0,VLOOKUP($A58,DS!$A$3:$K$4912,9),"")</f>
        <v>#N/A</v>
      </c>
      <c r="H58" s="37"/>
      <c r="I58" s="38"/>
      <c r="J58" s="38"/>
      <c r="K58" s="38"/>
      <c r="L58" s="329" t="e">
        <f>IF($A58&gt;0,VLOOKUP($A58,DS!$A$3:$Q$4912,16,0),"")</f>
        <v>#N/A</v>
      </c>
      <c r="M58" s="330"/>
      <c r="N58" s="331"/>
      <c r="O58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59" spans="1:15" ht="20.100000000000001" customHeight="1">
      <c r="A59" t="e">
        <f>IF(B59&gt;VLOOKUP($E$2&amp;"-"&amp;$C$3,CHIAPHONG!$A$2:$K$396,2,FALSE),0,A58+1)</f>
        <v>#N/A</v>
      </c>
      <c r="B59" s="34">
        <f t="shared" si="0"/>
        <v>45</v>
      </c>
      <c r="C59" s="107" t="e">
        <f>IF($A59&gt;0,VLOOKUP($A59,DS!$A$3:$K$4912,4),"")</f>
        <v>#N/A</v>
      </c>
      <c r="D59" s="35" t="e">
        <f>IF($A59&gt;0,VLOOKUP($A59,DS!$A$3:$K$4912,5),"")</f>
        <v>#N/A</v>
      </c>
      <c r="E59" s="36" t="e">
        <f>IF($A59&gt;0,VLOOKUP($A59,DS!$A$3:$K$4912,6),"")</f>
        <v>#N/A</v>
      </c>
      <c r="F59" s="111" t="e">
        <f>IF($A59&gt;0,VLOOKUP($A59,DS!$A$3:$K$4912,8),"")</f>
        <v>#N/A</v>
      </c>
      <c r="G59" s="111" t="e">
        <f>IF($A59&gt;0,VLOOKUP($A59,DS!$A$3:$K$4912,9),"")</f>
        <v>#N/A</v>
      </c>
      <c r="H59" s="37"/>
      <c r="I59" s="38"/>
      <c r="J59" s="38"/>
      <c r="K59" s="38"/>
      <c r="L59" s="329" t="e">
        <f>IF($A59&gt;0,VLOOKUP($A59,DS!$A$3:$Q$4912,16,0),"")</f>
        <v>#N/A</v>
      </c>
      <c r="M59" s="330"/>
      <c r="N59" s="331"/>
      <c r="O59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60" spans="1:15" ht="20.100000000000001" customHeight="1">
      <c r="A60" t="e">
        <f>IF(B60&gt;VLOOKUP($E$2&amp;"-"&amp;$C$3,CHIAPHONG!$A$2:$K$396,2,FALSE),0,A59+1)</f>
        <v>#N/A</v>
      </c>
      <c r="B60" s="34">
        <f t="shared" si="0"/>
        <v>46</v>
      </c>
      <c r="C60" s="107" t="e">
        <f>IF($A60&gt;0,VLOOKUP($A60,DS!$A$3:$K$4912,4),"")</f>
        <v>#N/A</v>
      </c>
      <c r="D60" s="35" t="e">
        <f>IF($A60&gt;0,VLOOKUP($A60,DS!$A$3:$K$4912,5),"")</f>
        <v>#N/A</v>
      </c>
      <c r="E60" s="36" t="e">
        <f>IF($A60&gt;0,VLOOKUP($A60,DS!$A$3:$K$4912,6),"")</f>
        <v>#N/A</v>
      </c>
      <c r="F60" s="111" t="e">
        <f>IF($A60&gt;0,VLOOKUP($A60,DS!$A$3:$K$4912,8),"")</f>
        <v>#N/A</v>
      </c>
      <c r="G60" s="111" t="e">
        <f>IF($A60&gt;0,VLOOKUP($A60,DS!$A$3:$K$4912,9),"")</f>
        <v>#N/A</v>
      </c>
      <c r="H60" s="37"/>
      <c r="I60" s="38"/>
      <c r="J60" s="38"/>
      <c r="K60" s="38"/>
      <c r="L60" s="329" t="e">
        <f>IF($A60&gt;0,VLOOKUP($A60,DS!$A$3:$Q$4912,16,0),"")</f>
        <v>#N/A</v>
      </c>
      <c r="M60" s="330"/>
      <c r="N60" s="331"/>
      <c r="O60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61" spans="1:15" ht="20.100000000000001" customHeight="1">
      <c r="A61" t="e">
        <f>IF(B61&gt;VLOOKUP($E$2&amp;"-"&amp;$C$3,CHIAPHONG!$A$2:$K$396,2,FALSE),0,A60+1)</f>
        <v>#N/A</v>
      </c>
      <c r="B61" s="34">
        <f t="shared" si="0"/>
        <v>47</v>
      </c>
      <c r="C61" s="107" t="e">
        <f>IF($A61&gt;0,VLOOKUP($A61,DS!$A$3:$K$4912,4),"")</f>
        <v>#N/A</v>
      </c>
      <c r="D61" s="35" t="e">
        <f>IF($A61&gt;0,VLOOKUP($A61,DS!$A$3:$K$4912,5),"")</f>
        <v>#N/A</v>
      </c>
      <c r="E61" s="36" t="e">
        <f>IF($A61&gt;0,VLOOKUP($A61,DS!$A$3:$K$4912,6),"")</f>
        <v>#N/A</v>
      </c>
      <c r="F61" s="111" t="e">
        <f>IF($A61&gt;0,VLOOKUP($A61,DS!$A$3:$K$4912,8),"")</f>
        <v>#N/A</v>
      </c>
      <c r="G61" s="111" t="e">
        <f>IF($A61&gt;0,VLOOKUP($A61,DS!$A$3:$K$4912,9),"")</f>
        <v>#N/A</v>
      </c>
      <c r="H61" s="37"/>
      <c r="I61" s="38"/>
      <c r="J61" s="38"/>
      <c r="K61" s="38"/>
      <c r="L61" s="329" t="e">
        <f>IF($A61&gt;0,VLOOKUP($A61,DS!$A$3:$Q$4912,16,0),"")</f>
        <v>#N/A</v>
      </c>
      <c r="M61" s="330"/>
      <c r="N61" s="331"/>
      <c r="O61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62" spans="1:15" ht="20.100000000000001" customHeight="1">
      <c r="A62" t="e">
        <f>IF(B62&gt;VLOOKUP($E$2&amp;"-"&amp;$C$3,CHIAPHONG!$A$2:$K$396,2,FALSE),0,A61+1)</f>
        <v>#N/A</v>
      </c>
      <c r="B62" s="34">
        <f t="shared" si="0"/>
        <v>48</v>
      </c>
      <c r="C62" s="107" t="e">
        <f>IF($A62&gt;0,VLOOKUP($A62,DS!$A$3:$K$4912,4),"")</f>
        <v>#N/A</v>
      </c>
      <c r="D62" s="35" t="e">
        <f>IF($A62&gt;0,VLOOKUP($A62,DS!$A$3:$K$4912,5),"")</f>
        <v>#N/A</v>
      </c>
      <c r="E62" s="36" t="e">
        <f>IF($A62&gt;0,VLOOKUP($A62,DS!$A$3:$K$4912,6),"")</f>
        <v>#N/A</v>
      </c>
      <c r="F62" s="111" t="e">
        <f>IF($A62&gt;0,VLOOKUP($A62,DS!$A$3:$K$4912,8),"")</f>
        <v>#N/A</v>
      </c>
      <c r="G62" s="111" t="e">
        <f>IF($A62&gt;0,VLOOKUP($A62,DS!$A$3:$K$4912,9),"")</f>
        <v>#N/A</v>
      </c>
      <c r="H62" s="37"/>
      <c r="I62" s="38"/>
      <c r="J62" s="38"/>
      <c r="K62" s="38"/>
      <c r="L62" s="329" t="e">
        <f>IF($A62&gt;0,VLOOKUP($A62,DS!$A$3:$Q$4912,16,0),"")</f>
        <v>#N/A</v>
      </c>
      <c r="M62" s="330"/>
      <c r="N62" s="331"/>
      <c r="O62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63" spans="1:15" ht="20.100000000000001" customHeight="1">
      <c r="A63" t="e">
        <f>IF(B63&gt;VLOOKUP($E$2&amp;"-"&amp;$C$3,CHIAPHONG!$A$2:$K$396,2,FALSE),0,A62+1)</f>
        <v>#N/A</v>
      </c>
      <c r="B63" s="34">
        <f t="shared" si="0"/>
        <v>49</v>
      </c>
      <c r="C63" s="107" t="e">
        <f>IF($A63&gt;0,VLOOKUP($A63,DS!$A$3:$K$4912,4),"")</f>
        <v>#N/A</v>
      </c>
      <c r="D63" s="35" t="e">
        <f>IF($A63&gt;0,VLOOKUP($A63,DS!$A$3:$K$4912,5),"")</f>
        <v>#N/A</v>
      </c>
      <c r="E63" s="36" t="e">
        <f>IF($A63&gt;0,VLOOKUP($A63,DS!$A$3:$K$4912,6),"")</f>
        <v>#N/A</v>
      </c>
      <c r="F63" s="111" t="e">
        <f>IF($A63&gt;0,VLOOKUP($A63,DS!$A$3:$K$4912,8),"")</f>
        <v>#N/A</v>
      </c>
      <c r="G63" s="111" t="e">
        <f>IF($A63&gt;0,VLOOKUP($A63,DS!$A$3:$K$4912,9),"")</f>
        <v>#N/A</v>
      </c>
      <c r="H63" s="37"/>
      <c r="I63" s="38"/>
      <c r="J63" s="38"/>
      <c r="K63" s="38"/>
      <c r="L63" s="329" t="e">
        <f>IF($A63&gt;0,VLOOKUP($A63,DS!$A$3:$Q$4912,16,0),"")</f>
        <v>#N/A</v>
      </c>
      <c r="M63" s="330"/>
      <c r="N63" s="331"/>
      <c r="O63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64" spans="1:15" ht="20.100000000000001" customHeight="1">
      <c r="A64" t="e">
        <f>IF(B64&gt;VLOOKUP($E$2&amp;"-"&amp;$C$3,CHIAPHONG!$A$2:$K$396,2,FALSE),0,A63+1)</f>
        <v>#N/A</v>
      </c>
      <c r="B64" s="34">
        <f t="shared" si="0"/>
        <v>50</v>
      </c>
      <c r="C64" s="107" t="e">
        <f>IF($A64&gt;0,VLOOKUP($A64,DS!$A$3:$K$4912,4),"")</f>
        <v>#N/A</v>
      </c>
      <c r="D64" s="35" t="e">
        <f>IF($A64&gt;0,VLOOKUP($A64,DS!$A$3:$K$4912,5),"")</f>
        <v>#N/A</v>
      </c>
      <c r="E64" s="36" t="e">
        <f>IF($A64&gt;0,VLOOKUP($A64,DS!$A$3:$K$4912,6),"")</f>
        <v>#N/A</v>
      </c>
      <c r="F64" s="111" t="e">
        <f>IF($A64&gt;0,VLOOKUP($A64,DS!$A$3:$K$4912,8),"")</f>
        <v>#N/A</v>
      </c>
      <c r="G64" s="111" t="e">
        <f>IF($A64&gt;0,VLOOKUP($A64,DS!$A$3:$K$4912,9),"")</f>
        <v>#N/A</v>
      </c>
      <c r="H64" s="37"/>
      <c r="I64" s="38"/>
      <c r="J64" s="38"/>
      <c r="K64" s="38"/>
      <c r="L64" s="329" t="e">
        <f>IF($A64&gt;0,VLOOKUP($A64,DS!$A$3:$Q$4912,16,0),"")</f>
        <v>#N/A</v>
      </c>
      <c r="M64" s="330"/>
      <c r="N64" s="331"/>
      <c r="O64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65" spans="1:15" ht="20.100000000000001" customHeight="1">
      <c r="A65" t="e">
        <f>IF(B65&gt;VLOOKUP($E$2&amp;"-"&amp;$C$3,CHIAPHONG!$A$2:$K$396,2,FALSE),0,A64+1)</f>
        <v>#N/A</v>
      </c>
      <c r="B65" s="34">
        <f t="shared" si="0"/>
        <v>51</v>
      </c>
      <c r="C65" s="107" t="e">
        <f>IF($A65&gt;0,VLOOKUP($A65,DS!$A$3:$K$4912,4),"")</f>
        <v>#N/A</v>
      </c>
      <c r="D65" s="35" t="e">
        <f>IF($A65&gt;0,VLOOKUP($A65,DS!$A$3:$K$4912,5),"")</f>
        <v>#N/A</v>
      </c>
      <c r="E65" s="36" t="e">
        <f>IF($A65&gt;0,VLOOKUP($A65,DS!$A$3:$K$4912,6),"")</f>
        <v>#N/A</v>
      </c>
      <c r="F65" s="111" t="e">
        <f>IF($A65&gt;0,VLOOKUP($A65,DS!$A$3:$K$4912,8),"")</f>
        <v>#N/A</v>
      </c>
      <c r="G65" s="111" t="e">
        <f>IF($A65&gt;0,VLOOKUP($A65,DS!$A$3:$K$4912,9),"")</f>
        <v>#N/A</v>
      </c>
      <c r="H65" s="37"/>
      <c r="I65" s="38"/>
      <c r="J65" s="38"/>
      <c r="K65" s="38"/>
      <c r="L65" s="329" t="e">
        <f>IF($A65&gt;0,VLOOKUP($A65,DS!$A$3:$Q$4912,16,0),"")</f>
        <v>#N/A</v>
      </c>
      <c r="M65" s="330"/>
      <c r="N65" s="331"/>
      <c r="O65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66" spans="1:15" ht="20.100000000000001" customHeight="1">
      <c r="A66" t="e">
        <f>IF(B66&gt;VLOOKUP($E$2&amp;"-"&amp;$C$3,CHIAPHONG!$A$2:$K$396,2,FALSE),0,A65+1)</f>
        <v>#N/A</v>
      </c>
      <c r="B66" s="34">
        <f t="shared" si="0"/>
        <v>52</v>
      </c>
      <c r="C66" s="107" t="e">
        <f>IF($A66&gt;0,VLOOKUP($A66,DS!$A$3:$K$4912,4),"")</f>
        <v>#N/A</v>
      </c>
      <c r="D66" s="35" t="e">
        <f>IF($A66&gt;0,VLOOKUP($A66,DS!$A$3:$K$4912,5),"")</f>
        <v>#N/A</v>
      </c>
      <c r="E66" s="36" t="e">
        <f>IF($A66&gt;0,VLOOKUP($A66,DS!$A$3:$K$4912,6),"")</f>
        <v>#N/A</v>
      </c>
      <c r="F66" s="111" t="e">
        <f>IF($A66&gt;0,VLOOKUP($A66,DS!$A$3:$K$4912,8),"")</f>
        <v>#N/A</v>
      </c>
      <c r="G66" s="111" t="e">
        <f>IF($A66&gt;0,VLOOKUP($A66,DS!$A$3:$K$4912,9),"")</f>
        <v>#N/A</v>
      </c>
      <c r="H66" s="37"/>
      <c r="I66" s="38"/>
      <c r="J66" s="38"/>
      <c r="K66" s="38"/>
      <c r="L66" s="329" t="e">
        <f>IF($A66&gt;0,VLOOKUP($A66,DS!$A$3:$Q$4912,16,0),"")</f>
        <v>#N/A</v>
      </c>
      <c r="M66" s="330"/>
      <c r="N66" s="331"/>
      <c r="O66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67" spans="1:15" ht="20.100000000000001" customHeight="1">
      <c r="A67" t="e">
        <f>IF(B67&gt;VLOOKUP($E$2&amp;"-"&amp;$C$3,CHIAPHONG!$A$2:$K$396,2,FALSE),0,A66+1)</f>
        <v>#N/A</v>
      </c>
      <c r="B67" s="34">
        <f t="shared" si="0"/>
        <v>53</v>
      </c>
      <c r="C67" s="107" t="e">
        <f>IF($A67&gt;0,VLOOKUP($A67,DS!$A$3:$K$4912,4),"")</f>
        <v>#N/A</v>
      </c>
      <c r="D67" s="35" t="e">
        <f>IF($A67&gt;0,VLOOKUP($A67,DS!$A$3:$K$4912,5),"")</f>
        <v>#N/A</v>
      </c>
      <c r="E67" s="36" t="e">
        <f>IF($A67&gt;0,VLOOKUP($A67,DS!$A$3:$K$4912,6),"")</f>
        <v>#N/A</v>
      </c>
      <c r="F67" s="111" t="e">
        <f>IF($A67&gt;0,VLOOKUP($A67,DS!$A$3:$K$4912,8),"")</f>
        <v>#N/A</v>
      </c>
      <c r="G67" s="111" t="e">
        <f>IF($A67&gt;0,VLOOKUP($A67,DS!$A$3:$K$4912,9),"")</f>
        <v>#N/A</v>
      </c>
      <c r="H67" s="37"/>
      <c r="I67" s="38"/>
      <c r="J67" s="38"/>
      <c r="K67" s="38"/>
      <c r="L67" s="329" t="e">
        <f>IF($A67&gt;0,VLOOKUP($A67,DS!$A$3:$Q$4912,16,0),"")</f>
        <v>#N/A</v>
      </c>
      <c r="M67" s="330"/>
      <c r="N67" s="331"/>
      <c r="O67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68" spans="1:15" ht="20.100000000000001" customHeight="1">
      <c r="A68" t="e">
        <f>IF(B68&gt;VLOOKUP($E$2&amp;"-"&amp;$C$3,CHIAPHONG!$A$2:$K$396,2,FALSE),0,A67+1)</f>
        <v>#N/A</v>
      </c>
      <c r="B68" s="34">
        <f t="shared" si="0"/>
        <v>54</v>
      </c>
      <c r="C68" s="107" t="e">
        <f>IF($A68&gt;0,VLOOKUP($A68,DS!$A$3:$K$4912,4),"")</f>
        <v>#N/A</v>
      </c>
      <c r="D68" s="35" t="e">
        <f>IF($A68&gt;0,VLOOKUP($A68,DS!$A$3:$K$4912,5),"")</f>
        <v>#N/A</v>
      </c>
      <c r="E68" s="36" t="e">
        <f>IF($A68&gt;0,VLOOKUP($A68,DS!$A$3:$K$4912,6),"")</f>
        <v>#N/A</v>
      </c>
      <c r="F68" s="111" t="e">
        <f>IF($A68&gt;0,VLOOKUP($A68,DS!$A$3:$K$4912,8),"")</f>
        <v>#N/A</v>
      </c>
      <c r="G68" s="111" t="e">
        <f>IF($A68&gt;0,VLOOKUP($A68,DS!$A$3:$K$4912,9),"")</f>
        <v>#N/A</v>
      </c>
      <c r="H68" s="37"/>
      <c r="I68" s="38"/>
      <c r="J68" s="38"/>
      <c r="K68" s="38"/>
      <c r="L68" s="329" t="e">
        <f>IF($A68&gt;0,VLOOKUP($A68,DS!$A$3:$Q$4912,16,0),"")</f>
        <v>#N/A</v>
      </c>
      <c r="M68" s="330"/>
      <c r="N68" s="331"/>
      <c r="O68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69" spans="1:15" ht="20.100000000000001" customHeight="1">
      <c r="A69" t="e">
        <f>IF(B69&gt;VLOOKUP($E$2&amp;"-"&amp;$C$3,CHIAPHONG!$A$2:$K$396,2,FALSE),0,A68+1)</f>
        <v>#N/A</v>
      </c>
      <c r="B69" s="34">
        <f t="shared" si="0"/>
        <v>55</v>
      </c>
      <c r="C69" s="107" t="e">
        <f>IF($A69&gt;0,VLOOKUP($A69,DS!$A$3:$K$4912,4),"")</f>
        <v>#N/A</v>
      </c>
      <c r="D69" s="35" t="e">
        <f>IF($A69&gt;0,VLOOKUP($A69,DS!$A$3:$K$4912,5),"")</f>
        <v>#N/A</v>
      </c>
      <c r="E69" s="36" t="e">
        <f>IF($A69&gt;0,VLOOKUP($A69,DS!$A$3:$K$4912,6),"")</f>
        <v>#N/A</v>
      </c>
      <c r="F69" s="111" t="e">
        <f>IF($A69&gt;0,VLOOKUP($A69,DS!$A$3:$K$4912,8),"")</f>
        <v>#N/A</v>
      </c>
      <c r="G69" s="111" t="e">
        <f>IF($A69&gt;0,VLOOKUP($A69,DS!$A$3:$K$4912,9),"")</f>
        <v>#N/A</v>
      </c>
      <c r="H69" s="37"/>
      <c r="I69" s="38"/>
      <c r="J69" s="38"/>
      <c r="K69" s="38"/>
      <c r="L69" s="329" t="e">
        <f>IF($A69&gt;0,VLOOKUP($A69,DS!$A$3:$Q$4912,16,0),"")</f>
        <v>#N/A</v>
      </c>
      <c r="M69" s="330"/>
      <c r="N69" s="331"/>
      <c r="O69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70" spans="1:15" ht="20.100000000000001" customHeight="1">
      <c r="A70" t="e">
        <f>IF(B70&gt;VLOOKUP($E$2&amp;"-"&amp;$C$3,CHIAPHONG!$A$2:$K$396,2,FALSE),0,A69+1)</f>
        <v>#N/A</v>
      </c>
      <c r="B70" s="34">
        <f t="shared" si="0"/>
        <v>56</v>
      </c>
      <c r="C70" s="107" t="e">
        <f>IF($A70&gt;0,VLOOKUP($A70,DS!$A$3:$K$4912,4),"")</f>
        <v>#N/A</v>
      </c>
      <c r="D70" s="35" t="e">
        <f>IF($A70&gt;0,VLOOKUP($A70,DS!$A$3:$K$4912,5),"")</f>
        <v>#N/A</v>
      </c>
      <c r="E70" s="36" t="e">
        <f>IF($A70&gt;0,VLOOKUP($A70,DS!$A$3:$K$4912,6),"")</f>
        <v>#N/A</v>
      </c>
      <c r="F70" s="111" t="e">
        <f>IF($A70&gt;0,VLOOKUP($A70,DS!$A$3:$K$4912,8),"")</f>
        <v>#N/A</v>
      </c>
      <c r="G70" s="111" t="e">
        <f>IF($A70&gt;0,VLOOKUP($A70,DS!$A$3:$K$4912,9),"")</f>
        <v>#N/A</v>
      </c>
      <c r="H70" s="37"/>
      <c r="I70" s="38"/>
      <c r="J70" s="38"/>
      <c r="K70" s="38"/>
      <c r="L70" s="329" t="e">
        <f>IF($A70&gt;0,VLOOKUP($A70,DS!$A$3:$Q$4912,16,0),"")</f>
        <v>#N/A</v>
      </c>
      <c r="M70" s="330"/>
      <c r="N70" s="331"/>
      <c r="O70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71" spans="1:15" ht="20.100000000000001" customHeight="1">
      <c r="A71" t="e">
        <f>IF(B71&gt;VLOOKUP($E$2&amp;"-"&amp;$C$3,CHIAPHONG!$A$2:$K$396,2,FALSE),0,A70+1)</f>
        <v>#N/A</v>
      </c>
      <c r="B71" s="34">
        <f t="shared" si="0"/>
        <v>57</v>
      </c>
      <c r="C71" s="107" t="e">
        <f>IF($A71&gt;0,VLOOKUP($A71,DS!$A$3:$K$4912,4),"")</f>
        <v>#N/A</v>
      </c>
      <c r="D71" s="35" t="e">
        <f>IF($A71&gt;0,VLOOKUP($A71,DS!$A$3:$K$4912,5),"")</f>
        <v>#N/A</v>
      </c>
      <c r="E71" s="36" t="e">
        <f>IF($A71&gt;0,VLOOKUP($A71,DS!$A$3:$K$4912,6),"")</f>
        <v>#N/A</v>
      </c>
      <c r="F71" s="111" t="e">
        <f>IF($A71&gt;0,VLOOKUP($A71,DS!$A$3:$K$4912,8),"")</f>
        <v>#N/A</v>
      </c>
      <c r="G71" s="111" t="e">
        <f>IF($A71&gt;0,VLOOKUP($A71,DS!$A$3:$K$4912,9),"")</f>
        <v>#N/A</v>
      </c>
      <c r="H71" s="37"/>
      <c r="I71" s="38"/>
      <c r="J71" s="38"/>
      <c r="K71" s="38"/>
      <c r="L71" s="329" t="e">
        <f>IF($A71&gt;0,VLOOKUP($A71,DS!$A$3:$Q$4912,16,0),"")</f>
        <v>#N/A</v>
      </c>
      <c r="M71" s="330"/>
      <c r="N71" s="331"/>
      <c r="O71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72" spans="1:15" ht="20.100000000000001" customHeight="1">
      <c r="A72" t="e">
        <f>IF(B72&gt;VLOOKUP($E$2&amp;"-"&amp;$C$3,CHIAPHONG!$A$2:$K$396,2,FALSE),0,A71+1)</f>
        <v>#N/A</v>
      </c>
      <c r="B72" s="34">
        <f t="shared" si="0"/>
        <v>58</v>
      </c>
      <c r="C72" s="107" t="e">
        <f>IF($A72&gt;0,VLOOKUP($A72,DS!$A$3:$K$4912,4),"")</f>
        <v>#N/A</v>
      </c>
      <c r="D72" s="35" t="e">
        <f>IF($A72&gt;0,VLOOKUP($A72,DS!$A$3:$K$4912,5),"")</f>
        <v>#N/A</v>
      </c>
      <c r="E72" s="36" t="e">
        <f>IF($A72&gt;0,VLOOKUP($A72,DS!$A$3:$K$4912,6),"")</f>
        <v>#N/A</v>
      </c>
      <c r="F72" s="111" t="e">
        <f>IF($A72&gt;0,VLOOKUP($A72,DS!$A$3:$K$4912,8),"")</f>
        <v>#N/A</v>
      </c>
      <c r="G72" s="111" t="e">
        <f>IF($A72&gt;0,VLOOKUP($A72,DS!$A$3:$K$4912,9),"")</f>
        <v>#N/A</v>
      </c>
      <c r="H72" s="37"/>
      <c r="I72" s="38"/>
      <c r="J72" s="38"/>
      <c r="K72" s="38"/>
      <c r="L72" s="329" t="e">
        <f>IF($A72&gt;0,VLOOKUP($A72,DS!$A$3:$Q$4912,16,0),"")</f>
        <v>#N/A</v>
      </c>
      <c r="M72" s="330"/>
      <c r="N72" s="331"/>
      <c r="O72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73" spans="1:15" ht="20.100000000000001" customHeight="1">
      <c r="A73" t="e">
        <f>IF(B73&gt;VLOOKUP($E$2&amp;"-"&amp;$C$3,CHIAPHONG!$A$2:$K$396,2,FALSE),0,A72+1)</f>
        <v>#N/A</v>
      </c>
      <c r="B73" s="34">
        <f t="shared" si="0"/>
        <v>59</v>
      </c>
      <c r="C73" s="107" t="e">
        <f>IF($A73&gt;0,VLOOKUP($A73,DS!$A$3:$K$4912,4),"")</f>
        <v>#N/A</v>
      </c>
      <c r="D73" s="35" t="e">
        <f>IF($A73&gt;0,VLOOKUP($A73,DS!$A$3:$K$4912,5),"")</f>
        <v>#N/A</v>
      </c>
      <c r="E73" s="36" t="e">
        <f>IF($A73&gt;0,VLOOKUP($A73,DS!$A$3:$K$4912,6),"")</f>
        <v>#N/A</v>
      </c>
      <c r="F73" s="111" t="e">
        <f>IF($A73&gt;0,VLOOKUP($A73,DS!$A$3:$K$4912,8),"")</f>
        <v>#N/A</v>
      </c>
      <c r="G73" s="111" t="e">
        <f>IF($A73&gt;0,VLOOKUP($A73,DS!$A$3:$K$4912,9),"")</f>
        <v>#N/A</v>
      </c>
      <c r="H73" s="37"/>
      <c r="I73" s="38"/>
      <c r="J73" s="38"/>
      <c r="K73" s="38"/>
      <c r="L73" s="329" t="e">
        <f>IF($A73&gt;0,VLOOKUP($A73,DS!$A$3:$Q$4912,16,0),"")</f>
        <v>#N/A</v>
      </c>
      <c r="M73" s="330"/>
      <c r="N73" s="331"/>
      <c r="O73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74" spans="1:15" ht="20.100000000000001" customHeight="1">
      <c r="A74" t="e">
        <f>IF(B74&gt;VLOOKUP($E$2&amp;"-"&amp;$C$3,CHIAPHONG!$A$2:$K$396,2,FALSE),0,A73+1)</f>
        <v>#N/A</v>
      </c>
      <c r="B74" s="34">
        <f t="shared" ref="B74:B111" si="1">B73+1</f>
        <v>60</v>
      </c>
      <c r="C74" s="107" t="e">
        <f>IF($A74&gt;0,VLOOKUP($A74,DS!$A$3:$K$4912,4),"")</f>
        <v>#N/A</v>
      </c>
      <c r="D74" s="35" t="e">
        <f>IF($A74&gt;0,VLOOKUP($A74,DS!$A$3:$K$4912,5),"")</f>
        <v>#N/A</v>
      </c>
      <c r="E74" s="36" t="e">
        <f>IF($A74&gt;0,VLOOKUP($A74,DS!$A$3:$K$4912,6),"")</f>
        <v>#N/A</v>
      </c>
      <c r="F74" s="111" t="e">
        <f>IF($A74&gt;0,VLOOKUP($A74,DS!$A$3:$K$4912,8),"")</f>
        <v>#N/A</v>
      </c>
      <c r="G74" s="111" t="e">
        <f>IF($A74&gt;0,VLOOKUP($A74,DS!$A$3:$K$4912,9),"")</f>
        <v>#N/A</v>
      </c>
      <c r="H74" s="37"/>
      <c r="I74" s="38"/>
      <c r="J74" s="38"/>
      <c r="K74" s="38"/>
      <c r="L74" s="329" t="e">
        <f>IF($A74&gt;0,VLOOKUP($A74,DS!$A$3:$Q$4912,16,0),"")</f>
        <v>#N/A</v>
      </c>
      <c r="M74" s="330"/>
      <c r="N74" s="331"/>
      <c r="O74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75" spans="1:15" ht="23.25" customHeight="1">
      <c r="A75">
        <v>0</v>
      </c>
      <c r="B75" s="43" t="s">
        <v>34</v>
      </c>
      <c r="C75" s="108"/>
      <c r="D75" s="45"/>
      <c r="E75" s="46"/>
      <c r="F75" s="112"/>
      <c r="G75" s="112"/>
      <c r="H75" s="48"/>
      <c r="I75" s="49"/>
      <c r="J75" s="49"/>
      <c r="K75" s="49"/>
      <c r="L75" s="39"/>
      <c r="M75" s="39"/>
      <c r="N75" s="39"/>
    </row>
    <row r="76" spans="1:15" ht="20.100000000000001" customHeight="1">
      <c r="A76">
        <v>0</v>
      </c>
      <c r="B76" s="50" t="s">
        <v>60</v>
      </c>
      <c r="C76" s="109"/>
      <c r="D76" s="52"/>
      <c r="E76" s="53"/>
      <c r="F76" s="113"/>
      <c r="G76" s="113"/>
      <c r="H76" s="55"/>
      <c r="I76" s="56"/>
      <c r="J76" s="56"/>
      <c r="K76" s="56"/>
      <c r="L76" s="57"/>
      <c r="M76" s="57"/>
      <c r="N76" s="57"/>
    </row>
    <row r="77" spans="1:15" ht="20.100000000000001" customHeight="1">
      <c r="A77">
        <v>0</v>
      </c>
      <c r="B77" s="58"/>
      <c r="C77" s="109"/>
      <c r="D77" s="52"/>
      <c r="E77" s="53"/>
      <c r="F77" s="113"/>
      <c r="G77" s="113"/>
      <c r="H77" s="55"/>
      <c r="I77" s="56"/>
      <c r="J77" s="56"/>
      <c r="K77" s="56"/>
      <c r="L77" s="57"/>
      <c r="M77" s="57"/>
      <c r="N77" s="57"/>
    </row>
    <row r="78" spans="1:15" ht="20.100000000000001" customHeight="1">
      <c r="A78" s="99">
        <v>0</v>
      </c>
      <c r="B78" s="58"/>
      <c r="C78" s="109"/>
      <c r="D78" s="52"/>
      <c r="E78" s="53"/>
      <c r="F78" s="113"/>
      <c r="G78" s="113"/>
      <c r="H78" s="55"/>
      <c r="I78" s="56"/>
      <c r="J78" s="56"/>
      <c r="K78" s="56"/>
      <c r="L78" s="57"/>
      <c r="M78" s="57"/>
      <c r="N78" s="57"/>
    </row>
    <row r="79" spans="1:15" ht="8.25" customHeight="1">
      <c r="A79" s="99">
        <v>0</v>
      </c>
      <c r="B79" s="58"/>
      <c r="C79" s="109"/>
      <c r="D79" s="52"/>
      <c r="E79" s="53"/>
      <c r="F79" s="113"/>
      <c r="G79" s="113"/>
      <c r="H79" s="55"/>
      <c r="I79" s="56"/>
      <c r="J79" s="56"/>
      <c r="K79" s="56"/>
      <c r="L79" s="57"/>
      <c r="M79" s="57"/>
      <c r="N79" s="57"/>
    </row>
    <row r="80" spans="1:15" ht="20.100000000000001" customHeight="1">
      <c r="A80" s="99">
        <v>0</v>
      </c>
      <c r="B80" s="59" t="s">
        <v>35</v>
      </c>
      <c r="C80" s="109"/>
      <c r="D80" s="52"/>
      <c r="E80" s="53"/>
      <c r="F80" s="113"/>
      <c r="G80" s="113"/>
      <c r="H80" s="55"/>
      <c r="I80" s="56"/>
      <c r="J80" s="56"/>
      <c r="K80" s="56"/>
      <c r="L80" s="57"/>
      <c r="M80" s="57"/>
      <c r="N80" s="57"/>
    </row>
    <row r="81" spans="1:15" ht="12.75" customHeight="1">
      <c r="A81" s="99">
        <v>0</v>
      </c>
      <c r="B81" s="59"/>
      <c r="C81" s="109"/>
      <c r="D81" s="52"/>
      <c r="E81" s="53"/>
      <c r="F81" s="113"/>
      <c r="G81" s="113"/>
      <c r="H81" s="55"/>
      <c r="I81" s="56"/>
      <c r="J81" s="56"/>
      <c r="K81" s="56"/>
      <c r="L81" s="100" t="s">
        <v>10</v>
      </c>
      <c r="M81" s="57">
        <f>IF(MOD([1]!ExtractElement(L1,3,"-"),30)=0,ROUNDDOWN(([1]!ExtractElement(L1,3,"-"))/30,0),ROUNDDOWN(([1]!ExtractElement(L1,3,"-"))/30,0)+1)</f>
        <v>1</v>
      </c>
      <c r="N81" s="57"/>
    </row>
    <row r="82" spans="1:15" ht="20.100000000000001" customHeight="1">
      <c r="A82" t="e">
        <f>IF(B82&gt;VLOOKUP($E$2&amp;"-"&amp;$C$3,CHIAPHONG!$A$2:$K$396,2,FALSE),0,A74+1)</f>
        <v>#N/A</v>
      </c>
      <c r="B82" s="60">
        <f>B74+1</f>
        <v>61</v>
      </c>
      <c r="C82" s="110" t="e">
        <f>IF($A82&gt;0,VLOOKUP($A82,DS!$A$3:$K$4912,4),"")</f>
        <v>#N/A</v>
      </c>
      <c r="D82" s="61" t="e">
        <f>IF($A82&gt;0,VLOOKUP($A82,DS!$A$3:$K$4912,5),"")</f>
        <v>#N/A</v>
      </c>
      <c r="E82" s="62" t="e">
        <f>IF($A82&gt;0,VLOOKUP($A82,DS!$A$3:$K$4912,6),"")</f>
        <v>#N/A</v>
      </c>
      <c r="F82" s="114" t="e">
        <f>IF($A82&gt;0,VLOOKUP($A82,DS!$A$3:$K$4912,8),"")</f>
        <v>#N/A</v>
      </c>
      <c r="G82" s="114" t="e">
        <f>IF($A82&gt;0,VLOOKUP($A82,DS!$A$3:$K$4912,9),"")</f>
        <v>#N/A</v>
      </c>
      <c r="H82" s="63"/>
      <c r="I82" s="64"/>
      <c r="J82" s="64"/>
      <c r="K82" s="64"/>
      <c r="L82" s="334" t="e">
        <f>IF($A82&gt;0,VLOOKUP($A82,DS!$A$3:$Q$4912,16,0),"")</f>
        <v>#N/A</v>
      </c>
      <c r="M82" s="335"/>
      <c r="N82" s="336"/>
      <c r="O82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83" spans="1:15" ht="20.100000000000001" customHeight="1">
      <c r="A83" t="e">
        <f>IF(B83&gt;VLOOKUP($E$2&amp;"-"&amp;$C$3,CHIAPHONG!$A$2:$K$396,2,FALSE),0,A82+1)</f>
        <v>#N/A</v>
      </c>
      <c r="B83" s="34">
        <f t="shared" si="1"/>
        <v>62</v>
      </c>
      <c r="C83" s="107" t="e">
        <f>IF($A83&gt;0,VLOOKUP($A83,DS!$A$3:$K$4912,4),"")</f>
        <v>#N/A</v>
      </c>
      <c r="D83" s="35" t="e">
        <f>IF($A83&gt;0,VLOOKUP($A83,DS!$A$3:$K$4912,5),"")</f>
        <v>#N/A</v>
      </c>
      <c r="E83" s="36" t="e">
        <f>IF($A83&gt;0,VLOOKUP($A83,DS!$A$3:$K$4912,6),"")</f>
        <v>#N/A</v>
      </c>
      <c r="F83" s="111" t="e">
        <f>IF($A83&gt;0,VLOOKUP($A83,DS!$A$3:$K$4912,8),"")</f>
        <v>#N/A</v>
      </c>
      <c r="G83" s="111" t="e">
        <f>IF($A83&gt;0,VLOOKUP($A83,DS!$A$3:$K$4912,9),"")</f>
        <v>#N/A</v>
      </c>
      <c r="H83" s="37"/>
      <c r="I83" s="38"/>
      <c r="J83" s="38"/>
      <c r="K83" s="38"/>
      <c r="L83" s="329" t="e">
        <f>IF($A83&gt;0,VLOOKUP($A83,DS!$A$3:$Q$4912,16,0),"")</f>
        <v>#N/A</v>
      </c>
      <c r="M83" s="330"/>
      <c r="N83" s="331"/>
      <c r="O83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84" spans="1:15" ht="20.100000000000001" customHeight="1">
      <c r="A84" t="e">
        <f>IF(B84&gt;VLOOKUP($E$2&amp;"-"&amp;$C$3,CHIAPHONG!$A$2:$K$396,2,FALSE),0,A83+1)</f>
        <v>#N/A</v>
      </c>
      <c r="B84" s="34">
        <f t="shared" si="1"/>
        <v>63</v>
      </c>
      <c r="C84" s="107" t="e">
        <f>IF($A84&gt;0,VLOOKUP($A84,DS!$A$3:$K$4912,4),"")</f>
        <v>#N/A</v>
      </c>
      <c r="D84" s="35" t="e">
        <f>IF($A84&gt;0,VLOOKUP($A84,DS!$A$3:$K$4912,5),"")</f>
        <v>#N/A</v>
      </c>
      <c r="E84" s="36" t="e">
        <f>IF($A84&gt;0,VLOOKUP($A84,DS!$A$3:$K$4912,6),"")</f>
        <v>#N/A</v>
      </c>
      <c r="F84" s="111" t="e">
        <f>IF($A84&gt;0,VLOOKUP($A84,DS!$A$3:$K$4912,8),"")</f>
        <v>#N/A</v>
      </c>
      <c r="G84" s="111" t="e">
        <f>IF($A84&gt;0,VLOOKUP($A84,DS!$A$3:$K$4912,9),"")</f>
        <v>#N/A</v>
      </c>
      <c r="H84" s="37"/>
      <c r="I84" s="38"/>
      <c r="J84" s="38"/>
      <c r="K84" s="38"/>
      <c r="L84" s="329" t="e">
        <f>IF($A84&gt;0,VLOOKUP($A84,DS!$A$3:$Q$4912,16,0),"")</f>
        <v>#N/A</v>
      </c>
      <c r="M84" s="330"/>
      <c r="N84" s="331"/>
      <c r="O84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85" spans="1:15" ht="20.100000000000001" customHeight="1">
      <c r="A85" t="e">
        <f>IF(B85&gt;VLOOKUP($E$2&amp;"-"&amp;$C$3,CHIAPHONG!$A$2:$K$396,2,FALSE),0,A84+1)</f>
        <v>#N/A</v>
      </c>
      <c r="B85" s="34">
        <f t="shared" si="1"/>
        <v>64</v>
      </c>
      <c r="C85" s="107" t="e">
        <f>IF($A85&gt;0,VLOOKUP($A85,DS!$A$3:$K$4912,4),"")</f>
        <v>#N/A</v>
      </c>
      <c r="D85" s="35" t="e">
        <f>IF($A85&gt;0,VLOOKUP($A85,DS!$A$3:$K$4912,5),"")</f>
        <v>#N/A</v>
      </c>
      <c r="E85" s="36" t="e">
        <f>IF($A85&gt;0,VLOOKUP($A85,DS!$A$3:$K$4912,6),"")</f>
        <v>#N/A</v>
      </c>
      <c r="F85" s="111" t="e">
        <f>IF($A85&gt;0,VLOOKUP($A85,DS!$A$3:$K$4912,8),"")</f>
        <v>#N/A</v>
      </c>
      <c r="G85" s="111" t="e">
        <f>IF($A85&gt;0,VLOOKUP($A85,DS!$A$3:$K$4912,9),"")</f>
        <v>#N/A</v>
      </c>
      <c r="H85" s="37"/>
      <c r="I85" s="38"/>
      <c r="J85" s="38"/>
      <c r="K85" s="38"/>
      <c r="L85" s="329" t="e">
        <f>IF($A85&gt;0,VLOOKUP($A85,DS!$A$3:$Q$4912,16,0),"")</f>
        <v>#N/A</v>
      </c>
      <c r="M85" s="330"/>
      <c r="N85" s="331"/>
      <c r="O85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86" spans="1:15" ht="20.100000000000001" customHeight="1">
      <c r="A86" t="e">
        <f>IF(B86&gt;VLOOKUP($E$2&amp;"-"&amp;$C$3,CHIAPHONG!$A$2:$K$396,2,FALSE),0,A85+1)</f>
        <v>#N/A</v>
      </c>
      <c r="B86" s="34">
        <f t="shared" si="1"/>
        <v>65</v>
      </c>
      <c r="C86" s="107" t="e">
        <f>IF($A86&gt;0,VLOOKUP($A86,DS!$A$3:$K$4912,4),"")</f>
        <v>#N/A</v>
      </c>
      <c r="D86" s="35" t="e">
        <f>IF($A86&gt;0,VLOOKUP($A86,DS!$A$3:$K$4912,5),"")</f>
        <v>#N/A</v>
      </c>
      <c r="E86" s="36" t="e">
        <f>IF($A86&gt;0,VLOOKUP($A86,DS!$A$3:$K$4912,6),"")</f>
        <v>#N/A</v>
      </c>
      <c r="F86" s="111" t="e">
        <f>IF($A86&gt;0,VLOOKUP($A86,DS!$A$3:$K$4912,8),"")</f>
        <v>#N/A</v>
      </c>
      <c r="G86" s="111" t="e">
        <f>IF($A86&gt;0,VLOOKUP($A86,DS!$A$3:$K$4912,9),"")</f>
        <v>#N/A</v>
      </c>
      <c r="H86" s="37"/>
      <c r="I86" s="38"/>
      <c r="J86" s="38"/>
      <c r="K86" s="38"/>
      <c r="L86" s="329" t="e">
        <f>IF($A86&gt;0,VLOOKUP($A86,DS!$A$3:$Q$4912,16,0),"")</f>
        <v>#N/A</v>
      </c>
      <c r="M86" s="330"/>
      <c r="N86" s="331"/>
      <c r="O86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87" spans="1:15" ht="20.100000000000001" customHeight="1">
      <c r="A87" t="e">
        <f>IF(B87&gt;VLOOKUP($E$2&amp;"-"&amp;$C$3,CHIAPHONG!$A$2:$K$396,2,FALSE),0,A86+1)</f>
        <v>#N/A</v>
      </c>
      <c r="B87" s="34">
        <f t="shared" si="1"/>
        <v>66</v>
      </c>
      <c r="C87" s="107" t="e">
        <f>IF($A87&gt;0,VLOOKUP($A87,DS!$A$3:$K$4912,4),"")</f>
        <v>#N/A</v>
      </c>
      <c r="D87" s="35" t="e">
        <f>IF($A87&gt;0,VLOOKUP($A87,DS!$A$3:$K$4912,5),"")</f>
        <v>#N/A</v>
      </c>
      <c r="E87" s="36" t="e">
        <f>IF($A87&gt;0,VLOOKUP($A87,DS!$A$3:$K$4912,6),"")</f>
        <v>#N/A</v>
      </c>
      <c r="F87" s="111" t="e">
        <f>IF($A87&gt;0,VLOOKUP($A87,DS!$A$3:$K$4912,8),"")</f>
        <v>#N/A</v>
      </c>
      <c r="G87" s="111" t="e">
        <f>IF($A87&gt;0,VLOOKUP($A87,DS!$A$3:$K$4912,9),"")</f>
        <v>#N/A</v>
      </c>
      <c r="H87" s="37"/>
      <c r="I87" s="38"/>
      <c r="J87" s="38"/>
      <c r="K87" s="38"/>
      <c r="L87" s="329" t="e">
        <f>IF($A87&gt;0,VLOOKUP($A87,DS!$A$3:$Q$4912,16,0),"")</f>
        <v>#N/A</v>
      </c>
      <c r="M87" s="330"/>
      <c r="N87" s="331"/>
      <c r="O87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88" spans="1:15" ht="20.100000000000001" customHeight="1">
      <c r="A88" t="e">
        <f>IF(B88&gt;VLOOKUP($E$2&amp;"-"&amp;$C$3,CHIAPHONG!$A$2:$K$396,2,FALSE),0,A87+1)</f>
        <v>#N/A</v>
      </c>
      <c r="B88" s="34">
        <f t="shared" si="1"/>
        <v>67</v>
      </c>
      <c r="C88" s="107" t="e">
        <f>IF($A88&gt;0,VLOOKUP($A88,DS!$A$3:$K$4912,4),"")</f>
        <v>#N/A</v>
      </c>
      <c r="D88" s="35" t="e">
        <f>IF($A88&gt;0,VLOOKUP($A88,DS!$A$3:$K$4912,5),"")</f>
        <v>#N/A</v>
      </c>
      <c r="E88" s="36" t="e">
        <f>IF($A88&gt;0,VLOOKUP($A88,DS!$A$3:$K$4912,6),"")</f>
        <v>#N/A</v>
      </c>
      <c r="F88" s="111" t="e">
        <f>IF($A88&gt;0,VLOOKUP($A88,DS!$A$3:$K$4912,8),"")</f>
        <v>#N/A</v>
      </c>
      <c r="G88" s="111" t="e">
        <f>IF($A88&gt;0,VLOOKUP($A88,DS!$A$3:$K$4912,9),"")</f>
        <v>#N/A</v>
      </c>
      <c r="H88" s="37"/>
      <c r="I88" s="38"/>
      <c r="J88" s="38"/>
      <c r="K88" s="38"/>
      <c r="L88" s="329" t="e">
        <f>IF($A88&gt;0,VLOOKUP($A88,DS!$A$3:$Q$4912,16,0),"")</f>
        <v>#N/A</v>
      </c>
      <c r="M88" s="330"/>
      <c r="N88" s="331"/>
      <c r="O88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89" spans="1:15" ht="20.100000000000001" customHeight="1">
      <c r="A89" t="e">
        <f>IF(B89&gt;VLOOKUP($E$2&amp;"-"&amp;$C$3,CHIAPHONG!$A$2:$K$396,2,FALSE),0,A88+1)</f>
        <v>#N/A</v>
      </c>
      <c r="B89" s="34">
        <f t="shared" si="1"/>
        <v>68</v>
      </c>
      <c r="C89" s="107" t="e">
        <f>IF($A89&gt;0,VLOOKUP($A89,DS!$A$3:$K$4912,4),"")</f>
        <v>#N/A</v>
      </c>
      <c r="D89" s="35" t="e">
        <f>IF($A89&gt;0,VLOOKUP($A89,DS!$A$3:$K$4912,5),"")</f>
        <v>#N/A</v>
      </c>
      <c r="E89" s="36" t="e">
        <f>IF($A89&gt;0,VLOOKUP($A89,DS!$A$3:$K$4912,6),"")</f>
        <v>#N/A</v>
      </c>
      <c r="F89" s="111" t="e">
        <f>IF($A89&gt;0,VLOOKUP($A89,DS!$A$3:$K$4912,8),"")</f>
        <v>#N/A</v>
      </c>
      <c r="G89" s="111" t="e">
        <f>IF($A89&gt;0,VLOOKUP($A89,DS!$A$3:$K$4912,9),"")</f>
        <v>#N/A</v>
      </c>
      <c r="H89" s="37"/>
      <c r="I89" s="38"/>
      <c r="J89" s="38"/>
      <c r="K89" s="38"/>
      <c r="L89" s="329" t="e">
        <f>IF($A89&gt;0,VLOOKUP($A89,DS!$A$3:$Q$4912,16,0),"")</f>
        <v>#N/A</v>
      </c>
      <c r="M89" s="330"/>
      <c r="N89" s="331"/>
      <c r="O89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90" spans="1:15" ht="20.100000000000001" customHeight="1">
      <c r="A90" t="e">
        <f>IF(B90&gt;VLOOKUP($E$2&amp;"-"&amp;$C$3,CHIAPHONG!$A$2:$K$396,2,FALSE),0,A89+1)</f>
        <v>#N/A</v>
      </c>
      <c r="B90" s="34">
        <f t="shared" si="1"/>
        <v>69</v>
      </c>
      <c r="C90" s="107" t="e">
        <f>IF($A90&gt;0,VLOOKUP($A90,DS!$A$3:$K$4912,4),"")</f>
        <v>#N/A</v>
      </c>
      <c r="D90" s="35" t="e">
        <f>IF($A90&gt;0,VLOOKUP($A90,DS!$A$3:$K$4912,5),"")</f>
        <v>#N/A</v>
      </c>
      <c r="E90" s="36" t="e">
        <f>IF($A90&gt;0,VLOOKUP($A90,DS!$A$3:$K$4912,6),"")</f>
        <v>#N/A</v>
      </c>
      <c r="F90" s="111" t="e">
        <f>IF($A90&gt;0,VLOOKUP($A90,DS!$A$3:$K$4912,8),"")</f>
        <v>#N/A</v>
      </c>
      <c r="G90" s="111" t="e">
        <f>IF($A90&gt;0,VLOOKUP($A90,DS!$A$3:$K$4912,9),"")</f>
        <v>#N/A</v>
      </c>
      <c r="H90" s="37"/>
      <c r="I90" s="38"/>
      <c r="J90" s="38"/>
      <c r="K90" s="38"/>
      <c r="L90" s="329" t="e">
        <f>IF($A90&gt;0,VLOOKUP($A90,DS!$A$3:$Q$4912,16,0),"")</f>
        <v>#N/A</v>
      </c>
      <c r="M90" s="330"/>
      <c r="N90" s="331"/>
      <c r="O90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91" spans="1:15" ht="20.100000000000001" customHeight="1">
      <c r="A91" t="e">
        <f>IF(B91&gt;VLOOKUP($E$2&amp;"-"&amp;$C$3,CHIAPHONG!$A$2:$K$396,2,FALSE),0,A90+1)</f>
        <v>#N/A</v>
      </c>
      <c r="B91" s="34">
        <f t="shared" si="1"/>
        <v>70</v>
      </c>
      <c r="C91" s="107" t="e">
        <f>IF($A91&gt;0,VLOOKUP($A91,DS!$A$3:$K$4912,4),"")</f>
        <v>#N/A</v>
      </c>
      <c r="D91" s="35" t="e">
        <f>IF($A91&gt;0,VLOOKUP($A91,DS!$A$3:$K$4912,5),"")</f>
        <v>#N/A</v>
      </c>
      <c r="E91" s="36" t="e">
        <f>IF($A91&gt;0,VLOOKUP($A91,DS!$A$3:$K$4912,6),"")</f>
        <v>#N/A</v>
      </c>
      <c r="F91" s="111" t="e">
        <f>IF($A91&gt;0,VLOOKUP($A91,DS!$A$3:$K$4912,8),"")</f>
        <v>#N/A</v>
      </c>
      <c r="G91" s="111" t="e">
        <f>IF($A91&gt;0,VLOOKUP($A91,DS!$A$3:$K$4912,9),"")</f>
        <v>#N/A</v>
      </c>
      <c r="H91" s="37"/>
      <c r="I91" s="38"/>
      <c r="J91" s="38"/>
      <c r="K91" s="38"/>
      <c r="L91" s="329" t="e">
        <f>IF($A91&gt;0,VLOOKUP($A91,DS!$A$3:$Q$4912,16,0),"")</f>
        <v>#N/A</v>
      </c>
      <c r="M91" s="330"/>
      <c r="N91" s="331"/>
      <c r="O91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92" spans="1:15" ht="20.100000000000001" customHeight="1">
      <c r="A92" t="e">
        <f>IF(B92&gt;VLOOKUP($E$2&amp;"-"&amp;$C$3,CHIAPHONG!$A$2:$K$396,2,FALSE),0,A91+1)</f>
        <v>#N/A</v>
      </c>
      <c r="B92" s="34">
        <f t="shared" si="1"/>
        <v>71</v>
      </c>
      <c r="C92" s="107" t="e">
        <f>IF($A92&gt;0,VLOOKUP($A92,DS!$A$3:$K$4912,4),"")</f>
        <v>#N/A</v>
      </c>
      <c r="D92" s="35" t="e">
        <f>IF($A92&gt;0,VLOOKUP($A92,DS!$A$3:$K$4912,5),"")</f>
        <v>#N/A</v>
      </c>
      <c r="E92" s="36" t="e">
        <f>IF($A92&gt;0,VLOOKUP($A92,DS!$A$3:$K$4912,6),"")</f>
        <v>#N/A</v>
      </c>
      <c r="F92" s="111" t="e">
        <f>IF($A92&gt;0,VLOOKUP($A92,DS!$A$3:$K$4912,8),"")</f>
        <v>#N/A</v>
      </c>
      <c r="G92" s="111" t="e">
        <f>IF($A92&gt;0,VLOOKUP($A92,DS!$A$3:$K$4912,9),"")</f>
        <v>#N/A</v>
      </c>
      <c r="H92" s="37"/>
      <c r="I92" s="38"/>
      <c r="J92" s="38"/>
      <c r="K92" s="38"/>
      <c r="L92" s="329" t="e">
        <f>IF($A92&gt;0,VLOOKUP($A92,DS!$A$3:$Q$4912,16,0),"")</f>
        <v>#N/A</v>
      </c>
      <c r="M92" s="330"/>
      <c r="N92" s="331"/>
      <c r="O92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93" spans="1:15" ht="20.100000000000001" customHeight="1">
      <c r="A93" t="e">
        <f>IF(B93&gt;VLOOKUP($E$2&amp;"-"&amp;$C$3,CHIAPHONG!$A$2:$K$396,2,FALSE),0,A92+1)</f>
        <v>#N/A</v>
      </c>
      <c r="B93" s="34">
        <f t="shared" si="1"/>
        <v>72</v>
      </c>
      <c r="C93" s="107" t="e">
        <f>IF($A93&gt;0,VLOOKUP($A93,DS!$A$3:$K$4912,4),"")</f>
        <v>#N/A</v>
      </c>
      <c r="D93" s="35" t="e">
        <f>IF($A93&gt;0,VLOOKUP($A93,DS!$A$3:$K$4912,5),"")</f>
        <v>#N/A</v>
      </c>
      <c r="E93" s="36" t="e">
        <f>IF($A93&gt;0,VLOOKUP($A93,DS!$A$3:$K$4912,6),"")</f>
        <v>#N/A</v>
      </c>
      <c r="F93" s="111" t="e">
        <f>IF($A93&gt;0,VLOOKUP($A93,DS!$A$3:$K$4912,8),"")</f>
        <v>#N/A</v>
      </c>
      <c r="G93" s="111" t="e">
        <f>IF($A93&gt;0,VLOOKUP($A93,DS!$A$3:$K$4912,9),"")</f>
        <v>#N/A</v>
      </c>
      <c r="H93" s="37"/>
      <c r="I93" s="38"/>
      <c r="J93" s="38"/>
      <c r="K93" s="38"/>
      <c r="L93" s="329" t="e">
        <f>IF($A93&gt;0,VLOOKUP($A93,DS!$A$3:$Q$4912,16,0),"")</f>
        <v>#N/A</v>
      </c>
      <c r="M93" s="330"/>
      <c r="N93" s="331"/>
      <c r="O93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94" spans="1:15" ht="20.100000000000001" customHeight="1">
      <c r="A94" t="e">
        <f>IF(B94&gt;VLOOKUP($E$2&amp;"-"&amp;$C$3,CHIAPHONG!$A$2:$K$396,2,FALSE),0,A93+1)</f>
        <v>#N/A</v>
      </c>
      <c r="B94" s="34">
        <f t="shared" si="1"/>
        <v>73</v>
      </c>
      <c r="C94" s="107" t="e">
        <f>IF($A94&gt;0,VLOOKUP($A94,DS!$A$3:$K$4912,4),"")</f>
        <v>#N/A</v>
      </c>
      <c r="D94" s="35" t="e">
        <f>IF($A94&gt;0,VLOOKUP($A94,DS!$A$3:$K$4912,5),"")</f>
        <v>#N/A</v>
      </c>
      <c r="E94" s="36" t="e">
        <f>IF($A94&gt;0,VLOOKUP($A94,DS!$A$3:$K$4912,6),"")</f>
        <v>#N/A</v>
      </c>
      <c r="F94" s="111" t="e">
        <f>IF($A94&gt;0,VLOOKUP($A94,DS!$A$3:$K$4912,8),"")</f>
        <v>#N/A</v>
      </c>
      <c r="G94" s="111" t="e">
        <f>IF($A94&gt;0,VLOOKUP($A94,DS!$A$3:$K$4912,9),"")</f>
        <v>#N/A</v>
      </c>
      <c r="H94" s="37"/>
      <c r="I94" s="38"/>
      <c r="J94" s="38"/>
      <c r="K94" s="38"/>
      <c r="L94" s="329" t="e">
        <f>IF($A94&gt;0,VLOOKUP($A94,DS!$A$3:$Q$4912,16,0),"")</f>
        <v>#N/A</v>
      </c>
      <c r="M94" s="330"/>
      <c r="N94" s="331"/>
      <c r="O94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95" spans="1:15" ht="20.100000000000001" customHeight="1">
      <c r="A95" t="e">
        <f>IF(B95&gt;VLOOKUP($E$2&amp;"-"&amp;$C$3,CHIAPHONG!$A$2:$K$396,2,FALSE),0,A94+1)</f>
        <v>#N/A</v>
      </c>
      <c r="B95" s="34">
        <f t="shared" si="1"/>
        <v>74</v>
      </c>
      <c r="C95" s="107" t="e">
        <f>IF($A95&gt;0,VLOOKUP($A95,DS!$A$3:$K$4912,4),"")</f>
        <v>#N/A</v>
      </c>
      <c r="D95" s="35" t="e">
        <f>IF($A95&gt;0,VLOOKUP($A95,DS!$A$3:$K$4912,5),"")</f>
        <v>#N/A</v>
      </c>
      <c r="E95" s="36" t="e">
        <f>IF($A95&gt;0,VLOOKUP($A95,DS!$A$3:$K$4912,6),"")</f>
        <v>#N/A</v>
      </c>
      <c r="F95" s="111" t="e">
        <f>IF($A95&gt;0,VLOOKUP($A95,DS!$A$3:$K$4912,8),"")</f>
        <v>#N/A</v>
      </c>
      <c r="G95" s="111" t="e">
        <f>IF($A95&gt;0,VLOOKUP($A95,DS!$A$3:$K$4912,9),"")</f>
        <v>#N/A</v>
      </c>
      <c r="H95" s="37"/>
      <c r="I95" s="38"/>
      <c r="J95" s="38"/>
      <c r="K95" s="38"/>
      <c r="L95" s="329" t="e">
        <f>IF($A95&gt;0,VLOOKUP($A95,DS!$A$3:$Q$4912,16,0),"")</f>
        <v>#N/A</v>
      </c>
      <c r="M95" s="330"/>
      <c r="N95" s="331"/>
      <c r="O95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96" spans="1:15" ht="20.100000000000001" customHeight="1">
      <c r="A96" t="e">
        <f>IF(B96&gt;VLOOKUP($E$2&amp;"-"&amp;$C$3,CHIAPHONG!$A$2:$K$396,2,FALSE),0,A95+1)</f>
        <v>#N/A</v>
      </c>
      <c r="B96" s="34">
        <f t="shared" si="1"/>
        <v>75</v>
      </c>
      <c r="C96" s="107" t="e">
        <f>IF($A96&gt;0,VLOOKUP($A96,DS!$A$3:$K$4912,4),"")</f>
        <v>#N/A</v>
      </c>
      <c r="D96" s="35" t="e">
        <f>IF($A96&gt;0,VLOOKUP($A96,DS!$A$3:$K$4912,5),"")</f>
        <v>#N/A</v>
      </c>
      <c r="E96" s="36" t="e">
        <f>IF($A96&gt;0,VLOOKUP($A96,DS!$A$3:$K$4912,6),"")</f>
        <v>#N/A</v>
      </c>
      <c r="F96" s="111" t="e">
        <f>IF($A96&gt;0,VLOOKUP($A96,DS!$A$3:$K$4912,8),"")</f>
        <v>#N/A</v>
      </c>
      <c r="G96" s="111" t="e">
        <f>IF($A96&gt;0,VLOOKUP($A96,DS!$A$3:$K$4912,9),"")</f>
        <v>#N/A</v>
      </c>
      <c r="H96" s="37"/>
      <c r="I96" s="38"/>
      <c r="J96" s="38"/>
      <c r="K96" s="38"/>
      <c r="L96" s="329" t="e">
        <f>IF($A96&gt;0,VLOOKUP($A96,DS!$A$3:$Q$4912,16,0),"")</f>
        <v>#N/A</v>
      </c>
      <c r="M96" s="330"/>
      <c r="N96" s="331"/>
      <c r="O96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97" spans="1:15" ht="20.100000000000001" customHeight="1">
      <c r="A97" t="e">
        <f>IF(B97&gt;VLOOKUP($E$2&amp;"-"&amp;$C$3,CHIAPHONG!$A$2:$K$396,2,FALSE),0,A96+1)</f>
        <v>#N/A</v>
      </c>
      <c r="B97" s="34">
        <f t="shared" si="1"/>
        <v>76</v>
      </c>
      <c r="C97" s="107" t="e">
        <f>IF($A97&gt;0,VLOOKUP($A97,DS!$A$3:$K$4912,4),"")</f>
        <v>#N/A</v>
      </c>
      <c r="D97" s="35" t="e">
        <f>IF($A97&gt;0,VLOOKUP($A97,DS!$A$3:$K$4912,5),"")</f>
        <v>#N/A</v>
      </c>
      <c r="E97" s="36" t="e">
        <f>IF($A97&gt;0,VLOOKUP($A97,DS!$A$3:$K$4912,6),"")</f>
        <v>#N/A</v>
      </c>
      <c r="F97" s="111" t="e">
        <f>IF($A97&gt;0,VLOOKUP($A97,DS!$A$3:$K$4912,8),"")</f>
        <v>#N/A</v>
      </c>
      <c r="G97" s="111" t="e">
        <f>IF($A97&gt;0,VLOOKUP($A97,DS!$A$3:$K$4912,9),"")</f>
        <v>#N/A</v>
      </c>
      <c r="H97" s="37"/>
      <c r="I97" s="38"/>
      <c r="J97" s="38"/>
      <c r="K97" s="38"/>
      <c r="L97" s="329" t="e">
        <f>IF($A97&gt;0,VLOOKUP($A97,DS!$A$3:$Q$4912,16,0),"")</f>
        <v>#N/A</v>
      </c>
      <c r="M97" s="330"/>
      <c r="N97" s="331"/>
      <c r="O97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98" spans="1:15" ht="20.100000000000001" customHeight="1">
      <c r="A98" t="e">
        <f>IF(B98&gt;VLOOKUP($E$2&amp;"-"&amp;$C$3,CHIAPHONG!$A$2:$K$396,2,FALSE),0,A97+1)</f>
        <v>#N/A</v>
      </c>
      <c r="B98" s="34">
        <f t="shared" si="1"/>
        <v>77</v>
      </c>
      <c r="C98" s="107" t="e">
        <f>IF($A98&gt;0,VLOOKUP($A98,DS!$A$3:$K$4912,4),"")</f>
        <v>#N/A</v>
      </c>
      <c r="D98" s="35" t="e">
        <f>IF($A98&gt;0,VLOOKUP($A98,DS!$A$3:$K$4912,5),"")</f>
        <v>#N/A</v>
      </c>
      <c r="E98" s="36" t="e">
        <f>IF($A98&gt;0,VLOOKUP($A98,DS!$A$3:$K$4912,6),"")</f>
        <v>#N/A</v>
      </c>
      <c r="F98" s="111" t="e">
        <f>IF($A98&gt;0,VLOOKUP($A98,DS!$A$3:$K$4912,8),"")</f>
        <v>#N/A</v>
      </c>
      <c r="G98" s="111" t="e">
        <f>IF($A98&gt;0,VLOOKUP($A98,DS!$A$3:$K$4912,9),"")</f>
        <v>#N/A</v>
      </c>
      <c r="H98" s="37"/>
      <c r="I98" s="38"/>
      <c r="J98" s="38"/>
      <c r="K98" s="38"/>
      <c r="L98" s="329" t="e">
        <f>IF($A98&gt;0,VLOOKUP($A98,DS!$A$3:$Q$4912,16,0),"")</f>
        <v>#N/A</v>
      </c>
      <c r="M98" s="330"/>
      <c r="N98" s="331"/>
      <c r="O98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99" spans="1:15" ht="20.100000000000001" customHeight="1">
      <c r="A99" t="e">
        <f>IF(B99&gt;VLOOKUP($E$2&amp;"-"&amp;$C$3,CHIAPHONG!$A$2:$K$396,2,FALSE),0,A98+1)</f>
        <v>#N/A</v>
      </c>
      <c r="B99" s="34">
        <f t="shared" si="1"/>
        <v>78</v>
      </c>
      <c r="C99" s="107" t="e">
        <f>IF($A99&gt;0,VLOOKUP($A99,DS!$A$3:$K$4912,4),"")</f>
        <v>#N/A</v>
      </c>
      <c r="D99" s="35" t="e">
        <f>IF($A99&gt;0,VLOOKUP($A99,DS!$A$3:$K$4912,5),"")</f>
        <v>#N/A</v>
      </c>
      <c r="E99" s="36" t="e">
        <f>IF($A99&gt;0,VLOOKUP($A99,DS!$A$3:$K$4912,6),"")</f>
        <v>#N/A</v>
      </c>
      <c r="F99" s="111" t="e">
        <f>IF($A99&gt;0,VLOOKUP($A99,DS!$A$3:$K$4912,8),"")</f>
        <v>#N/A</v>
      </c>
      <c r="G99" s="111" t="e">
        <f>IF($A99&gt;0,VLOOKUP($A99,DS!$A$3:$K$4912,9),"")</f>
        <v>#N/A</v>
      </c>
      <c r="H99" s="37"/>
      <c r="I99" s="38"/>
      <c r="J99" s="38"/>
      <c r="K99" s="38"/>
      <c r="L99" s="329" t="e">
        <f>IF($A99&gt;0,VLOOKUP($A99,DS!$A$3:$Q$4912,16,0),"")</f>
        <v>#N/A</v>
      </c>
      <c r="M99" s="330"/>
      <c r="N99" s="331"/>
      <c r="O99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00" spans="1:15" ht="20.100000000000001" customHeight="1">
      <c r="A100" t="e">
        <f>IF(B100&gt;VLOOKUP($E$2&amp;"-"&amp;$C$3,CHIAPHONG!$A$2:$K$396,2,FALSE),0,A99+1)</f>
        <v>#N/A</v>
      </c>
      <c r="B100" s="34">
        <f t="shared" si="1"/>
        <v>79</v>
      </c>
      <c r="C100" s="107" t="e">
        <f>IF($A100&gt;0,VLOOKUP($A100,DS!$A$3:$K$4912,4),"")</f>
        <v>#N/A</v>
      </c>
      <c r="D100" s="35" t="e">
        <f>IF($A100&gt;0,VLOOKUP($A100,DS!$A$3:$K$4912,5),"")</f>
        <v>#N/A</v>
      </c>
      <c r="E100" s="36" t="e">
        <f>IF($A100&gt;0,VLOOKUP($A100,DS!$A$3:$K$4912,6),"")</f>
        <v>#N/A</v>
      </c>
      <c r="F100" s="111" t="e">
        <f>IF($A100&gt;0,VLOOKUP($A100,DS!$A$3:$K$4912,8),"")</f>
        <v>#N/A</v>
      </c>
      <c r="G100" s="111" t="e">
        <f>IF($A100&gt;0,VLOOKUP($A100,DS!$A$3:$K$4912,9),"")</f>
        <v>#N/A</v>
      </c>
      <c r="H100" s="37"/>
      <c r="I100" s="38"/>
      <c r="J100" s="38"/>
      <c r="K100" s="38"/>
      <c r="L100" s="329" t="e">
        <f>IF($A100&gt;0,VLOOKUP($A100,DS!$A$3:$Q$4912,16,0),"")</f>
        <v>#N/A</v>
      </c>
      <c r="M100" s="330"/>
      <c r="N100" s="331"/>
      <c r="O100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01" spans="1:15" ht="20.100000000000001" customHeight="1">
      <c r="A101" t="e">
        <f>IF(B101&gt;VLOOKUP($E$2&amp;"-"&amp;$C$3,CHIAPHONG!$A$2:$K$396,2,FALSE),0,A100+1)</f>
        <v>#N/A</v>
      </c>
      <c r="B101" s="34">
        <f t="shared" si="1"/>
        <v>80</v>
      </c>
      <c r="C101" s="107" t="e">
        <f>IF($A101&gt;0,VLOOKUP($A101,DS!$A$3:$K$4912,4),"")</f>
        <v>#N/A</v>
      </c>
      <c r="D101" s="35" t="e">
        <f>IF($A101&gt;0,VLOOKUP($A101,DS!$A$3:$K$4912,5),"")</f>
        <v>#N/A</v>
      </c>
      <c r="E101" s="36" t="e">
        <f>IF($A101&gt;0,VLOOKUP($A101,DS!$A$3:$K$4912,6),"")</f>
        <v>#N/A</v>
      </c>
      <c r="F101" s="111" t="e">
        <f>IF($A101&gt;0,VLOOKUP($A101,DS!$A$3:$K$4912,8),"")</f>
        <v>#N/A</v>
      </c>
      <c r="G101" s="111" t="e">
        <f>IF($A101&gt;0,VLOOKUP($A101,DS!$A$3:$K$4912,9),"")</f>
        <v>#N/A</v>
      </c>
      <c r="H101" s="37"/>
      <c r="I101" s="38"/>
      <c r="J101" s="38"/>
      <c r="K101" s="38"/>
      <c r="L101" s="329" t="e">
        <f>IF($A101&gt;0,VLOOKUP($A101,DS!$A$3:$Q$4912,16,0),"")</f>
        <v>#N/A</v>
      </c>
      <c r="M101" s="330"/>
      <c r="N101" s="331"/>
      <c r="O101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02" spans="1:15" ht="20.100000000000001" customHeight="1">
      <c r="A102" t="e">
        <f>IF(B102&gt;VLOOKUP($E$2&amp;"-"&amp;$C$3,CHIAPHONG!$A$2:$K$396,2,FALSE),0,A101+1)</f>
        <v>#N/A</v>
      </c>
      <c r="B102" s="34">
        <f t="shared" si="1"/>
        <v>81</v>
      </c>
      <c r="C102" s="107" t="e">
        <f>IF($A102&gt;0,VLOOKUP($A102,DS!$A$3:$K$4912,4),"")</f>
        <v>#N/A</v>
      </c>
      <c r="D102" s="35" t="e">
        <f>IF($A102&gt;0,VLOOKUP($A102,DS!$A$3:$K$4912,5),"")</f>
        <v>#N/A</v>
      </c>
      <c r="E102" s="36" t="e">
        <f>IF($A102&gt;0,VLOOKUP($A102,DS!$A$3:$K$4912,6),"")</f>
        <v>#N/A</v>
      </c>
      <c r="F102" s="111" t="e">
        <f>IF($A102&gt;0,VLOOKUP($A102,DS!$A$3:$K$4912,8),"")</f>
        <v>#N/A</v>
      </c>
      <c r="G102" s="111" t="e">
        <f>IF($A102&gt;0,VLOOKUP($A102,DS!$A$3:$K$4912,9),"")</f>
        <v>#N/A</v>
      </c>
      <c r="H102" s="37"/>
      <c r="I102" s="38"/>
      <c r="J102" s="38"/>
      <c r="K102" s="38"/>
      <c r="L102" s="329" t="e">
        <f>IF($A102&gt;0,VLOOKUP($A102,DS!$A$3:$Q$4912,16,0),"")</f>
        <v>#N/A</v>
      </c>
      <c r="M102" s="330"/>
      <c r="N102" s="331"/>
      <c r="O102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03" spans="1:15" ht="20.100000000000001" customHeight="1">
      <c r="A103" t="e">
        <f>IF(B103&gt;VLOOKUP($E$2&amp;"-"&amp;$C$3,CHIAPHONG!$A$2:$K$396,2,FALSE),0,A102+1)</f>
        <v>#N/A</v>
      </c>
      <c r="B103" s="34">
        <f t="shared" si="1"/>
        <v>82</v>
      </c>
      <c r="C103" s="107" t="e">
        <f>IF($A103&gt;0,VLOOKUP($A103,DS!$A$3:$K$4912,4),"")</f>
        <v>#N/A</v>
      </c>
      <c r="D103" s="35" t="e">
        <f>IF($A103&gt;0,VLOOKUP($A103,DS!$A$3:$K$4912,5),"")</f>
        <v>#N/A</v>
      </c>
      <c r="E103" s="36" t="e">
        <f>IF($A103&gt;0,VLOOKUP($A103,DS!$A$3:$K$4912,6),"")</f>
        <v>#N/A</v>
      </c>
      <c r="F103" s="111" t="e">
        <f>IF($A103&gt;0,VLOOKUP($A103,DS!$A$3:$K$4912,8),"")</f>
        <v>#N/A</v>
      </c>
      <c r="G103" s="111" t="e">
        <f>IF($A103&gt;0,VLOOKUP($A103,DS!$A$3:$K$4912,9),"")</f>
        <v>#N/A</v>
      </c>
      <c r="H103" s="37"/>
      <c r="I103" s="38"/>
      <c r="J103" s="38"/>
      <c r="K103" s="38"/>
      <c r="L103" s="329" t="e">
        <f>IF($A103&gt;0,VLOOKUP($A103,DS!$A$3:$Q$4912,16,0),"")</f>
        <v>#N/A</v>
      </c>
      <c r="M103" s="330"/>
      <c r="N103" s="331"/>
      <c r="O103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04" spans="1:15" ht="20.100000000000001" customHeight="1">
      <c r="A104" t="e">
        <f>IF(B104&gt;VLOOKUP($E$2&amp;"-"&amp;$C$3,CHIAPHONG!$A$2:$K$396,2,FALSE),0,A103+1)</f>
        <v>#N/A</v>
      </c>
      <c r="B104" s="34">
        <f t="shared" si="1"/>
        <v>83</v>
      </c>
      <c r="C104" s="107" t="e">
        <f>IF($A104&gt;0,VLOOKUP($A104,DS!$A$3:$K$4912,4),"")</f>
        <v>#N/A</v>
      </c>
      <c r="D104" s="35" t="e">
        <f>IF($A104&gt;0,VLOOKUP($A104,DS!$A$3:$K$4912,5),"")</f>
        <v>#N/A</v>
      </c>
      <c r="E104" s="36" t="e">
        <f>IF($A104&gt;0,VLOOKUP($A104,DS!$A$3:$K$4912,6),"")</f>
        <v>#N/A</v>
      </c>
      <c r="F104" s="111" t="e">
        <f>IF($A104&gt;0,VLOOKUP($A104,DS!$A$3:$K$4912,8),"")</f>
        <v>#N/A</v>
      </c>
      <c r="G104" s="111" t="e">
        <f>IF($A104&gt;0,VLOOKUP($A104,DS!$A$3:$K$4912,9),"")</f>
        <v>#N/A</v>
      </c>
      <c r="H104" s="37"/>
      <c r="I104" s="38"/>
      <c r="J104" s="38"/>
      <c r="K104" s="38"/>
      <c r="L104" s="329" t="e">
        <f>IF($A104&gt;0,VLOOKUP($A104,DS!$A$3:$Q$4912,16,0),"")</f>
        <v>#N/A</v>
      </c>
      <c r="M104" s="330"/>
      <c r="N104" s="331"/>
      <c r="O104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05" spans="1:15" ht="20.100000000000001" customHeight="1">
      <c r="A105" t="e">
        <f>IF(B105&gt;VLOOKUP($E$2&amp;"-"&amp;$C$3,CHIAPHONG!$A$2:$K$396,2,FALSE),0,A104+1)</f>
        <v>#N/A</v>
      </c>
      <c r="B105" s="34">
        <f t="shared" si="1"/>
        <v>84</v>
      </c>
      <c r="C105" s="107" t="e">
        <f>IF($A105&gt;0,VLOOKUP($A105,DS!$A$3:$K$4912,4),"")</f>
        <v>#N/A</v>
      </c>
      <c r="D105" s="35" t="e">
        <f>IF($A105&gt;0,VLOOKUP($A105,DS!$A$3:$K$4912,5),"")</f>
        <v>#N/A</v>
      </c>
      <c r="E105" s="36" t="e">
        <f>IF($A105&gt;0,VLOOKUP($A105,DS!$A$3:$K$4912,6),"")</f>
        <v>#N/A</v>
      </c>
      <c r="F105" s="111" t="e">
        <f>IF($A105&gt;0,VLOOKUP($A105,DS!$A$3:$K$4912,8),"")</f>
        <v>#N/A</v>
      </c>
      <c r="G105" s="111" t="e">
        <f>IF($A105&gt;0,VLOOKUP($A105,DS!$A$3:$K$4912,9),"")</f>
        <v>#N/A</v>
      </c>
      <c r="H105" s="37"/>
      <c r="I105" s="38"/>
      <c r="J105" s="38"/>
      <c r="K105" s="38"/>
      <c r="L105" s="329" t="e">
        <f>IF($A105&gt;0,VLOOKUP($A105,DS!$A$3:$Q$4912,16,0),"")</f>
        <v>#N/A</v>
      </c>
      <c r="M105" s="330"/>
      <c r="N105" s="331"/>
      <c r="O105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06" spans="1:15" ht="20.100000000000001" customHeight="1">
      <c r="A106" t="e">
        <f>IF(B106&gt;VLOOKUP($E$2&amp;"-"&amp;$C$3,CHIAPHONG!$A$2:$K$396,2,FALSE),0,A105+1)</f>
        <v>#N/A</v>
      </c>
      <c r="B106" s="34">
        <f t="shared" si="1"/>
        <v>85</v>
      </c>
      <c r="C106" s="107" t="e">
        <f>IF($A106&gt;0,VLOOKUP($A106,DS!$A$3:$K$4912,4),"")</f>
        <v>#N/A</v>
      </c>
      <c r="D106" s="35" t="e">
        <f>IF($A106&gt;0,VLOOKUP($A106,DS!$A$3:$K$4912,5),"")</f>
        <v>#N/A</v>
      </c>
      <c r="E106" s="36" t="e">
        <f>IF($A106&gt;0,VLOOKUP($A106,DS!$A$3:$K$4912,6),"")</f>
        <v>#N/A</v>
      </c>
      <c r="F106" s="111" t="e">
        <f>IF($A106&gt;0,VLOOKUP($A106,DS!$A$3:$K$4912,8),"")</f>
        <v>#N/A</v>
      </c>
      <c r="G106" s="111" t="e">
        <f>IF($A106&gt;0,VLOOKUP($A106,DS!$A$3:$K$4912,9),"")</f>
        <v>#N/A</v>
      </c>
      <c r="H106" s="37"/>
      <c r="I106" s="38"/>
      <c r="J106" s="38"/>
      <c r="K106" s="38"/>
      <c r="L106" s="329" t="e">
        <f>IF($A106&gt;0,VLOOKUP($A106,DS!$A$3:$Q$4912,16,0),"")</f>
        <v>#N/A</v>
      </c>
      <c r="M106" s="330"/>
      <c r="N106" s="331"/>
      <c r="O106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07" spans="1:15" ht="20.100000000000001" customHeight="1">
      <c r="A107" t="e">
        <f>IF(B107&gt;VLOOKUP($E$2&amp;"-"&amp;$C$3,CHIAPHONG!$A$2:$K$396,2,FALSE),0,A106+1)</f>
        <v>#N/A</v>
      </c>
      <c r="B107" s="34">
        <f t="shared" si="1"/>
        <v>86</v>
      </c>
      <c r="C107" s="107" t="e">
        <f>IF($A107&gt;0,VLOOKUP($A107,DS!$A$3:$K$4912,4),"")</f>
        <v>#N/A</v>
      </c>
      <c r="D107" s="35" t="e">
        <f>IF($A107&gt;0,VLOOKUP($A107,DS!$A$3:$K$4912,5),"")</f>
        <v>#N/A</v>
      </c>
      <c r="E107" s="36" t="e">
        <f>IF($A107&gt;0,VLOOKUP($A107,DS!$A$3:$K$4912,6),"")</f>
        <v>#N/A</v>
      </c>
      <c r="F107" s="111" t="e">
        <f>IF($A107&gt;0,VLOOKUP($A107,DS!$A$3:$K$4912,8),"")</f>
        <v>#N/A</v>
      </c>
      <c r="G107" s="111" t="e">
        <f>IF($A107&gt;0,VLOOKUP($A107,DS!$A$3:$K$4912,9),"")</f>
        <v>#N/A</v>
      </c>
      <c r="H107" s="37"/>
      <c r="I107" s="38"/>
      <c r="J107" s="38"/>
      <c r="K107" s="38"/>
      <c r="L107" s="329" t="e">
        <f>IF($A107&gt;0,VLOOKUP($A107,DS!$A$3:$Q$4912,16,0),"")</f>
        <v>#N/A</v>
      </c>
      <c r="M107" s="330"/>
      <c r="N107" s="331"/>
      <c r="O107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08" spans="1:15" ht="20.100000000000001" customHeight="1">
      <c r="A108" t="e">
        <f>IF(B108&gt;VLOOKUP($E$2&amp;"-"&amp;$C$3,CHIAPHONG!$A$2:$K$396,2,FALSE),0,A107+1)</f>
        <v>#N/A</v>
      </c>
      <c r="B108" s="34">
        <f t="shared" si="1"/>
        <v>87</v>
      </c>
      <c r="C108" s="107" t="e">
        <f>IF($A108&gt;0,VLOOKUP($A108,DS!$A$3:$K$4912,4),"")</f>
        <v>#N/A</v>
      </c>
      <c r="D108" s="35" t="e">
        <f>IF($A108&gt;0,VLOOKUP($A108,DS!$A$3:$K$4912,5),"")</f>
        <v>#N/A</v>
      </c>
      <c r="E108" s="36" t="e">
        <f>IF($A108&gt;0,VLOOKUP($A108,DS!$A$3:$K$4912,6),"")</f>
        <v>#N/A</v>
      </c>
      <c r="F108" s="111" t="e">
        <f>IF($A108&gt;0,VLOOKUP($A108,DS!$A$3:$K$4912,8),"")</f>
        <v>#N/A</v>
      </c>
      <c r="G108" s="111" t="e">
        <f>IF($A108&gt;0,VLOOKUP($A108,DS!$A$3:$K$4912,9),"")</f>
        <v>#N/A</v>
      </c>
      <c r="H108" s="37"/>
      <c r="I108" s="38"/>
      <c r="J108" s="38"/>
      <c r="K108" s="38"/>
      <c r="L108" s="329" t="e">
        <f>IF($A108&gt;0,VLOOKUP($A108,DS!$A$3:$Q$4912,16,0),"")</f>
        <v>#N/A</v>
      </c>
      <c r="M108" s="330"/>
      <c r="N108" s="331"/>
      <c r="O108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09" spans="1:15" ht="20.100000000000001" customHeight="1">
      <c r="A109" t="e">
        <f>IF(B109&gt;VLOOKUP($E$2&amp;"-"&amp;$C$3,CHIAPHONG!$A$2:$K$396,2,FALSE),0,A108+1)</f>
        <v>#N/A</v>
      </c>
      <c r="B109" s="34">
        <f t="shared" si="1"/>
        <v>88</v>
      </c>
      <c r="C109" s="107" t="e">
        <f>IF($A109&gt;0,VLOOKUP($A109,DS!$A$3:$K$4912,4),"")</f>
        <v>#N/A</v>
      </c>
      <c r="D109" s="35" t="e">
        <f>IF($A109&gt;0,VLOOKUP($A109,DS!$A$3:$K$4912,5),"")</f>
        <v>#N/A</v>
      </c>
      <c r="E109" s="36" t="e">
        <f>IF($A109&gt;0,VLOOKUP($A109,DS!$A$3:$K$4912,6),"")</f>
        <v>#N/A</v>
      </c>
      <c r="F109" s="111" t="e">
        <f>IF($A109&gt;0,VLOOKUP($A109,DS!$A$3:$K$4912,8),"")</f>
        <v>#N/A</v>
      </c>
      <c r="G109" s="111" t="e">
        <f>IF($A109&gt;0,VLOOKUP($A109,DS!$A$3:$K$4912,9),"")</f>
        <v>#N/A</v>
      </c>
      <c r="H109" s="37"/>
      <c r="I109" s="38"/>
      <c r="J109" s="38"/>
      <c r="K109" s="38"/>
      <c r="L109" s="329" t="e">
        <f>IF($A109&gt;0,VLOOKUP($A109,DS!$A$3:$Q$4912,16,0),"")</f>
        <v>#N/A</v>
      </c>
      <c r="M109" s="330"/>
      <c r="N109" s="331"/>
      <c r="O109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10" spans="1:15" ht="20.100000000000001" customHeight="1">
      <c r="A110" t="e">
        <f>IF(B110&gt;VLOOKUP($E$2&amp;"-"&amp;$C$3,CHIAPHONG!$A$2:$K$396,2,FALSE),0,A109+1)</f>
        <v>#N/A</v>
      </c>
      <c r="B110" s="34">
        <f t="shared" si="1"/>
        <v>89</v>
      </c>
      <c r="C110" s="107" t="e">
        <f>IF($A110&gt;0,VLOOKUP($A110,DS!$A$3:$K$4912,4),"")</f>
        <v>#N/A</v>
      </c>
      <c r="D110" s="35" t="e">
        <f>IF($A110&gt;0,VLOOKUP($A110,DS!$A$3:$K$4912,5),"")</f>
        <v>#N/A</v>
      </c>
      <c r="E110" s="36" t="e">
        <f>IF($A110&gt;0,VLOOKUP($A110,DS!$A$3:$K$4912,6),"")</f>
        <v>#N/A</v>
      </c>
      <c r="F110" s="111" t="e">
        <f>IF($A110&gt;0,VLOOKUP($A110,DS!$A$3:$K$4912,8),"")</f>
        <v>#N/A</v>
      </c>
      <c r="G110" s="111" t="e">
        <f>IF($A110&gt;0,VLOOKUP($A110,DS!$A$3:$K$4912,9),"")</f>
        <v>#N/A</v>
      </c>
      <c r="H110" s="37"/>
      <c r="I110" s="38"/>
      <c r="J110" s="38"/>
      <c r="K110" s="38"/>
      <c r="L110" s="329" t="e">
        <f>IF($A110&gt;0,VLOOKUP($A110,DS!$A$3:$Q$4912,16,0),"")</f>
        <v>#N/A</v>
      </c>
      <c r="M110" s="330"/>
      <c r="N110" s="331"/>
      <c r="O110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11" spans="1:15" ht="20.100000000000001" customHeight="1">
      <c r="A111" t="e">
        <f>IF(B111&gt;VLOOKUP($E$2&amp;"-"&amp;$C$3,CHIAPHONG!$A$2:$K$396,2,FALSE),0,A110+1)</f>
        <v>#N/A</v>
      </c>
      <c r="B111" s="34">
        <f t="shared" si="1"/>
        <v>90</v>
      </c>
      <c r="C111" s="107" t="e">
        <f>IF($A111&gt;0,VLOOKUP($A111,DS!$A$3:$K$4912,4),"")</f>
        <v>#N/A</v>
      </c>
      <c r="D111" s="35" t="e">
        <f>IF($A111&gt;0,VLOOKUP($A111,DS!$A$3:$K$4912,5),"")</f>
        <v>#N/A</v>
      </c>
      <c r="E111" s="36" t="e">
        <f>IF($A111&gt;0,VLOOKUP($A111,DS!$A$3:$K$4912,6),"")</f>
        <v>#N/A</v>
      </c>
      <c r="F111" s="111" t="e">
        <f>IF($A111&gt;0,VLOOKUP($A111,DS!$A$3:$K$4912,8),"")</f>
        <v>#N/A</v>
      </c>
      <c r="G111" s="111" t="e">
        <f>IF($A111&gt;0,VLOOKUP($A111,DS!$A$3:$K$4912,9),"")</f>
        <v>#N/A</v>
      </c>
      <c r="H111" s="37"/>
      <c r="I111" s="38"/>
      <c r="J111" s="38"/>
      <c r="K111" s="38"/>
      <c r="L111" s="329" t="e">
        <f>IF($A111&gt;0,VLOOKUP($A111,DS!$A$3:$Q$4912,16,0),"")</f>
        <v>#N/A</v>
      </c>
      <c r="M111" s="330"/>
      <c r="N111" s="331"/>
      <c r="O111" t="e">
        <f>"ENG-"&amp;VLOOKUP($E$2&amp;"-"&amp;$C$3,CHIAPHONG!$A$2:$I$447,5,0)&amp;"-Suat "&amp;VLOOKUP($E$2&amp;"-"&amp;$C$3,CHIAPHONG!$A$2:$I$447,8,0)&amp;" - Ngày "&amp;TEXT(VLOOKUP($E$2&amp;"-"&amp;$C$3,CHIAPHONG!$A$2:$I$447,7,0),"dd/mm/yyyy")</f>
        <v>#N/A</v>
      </c>
    </row>
    <row r="112" spans="1:15" ht="23.25" customHeight="1">
      <c r="B112" s="43" t="s">
        <v>34</v>
      </c>
      <c r="C112" s="44"/>
      <c r="D112" s="45"/>
      <c r="E112" s="46"/>
      <c r="F112" s="47"/>
      <c r="G112" s="47"/>
      <c r="H112" s="48"/>
      <c r="I112" s="49"/>
      <c r="J112" s="49"/>
      <c r="K112" s="49"/>
      <c r="L112" s="39"/>
      <c r="M112" s="39"/>
      <c r="N112" s="39"/>
    </row>
    <row r="113" spans="1:14" ht="20.100000000000001" customHeight="1">
      <c r="A113">
        <v>0</v>
      </c>
      <c r="B113" s="50" t="s">
        <v>60</v>
      </c>
      <c r="C113" s="109"/>
      <c r="D113" s="52"/>
      <c r="E113" s="53"/>
      <c r="F113" s="113"/>
      <c r="G113" s="113"/>
      <c r="H113" s="55"/>
      <c r="I113" s="56"/>
      <c r="J113" s="56"/>
      <c r="K113" s="56"/>
      <c r="L113" s="57"/>
      <c r="M113" s="57"/>
      <c r="N113" s="57"/>
    </row>
    <row r="114" spans="1:14" ht="20.100000000000001" customHeight="1">
      <c r="B114" s="58"/>
      <c r="C114" s="51"/>
      <c r="D114" s="52"/>
      <c r="E114" s="53"/>
      <c r="F114" s="54"/>
      <c r="G114" s="54"/>
      <c r="H114" s="55"/>
      <c r="I114" s="56"/>
      <c r="J114" s="56"/>
      <c r="K114" s="56"/>
      <c r="L114" s="57"/>
      <c r="M114" s="57"/>
      <c r="N114" s="57"/>
    </row>
    <row r="115" spans="1:14" ht="20.100000000000001" customHeight="1">
      <c r="B115" s="58"/>
      <c r="C115" s="51"/>
      <c r="D115" s="52"/>
      <c r="E115" s="53"/>
      <c r="F115" s="54"/>
      <c r="G115" s="54"/>
      <c r="H115" s="55"/>
      <c r="I115" s="56"/>
      <c r="J115" s="56"/>
      <c r="K115" s="56"/>
      <c r="L115" s="57"/>
      <c r="M115" s="57"/>
      <c r="N115" s="57"/>
    </row>
    <row r="116" spans="1:14" ht="7.5" customHeight="1">
      <c r="B116" s="58"/>
      <c r="C116" s="51"/>
      <c r="D116" s="52"/>
      <c r="E116" s="53"/>
      <c r="F116" s="54"/>
      <c r="G116" s="54"/>
      <c r="H116" s="55"/>
      <c r="I116" s="56"/>
      <c r="J116" s="56"/>
      <c r="K116" s="56"/>
      <c r="L116" s="57"/>
      <c r="M116" s="57"/>
      <c r="N116" s="57"/>
    </row>
    <row r="117" spans="1:14" ht="20.100000000000001" customHeight="1">
      <c r="B117" s="59" t="s">
        <v>35</v>
      </c>
      <c r="C117" s="51"/>
      <c r="D117" s="52"/>
      <c r="E117" s="53"/>
      <c r="F117" s="54"/>
      <c r="G117" s="54"/>
      <c r="H117" s="55"/>
      <c r="I117" s="56"/>
      <c r="J117" s="56"/>
      <c r="K117" s="56"/>
      <c r="L117" s="57"/>
      <c r="M117" s="57"/>
      <c r="N117" s="57"/>
    </row>
    <row r="118" spans="1:14" ht="12.75" customHeight="1">
      <c r="A118" s="101">
        <v>0</v>
      </c>
      <c r="L118" s="102" t="s">
        <v>11</v>
      </c>
      <c r="M118">
        <f>IF(MOD([1]!ExtractElement(L1,3,"-"),30)=0,ROUNDDOWN(([1]!ExtractElement(L1,3,"-"))/30,0),ROUNDDOWN(([1]!ExtractElement(L1,3,"-"))/30,0)+1)</f>
        <v>1</v>
      </c>
    </row>
  </sheetData>
  <mergeCells count="106">
    <mergeCell ref="C1:D1"/>
    <mergeCell ref="F1:K1"/>
    <mergeCell ref="C2:D2"/>
    <mergeCell ref="F2:K2"/>
    <mergeCell ref="D3:K3"/>
    <mergeCell ref="B4:K4"/>
    <mergeCell ref="B6:B7"/>
    <mergeCell ref="C6:C7"/>
    <mergeCell ref="D6:D7"/>
    <mergeCell ref="E6:E7"/>
    <mergeCell ref="F6:F7"/>
    <mergeCell ref="H6:H7"/>
    <mergeCell ref="I6:I7"/>
    <mergeCell ref="J6:K6"/>
    <mergeCell ref="L6:N7"/>
    <mergeCell ref="L8:N8"/>
    <mergeCell ref="L9:N9"/>
    <mergeCell ref="L10:N10"/>
    <mergeCell ref="L11:N11"/>
    <mergeCell ref="L12:N12"/>
    <mergeCell ref="L13:N13"/>
    <mergeCell ref="L14:N14"/>
    <mergeCell ref="L15:N15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45:N45"/>
    <mergeCell ref="L46:N46"/>
    <mergeCell ref="L47:N47"/>
    <mergeCell ref="L48:N48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  <mergeCell ref="L63:N63"/>
    <mergeCell ref="L64:N64"/>
    <mergeCell ref="L65:N65"/>
    <mergeCell ref="L66:N66"/>
    <mergeCell ref="L67:N67"/>
    <mergeCell ref="L88:N88"/>
    <mergeCell ref="L89:N89"/>
    <mergeCell ref="L90:N90"/>
    <mergeCell ref="L91:N91"/>
    <mergeCell ref="L92:N92"/>
    <mergeCell ref="L68:N68"/>
    <mergeCell ref="L69:N69"/>
    <mergeCell ref="L70:N70"/>
    <mergeCell ref="L71:N71"/>
    <mergeCell ref="L72:N72"/>
    <mergeCell ref="L73:N73"/>
    <mergeCell ref="L74:N74"/>
    <mergeCell ref="L82:N82"/>
    <mergeCell ref="L83:N83"/>
    <mergeCell ref="L102:N102"/>
    <mergeCell ref="L109:N109"/>
    <mergeCell ref="L110:N110"/>
    <mergeCell ref="L111:N111"/>
    <mergeCell ref="G6:G7"/>
    <mergeCell ref="L103:N103"/>
    <mergeCell ref="L104:N104"/>
    <mergeCell ref="L105:N105"/>
    <mergeCell ref="L106:N106"/>
    <mergeCell ref="L107:N107"/>
    <mergeCell ref="L108:N108"/>
    <mergeCell ref="L93:N93"/>
    <mergeCell ref="L94:N94"/>
    <mergeCell ref="L95:N95"/>
    <mergeCell ref="L96:N96"/>
    <mergeCell ref="L97:N97"/>
    <mergeCell ref="L98:N98"/>
    <mergeCell ref="L99:N99"/>
    <mergeCell ref="L100:N100"/>
    <mergeCell ref="L101:N101"/>
    <mergeCell ref="L84:N84"/>
    <mergeCell ref="L85:N85"/>
    <mergeCell ref="L86:N86"/>
    <mergeCell ref="L87:N87"/>
  </mergeCells>
  <conditionalFormatting sqref="L8:N117 A8:A117">
    <cfRule type="cellIs" dxfId="38" priority="8" stopIfTrue="1" operator="equal">
      <formula>0</formula>
    </cfRule>
  </conditionalFormatting>
  <conditionalFormatting sqref="G6:G7">
    <cfRule type="cellIs" dxfId="37" priority="7" stopIfTrue="1" operator="equal">
      <formula>0</formula>
    </cfRule>
  </conditionalFormatting>
  <conditionalFormatting sqref="G6:G7">
    <cfRule type="cellIs" dxfId="36" priority="6" stopIfTrue="1" operator="equal">
      <formula>0</formula>
    </cfRule>
  </conditionalFormatting>
  <conditionalFormatting sqref="G6:G7">
    <cfRule type="cellIs" dxfId="35" priority="5" stopIfTrue="1" operator="equal">
      <formula>0</formula>
    </cfRule>
  </conditionalFormatting>
  <conditionalFormatting sqref="G6:G7">
    <cfRule type="cellIs" dxfId="34" priority="4" stopIfTrue="1" operator="equal">
      <formula>0</formula>
    </cfRule>
  </conditionalFormatting>
  <conditionalFormatting sqref="G8:G37">
    <cfRule type="cellIs" dxfId="33" priority="3" stopIfTrue="1" operator="equal">
      <formula>0</formula>
    </cfRule>
  </conditionalFormatting>
  <conditionalFormatting sqref="G45:G74">
    <cfRule type="cellIs" dxfId="32" priority="2" stopIfTrue="1" operator="equal">
      <formula>0</formula>
    </cfRule>
  </conditionalFormatting>
  <conditionalFormatting sqref="G82:G111">
    <cfRule type="cellIs" dxfId="31" priority="1" stopIfTrue="1" operator="equal">
      <formula>0</formula>
    </cfRule>
  </conditionalFormatting>
  <pageMargins left="0.24" right="0.22" top="0.2" bottom="0.16" header="0.16" footer="0.16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">
    <tabColor rgb="FFFF0000"/>
  </sheetPr>
  <dimension ref="A1:O229"/>
  <sheetViews>
    <sheetView workbookViewId="0">
      <pane ySplit="7" topLeftCell="A50" activePane="bottomLeft" state="frozen"/>
      <selection activeCell="M159" sqref="M159"/>
      <selection pane="bottomLeft" activeCell="M159" sqref="M159"/>
    </sheetView>
  </sheetViews>
  <sheetFormatPr defaultRowHeight="15"/>
  <cols>
    <col min="1" max="1" width="5.5703125" hidden="1" customWidth="1"/>
    <col min="2" max="2" width="3.85546875" customWidth="1"/>
    <col min="3" max="3" width="9.5703125" customWidth="1"/>
    <col min="4" max="4" width="18.85546875" customWidth="1"/>
    <col min="5" max="5" width="8.140625" customWidth="1"/>
    <col min="6" max="6" width="9.42578125" customWidth="1"/>
    <col min="7" max="7" width="11.85546875" customWidth="1"/>
    <col min="8" max="8" width="3.7109375" customWidth="1"/>
    <col min="9" max="9" width="8.42578125" customWidth="1"/>
    <col min="10" max="10" width="4.140625" customWidth="1"/>
    <col min="11" max="11" width="11.7109375" customWidth="1"/>
    <col min="12" max="12" width="6.140625" customWidth="1"/>
    <col min="13" max="13" width="1.7109375" customWidth="1"/>
    <col min="14" max="14" width="1.85546875" customWidth="1"/>
    <col min="15" max="15" width="9.140625" hidden="1" customWidth="1"/>
  </cols>
  <sheetData>
    <row r="1" spans="1:15" s="25" customFormat="1">
      <c r="C1" s="343" t="s">
        <v>21</v>
      </c>
      <c r="D1" s="343"/>
      <c r="E1" s="344" t="s">
        <v>282</v>
      </c>
      <c r="F1" s="344"/>
      <c r="G1" s="344"/>
      <c r="H1" s="344"/>
      <c r="I1" s="344"/>
      <c r="J1" s="344"/>
      <c r="K1" s="344"/>
      <c r="L1" s="27" t="s">
        <v>748</v>
      </c>
    </row>
    <row r="2" spans="1:15" s="25" customFormat="1">
      <c r="C2" s="343" t="s">
        <v>23</v>
      </c>
      <c r="D2" s="343"/>
      <c r="E2" s="28" t="str">
        <f ca="1">[2]!ExtractElement(L1,1,"-")</f>
        <v>308/1</v>
      </c>
      <c r="F2" s="343" t="str">
        <f ca="1">"(KHỐI LỚP: "&amp;VLOOKUP($E$2&amp;"-"&amp;$C$3,CHIAPHONG!$A$2:$K$447,11,0)&amp;")"</f>
        <v>(KHỐI LỚP: K17-18-19-20(HKI NH2014-2015))</v>
      </c>
      <c r="G2" s="343"/>
      <c r="H2" s="343"/>
      <c r="I2" s="343"/>
      <c r="J2" s="343"/>
      <c r="K2" s="343"/>
      <c r="L2" s="29" t="s">
        <v>24</v>
      </c>
      <c r="M2" s="30" t="s">
        <v>25</v>
      </c>
      <c r="N2" s="30">
        <v>3</v>
      </c>
    </row>
    <row r="3" spans="1:15" s="31" customFormat="1" ht="18.75" customHeight="1">
      <c r="C3" s="32" t="str">
        <f ca="1">[2]!ExtractElement(L1,2,"-")</f>
        <v>13</v>
      </c>
      <c r="D3" s="345" t="str">
        <f ca="1">"MÔN :"&amp;VLOOKUP($E$2&amp;"-"&amp;$C$3,CHIAPHONG!$A$2:$I$447,6,0) &amp;"* MÃ MÔN:  "&amp;VLOOKUP($E$2&amp;"-"&amp;$C$3,CHIAPHONG!$A$2:$I$447,5,0)</f>
        <v>MÔN :TOÁN CAO CẤP C1* MÃ MÔN:  MTH 101</v>
      </c>
      <c r="E3" s="345"/>
      <c r="F3" s="345"/>
      <c r="G3" s="345"/>
      <c r="H3" s="345"/>
      <c r="I3" s="345"/>
      <c r="J3" s="345"/>
      <c r="K3" s="345"/>
      <c r="L3" s="29" t="s">
        <v>26</v>
      </c>
      <c r="M3" s="29" t="s">
        <v>25</v>
      </c>
      <c r="N3" s="29">
        <v>1</v>
      </c>
    </row>
    <row r="4" spans="1:15" s="31" customFormat="1" ht="18.75" customHeight="1">
      <c r="B4" s="346" t="str">
        <f ca="1">"Thời gian:" &amp;VLOOKUP($E$2&amp;"-"&amp;$C$3,CHIAPHONG!$A$2:$I$447,8,0)&amp;" - Ngày "&amp;TEXT(VLOOKUP($E$2&amp;"-"&amp;$C$3,CHIAPHONG!$A$2:$I$447,7,0),"dd/mm/yyyy")&amp;" - Phòng: "&amp;$E$2 &amp; " - cơ sở:  "&amp;VLOOKUP($E$2&amp;"-"&amp;$C$3,CHIAPHONG!$A$2:$I$447,9,0)</f>
        <v>Thời gian:15h30 - Ngày 11/01/2015 - Phòng: 308/1 - cơ sở:  209 Phan Thanh</v>
      </c>
      <c r="C4" s="346"/>
      <c r="D4" s="346"/>
      <c r="E4" s="346"/>
      <c r="F4" s="346"/>
      <c r="G4" s="346"/>
      <c r="H4" s="346"/>
      <c r="I4" s="346"/>
      <c r="J4" s="346"/>
      <c r="K4" s="346"/>
      <c r="L4" s="29" t="s">
        <v>27</v>
      </c>
      <c r="M4" s="29" t="s">
        <v>25</v>
      </c>
      <c r="N4" s="29">
        <v>2</v>
      </c>
    </row>
    <row r="5" spans="1:15" ht="9" customHeight="1"/>
    <row r="6" spans="1:15" ht="15" customHeight="1">
      <c r="B6" s="333" t="s">
        <v>0</v>
      </c>
      <c r="C6" s="332" t="s">
        <v>28</v>
      </c>
      <c r="D6" s="347" t="s">
        <v>5</v>
      </c>
      <c r="E6" s="348" t="s">
        <v>6</v>
      </c>
      <c r="F6" s="332" t="s">
        <v>44</v>
      </c>
      <c r="G6" s="332" t="s">
        <v>45</v>
      </c>
      <c r="H6" s="332" t="s">
        <v>29</v>
      </c>
      <c r="I6" s="332" t="s">
        <v>30</v>
      </c>
      <c r="J6" s="349" t="s">
        <v>20</v>
      </c>
      <c r="K6" s="349"/>
      <c r="L6" s="337" t="s">
        <v>31</v>
      </c>
      <c r="M6" s="338"/>
      <c r="N6" s="339"/>
    </row>
    <row r="7" spans="1:15" ht="27" customHeight="1">
      <c r="B7" s="333"/>
      <c r="C7" s="333"/>
      <c r="D7" s="347"/>
      <c r="E7" s="348"/>
      <c r="F7" s="333"/>
      <c r="G7" s="333"/>
      <c r="H7" s="333"/>
      <c r="I7" s="333"/>
      <c r="J7" s="33" t="s">
        <v>32</v>
      </c>
      <c r="K7" s="33" t="s">
        <v>33</v>
      </c>
      <c r="L7" s="340"/>
      <c r="M7" s="341"/>
      <c r="N7" s="342"/>
    </row>
    <row r="8" spans="1:15" ht="20.100000000000001" customHeight="1">
      <c r="A8">
        <f ca="1">VLOOKUP($E$2&amp;"-"&amp;$C$3,CHIAPHONG!$A$2:$K$381,3,FALSE)</f>
        <v>134</v>
      </c>
      <c r="B8" s="34">
        <v>1</v>
      </c>
      <c r="C8" s="107">
        <f ca="1">IF($A8&gt;0,VLOOKUP($A8,DS!$A$3:$K$4912,4),"")</f>
        <v>2020212927</v>
      </c>
      <c r="D8" s="35" t="str">
        <f ca="1">IF($A8&gt;0,VLOOKUP($A8,DS!$A$3:$K$4912,5),"")</f>
        <v>Võ Thị Hoài</v>
      </c>
      <c r="E8" s="36" t="str">
        <f ca="1">IF($A8&gt;0,VLOOKUP($A8,DS!$A$3:$K$4912,6),"")</f>
        <v>Trâm</v>
      </c>
      <c r="F8" s="111" t="str">
        <f ca="1">IF($A8&gt;0,VLOOKUP($A8,DS!$A$3:$K$4912,8),"")</f>
        <v>MTH 101 Y</v>
      </c>
      <c r="G8" s="111" t="str">
        <f ca="1">IF($A8&gt;0,VLOOKUP($A8,DS!$A$3:$K$4912,9),"")</f>
        <v>K20PSU-QTH</v>
      </c>
      <c r="H8" s="37"/>
      <c r="I8" s="38"/>
      <c r="J8" s="38"/>
      <c r="K8" s="38"/>
      <c r="L8" s="334" t="str">
        <f ca="1">IF($A8&gt;0,VLOOKUP($A8,DS!$A$3:$Q$4912,16,0),"")</f>
        <v>Hoãn Thi L1</v>
      </c>
      <c r="M8" s="335"/>
      <c r="N8" s="336"/>
      <c r="O8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9" spans="1:15" ht="20.100000000000001" customHeight="1">
      <c r="A9">
        <f ca="1">IF(B9&gt;VLOOKUP($E$2&amp;"-"&amp;$C$3,CHIAPHONG!$A$2:$K$396,2,FALSE),0,A8+1)</f>
        <v>135</v>
      </c>
      <c r="B9" s="34">
        <f t="shared" ref="B9:B72" si="0">B8+1</f>
        <v>2</v>
      </c>
      <c r="C9" s="107">
        <f ca="1">IF($A9&gt;0,VLOOKUP($A9,DS!$A$3:$K$4912,4),"")</f>
        <v>2020345305</v>
      </c>
      <c r="D9" s="35" t="str">
        <f ca="1">IF($A9&gt;0,VLOOKUP($A9,DS!$A$3:$K$4912,5),"")</f>
        <v>Lê Thị Minh</v>
      </c>
      <c r="E9" s="36" t="str">
        <f ca="1">IF($A9&gt;0,VLOOKUP($A9,DS!$A$3:$K$4912,6),"")</f>
        <v>Trang</v>
      </c>
      <c r="F9" s="111" t="str">
        <f ca="1">IF($A9&gt;0,VLOOKUP($A9,DS!$A$3:$K$4912,8),"")</f>
        <v>MTH 101 Q</v>
      </c>
      <c r="G9" s="111" t="str">
        <f ca="1">IF($A9&gt;0,VLOOKUP($A9,DS!$A$3:$K$4912,9),"")</f>
        <v>K20PSU-DLH</v>
      </c>
      <c r="H9" s="37"/>
      <c r="I9" s="38"/>
      <c r="J9" s="38"/>
      <c r="K9" s="38"/>
      <c r="L9" s="329">
        <f ca="1">IF($A9&gt;0,VLOOKUP($A9,DS!$A$3:$Q$4912,16,0),"")</f>
        <v>0</v>
      </c>
      <c r="M9" s="330"/>
      <c r="N9" s="331"/>
      <c r="O9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0" spans="1:15" ht="20.100000000000001" customHeight="1">
      <c r="A10">
        <f ca="1">IF(B10&gt;VLOOKUP($E$2&amp;"-"&amp;$C$3,CHIAPHONG!$A$2:$K$396,2,FALSE),0,A9+1)</f>
        <v>136</v>
      </c>
      <c r="B10" s="34">
        <f t="shared" si="0"/>
        <v>3</v>
      </c>
      <c r="C10" s="107">
        <f ca="1">IF($A10&gt;0,VLOOKUP($A10,DS!$A$3:$K$4912,4),"")</f>
        <v>2020714568</v>
      </c>
      <c r="D10" s="35" t="str">
        <f ca="1">IF($A10&gt;0,VLOOKUP($A10,DS!$A$3:$K$4912,5),"")</f>
        <v>Nguyễn Minh</v>
      </c>
      <c r="E10" s="36" t="str">
        <f ca="1">IF($A10&gt;0,VLOOKUP($A10,DS!$A$3:$K$4912,6),"")</f>
        <v>Trang</v>
      </c>
      <c r="F10" s="111" t="str">
        <f ca="1">IF($A10&gt;0,VLOOKUP($A10,DS!$A$3:$K$4912,8),"")</f>
        <v>MTH 101 S</v>
      </c>
      <c r="G10" s="111" t="str">
        <f ca="1">IF($A10&gt;0,VLOOKUP($A10,DS!$A$3:$K$4912,9),"")</f>
        <v>K20PSU-DLK</v>
      </c>
      <c r="H10" s="37"/>
      <c r="I10" s="38"/>
      <c r="J10" s="38"/>
      <c r="K10" s="38"/>
      <c r="L10" s="329">
        <f ca="1">IF($A10&gt;0,VLOOKUP($A10,DS!$A$3:$Q$4912,16,0),"")</f>
        <v>0</v>
      </c>
      <c r="M10" s="330"/>
      <c r="N10" s="331"/>
      <c r="O10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1" spans="1:15" ht="20.100000000000001" customHeight="1">
      <c r="A11">
        <f ca="1">IF(B11&gt;VLOOKUP($E$2&amp;"-"&amp;$C$3,CHIAPHONG!$A$2:$K$396,2,FALSE),0,A10+1)</f>
        <v>137</v>
      </c>
      <c r="B11" s="34">
        <f t="shared" si="0"/>
        <v>4</v>
      </c>
      <c r="C11" s="107">
        <f ca="1">IF($A11&gt;0,VLOOKUP($A11,DS!$A$3:$K$4912,4),"")</f>
        <v>2020345408</v>
      </c>
      <c r="D11" s="35" t="str">
        <f ca="1">IF($A11&gt;0,VLOOKUP($A11,DS!$A$3:$K$4912,5),"")</f>
        <v>Phan Nữ Thùy</v>
      </c>
      <c r="E11" s="36" t="str">
        <f ca="1">IF($A11&gt;0,VLOOKUP($A11,DS!$A$3:$K$4912,6),"")</f>
        <v>Trang</v>
      </c>
      <c r="F11" s="111" t="str">
        <f ca="1">IF($A11&gt;0,VLOOKUP($A11,DS!$A$3:$K$4912,8),"")</f>
        <v>MTH 101 S</v>
      </c>
      <c r="G11" s="111" t="str">
        <f ca="1">IF($A11&gt;0,VLOOKUP($A11,DS!$A$3:$K$4912,9),"")</f>
        <v>K20PSU-DLK</v>
      </c>
      <c r="H11" s="37"/>
      <c r="I11" s="38"/>
      <c r="J11" s="38"/>
      <c r="K11" s="38"/>
      <c r="L11" s="329">
        <f ca="1">IF($A11&gt;0,VLOOKUP($A11,DS!$A$3:$Q$4912,16,0),"")</f>
        <v>0</v>
      </c>
      <c r="M11" s="330"/>
      <c r="N11" s="331"/>
      <c r="O11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2" spans="1:15" ht="20.100000000000001" customHeight="1">
      <c r="A12">
        <f ca="1">IF(B12&gt;VLOOKUP($E$2&amp;"-"&amp;$C$3,CHIAPHONG!$A$2:$K$396,2,FALSE),0,A11+1)</f>
        <v>138</v>
      </c>
      <c r="B12" s="34">
        <f t="shared" si="0"/>
        <v>5</v>
      </c>
      <c r="C12" s="107">
        <f ca="1">IF($A12&gt;0,VLOOKUP($A12,DS!$A$3:$K$4912,4),"")</f>
        <v>2020234389</v>
      </c>
      <c r="D12" s="35" t="str">
        <f ca="1">IF($A12&gt;0,VLOOKUP($A12,DS!$A$3:$K$4912,5),"")</f>
        <v>Phạm Thị Hoài</v>
      </c>
      <c r="E12" s="36" t="str">
        <f ca="1">IF($A12&gt;0,VLOOKUP($A12,DS!$A$3:$K$4912,6),"")</f>
        <v>Trinh</v>
      </c>
      <c r="F12" s="111" t="str">
        <f ca="1">IF($A12&gt;0,VLOOKUP($A12,DS!$A$3:$K$4912,8),"")</f>
        <v>MTH 101 AG</v>
      </c>
      <c r="G12" s="111" t="str">
        <f ca="1">IF($A12&gt;0,VLOOKUP($A12,DS!$A$3:$K$4912,9),"")</f>
        <v>K20QTC</v>
      </c>
      <c r="H12" s="37"/>
      <c r="I12" s="38"/>
      <c r="J12" s="38"/>
      <c r="K12" s="38"/>
      <c r="L12" s="329">
        <f ca="1">IF($A12&gt;0,VLOOKUP($A12,DS!$A$3:$Q$4912,16,0),"")</f>
        <v>0</v>
      </c>
      <c r="M12" s="330"/>
      <c r="N12" s="331"/>
      <c r="O12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3" spans="1:15" ht="20.100000000000001" customHeight="1">
      <c r="A13">
        <f ca="1">IF(B13&gt;VLOOKUP($E$2&amp;"-"&amp;$C$3,CHIAPHONG!$A$2:$K$396,2,FALSE),0,A12+1)</f>
        <v>139</v>
      </c>
      <c r="B13" s="34">
        <f t="shared" si="0"/>
        <v>6</v>
      </c>
      <c r="C13" s="107">
        <f ca="1">IF($A13&gt;0,VLOOKUP($A13,DS!$A$3:$K$4912,4),"")</f>
        <v>2020254155</v>
      </c>
      <c r="D13" s="35" t="str">
        <f ca="1">IF($A13&gt;0,VLOOKUP($A13,DS!$A$3:$K$4912,5),"")</f>
        <v>Trần Thùy</v>
      </c>
      <c r="E13" s="36" t="str">
        <f ca="1">IF($A13&gt;0,VLOOKUP($A13,DS!$A$3:$K$4912,6),"")</f>
        <v>Trinh</v>
      </c>
      <c r="F13" s="111" t="str">
        <f ca="1">IF($A13&gt;0,VLOOKUP($A13,DS!$A$3:$K$4912,8),"")</f>
        <v>MTH 101 M</v>
      </c>
      <c r="G13" s="111" t="str">
        <f ca="1">IF($A13&gt;0,VLOOKUP($A13,DS!$A$3:$K$4912,9),"")</f>
        <v>K20KKT</v>
      </c>
      <c r="H13" s="37"/>
      <c r="I13" s="38"/>
      <c r="J13" s="38"/>
      <c r="K13" s="38"/>
      <c r="L13" s="329">
        <f ca="1">IF($A13&gt;0,VLOOKUP($A13,DS!$A$3:$Q$4912,16,0),"")</f>
        <v>0</v>
      </c>
      <c r="M13" s="330"/>
      <c r="N13" s="331"/>
      <c r="O13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4" spans="1:15" ht="20.100000000000001" customHeight="1">
      <c r="A14">
        <f ca="1">IF(B14&gt;VLOOKUP($E$2&amp;"-"&amp;$C$3,CHIAPHONG!$A$2:$K$396,2,FALSE),0,A13+1)</f>
        <v>140</v>
      </c>
      <c r="B14" s="34">
        <f t="shared" si="0"/>
        <v>7</v>
      </c>
      <c r="C14" s="107">
        <f ca="1">IF($A14&gt;0,VLOOKUP($A14,DS!$A$3:$K$4912,4),"")</f>
        <v>2020718340</v>
      </c>
      <c r="D14" s="35" t="str">
        <f ca="1">IF($A14&gt;0,VLOOKUP($A14,DS!$A$3:$K$4912,5),"")</f>
        <v>Trương Ái Thanh</v>
      </c>
      <c r="E14" s="36" t="str">
        <f ca="1">IF($A14&gt;0,VLOOKUP($A14,DS!$A$3:$K$4912,6),"")</f>
        <v>Trúc</v>
      </c>
      <c r="F14" s="111" t="str">
        <f ca="1">IF($A14&gt;0,VLOOKUP($A14,DS!$A$3:$K$4912,8),"")</f>
        <v>MTH 101 S</v>
      </c>
      <c r="G14" s="111" t="str">
        <f ca="1">IF($A14&gt;0,VLOOKUP($A14,DS!$A$3:$K$4912,9),"")</f>
        <v>K20PSU-DLK</v>
      </c>
      <c r="H14" s="37"/>
      <c r="I14" s="38"/>
      <c r="J14" s="38"/>
      <c r="K14" s="38"/>
      <c r="L14" s="329">
        <f ca="1">IF($A14&gt;0,VLOOKUP($A14,DS!$A$3:$Q$4912,16,0),"")</f>
        <v>0</v>
      </c>
      <c r="M14" s="330"/>
      <c r="N14" s="331"/>
      <c r="O14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5" spans="1:15" ht="20.100000000000001" customHeight="1">
      <c r="A15">
        <f ca="1">IF(B15&gt;VLOOKUP($E$2&amp;"-"&amp;$C$3,CHIAPHONG!$A$2:$K$396,2,FALSE),0,A14+1)</f>
        <v>141</v>
      </c>
      <c r="B15" s="34">
        <f t="shared" si="0"/>
        <v>8</v>
      </c>
      <c r="C15" s="107">
        <f ca="1">IF($A15&gt;0,VLOOKUP($A15,DS!$A$3:$K$4912,4),"")</f>
        <v>2021224905</v>
      </c>
      <c r="D15" s="35" t="str">
        <f ca="1">IF($A15&gt;0,VLOOKUP($A15,DS!$A$3:$K$4912,5),"")</f>
        <v>Võ Thanh</v>
      </c>
      <c r="E15" s="36" t="str">
        <f ca="1">IF($A15&gt;0,VLOOKUP($A15,DS!$A$3:$K$4912,6),"")</f>
        <v>Trung</v>
      </c>
      <c r="F15" s="111" t="str">
        <f ca="1">IF($A15&gt;0,VLOOKUP($A15,DS!$A$3:$K$4912,8),"")</f>
        <v>MTH 101 AA</v>
      </c>
      <c r="G15" s="111" t="str">
        <f ca="1">IF($A15&gt;0,VLOOKUP($A15,DS!$A$3:$K$4912,9),"")</f>
        <v>K20QTM</v>
      </c>
      <c r="H15" s="37"/>
      <c r="I15" s="38"/>
      <c r="J15" s="38"/>
      <c r="K15" s="38"/>
      <c r="L15" s="329">
        <f ca="1">IF($A15&gt;0,VLOOKUP($A15,DS!$A$3:$Q$4912,16,0),"")</f>
        <v>0</v>
      </c>
      <c r="M15" s="330"/>
      <c r="N15" s="331"/>
      <c r="O15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6" spans="1:15" ht="20.100000000000001" customHeight="1">
      <c r="A16">
        <f ca="1">IF(B16&gt;VLOOKUP($E$2&amp;"-"&amp;$C$3,CHIAPHONG!$A$2:$K$396,2,FALSE),0,A15+1)</f>
        <v>142</v>
      </c>
      <c r="B16" s="34">
        <f t="shared" si="0"/>
        <v>9</v>
      </c>
      <c r="C16" s="107">
        <f ca="1">IF($A16&gt;0,VLOOKUP($A16,DS!$A$3:$K$4912,4),"")</f>
        <v>2021143598</v>
      </c>
      <c r="D16" s="35" t="str">
        <f ca="1">IF($A16&gt;0,VLOOKUP($A16,DS!$A$3:$K$4912,5),"")</f>
        <v>Trần Duy</v>
      </c>
      <c r="E16" s="36" t="str">
        <f ca="1">IF($A16&gt;0,VLOOKUP($A16,DS!$A$3:$K$4912,6),"")</f>
        <v>Tuệ</v>
      </c>
      <c r="F16" s="111" t="str">
        <f ca="1">IF($A16&gt;0,VLOOKUP($A16,DS!$A$3:$K$4912,8),"")</f>
        <v>MTH 101 A</v>
      </c>
      <c r="G16" s="111" t="str">
        <f ca="1">IF($A16&gt;0,VLOOKUP($A16,DS!$A$3:$K$4912,9),"")</f>
        <v>K20CMU-TTT</v>
      </c>
      <c r="H16" s="37"/>
      <c r="I16" s="38"/>
      <c r="J16" s="38"/>
      <c r="K16" s="38"/>
      <c r="L16" s="329">
        <f ca="1">IF($A16&gt;0,VLOOKUP($A16,DS!$A$3:$Q$4912,16,0),"")</f>
        <v>0</v>
      </c>
      <c r="M16" s="330"/>
      <c r="N16" s="331"/>
      <c r="O16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7" spans="1:15" ht="20.100000000000001" customHeight="1">
      <c r="A17">
        <f ca="1">IF(B17&gt;VLOOKUP($E$2&amp;"-"&amp;$C$3,CHIAPHONG!$A$2:$K$396,2,FALSE),0,A16+1)</f>
        <v>143</v>
      </c>
      <c r="B17" s="34">
        <f t="shared" si="0"/>
        <v>10</v>
      </c>
      <c r="C17" s="107">
        <f ca="1">IF($A17&gt;0,VLOOKUP($A17,DS!$A$3:$K$4912,4),"")</f>
        <v>2020253880</v>
      </c>
      <c r="D17" s="35" t="str">
        <f ca="1">IF($A17&gt;0,VLOOKUP($A17,DS!$A$3:$K$4912,5),"")</f>
        <v>Lê Nguyễn Thanh</v>
      </c>
      <c r="E17" s="36" t="str">
        <f ca="1">IF($A17&gt;0,VLOOKUP($A17,DS!$A$3:$K$4912,6),"")</f>
        <v>Tuyền</v>
      </c>
      <c r="F17" s="111" t="str">
        <f ca="1">IF($A17&gt;0,VLOOKUP($A17,DS!$A$3:$K$4912,8),"")</f>
        <v>MTH 101 A</v>
      </c>
      <c r="G17" s="111" t="str">
        <f ca="1">IF($A17&gt;0,VLOOKUP($A17,DS!$A$3:$K$4912,9),"")</f>
        <v>K20PSU-KKT</v>
      </c>
      <c r="H17" s="37"/>
      <c r="I17" s="38"/>
      <c r="J17" s="38"/>
      <c r="K17" s="38"/>
      <c r="L17" s="329">
        <f ca="1">IF($A17&gt;0,VLOOKUP($A17,DS!$A$3:$Q$4912,16,0),"")</f>
        <v>0</v>
      </c>
      <c r="M17" s="330"/>
      <c r="N17" s="331"/>
      <c r="O17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8" spans="1:15" ht="20.100000000000001" customHeight="1">
      <c r="A18">
        <f ca="1">IF(B18&gt;VLOOKUP($E$2&amp;"-"&amp;$C$3,CHIAPHONG!$A$2:$K$396,2,FALSE),0,A17+1)</f>
        <v>144</v>
      </c>
      <c r="B18" s="34">
        <f t="shared" si="0"/>
        <v>11</v>
      </c>
      <c r="C18" s="107">
        <f ca="1">IF($A18&gt;0,VLOOKUP($A18,DS!$A$3:$K$4912,4),"")</f>
        <v>2020245876</v>
      </c>
      <c r="D18" s="35" t="str">
        <f ca="1">IF($A18&gt;0,VLOOKUP($A18,DS!$A$3:$K$4912,5),"")</f>
        <v>Phan Thị</v>
      </c>
      <c r="E18" s="36" t="str">
        <f ca="1">IF($A18&gt;0,VLOOKUP($A18,DS!$A$3:$K$4912,6),"")</f>
        <v>Tuyết</v>
      </c>
      <c r="F18" s="111" t="str">
        <f ca="1">IF($A18&gt;0,VLOOKUP($A18,DS!$A$3:$K$4912,8),"")</f>
        <v>MTH 101 AG</v>
      </c>
      <c r="G18" s="111" t="str">
        <f ca="1">IF($A18&gt;0,VLOOKUP($A18,DS!$A$3:$K$4912,9),"")</f>
        <v>K20QTC</v>
      </c>
      <c r="H18" s="37"/>
      <c r="I18" s="38"/>
      <c r="J18" s="38"/>
      <c r="K18" s="38"/>
      <c r="L18" s="329">
        <f ca="1">IF($A18&gt;0,VLOOKUP($A18,DS!$A$3:$Q$4912,16,0),"")</f>
        <v>0</v>
      </c>
      <c r="M18" s="330"/>
      <c r="N18" s="331"/>
      <c r="O18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9" spans="1:15" ht="20.100000000000001" customHeight="1">
      <c r="A19">
        <f ca="1">IF(B19&gt;VLOOKUP($E$2&amp;"-"&amp;$C$3,CHIAPHONG!$A$2:$K$396,2,FALSE),0,A18+1)</f>
        <v>145</v>
      </c>
      <c r="B19" s="34">
        <f t="shared" si="0"/>
        <v>12</v>
      </c>
      <c r="C19" s="107">
        <f ca="1">IF($A19&gt;0,VLOOKUP($A19,DS!$A$3:$K$4912,4),"")</f>
        <v>2020717376</v>
      </c>
      <c r="D19" s="35" t="str">
        <f ca="1">IF($A19&gt;0,VLOOKUP($A19,DS!$A$3:$K$4912,5),"")</f>
        <v>Nguyễn Thành Mẫn</v>
      </c>
      <c r="E19" s="36" t="str">
        <f ca="1">IF($A19&gt;0,VLOOKUP($A19,DS!$A$3:$K$4912,6),"")</f>
        <v>Uyên</v>
      </c>
      <c r="F19" s="111" t="str">
        <f ca="1">IF($A19&gt;0,VLOOKUP($A19,DS!$A$3:$K$4912,8),"")</f>
        <v>MTH 101 AI</v>
      </c>
      <c r="G19" s="111" t="str">
        <f ca="1">IF($A19&gt;0,VLOOKUP($A19,DS!$A$3:$K$4912,9),"")</f>
        <v>K20DLK</v>
      </c>
      <c r="H19" s="37"/>
      <c r="I19" s="38"/>
      <c r="J19" s="38"/>
      <c r="K19" s="38"/>
      <c r="L19" s="329">
        <f ca="1">IF($A19&gt;0,VLOOKUP($A19,DS!$A$3:$Q$4912,16,0),"")</f>
        <v>0</v>
      </c>
      <c r="M19" s="330"/>
      <c r="N19" s="331"/>
      <c r="O19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0" spans="1:15" ht="20.100000000000001" customHeight="1">
      <c r="A20">
        <f ca="1">IF(B20&gt;VLOOKUP($E$2&amp;"-"&amp;$C$3,CHIAPHONG!$A$2:$K$396,2,FALSE),0,A19+1)</f>
        <v>146</v>
      </c>
      <c r="B20" s="34">
        <f t="shared" si="0"/>
        <v>13</v>
      </c>
      <c r="C20" s="107">
        <f ca="1">IF($A20&gt;0,VLOOKUP($A20,DS!$A$3:$K$4912,4),"")</f>
        <v>2020714283</v>
      </c>
      <c r="D20" s="35" t="str">
        <f ca="1">IF($A20&gt;0,VLOOKUP($A20,DS!$A$3:$K$4912,5),"")</f>
        <v>Nguyễn Thị Hoàng</v>
      </c>
      <c r="E20" s="36" t="str">
        <f ca="1">IF($A20&gt;0,VLOOKUP($A20,DS!$A$3:$K$4912,6),"")</f>
        <v>Uyên</v>
      </c>
      <c r="F20" s="111" t="str">
        <f ca="1">IF($A20&gt;0,VLOOKUP($A20,DS!$A$3:$K$4912,8),"")</f>
        <v>MTH 101 W</v>
      </c>
      <c r="G20" s="111" t="str">
        <f ca="1">IF($A20&gt;0,VLOOKUP($A20,DS!$A$3:$K$4912,9),"")</f>
        <v>K20PSU-DLK</v>
      </c>
      <c r="H20" s="37"/>
      <c r="I20" s="38"/>
      <c r="J20" s="38"/>
      <c r="K20" s="38"/>
      <c r="L20" s="329">
        <f ca="1">IF($A20&gt;0,VLOOKUP($A20,DS!$A$3:$Q$4912,16,0),"")</f>
        <v>0</v>
      </c>
      <c r="M20" s="330"/>
      <c r="N20" s="331"/>
      <c r="O20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1" spans="1:15" ht="20.100000000000001" customHeight="1">
      <c r="A21">
        <f ca="1">IF(B21&gt;VLOOKUP($E$2&amp;"-"&amp;$C$3,CHIAPHONG!$A$2:$K$396,2,FALSE),0,A20+1)</f>
        <v>147</v>
      </c>
      <c r="B21" s="34">
        <f t="shared" si="0"/>
        <v>14</v>
      </c>
      <c r="C21" s="107">
        <f ca="1">IF($A21&gt;0,VLOOKUP($A21,DS!$A$3:$K$4912,4),"")</f>
        <v>2020324235</v>
      </c>
      <c r="D21" s="35" t="str">
        <f ca="1">IF($A21&gt;0,VLOOKUP($A21,DS!$A$3:$K$4912,5),"")</f>
        <v>Đào Thị Hồng</v>
      </c>
      <c r="E21" s="36" t="str">
        <f ca="1">IF($A21&gt;0,VLOOKUP($A21,DS!$A$3:$K$4912,6),"")</f>
        <v>Vân</v>
      </c>
      <c r="F21" s="111" t="str">
        <f ca="1">IF($A21&gt;0,VLOOKUP($A21,DS!$A$3:$K$4912,8),"")</f>
        <v>MTH 101 C</v>
      </c>
      <c r="G21" s="111" t="str">
        <f ca="1">IF($A21&gt;0,VLOOKUP($A21,DS!$A$3:$K$4912,9),"")</f>
        <v>K20DLK</v>
      </c>
      <c r="H21" s="37"/>
      <c r="I21" s="38"/>
      <c r="J21" s="38"/>
      <c r="K21" s="38"/>
      <c r="L21" s="329">
        <f ca="1">IF($A21&gt;0,VLOOKUP($A21,DS!$A$3:$Q$4912,16,0),"")</f>
        <v>0</v>
      </c>
      <c r="M21" s="330"/>
      <c r="N21" s="331"/>
      <c r="O21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2" spans="1:15" ht="20.100000000000001" customHeight="1">
      <c r="A22">
        <f ca="1">IF(B22&gt;VLOOKUP($E$2&amp;"-"&amp;$C$3,CHIAPHONG!$A$2:$K$396,2,FALSE),0,A21+1)</f>
        <v>148</v>
      </c>
      <c r="B22" s="34">
        <f t="shared" si="0"/>
        <v>15</v>
      </c>
      <c r="C22" s="107">
        <f ca="1">IF($A22&gt;0,VLOOKUP($A22,DS!$A$3:$K$4912,4),"")</f>
        <v>2020346981</v>
      </c>
      <c r="D22" s="35" t="str">
        <f ca="1">IF($A22&gt;0,VLOOKUP($A22,DS!$A$3:$K$4912,5),"")</f>
        <v>Phạm Quách Tường</v>
      </c>
      <c r="E22" s="36" t="str">
        <f ca="1">IF($A22&gt;0,VLOOKUP($A22,DS!$A$3:$K$4912,6),"")</f>
        <v>Vi</v>
      </c>
      <c r="F22" s="111" t="str">
        <f ca="1">IF($A22&gt;0,VLOOKUP($A22,DS!$A$3:$K$4912,8),"")</f>
        <v>MTH 101 Q</v>
      </c>
      <c r="G22" s="111" t="str">
        <f ca="1">IF($A22&gt;0,VLOOKUP($A22,DS!$A$3:$K$4912,9),"")</f>
        <v>K20PSU-DLH</v>
      </c>
      <c r="H22" s="37"/>
      <c r="I22" s="38"/>
      <c r="J22" s="38"/>
      <c r="K22" s="38"/>
      <c r="L22" s="329">
        <f ca="1">IF($A22&gt;0,VLOOKUP($A22,DS!$A$3:$Q$4912,16,0),"")</f>
        <v>0</v>
      </c>
      <c r="M22" s="330"/>
      <c r="N22" s="331"/>
      <c r="O22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3" spans="1:15" ht="20.100000000000001" customHeight="1">
      <c r="A23">
        <f ca="1">IF(B23&gt;VLOOKUP($E$2&amp;"-"&amp;$C$3,CHIAPHONG!$A$2:$K$396,2,FALSE),0,A22+1)</f>
        <v>149</v>
      </c>
      <c r="B23" s="34">
        <f t="shared" si="0"/>
        <v>16</v>
      </c>
      <c r="C23" s="107">
        <f ca="1">IF($A23&gt;0,VLOOKUP($A23,DS!$A$3:$K$4912,4),"")</f>
        <v>2020220610</v>
      </c>
      <c r="D23" s="35" t="str">
        <f ca="1">IF($A23&gt;0,VLOOKUP($A23,DS!$A$3:$K$4912,5),"")</f>
        <v>Trương Thị Thanh</v>
      </c>
      <c r="E23" s="36" t="str">
        <f ca="1">IF($A23&gt;0,VLOOKUP($A23,DS!$A$3:$K$4912,6),"")</f>
        <v>Vi</v>
      </c>
      <c r="F23" s="111" t="str">
        <f ca="1">IF($A23&gt;0,VLOOKUP($A23,DS!$A$3:$K$4912,8),"")</f>
        <v>MTH 101 AA</v>
      </c>
      <c r="G23" s="111" t="str">
        <f ca="1">IF($A23&gt;0,VLOOKUP($A23,DS!$A$3:$K$4912,9),"")</f>
        <v>K20QTM</v>
      </c>
      <c r="H23" s="37"/>
      <c r="I23" s="38"/>
      <c r="J23" s="38"/>
      <c r="K23" s="38"/>
      <c r="L23" s="329">
        <f ca="1">IF($A23&gt;0,VLOOKUP($A23,DS!$A$3:$Q$4912,16,0),"")</f>
        <v>0</v>
      </c>
      <c r="M23" s="330"/>
      <c r="N23" s="331"/>
      <c r="O23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4" spans="1:15" ht="20.100000000000001" customHeight="1">
      <c r="A24">
        <f ca="1">IF(B24&gt;VLOOKUP($E$2&amp;"-"&amp;$C$3,CHIAPHONG!$A$2:$K$396,2,FALSE),0,A23+1)</f>
        <v>150</v>
      </c>
      <c r="B24" s="34">
        <f t="shared" si="0"/>
        <v>17</v>
      </c>
      <c r="C24" s="107">
        <f ca="1">IF($A24&gt;0,VLOOKUP($A24,DS!$A$3:$K$4912,4),"")</f>
        <v>2021727515</v>
      </c>
      <c r="D24" s="35" t="str">
        <f ca="1">IF($A24&gt;0,VLOOKUP($A24,DS!$A$3:$K$4912,5),"")</f>
        <v>Đoàn Anh</v>
      </c>
      <c r="E24" s="36" t="str">
        <f ca="1">IF($A24&gt;0,VLOOKUP($A24,DS!$A$3:$K$4912,6),"")</f>
        <v>Việt</v>
      </c>
      <c r="F24" s="111" t="str">
        <f ca="1">IF($A24&gt;0,VLOOKUP($A24,DS!$A$3:$K$4912,8),"")</f>
        <v>MTH 101 G</v>
      </c>
      <c r="G24" s="111" t="str">
        <f ca="1">IF($A24&gt;0,VLOOKUP($A24,DS!$A$3:$K$4912,9),"")</f>
        <v>K20DLL</v>
      </c>
      <c r="H24" s="37"/>
      <c r="I24" s="38"/>
      <c r="J24" s="38"/>
      <c r="K24" s="38"/>
      <c r="L24" s="329">
        <f ca="1">IF($A24&gt;0,VLOOKUP($A24,DS!$A$3:$Q$4912,16,0),"")</f>
        <v>0</v>
      </c>
      <c r="M24" s="330"/>
      <c r="N24" s="331"/>
      <c r="O24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5" spans="1:15" ht="20.100000000000001" customHeight="1">
      <c r="A25">
        <f ca="1">IF(B25&gt;VLOOKUP($E$2&amp;"-"&amp;$C$3,CHIAPHONG!$A$2:$K$396,2,FALSE),0,A24+1)</f>
        <v>151</v>
      </c>
      <c r="B25" s="34">
        <f t="shared" si="0"/>
        <v>18</v>
      </c>
      <c r="C25" s="107">
        <f ca="1">IF($A25&gt;0,VLOOKUP($A25,DS!$A$3:$K$4912,4),"")</f>
        <v>2021226624</v>
      </c>
      <c r="D25" s="35" t="str">
        <f ca="1">IF($A25&gt;0,VLOOKUP($A25,DS!$A$3:$K$4912,5),"")</f>
        <v>Nguyễn Văn</v>
      </c>
      <c r="E25" s="36" t="str">
        <f ca="1">IF($A25&gt;0,VLOOKUP($A25,DS!$A$3:$K$4912,6),"")</f>
        <v>Vinh</v>
      </c>
      <c r="F25" s="111" t="str">
        <f ca="1">IF($A25&gt;0,VLOOKUP($A25,DS!$A$3:$K$4912,8),"")</f>
        <v>MTH 101 AA</v>
      </c>
      <c r="G25" s="111" t="str">
        <f ca="1">IF($A25&gt;0,VLOOKUP($A25,DS!$A$3:$K$4912,9),"")</f>
        <v>K20QTM</v>
      </c>
      <c r="H25" s="37"/>
      <c r="I25" s="38"/>
      <c r="J25" s="38"/>
      <c r="K25" s="38"/>
      <c r="L25" s="329">
        <f ca="1">IF($A25&gt;0,VLOOKUP($A25,DS!$A$3:$Q$4912,16,0),"")</f>
        <v>0</v>
      </c>
      <c r="M25" s="330"/>
      <c r="N25" s="331"/>
      <c r="O25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6" spans="1:15" ht="20.100000000000001" customHeight="1">
      <c r="A26">
        <f ca="1">IF(B26&gt;VLOOKUP($E$2&amp;"-"&amp;$C$3,CHIAPHONG!$A$2:$K$396,2,FALSE),0,A25+1)</f>
        <v>152</v>
      </c>
      <c r="B26" s="34">
        <f t="shared" si="0"/>
        <v>19</v>
      </c>
      <c r="C26" s="107">
        <f ca="1">IF($A26&gt;0,VLOOKUP($A26,DS!$A$3:$K$4912,4),"")</f>
        <v>2020212969</v>
      </c>
      <c r="D26" s="35" t="str">
        <f ca="1">IF($A26&gt;0,VLOOKUP($A26,DS!$A$3:$K$4912,5),"")</f>
        <v>Nguyễn Ngọc</v>
      </c>
      <c r="E26" s="36" t="str">
        <f ca="1">IF($A26&gt;0,VLOOKUP($A26,DS!$A$3:$K$4912,6),"")</f>
        <v>Vũ</v>
      </c>
      <c r="F26" s="111" t="str">
        <f ca="1">IF($A26&gt;0,VLOOKUP($A26,DS!$A$3:$K$4912,8),"")</f>
        <v>MTH 101 AG</v>
      </c>
      <c r="G26" s="111" t="str">
        <f ca="1">IF($A26&gt;0,VLOOKUP($A26,DS!$A$3:$K$4912,9),"")</f>
        <v>K20TTT</v>
      </c>
      <c r="H26" s="37"/>
      <c r="I26" s="38"/>
      <c r="J26" s="38"/>
      <c r="K26" s="38"/>
      <c r="L26" s="329">
        <f ca="1">IF($A26&gt;0,VLOOKUP($A26,DS!$A$3:$Q$4912,16,0),"")</f>
        <v>0</v>
      </c>
      <c r="M26" s="330"/>
      <c r="N26" s="331"/>
      <c r="O26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7" spans="1:15" ht="20.100000000000001" customHeight="1">
      <c r="A27">
        <f ca="1">IF(B27&gt;VLOOKUP($E$2&amp;"-"&amp;$C$3,CHIAPHONG!$A$2:$K$396,2,FALSE),0,A26+1)</f>
        <v>153</v>
      </c>
      <c r="B27" s="34">
        <f t="shared" si="0"/>
        <v>20</v>
      </c>
      <c r="C27" s="107">
        <f ca="1">IF($A27&gt;0,VLOOKUP($A27,DS!$A$3:$K$4912,4),"")</f>
        <v>2020223510</v>
      </c>
      <c r="D27" s="35" t="str">
        <f ca="1">IF($A27&gt;0,VLOOKUP($A27,DS!$A$3:$K$4912,5),"")</f>
        <v>Nguyễn Thị</v>
      </c>
      <c r="E27" s="36" t="str">
        <f ca="1">IF($A27&gt;0,VLOOKUP($A27,DS!$A$3:$K$4912,6),"")</f>
        <v>Vy</v>
      </c>
      <c r="F27" s="111" t="str">
        <f ca="1">IF($A27&gt;0,VLOOKUP($A27,DS!$A$3:$K$4912,8),"")</f>
        <v>MTH 101 AA</v>
      </c>
      <c r="G27" s="111" t="str">
        <f ca="1">IF($A27&gt;0,VLOOKUP($A27,DS!$A$3:$K$4912,9),"")</f>
        <v>K20QTM</v>
      </c>
      <c r="H27" s="37"/>
      <c r="I27" s="38"/>
      <c r="J27" s="38"/>
      <c r="K27" s="38"/>
      <c r="L27" s="329">
        <f ca="1">IF($A27&gt;0,VLOOKUP($A27,DS!$A$3:$Q$4912,16,0),"")</f>
        <v>0</v>
      </c>
      <c r="M27" s="330"/>
      <c r="N27" s="331"/>
      <c r="O27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8" spans="1:15" ht="20.100000000000001" customHeight="1">
      <c r="A28">
        <f ca="1">IF(B28&gt;VLOOKUP($E$2&amp;"-"&amp;$C$3,CHIAPHONG!$A$2:$K$396,2,FALSE),0,A27+1)</f>
        <v>154</v>
      </c>
      <c r="B28" s="34">
        <f t="shared" si="0"/>
        <v>21</v>
      </c>
      <c r="C28" s="107">
        <f ca="1">IF($A28&gt;0,VLOOKUP($A28,DS!$A$3:$K$4912,4),"")</f>
        <v>2020213843</v>
      </c>
      <c r="D28" s="35" t="str">
        <f ca="1">IF($A28&gt;0,VLOOKUP($A28,DS!$A$3:$K$4912,5),"")</f>
        <v>Nguyễn Minh</v>
      </c>
      <c r="E28" s="36" t="str">
        <f ca="1">IF($A28&gt;0,VLOOKUP($A28,DS!$A$3:$K$4912,6),"")</f>
        <v>Anh</v>
      </c>
      <c r="F28" s="111" t="str">
        <f ca="1">IF($A28&gt;0,VLOOKUP($A28,DS!$A$3:$K$4912,8),"")</f>
        <v>MTH 101 S</v>
      </c>
      <c r="G28" s="111" t="str">
        <f ca="1">IF($A28&gt;0,VLOOKUP($A28,DS!$A$3:$K$4912,9),"")</f>
        <v>K20PSU-DLK</v>
      </c>
      <c r="H28" s="37"/>
      <c r="I28" s="38"/>
      <c r="J28" s="38"/>
      <c r="K28" s="38"/>
      <c r="L28" s="329" t="str">
        <f ca="1">IF($A28&gt;0,VLOOKUP($A28,DS!$A$3:$Q$4912,16,0),"")</f>
        <v>Nợ LP</v>
      </c>
      <c r="M28" s="330"/>
      <c r="N28" s="331"/>
      <c r="O28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9" spans="1:15" ht="20.100000000000001" customHeight="1">
      <c r="A29">
        <f ca="1">IF(B29&gt;VLOOKUP($E$2&amp;"-"&amp;$C$3,CHIAPHONG!$A$2:$K$396,2,FALSE),0,A28+1)</f>
        <v>155</v>
      </c>
      <c r="B29" s="34">
        <f t="shared" si="0"/>
        <v>22</v>
      </c>
      <c r="C29" s="107">
        <f ca="1">IF($A29&gt;0,VLOOKUP($A29,DS!$A$3:$K$4912,4),"")</f>
        <v>2020713954</v>
      </c>
      <c r="D29" s="35" t="str">
        <f ca="1">IF($A29&gt;0,VLOOKUP($A29,DS!$A$3:$K$4912,5),"")</f>
        <v>Nguyễn Thị Trâm</v>
      </c>
      <c r="E29" s="36" t="str">
        <f ca="1">IF($A29&gt;0,VLOOKUP($A29,DS!$A$3:$K$4912,6),"")</f>
        <v>Anh</v>
      </c>
      <c r="F29" s="111" t="str">
        <f ca="1">IF($A29&gt;0,VLOOKUP($A29,DS!$A$3:$K$4912,8),"")</f>
        <v>MTH 101 I</v>
      </c>
      <c r="G29" s="111" t="str">
        <f ca="1">IF($A29&gt;0,VLOOKUP($A29,DS!$A$3:$K$4912,9),"")</f>
        <v>K20KDN</v>
      </c>
      <c r="H29" s="37"/>
      <c r="I29" s="38"/>
      <c r="J29" s="38"/>
      <c r="K29" s="38"/>
      <c r="L29" s="329" t="str">
        <f ca="1">IF($A29&gt;0,VLOOKUP($A29,DS!$A$3:$Q$4912,16,0),"")</f>
        <v>Nợ LP</v>
      </c>
      <c r="M29" s="330"/>
      <c r="N29" s="331"/>
      <c r="O29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30" spans="1:15" ht="20.100000000000001" customHeight="1">
      <c r="A30">
        <f ca="1">IF(B30&gt;VLOOKUP($E$2&amp;"-"&amp;$C$3,CHIAPHONG!$A$2:$K$396,2,FALSE),0,A29+1)</f>
        <v>156</v>
      </c>
      <c r="B30" s="34">
        <f t="shared" si="0"/>
        <v>23</v>
      </c>
      <c r="C30" s="107">
        <f ca="1">IF($A30&gt;0,VLOOKUP($A30,DS!$A$3:$K$4912,4),"")</f>
        <v>2021257623</v>
      </c>
      <c r="D30" s="35" t="str">
        <f ca="1">IF($A30&gt;0,VLOOKUP($A30,DS!$A$3:$K$4912,5),"")</f>
        <v>Phạm Tuấn</v>
      </c>
      <c r="E30" s="36" t="str">
        <f ca="1">IF($A30&gt;0,VLOOKUP($A30,DS!$A$3:$K$4912,6),"")</f>
        <v>Anh</v>
      </c>
      <c r="F30" s="111" t="str">
        <f ca="1">IF($A30&gt;0,VLOOKUP($A30,DS!$A$3:$K$4912,8),"")</f>
        <v>MTH 101 M</v>
      </c>
      <c r="G30" s="111" t="str">
        <f ca="1">IF($A30&gt;0,VLOOKUP($A30,DS!$A$3:$K$4912,9),"")</f>
        <v>K20KKT</v>
      </c>
      <c r="H30" s="37"/>
      <c r="I30" s="38"/>
      <c r="J30" s="38"/>
      <c r="K30" s="38"/>
      <c r="L30" s="329" t="str">
        <f ca="1">IF($A30&gt;0,VLOOKUP($A30,DS!$A$3:$Q$4912,16,0),"")</f>
        <v>Nợ LP</v>
      </c>
      <c r="M30" s="330"/>
      <c r="N30" s="331"/>
      <c r="O30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31" spans="1:15" ht="20.100000000000001" customHeight="1">
      <c r="A31">
        <f ca="1">IF(B31&gt;VLOOKUP($E$2&amp;"-"&amp;$C$3,CHIAPHONG!$A$2:$K$396,2,FALSE),0,A30+1)</f>
        <v>157</v>
      </c>
      <c r="B31" s="34">
        <f t="shared" si="0"/>
        <v>24</v>
      </c>
      <c r="C31" s="107">
        <f ca="1">IF($A31&gt;0,VLOOKUP($A31,DS!$A$3:$K$4912,4),"")</f>
        <v>2021724810</v>
      </c>
      <c r="D31" s="35" t="str">
        <f ca="1">IF($A31&gt;0,VLOOKUP($A31,DS!$A$3:$K$4912,5),"")</f>
        <v>Trần Đình Nam</v>
      </c>
      <c r="E31" s="36" t="str">
        <f ca="1">IF($A31&gt;0,VLOOKUP($A31,DS!$A$3:$K$4912,6),"")</f>
        <v>Anh</v>
      </c>
      <c r="F31" s="111" t="str">
        <f ca="1">IF($A31&gt;0,VLOOKUP($A31,DS!$A$3:$K$4912,8),"")</f>
        <v>MTH 101 G</v>
      </c>
      <c r="G31" s="111" t="str">
        <f ca="1">IF($A31&gt;0,VLOOKUP($A31,DS!$A$3:$K$4912,9),"")</f>
        <v>K20DLL</v>
      </c>
      <c r="H31" s="37"/>
      <c r="I31" s="38"/>
      <c r="J31" s="38"/>
      <c r="K31" s="38"/>
      <c r="L31" s="329" t="str">
        <f ca="1">IF($A31&gt;0,VLOOKUP($A31,DS!$A$3:$Q$4912,16,0),"")</f>
        <v>Nợ LP</v>
      </c>
      <c r="M31" s="330"/>
      <c r="N31" s="331"/>
      <c r="O31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32" spans="1:15" ht="20.100000000000001" customHeight="1">
      <c r="A32">
        <f ca="1">IF(B32&gt;VLOOKUP($E$2&amp;"-"&amp;$C$3,CHIAPHONG!$A$2:$K$396,2,FALSE),0,A31+1)</f>
        <v>158</v>
      </c>
      <c r="B32" s="34">
        <f t="shared" si="0"/>
        <v>25</v>
      </c>
      <c r="C32" s="107">
        <f ca="1">IF($A32&gt;0,VLOOKUP($A32,DS!$A$3:$K$4912,4),"")</f>
        <v>2021718390</v>
      </c>
      <c r="D32" s="35" t="str">
        <f ca="1">IF($A32&gt;0,VLOOKUP($A32,DS!$A$3:$K$4912,5),"")</f>
        <v>Võ Đình Tuấn</v>
      </c>
      <c r="E32" s="36" t="str">
        <f ca="1">IF($A32&gt;0,VLOOKUP($A32,DS!$A$3:$K$4912,6),"")</f>
        <v>Anh</v>
      </c>
      <c r="F32" s="111" t="str">
        <f ca="1">IF($A32&gt;0,VLOOKUP($A32,DS!$A$3:$K$4912,8),"")</f>
        <v>MTH 101 C</v>
      </c>
      <c r="G32" s="111" t="str">
        <f ca="1">IF($A32&gt;0,VLOOKUP($A32,DS!$A$3:$K$4912,9),"")</f>
        <v>K20DLK</v>
      </c>
      <c r="H32" s="37"/>
      <c r="I32" s="38"/>
      <c r="J32" s="38"/>
      <c r="K32" s="38"/>
      <c r="L32" s="329" t="str">
        <f ca="1">IF($A32&gt;0,VLOOKUP($A32,DS!$A$3:$Q$4912,16,0),"")</f>
        <v>Nợ LP</v>
      </c>
      <c r="M32" s="330"/>
      <c r="N32" s="331"/>
      <c r="O32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33" spans="1:15" ht="20.100000000000001" customHeight="1">
      <c r="A33">
        <f ca="1">IF(B33&gt;VLOOKUP($E$2&amp;"-"&amp;$C$3,CHIAPHONG!$A$2:$K$396,2,FALSE),0,A32+1)</f>
        <v>159</v>
      </c>
      <c r="B33" s="34">
        <f t="shared" si="0"/>
        <v>26</v>
      </c>
      <c r="C33" s="107">
        <f ca="1">IF($A33&gt;0,VLOOKUP($A33,DS!$A$3:$K$4912,4),"")</f>
        <v>2021235878</v>
      </c>
      <c r="D33" s="35" t="str">
        <f ca="1">IF($A33&gt;0,VLOOKUP($A33,DS!$A$3:$K$4912,5),"")</f>
        <v>Đoàn Quốc</v>
      </c>
      <c r="E33" s="36" t="str">
        <f ca="1">IF($A33&gt;0,VLOOKUP($A33,DS!$A$3:$K$4912,6),"")</f>
        <v>Bảo</v>
      </c>
      <c r="F33" s="111" t="str">
        <f ca="1">IF($A33&gt;0,VLOOKUP($A33,DS!$A$3:$K$4912,8),"")</f>
        <v>MTH 101 Q</v>
      </c>
      <c r="G33" s="111" t="str">
        <f ca="1">IF($A33&gt;0,VLOOKUP($A33,DS!$A$3:$K$4912,9),"")</f>
        <v>K20PSU-QNH</v>
      </c>
      <c r="H33" s="37"/>
      <c r="I33" s="38"/>
      <c r="J33" s="38"/>
      <c r="K33" s="38"/>
      <c r="L33" s="329" t="str">
        <f ca="1">IF($A33&gt;0,VLOOKUP($A33,DS!$A$3:$Q$4912,16,0),"")</f>
        <v>Nợ LP</v>
      </c>
      <c r="M33" s="330"/>
      <c r="N33" s="331"/>
      <c r="O33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34" spans="1:15" ht="20.100000000000001" customHeight="1">
      <c r="A34">
        <f ca="1">IF(B34&gt;VLOOKUP($E$2&amp;"-"&amp;$C$3,CHIAPHONG!$A$2:$K$396,2,FALSE),0,A33+1)</f>
        <v>160</v>
      </c>
      <c r="B34" s="34">
        <f t="shared" si="0"/>
        <v>27</v>
      </c>
      <c r="C34" s="107">
        <f ca="1">IF($A34&gt;0,VLOOKUP($A34,DS!$A$3:$K$4912,4),"")</f>
        <v>2021214627</v>
      </c>
      <c r="D34" s="35" t="str">
        <f ca="1">IF($A34&gt;0,VLOOKUP($A34,DS!$A$3:$K$4912,5),"")</f>
        <v>Võ Quang</v>
      </c>
      <c r="E34" s="36" t="str">
        <f ca="1">IF($A34&gt;0,VLOOKUP($A34,DS!$A$3:$K$4912,6),"")</f>
        <v>Bình</v>
      </c>
      <c r="F34" s="111" t="str">
        <f ca="1">IF($A34&gt;0,VLOOKUP($A34,DS!$A$3:$K$4912,8),"")</f>
        <v>MTH 101 AC</v>
      </c>
      <c r="G34" s="111" t="str">
        <f ca="1">IF($A34&gt;0,VLOOKUP($A34,DS!$A$3:$K$4912,9),"")</f>
        <v>K20QTH</v>
      </c>
      <c r="H34" s="37"/>
      <c r="I34" s="38"/>
      <c r="J34" s="38"/>
      <c r="K34" s="38"/>
      <c r="L34" s="329" t="str">
        <f ca="1">IF($A34&gt;0,VLOOKUP($A34,DS!$A$3:$Q$4912,16,0),"")</f>
        <v>Nợ LP</v>
      </c>
      <c r="M34" s="330"/>
      <c r="N34" s="331"/>
      <c r="O34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35" spans="1:15" ht="20.100000000000001" customHeight="1">
      <c r="A35">
        <f ca="1">IF(B35&gt;VLOOKUP($E$2&amp;"-"&amp;$C$3,CHIAPHONG!$A$2:$K$396,2,FALSE),0,A34+1)</f>
        <v>161</v>
      </c>
      <c r="B35" s="34">
        <f t="shared" si="0"/>
        <v>28</v>
      </c>
      <c r="C35" s="107">
        <f ca="1">IF($A35&gt;0,VLOOKUP($A35,DS!$A$3:$K$4912,4),"")</f>
        <v>2010716470</v>
      </c>
      <c r="D35" s="35" t="str">
        <f ca="1">IF($A35&gt;0,VLOOKUP($A35,DS!$A$3:$K$4912,5),"")</f>
        <v>Nguyễn Thị</v>
      </c>
      <c r="E35" s="36" t="str">
        <f ca="1">IF($A35&gt;0,VLOOKUP($A35,DS!$A$3:$K$4912,6),"")</f>
        <v>By</v>
      </c>
      <c r="F35" s="111" t="str">
        <f ca="1">IF($A35&gt;0,VLOOKUP($A35,DS!$A$3:$K$4912,8),"")</f>
        <v>MTH 101 U</v>
      </c>
      <c r="G35" s="111" t="str">
        <f ca="1">IF($A35&gt;0,VLOOKUP($A35,DS!$A$3:$K$4912,9),"")</f>
        <v>K20PSU-DLK</v>
      </c>
      <c r="H35" s="37"/>
      <c r="I35" s="38"/>
      <c r="J35" s="38"/>
      <c r="K35" s="38"/>
      <c r="L35" s="329" t="str">
        <f ca="1">IF($A35&gt;0,VLOOKUP($A35,DS!$A$3:$Q$4912,16,0),"")</f>
        <v>Nợ LP</v>
      </c>
      <c r="M35" s="330"/>
      <c r="N35" s="331"/>
      <c r="O35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36" spans="1:15" ht="20.100000000000001" customHeight="1">
      <c r="A36">
        <f ca="1">IF(B36&gt;VLOOKUP($E$2&amp;"-"&amp;$C$3,CHIAPHONG!$A$2:$K$396,2,FALSE),0,A35+1)</f>
        <v>162</v>
      </c>
      <c r="B36" s="34">
        <f t="shared" si="0"/>
        <v>29</v>
      </c>
      <c r="C36" s="107">
        <f ca="1">IF($A36&gt;0,VLOOKUP($A36,DS!$A$3:$K$4912,4),"")</f>
        <v>2021716509</v>
      </c>
      <c r="D36" s="35" t="str">
        <f ca="1">IF($A36&gt;0,VLOOKUP($A36,DS!$A$3:$K$4912,5),"")</f>
        <v>Phan Văn</v>
      </c>
      <c r="E36" s="36" t="str">
        <f ca="1">IF($A36&gt;0,VLOOKUP($A36,DS!$A$3:$K$4912,6),"")</f>
        <v>Châu</v>
      </c>
      <c r="F36" s="111" t="str">
        <f ca="1">IF($A36&gt;0,VLOOKUP($A36,DS!$A$3:$K$4912,8),"")</f>
        <v>MTH 101 Q</v>
      </c>
      <c r="G36" s="111" t="str">
        <f ca="1">IF($A36&gt;0,VLOOKUP($A36,DS!$A$3:$K$4912,9),"")</f>
        <v>K20PSU-DLH</v>
      </c>
      <c r="H36" s="37"/>
      <c r="I36" s="38"/>
      <c r="J36" s="38"/>
      <c r="K36" s="38"/>
      <c r="L36" s="329" t="str">
        <f ca="1">IF($A36&gt;0,VLOOKUP($A36,DS!$A$3:$Q$4912,16,0),"")</f>
        <v>Nợ LP</v>
      </c>
      <c r="M36" s="330"/>
      <c r="N36" s="331"/>
      <c r="O36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37" spans="1:15" ht="20.100000000000001" customHeight="1">
      <c r="A37">
        <f ca="1">IF(B37&gt;VLOOKUP($E$2&amp;"-"&amp;$C$3,CHIAPHONG!$A$2:$K$396,2,FALSE),0,A36+1)</f>
        <v>163</v>
      </c>
      <c r="B37" s="40">
        <f t="shared" si="0"/>
        <v>30</v>
      </c>
      <c r="C37" s="107">
        <f ca="1">IF($A37&gt;0,VLOOKUP($A37,DS!$A$3:$K$4912,4),"")</f>
        <v>2021716091</v>
      </c>
      <c r="D37" s="35" t="str">
        <f ca="1">IF($A37&gt;0,VLOOKUP($A37,DS!$A$3:$K$4912,5),"")</f>
        <v>Võ Thành</v>
      </c>
      <c r="E37" s="36" t="str">
        <f ca="1">IF($A37&gt;0,VLOOKUP($A37,DS!$A$3:$K$4912,6),"")</f>
        <v>Công</v>
      </c>
      <c r="F37" s="111" t="str">
        <f ca="1">IF($A37&gt;0,VLOOKUP($A37,DS!$A$3:$K$4912,8),"")</f>
        <v>MTH 101 U</v>
      </c>
      <c r="G37" s="111" t="str">
        <f ca="1">IF($A37&gt;0,VLOOKUP($A37,DS!$A$3:$K$4912,9),"")</f>
        <v>K20PSU-DLK</v>
      </c>
      <c r="H37" s="41"/>
      <c r="I37" s="42"/>
      <c r="J37" s="42"/>
      <c r="K37" s="42"/>
      <c r="L37" s="329" t="str">
        <f ca="1">IF($A37&gt;0,VLOOKUP($A37,DS!$A$3:$Q$4912,16,0),"")</f>
        <v>Nợ LP</v>
      </c>
      <c r="M37" s="330"/>
      <c r="N37" s="331"/>
      <c r="O37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38" spans="1:15" ht="23.25" customHeight="1">
      <c r="A38">
        <v>0</v>
      </c>
      <c r="B38" s="43" t="s">
        <v>34</v>
      </c>
      <c r="C38" s="108"/>
      <c r="D38" s="45"/>
      <c r="E38" s="46"/>
      <c r="F38" s="112"/>
      <c r="G38" s="112"/>
      <c r="H38" s="48"/>
      <c r="I38" s="49"/>
      <c r="J38" s="49"/>
      <c r="K38" s="49"/>
      <c r="L38" s="120"/>
      <c r="M38" s="120"/>
      <c r="N38" s="120"/>
    </row>
    <row r="39" spans="1:15" ht="20.100000000000001" customHeight="1">
      <c r="A39">
        <v>0</v>
      </c>
      <c r="B39" s="50" t="s">
        <v>60</v>
      </c>
      <c r="C39" s="109"/>
      <c r="D39" s="52"/>
      <c r="E39" s="53"/>
      <c r="F39" s="113"/>
      <c r="G39" s="113"/>
      <c r="H39" s="55"/>
      <c r="I39" s="56"/>
      <c r="J39" s="56"/>
      <c r="K39" s="56"/>
      <c r="L39" s="57"/>
      <c r="M39" s="57"/>
      <c r="N39" s="57"/>
    </row>
    <row r="40" spans="1:15" ht="20.100000000000001" customHeight="1">
      <c r="A40">
        <v>0</v>
      </c>
      <c r="B40" s="58"/>
      <c r="C40" s="109"/>
      <c r="D40" s="52"/>
      <c r="E40" s="53"/>
      <c r="F40" s="113"/>
      <c r="G40" s="113"/>
      <c r="H40" s="55"/>
      <c r="I40" s="56"/>
      <c r="J40" s="56"/>
      <c r="K40" s="56"/>
      <c r="L40" s="57"/>
      <c r="M40" s="57"/>
      <c r="N40" s="57"/>
    </row>
    <row r="41" spans="1:15" ht="20.100000000000001" customHeight="1">
      <c r="A41" s="99">
        <v>0</v>
      </c>
      <c r="B41" s="58"/>
      <c r="C41" s="109"/>
      <c r="D41" s="52"/>
      <c r="E41" s="53"/>
      <c r="F41" s="113"/>
      <c r="G41" s="113"/>
      <c r="H41" s="55"/>
      <c r="I41" s="56"/>
      <c r="J41" s="56"/>
      <c r="K41" s="56"/>
      <c r="L41" s="57"/>
      <c r="M41" s="57"/>
      <c r="N41" s="57"/>
    </row>
    <row r="42" spans="1:15" ht="8.25" customHeight="1">
      <c r="A42" s="99">
        <v>0</v>
      </c>
      <c r="B42" s="58"/>
      <c r="C42" s="109"/>
      <c r="D42" s="52"/>
      <c r="E42" s="53"/>
      <c r="F42" s="113"/>
      <c r="G42" s="113"/>
      <c r="H42" s="55"/>
      <c r="I42" s="56"/>
      <c r="J42" s="56"/>
      <c r="K42" s="56"/>
      <c r="L42" s="57"/>
      <c r="M42" s="57"/>
      <c r="N42" s="57"/>
    </row>
    <row r="43" spans="1:15" ht="20.100000000000001" customHeight="1">
      <c r="A43" s="99">
        <v>0</v>
      </c>
      <c r="B43" s="59" t="s">
        <v>35</v>
      </c>
      <c r="C43" s="109"/>
      <c r="D43" s="52"/>
      <c r="E43" s="53"/>
      <c r="F43" s="113"/>
      <c r="G43" s="113"/>
      <c r="H43" s="55"/>
      <c r="I43" s="56"/>
      <c r="J43" s="56"/>
      <c r="K43" s="56"/>
      <c r="L43" s="57"/>
      <c r="M43" s="57"/>
      <c r="N43" s="57"/>
    </row>
    <row r="44" spans="1:15" ht="12" customHeight="1">
      <c r="A44" s="99">
        <v>0</v>
      </c>
      <c r="B44" s="59"/>
      <c r="C44" s="109"/>
      <c r="D44" s="52"/>
      <c r="E44" s="53"/>
      <c r="F44" s="113"/>
      <c r="G44" s="113"/>
      <c r="H44" s="55"/>
      <c r="I44" s="56"/>
      <c r="J44" s="56"/>
      <c r="K44" s="56"/>
      <c r="L44" s="100" t="str">
        <f ca="1">[2]!ExtractElement(L1,5,"-")&amp;"/"</f>
        <v>7/</v>
      </c>
      <c r="M44" s="57" t="str">
        <f ca="1">[2]!ExtractElement(L1,4,"-")</f>
        <v>12</v>
      </c>
      <c r="N44" s="57"/>
    </row>
    <row r="45" spans="1:15" ht="20.100000000000001" customHeight="1">
      <c r="A45">
        <f ca="1">IF(B45&gt;VLOOKUP($E$2&amp;"-"&amp;$C$3,CHIAPHONG!$A$2:$K$396,2,FALSE),0,A37+1)</f>
        <v>164</v>
      </c>
      <c r="B45" s="60">
        <f>B37+1</f>
        <v>31</v>
      </c>
      <c r="C45" s="110">
        <f ca="1">IF($A45&gt;0,VLOOKUP($A45,DS!$A$3:$K$4912,4),"")</f>
        <v>2021213601</v>
      </c>
      <c r="D45" s="61" t="str">
        <f ca="1">IF($A45&gt;0,VLOOKUP($A45,DS!$A$3:$K$4912,5),"")</f>
        <v>Cao Tấn</v>
      </c>
      <c r="E45" s="62" t="str">
        <f ca="1">IF($A45&gt;0,VLOOKUP($A45,DS!$A$3:$K$4912,6),"")</f>
        <v>Cường</v>
      </c>
      <c r="F45" s="114" t="str">
        <f ca="1">IF($A45&gt;0,VLOOKUP($A45,DS!$A$3:$K$4912,8),"")</f>
        <v>MTH 101 AE</v>
      </c>
      <c r="G45" s="114" t="str">
        <f ca="1">IF($A45&gt;0,VLOOKUP($A45,DS!$A$3:$K$4912,9),"")</f>
        <v>K20QTH</v>
      </c>
      <c r="H45" s="63"/>
      <c r="I45" s="64"/>
      <c r="J45" s="64"/>
      <c r="K45" s="64"/>
      <c r="L45" s="334" t="str">
        <f ca="1">IF($A45&gt;0,VLOOKUP($A45,DS!$A$3:$Q$4912,16,0),"")</f>
        <v>Nợ LP</v>
      </c>
      <c r="M45" s="335"/>
      <c r="N45" s="336"/>
      <c r="O45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46" spans="1:15" ht="20.100000000000001" customHeight="1">
      <c r="A46">
        <f ca="1">IF(B46&gt;VLOOKUP($E$2&amp;"-"&amp;$C$3,CHIAPHONG!$A$2:$K$396,2,FALSE),0,A45+1)</f>
        <v>165</v>
      </c>
      <c r="B46" s="34">
        <f t="shared" si="0"/>
        <v>32</v>
      </c>
      <c r="C46" s="107">
        <f ca="1">IF($A46&gt;0,VLOOKUP($A46,DS!$A$3:$K$4912,4),"")</f>
        <v>1921123161</v>
      </c>
      <c r="D46" s="35" t="str">
        <f ca="1">IF($A46&gt;0,VLOOKUP($A46,DS!$A$3:$K$4912,5),"")</f>
        <v>Ngô Công</v>
      </c>
      <c r="E46" s="36" t="str">
        <f ca="1">IF($A46&gt;0,VLOOKUP($A46,DS!$A$3:$K$4912,6),"")</f>
        <v>Danh</v>
      </c>
      <c r="F46" s="111" t="str">
        <f ca="1">IF($A46&gt;0,VLOOKUP($A46,DS!$A$3:$K$4912,8),"")</f>
        <v>MTH 101 AG</v>
      </c>
      <c r="G46" s="111" t="str">
        <f ca="1">IF($A46&gt;0,VLOOKUP($A46,DS!$A$3:$K$4912,9),"")</f>
        <v>K20DLK</v>
      </c>
      <c r="H46" s="37"/>
      <c r="I46" s="38"/>
      <c r="J46" s="38"/>
      <c r="K46" s="38"/>
      <c r="L46" s="329" t="str">
        <f ca="1">IF($A46&gt;0,VLOOKUP($A46,DS!$A$3:$Q$4912,16,0),"")</f>
        <v>Nợ LP</v>
      </c>
      <c r="M46" s="330"/>
      <c r="N46" s="331"/>
      <c r="O46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47" spans="1:15" ht="20.100000000000001" customHeight="1">
      <c r="A47">
        <f ca="1">IF(B47&gt;VLOOKUP($E$2&amp;"-"&amp;$C$3,CHIAPHONG!$A$2:$K$396,2,FALSE),0,A46+1)</f>
        <v>166</v>
      </c>
      <c r="B47" s="34">
        <f t="shared" si="0"/>
        <v>33</v>
      </c>
      <c r="C47" s="107">
        <f ca="1">IF($A47&gt;0,VLOOKUP($A47,DS!$A$3:$K$4912,4),"")</f>
        <v>2021210548</v>
      </c>
      <c r="D47" s="35" t="str">
        <f ca="1">IF($A47&gt;0,VLOOKUP($A47,DS!$A$3:$K$4912,5),"")</f>
        <v>Bùi Thành</v>
      </c>
      <c r="E47" s="36" t="str">
        <f ca="1">IF($A47&gt;0,VLOOKUP($A47,DS!$A$3:$K$4912,6),"")</f>
        <v>Đạt</v>
      </c>
      <c r="F47" s="111" t="str">
        <f ca="1">IF($A47&gt;0,VLOOKUP($A47,DS!$A$3:$K$4912,8),"")</f>
        <v>MTH 101 AC</v>
      </c>
      <c r="G47" s="111" t="str">
        <f ca="1">IF($A47&gt;0,VLOOKUP($A47,DS!$A$3:$K$4912,9),"")</f>
        <v>K20QTH</v>
      </c>
      <c r="H47" s="37"/>
      <c r="I47" s="38"/>
      <c r="J47" s="38"/>
      <c r="K47" s="38"/>
      <c r="L47" s="329" t="str">
        <f ca="1">IF($A47&gt;0,VLOOKUP($A47,DS!$A$3:$Q$4912,16,0),"")</f>
        <v>Nợ LP</v>
      </c>
      <c r="M47" s="330"/>
      <c r="N47" s="331"/>
      <c r="O47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48" spans="1:15" ht="20.100000000000001" customHeight="1">
      <c r="A48">
        <f ca="1">IF(B48&gt;VLOOKUP($E$2&amp;"-"&amp;$C$3,CHIAPHONG!$A$2:$K$396,2,FALSE),0,A47+1)</f>
        <v>167</v>
      </c>
      <c r="B48" s="34">
        <f t="shared" si="0"/>
        <v>34</v>
      </c>
      <c r="C48" s="107">
        <f ca="1">IF($A48&gt;0,VLOOKUP($A48,DS!$A$3:$K$4912,4),"")</f>
        <v>2020713135</v>
      </c>
      <c r="D48" s="35" t="str">
        <f ca="1">IF($A48&gt;0,VLOOKUP($A48,DS!$A$3:$K$4912,5),"")</f>
        <v>Nguyễn Tiến</v>
      </c>
      <c r="E48" s="36" t="str">
        <f ca="1">IF($A48&gt;0,VLOOKUP($A48,DS!$A$3:$K$4912,6),"")</f>
        <v>Đạt</v>
      </c>
      <c r="F48" s="111" t="str">
        <f ca="1">IF($A48&gt;0,VLOOKUP($A48,DS!$A$3:$K$4912,8),"")</f>
        <v>MTH 101 C</v>
      </c>
      <c r="G48" s="111" t="str">
        <f ca="1">IF($A48&gt;0,VLOOKUP($A48,DS!$A$3:$K$4912,9),"")</f>
        <v>K20DLK</v>
      </c>
      <c r="H48" s="37"/>
      <c r="I48" s="38"/>
      <c r="J48" s="38"/>
      <c r="K48" s="38"/>
      <c r="L48" s="329" t="str">
        <f ca="1">IF($A48&gt;0,VLOOKUP($A48,DS!$A$3:$Q$4912,16,0),"")</f>
        <v>Nợ LP</v>
      </c>
      <c r="M48" s="330"/>
      <c r="N48" s="331"/>
      <c r="O48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49" spans="1:15" ht="20.100000000000001" customHeight="1">
      <c r="A49">
        <f ca="1">IF(B49&gt;VLOOKUP($E$2&amp;"-"&amp;$C$3,CHIAPHONG!$A$2:$K$396,2,FALSE),0,A48+1)</f>
        <v>168</v>
      </c>
      <c r="B49" s="34">
        <f t="shared" si="0"/>
        <v>35</v>
      </c>
      <c r="C49" s="107">
        <f ca="1">IF($A49&gt;0,VLOOKUP($A49,DS!$A$3:$K$4912,4),"")</f>
        <v>2020244077</v>
      </c>
      <c r="D49" s="35" t="str">
        <f ca="1">IF($A49&gt;0,VLOOKUP($A49,DS!$A$3:$K$4912,5),"")</f>
        <v>Châu Thị Thu</v>
      </c>
      <c r="E49" s="36" t="str">
        <f ca="1">IF($A49&gt;0,VLOOKUP($A49,DS!$A$3:$K$4912,6),"")</f>
        <v>Diểm</v>
      </c>
      <c r="F49" s="111" t="str">
        <f ca="1">IF($A49&gt;0,VLOOKUP($A49,DS!$A$3:$K$4912,8),"")</f>
        <v>MTH 101 M</v>
      </c>
      <c r="G49" s="111" t="str">
        <f ca="1">IF($A49&gt;0,VLOOKUP($A49,DS!$A$3:$K$4912,9),"")</f>
        <v>K20KKT</v>
      </c>
      <c r="H49" s="37"/>
      <c r="I49" s="38"/>
      <c r="J49" s="38"/>
      <c r="K49" s="38"/>
      <c r="L49" s="329" t="str">
        <f ca="1">IF($A49&gt;0,VLOOKUP($A49,DS!$A$3:$Q$4912,16,0),"")</f>
        <v>Nợ LP</v>
      </c>
      <c r="M49" s="330"/>
      <c r="N49" s="331"/>
      <c r="O49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50" spans="1:15" ht="20.100000000000001" customHeight="1">
      <c r="A50">
        <f ca="1">IF(B50&gt;VLOOKUP($E$2&amp;"-"&amp;$C$3,CHIAPHONG!$A$2:$K$396,2,FALSE),0,A49+1)</f>
        <v>169</v>
      </c>
      <c r="B50" s="34">
        <f t="shared" si="0"/>
        <v>36</v>
      </c>
      <c r="C50" s="107">
        <f ca="1">IF($A50&gt;0,VLOOKUP($A50,DS!$A$3:$K$4912,4),"")</f>
        <v>1911616901</v>
      </c>
      <c r="D50" s="35" t="str">
        <f ca="1">IF($A50&gt;0,VLOOKUP($A50,DS!$A$3:$K$4912,5),"")</f>
        <v>Ngô Phước</v>
      </c>
      <c r="E50" s="36" t="str">
        <f ca="1">IF($A50&gt;0,VLOOKUP($A50,DS!$A$3:$K$4912,6),"")</f>
        <v>Đức</v>
      </c>
      <c r="F50" s="111" t="str">
        <f ca="1">IF($A50&gt;0,VLOOKUP($A50,DS!$A$3:$K$4912,8),"")</f>
        <v>MTH 101 K</v>
      </c>
      <c r="G50" s="111" t="str">
        <f ca="1">IF($A50&gt;0,VLOOKUP($A50,DS!$A$3:$K$4912,9),"")</f>
        <v>K19QCD</v>
      </c>
      <c r="H50" s="37"/>
      <c r="I50" s="38"/>
      <c r="J50" s="38"/>
      <c r="K50" s="38"/>
      <c r="L50" s="329" t="str">
        <f ca="1">IF($A50&gt;0,VLOOKUP($A50,DS!$A$3:$Q$4912,16,0),"")</f>
        <v>Nợ LP</v>
      </c>
      <c r="M50" s="330"/>
      <c r="N50" s="331"/>
      <c r="O50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51" spans="1:15" ht="20.100000000000001" customHeight="1">
      <c r="A51">
        <f ca="1">IF(B51&gt;VLOOKUP($E$2&amp;"-"&amp;$C$3,CHIAPHONG!$A$2:$K$396,2,FALSE),0,A50+1)</f>
        <v>170</v>
      </c>
      <c r="B51" s="34">
        <f t="shared" si="0"/>
        <v>37</v>
      </c>
      <c r="C51" s="107">
        <f ca="1">IF($A51&gt;0,VLOOKUP($A51,DS!$A$3:$K$4912,4),"")</f>
        <v>2020514758</v>
      </c>
      <c r="D51" s="35" t="str">
        <f ca="1">IF($A51&gt;0,VLOOKUP($A51,DS!$A$3:$K$4912,5),"")</f>
        <v>Phạm Thị Ánh</v>
      </c>
      <c r="E51" s="36" t="str">
        <f ca="1">IF($A51&gt;0,VLOOKUP($A51,DS!$A$3:$K$4912,6),"")</f>
        <v>Dung</v>
      </c>
      <c r="F51" s="111" t="str">
        <f ca="1">IF($A51&gt;0,VLOOKUP($A51,DS!$A$3:$K$4912,8),"")</f>
        <v>MTH 101 AI</v>
      </c>
      <c r="G51" s="111" t="str">
        <f ca="1">IF($A51&gt;0,VLOOKUP($A51,DS!$A$3:$K$4912,9),"")</f>
        <v>K20DLK</v>
      </c>
      <c r="H51" s="37"/>
      <c r="I51" s="38"/>
      <c r="J51" s="38"/>
      <c r="K51" s="38"/>
      <c r="L51" s="329" t="str">
        <f ca="1">IF($A51&gt;0,VLOOKUP($A51,DS!$A$3:$Q$4912,16,0),"")</f>
        <v>Nợ LP</v>
      </c>
      <c r="M51" s="330"/>
      <c r="N51" s="331"/>
      <c r="O51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52" spans="1:15" ht="20.100000000000001" customHeight="1">
      <c r="A52">
        <f ca="1">IF(B52&gt;VLOOKUP($E$2&amp;"-"&amp;$C$3,CHIAPHONG!$A$2:$K$396,2,FALSE),0,A51+1)</f>
        <v>171</v>
      </c>
      <c r="B52" s="34">
        <f t="shared" si="0"/>
        <v>38</v>
      </c>
      <c r="C52" s="107">
        <f ca="1">IF($A52&gt;0,VLOOKUP($A52,DS!$A$3:$K$4912,4),"")</f>
        <v>2020227373</v>
      </c>
      <c r="D52" s="35" t="str">
        <f ca="1">IF($A52&gt;0,VLOOKUP($A52,DS!$A$3:$K$4912,5),"")</f>
        <v>Huỳnh Tuấn</v>
      </c>
      <c r="E52" s="36" t="str">
        <f ca="1">IF($A52&gt;0,VLOOKUP($A52,DS!$A$3:$K$4912,6),"")</f>
        <v>Dũng</v>
      </c>
      <c r="F52" s="111" t="str">
        <f ca="1">IF($A52&gt;0,VLOOKUP($A52,DS!$A$3:$K$4912,8),"")</f>
        <v>MTH 101 U</v>
      </c>
      <c r="G52" s="111" t="str">
        <f ca="1">IF($A52&gt;0,VLOOKUP($A52,DS!$A$3:$K$4912,9),"")</f>
        <v>K20PSU-DLK</v>
      </c>
      <c r="H52" s="37"/>
      <c r="I52" s="38"/>
      <c r="J52" s="38"/>
      <c r="K52" s="38"/>
      <c r="L52" s="329" t="str">
        <f ca="1">IF($A52&gt;0,VLOOKUP($A52,DS!$A$3:$Q$4912,16,0),"")</f>
        <v>Nợ LP</v>
      </c>
      <c r="M52" s="330"/>
      <c r="N52" s="331"/>
      <c r="O52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53" spans="1:15" ht="20.100000000000001" customHeight="1">
      <c r="A53">
        <f ca="1">IF(B53&gt;VLOOKUP($E$2&amp;"-"&amp;$C$3,CHIAPHONG!$A$2:$K$396,2,FALSE),0,A52+1)</f>
        <v>172</v>
      </c>
      <c r="B53" s="34">
        <f t="shared" si="0"/>
        <v>39</v>
      </c>
      <c r="C53" s="107">
        <f ca="1">IF($A53&gt;0,VLOOKUP($A53,DS!$A$3:$K$4912,4),"")</f>
        <v>2020714241</v>
      </c>
      <c r="D53" s="35" t="str">
        <f ca="1">IF($A53&gt;0,VLOOKUP($A53,DS!$A$3:$K$4912,5),"")</f>
        <v>Võ Thị Thùy</v>
      </c>
      <c r="E53" s="36" t="str">
        <f ca="1">IF($A53&gt;0,VLOOKUP($A53,DS!$A$3:$K$4912,6),"")</f>
        <v>Dương</v>
      </c>
      <c r="F53" s="111" t="str">
        <f ca="1">IF($A53&gt;0,VLOOKUP($A53,DS!$A$3:$K$4912,8),"")</f>
        <v>MTH 101 W</v>
      </c>
      <c r="G53" s="111" t="str">
        <f ca="1">IF($A53&gt;0,VLOOKUP($A53,DS!$A$3:$K$4912,9),"")</f>
        <v>K20PSU-DLK</v>
      </c>
      <c r="H53" s="37"/>
      <c r="I53" s="38"/>
      <c r="J53" s="38"/>
      <c r="K53" s="38"/>
      <c r="L53" s="329" t="str">
        <f ca="1">IF($A53&gt;0,VLOOKUP($A53,DS!$A$3:$Q$4912,16,0),"")</f>
        <v>Nợ LP</v>
      </c>
      <c r="M53" s="330"/>
      <c r="N53" s="331"/>
      <c r="O53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54" spans="1:15" ht="20.100000000000001" customHeight="1">
      <c r="A54">
        <f ca="1">IF(B54&gt;VLOOKUP($E$2&amp;"-"&amp;$C$3,CHIAPHONG!$A$2:$K$396,2,FALSE),0,A53+1)</f>
        <v>173</v>
      </c>
      <c r="B54" s="34">
        <f t="shared" si="0"/>
        <v>40</v>
      </c>
      <c r="C54" s="107">
        <f ca="1">IF($A54&gt;0,VLOOKUP($A54,DS!$A$3:$K$4912,4),"")</f>
        <v>2021348197</v>
      </c>
      <c r="D54" s="35" t="str">
        <f ca="1">IF($A54&gt;0,VLOOKUP($A54,DS!$A$3:$K$4912,5),"")</f>
        <v>Mai Thế</v>
      </c>
      <c r="E54" s="36" t="str">
        <f ca="1">IF($A54&gt;0,VLOOKUP($A54,DS!$A$3:$K$4912,6),"")</f>
        <v>Duy</v>
      </c>
      <c r="F54" s="111" t="str">
        <f ca="1">IF($A54&gt;0,VLOOKUP($A54,DS!$A$3:$K$4912,8),"")</f>
        <v>MTH 101 Q</v>
      </c>
      <c r="G54" s="111" t="str">
        <f ca="1">IF($A54&gt;0,VLOOKUP($A54,DS!$A$3:$K$4912,9),"")</f>
        <v>K20PSU-DLH</v>
      </c>
      <c r="H54" s="37"/>
      <c r="I54" s="38"/>
      <c r="J54" s="38"/>
      <c r="K54" s="38"/>
      <c r="L54" s="329" t="str">
        <f ca="1">IF($A54&gt;0,VLOOKUP($A54,DS!$A$3:$Q$4912,16,0),"")</f>
        <v>Nợ LP</v>
      </c>
      <c r="M54" s="330"/>
      <c r="N54" s="331"/>
      <c r="O54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55" spans="1:15" ht="20.100000000000001" customHeight="1">
      <c r="A55">
        <f ca="1">IF(B55&gt;VLOOKUP($E$2&amp;"-"&amp;$C$3,CHIAPHONG!$A$2:$K$396,2,FALSE),0,A54+1)</f>
        <v>174</v>
      </c>
      <c r="B55" s="34">
        <f t="shared" si="0"/>
        <v>41</v>
      </c>
      <c r="C55" s="107">
        <f ca="1">IF($A55&gt;0,VLOOKUP($A55,DS!$A$3:$K$4912,4),"")</f>
        <v>2021235061</v>
      </c>
      <c r="D55" s="35" t="str">
        <f ca="1">IF($A55&gt;0,VLOOKUP($A55,DS!$A$3:$K$4912,5),"")</f>
        <v>Phan Thanh</v>
      </c>
      <c r="E55" s="36" t="str">
        <f ca="1">IF($A55&gt;0,VLOOKUP($A55,DS!$A$3:$K$4912,6),"")</f>
        <v>Duy</v>
      </c>
      <c r="F55" s="111" t="str">
        <f ca="1">IF($A55&gt;0,VLOOKUP($A55,DS!$A$3:$K$4912,8),"")</f>
        <v>MTH 101 Q</v>
      </c>
      <c r="G55" s="111" t="str">
        <f ca="1">IF($A55&gt;0,VLOOKUP($A55,DS!$A$3:$K$4912,9),"")</f>
        <v>K20PSU-QNH</v>
      </c>
      <c r="H55" s="37"/>
      <c r="I55" s="38"/>
      <c r="J55" s="38"/>
      <c r="K55" s="38"/>
      <c r="L55" s="329" t="str">
        <f ca="1">IF($A55&gt;0,VLOOKUP($A55,DS!$A$3:$Q$4912,16,0),"")</f>
        <v>Nợ LP</v>
      </c>
      <c r="M55" s="330"/>
      <c r="N55" s="331"/>
      <c r="O55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56" spans="1:15" ht="20.100000000000001" customHeight="1">
      <c r="A56">
        <f ca="1">IF(B56&gt;VLOOKUP($E$2&amp;"-"&amp;$C$3,CHIAPHONG!$A$2:$K$396,2,FALSE),0,A55+1)</f>
        <v>175</v>
      </c>
      <c r="B56" s="34">
        <f t="shared" si="0"/>
        <v>42</v>
      </c>
      <c r="C56" s="107">
        <f ca="1">IF($A56&gt;0,VLOOKUP($A56,DS!$A$3:$K$4912,4),"")</f>
        <v>2021715640</v>
      </c>
      <c r="D56" s="35" t="str">
        <f ca="1">IF($A56&gt;0,VLOOKUP($A56,DS!$A$3:$K$4912,5),"")</f>
        <v>Trần Quang</v>
      </c>
      <c r="E56" s="36" t="str">
        <f ca="1">IF($A56&gt;0,VLOOKUP($A56,DS!$A$3:$K$4912,6),"")</f>
        <v>Duy</v>
      </c>
      <c r="F56" s="111" t="str">
        <f ca="1">IF($A56&gt;0,VLOOKUP($A56,DS!$A$3:$K$4912,8),"")</f>
        <v>MTH 101 U</v>
      </c>
      <c r="G56" s="111" t="str">
        <f ca="1">IF($A56&gt;0,VLOOKUP($A56,DS!$A$3:$K$4912,9),"")</f>
        <v>K20PSU-DLK</v>
      </c>
      <c r="H56" s="37"/>
      <c r="I56" s="38"/>
      <c r="J56" s="38"/>
      <c r="K56" s="38"/>
      <c r="L56" s="329" t="str">
        <f ca="1">IF($A56&gt;0,VLOOKUP($A56,DS!$A$3:$Q$4912,16,0),"")</f>
        <v>Nợ LP</v>
      </c>
      <c r="M56" s="330"/>
      <c r="N56" s="331"/>
      <c r="O56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57" spans="1:15" ht="20.100000000000001" customHeight="1">
      <c r="A57">
        <f ca="1">IF(B57&gt;VLOOKUP($E$2&amp;"-"&amp;$C$3,CHIAPHONG!$A$2:$K$396,2,FALSE),0,A56+1)</f>
        <v>176</v>
      </c>
      <c r="B57" s="34">
        <f t="shared" si="0"/>
        <v>43</v>
      </c>
      <c r="C57" s="107">
        <f ca="1">IF($A57&gt;0,VLOOKUP($A57,DS!$A$3:$K$4912,4),"")</f>
        <v>2020345304</v>
      </c>
      <c r="D57" s="35" t="str">
        <f ca="1">IF($A57&gt;0,VLOOKUP($A57,DS!$A$3:$K$4912,5),"")</f>
        <v>Nguyễn Thanh</v>
      </c>
      <c r="E57" s="36" t="str">
        <f ca="1">IF($A57&gt;0,VLOOKUP($A57,DS!$A$3:$K$4912,6),"")</f>
        <v>Duyên</v>
      </c>
      <c r="F57" s="111" t="str">
        <f ca="1">IF($A57&gt;0,VLOOKUP($A57,DS!$A$3:$K$4912,8),"")</f>
        <v>MTH 101 U</v>
      </c>
      <c r="G57" s="111" t="str">
        <f ca="1">IF($A57&gt;0,VLOOKUP($A57,DS!$A$3:$K$4912,9),"")</f>
        <v>K20PSU-DLK</v>
      </c>
      <c r="H57" s="37"/>
      <c r="I57" s="38"/>
      <c r="J57" s="38"/>
      <c r="K57" s="38"/>
      <c r="L57" s="329" t="str">
        <f ca="1">IF($A57&gt;0,VLOOKUP($A57,DS!$A$3:$Q$4912,16,0),"")</f>
        <v>Nợ LP</v>
      </c>
      <c r="M57" s="330"/>
      <c r="N57" s="331"/>
      <c r="O57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58" spans="1:15" ht="20.100000000000001" customHeight="1">
      <c r="A58">
        <f ca="1">IF(B58&gt;VLOOKUP($E$2&amp;"-"&amp;$C$3,CHIAPHONG!$A$2:$K$396,2,FALSE),0,A57+1)</f>
        <v>177</v>
      </c>
      <c r="B58" s="34">
        <f t="shared" si="0"/>
        <v>44</v>
      </c>
      <c r="C58" s="107">
        <f ca="1">IF($A58&gt;0,VLOOKUP($A58,DS!$A$3:$K$4912,4),"")</f>
        <v>2020718168</v>
      </c>
      <c r="D58" s="35" t="str">
        <f ca="1">IF($A58&gt;0,VLOOKUP($A58,DS!$A$3:$K$4912,5),"")</f>
        <v>Nguyễn Hà</v>
      </c>
      <c r="E58" s="36" t="str">
        <f ca="1">IF($A58&gt;0,VLOOKUP($A58,DS!$A$3:$K$4912,6),"")</f>
        <v>Giang</v>
      </c>
      <c r="F58" s="111" t="str">
        <f ca="1">IF($A58&gt;0,VLOOKUP($A58,DS!$A$3:$K$4912,8),"")</f>
        <v>MTH 101 W</v>
      </c>
      <c r="G58" s="111" t="str">
        <f ca="1">IF($A58&gt;0,VLOOKUP($A58,DS!$A$3:$K$4912,9),"")</f>
        <v>K20PSU-DLK</v>
      </c>
      <c r="H58" s="37"/>
      <c r="I58" s="38"/>
      <c r="J58" s="38"/>
      <c r="K58" s="38"/>
      <c r="L58" s="329" t="str">
        <f ca="1">IF($A58&gt;0,VLOOKUP($A58,DS!$A$3:$Q$4912,16,0),"")</f>
        <v>Nợ LP, HP</v>
      </c>
      <c r="M58" s="330"/>
      <c r="N58" s="331"/>
      <c r="O58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59" spans="1:15" ht="20.100000000000001" customHeight="1">
      <c r="A59">
        <f ca="1">IF(B59&gt;VLOOKUP($E$2&amp;"-"&amp;$C$3,CHIAPHONG!$A$2:$K$396,2,FALSE),0,A58+1)</f>
        <v>178</v>
      </c>
      <c r="B59" s="34">
        <f t="shared" si="0"/>
        <v>45</v>
      </c>
      <c r="C59" s="107">
        <f ca="1">IF($A59&gt;0,VLOOKUP($A59,DS!$A$3:$K$4912,4),"")</f>
        <v>2020716677</v>
      </c>
      <c r="D59" s="35" t="str">
        <f ca="1">IF($A59&gt;0,VLOOKUP($A59,DS!$A$3:$K$4912,5),"")</f>
        <v>Nguyễn Thị Hoài</v>
      </c>
      <c r="E59" s="36" t="str">
        <f ca="1">IF($A59&gt;0,VLOOKUP($A59,DS!$A$3:$K$4912,6),"")</f>
        <v>Giang</v>
      </c>
      <c r="F59" s="111" t="str">
        <f ca="1">IF($A59&gt;0,VLOOKUP($A59,DS!$A$3:$K$4912,8),"")</f>
        <v>MTH 101 C</v>
      </c>
      <c r="G59" s="111" t="str">
        <f ca="1">IF($A59&gt;0,VLOOKUP($A59,DS!$A$3:$K$4912,9),"")</f>
        <v>K20DLK</v>
      </c>
      <c r="H59" s="37"/>
      <c r="I59" s="38"/>
      <c r="J59" s="38"/>
      <c r="K59" s="38"/>
      <c r="L59" s="329" t="str">
        <f ca="1">IF($A59&gt;0,VLOOKUP($A59,DS!$A$3:$Q$4912,16,0),"")</f>
        <v>Nợ LP</v>
      </c>
      <c r="M59" s="330"/>
      <c r="N59" s="331"/>
      <c r="O59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60" spans="1:15" ht="20.100000000000001" customHeight="1">
      <c r="A60">
        <f ca="1">IF(B60&gt;VLOOKUP($E$2&amp;"-"&amp;$C$3,CHIAPHONG!$A$2:$K$396,2,FALSE),0,A59+1)</f>
        <v>179</v>
      </c>
      <c r="B60" s="34">
        <f t="shared" si="0"/>
        <v>46</v>
      </c>
      <c r="C60" s="107">
        <f ca="1">IF($A60&gt;0,VLOOKUP($A60,DS!$A$3:$K$4912,4),"")</f>
        <v>2021347230</v>
      </c>
      <c r="D60" s="35" t="str">
        <f ca="1">IF($A60&gt;0,VLOOKUP($A60,DS!$A$3:$K$4912,5),"")</f>
        <v>Cao Bảo Nguyên</v>
      </c>
      <c r="E60" s="36" t="str">
        <f ca="1">IF($A60&gt;0,VLOOKUP($A60,DS!$A$3:$K$4912,6),"")</f>
        <v>Hà</v>
      </c>
      <c r="F60" s="111" t="str">
        <f ca="1">IF($A60&gt;0,VLOOKUP($A60,DS!$A$3:$K$4912,8),"")</f>
        <v>MTH 101 A</v>
      </c>
      <c r="G60" s="111" t="str">
        <f ca="1">IF($A60&gt;0,VLOOKUP($A60,DS!$A$3:$K$4912,9),"")</f>
        <v>K20PSU-KKT</v>
      </c>
      <c r="H60" s="37"/>
      <c r="I60" s="38"/>
      <c r="J60" s="38"/>
      <c r="K60" s="38"/>
      <c r="L60" s="329" t="str">
        <f ca="1">IF($A60&gt;0,VLOOKUP($A60,DS!$A$3:$Q$4912,16,0),"")</f>
        <v>Nợ LP</v>
      </c>
      <c r="M60" s="330"/>
      <c r="N60" s="331"/>
      <c r="O60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61" spans="1:15" ht="20.100000000000001" customHeight="1">
      <c r="A61">
        <f ca="1">IF(B61&gt;VLOOKUP($E$2&amp;"-"&amp;$C$3,CHIAPHONG!$A$2:$K$396,2,FALSE),0,A60+1)</f>
        <v>180</v>
      </c>
      <c r="B61" s="34">
        <f t="shared" si="0"/>
        <v>47</v>
      </c>
      <c r="C61" s="107">
        <f ca="1">IF($A61&gt;0,VLOOKUP($A61,DS!$A$3:$K$4912,4),"")</f>
        <v>2021213313</v>
      </c>
      <c r="D61" s="35" t="str">
        <f ca="1">IF($A61&gt;0,VLOOKUP($A61,DS!$A$3:$K$4912,5),"")</f>
        <v>Đoàn Phi</v>
      </c>
      <c r="E61" s="36" t="str">
        <f ca="1">IF($A61&gt;0,VLOOKUP($A61,DS!$A$3:$K$4912,6),"")</f>
        <v>Hải</v>
      </c>
      <c r="F61" s="111" t="str">
        <f ca="1">IF($A61&gt;0,VLOOKUP($A61,DS!$A$3:$K$4912,8),"")</f>
        <v>MTH 101 AC</v>
      </c>
      <c r="G61" s="111" t="str">
        <f ca="1">IF($A61&gt;0,VLOOKUP($A61,DS!$A$3:$K$4912,9),"")</f>
        <v>K20QTH</v>
      </c>
      <c r="H61" s="37"/>
      <c r="I61" s="38"/>
      <c r="J61" s="38"/>
      <c r="K61" s="38"/>
      <c r="L61" s="329" t="str">
        <f ca="1">IF($A61&gt;0,VLOOKUP($A61,DS!$A$3:$Q$4912,16,0),"")</f>
        <v>Nợ LP</v>
      </c>
      <c r="M61" s="330"/>
      <c r="N61" s="331"/>
      <c r="O61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62" spans="1:15" ht="20.100000000000001" customHeight="1">
      <c r="A62">
        <f ca="1">IF(B62&gt;VLOOKUP($E$2&amp;"-"&amp;$C$3,CHIAPHONG!$A$2:$K$396,2,FALSE),0,A61+1)</f>
        <v>181</v>
      </c>
      <c r="B62" s="34">
        <f t="shared" si="0"/>
        <v>48</v>
      </c>
      <c r="C62" s="107">
        <f ca="1">IF($A62&gt;0,VLOOKUP($A62,DS!$A$3:$K$4912,4),"")</f>
        <v>2021253828</v>
      </c>
      <c r="D62" s="35" t="str">
        <f ca="1">IF($A62&gt;0,VLOOKUP($A62,DS!$A$3:$K$4912,5),"")</f>
        <v>Lưu Phong</v>
      </c>
      <c r="E62" s="36" t="str">
        <f ca="1">IF($A62&gt;0,VLOOKUP($A62,DS!$A$3:$K$4912,6),"")</f>
        <v>Hải</v>
      </c>
      <c r="F62" s="111" t="str">
        <f ca="1">IF($A62&gt;0,VLOOKUP($A62,DS!$A$3:$K$4912,8),"")</f>
        <v>MTH 101 M</v>
      </c>
      <c r="G62" s="111" t="str">
        <f ca="1">IF($A62&gt;0,VLOOKUP($A62,DS!$A$3:$K$4912,9),"")</f>
        <v>K20KKT</v>
      </c>
      <c r="H62" s="37"/>
      <c r="I62" s="38"/>
      <c r="J62" s="38"/>
      <c r="K62" s="38"/>
      <c r="L62" s="329" t="str">
        <f ca="1">IF($A62&gt;0,VLOOKUP($A62,DS!$A$3:$Q$4912,16,0),"")</f>
        <v>Nợ LP</v>
      </c>
      <c r="M62" s="330"/>
      <c r="N62" s="331"/>
      <c r="O62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63" spans="1:15" ht="20.100000000000001" customHeight="1">
      <c r="A63">
        <f ca="1">IF(B63&gt;VLOOKUP($E$2&amp;"-"&amp;$C$3,CHIAPHONG!$A$2:$K$396,2,FALSE),0,A62+1)</f>
        <v>182</v>
      </c>
      <c r="B63" s="34">
        <f t="shared" si="0"/>
        <v>49</v>
      </c>
      <c r="C63" s="107">
        <f ca="1">IF($A63&gt;0,VLOOKUP($A63,DS!$A$3:$K$4912,4),"")</f>
        <v>2021218494</v>
      </c>
      <c r="D63" s="35" t="str">
        <f ca="1">IF($A63&gt;0,VLOOKUP($A63,DS!$A$3:$K$4912,5),"")</f>
        <v>Nguyễn Xuân</v>
      </c>
      <c r="E63" s="36" t="str">
        <f ca="1">IF($A63&gt;0,VLOOKUP($A63,DS!$A$3:$K$4912,6),"")</f>
        <v>Hải</v>
      </c>
      <c r="F63" s="111" t="str">
        <f ca="1">IF($A63&gt;0,VLOOKUP($A63,DS!$A$3:$K$4912,8),"")</f>
        <v>MTH 101 AC</v>
      </c>
      <c r="G63" s="111" t="str">
        <f ca="1">IF($A63&gt;0,VLOOKUP($A63,DS!$A$3:$K$4912,9),"")</f>
        <v>K20QTH</v>
      </c>
      <c r="H63" s="37"/>
      <c r="I63" s="38"/>
      <c r="J63" s="38"/>
      <c r="K63" s="38"/>
      <c r="L63" s="329" t="str">
        <f ca="1">IF($A63&gt;0,VLOOKUP($A63,DS!$A$3:$Q$4912,16,0),"")</f>
        <v>Nợ LP, HP</v>
      </c>
      <c r="M63" s="330"/>
      <c r="N63" s="331"/>
      <c r="O63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64" spans="1:15" ht="20.100000000000001" customHeight="1">
      <c r="A64">
        <f ca="1">IF(B64&gt;VLOOKUP($E$2&amp;"-"&amp;$C$3,CHIAPHONG!$A$2:$K$396,2,FALSE),0,A63+1)</f>
        <v>183</v>
      </c>
      <c r="B64" s="34">
        <f t="shared" si="0"/>
        <v>50</v>
      </c>
      <c r="C64" s="107">
        <f ca="1">IF($A64&gt;0,VLOOKUP($A64,DS!$A$3:$K$4912,4),"")</f>
        <v>2020213379</v>
      </c>
      <c r="D64" s="35" t="str">
        <f ca="1">IF($A64&gt;0,VLOOKUP($A64,DS!$A$3:$K$4912,5),"")</f>
        <v>Trần Gia</v>
      </c>
      <c r="E64" s="36" t="str">
        <f ca="1">IF($A64&gt;0,VLOOKUP($A64,DS!$A$3:$K$4912,6),"")</f>
        <v>Hân</v>
      </c>
      <c r="F64" s="111" t="str">
        <f ca="1">IF($A64&gt;0,VLOOKUP($A64,DS!$A$3:$K$4912,8),"")</f>
        <v>MTH 101 Y</v>
      </c>
      <c r="G64" s="111" t="str">
        <f ca="1">IF($A64&gt;0,VLOOKUP($A64,DS!$A$3:$K$4912,9),"")</f>
        <v>K20PSU-QTH</v>
      </c>
      <c r="H64" s="37"/>
      <c r="I64" s="38"/>
      <c r="J64" s="38"/>
      <c r="K64" s="38"/>
      <c r="L64" s="329" t="str">
        <f ca="1">IF($A64&gt;0,VLOOKUP($A64,DS!$A$3:$Q$4912,16,0),"")</f>
        <v>Nợ LP</v>
      </c>
      <c r="M64" s="330"/>
      <c r="N64" s="331"/>
      <c r="O64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65" spans="1:15" ht="20.100000000000001" customHeight="1">
      <c r="A65">
        <f ca="1">IF(B65&gt;VLOOKUP($E$2&amp;"-"&amp;$C$3,CHIAPHONG!$A$2:$K$396,2,FALSE),0,A64+1)</f>
        <v>184</v>
      </c>
      <c r="B65" s="34">
        <f t="shared" si="0"/>
        <v>51</v>
      </c>
      <c r="C65" s="107">
        <f ca="1">IF($A65&gt;0,VLOOKUP($A65,DS!$A$3:$K$4912,4),"")</f>
        <v>2020715044</v>
      </c>
      <c r="D65" s="35" t="str">
        <f ca="1">IF($A65&gt;0,VLOOKUP($A65,DS!$A$3:$K$4912,5),"")</f>
        <v>Lê Thị Hồng</v>
      </c>
      <c r="E65" s="36" t="str">
        <f ca="1">IF($A65&gt;0,VLOOKUP($A65,DS!$A$3:$K$4912,6),"")</f>
        <v>Hạnh</v>
      </c>
      <c r="F65" s="111" t="str">
        <f ca="1">IF($A65&gt;0,VLOOKUP($A65,DS!$A$3:$K$4912,8),"")</f>
        <v>MTH 101 U</v>
      </c>
      <c r="G65" s="111" t="str">
        <f ca="1">IF($A65&gt;0,VLOOKUP($A65,DS!$A$3:$K$4912,9),"")</f>
        <v>K20PSU-DLK</v>
      </c>
      <c r="H65" s="37"/>
      <c r="I65" s="38"/>
      <c r="J65" s="38"/>
      <c r="K65" s="38"/>
      <c r="L65" s="329" t="str">
        <f ca="1">IF($A65&gt;0,VLOOKUP($A65,DS!$A$3:$Q$4912,16,0),"")</f>
        <v>Nợ LP</v>
      </c>
      <c r="M65" s="330"/>
      <c r="N65" s="331"/>
      <c r="O65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66" spans="1:15" ht="20.100000000000001" customHeight="1">
      <c r="A66">
        <f ca="1">IF(B66&gt;VLOOKUP($E$2&amp;"-"&amp;$C$3,CHIAPHONG!$A$2:$K$396,2,FALSE),0,A65+1)</f>
        <v>185</v>
      </c>
      <c r="B66" s="34">
        <f t="shared" si="0"/>
        <v>52</v>
      </c>
      <c r="C66" s="107">
        <f ca="1">IF($A66&gt;0,VLOOKUP($A66,DS!$A$3:$K$4912,4),"")</f>
        <v>2021215105</v>
      </c>
      <c r="D66" s="35" t="str">
        <f ca="1">IF($A66&gt;0,VLOOKUP($A66,DS!$A$3:$K$4912,5),"")</f>
        <v>Trần Văn</v>
      </c>
      <c r="E66" s="36" t="str">
        <f ca="1">IF($A66&gt;0,VLOOKUP($A66,DS!$A$3:$K$4912,6),"")</f>
        <v>Hạnh</v>
      </c>
      <c r="F66" s="111" t="str">
        <f ca="1">IF($A66&gt;0,VLOOKUP($A66,DS!$A$3:$K$4912,8),"")</f>
        <v>MTH 101 AE</v>
      </c>
      <c r="G66" s="111" t="str">
        <f ca="1">IF($A66&gt;0,VLOOKUP($A66,DS!$A$3:$K$4912,9),"")</f>
        <v>K20QTH</v>
      </c>
      <c r="H66" s="37"/>
      <c r="I66" s="38"/>
      <c r="J66" s="38"/>
      <c r="K66" s="38"/>
      <c r="L66" s="329" t="str">
        <f ca="1">IF($A66&gt;0,VLOOKUP($A66,DS!$A$3:$Q$4912,16,0),"")</f>
        <v>Nợ LP</v>
      </c>
      <c r="M66" s="330"/>
      <c r="N66" s="331"/>
      <c r="O66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67" spans="1:15" ht="20.100000000000001" customHeight="1">
      <c r="A67">
        <f ca="1">IF(B67&gt;VLOOKUP($E$2&amp;"-"&amp;$C$3,CHIAPHONG!$A$2:$K$396,2,FALSE),0,A66+1)</f>
        <v>186</v>
      </c>
      <c r="B67" s="34">
        <f t="shared" si="0"/>
        <v>53</v>
      </c>
      <c r="C67" s="107">
        <f ca="1">IF($A67&gt;0,VLOOKUP($A67,DS!$A$3:$K$4912,4),"")</f>
        <v>2021350947</v>
      </c>
      <c r="D67" s="35" t="str">
        <f ca="1">IF($A67&gt;0,VLOOKUP($A67,DS!$A$3:$K$4912,5),"")</f>
        <v>Vũ Trung</v>
      </c>
      <c r="E67" s="36" t="str">
        <f ca="1">IF($A67&gt;0,VLOOKUP($A67,DS!$A$3:$K$4912,6),"")</f>
        <v>Hiếu</v>
      </c>
      <c r="F67" s="111" t="str">
        <f ca="1">IF($A67&gt;0,VLOOKUP($A67,DS!$A$3:$K$4912,8),"")</f>
        <v>MTH 101 Y</v>
      </c>
      <c r="G67" s="111" t="str">
        <f ca="1">IF($A67&gt;0,VLOOKUP($A67,DS!$A$3:$K$4912,9),"")</f>
        <v>K20PSU-QTH</v>
      </c>
      <c r="H67" s="37"/>
      <c r="I67" s="38"/>
      <c r="J67" s="38"/>
      <c r="K67" s="38"/>
      <c r="L67" s="329" t="str">
        <f ca="1">IF($A67&gt;0,VLOOKUP($A67,DS!$A$3:$Q$4912,16,0),"")</f>
        <v>Nợ LP</v>
      </c>
      <c r="M67" s="330"/>
      <c r="N67" s="331"/>
      <c r="O67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68" spans="1:15" ht="20.100000000000001" customHeight="1">
      <c r="A68">
        <f ca="1">IF(B68&gt;VLOOKUP($E$2&amp;"-"&amp;$C$3,CHIAPHONG!$A$2:$K$396,2,FALSE),0,A67+1)</f>
        <v>187</v>
      </c>
      <c r="B68" s="34">
        <f t="shared" si="0"/>
        <v>54</v>
      </c>
      <c r="C68" s="107">
        <f ca="1">IF($A68&gt;0,VLOOKUP($A68,DS!$A$3:$K$4912,4),"")</f>
        <v>2020714839</v>
      </c>
      <c r="D68" s="35" t="str">
        <f ca="1">IF($A68&gt;0,VLOOKUP($A68,DS!$A$3:$K$4912,5),"")</f>
        <v>Nguyễn Thị</v>
      </c>
      <c r="E68" s="36" t="str">
        <f ca="1">IF($A68&gt;0,VLOOKUP($A68,DS!$A$3:$K$4912,6),"")</f>
        <v>Hoa</v>
      </c>
      <c r="F68" s="111" t="str">
        <f ca="1">IF($A68&gt;0,VLOOKUP($A68,DS!$A$3:$K$4912,8),"")</f>
        <v>MTH 101 AI</v>
      </c>
      <c r="G68" s="111" t="str">
        <f ca="1">IF($A68&gt;0,VLOOKUP($A68,DS!$A$3:$K$4912,9),"")</f>
        <v>K20DLK</v>
      </c>
      <c r="H68" s="37"/>
      <c r="I68" s="38"/>
      <c r="J68" s="38"/>
      <c r="K68" s="38"/>
      <c r="L68" s="329" t="str">
        <f ca="1">IF($A68&gt;0,VLOOKUP($A68,DS!$A$3:$Q$4912,16,0),"")</f>
        <v>Nợ LP</v>
      </c>
      <c r="M68" s="330"/>
      <c r="N68" s="331"/>
      <c r="O68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69" spans="1:15" ht="20.100000000000001" customHeight="1">
      <c r="A69">
        <f ca="1">IF(B69&gt;VLOOKUP($E$2&amp;"-"&amp;$C$3,CHIAPHONG!$A$2:$K$396,2,FALSE),0,A68+1)</f>
        <v>188</v>
      </c>
      <c r="B69" s="34">
        <f t="shared" si="0"/>
        <v>55</v>
      </c>
      <c r="C69" s="107">
        <f ca="1">IF($A69&gt;0,VLOOKUP($A69,DS!$A$3:$K$4912,4),"")</f>
        <v>2021213544</v>
      </c>
      <c r="D69" s="35" t="str">
        <f ca="1">IF($A69&gt;0,VLOOKUP($A69,DS!$A$3:$K$4912,5),"")</f>
        <v>Nguyễn Đức</v>
      </c>
      <c r="E69" s="36" t="str">
        <f ca="1">IF($A69&gt;0,VLOOKUP($A69,DS!$A$3:$K$4912,6),"")</f>
        <v>Hoàng</v>
      </c>
      <c r="F69" s="111" t="str">
        <f ca="1">IF($A69&gt;0,VLOOKUP($A69,DS!$A$3:$K$4912,8),"")</f>
        <v>MTH 101 AE</v>
      </c>
      <c r="G69" s="111" t="str">
        <f ca="1">IF($A69&gt;0,VLOOKUP($A69,DS!$A$3:$K$4912,9),"")</f>
        <v>K20QTH</v>
      </c>
      <c r="H69" s="37"/>
      <c r="I69" s="38"/>
      <c r="J69" s="38"/>
      <c r="K69" s="38"/>
      <c r="L69" s="329" t="str">
        <f ca="1">IF($A69&gt;0,VLOOKUP($A69,DS!$A$3:$Q$4912,16,0),"")</f>
        <v>Nợ LP</v>
      </c>
      <c r="M69" s="330"/>
      <c r="N69" s="331"/>
      <c r="O69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70" spans="1:15" ht="20.100000000000001" customHeight="1">
      <c r="A70">
        <f ca="1">IF(B70&gt;VLOOKUP($E$2&amp;"-"&amp;$C$3,CHIAPHONG!$A$2:$K$396,2,FALSE),0,A69+1)</f>
        <v>189</v>
      </c>
      <c r="B70" s="34">
        <f t="shared" si="0"/>
        <v>56</v>
      </c>
      <c r="C70" s="107">
        <f ca="1">IF($A70&gt;0,VLOOKUP($A70,DS!$A$3:$K$4912,4),"")</f>
        <v>2021225845</v>
      </c>
      <c r="D70" s="35" t="str">
        <f ca="1">IF($A70&gt;0,VLOOKUP($A70,DS!$A$3:$K$4912,5),"")</f>
        <v>Phạm Viết</v>
      </c>
      <c r="E70" s="36" t="str">
        <f ca="1">IF($A70&gt;0,VLOOKUP($A70,DS!$A$3:$K$4912,6),"")</f>
        <v>Hoàng</v>
      </c>
      <c r="F70" s="111" t="str">
        <f ca="1">IF($A70&gt;0,VLOOKUP($A70,DS!$A$3:$K$4912,8),"")</f>
        <v>MTH 101 AA</v>
      </c>
      <c r="G70" s="111" t="str">
        <f ca="1">IF($A70&gt;0,VLOOKUP($A70,DS!$A$3:$K$4912,9),"")</f>
        <v>K20QTM</v>
      </c>
      <c r="H70" s="37"/>
      <c r="I70" s="38"/>
      <c r="J70" s="38"/>
      <c r="K70" s="38"/>
      <c r="L70" s="329" t="str">
        <f ca="1">IF($A70&gt;0,VLOOKUP($A70,DS!$A$3:$Q$4912,16,0),"")</f>
        <v>Nợ LP</v>
      </c>
      <c r="M70" s="330"/>
      <c r="N70" s="331"/>
      <c r="O70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71" spans="1:15" ht="20.100000000000001" customHeight="1">
      <c r="A71">
        <f ca="1">IF(B71&gt;VLOOKUP($E$2&amp;"-"&amp;$C$3,CHIAPHONG!$A$2:$K$396,2,FALSE),0,A70+1)</f>
        <v>190</v>
      </c>
      <c r="B71" s="34">
        <f t="shared" si="0"/>
        <v>57</v>
      </c>
      <c r="C71" s="107">
        <f ca="1">IF($A71&gt;0,VLOOKUP($A71,DS!$A$3:$K$4912,4),"")</f>
        <v>2021217867</v>
      </c>
      <c r="D71" s="35" t="str">
        <f ca="1">IF($A71&gt;0,VLOOKUP($A71,DS!$A$3:$K$4912,5),"")</f>
        <v>Trần Huy</v>
      </c>
      <c r="E71" s="36" t="str">
        <f ca="1">IF($A71&gt;0,VLOOKUP($A71,DS!$A$3:$K$4912,6),"")</f>
        <v>Hoàng</v>
      </c>
      <c r="F71" s="111" t="str">
        <f ca="1">IF($A71&gt;0,VLOOKUP($A71,DS!$A$3:$K$4912,8),"")</f>
        <v>MTH 101 Y</v>
      </c>
      <c r="G71" s="111" t="str">
        <f ca="1">IF($A71&gt;0,VLOOKUP($A71,DS!$A$3:$K$4912,9),"")</f>
        <v>K20PSU-QTH</v>
      </c>
      <c r="H71" s="37"/>
      <c r="I71" s="38"/>
      <c r="J71" s="38"/>
      <c r="K71" s="38"/>
      <c r="L71" s="329" t="str">
        <f ca="1">IF($A71&gt;0,VLOOKUP($A71,DS!$A$3:$Q$4912,16,0),"")</f>
        <v>Nợ LP</v>
      </c>
      <c r="M71" s="330"/>
      <c r="N71" s="331"/>
      <c r="O71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72" spans="1:15" ht="20.100000000000001" customHeight="1">
      <c r="A72">
        <f ca="1">IF(B72&gt;VLOOKUP($E$2&amp;"-"&amp;$C$3,CHIAPHONG!$A$2:$K$396,2,FALSE),0,A71+1)</f>
        <v>191</v>
      </c>
      <c r="B72" s="34">
        <f t="shared" si="0"/>
        <v>58</v>
      </c>
      <c r="C72" s="107">
        <f ca="1">IF($A72&gt;0,VLOOKUP($A72,DS!$A$3:$K$4912,4),"")</f>
        <v>2021714469</v>
      </c>
      <c r="D72" s="35" t="str">
        <f ca="1">IF($A72&gt;0,VLOOKUP($A72,DS!$A$3:$K$4912,5),"")</f>
        <v>Hồ Duy</v>
      </c>
      <c r="E72" s="36" t="str">
        <f ca="1">IF($A72&gt;0,VLOOKUP($A72,DS!$A$3:$K$4912,6),"")</f>
        <v>Hưng</v>
      </c>
      <c r="F72" s="111" t="str">
        <f ca="1">IF($A72&gt;0,VLOOKUP($A72,DS!$A$3:$K$4912,8),"")</f>
        <v>MTH 101 AI</v>
      </c>
      <c r="G72" s="111" t="str">
        <f ca="1">IF($A72&gt;0,VLOOKUP($A72,DS!$A$3:$K$4912,9),"")</f>
        <v>K20DLK</v>
      </c>
      <c r="H72" s="37"/>
      <c r="I72" s="38"/>
      <c r="J72" s="38"/>
      <c r="K72" s="38"/>
      <c r="L72" s="329" t="str">
        <f ca="1">IF($A72&gt;0,VLOOKUP($A72,DS!$A$3:$Q$4912,16,0),"")</f>
        <v>Nợ LP</v>
      </c>
      <c r="M72" s="330"/>
      <c r="N72" s="331"/>
      <c r="O72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73" spans="1:15" ht="20.100000000000001" customHeight="1">
      <c r="A73">
        <f ca="1">IF(B73&gt;VLOOKUP($E$2&amp;"-"&amp;$C$3,CHIAPHONG!$A$2:$K$396,2,FALSE),0,A72+1)</f>
        <v>192</v>
      </c>
      <c r="B73" s="34">
        <f t="shared" ref="B73:B111" si="1">B72+1</f>
        <v>59</v>
      </c>
      <c r="C73" s="107">
        <f ca="1">IF($A73&gt;0,VLOOKUP($A73,DS!$A$3:$K$4912,4),"")</f>
        <v>2021244510</v>
      </c>
      <c r="D73" s="35" t="str">
        <f ca="1">IF($A73&gt;0,VLOOKUP($A73,DS!$A$3:$K$4912,5),"")</f>
        <v>Huỳnh Tấn</v>
      </c>
      <c r="E73" s="36" t="str">
        <f ca="1">IF($A73&gt;0,VLOOKUP($A73,DS!$A$3:$K$4912,6),"")</f>
        <v>Hưng</v>
      </c>
      <c r="F73" s="111" t="str">
        <f ca="1">IF($A73&gt;0,VLOOKUP($A73,DS!$A$3:$K$4912,8),"")</f>
        <v>MTH 101 Q</v>
      </c>
      <c r="G73" s="111" t="str">
        <f ca="1">IF($A73&gt;0,VLOOKUP($A73,DS!$A$3:$K$4912,9),"")</f>
        <v>K20PSU-QNH</v>
      </c>
      <c r="H73" s="37"/>
      <c r="I73" s="38"/>
      <c r="J73" s="38"/>
      <c r="K73" s="38"/>
      <c r="L73" s="329" t="str">
        <f ca="1">IF($A73&gt;0,VLOOKUP($A73,DS!$A$3:$Q$4912,16,0),"")</f>
        <v>Nợ LP, HP</v>
      </c>
      <c r="M73" s="330"/>
      <c r="N73" s="331"/>
      <c r="O73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74" spans="1:15" ht="20.100000000000001" customHeight="1">
      <c r="A74">
        <f ca="1">IF(B74&gt;VLOOKUP($E$2&amp;"-"&amp;$C$3,CHIAPHONG!$A$2:$K$396,2,FALSE),0,A73+1)</f>
        <v>193</v>
      </c>
      <c r="B74" s="34">
        <f t="shared" si="1"/>
        <v>60</v>
      </c>
      <c r="C74" s="107">
        <f ca="1">IF($A74&gt;0,VLOOKUP($A74,DS!$A$3:$K$4912,4),"")</f>
        <v>2020210989</v>
      </c>
      <c r="D74" s="35" t="str">
        <f ca="1">IF($A74&gt;0,VLOOKUP($A74,DS!$A$3:$K$4912,5),"")</f>
        <v>Nguyễn Thị Thanh</v>
      </c>
      <c r="E74" s="36" t="str">
        <f ca="1">IF($A74&gt;0,VLOOKUP($A74,DS!$A$3:$K$4912,6),"")</f>
        <v>Hương</v>
      </c>
      <c r="F74" s="111" t="str">
        <f ca="1">IF($A74&gt;0,VLOOKUP($A74,DS!$A$3:$K$4912,8),"")</f>
        <v>MTH 101 Y</v>
      </c>
      <c r="G74" s="111" t="str">
        <f ca="1">IF($A74&gt;0,VLOOKUP($A74,DS!$A$3:$K$4912,9),"")</f>
        <v>K20PSU-QTH</v>
      </c>
      <c r="H74" s="37"/>
      <c r="I74" s="38"/>
      <c r="J74" s="38"/>
      <c r="K74" s="38"/>
      <c r="L74" s="329" t="str">
        <f ca="1">IF($A74&gt;0,VLOOKUP($A74,DS!$A$3:$Q$4912,16,0),"")</f>
        <v>Nợ LP</v>
      </c>
      <c r="M74" s="330"/>
      <c r="N74" s="331"/>
      <c r="O74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75" spans="1:15" ht="23.25" customHeight="1">
      <c r="A75">
        <v>0</v>
      </c>
      <c r="B75" s="43" t="s">
        <v>34</v>
      </c>
      <c r="C75" s="108"/>
      <c r="D75" s="45"/>
      <c r="E75" s="46"/>
      <c r="F75" s="112"/>
      <c r="G75" s="112"/>
      <c r="H75" s="48"/>
      <c r="I75" s="49"/>
      <c r="J75" s="49"/>
      <c r="K75" s="49"/>
      <c r="L75" s="120"/>
      <c r="M75" s="120"/>
      <c r="N75" s="120"/>
    </row>
    <row r="76" spans="1:15" ht="20.100000000000001" customHeight="1">
      <c r="A76">
        <v>0</v>
      </c>
      <c r="B76" s="50" t="s">
        <v>60</v>
      </c>
      <c r="C76" s="109"/>
      <c r="D76" s="52"/>
      <c r="E76" s="53"/>
      <c r="F76" s="113"/>
      <c r="G76" s="113"/>
      <c r="H76" s="55"/>
      <c r="I76" s="56"/>
      <c r="J76" s="56"/>
      <c r="K76" s="56"/>
      <c r="L76" s="57"/>
      <c r="M76" s="57"/>
      <c r="N76" s="57"/>
    </row>
    <row r="77" spans="1:15" ht="20.100000000000001" customHeight="1">
      <c r="A77">
        <v>0</v>
      </c>
      <c r="B77" s="58"/>
      <c r="C77" s="109"/>
      <c r="D77" s="52"/>
      <c r="E77" s="53"/>
      <c r="F77" s="113"/>
      <c r="G77" s="113"/>
      <c r="H77" s="55"/>
      <c r="I77" s="56"/>
      <c r="J77" s="56"/>
      <c r="K77" s="56"/>
      <c r="L77" s="57"/>
      <c r="M77" s="57"/>
      <c r="N77" s="57"/>
    </row>
    <row r="78" spans="1:15" ht="20.100000000000001" customHeight="1">
      <c r="A78" s="99">
        <v>0</v>
      </c>
      <c r="B78" s="58"/>
      <c r="C78" s="109"/>
      <c r="D78" s="52"/>
      <c r="E78" s="53"/>
      <c r="F78" s="113"/>
      <c r="G78" s="113"/>
      <c r="H78" s="55"/>
      <c r="I78" s="56"/>
      <c r="J78" s="56"/>
      <c r="K78" s="56"/>
      <c r="L78" s="57"/>
      <c r="M78" s="57"/>
      <c r="N78" s="57"/>
    </row>
    <row r="79" spans="1:15" ht="8.25" customHeight="1">
      <c r="A79" s="99">
        <v>0</v>
      </c>
      <c r="B79" s="58"/>
      <c r="C79" s="109"/>
      <c r="D79" s="52"/>
      <c r="E79" s="53"/>
      <c r="F79" s="113"/>
      <c r="G79" s="113"/>
      <c r="H79" s="55"/>
      <c r="I79" s="56"/>
      <c r="J79" s="56"/>
      <c r="K79" s="56"/>
      <c r="L79" s="57"/>
      <c r="M79" s="57"/>
      <c r="N79" s="57"/>
    </row>
    <row r="80" spans="1:15" ht="20.100000000000001" customHeight="1">
      <c r="A80" s="99">
        <v>0</v>
      </c>
      <c r="B80" s="59" t="s">
        <v>35</v>
      </c>
      <c r="C80" s="109"/>
      <c r="D80" s="52"/>
      <c r="E80" s="53"/>
      <c r="F80" s="113"/>
      <c r="G80" s="113"/>
      <c r="H80" s="55"/>
      <c r="I80" s="56"/>
      <c r="J80" s="56"/>
      <c r="K80" s="56"/>
      <c r="L80" s="57"/>
      <c r="M80" s="57"/>
      <c r="N80" s="57"/>
    </row>
    <row r="81" spans="1:15" ht="12.75" customHeight="1">
      <c r="A81" s="99">
        <v>0</v>
      </c>
      <c r="B81" s="59"/>
      <c r="C81" s="109"/>
      <c r="D81" s="52"/>
      <c r="E81" s="53"/>
      <c r="F81" s="113"/>
      <c r="G81" s="113"/>
      <c r="H81" s="55"/>
      <c r="I81" s="56"/>
      <c r="J81" s="56"/>
      <c r="K81" s="56"/>
      <c r="L81" s="100" t="str">
        <f ca="1">[2]!ExtractElement(L1,5,"-")+1&amp;"/"</f>
        <v>8/</v>
      </c>
      <c r="M81" s="57" t="str">
        <f ca="1">[2]!ExtractElement(L1,4,"-")</f>
        <v>12</v>
      </c>
      <c r="N81" s="57"/>
    </row>
    <row r="82" spans="1:15" ht="20.100000000000001" customHeight="1">
      <c r="A82">
        <f ca="1">IF(B82&gt;VLOOKUP($E$2&amp;"-"&amp;$C$3,CHIAPHONG!$A$2:$K$396,2,FALSE),0,A74+1)</f>
        <v>194</v>
      </c>
      <c r="B82" s="60">
        <f>B74+1</f>
        <v>61</v>
      </c>
      <c r="C82" s="110">
        <f ca="1">IF($A82&gt;0,VLOOKUP($A82,DS!$A$3:$K$4912,4),"")</f>
        <v>2020212747</v>
      </c>
      <c r="D82" s="61" t="str">
        <f ca="1">IF($A82&gt;0,VLOOKUP($A82,DS!$A$3:$K$4912,5),"")</f>
        <v>Đinh Ngọc</v>
      </c>
      <c r="E82" s="62" t="str">
        <f ca="1">IF($A82&gt;0,VLOOKUP($A82,DS!$A$3:$K$4912,6),"")</f>
        <v>Huy</v>
      </c>
      <c r="F82" s="114" t="str">
        <f ca="1">IF($A82&gt;0,VLOOKUP($A82,DS!$A$3:$K$4912,8),"")</f>
        <v>MTH 101 AE</v>
      </c>
      <c r="G82" s="114" t="str">
        <f ca="1">IF($A82&gt;0,VLOOKUP($A82,DS!$A$3:$K$4912,9),"")</f>
        <v>K20QTH</v>
      </c>
      <c r="H82" s="63"/>
      <c r="I82" s="64"/>
      <c r="J82" s="64"/>
      <c r="K82" s="64"/>
      <c r="L82" s="334" t="str">
        <f ca="1">IF($A82&gt;0,VLOOKUP($A82,DS!$A$3:$Q$4912,16,0),"")</f>
        <v>Nợ LP</v>
      </c>
      <c r="M82" s="335"/>
      <c r="N82" s="336"/>
      <c r="O82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83" spans="1:15" ht="20.100000000000001" customHeight="1">
      <c r="A83">
        <f ca="1">IF(B83&gt;VLOOKUP($E$2&amp;"-"&amp;$C$3,CHIAPHONG!$A$2:$K$396,2,FALSE),0,A82+1)</f>
        <v>195</v>
      </c>
      <c r="B83" s="34">
        <f t="shared" si="1"/>
        <v>62</v>
      </c>
      <c r="C83" s="107">
        <f ca="1">IF($A83&gt;0,VLOOKUP($A83,DS!$A$3:$K$4912,4),"")</f>
        <v>2021215666</v>
      </c>
      <c r="D83" s="35" t="str">
        <f ca="1">IF($A83&gt;0,VLOOKUP($A83,DS!$A$3:$K$4912,5),"")</f>
        <v>Văn Nhật</v>
      </c>
      <c r="E83" s="36" t="str">
        <f ca="1">IF($A83&gt;0,VLOOKUP($A83,DS!$A$3:$K$4912,6),"")</f>
        <v>Huy</v>
      </c>
      <c r="F83" s="111" t="str">
        <f ca="1">IF($A83&gt;0,VLOOKUP($A83,DS!$A$3:$K$4912,8),"")</f>
        <v>MTH 101 AE</v>
      </c>
      <c r="G83" s="111" t="str">
        <f ca="1">IF($A83&gt;0,VLOOKUP($A83,DS!$A$3:$K$4912,9),"")</f>
        <v>K20QTH</v>
      </c>
      <c r="H83" s="37"/>
      <c r="I83" s="38"/>
      <c r="J83" s="38"/>
      <c r="K83" s="38"/>
      <c r="L83" s="329" t="str">
        <f ca="1">IF($A83&gt;0,VLOOKUP($A83,DS!$A$3:$Q$4912,16,0),"")</f>
        <v>Nợ LP</v>
      </c>
      <c r="M83" s="330"/>
      <c r="N83" s="331"/>
      <c r="O83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84" spans="1:15" ht="20.100000000000001" customHeight="1">
      <c r="A84">
        <f ca="1">IF(B84&gt;VLOOKUP($E$2&amp;"-"&amp;$C$3,CHIAPHONG!$A$2:$K$396,2,FALSE),0,A83+1)</f>
        <v>196</v>
      </c>
      <c r="B84" s="34">
        <f t="shared" si="1"/>
        <v>63</v>
      </c>
      <c r="C84" s="107">
        <f ca="1">IF($A84&gt;0,VLOOKUP($A84,DS!$A$3:$K$4912,4),"")</f>
        <v>2020714782</v>
      </c>
      <c r="D84" s="35" t="str">
        <f ca="1">IF($A84&gt;0,VLOOKUP($A84,DS!$A$3:$K$4912,5),"")</f>
        <v>Trần Thị Ngọc</v>
      </c>
      <c r="E84" s="36" t="str">
        <f ca="1">IF($A84&gt;0,VLOOKUP($A84,DS!$A$3:$K$4912,6),"")</f>
        <v>Huyền</v>
      </c>
      <c r="F84" s="111" t="str">
        <f ca="1">IF($A84&gt;0,VLOOKUP($A84,DS!$A$3:$K$4912,8),"")</f>
        <v>MTH 101 AI</v>
      </c>
      <c r="G84" s="111" t="str">
        <f ca="1">IF($A84&gt;0,VLOOKUP($A84,DS!$A$3:$K$4912,9),"")</f>
        <v>K20DLK</v>
      </c>
      <c r="H84" s="37"/>
      <c r="I84" s="38"/>
      <c r="J84" s="38"/>
      <c r="K84" s="38"/>
      <c r="L84" s="329" t="str">
        <f ca="1">IF($A84&gt;0,VLOOKUP($A84,DS!$A$3:$Q$4912,16,0),"")</f>
        <v>Nợ LP, HP</v>
      </c>
      <c r="M84" s="330"/>
      <c r="N84" s="331"/>
      <c r="O84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85" spans="1:15" ht="20.100000000000001" customHeight="1">
      <c r="A85">
        <f ca="1">IF(B85&gt;VLOOKUP($E$2&amp;"-"&amp;$C$3,CHIAPHONG!$A$2:$K$396,2,FALSE),0,A84+1)</f>
        <v>197</v>
      </c>
      <c r="B85" s="34">
        <f t="shared" si="1"/>
        <v>64</v>
      </c>
      <c r="C85" s="107">
        <f ca="1">IF($A85&gt;0,VLOOKUP($A85,DS!$A$3:$K$4912,4),"")</f>
        <v>2021228178</v>
      </c>
      <c r="D85" s="35" t="str">
        <f ca="1">IF($A85&gt;0,VLOOKUP($A85,DS!$A$3:$K$4912,5),"")</f>
        <v>Huỳnh Anh</v>
      </c>
      <c r="E85" s="36" t="str">
        <f ca="1">IF($A85&gt;0,VLOOKUP($A85,DS!$A$3:$K$4912,6),"")</f>
        <v>Khoa</v>
      </c>
      <c r="F85" s="111" t="str">
        <f ca="1">IF($A85&gt;0,VLOOKUP($A85,DS!$A$3:$K$4912,8),"")</f>
        <v>MTH 101 AA</v>
      </c>
      <c r="G85" s="111" t="str">
        <f ca="1">IF($A85&gt;0,VLOOKUP($A85,DS!$A$3:$K$4912,9),"")</f>
        <v>K20QTM</v>
      </c>
      <c r="H85" s="37"/>
      <c r="I85" s="38"/>
      <c r="J85" s="38"/>
      <c r="K85" s="38"/>
      <c r="L85" s="329" t="str">
        <f ca="1">IF($A85&gt;0,VLOOKUP($A85,DS!$A$3:$Q$4912,16,0),"")</f>
        <v>Nợ LP</v>
      </c>
      <c r="M85" s="330"/>
      <c r="N85" s="331"/>
      <c r="O85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86" spans="1:15" ht="20.100000000000001" customHeight="1">
      <c r="A86">
        <f ca="1">IF(B86&gt;VLOOKUP($E$2&amp;"-"&amp;$C$3,CHIAPHONG!$A$2:$K$396,2,FALSE),0,A85+1)</f>
        <v>198</v>
      </c>
      <c r="B86" s="34">
        <f t="shared" si="1"/>
        <v>65</v>
      </c>
      <c r="C86" s="107">
        <f ca="1">IF($A86&gt;0,VLOOKUP($A86,DS!$A$3:$K$4912,4),"")</f>
        <v>2021267847</v>
      </c>
      <c r="D86" s="35" t="str">
        <f ca="1">IF($A86&gt;0,VLOOKUP($A86,DS!$A$3:$K$4912,5),"")</f>
        <v>Trần Đình</v>
      </c>
      <c r="E86" s="36" t="str">
        <f ca="1">IF($A86&gt;0,VLOOKUP($A86,DS!$A$3:$K$4912,6),"")</f>
        <v>Kiên</v>
      </c>
      <c r="F86" s="111" t="str">
        <f ca="1">IF($A86&gt;0,VLOOKUP($A86,DS!$A$3:$K$4912,8),"")</f>
        <v>MTH 101 M</v>
      </c>
      <c r="G86" s="111" t="str">
        <f ca="1">IF($A86&gt;0,VLOOKUP($A86,DS!$A$3:$K$4912,9),"")</f>
        <v>K20KKT</v>
      </c>
      <c r="H86" s="37"/>
      <c r="I86" s="38"/>
      <c r="J86" s="38"/>
      <c r="K86" s="38"/>
      <c r="L86" s="329" t="str">
        <f ca="1">IF($A86&gt;0,VLOOKUP($A86,DS!$A$3:$Q$4912,16,0),"")</f>
        <v>Nợ LP</v>
      </c>
      <c r="M86" s="330"/>
      <c r="N86" s="331"/>
      <c r="O86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87" spans="1:15" ht="20.100000000000001" customHeight="1">
      <c r="A87">
        <f ca="1">IF(B87&gt;VLOOKUP($E$2&amp;"-"&amp;$C$3,CHIAPHONG!$A$2:$K$396,2,FALSE),0,A86+1)</f>
        <v>199</v>
      </c>
      <c r="B87" s="34">
        <f t="shared" si="1"/>
        <v>66</v>
      </c>
      <c r="C87" s="107">
        <f ca="1">IF($A87&gt;0,VLOOKUP($A87,DS!$A$3:$K$4912,4),"")</f>
        <v>1821214236</v>
      </c>
      <c r="D87" s="35" t="str">
        <f ca="1">IF($A87&gt;0,VLOOKUP($A87,DS!$A$3:$K$4912,5),"")</f>
        <v>Đỗ Như</v>
      </c>
      <c r="E87" s="36" t="str">
        <f ca="1">IF($A87&gt;0,VLOOKUP($A87,DS!$A$3:$K$4912,6),"")</f>
        <v>Kính</v>
      </c>
      <c r="F87" s="111" t="str">
        <f ca="1">IF($A87&gt;0,VLOOKUP($A87,DS!$A$3:$K$4912,8),"")</f>
        <v>MTH 101 Q</v>
      </c>
      <c r="G87" s="111" t="str">
        <f ca="1">IF($A87&gt;0,VLOOKUP($A87,DS!$A$3:$K$4912,9),"")</f>
        <v>K19QTH</v>
      </c>
      <c r="H87" s="37"/>
      <c r="I87" s="38"/>
      <c r="J87" s="38"/>
      <c r="K87" s="38"/>
      <c r="L87" s="329" t="str">
        <f ca="1">IF($A87&gt;0,VLOOKUP($A87,DS!$A$3:$Q$4912,16,0),"")</f>
        <v>Nợ LP</v>
      </c>
      <c r="M87" s="330"/>
      <c r="N87" s="331"/>
      <c r="O87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88" spans="1:15" ht="20.100000000000001" customHeight="1">
      <c r="A88">
        <f ca="1">IF(B88&gt;VLOOKUP($E$2&amp;"-"&amp;$C$3,CHIAPHONG!$A$2:$K$396,2,FALSE),0,A87+1)</f>
        <v>200</v>
      </c>
      <c r="B88" s="34">
        <f t="shared" si="1"/>
        <v>67</v>
      </c>
      <c r="C88" s="107">
        <f ca="1">IF($A88&gt;0,VLOOKUP($A88,DS!$A$3:$K$4912,4),"")</f>
        <v>2021713483</v>
      </c>
      <c r="D88" s="35" t="str">
        <f ca="1">IF($A88&gt;0,VLOOKUP($A88,DS!$A$3:$K$4912,5),"")</f>
        <v>Nguyễn Văn</v>
      </c>
      <c r="E88" s="36" t="str">
        <f ca="1">IF($A88&gt;0,VLOOKUP($A88,DS!$A$3:$K$4912,6),"")</f>
        <v>Liêm</v>
      </c>
      <c r="F88" s="111" t="str">
        <f ca="1">IF($A88&gt;0,VLOOKUP($A88,DS!$A$3:$K$4912,8),"")</f>
        <v>MTH 101 AI</v>
      </c>
      <c r="G88" s="111" t="str">
        <f ca="1">IF($A88&gt;0,VLOOKUP($A88,DS!$A$3:$K$4912,9),"")</f>
        <v>K20DLK</v>
      </c>
      <c r="H88" s="37"/>
      <c r="I88" s="38"/>
      <c r="J88" s="38"/>
      <c r="K88" s="38"/>
      <c r="L88" s="329" t="str">
        <f ca="1">IF($A88&gt;0,VLOOKUP($A88,DS!$A$3:$Q$4912,16,0),"")</f>
        <v>Nợ LP, HP</v>
      </c>
      <c r="M88" s="330"/>
      <c r="N88" s="331"/>
      <c r="O88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89" spans="1:15" ht="20.100000000000001" customHeight="1">
      <c r="A89">
        <f ca="1">IF(B89&gt;VLOOKUP($E$2&amp;"-"&amp;$C$3,CHIAPHONG!$A$2:$K$396,2,FALSE),0,A88+1)</f>
        <v>201</v>
      </c>
      <c r="B89" s="34">
        <f t="shared" si="1"/>
        <v>68</v>
      </c>
      <c r="C89" s="107">
        <f ca="1">IF($A89&gt;0,VLOOKUP($A89,DS!$A$3:$K$4912,4),"")</f>
        <v>2020355495</v>
      </c>
      <c r="D89" s="35" t="str">
        <f ca="1">IF($A89&gt;0,VLOOKUP($A89,DS!$A$3:$K$4912,5),"")</f>
        <v>Nguyễn Đoàn Thảo</v>
      </c>
      <c r="E89" s="36" t="str">
        <f ca="1">IF($A89&gt;0,VLOOKUP($A89,DS!$A$3:$K$4912,6),"")</f>
        <v>Linh</v>
      </c>
      <c r="F89" s="111" t="str">
        <f ca="1">IF($A89&gt;0,VLOOKUP($A89,DS!$A$3:$K$4912,8),"")</f>
        <v>MTH 101 Y</v>
      </c>
      <c r="G89" s="111" t="str">
        <f ca="1">IF($A89&gt;0,VLOOKUP($A89,DS!$A$3:$K$4912,9),"")</f>
        <v>K20PSU-QTH</v>
      </c>
      <c r="H89" s="37"/>
      <c r="I89" s="38"/>
      <c r="J89" s="38"/>
      <c r="K89" s="38"/>
      <c r="L89" s="329" t="str">
        <f ca="1">IF($A89&gt;0,VLOOKUP($A89,DS!$A$3:$Q$4912,16,0),"")</f>
        <v>Nợ LP</v>
      </c>
      <c r="M89" s="330"/>
      <c r="N89" s="331"/>
      <c r="O89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90" spans="1:15" ht="20.100000000000001" customHeight="1">
      <c r="A90">
        <f ca="1">IF(B90&gt;VLOOKUP($E$2&amp;"-"&amp;$C$3,CHIAPHONG!$A$2:$K$396,2,FALSE),0,A89+1)</f>
        <v>202</v>
      </c>
      <c r="B90" s="34">
        <f t="shared" si="1"/>
        <v>69</v>
      </c>
      <c r="C90" s="107">
        <f ca="1">IF($A90&gt;0,VLOOKUP($A90,DS!$A$3:$K$4912,4),"")</f>
        <v>2020345393</v>
      </c>
      <c r="D90" s="35" t="str">
        <f ca="1">IF($A90&gt;0,VLOOKUP($A90,DS!$A$3:$K$4912,5),"")</f>
        <v>Nguyễn Ngọc</v>
      </c>
      <c r="E90" s="36" t="str">
        <f ca="1">IF($A90&gt;0,VLOOKUP($A90,DS!$A$3:$K$4912,6),"")</f>
        <v>Linh</v>
      </c>
      <c r="F90" s="111" t="str">
        <f ca="1">IF($A90&gt;0,VLOOKUP($A90,DS!$A$3:$K$4912,8),"")</f>
        <v>MTH 101 Q</v>
      </c>
      <c r="G90" s="111" t="str">
        <f ca="1">IF($A90&gt;0,VLOOKUP($A90,DS!$A$3:$K$4912,9),"")</f>
        <v>K20PSU-DLH</v>
      </c>
      <c r="H90" s="37"/>
      <c r="I90" s="38"/>
      <c r="J90" s="38"/>
      <c r="K90" s="38"/>
      <c r="L90" s="329" t="str">
        <f ca="1">IF($A90&gt;0,VLOOKUP($A90,DS!$A$3:$Q$4912,16,0),"")</f>
        <v>Nợ LP</v>
      </c>
      <c r="M90" s="330"/>
      <c r="N90" s="331"/>
      <c r="O90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91" spans="1:15" ht="20.100000000000001" customHeight="1">
      <c r="A91">
        <f ca="1">IF(B91&gt;VLOOKUP($E$2&amp;"-"&amp;$C$3,CHIAPHONG!$A$2:$K$396,2,FALSE),0,A90+1)</f>
        <v>203</v>
      </c>
      <c r="B91" s="34">
        <f t="shared" si="1"/>
        <v>70</v>
      </c>
      <c r="C91" s="107">
        <f ca="1">IF($A91&gt;0,VLOOKUP($A91,DS!$A$3:$K$4912,4),"")</f>
        <v>2020345416</v>
      </c>
      <c r="D91" s="35" t="str">
        <f ca="1">IF($A91&gt;0,VLOOKUP($A91,DS!$A$3:$K$4912,5),"")</f>
        <v>Trần Nhật</v>
      </c>
      <c r="E91" s="36" t="str">
        <f ca="1">IF($A91&gt;0,VLOOKUP($A91,DS!$A$3:$K$4912,6),"")</f>
        <v>Linh</v>
      </c>
      <c r="F91" s="111" t="str">
        <f ca="1">IF($A91&gt;0,VLOOKUP($A91,DS!$A$3:$K$4912,8),"")</f>
        <v>MTH 101 U</v>
      </c>
      <c r="G91" s="111" t="str">
        <f ca="1">IF($A91&gt;0,VLOOKUP($A91,DS!$A$3:$K$4912,9),"")</f>
        <v>K20PSU-DLK</v>
      </c>
      <c r="H91" s="37"/>
      <c r="I91" s="38"/>
      <c r="J91" s="38"/>
      <c r="K91" s="38"/>
      <c r="L91" s="329" t="str">
        <f ca="1">IF($A91&gt;0,VLOOKUP($A91,DS!$A$3:$Q$4912,16,0),"")</f>
        <v>Nợ LP</v>
      </c>
      <c r="M91" s="330"/>
      <c r="N91" s="331"/>
      <c r="O91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92" spans="1:15" ht="20.100000000000001" customHeight="1">
      <c r="A92">
        <f ca="1">IF(B92&gt;VLOOKUP($E$2&amp;"-"&amp;$C$3,CHIAPHONG!$A$2:$K$396,2,FALSE),0,A91+1)</f>
        <v>204</v>
      </c>
      <c r="B92" s="34">
        <f t="shared" si="1"/>
        <v>71</v>
      </c>
      <c r="C92" s="107">
        <f ca="1">IF($A92&gt;0,VLOOKUP($A92,DS!$A$3:$K$4912,4),"")</f>
        <v>2020715682</v>
      </c>
      <c r="D92" s="35" t="str">
        <f ca="1">IF($A92&gt;0,VLOOKUP($A92,DS!$A$3:$K$4912,5),"")</f>
        <v>Trần Thị Mỹ</v>
      </c>
      <c r="E92" s="36" t="str">
        <f ca="1">IF($A92&gt;0,VLOOKUP($A92,DS!$A$3:$K$4912,6),"")</f>
        <v>Linh</v>
      </c>
      <c r="F92" s="111" t="str">
        <f ca="1">IF($A92&gt;0,VLOOKUP($A92,DS!$A$3:$K$4912,8),"")</f>
        <v>MTH 101 U</v>
      </c>
      <c r="G92" s="111" t="str">
        <f ca="1">IF($A92&gt;0,VLOOKUP($A92,DS!$A$3:$K$4912,9),"")</f>
        <v>K20PSU-DLK</v>
      </c>
      <c r="H92" s="37"/>
      <c r="I92" s="38"/>
      <c r="J92" s="38"/>
      <c r="K92" s="38"/>
      <c r="L92" s="329" t="str">
        <f ca="1">IF($A92&gt;0,VLOOKUP($A92,DS!$A$3:$Q$4912,16,0),"")</f>
        <v>Nợ LP</v>
      </c>
      <c r="M92" s="330"/>
      <c r="N92" s="331"/>
      <c r="O92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93" spans="1:15" ht="20.100000000000001" customHeight="1">
      <c r="A93">
        <f ca="1">IF(B93&gt;VLOOKUP($E$2&amp;"-"&amp;$C$3,CHIAPHONG!$A$2:$K$396,2,FALSE),0,A92+1)</f>
        <v>205</v>
      </c>
      <c r="B93" s="34">
        <f t="shared" si="1"/>
        <v>72</v>
      </c>
      <c r="C93" s="107">
        <f ca="1">IF($A93&gt;0,VLOOKUP($A93,DS!$A$3:$K$4912,4),"")</f>
        <v>2021216884</v>
      </c>
      <c r="D93" s="35" t="str">
        <f ca="1">IF($A93&gt;0,VLOOKUP($A93,DS!$A$3:$K$4912,5),"")</f>
        <v>Nguyễn Ngọc</v>
      </c>
      <c r="E93" s="36" t="str">
        <f ca="1">IF($A93&gt;0,VLOOKUP($A93,DS!$A$3:$K$4912,6),"")</f>
        <v>Lộc</v>
      </c>
      <c r="F93" s="111" t="str">
        <f ca="1">IF($A93&gt;0,VLOOKUP($A93,DS!$A$3:$K$4912,8),"")</f>
        <v>MTH 101 AE</v>
      </c>
      <c r="G93" s="111" t="str">
        <f ca="1">IF($A93&gt;0,VLOOKUP($A93,DS!$A$3:$K$4912,9),"")</f>
        <v>K20QTH</v>
      </c>
      <c r="H93" s="37"/>
      <c r="I93" s="38"/>
      <c r="J93" s="38"/>
      <c r="K93" s="38"/>
      <c r="L93" s="329" t="str">
        <f ca="1">IF($A93&gt;0,VLOOKUP($A93,DS!$A$3:$Q$4912,16,0),"")</f>
        <v>Nợ LP</v>
      </c>
      <c r="M93" s="330"/>
      <c r="N93" s="331"/>
      <c r="O93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94" spans="1:15" ht="20.100000000000001" customHeight="1">
      <c r="A94">
        <f ca="1">IF(B94&gt;VLOOKUP($E$2&amp;"-"&amp;$C$3,CHIAPHONG!$A$2:$K$396,2,FALSE),0,A93+1)</f>
        <v>206</v>
      </c>
      <c r="B94" s="34">
        <f t="shared" si="1"/>
        <v>73</v>
      </c>
      <c r="C94" s="107">
        <f ca="1">IF($A94&gt;0,VLOOKUP($A94,DS!$A$3:$K$4912,4),"")</f>
        <v>2021713876</v>
      </c>
      <c r="D94" s="35" t="str">
        <f ca="1">IF($A94&gt;0,VLOOKUP($A94,DS!$A$3:$K$4912,5),"")</f>
        <v>Nguyễn Cửu</v>
      </c>
      <c r="E94" s="36" t="str">
        <f ca="1">IF($A94&gt;0,VLOOKUP($A94,DS!$A$3:$K$4912,6),"")</f>
        <v>Long</v>
      </c>
      <c r="F94" s="111" t="str">
        <f ca="1">IF($A94&gt;0,VLOOKUP($A94,DS!$A$3:$K$4912,8),"")</f>
        <v>MTH 101 AI</v>
      </c>
      <c r="G94" s="111" t="str">
        <f ca="1">IF($A94&gt;0,VLOOKUP($A94,DS!$A$3:$K$4912,9),"")</f>
        <v>K20DLK</v>
      </c>
      <c r="H94" s="37"/>
      <c r="I94" s="38"/>
      <c r="J94" s="38"/>
      <c r="K94" s="38"/>
      <c r="L94" s="329" t="str">
        <f ca="1">IF($A94&gt;0,VLOOKUP($A94,DS!$A$3:$Q$4912,16,0),"")</f>
        <v>Nợ LP</v>
      </c>
      <c r="M94" s="330"/>
      <c r="N94" s="331"/>
      <c r="O94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95" spans="1:15" ht="20.100000000000001" customHeight="1">
      <c r="A95">
        <f ca="1">IF(B95&gt;VLOOKUP($E$2&amp;"-"&amp;$C$3,CHIAPHONG!$A$2:$K$396,2,FALSE),0,A94+1)</f>
        <v>207</v>
      </c>
      <c r="B95" s="34">
        <f t="shared" si="1"/>
        <v>74</v>
      </c>
      <c r="C95" s="107">
        <f ca="1">IF($A95&gt;0,VLOOKUP($A95,DS!$A$3:$K$4912,4),"")</f>
        <v>2021213312</v>
      </c>
      <c r="D95" s="35" t="str">
        <f ca="1">IF($A95&gt;0,VLOOKUP($A95,DS!$A$3:$K$4912,5),"")</f>
        <v>Nguyễn Bá</v>
      </c>
      <c r="E95" s="36" t="str">
        <f ca="1">IF($A95&gt;0,VLOOKUP($A95,DS!$A$3:$K$4912,6),"")</f>
        <v>Luân</v>
      </c>
      <c r="F95" s="111" t="str">
        <f ca="1">IF($A95&gt;0,VLOOKUP($A95,DS!$A$3:$K$4912,8),"")</f>
        <v>MTH 101 Y</v>
      </c>
      <c r="G95" s="111" t="str">
        <f ca="1">IF($A95&gt;0,VLOOKUP($A95,DS!$A$3:$K$4912,9),"")</f>
        <v>K20PSU-QTH</v>
      </c>
      <c r="H95" s="37"/>
      <c r="I95" s="38"/>
      <c r="J95" s="38"/>
      <c r="K95" s="38"/>
      <c r="L95" s="329" t="str">
        <f ca="1">IF($A95&gt;0,VLOOKUP($A95,DS!$A$3:$Q$4912,16,0),"")</f>
        <v>Nợ LP</v>
      </c>
      <c r="M95" s="330"/>
      <c r="N95" s="331"/>
      <c r="O95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96" spans="1:15" ht="20.100000000000001" customHeight="1">
      <c r="A96">
        <f ca="1">IF(B96&gt;VLOOKUP($E$2&amp;"-"&amp;$C$3,CHIAPHONG!$A$2:$K$396,2,FALSE),0,A95+1)</f>
        <v>208</v>
      </c>
      <c r="B96" s="34">
        <f t="shared" si="1"/>
        <v>75</v>
      </c>
      <c r="C96" s="107">
        <f ca="1">IF($A96&gt;0,VLOOKUP($A96,DS!$A$3:$K$4912,4),"")</f>
        <v>2020717634</v>
      </c>
      <c r="D96" s="35" t="str">
        <f ca="1">IF($A96&gt;0,VLOOKUP($A96,DS!$A$3:$K$4912,5),"")</f>
        <v>Nguyễn Thị Ngọc</v>
      </c>
      <c r="E96" s="36" t="str">
        <f ca="1">IF($A96&gt;0,VLOOKUP($A96,DS!$A$3:$K$4912,6),"")</f>
        <v>Minh</v>
      </c>
      <c r="F96" s="111" t="str">
        <f ca="1">IF($A96&gt;0,VLOOKUP($A96,DS!$A$3:$K$4912,8),"")</f>
        <v>MTH 101 C</v>
      </c>
      <c r="G96" s="111" t="str">
        <f ca="1">IF($A96&gt;0,VLOOKUP($A96,DS!$A$3:$K$4912,9),"")</f>
        <v>K20DLK</v>
      </c>
      <c r="H96" s="37"/>
      <c r="I96" s="38"/>
      <c r="J96" s="38"/>
      <c r="K96" s="38"/>
      <c r="L96" s="329" t="str">
        <f ca="1">IF($A96&gt;0,VLOOKUP($A96,DS!$A$3:$Q$4912,16,0),"")</f>
        <v>Nợ LP</v>
      </c>
      <c r="M96" s="330"/>
      <c r="N96" s="331"/>
      <c r="O96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97" spans="1:15" ht="20.100000000000001" customHeight="1">
      <c r="A97">
        <f ca="1">IF(B97&gt;VLOOKUP($E$2&amp;"-"&amp;$C$3,CHIAPHONG!$A$2:$K$396,2,FALSE),0,A96+1)</f>
        <v>209</v>
      </c>
      <c r="B97" s="34">
        <f t="shared" si="1"/>
        <v>76</v>
      </c>
      <c r="C97" s="107">
        <f ca="1">IF($A97&gt;0,VLOOKUP($A97,DS!$A$3:$K$4912,4),"")</f>
        <v>2021716100</v>
      </c>
      <c r="D97" s="35" t="str">
        <f ca="1">IF($A97&gt;0,VLOOKUP($A97,DS!$A$3:$K$4912,5),"")</f>
        <v>Phan Công</v>
      </c>
      <c r="E97" s="36" t="str">
        <f ca="1">IF($A97&gt;0,VLOOKUP($A97,DS!$A$3:$K$4912,6),"")</f>
        <v>Minh</v>
      </c>
      <c r="F97" s="111" t="str">
        <f ca="1">IF($A97&gt;0,VLOOKUP($A97,DS!$A$3:$K$4912,8),"")</f>
        <v>MTH 101 C</v>
      </c>
      <c r="G97" s="111" t="str">
        <f ca="1">IF($A97&gt;0,VLOOKUP($A97,DS!$A$3:$K$4912,9),"")</f>
        <v>K20DLK</v>
      </c>
      <c r="H97" s="37"/>
      <c r="I97" s="38"/>
      <c r="J97" s="38"/>
      <c r="K97" s="38"/>
      <c r="L97" s="329" t="str">
        <f ca="1">IF($A97&gt;0,VLOOKUP($A97,DS!$A$3:$Q$4912,16,0),"")</f>
        <v>Nợ LP</v>
      </c>
      <c r="M97" s="330"/>
      <c r="N97" s="331"/>
      <c r="O97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98" spans="1:15" ht="20.100000000000001" customHeight="1">
      <c r="A98">
        <f ca="1">IF(B98&gt;VLOOKUP($E$2&amp;"-"&amp;$C$3,CHIAPHONG!$A$2:$K$396,2,FALSE),0,A97+1)</f>
        <v>210</v>
      </c>
      <c r="B98" s="34">
        <f t="shared" si="1"/>
        <v>77</v>
      </c>
      <c r="C98" s="107">
        <f ca="1">IF($A98&gt;0,VLOOKUP($A98,DS!$A$3:$K$4912,4),"")</f>
        <v>2021711906</v>
      </c>
      <c r="D98" s="35" t="str">
        <f ca="1">IF($A98&gt;0,VLOOKUP($A98,DS!$A$3:$K$4912,5),"")</f>
        <v>Trương Đình Anh</v>
      </c>
      <c r="E98" s="36" t="str">
        <f ca="1">IF($A98&gt;0,VLOOKUP($A98,DS!$A$3:$K$4912,6),"")</f>
        <v>Minh</v>
      </c>
      <c r="F98" s="111" t="str">
        <f ca="1">IF($A98&gt;0,VLOOKUP($A98,DS!$A$3:$K$4912,8),"")</f>
        <v>MTH 101 A</v>
      </c>
      <c r="G98" s="111" t="str">
        <f ca="1">IF($A98&gt;0,VLOOKUP($A98,DS!$A$3:$K$4912,9),"")</f>
        <v>1+1+2</v>
      </c>
      <c r="H98" s="37"/>
      <c r="I98" s="38"/>
      <c r="J98" s="38"/>
      <c r="K98" s="38"/>
      <c r="L98" s="329" t="str">
        <f ca="1">IF($A98&gt;0,VLOOKUP($A98,DS!$A$3:$Q$4912,16,0),"")</f>
        <v>Nợ LP</v>
      </c>
      <c r="M98" s="330"/>
      <c r="N98" s="331"/>
      <c r="O98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99" spans="1:15" ht="20.100000000000001" customHeight="1">
      <c r="A99">
        <f ca="1">IF(B99&gt;VLOOKUP($E$2&amp;"-"&amp;$C$3,CHIAPHONG!$A$2:$K$396,2,FALSE),0,A98+1)</f>
        <v>211</v>
      </c>
      <c r="B99" s="34">
        <f t="shared" si="1"/>
        <v>78</v>
      </c>
      <c r="C99" s="107">
        <f ca="1">IF($A99&gt;0,VLOOKUP($A99,DS!$A$3:$K$4912,4),"")</f>
        <v>1920718513</v>
      </c>
      <c r="D99" s="35" t="str">
        <f ca="1">IF($A99&gt;0,VLOOKUP($A99,DS!$A$3:$K$4912,5),"")</f>
        <v>Phạm Thị</v>
      </c>
      <c r="E99" s="36" t="str">
        <f ca="1">IF($A99&gt;0,VLOOKUP($A99,DS!$A$3:$K$4912,6),"")</f>
        <v>Mỹ</v>
      </c>
      <c r="F99" s="111" t="str">
        <f ca="1">IF($A99&gt;0,VLOOKUP($A99,DS!$A$3:$K$4912,8),"")</f>
        <v>MTH 101 AI</v>
      </c>
      <c r="G99" s="111" t="str">
        <f ca="1">IF($A99&gt;0,VLOOKUP($A99,DS!$A$3:$K$4912,9),"")</f>
        <v>K20DLK</v>
      </c>
      <c r="H99" s="37"/>
      <c r="I99" s="38"/>
      <c r="J99" s="38"/>
      <c r="K99" s="38"/>
      <c r="L99" s="329" t="str">
        <f ca="1">IF($A99&gt;0,VLOOKUP($A99,DS!$A$3:$Q$4912,16,0),"")</f>
        <v>Nợ LP</v>
      </c>
      <c r="M99" s="330"/>
      <c r="N99" s="331"/>
      <c r="O99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00" spans="1:15" ht="20.100000000000001" customHeight="1">
      <c r="A100">
        <f ca="1">IF(B100&gt;VLOOKUP($E$2&amp;"-"&amp;$C$3,CHIAPHONG!$A$2:$K$396,2,FALSE),0,A99+1)</f>
        <v>212</v>
      </c>
      <c r="B100" s="34">
        <f t="shared" si="1"/>
        <v>79</v>
      </c>
      <c r="C100" s="107">
        <f ca="1">IF($A100&gt;0,VLOOKUP($A100,DS!$A$3:$K$4912,4),"")</f>
        <v>2021714334</v>
      </c>
      <c r="D100" s="35" t="str">
        <f ca="1">IF($A100&gt;0,VLOOKUP($A100,DS!$A$3:$K$4912,5),"")</f>
        <v>Hồ Quốc</v>
      </c>
      <c r="E100" s="36" t="str">
        <f ca="1">IF($A100&gt;0,VLOOKUP($A100,DS!$A$3:$K$4912,6),"")</f>
        <v>Nam</v>
      </c>
      <c r="F100" s="111" t="str">
        <f ca="1">IF($A100&gt;0,VLOOKUP($A100,DS!$A$3:$K$4912,8),"")</f>
        <v>MTH 101 W</v>
      </c>
      <c r="G100" s="111" t="str">
        <f ca="1">IF($A100&gt;0,VLOOKUP($A100,DS!$A$3:$K$4912,9),"")</f>
        <v>K20PSU-DLK</v>
      </c>
      <c r="H100" s="37"/>
      <c r="I100" s="38"/>
      <c r="J100" s="38"/>
      <c r="K100" s="38"/>
      <c r="L100" s="329" t="str">
        <f ca="1">IF($A100&gt;0,VLOOKUP($A100,DS!$A$3:$Q$4912,16,0),"")</f>
        <v>Nợ LP</v>
      </c>
      <c r="M100" s="330"/>
      <c r="N100" s="331"/>
      <c r="O100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01" spans="1:15" ht="20.100000000000001" customHeight="1">
      <c r="A101">
        <f ca="1">IF(B101&gt;VLOOKUP($E$2&amp;"-"&amp;$C$3,CHIAPHONG!$A$2:$K$396,2,FALSE),0,A100+1)</f>
        <v>213</v>
      </c>
      <c r="B101" s="34">
        <f t="shared" si="1"/>
        <v>80</v>
      </c>
      <c r="C101" s="107">
        <f ca="1">IF($A101&gt;0,VLOOKUP($A101,DS!$A$3:$K$4912,4),"")</f>
        <v>2021215699</v>
      </c>
      <c r="D101" s="35" t="str">
        <f ca="1">IF($A101&gt;0,VLOOKUP($A101,DS!$A$3:$K$4912,5),"")</f>
        <v>Nguyễn Hữu</v>
      </c>
      <c r="E101" s="36" t="str">
        <f ca="1">IF($A101&gt;0,VLOOKUP($A101,DS!$A$3:$K$4912,6),"")</f>
        <v>Nam</v>
      </c>
      <c r="F101" s="111" t="str">
        <f ca="1">IF($A101&gt;0,VLOOKUP($A101,DS!$A$3:$K$4912,8),"")</f>
        <v>MTH 101 Y</v>
      </c>
      <c r="G101" s="111" t="str">
        <f ca="1">IF($A101&gt;0,VLOOKUP($A101,DS!$A$3:$K$4912,9),"")</f>
        <v>K20PSU-QTH</v>
      </c>
      <c r="H101" s="37"/>
      <c r="I101" s="38"/>
      <c r="J101" s="38"/>
      <c r="K101" s="38"/>
      <c r="L101" s="329" t="str">
        <f ca="1">IF($A101&gt;0,VLOOKUP($A101,DS!$A$3:$Q$4912,16,0),"")</f>
        <v>Nợ LP</v>
      </c>
      <c r="M101" s="330"/>
      <c r="N101" s="331"/>
      <c r="O101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02" spans="1:15" ht="20.100000000000001" customHeight="1">
      <c r="A102">
        <f ca="1">IF(B102&gt;VLOOKUP($E$2&amp;"-"&amp;$C$3,CHIAPHONG!$A$2:$K$396,2,FALSE),0,A101+1)</f>
        <v>214</v>
      </c>
      <c r="B102" s="34">
        <f t="shared" si="1"/>
        <v>81</v>
      </c>
      <c r="C102" s="107">
        <f ca="1">IF($A102&gt;0,VLOOKUP($A102,DS!$A$3:$K$4912,4),"")</f>
        <v>2020716719</v>
      </c>
      <c r="D102" s="35" t="str">
        <f ca="1">IF($A102&gt;0,VLOOKUP($A102,DS!$A$3:$K$4912,5),"")</f>
        <v>Nguyễn Hoàn Thiên</v>
      </c>
      <c r="E102" s="36" t="str">
        <f ca="1">IF($A102&gt;0,VLOOKUP($A102,DS!$A$3:$K$4912,6),"")</f>
        <v>Nga</v>
      </c>
      <c r="F102" s="111" t="str">
        <f ca="1">IF($A102&gt;0,VLOOKUP($A102,DS!$A$3:$K$4912,8),"")</f>
        <v>MTH 101 C</v>
      </c>
      <c r="G102" s="111" t="str">
        <f ca="1">IF($A102&gt;0,VLOOKUP($A102,DS!$A$3:$K$4912,9),"")</f>
        <v>K20DLK</v>
      </c>
      <c r="H102" s="37"/>
      <c r="I102" s="38"/>
      <c r="J102" s="38"/>
      <c r="K102" s="38"/>
      <c r="L102" s="329" t="str">
        <f ca="1">IF($A102&gt;0,VLOOKUP($A102,DS!$A$3:$Q$4912,16,0),"")</f>
        <v>Nợ LP</v>
      </c>
      <c r="M102" s="330"/>
      <c r="N102" s="331"/>
      <c r="O102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03" spans="1:15" ht="20.100000000000001" customHeight="1">
      <c r="A103">
        <f ca="1">IF(B103&gt;VLOOKUP($E$2&amp;"-"&amp;$C$3,CHIAPHONG!$A$2:$K$396,2,FALSE),0,A102+1)</f>
        <v>215</v>
      </c>
      <c r="B103" s="34">
        <f t="shared" si="1"/>
        <v>82</v>
      </c>
      <c r="C103" s="107">
        <f ca="1">IF($A103&gt;0,VLOOKUP($A103,DS!$A$3:$K$4912,4),"")</f>
        <v>1920216586</v>
      </c>
      <c r="D103" s="35" t="str">
        <f ca="1">IF($A103&gt;0,VLOOKUP($A103,DS!$A$3:$K$4912,5),"")</f>
        <v>Nguyễn Thanh</v>
      </c>
      <c r="E103" s="36" t="str">
        <f ca="1">IF($A103&gt;0,VLOOKUP($A103,DS!$A$3:$K$4912,6),"")</f>
        <v>Ngọc</v>
      </c>
      <c r="F103" s="111" t="str">
        <f ca="1">IF($A103&gt;0,VLOOKUP($A103,DS!$A$3:$K$4912,8),"")</f>
        <v>MTH 101 Y</v>
      </c>
      <c r="G103" s="111" t="str">
        <f ca="1">IF($A103&gt;0,VLOOKUP($A103,DS!$A$3:$K$4912,9),"")</f>
        <v>K20PSU_QTH</v>
      </c>
      <c r="H103" s="37"/>
      <c r="I103" s="38"/>
      <c r="J103" s="38"/>
      <c r="K103" s="38"/>
      <c r="L103" s="329" t="str">
        <f ca="1">IF($A103&gt;0,VLOOKUP($A103,DS!$A$3:$Q$4912,16,0),"")</f>
        <v>Nợ LP</v>
      </c>
      <c r="M103" s="330"/>
      <c r="N103" s="331"/>
      <c r="O103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04" spans="1:15" ht="20.100000000000001" customHeight="1">
      <c r="A104">
        <f ca="1">IF(B104&gt;VLOOKUP($E$2&amp;"-"&amp;$C$3,CHIAPHONG!$A$2:$K$396,2,FALSE),0,A103+1)</f>
        <v>216</v>
      </c>
      <c r="B104" s="34">
        <f t="shared" si="1"/>
        <v>83</v>
      </c>
      <c r="C104" s="107">
        <f ca="1">IF($A104&gt;0,VLOOKUP($A104,DS!$A$3:$K$4912,4),"")</f>
        <v>2020345332</v>
      </c>
      <c r="D104" s="35" t="str">
        <f ca="1">IF($A104&gt;0,VLOOKUP($A104,DS!$A$3:$K$4912,5),"")</f>
        <v>Trần Nguyễn Như</v>
      </c>
      <c r="E104" s="36" t="str">
        <f ca="1">IF($A104&gt;0,VLOOKUP($A104,DS!$A$3:$K$4912,6),"")</f>
        <v>Ngọc</v>
      </c>
      <c r="F104" s="111" t="str">
        <f ca="1">IF($A104&gt;0,VLOOKUP($A104,DS!$A$3:$K$4912,8),"")</f>
        <v>MTH 101 W</v>
      </c>
      <c r="G104" s="111" t="str">
        <f ca="1">IF($A104&gt;0,VLOOKUP($A104,DS!$A$3:$K$4912,9),"")</f>
        <v>K20PSU-DLK</v>
      </c>
      <c r="H104" s="37"/>
      <c r="I104" s="38"/>
      <c r="J104" s="38"/>
      <c r="K104" s="38"/>
      <c r="L104" s="329" t="str">
        <f ca="1">IF($A104&gt;0,VLOOKUP($A104,DS!$A$3:$Q$4912,16,0),"")</f>
        <v>Nợ LP</v>
      </c>
      <c r="M104" s="330"/>
      <c r="N104" s="331"/>
      <c r="O104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05" spans="1:15" ht="20.100000000000001" customHeight="1">
      <c r="A105">
        <f ca="1">IF(B105&gt;VLOOKUP($E$2&amp;"-"&amp;$C$3,CHIAPHONG!$A$2:$K$396,2,FALSE),0,A104+1)</f>
        <v>217</v>
      </c>
      <c r="B105" s="34">
        <f t="shared" si="1"/>
        <v>84</v>
      </c>
      <c r="C105" s="107">
        <f ca="1">IF($A105&gt;0,VLOOKUP($A105,DS!$A$3:$K$4912,4),"")</f>
        <v>2020714780</v>
      </c>
      <c r="D105" s="35" t="str">
        <f ca="1">IF($A105&gt;0,VLOOKUP($A105,DS!$A$3:$K$4912,5),"")</f>
        <v>Trần Thị Như</v>
      </c>
      <c r="E105" s="36" t="str">
        <f ca="1">IF($A105&gt;0,VLOOKUP($A105,DS!$A$3:$K$4912,6),"")</f>
        <v>Ngọc</v>
      </c>
      <c r="F105" s="111" t="str">
        <f ca="1">IF($A105&gt;0,VLOOKUP($A105,DS!$A$3:$K$4912,8),"")</f>
        <v>MTH 101 E</v>
      </c>
      <c r="G105" s="111" t="str">
        <f ca="1">IF($A105&gt;0,VLOOKUP($A105,DS!$A$3:$K$4912,9),"")</f>
        <v>K20DLK</v>
      </c>
      <c r="H105" s="37"/>
      <c r="I105" s="38"/>
      <c r="J105" s="38"/>
      <c r="K105" s="38"/>
      <c r="L105" s="329" t="str">
        <f ca="1">IF($A105&gt;0,VLOOKUP($A105,DS!$A$3:$Q$4912,16,0),"")</f>
        <v>Nợ LP, HP</v>
      </c>
      <c r="M105" s="330"/>
      <c r="N105" s="331"/>
      <c r="O105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06" spans="1:15" ht="20.100000000000001" customHeight="1">
      <c r="A106">
        <f ca="1">IF(B106&gt;VLOOKUP($E$2&amp;"-"&amp;$C$3,CHIAPHONG!$A$2:$K$396,2,FALSE),0,A105+1)</f>
        <v>218</v>
      </c>
      <c r="B106" s="34">
        <f t="shared" si="1"/>
        <v>85</v>
      </c>
      <c r="C106" s="107">
        <f ca="1">IF($A106&gt;0,VLOOKUP($A106,DS!$A$3:$K$4912,4),"")</f>
        <v>2020324312</v>
      </c>
      <c r="D106" s="35" t="str">
        <f ca="1">IF($A106&gt;0,VLOOKUP($A106,DS!$A$3:$K$4912,5),"")</f>
        <v>Nguyễn Thị Thảo</v>
      </c>
      <c r="E106" s="36" t="str">
        <f ca="1">IF($A106&gt;0,VLOOKUP($A106,DS!$A$3:$K$4912,6),"")</f>
        <v>Nguyên</v>
      </c>
      <c r="F106" s="111" t="str">
        <f ca="1">IF($A106&gt;0,VLOOKUP($A106,DS!$A$3:$K$4912,8),"")</f>
        <v>MTH 101 U</v>
      </c>
      <c r="G106" s="111" t="str">
        <f ca="1">IF($A106&gt;0,VLOOKUP($A106,DS!$A$3:$K$4912,9),"")</f>
        <v>K20PSU-DLK</v>
      </c>
      <c r="H106" s="37"/>
      <c r="I106" s="38"/>
      <c r="J106" s="38"/>
      <c r="K106" s="38"/>
      <c r="L106" s="329" t="str">
        <f ca="1">IF($A106&gt;0,VLOOKUP($A106,DS!$A$3:$Q$4912,16,0),"")</f>
        <v>Nợ LP</v>
      </c>
      <c r="M106" s="330"/>
      <c r="N106" s="331"/>
      <c r="O106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07" spans="1:15" ht="20.100000000000001" customHeight="1">
      <c r="A107">
        <f ca="1">IF(B107&gt;VLOOKUP($E$2&amp;"-"&amp;$C$3,CHIAPHONG!$A$2:$K$396,2,FALSE),0,A106+1)</f>
        <v>219</v>
      </c>
      <c r="B107" s="34">
        <f t="shared" si="1"/>
        <v>86</v>
      </c>
      <c r="C107" s="107">
        <f ca="1">IF($A107&gt;0,VLOOKUP($A107,DS!$A$3:$K$4912,4),"")</f>
        <v>2020714163</v>
      </c>
      <c r="D107" s="35" t="str">
        <f ca="1">IF($A107&gt;0,VLOOKUP($A107,DS!$A$3:$K$4912,5),"")</f>
        <v>Phan Lê Khánh</v>
      </c>
      <c r="E107" s="36" t="str">
        <f ca="1">IF($A107&gt;0,VLOOKUP($A107,DS!$A$3:$K$4912,6),"")</f>
        <v>Nguyên</v>
      </c>
      <c r="F107" s="111" t="str">
        <f ca="1">IF($A107&gt;0,VLOOKUP($A107,DS!$A$3:$K$4912,8),"")</f>
        <v>MTH 101 C</v>
      </c>
      <c r="G107" s="111" t="str">
        <f ca="1">IF($A107&gt;0,VLOOKUP($A107,DS!$A$3:$K$4912,9),"")</f>
        <v>K20DLK</v>
      </c>
      <c r="H107" s="37"/>
      <c r="I107" s="38"/>
      <c r="J107" s="38"/>
      <c r="K107" s="38"/>
      <c r="L107" s="329" t="str">
        <f ca="1">IF($A107&gt;0,VLOOKUP($A107,DS!$A$3:$Q$4912,16,0),"")</f>
        <v>Nợ LP</v>
      </c>
      <c r="M107" s="330"/>
      <c r="N107" s="331"/>
      <c r="O107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08" spans="1:15" ht="20.100000000000001" customHeight="1">
      <c r="A108">
        <f ca="1">IF(B108&gt;VLOOKUP($E$2&amp;"-"&amp;$C$3,CHIAPHONG!$A$2:$K$396,2,FALSE),0,A107+1)</f>
        <v>220</v>
      </c>
      <c r="B108" s="34">
        <f t="shared" si="1"/>
        <v>87</v>
      </c>
      <c r="C108" s="107">
        <f ca="1">IF($A108&gt;0,VLOOKUP($A108,DS!$A$3:$K$4912,4),"")</f>
        <v>2020254436</v>
      </c>
      <c r="D108" s="35" t="str">
        <f ca="1">IF($A108&gt;0,VLOOKUP($A108,DS!$A$3:$K$4912,5),"")</f>
        <v>Hoàng Hải</v>
      </c>
      <c r="E108" s="36" t="str">
        <f ca="1">IF($A108&gt;0,VLOOKUP($A108,DS!$A$3:$K$4912,6),"")</f>
        <v>Nguyệt</v>
      </c>
      <c r="F108" s="111" t="str">
        <f ca="1">IF($A108&gt;0,VLOOKUP($A108,DS!$A$3:$K$4912,8),"")</f>
        <v>MTH 101 AE</v>
      </c>
      <c r="G108" s="111" t="str">
        <f ca="1">IF($A108&gt;0,VLOOKUP($A108,DS!$A$3:$K$4912,9),"")</f>
        <v>K20QTH</v>
      </c>
      <c r="H108" s="37"/>
      <c r="I108" s="38"/>
      <c r="J108" s="38"/>
      <c r="K108" s="38"/>
      <c r="L108" s="329" t="str">
        <f ca="1">IF($A108&gt;0,VLOOKUP($A108,DS!$A$3:$Q$4912,16,0),"")</f>
        <v>Nợ LP</v>
      </c>
      <c r="M108" s="330"/>
      <c r="N108" s="331"/>
      <c r="O108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09" spans="1:15" ht="20.100000000000001" customHeight="1">
      <c r="A109">
        <f ca="1">IF(B109&gt;VLOOKUP($E$2&amp;"-"&amp;$C$3,CHIAPHONG!$A$2:$K$396,2,FALSE),0,A108+1)</f>
        <v>221</v>
      </c>
      <c r="B109" s="34">
        <f t="shared" si="1"/>
        <v>88</v>
      </c>
      <c r="C109" s="107">
        <f ca="1">IF($A109&gt;0,VLOOKUP($A109,DS!$A$3:$K$4912,4),"")</f>
        <v>2020255968</v>
      </c>
      <c r="D109" s="35" t="str">
        <f ca="1">IF($A109&gt;0,VLOOKUP($A109,DS!$A$3:$K$4912,5),"")</f>
        <v>Võ Thị Thanh</v>
      </c>
      <c r="E109" s="36" t="str">
        <f ca="1">IF($A109&gt;0,VLOOKUP($A109,DS!$A$3:$K$4912,6),"")</f>
        <v>Nhàn</v>
      </c>
      <c r="F109" s="111" t="str">
        <f ca="1">IF($A109&gt;0,VLOOKUP($A109,DS!$A$3:$K$4912,8),"")</f>
        <v>MTH 101 O</v>
      </c>
      <c r="G109" s="111" t="str">
        <f ca="1">IF($A109&gt;0,VLOOKUP($A109,DS!$A$3:$K$4912,9),"")</f>
        <v>K20KKT</v>
      </c>
      <c r="H109" s="37"/>
      <c r="I109" s="38"/>
      <c r="J109" s="38"/>
      <c r="K109" s="38"/>
      <c r="L109" s="329" t="str">
        <f ca="1">IF($A109&gt;0,VLOOKUP($A109,DS!$A$3:$Q$4912,16,0),"")</f>
        <v>Nợ LP</v>
      </c>
      <c r="M109" s="330"/>
      <c r="N109" s="331"/>
      <c r="O109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10" spans="1:15" ht="20.100000000000001" customHeight="1">
      <c r="A110">
        <f ca="1">IF(B110&gt;VLOOKUP($E$2&amp;"-"&amp;$C$3,CHIAPHONG!$A$2:$K$396,2,FALSE),0,A109+1)</f>
        <v>222</v>
      </c>
      <c r="B110" s="34">
        <f t="shared" si="1"/>
        <v>89</v>
      </c>
      <c r="C110" s="107">
        <f ca="1">IF($A110&gt;0,VLOOKUP($A110,DS!$A$3:$K$4912,4),"")</f>
        <v>2021224211</v>
      </c>
      <c r="D110" s="35" t="str">
        <f ca="1">IF($A110&gt;0,VLOOKUP($A110,DS!$A$3:$K$4912,5),"")</f>
        <v>Võ Hoàng</v>
      </c>
      <c r="E110" s="36" t="str">
        <f ca="1">IF($A110&gt;0,VLOOKUP($A110,DS!$A$3:$K$4912,6),"")</f>
        <v>Nhẫn</v>
      </c>
      <c r="F110" s="111" t="str">
        <f ca="1">IF($A110&gt;0,VLOOKUP($A110,DS!$A$3:$K$4912,8),"")</f>
        <v>MTH 101 AA</v>
      </c>
      <c r="G110" s="111" t="str">
        <f ca="1">IF($A110&gt;0,VLOOKUP($A110,DS!$A$3:$K$4912,9),"")</f>
        <v>K20QTM</v>
      </c>
      <c r="H110" s="37"/>
      <c r="I110" s="38"/>
      <c r="J110" s="38"/>
      <c r="K110" s="38"/>
      <c r="L110" s="329" t="str">
        <f ca="1">IF($A110&gt;0,VLOOKUP($A110,DS!$A$3:$Q$4912,16,0),"")</f>
        <v>Nợ LP</v>
      </c>
      <c r="M110" s="330"/>
      <c r="N110" s="331"/>
      <c r="O110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11" spans="1:15" ht="20.100000000000001" customHeight="1">
      <c r="A111">
        <f ca="1">IF(B111&gt;VLOOKUP($E$2&amp;"-"&amp;$C$3,CHIAPHONG!$A$2:$K$396,2,FALSE),0,A110+1)</f>
        <v>223</v>
      </c>
      <c r="B111" s="34">
        <f t="shared" si="1"/>
        <v>90</v>
      </c>
      <c r="C111" s="107">
        <f ca="1">IF($A111&gt;0,VLOOKUP($A111,DS!$A$3:$K$4912,4),"")</f>
        <v>2021340532</v>
      </c>
      <c r="D111" s="35" t="str">
        <f ca="1">IF($A111&gt;0,VLOOKUP($A111,DS!$A$3:$K$4912,5),"")</f>
        <v>Nguyễn Quang</v>
      </c>
      <c r="E111" s="36" t="str">
        <f ca="1">IF($A111&gt;0,VLOOKUP($A111,DS!$A$3:$K$4912,6),"")</f>
        <v>Nhật</v>
      </c>
      <c r="F111" s="111" t="str">
        <f ca="1">IF($A111&gt;0,VLOOKUP($A111,DS!$A$3:$K$4912,8),"")</f>
        <v>MTH 101 A</v>
      </c>
      <c r="G111" s="111" t="str">
        <f ca="1">IF($A111&gt;0,VLOOKUP($A111,DS!$A$3:$K$4912,9),"")</f>
        <v>K20PSU-KKT</v>
      </c>
      <c r="H111" s="37"/>
      <c r="I111" s="38"/>
      <c r="J111" s="38"/>
      <c r="K111" s="38"/>
      <c r="L111" s="329" t="str">
        <f ca="1">IF($A111&gt;0,VLOOKUP($A111,DS!$A$3:$Q$4912,16,0),"")</f>
        <v>Nợ LP</v>
      </c>
      <c r="M111" s="330"/>
      <c r="N111" s="331"/>
      <c r="O111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12" spans="1:15" ht="23.25" customHeight="1">
      <c r="B112" s="43" t="s">
        <v>34</v>
      </c>
      <c r="C112" s="44"/>
      <c r="D112" s="45"/>
      <c r="E112" s="46"/>
      <c r="F112" s="47"/>
      <c r="G112" s="47"/>
      <c r="H112" s="48"/>
      <c r="I112" s="49"/>
      <c r="J112" s="49"/>
      <c r="K112" s="49"/>
      <c r="L112" s="120"/>
      <c r="M112" s="120"/>
      <c r="N112" s="120"/>
    </row>
    <row r="113" spans="1:15" ht="20.100000000000001" customHeight="1">
      <c r="A113">
        <v>0</v>
      </c>
      <c r="B113" s="50" t="s">
        <v>60</v>
      </c>
      <c r="C113" s="109"/>
      <c r="D113" s="52"/>
      <c r="E113" s="53"/>
      <c r="F113" s="113"/>
      <c r="G113" s="113"/>
      <c r="H113" s="55"/>
      <c r="I113" s="56"/>
      <c r="J113" s="56"/>
      <c r="K113" s="56"/>
      <c r="L113" s="57"/>
      <c r="M113" s="57"/>
      <c r="N113" s="57"/>
    </row>
    <row r="114" spans="1:15" ht="20.100000000000001" customHeight="1">
      <c r="B114" s="58"/>
      <c r="C114" s="51"/>
      <c r="D114" s="52"/>
      <c r="E114" s="53"/>
      <c r="F114" s="54"/>
      <c r="G114" s="54"/>
      <c r="H114" s="55"/>
      <c r="I114" s="56"/>
      <c r="J114" s="56"/>
      <c r="K114" s="56"/>
      <c r="L114" s="57"/>
      <c r="M114" s="57"/>
      <c r="N114" s="57"/>
    </row>
    <row r="115" spans="1:15" ht="20.100000000000001" customHeight="1">
      <c r="B115" s="58"/>
      <c r="C115" s="51"/>
      <c r="D115" s="52"/>
      <c r="E115" s="53"/>
      <c r="F115" s="54"/>
      <c r="G115" s="54"/>
      <c r="H115" s="55"/>
      <c r="I115" s="56"/>
      <c r="J115" s="56"/>
      <c r="K115" s="56"/>
      <c r="L115" s="57"/>
      <c r="M115" s="57"/>
      <c r="N115" s="57"/>
    </row>
    <row r="116" spans="1:15" ht="7.5" customHeight="1">
      <c r="B116" s="58"/>
      <c r="C116" s="51"/>
      <c r="D116" s="52"/>
      <c r="E116" s="53"/>
      <c r="F116" s="54"/>
      <c r="G116" s="54"/>
      <c r="H116" s="55"/>
      <c r="I116" s="56"/>
      <c r="J116" s="56"/>
      <c r="K116" s="56"/>
      <c r="L116" s="57"/>
      <c r="M116" s="57"/>
      <c r="N116" s="57"/>
    </row>
    <row r="117" spans="1:15" ht="20.100000000000001" customHeight="1">
      <c r="B117" s="59" t="s">
        <v>35</v>
      </c>
      <c r="C117" s="51"/>
      <c r="D117" s="52"/>
      <c r="E117" s="53"/>
      <c r="F117" s="54"/>
      <c r="G117" s="54"/>
      <c r="H117" s="55"/>
      <c r="I117" s="56"/>
      <c r="J117" s="56"/>
      <c r="K117" s="56"/>
      <c r="L117" s="57"/>
      <c r="M117" s="57"/>
      <c r="N117" s="57"/>
    </row>
    <row r="118" spans="1:15" ht="12.75" customHeight="1">
      <c r="A118" s="101">
        <v>0</v>
      </c>
      <c r="L118" s="102" t="str">
        <f ca="1">[2]!ExtractElement($L$1,5,"-")+2&amp;"/"</f>
        <v>9/</v>
      </c>
      <c r="M118" t="str">
        <f ca="1">[2]!ExtractElement($L$1,4,"-")</f>
        <v>12</v>
      </c>
    </row>
    <row r="119" spans="1:15" ht="20.100000000000001" customHeight="1">
      <c r="A119">
        <f ca="1">IF(B119&gt;VLOOKUP($E$2&amp;"-"&amp;$C$3,CHIAPHONG!$A$2:$K$396,2,FALSE),0,A111+1)</f>
        <v>224</v>
      </c>
      <c r="B119" s="60">
        <f>B111+1</f>
        <v>91</v>
      </c>
      <c r="C119" s="110">
        <f ca="1">IF($A119&gt;0,VLOOKUP($A119,DS!$A$3:$K$4912,4),"")</f>
        <v>171578978</v>
      </c>
      <c r="D119" s="61" t="str">
        <f ca="1">IF($A119&gt;0,VLOOKUP($A119,DS!$A$3:$K$4912,5),"")</f>
        <v xml:space="preserve">Trần Y </v>
      </c>
      <c r="E119" s="62" t="str">
        <f ca="1">IF($A119&gt;0,VLOOKUP($A119,DS!$A$3:$K$4912,6),"")</f>
        <v>Nhật</v>
      </c>
      <c r="F119" s="114" t="str">
        <f ca="1">IF($A119&gt;0,VLOOKUP($A119,DS!$A$3:$K$4912,8),"")</f>
        <v>MTH 101 E</v>
      </c>
      <c r="G119" s="114" t="str">
        <f ca="1">IF($A119&gt;0,VLOOKUP($A119,DS!$A$3:$K$4912,9),"")</f>
        <v>K17QCD8</v>
      </c>
      <c r="H119" s="63"/>
      <c r="I119" s="64"/>
      <c r="J119" s="64"/>
      <c r="K119" s="64"/>
      <c r="L119" s="334" t="str">
        <f ca="1">IF($A119&gt;0,VLOOKUP($A119,DS!$A$3:$Q$4912,16,0),"")</f>
        <v>Nợ LP</v>
      </c>
      <c r="M119" s="335"/>
      <c r="N119" s="336"/>
      <c r="O119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20" spans="1:15" ht="20.100000000000001" customHeight="1">
      <c r="A120">
        <f ca="1">IF(B120&gt;VLOOKUP($E$2&amp;"-"&amp;$C$3,CHIAPHONG!$A$2:$K$396,2,FALSE),0,A119+1)</f>
        <v>225</v>
      </c>
      <c r="B120" s="34">
        <f t="shared" ref="B120:B148" si="2">B119+1</f>
        <v>92</v>
      </c>
      <c r="C120" s="107">
        <f ca="1">IF($A120&gt;0,VLOOKUP($A120,DS!$A$3:$K$4912,4),"")</f>
        <v>2020348212</v>
      </c>
      <c r="D120" s="35" t="str">
        <f ca="1">IF($A120&gt;0,VLOOKUP($A120,DS!$A$3:$K$4912,5),"")</f>
        <v>Huỳnh Thị Lan</v>
      </c>
      <c r="E120" s="36" t="str">
        <f ca="1">IF($A120&gt;0,VLOOKUP($A120,DS!$A$3:$K$4912,6),"")</f>
        <v>Nhi</v>
      </c>
      <c r="F120" s="111" t="str">
        <f ca="1">IF($A120&gt;0,VLOOKUP($A120,DS!$A$3:$K$4912,8),"")</f>
        <v>MTH 101 Q</v>
      </c>
      <c r="G120" s="111" t="str">
        <f ca="1">IF($A120&gt;0,VLOOKUP($A120,DS!$A$3:$K$4912,9),"")</f>
        <v>K20PSU-DLH</v>
      </c>
      <c r="H120" s="37"/>
      <c r="I120" s="38"/>
      <c r="J120" s="38"/>
      <c r="K120" s="38"/>
      <c r="L120" s="329" t="str">
        <f ca="1">IF($A120&gt;0,VLOOKUP($A120,DS!$A$3:$Q$4912,16,0),"")</f>
        <v>Nợ LP</v>
      </c>
      <c r="M120" s="330"/>
      <c r="N120" s="331"/>
      <c r="O120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21" spans="1:15" ht="20.100000000000001" customHeight="1">
      <c r="A121">
        <f ca="1">IF(B121&gt;VLOOKUP($E$2&amp;"-"&amp;$C$3,CHIAPHONG!$A$2:$K$396,2,FALSE),0,A120+1)</f>
        <v>226</v>
      </c>
      <c r="B121" s="34">
        <f t="shared" si="2"/>
        <v>93</v>
      </c>
      <c r="C121" s="107">
        <f ca="1">IF($A121&gt;0,VLOOKUP($A121,DS!$A$3:$K$4912,4),"")</f>
        <v>2020244949</v>
      </c>
      <c r="D121" s="35" t="str">
        <f ca="1">IF($A121&gt;0,VLOOKUP($A121,DS!$A$3:$K$4912,5),"")</f>
        <v>Lê Thị Yến</v>
      </c>
      <c r="E121" s="36" t="str">
        <f ca="1">IF($A121&gt;0,VLOOKUP($A121,DS!$A$3:$K$4912,6),"")</f>
        <v>Nhi</v>
      </c>
      <c r="F121" s="111" t="str">
        <f ca="1">IF($A121&gt;0,VLOOKUP($A121,DS!$A$3:$K$4912,8),"")</f>
        <v>MTH 101 Q</v>
      </c>
      <c r="G121" s="111" t="str">
        <f ca="1">IF($A121&gt;0,VLOOKUP($A121,DS!$A$3:$K$4912,9),"")</f>
        <v>K20PSU-QNH</v>
      </c>
      <c r="H121" s="37"/>
      <c r="I121" s="38"/>
      <c r="J121" s="38"/>
      <c r="K121" s="38"/>
      <c r="L121" s="329" t="str">
        <f ca="1">IF($A121&gt;0,VLOOKUP($A121,DS!$A$3:$Q$4912,16,0),"")</f>
        <v>Nợ LP</v>
      </c>
      <c r="M121" s="330"/>
      <c r="N121" s="331"/>
      <c r="O121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22" spans="1:15" ht="20.100000000000001" customHeight="1">
      <c r="A122">
        <f ca="1">IF(B122&gt;VLOOKUP($E$2&amp;"-"&amp;$C$3,CHIAPHONG!$A$2:$K$396,2,FALSE),0,A121+1)</f>
        <v>227</v>
      </c>
      <c r="B122" s="34">
        <f t="shared" si="2"/>
        <v>94</v>
      </c>
      <c r="C122" s="107">
        <f ca="1">IF($A122&gt;0,VLOOKUP($A122,DS!$A$3:$K$4912,4),"")</f>
        <v>2020714371</v>
      </c>
      <c r="D122" s="35" t="str">
        <f ca="1">IF($A122&gt;0,VLOOKUP($A122,DS!$A$3:$K$4912,5),"")</f>
        <v>Ngô Trần Hồng</v>
      </c>
      <c r="E122" s="36" t="str">
        <f ca="1">IF($A122&gt;0,VLOOKUP($A122,DS!$A$3:$K$4912,6),"")</f>
        <v>Nhi</v>
      </c>
      <c r="F122" s="111" t="str">
        <f ca="1">IF($A122&gt;0,VLOOKUP($A122,DS!$A$3:$K$4912,8),"")</f>
        <v>MTH 101 S</v>
      </c>
      <c r="G122" s="111" t="str">
        <f ca="1">IF($A122&gt;0,VLOOKUP($A122,DS!$A$3:$K$4912,9),"")</f>
        <v>K20PSU-DLK</v>
      </c>
      <c r="H122" s="37"/>
      <c r="I122" s="38"/>
      <c r="J122" s="38"/>
      <c r="K122" s="38"/>
      <c r="L122" s="329" t="str">
        <f ca="1">IF($A122&gt;0,VLOOKUP($A122,DS!$A$3:$Q$4912,16,0),"")</f>
        <v>Nợ LP</v>
      </c>
      <c r="M122" s="330"/>
      <c r="N122" s="331"/>
      <c r="O122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23" spans="1:15" ht="20.100000000000001" customHeight="1">
      <c r="A123">
        <f ca="1">IF(B123&gt;VLOOKUP($E$2&amp;"-"&amp;$C$3,CHIAPHONG!$A$2:$K$396,2,FALSE),0,A122+1)</f>
        <v>228</v>
      </c>
      <c r="B123" s="34">
        <f t="shared" si="2"/>
        <v>95</v>
      </c>
      <c r="C123" s="107">
        <f ca="1">IF($A123&gt;0,VLOOKUP($A123,DS!$A$3:$K$4912,4),"")</f>
        <v>2020210873</v>
      </c>
      <c r="D123" s="35" t="str">
        <f ca="1">IF($A123&gt;0,VLOOKUP($A123,DS!$A$3:$K$4912,5),"")</f>
        <v>Nguyễn Thị Thu</v>
      </c>
      <c r="E123" s="36" t="str">
        <f ca="1">IF($A123&gt;0,VLOOKUP($A123,DS!$A$3:$K$4912,6),"")</f>
        <v>Nhi</v>
      </c>
      <c r="F123" s="111" t="str">
        <f ca="1">IF($A123&gt;0,VLOOKUP($A123,DS!$A$3:$K$4912,8),"")</f>
        <v>MTH 101 AC</v>
      </c>
      <c r="G123" s="111" t="str">
        <f ca="1">IF($A123&gt;0,VLOOKUP($A123,DS!$A$3:$K$4912,9),"")</f>
        <v>K20QTH</v>
      </c>
      <c r="H123" s="37"/>
      <c r="I123" s="38"/>
      <c r="J123" s="38"/>
      <c r="K123" s="38"/>
      <c r="L123" s="329" t="str">
        <f ca="1">IF($A123&gt;0,VLOOKUP($A123,DS!$A$3:$Q$4912,16,0),"")</f>
        <v>Nợ LP</v>
      </c>
      <c r="M123" s="330"/>
      <c r="N123" s="331"/>
      <c r="O123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24" spans="1:15" ht="20.100000000000001" customHeight="1">
      <c r="A124">
        <f ca="1">IF(B124&gt;VLOOKUP($E$2&amp;"-"&amp;$C$3,CHIAPHONG!$A$2:$K$396,2,FALSE),0,A123+1)</f>
        <v>229</v>
      </c>
      <c r="B124" s="34">
        <f t="shared" si="2"/>
        <v>96</v>
      </c>
      <c r="C124" s="107">
        <f ca="1">IF($A124&gt;0,VLOOKUP($A124,DS!$A$3:$K$4912,4),"")</f>
        <v>171576618</v>
      </c>
      <c r="D124" s="35" t="str">
        <f ca="1">IF($A124&gt;0,VLOOKUP($A124,DS!$A$3:$K$4912,5),"")</f>
        <v>Nguyễn Thị Tố</v>
      </c>
      <c r="E124" s="36" t="str">
        <f ca="1">IF($A124&gt;0,VLOOKUP($A124,DS!$A$3:$K$4912,6),"")</f>
        <v>Nhi</v>
      </c>
      <c r="F124" s="111" t="str">
        <f ca="1">IF($A124&gt;0,VLOOKUP($A124,DS!$A$3:$K$4912,8),"")</f>
        <v>MTH 101 AG</v>
      </c>
      <c r="G124" s="111" t="str">
        <f ca="1">IF($A124&gt;0,VLOOKUP($A124,DS!$A$3:$K$4912,9),"")</f>
        <v>K20PSU-QNH</v>
      </c>
      <c r="H124" s="37"/>
      <c r="I124" s="38"/>
      <c r="J124" s="38"/>
      <c r="K124" s="38"/>
      <c r="L124" s="329" t="str">
        <f ca="1">IF($A124&gt;0,VLOOKUP($A124,DS!$A$3:$Q$4912,16,0),"")</f>
        <v>Nợ LP</v>
      </c>
      <c r="M124" s="330"/>
      <c r="N124" s="331"/>
      <c r="O124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25" spans="1:15" ht="20.100000000000001" customHeight="1">
      <c r="A125">
        <f ca="1">IF(B125&gt;VLOOKUP($E$2&amp;"-"&amp;$C$3,CHIAPHONG!$A$2:$K$396,2,FALSE),0,A124+1)</f>
        <v>230</v>
      </c>
      <c r="B125" s="34">
        <f t="shared" si="2"/>
        <v>97</v>
      </c>
      <c r="C125" s="107">
        <f ca="1">IF($A125&gt;0,VLOOKUP($A125,DS!$A$3:$K$4912,4),"")</f>
        <v>2020714826</v>
      </c>
      <c r="D125" s="35" t="str">
        <f ca="1">IF($A125&gt;0,VLOOKUP($A125,DS!$A$3:$K$4912,5),"")</f>
        <v>Trịnh Võ</v>
      </c>
      <c r="E125" s="36" t="str">
        <f ca="1">IF($A125&gt;0,VLOOKUP($A125,DS!$A$3:$K$4912,6),"")</f>
        <v>Nhi</v>
      </c>
      <c r="F125" s="111" t="str">
        <f ca="1">IF($A125&gt;0,VLOOKUP($A125,DS!$A$3:$K$4912,8),"")</f>
        <v>MTH 101 AI</v>
      </c>
      <c r="G125" s="111" t="str">
        <f ca="1">IF($A125&gt;0,VLOOKUP($A125,DS!$A$3:$K$4912,9),"")</f>
        <v>K20DLK</v>
      </c>
      <c r="H125" s="37"/>
      <c r="I125" s="38"/>
      <c r="J125" s="38"/>
      <c r="K125" s="38"/>
      <c r="L125" s="329" t="str">
        <f ca="1">IF($A125&gt;0,VLOOKUP($A125,DS!$A$3:$Q$4912,16,0),"")</f>
        <v>Nợ LP</v>
      </c>
      <c r="M125" s="330"/>
      <c r="N125" s="331"/>
      <c r="O125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26" spans="1:15" ht="20.100000000000001" customHeight="1">
      <c r="A126">
        <f ca="1">IF(B126&gt;VLOOKUP($E$2&amp;"-"&amp;$C$3,CHIAPHONG!$A$2:$K$396,2,FALSE),0,A125+1)</f>
        <v>231</v>
      </c>
      <c r="B126" s="34">
        <f t="shared" si="2"/>
        <v>98</v>
      </c>
      <c r="C126" s="107">
        <f ca="1">IF($A126&gt;0,VLOOKUP($A126,DS!$A$3:$K$4912,4),"")</f>
        <v>2020644808</v>
      </c>
      <c r="D126" s="35" t="str">
        <f ca="1">IF($A126&gt;0,VLOOKUP($A126,DS!$A$3:$K$4912,5),"")</f>
        <v>Nguyễn Thị Bích</v>
      </c>
      <c r="E126" s="36" t="str">
        <f ca="1">IF($A126&gt;0,VLOOKUP($A126,DS!$A$3:$K$4912,6),"")</f>
        <v>Như</v>
      </c>
      <c r="F126" s="111" t="str">
        <f ca="1">IF($A126&gt;0,VLOOKUP($A126,DS!$A$3:$K$4912,8),"")</f>
        <v>MTH 101 AC</v>
      </c>
      <c r="G126" s="111" t="str">
        <f ca="1">IF($A126&gt;0,VLOOKUP($A126,DS!$A$3:$K$4912,9),"")</f>
        <v>K20QTH</v>
      </c>
      <c r="H126" s="37"/>
      <c r="I126" s="38"/>
      <c r="J126" s="38"/>
      <c r="K126" s="38"/>
      <c r="L126" s="329" t="str">
        <f ca="1">IF($A126&gt;0,VLOOKUP($A126,DS!$A$3:$Q$4912,16,0),"")</f>
        <v>Nợ LP</v>
      </c>
      <c r="M126" s="330"/>
      <c r="N126" s="331"/>
      <c r="O126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27" spans="1:15" ht="20.100000000000001" customHeight="1">
      <c r="A127">
        <f ca="1">IF(B127&gt;VLOOKUP($E$2&amp;"-"&amp;$C$3,CHIAPHONG!$A$2:$K$396,2,FALSE),0,A126+1)</f>
        <v>232</v>
      </c>
      <c r="B127" s="34">
        <f t="shared" si="2"/>
        <v>99</v>
      </c>
      <c r="C127" s="107">
        <f ca="1">IF($A127&gt;0,VLOOKUP($A127,DS!$A$3:$K$4912,4),"")</f>
        <v>2020711914</v>
      </c>
      <c r="D127" s="35" t="str">
        <f ca="1">IF($A127&gt;0,VLOOKUP($A127,DS!$A$3:$K$4912,5),"")</f>
        <v>Hà Bảo</v>
      </c>
      <c r="E127" s="36" t="str">
        <f ca="1">IF($A127&gt;0,VLOOKUP($A127,DS!$A$3:$K$4912,6),"")</f>
        <v>Ni</v>
      </c>
      <c r="F127" s="111" t="str">
        <f ca="1">IF($A127&gt;0,VLOOKUP($A127,DS!$A$3:$K$4912,8),"")</f>
        <v>MTH 101 S</v>
      </c>
      <c r="G127" s="111" t="str">
        <f ca="1">IF($A127&gt;0,VLOOKUP($A127,DS!$A$3:$K$4912,9),"")</f>
        <v>3+1</v>
      </c>
      <c r="H127" s="37"/>
      <c r="I127" s="38"/>
      <c r="J127" s="38"/>
      <c r="K127" s="38"/>
      <c r="L127" s="329" t="str">
        <f ca="1">IF($A127&gt;0,VLOOKUP($A127,DS!$A$3:$Q$4912,16,0),"")</f>
        <v>Nợ LP</v>
      </c>
      <c r="M127" s="330"/>
      <c r="N127" s="331"/>
      <c r="O127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28" spans="1:15" ht="20.100000000000001" customHeight="1">
      <c r="A128">
        <f ca="1">IF(B128&gt;VLOOKUP($E$2&amp;"-"&amp;$C$3,CHIAPHONG!$A$2:$K$396,2,FALSE),0,A127+1)</f>
        <v>233</v>
      </c>
      <c r="B128" s="34">
        <f t="shared" si="2"/>
        <v>100</v>
      </c>
      <c r="C128" s="107">
        <f ca="1">IF($A128&gt;0,VLOOKUP($A128,DS!$A$3:$K$4912,4),"")</f>
        <v>2020213454</v>
      </c>
      <c r="D128" s="35" t="str">
        <f ca="1">IF($A128&gt;0,VLOOKUP($A128,DS!$A$3:$K$4912,5),"")</f>
        <v>Nguyễn Thị Hoàng</v>
      </c>
      <c r="E128" s="36" t="str">
        <f ca="1">IF($A128&gt;0,VLOOKUP($A128,DS!$A$3:$K$4912,6),"")</f>
        <v>Ny</v>
      </c>
      <c r="F128" s="111" t="str">
        <f ca="1">IF($A128&gt;0,VLOOKUP($A128,DS!$A$3:$K$4912,8),"")</f>
        <v>MTH 101 Y</v>
      </c>
      <c r="G128" s="111" t="str">
        <f ca="1">IF($A128&gt;0,VLOOKUP($A128,DS!$A$3:$K$4912,9),"")</f>
        <v>K20PSU-QTH</v>
      </c>
      <c r="H128" s="37"/>
      <c r="I128" s="38"/>
      <c r="J128" s="38"/>
      <c r="K128" s="38"/>
      <c r="L128" s="329" t="str">
        <f ca="1">IF($A128&gt;0,VLOOKUP($A128,DS!$A$3:$Q$4912,16,0),"")</f>
        <v>Nợ LP</v>
      </c>
      <c r="M128" s="330"/>
      <c r="N128" s="331"/>
      <c r="O128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29" spans="1:15" ht="20.100000000000001" customHeight="1">
      <c r="A129">
        <f ca="1">IF(B129&gt;VLOOKUP($E$2&amp;"-"&amp;$C$3,CHIAPHONG!$A$2:$K$396,2,FALSE),0,A128+1)</f>
        <v>234</v>
      </c>
      <c r="B129" s="34">
        <f t="shared" si="2"/>
        <v>101</v>
      </c>
      <c r="C129" s="107">
        <f ca="1">IF($A129&gt;0,VLOOKUP($A129,DS!$A$3:$K$4912,4),"")</f>
        <v>2020252988</v>
      </c>
      <c r="D129" s="35" t="str">
        <f ca="1">IF($A129&gt;0,VLOOKUP($A129,DS!$A$3:$K$4912,5),"")</f>
        <v>Lê Văn</v>
      </c>
      <c r="E129" s="36" t="str">
        <f ca="1">IF($A129&gt;0,VLOOKUP($A129,DS!$A$3:$K$4912,6),"")</f>
        <v>Phát</v>
      </c>
      <c r="F129" s="111" t="str">
        <f ca="1">IF($A129&gt;0,VLOOKUP($A129,DS!$A$3:$K$4912,8),"")</f>
        <v>MTH 101 O</v>
      </c>
      <c r="G129" s="111" t="str">
        <f ca="1">IF($A129&gt;0,VLOOKUP($A129,DS!$A$3:$K$4912,9),"")</f>
        <v>K20KKT</v>
      </c>
      <c r="H129" s="37"/>
      <c r="I129" s="38"/>
      <c r="J129" s="38"/>
      <c r="K129" s="38"/>
      <c r="L129" s="329" t="str">
        <f ca="1">IF($A129&gt;0,VLOOKUP($A129,DS!$A$3:$Q$4912,16,0),"")</f>
        <v>Nợ LP</v>
      </c>
      <c r="M129" s="330"/>
      <c r="N129" s="331"/>
      <c r="O129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30" spans="1:15" ht="20.100000000000001" customHeight="1">
      <c r="A130">
        <f ca="1">IF(B130&gt;VLOOKUP($E$2&amp;"-"&amp;$C$3,CHIAPHONG!$A$2:$K$396,2,FALSE),0,A129+1)</f>
        <v>235</v>
      </c>
      <c r="B130" s="34">
        <f t="shared" si="2"/>
        <v>102</v>
      </c>
      <c r="C130" s="107">
        <f ca="1">IF($A130&gt;0,VLOOKUP($A130,DS!$A$3:$K$4912,4),"")</f>
        <v>2021716067</v>
      </c>
      <c r="D130" s="35" t="str">
        <f ca="1">IF($A130&gt;0,VLOOKUP($A130,DS!$A$3:$K$4912,5),"")</f>
        <v>Lê Hải</v>
      </c>
      <c r="E130" s="36" t="str">
        <f ca="1">IF($A130&gt;0,VLOOKUP($A130,DS!$A$3:$K$4912,6),"")</f>
        <v>Phong</v>
      </c>
      <c r="F130" s="111" t="str">
        <f ca="1">IF($A130&gt;0,VLOOKUP($A130,DS!$A$3:$K$4912,8),"")</f>
        <v>MTH 101 U</v>
      </c>
      <c r="G130" s="111" t="str">
        <f ca="1">IF($A130&gt;0,VLOOKUP($A130,DS!$A$3:$K$4912,9),"")</f>
        <v>K20PSU-DLK</v>
      </c>
      <c r="H130" s="37"/>
      <c r="I130" s="38"/>
      <c r="J130" s="38"/>
      <c r="K130" s="38"/>
      <c r="L130" s="329" t="str">
        <f ca="1">IF($A130&gt;0,VLOOKUP($A130,DS!$A$3:$Q$4912,16,0),"")</f>
        <v>Nợ LP</v>
      </c>
      <c r="M130" s="330"/>
      <c r="N130" s="331"/>
      <c r="O130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31" spans="1:15" ht="20.100000000000001" customHeight="1">
      <c r="A131">
        <f ca="1">IF(B131&gt;VLOOKUP($E$2&amp;"-"&amp;$C$3,CHIAPHONG!$A$2:$K$396,2,FALSE),0,A130+1)</f>
        <v>236</v>
      </c>
      <c r="B131" s="34">
        <f t="shared" si="2"/>
        <v>103</v>
      </c>
      <c r="C131" s="107">
        <f ca="1">IF($A131&gt;0,VLOOKUP($A131,DS!$A$3:$K$4912,4),"")</f>
        <v>2021713413</v>
      </c>
      <c r="D131" s="35" t="str">
        <f ca="1">IF($A131&gt;0,VLOOKUP($A131,DS!$A$3:$K$4912,5),"")</f>
        <v>Hồ Nhật</v>
      </c>
      <c r="E131" s="36" t="str">
        <f ca="1">IF($A131&gt;0,VLOOKUP($A131,DS!$A$3:$K$4912,6),"")</f>
        <v>Phương</v>
      </c>
      <c r="F131" s="111" t="str">
        <f ca="1">IF($A131&gt;0,VLOOKUP($A131,DS!$A$3:$K$4912,8),"")</f>
        <v>MTH 101 W</v>
      </c>
      <c r="G131" s="111" t="str">
        <f ca="1">IF($A131&gt;0,VLOOKUP($A131,DS!$A$3:$K$4912,9),"")</f>
        <v>K20PSU-DLK</v>
      </c>
      <c r="H131" s="37"/>
      <c r="I131" s="38"/>
      <c r="J131" s="38"/>
      <c r="K131" s="38"/>
      <c r="L131" s="329" t="str">
        <f ca="1">IF($A131&gt;0,VLOOKUP($A131,DS!$A$3:$Q$4912,16,0),"")</f>
        <v>Nợ LP</v>
      </c>
      <c r="M131" s="330"/>
      <c r="N131" s="331"/>
      <c r="O131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32" spans="1:15" ht="20.100000000000001" customHeight="1">
      <c r="A132">
        <f ca="1">IF(B132&gt;VLOOKUP($E$2&amp;"-"&amp;$C$3,CHIAPHONG!$A$2:$K$396,2,FALSE),0,A131+1)</f>
        <v>237</v>
      </c>
      <c r="B132" s="34">
        <f t="shared" si="2"/>
        <v>104</v>
      </c>
      <c r="C132" s="107">
        <f ca="1">IF($A132&gt;0,VLOOKUP($A132,DS!$A$3:$K$4912,4),"")</f>
        <v>2020233996</v>
      </c>
      <c r="D132" s="35" t="str">
        <f ca="1">IF($A132&gt;0,VLOOKUP($A132,DS!$A$3:$K$4912,5),"")</f>
        <v>Nguyễn Thị Linh</v>
      </c>
      <c r="E132" s="36" t="str">
        <f ca="1">IF($A132&gt;0,VLOOKUP($A132,DS!$A$3:$K$4912,6),"")</f>
        <v>Phương</v>
      </c>
      <c r="F132" s="111" t="str">
        <f ca="1">IF($A132&gt;0,VLOOKUP($A132,DS!$A$3:$K$4912,8),"")</f>
        <v>MTH 101 AG</v>
      </c>
      <c r="G132" s="111" t="str">
        <f ca="1">IF($A132&gt;0,VLOOKUP($A132,DS!$A$3:$K$4912,9),"")</f>
        <v>K20QTC</v>
      </c>
      <c r="H132" s="37"/>
      <c r="I132" s="38"/>
      <c r="J132" s="38"/>
      <c r="K132" s="38"/>
      <c r="L132" s="329" t="str">
        <f ca="1">IF($A132&gt;0,VLOOKUP($A132,DS!$A$3:$Q$4912,16,0),"")</f>
        <v>Nợ LP</v>
      </c>
      <c r="M132" s="330"/>
      <c r="N132" s="331"/>
      <c r="O132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33" spans="1:15" ht="20.100000000000001" customHeight="1">
      <c r="A133">
        <f ca="1">IF(B133&gt;VLOOKUP($E$2&amp;"-"&amp;$C$3,CHIAPHONG!$A$2:$K$396,2,FALSE),0,A132+1)</f>
        <v>238</v>
      </c>
      <c r="B133" s="34">
        <f t="shared" si="2"/>
        <v>105</v>
      </c>
      <c r="C133" s="107">
        <f ca="1">IF($A133&gt;0,VLOOKUP($A133,DS!$A$3:$K$4912,4),"")</f>
        <v>2020213099</v>
      </c>
      <c r="D133" s="35" t="str">
        <f ca="1">IF($A133&gt;0,VLOOKUP($A133,DS!$A$3:$K$4912,5),"")</f>
        <v>Trần Nguyễn Như</v>
      </c>
      <c r="E133" s="36" t="str">
        <f ca="1">IF($A133&gt;0,VLOOKUP($A133,DS!$A$3:$K$4912,6),"")</f>
        <v>Phương</v>
      </c>
      <c r="F133" s="111" t="str">
        <f ca="1">IF($A133&gt;0,VLOOKUP($A133,DS!$A$3:$K$4912,8),"")</f>
        <v>MTH 101 U</v>
      </c>
      <c r="G133" s="111" t="str">
        <f ca="1">IF($A133&gt;0,VLOOKUP($A133,DS!$A$3:$K$4912,9),"")</f>
        <v>K20PSU-DLK</v>
      </c>
      <c r="H133" s="37"/>
      <c r="I133" s="38"/>
      <c r="J133" s="38"/>
      <c r="K133" s="38"/>
      <c r="L133" s="329" t="str">
        <f ca="1">IF($A133&gt;0,VLOOKUP($A133,DS!$A$3:$Q$4912,16,0),"")</f>
        <v>Nợ LP</v>
      </c>
      <c r="M133" s="330"/>
      <c r="N133" s="331"/>
      <c r="O133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34" spans="1:15" ht="20.100000000000001" customHeight="1">
      <c r="A134">
        <f ca="1">IF(B134&gt;VLOOKUP($E$2&amp;"-"&amp;$C$3,CHIAPHONG!$A$2:$K$396,2,FALSE),0,A133+1)</f>
        <v>239</v>
      </c>
      <c r="B134" s="34">
        <f t="shared" si="2"/>
        <v>106</v>
      </c>
      <c r="C134" s="107">
        <f ca="1">IF($A134&gt;0,VLOOKUP($A134,DS!$A$3:$K$4912,4),"")</f>
        <v>2021711905</v>
      </c>
      <c r="D134" s="35" t="str">
        <f ca="1">IF($A134&gt;0,VLOOKUP($A134,DS!$A$3:$K$4912,5),"")</f>
        <v>Ngô Văn</v>
      </c>
      <c r="E134" s="36" t="str">
        <f ca="1">IF($A134&gt;0,VLOOKUP($A134,DS!$A$3:$K$4912,6),"")</f>
        <v>Quân</v>
      </c>
      <c r="F134" s="111" t="str">
        <f ca="1">IF($A134&gt;0,VLOOKUP($A134,DS!$A$3:$K$4912,8),"")</f>
        <v>MTH 101 A</v>
      </c>
      <c r="G134" s="111" t="str">
        <f ca="1">IF($A134&gt;0,VLOOKUP($A134,DS!$A$3:$K$4912,9),"")</f>
        <v>1+1+2</v>
      </c>
      <c r="H134" s="37"/>
      <c r="I134" s="38"/>
      <c r="J134" s="38"/>
      <c r="K134" s="38"/>
      <c r="L134" s="329" t="str">
        <f ca="1">IF($A134&gt;0,VLOOKUP($A134,DS!$A$3:$Q$4912,16,0),"")</f>
        <v>Nợ LP</v>
      </c>
      <c r="M134" s="330"/>
      <c r="N134" s="331"/>
      <c r="O134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35" spans="1:15" ht="20.100000000000001" customHeight="1">
      <c r="A135">
        <f ca="1">IF(B135&gt;VLOOKUP($E$2&amp;"-"&amp;$C$3,CHIAPHONG!$A$2:$K$396,2,FALSE),0,A134+1)</f>
        <v>240</v>
      </c>
      <c r="B135" s="34">
        <f t="shared" si="2"/>
        <v>107</v>
      </c>
      <c r="C135" s="107">
        <f ca="1">IF($A135&gt;0,VLOOKUP($A135,DS!$A$3:$K$4912,4),"")</f>
        <v>1921715757</v>
      </c>
      <c r="D135" s="35" t="str">
        <f ca="1">IF($A135&gt;0,VLOOKUP($A135,DS!$A$3:$K$4912,5),"")</f>
        <v>Nguyễn Lưu Hồng</v>
      </c>
      <c r="E135" s="36" t="str">
        <f ca="1">IF($A135&gt;0,VLOOKUP($A135,DS!$A$3:$K$4912,6),"")</f>
        <v>Quân</v>
      </c>
      <c r="F135" s="111" t="str">
        <f ca="1">IF($A135&gt;0,VLOOKUP($A135,DS!$A$3:$K$4912,8),"")</f>
        <v>MTH 101 W</v>
      </c>
      <c r="G135" s="111" t="str">
        <f ca="1">IF($A135&gt;0,VLOOKUP($A135,DS!$A$3:$K$4912,9),"")</f>
        <v>K20PSU_DLK</v>
      </c>
      <c r="H135" s="37"/>
      <c r="I135" s="38"/>
      <c r="J135" s="38"/>
      <c r="K135" s="38"/>
      <c r="L135" s="329" t="str">
        <f ca="1">IF($A135&gt;0,VLOOKUP($A135,DS!$A$3:$Q$4912,16,0),"")</f>
        <v>Nợ LP</v>
      </c>
      <c r="M135" s="330"/>
      <c r="N135" s="331"/>
      <c r="O135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36" spans="1:15" ht="20.100000000000001" customHeight="1">
      <c r="A136">
        <f ca="1">IF(B136&gt;VLOOKUP($E$2&amp;"-"&amp;$C$3,CHIAPHONG!$A$2:$K$396,2,FALSE),0,A135+1)</f>
        <v>241</v>
      </c>
      <c r="B136" s="34">
        <f t="shared" si="2"/>
        <v>108</v>
      </c>
      <c r="C136" s="107">
        <f ca="1">IF($A136&gt;0,VLOOKUP($A136,DS!$A$3:$K$4912,4),"")</f>
        <v>1921216577</v>
      </c>
      <c r="D136" s="35" t="str">
        <f ca="1">IF($A136&gt;0,VLOOKUP($A136,DS!$A$3:$K$4912,5),"")</f>
        <v>Hoàng Nhật</v>
      </c>
      <c r="E136" s="36" t="str">
        <f ca="1">IF($A136&gt;0,VLOOKUP($A136,DS!$A$3:$K$4912,6),"")</f>
        <v>Quang</v>
      </c>
      <c r="F136" s="111" t="str">
        <f ca="1">IF($A136&gt;0,VLOOKUP($A136,DS!$A$3:$K$4912,8),"")</f>
        <v>MTH 101 Y</v>
      </c>
      <c r="G136" s="111" t="str">
        <f ca="1">IF($A136&gt;0,VLOOKUP($A136,DS!$A$3:$K$4912,9),"")</f>
        <v>K20PSU_QTH</v>
      </c>
      <c r="H136" s="37"/>
      <c r="I136" s="38"/>
      <c r="J136" s="38"/>
      <c r="K136" s="38"/>
      <c r="L136" s="329" t="str">
        <f ca="1">IF($A136&gt;0,VLOOKUP($A136,DS!$A$3:$Q$4912,16,0),"")</f>
        <v>Nợ LP</v>
      </c>
      <c r="M136" s="330"/>
      <c r="N136" s="331"/>
      <c r="O136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37" spans="1:15" ht="20.100000000000001" customHeight="1">
      <c r="A137">
        <f ca="1">IF(B137&gt;VLOOKUP($E$2&amp;"-"&amp;$C$3,CHIAPHONG!$A$2:$K$396,2,FALSE),0,A136+1)</f>
        <v>242</v>
      </c>
      <c r="B137" s="34">
        <f t="shared" si="2"/>
        <v>109</v>
      </c>
      <c r="C137" s="107">
        <f ca="1">IF($A137&gt;0,VLOOKUP($A137,DS!$A$3:$K$4912,4),"")</f>
        <v>2020715634</v>
      </c>
      <c r="D137" s="35" t="str">
        <f ca="1">IF($A137&gt;0,VLOOKUP($A137,DS!$A$3:$K$4912,5),"")</f>
        <v>Phan Ngọc</v>
      </c>
      <c r="E137" s="36" t="str">
        <f ca="1">IF($A137&gt;0,VLOOKUP($A137,DS!$A$3:$K$4912,6),"")</f>
        <v>Quyên</v>
      </c>
      <c r="F137" s="111" t="str">
        <f ca="1">IF($A137&gt;0,VLOOKUP($A137,DS!$A$3:$K$4912,8),"")</f>
        <v>MTH 101 S</v>
      </c>
      <c r="G137" s="111" t="str">
        <f ca="1">IF($A137&gt;0,VLOOKUP($A137,DS!$A$3:$K$4912,9),"")</f>
        <v>K20PSU-DLK</v>
      </c>
      <c r="H137" s="37"/>
      <c r="I137" s="38"/>
      <c r="J137" s="38"/>
      <c r="K137" s="38"/>
      <c r="L137" s="329" t="str">
        <f ca="1">IF($A137&gt;0,VLOOKUP($A137,DS!$A$3:$Q$4912,16,0),"")</f>
        <v>Nợ LP</v>
      </c>
      <c r="M137" s="330"/>
      <c r="N137" s="331"/>
      <c r="O137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38" spans="1:15" ht="20.100000000000001" customHeight="1">
      <c r="A138">
        <f ca="1">IF(B138&gt;VLOOKUP($E$2&amp;"-"&amp;$C$3,CHIAPHONG!$A$2:$K$396,2,FALSE),0,A137+1)</f>
        <v>243</v>
      </c>
      <c r="B138" s="34">
        <f t="shared" si="2"/>
        <v>110</v>
      </c>
      <c r="C138" s="107">
        <f ca="1">IF($A138&gt;0,VLOOKUP($A138,DS!$A$3:$K$4912,4),"")</f>
        <v>2020716931</v>
      </c>
      <c r="D138" s="35" t="str">
        <f ca="1">IF($A138&gt;0,VLOOKUP($A138,DS!$A$3:$K$4912,5),"")</f>
        <v>Bùi Lê Như</v>
      </c>
      <c r="E138" s="36" t="str">
        <f ca="1">IF($A138&gt;0,VLOOKUP($A138,DS!$A$3:$K$4912,6),"")</f>
        <v>Quỳnh</v>
      </c>
      <c r="F138" s="111" t="str">
        <f ca="1">IF($A138&gt;0,VLOOKUP($A138,DS!$A$3:$K$4912,8),"")</f>
        <v>MTH 101 U</v>
      </c>
      <c r="G138" s="111" t="str">
        <f ca="1">IF($A138&gt;0,VLOOKUP($A138,DS!$A$3:$K$4912,9),"")</f>
        <v>K20PSU-DLK</v>
      </c>
      <c r="H138" s="37"/>
      <c r="I138" s="38"/>
      <c r="J138" s="38"/>
      <c r="K138" s="38"/>
      <c r="L138" s="329" t="str">
        <f ca="1">IF($A138&gt;0,VLOOKUP($A138,DS!$A$3:$Q$4912,16,0),"")</f>
        <v>Nợ LP</v>
      </c>
      <c r="M138" s="330"/>
      <c r="N138" s="331"/>
      <c r="O138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39" spans="1:15" ht="20.100000000000001" customHeight="1">
      <c r="A139">
        <f ca="1">IF(B139&gt;VLOOKUP($E$2&amp;"-"&amp;$C$3,CHIAPHONG!$A$2:$K$396,2,FALSE),0,A138+1)</f>
        <v>244</v>
      </c>
      <c r="B139" s="34">
        <f t="shared" si="2"/>
        <v>111</v>
      </c>
      <c r="C139" s="107">
        <f ca="1">IF($A139&gt;0,VLOOKUP($A139,DS!$A$3:$K$4912,4),"")</f>
        <v>171326085</v>
      </c>
      <c r="D139" s="35" t="str">
        <f ca="1">IF($A139&gt;0,VLOOKUP($A139,DS!$A$3:$K$4912,5),"")</f>
        <v>Huỳnh Thị Như</v>
      </c>
      <c r="E139" s="36" t="str">
        <f ca="1">IF($A139&gt;0,VLOOKUP($A139,DS!$A$3:$K$4912,6),"")</f>
        <v>Quỳnh</v>
      </c>
      <c r="F139" s="111" t="str">
        <f ca="1">IF($A139&gt;0,VLOOKUP($A139,DS!$A$3:$K$4912,8),"")</f>
        <v>MTH 101 G</v>
      </c>
      <c r="G139" s="111" t="str">
        <f ca="1">IF($A139&gt;0,VLOOKUP($A139,DS!$A$3:$K$4912,9),"")</f>
        <v>K18KCD</v>
      </c>
      <c r="H139" s="37"/>
      <c r="I139" s="38"/>
      <c r="J139" s="38"/>
      <c r="K139" s="38"/>
      <c r="L139" s="329" t="str">
        <f ca="1">IF($A139&gt;0,VLOOKUP($A139,DS!$A$3:$Q$4912,16,0),"")</f>
        <v>Nợ LP</v>
      </c>
      <c r="M139" s="330"/>
      <c r="N139" s="331"/>
      <c r="O139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40" spans="1:15" ht="20.100000000000001" customHeight="1">
      <c r="A140">
        <f ca="1">IF(B140&gt;VLOOKUP($E$2&amp;"-"&amp;$C$3,CHIAPHONG!$A$2:$K$396,2,FALSE),0,A139+1)</f>
        <v>245</v>
      </c>
      <c r="B140" s="34">
        <f t="shared" si="2"/>
        <v>112</v>
      </c>
      <c r="C140" s="107">
        <f ca="1">IF($A140&gt;0,VLOOKUP($A140,DS!$A$3:$K$4912,4),"")</f>
        <v>1920255521</v>
      </c>
      <c r="D140" s="35" t="str">
        <f ca="1">IF($A140&gt;0,VLOOKUP($A140,DS!$A$3:$K$4912,5),"")</f>
        <v>Mai Thị Thiên</v>
      </c>
      <c r="E140" s="36" t="str">
        <f ca="1">IF($A140&gt;0,VLOOKUP($A140,DS!$A$3:$K$4912,6),"")</f>
        <v>Tâm</v>
      </c>
      <c r="F140" s="111" t="str">
        <f ca="1">IF($A140&gt;0,VLOOKUP($A140,DS!$A$3:$K$4912,8),"")</f>
        <v>MTH 101 A</v>
      </c>
      <c r="G140" s="111" t="str">
        <f ca="1">IF($A140&gt;0,VLOOKUP($A140,DS!$A$3:$K$4912,9),"")</f>
        <v>K20PSU_KKT</v>
      </c>
      <c r="H140" s="37"/>
      <c r="I140" s="38"/>
      <c r="J140" s="38"/>
      <c r="K140" s="38"/>
      <c r="L140" s="329" t="str">
        <f ca="1">IF($A140&gt;0,VLOOKUP($A140,DS!$A$3:$Q$4912,16,0),"")</f>
        <v>Nợ LP</v>
      </c>
      <c r="M140" s="330"/>
      <c r="N140" s="331"/>
      <c r="O140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41" spans="1:15" ht="20.100000000000001" customHeight="1">
      <c r="A141">
        <f ca="1">IF(B141&gt;VLOOKUP($E$2&amp;"-"&amp;$C$3,CHIAPHONG!$A$2:$K$396,2,FALSE),0,A140+1)</f>
        <v>246</v>
      </c>
      <c r="B141" s="34">
        <f t="shared" si="2"/>
        <v>113</v>
      </c>
      <c r="C141" s="107">
        <f ca="1">IF($A141&gt;0,VLOOKUP($A141,DS!$A$3:$K$4912,4),"")</f>
        <v>2020252760</v>
      </c>
      <c r="D141" s="35" t="str">
        <f ca="1">IF($A141&gt;0,VLOOKUP($A141,DS!$A$3:$K$4912,5),"")</f>
        <v>Hồ Duy</v>
      </c>
      <c r="E141" s="36" t="str">
        <f ca="1">IF($A141&gt;0,VLOOKUP($A141,DS!$A$3:$K$4912,6),"")</f>
        <v>Tân</v>
      </c>
      <c r="F141" s="111" t="str">
        <f ca="1">IF($A141&gt;0,VLOOKUP($A141,DS!$A$3:$K$4912,8),"")</f>
        <v>MTH 101 O</v>
      </c>
      <c r="G141" s="111" t="str">
        <f ca="1">IF($A141&gt;0,VLOOKUP($A141,DS!$A$3:$K$4912,9),"")</f>
        <v>K20KKT</v>
      </c>
      <c r="H141" s="37"/>
      <c r="I141" s="38"/>
      <c r="J141" s="38"/>
      <c r="K141" s="38"/>
      <c r="L141" s="329" t="str">
        <f ca="1">IF($A141&gt;0,VLOOKUP($A141,DS!$A$3:$Q$4912,16,0),"")</f>
        <v>Nợ LP</v>
      </c>
      <c r="M141" s="330"/>
      <c r="N141" s="331"/>
      <c r="O141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42" spans="1:15" ht="20.100000000000001" customHeight="1">
      <c r="A142">
        <f ca="1">IF(B142&gt;VLOOKUP($E$2&amp;"-"&amp;$C$3,CHIAPHONG!$A$2:$K$396,2,FALSE),0,A141+1)</f>
        <v>247</v>
      </c>
      <c r="B142" s="34">
        <f t="shared" si="2"/>
        <v>114</v>
      </c>
      <c r="C142" s="107">
        <f ca="1">IF($A142&gt;0,VLOOKUP($A142,DS!$A$3:$K$4912,4),"")</f>
        <v>2021718453</v>
      </c>
      <c r="D142" s="35" t="str">
        <f ca="1">IF($A142&gt;0,VLOOKUP($A142,DS!$A$3:$K$4912,5),"")</f>
        <v>Hoàng Công</v>
      </c>
      <c r="E142" s="36" t="str">
        <f ca="1">IF($A142&gt;0,VLOOKUP($A142,DS!$A$3:$K$4912,6),"")</f>
        <v>Tấn</v>
      </c>
      <c r="F142" s="111" t="str">
        <f ca="1">IF($A142&gt;0,VLOOKUP($A142,DS!$A$3:$K$4912,8),"")</f>
        <v>MTH 101 E</v>
      </c>
      <c r="G142" s="111" t="str">
        <f ca="1">IF($A142&gt;0,VLOOKUP($A142,DS!$A$3:$K$4912,9),"")</f>
        <v>K20DLK</v>
      </c>
      <c r="H142" s="37"/>
      <c r="I142" s="38"/>
      <c r="J142" s="38"/>
      <c r="K142" s="38"/>
      <c r="L142" s="329" t="str">
        <f ca="1">IF($A142&gt;0,VLOOKUP($A142,DS!$A$3:$Q$4912,16,0),"")</f>
        <v>Nợ LP</v>
      </c>
      <c r="M142" s="330"/>
      <c r="N142" s="331"/>
      <c r="O142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43" spans="1:15" ht="20.100000000000001" customHeight="1">
      <c r="A143">
        <f ca="1">IF(B143&gt;VLOOKUP($E$2&amp;"-"&amp;$C$3,CHIAPHONG!$A$2:$K$396,2,FALSE),0,A142+1)</f>
        <v>248</v>
      </c>
      <c r="B143" s="34">
        <f t="shared" si="2"/>
        <v>115</v>
      </c>
      <c r="C143" s="107">
        <f ca="1">IF($A143&gt;0,VLOOKUP($A143,DS!$A$3:$K$4912,4),"")</f>
        <v>2021723619</v>
      </c>
      <c r="D143" s="35" t="str">
        <f ca="1">IF($A143&gt;0,VLOOKUP($A143,DS!$A$3:$K$4912,5),"")</f>
        <v>Chế Văn</v>
      </c>
      <c r="E143" s="36" t="str">
        <f ca="1">IF($A143&gt;0,VLOOKUP($A143,DS!$A$3:$K$4912,6),"")</f>
        <v>Thái</v>
      </c>
      <c r="F143" s="111" t="str">
        <f ca="1">IF($A143&gt;0,VLOOKUP($A143,DS!$A$3:$K$4912,8),"")</f>
        <v>MTH 101 G</v>
      </c>
      <c r="G143" s="111" t="str">
        <f ca="1">IF($A143&gt;0,VLOOKUP($A143,DS!$A$3:$K$4912,9),"")</f>
        <v>K20DLL</v>
      </c>
      <c r="H143" s="37"/>
      <c r="I143" s="38"/>
      <c r="J143" s="38"/>
      <c r="K143" s="38"/>
      <c r="L143" s="329" t="str">
        <f ca="1">IF($A143&gt;0,VLOOKUP($A143,DS!$A$3:$Q$4912,16,0),"")</f>
        <v>Nợ LP, HP</v>
      </c>
      <c r="M143" s="330"/>
      <c r="N143" s="331"/>
      <c r="O143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44" spans="1:15" ht="20.100000000000001" customHeight="1">
      <c r="A144">
        <f ca="1">IF(B144&gt;VLOOKUP($E$2&amp;"-"&amp;$C$3,CHIAPHONG!$A$2:$K$396,2,FALSE),0,A143+1)</f>
        <v>249</v>
      </c>
      <c r="B144" s="34">
        <f t="shared" si="2"/>
        <v>116</v>
      </c>
      <c r="C144" s="107">
        <f ca="1">IF($A144&gt;0,VLOOKUP($A144,DS!$A$3:$K$4912,4),"")</f>
        <v>2021433960</v>
      </c>
      <c r="D144" s="35" t="str">
        <f ca="1">IF($A144&gt;0,VLOOKUP($A144,DS!$A$3:$K$4912,5),"")</f>
        <v>Trần Văn</v>
      </c>
      <c r="E144" s="36" t="str">
        <f ca="1">IF($A144&gt;0,VLOOKUP($A144,DS!$A$3:$K$4912,6),"")</f>
        <v>Thái</v>
      </c>
      <c r="F144" s="111" t="str">
        <f ca="1">IF($A144&gt;0,VLOOKUP($A144,DS!$A$3:$K$4912,8),"")</f>
        <v>MTH 101 A</v>
      </c>
      <c r="G144" s="111" t="str">
        <f ca="1">IF($A144&gt;0,VLOOKUP($A144,DS!$A$3:$K$4912,9),"")</f>
        <v>K20CMU-TTT</v>
      </c>
      <c r="H144" s="37"/>
      <c r="I144" s="38"/>
      <c r="J144" s="38"/>
      <c r="K144" s="38"/>
      <c r="L144" s="329" t="str">
        <f ca="1">IF($A144&gt;0,VLOOKUP($A144,DS!$A$3:$Q$4912,16,0),"")</f>
        <v>Nợ LP</v>
      </c>
      <c r="M144" s="330"/>
      <c r="N144" s="331"/>
      <c r="O144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45" spans="1:15" ht="20.100000000000001" customHeight="1">
      <c r="A145">
        <f ca="1">IF(B145&gt;VLOOKUP($E$2&amp;"-"&amp;$C$3,CHIAPHONG!$A$2:$K$396,2,FALSE),0,A144+1)</f>
        <v>250</v>
      </c>
      <c r="B145" s="34">
        <f t="shared" si="2"/>
        <v>117</v>
      </c>
      <c r="C145" s="107">
        <f ca="1">IF($A145&gt;0,VLOOKUP($A145,DS!$A$3:$K$4912,4),"")</f>
        <v>2020257305</v>
      </c>
      <c r="D145" s="35" t="str">
        <f ca="1">IF($A145&gt;0,VLOOKUP($A145,DS!$A$3:$K$4912,5),"")</f>
        <v>Nguyễn Thị Lệ</v>
      </c>
      <c r="E145" s="36" t="str">
        <f ca="1">IF($A145&gt;0,VLOOKUP($A145,DS!$A$3:$K$4912,6),"")</f>
        <v>Thắm</v>
      </c>
      <c r="F145" s="111" t="str">
        <f ca="1">IF($A145&gt;0,VLOOKUP($A145,DS!$A$3:$K$4912,8),"")</f>
        <v>MTH 101 O</v>
      </c>
      <c r="G145" s="111" t="str">
        <f ca="1">IF($A145&gt;0,VLOOKUP($A145,DS!$A$3:$K$4912,9),"")</f>
        <v>K20KKT</v>
      </c>
      <c r="H145" s="37"/>
      <c r="I145" s="38"/>
      <c r="J145" s="38"/>
      <c r="K145" s="38"/>
      <c r="L145" s="329" t="str">
        <f ca="1">IF($A145&gt;0,VLOOKUP($A145,DS!$A$3:$Q$4912,16,0),"")</f>
        <v>Nợ LP</v>
      </c>
      <c r="M145" s="330"/>
      <c r="N145" s="331"/>
      <c r="O145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46" spans="1:15" ht="20.100000000000001" customHeight="1">
      <c r="A146">
        <f ca="1">IF(B146&gt;VLOOKUP($E$2&amp;"-"&amp;$C$3,CHIAPHONG!$A$2:$K$396,2,FALSE),0,A145+1)</f>
        <v>251</v>
      </c>
      <c r="B146" s="34">
        <f t="shared" si="2"/>
        <v>118</v>
      </c>
      <c r="C146" s="107">
        <f ca="1">IF($A146&gt;0,VLOOKUP($A146,DS!$A$3:$K$4912,4),"")</f>
        <v>2021726030</v>
      </c>
      <c r="D146" s="35" t="str">
        <f ca="1">IF($A146&gt;0,VLOOKUP($A146,DS!$A$3:$K$4912,5),"")</f>
        <v>Lê Tự Phước</v>
      </c>
      <c r="E146" s="36" t="str">
        <f ca="1">IF($A146&gt;0,VLOOKUP($A146,DS!$A$3:$K$4912,6),"")</f>
        <v>Thắng</v>
      </c>
      <c r="F146" s="111" t="str">
        <f ca="1">IF($A146&gt;0,VLOOKUP($A146,DS!$A$3:$K$4912,8),"")</f>
        <v>MTH 101 W</v>
      </c>
      <c r="G146" s="111" t="str">
        <f ca="1">IF($A146&gt;0,VLOOKUP($A146,DS!$A$3:$K$4912,9),"")</f>
        <v>K20PSU-DLK</v>
      </c>
      <c r="H146" s="37"/>
      <c r="I146" s="38"/>
      <c r="J146" s="38"/>
      <c r="K146" s="38"/>
      <c r="L146" s="329" t="str">
        <f ca="1">IF($A146&gt;0,VLOOKUP($A146,DS!$A$3:$Q$4912,16,0),"")</f>
        <v>Nợ LP</v>
      </c>
      <c r="M146" s="330"/>
      <c r="N146" s="331"/>
      <c r="O146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47" spans="1:15" ht="20.100000000000001" customHeight="1">
      <c r="A147">
        <f ca="1">IF(B147&gt;VLOOKUP($E$2&amp;"-"&amp;$C$3,CHIAPHONG!$A$2:$K$396,2,FALSE),0,A146+1)</f>
        <v>252</v>
      </c>
      <c r="B147" s="34">
        <f t="shared" si="2"/>
        <v>119</v>
      </c>
      <c r="C147" s="107">
        <f ca="1">IF($A147&gt;0,VLOOKUP($A147,DS!$A$3:$K$4912,4),"")</f>
        <v>2021340944</v>
      </c>
      <c r="D147" s="35" t="str">
        <f ca="1">IF($A147&gt;0,VLOOKUP($A147,DS!$A$3:$K$4912,5),"")</f>
        <v>Đinh Trí</v>
      </c>
      <c r="E147" s="36" t="str">
        <f ca="1">IF($A147&gt;0,VLOOKUP($A147,DS!$A$3:$K$4912,6),"")</f>
        <v>Thành</v>
      </c>
      <c r="F147" s="111" t="str">
        <f ca="1">IF($A147&gt;0,VLOOKUP($A147,DS!$A$3:$K$4912,8),"")</f>
        <v>MTH 101 Y</v>
      </c>
      <c r="G147" s="111" t="str">
        <f ca="1">IF($A147&gt;0,VLOOKUP($A147,DS!$A$3:$K$4912,9),"")</f>
        <v>K20PSU-QTH</v>
      </c>
      <c r="H147" s="37"/>
      <c r="I147" s="38"/>
      <c r="J147" s="38"/>
      <c r="K147" s="38"/>
      <c r="L147" s="329" t="str">
        <f ca="1">IF($A147&gt;0,VLOOKUP($A147,DS!$A$3:$Q$4912,16,0),"")</f>
        <v>Nợ LP</v>
      </c>
      <c r="M147" s="330"/>
      <c r="N147" s="331"/>
      <c r="O147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48" spans="1:15" ht="20.100000000000001" customHeight="1">
      <c r="A148">
        <f ca="1">IF(B148&gt;VLOOKUP($E$2&amp;"-"&amp;$C$3,CHIAPHONG!$A$2:$K$396,2,FALSE),0,A147+1)</f>
        <v>253</v>
      </c>
      <c r="B148" s="34">
        <f t="shared" si="2"/>
        <v>120</v>
      </c>
      <c r="C148" s="107">
        <f ca="1">IF($A148&gt;0,VLOOKUP($A148,DS!$A$3:$K$4912,4),"")</f>
        <v>2021728238</v>
      </c>
      <c r="D148" s="35" t="str">
        <f ca="1">IF($A148&gt;0,VLOOKUP($A148,DS!$A$3:$K$4912,5),"")</f>
        <v>Huỳnh Ngọc</v>
      </c>
      <c r="E148" s="36" t="str">
        <f ca="1">IF($A148&gt;0,VLOOKUP($A148,DS!$A$3:$K$4912,6),"")</f>
        <v>Thành</v>
      </c>
      <c r="F148" s="111" t="str">
        <f ca="1">IF($A148&gt;0,VLOOKUP($A148,DS!$A$3:$K$4912,8),"")</f>
        <v>MTH 101 W</v>
      </c>
      <c r="G148" s="111" t="str">
        <f ca="1">IF($A148&gt;0,VLOOKUP($A148,DS!$A$3:$K$4912,9),"")</f>
        <v>K20PSU-DLK</v>
      </c>
      <c r="H148" s="37"/>
      <c r="I148" s="38"/>
      <c r="J148" s="38"/>
      <c r="K148" s="38"/>
      <c r="L148" s="329" t="str">
        <f ca="1">IF($A148&gt;0,VLOOKUP($A148,DS!$A$3:$Q$4912,16,0),"")</f>
        <v>Nợ LP</v>
      </c>
      <c r="M148" s="330"/>
      <c r="N148" s="331"/>
      <c r="O148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49" spans="1:15" ht="23.25" customHeight="1">
      <c r="B149" s="43" t="s">
        <v>34</v>
      </c>
      <c r="C149" s="44"/>
      <c r="D149" s="45"/>
      <c r="E149" s="46"/>
      <c r="F149" s="47"/>
      <c r="G149" s="47"/>
      <c r="H149" s="48"/>
      <c r="I149" s="49"/>
      <c r="J149" s="49"/>
      <c r="K149" s="49"/>
      <c r="L149" s="290"/>
      <c r="M149" s="290"/>
      <c r="N149" s="290"/>
    </row>
    <row r="150" spans="1:15" ht="20.100000000000001" customHeight="1">
      <c r="A150">
        <v>0</v>
      </c>
      <c r="B150" s="50" t="s">
        <v>60</v>
      </c>
      <c r="C150" s="109"/>
      <c r="D150" s="52"/>
      <c r="E150" s="53"/>
      <c r="F150" s="113"/>
      <c r="G150" s="113"/>
      <c r="H150" s="55"/>
      <c r="I150" s="56"/>
      <c r="J150" s="56"/>
      <c r="K150" s="56"/>
      <c r="L150" s="57"/>
      <c r="M150" s="57"/>
      <c r="N150" s="57"/>
    </row>
    <row r="151" spans="1:15" ht="20.100000000000001" customHeight="1">
      <c r="B151" s="58"/>
      <c r="C151" s="51"/>
      <c r="D151" s="52"/>
      <c r="E151" s="53"/>
      <c r="F151" s="54"/>
      <c r="G151" s="54"/>
      <c r="H151" s="55"/>
      <c r="I151" s="56"/>
      <c r="J151" s="56"/>
      <c r="K151" s="56"/>
      <c r="L151" s="57"/>
      <c r="M151" s="57"/>
      <c r="N151" s="57"/>
    </row>
    <row r="152" spans="1:15" ht="20.100000000000001" customHeight="1">
      <c r="B152" s="58"/>
      <c r="C152" s="51"/>
      <c r="D152" s="52"/>
      <c r="E152" s="53"/>
      <c r="F152" s="54"/>
      <c r="G152" s="54"/>
      <c r="H152" s="55"/>
      <c r="I152" s="56"/>
      <c r="J152" s="56"/>
      <c r="K152" s="56"/>
      <c r="L152" s="57"/>
      <c r="M152" s="57"/>
      <c r="N152" s="57"/>
    </row>
    <row r="153" spans="1:15" ht="7.5" customHeight="1">
      <c r="B153" s="58"/>
      <c r="C153" s="51"/>
      <c r="D153" s="52"/>
      <c r="E153" s="53"/>
      <c r="F153" s="54"/>
      <c r="G153" s="54"/>
      <c r="H153" s="55"/>
      <c r="I153" s="56"/>
      <c r="J153" s="56"/>
      <c r="K153" s="56"/>
      <c r="L153" s="57"/>
      <c r="M153" s="57"/>
      <c r="N153" s="57"/>
    </row>
    <row r="154" spans="1:15" ht="20.100000000000001" customHeight="1">
      <c r="B154" s="59" t="s">
        <v>35</v>
      </c>
      <c r="C154" s="51"/>
      <c r="D154" s="52"/>
      <c r="E154" s="53"/>
      <c r="F154" s="54"/>
      <c r="G154" s="54"/>
      <c r="H154" s="55"/>
      <c r="I154" s="56"/>
      <c r="J154" s="56"/>
      <c r="K154" s="56"/>
      <c r="L154" s="57"/>
      <c r="M154" s="57"/>
      <c r="N154" s="57"/>
    </row>
    <row r="155" spans="1:15" ht="12.75" customHeight="1">
      <c r="A155" s="101">
        <v>0</v>
      </c>
      <c r="L155" s="102" t="str">
        <f ca="1">[2]!ExtractElement($L$1,5,"-")+3&amp;"/"</f>
        <v>10/</v>
      </c>
      <c r="M155" t="str">
        <f ca="1">[2]!ExtractElement($L$1,4,"-")</f>
        <v>12</v>
      </c>
    </row>
    <row r="156" spans="1:15" ht="20.100000000000001" customHeight="1">
      <c r="A156">
        <f ca="1">IF(B156&gt;VLOOKUP($E$2&amp;"-"&amp;$C$3,CHIAPHONG!$A$2:$K$396,2,FALSE),0,A148+1)</f>
        <v>254</v>
      </c>
      <c r="B156" s="60">
        <f>B148+1</f>
        <v>121</v>
      </c>
      <c r="C156" s="110">
        <f ca="1">IF($A156&gt;0,VLOOKUP($A156,DS!$A$3:$K$4912,4),"")</f>
        <v>2020217348</v>
      </c>
      <c r="D156" s="61" t="str">
        <f ca="1">IF($A156&gt;0,VLOOKUP($A156,DS!$A$3:$K$4912,5),"")</f>
        <v>Huỳnh Thị Phương</v>
      </c>
      <c r="E156" s="62" t="str">
        <f ca="1">IF($A156&gt;0,VLOOKUP($A156,DS!$A$3:$K$4912,6),"")</f>
        <v>Thảo</v>
      </c>
      <c r="F156" s="114" t="str">
        <f ca="1">IF($A156&gt;0,VLOOKUP($A156,DS!$A$3:$K$4912,8),"")</f>
        <v>MTH 101 AC</v>
      </c>
      <c r="G156" s="114" t="str">
        <f ca="1">IF($A156&gt;0,VLOOKUP($A156,DS!$A$3:$K$4912,9),"")</f>
        <v>K20QTH</v>
      </c>
      <c r="H156" s="63"/>
      <c r="I156" s="64"/>
      <c r="J156" s="64"/>
      <c r="K156" s="64"/>
      <c r="L156" s="334" t="str">
        <f ca="1">IF($A156&gt;0,VLOOKUP($A156,DS!$A$3:$Q$4912,16,0),"")</f>
        <v>Nợ LP</v>
      </c>
      <c r="M156" s="335"/>
      <c r="N156" s="336"/>
      <c r="O156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57" spans="1:15" ht="20.100000000000001" customHeight="1">
      <c r="A157">
        <f ca="1">IF(B157&gt;VLOOKUP($E$2&amp;"-"&amp;$C$3,CHIAPHONG!$A$2:$K$396,2,FALSE),0,A156+1)</f>
        <v>255</v>
      </c>
      <c r="B157" s="34">
        <f t="shared" ref="B157:B185" si="3">B156+1</f>
        <v>122</v>
      </c>
      <c r="C157" s="107">
        <f ca="1">IF($A157&gt;0,VLOOKUP($A157,DS!$A$3:$K$4912,4),"")</f>
        <v>2020358270</v>
      </c>
      <c r="D157" s="35" t="str">
        <f ca="1">IF($A157&gt;0,VLOOKUP($A157,DS!$A$3:$K$4912,5),"")</f>
        <v>Lê Phương</v>
      </c>
      <c r="E157" s="36" t="str">
        <f ca="1">IF($A157&gt;0,VLOOKUP($A157,DS!$A$3:$K$4912,6),"")</f>
        <v>Thảo</v>
      </c>
      <c r="F157" s="111" t="str">
        <f ca="1">IF($A157&gt;0,VLOOKUP($A157,DS!$A$3:$K$4912,8),"")</f>
        <v>MTH 101 A</v>
      </c>
      <c r="G157" s="111" t="str">
        <f ca="1">IF($A157&gt;0,VLOOKUP($A157,DS!$A$3:$K$4912,9),"")</f>
        <v>1+1+2</v>
      </c>
      <c r="H157" s="37"/>
      <c r="I157" s="38"/>
      <c r="J157" s="38"/>
      <c r="K157" s="38"/>
      <c r="L157" s="329" t="str">
        <f ca="1">IF($A157&gt;0,VLOOKUP($A157,DS!$A$3:$Q$4912,16,0),"")</f>
        <v>Nợ LP</v>
      </c>
      <c r="M157" s="330"/>
      <c r="N157" s="331"/>
      <c r="O157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58" spans="1:15" ht="20.100000000000001" customHeight="1">
      <c r="A158">
        <f ca="1">IF(B158&gt;VLOOKUP($E$2&amp;"-"&amp;$C$3,CHIAPHONG!$A$2:$K$396,2,FALSE),0,A157+1)</f>
        <v>256</v>
      </c>
      <c r="B158" s="34">
        <f t="shared" si="3"/>
        <v>123</v>
      </c>
      <c r="C158" s="107">
        <f ca="1">IF($A158&gt;0,VLOOKUP($A158,DS!$A$3:$K$4912,4),"")</f>
        <v>2020714363</v>
      </c>
      <c r="D158" s="35" t="str">
        <f ca="1">IF($A158&gt;0,VLOOKUP($A158,DS!$A$3:$K$4912,5),"")</f>
        <v>Nguyễn Thị Hiền</v>
      </c>
      <c r="E158" s="36" t="str">
        <f ca="1">IF($A158&gt;0,VLOOKUP($A158,DS!$A$3:$K$4912,6),"")</f>
        <v>Thảo</v>
      </c>
      <c r="F158" s="111" t="str">
        <f ca="1">IF($A158&gt;0,VLOOKUP($A158,DS!$A$3:$K$4912,8),"")</f>
        <v>MTH 101 U</v>
      </c>
      <c r="G158" s="111" t="str">
        <f ca="1">IF($A158&gt;0,VLOOKUP($A158,DS!$A$3:$K$4912,9),"")</f>
        <v>K20PSU-DLK</v>
      </c>
      <c r="H158" s="37"/>
      <c r="I158" s="38"/>
      <c r="J158" s="38"/>
      <c r="K158" s="38"/>
      <c r="L158" s="329" t="str">
        <f ca="1">IF($A158&gt;0,VLOOKUP($A158,DS!$A$3:$Q$4912,16,0),"")</f>
        <v>Nợ LP</v>
      </c>
      <c r="M158" s="330"/>
      <c r="N158" s="331"/>
      <c r="O158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59" spans="1:15" ht="20.100000000000001" customHeight="1">
      <c r="A159">
        <f ca="1">IF(B159&gt;VLOOKUP($E$2&amp;"-"&amp;$C$3,CHIAPHONG!$A$2:$K$396,2,FALSE),0,A158+1)</f>
        <v>257</v>
      </c>
      <c r="B159" s="34">
        <f t="shared" si="3"/>
        <v>124</v>
      </c>
      <c r="C159" s="107">
        <f ca="1">IF($A159&gt;0,VLOOKUP($A159,DS!$A$3:$K$4912,4),"")</f>
        <v>2020726498</v>
      </c>
      <c r="D159" s="35" t="str">
        <f ca="1">IF($A159&gt;0,VLOOKUP($A159,DS!$A$3:$K$4912,5),"")</f>
        <v>Đào Thị</v>
      </c>
      <c r="E159" s="36" t="str">
        <f ca="1">IF($A159&gt;0,VLOOKUP($A159,DS!$A$3:$K$4912,6),"")</f>
        <v>Thê</v>
      </c>
      <c r="F159" s="111" t="str">
        <f ca="1">IF($A159&gt;0,VLOOKUP($A159,DS!$A$3:$K$4912,8),"")</f>
        <v>MTH 101 G</v>
      </c>
      <c r="G159" s="111" t="str">
        <f ca="1">IF($A159&gt;0,VLOOKUP($A159,DS!$A$3:$K$4912,9),"")</f>
        <v>K20DLL</v>
      </c>
      <c r="H159" s="37"/>
      <c r="I159" s="38"/>
      <c r="J159" s="38"/>
      <c r="K159" s="38"/>
      <c r="L159" s="329" t="str">
        <f ca="1">IF($A159&gt;0,VLOOKUP($A159,DS!$A$3:$Q$4912,16,0),"")</f>
        <v>Nợ LP, HP</v>
      </c>
      <c r="M159" s="330"/>
      <c r="N159" s="331"/>
      <c r="O159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60" spans="1:15" ht="20.100000000000001" customHeight="1">
      <c r="A160">
        <f ca="1">IF(B160&gt;VLOOKUP($E$2&amp;"-"&amp;$C$3,CHIAPHONG!$A$2:$K$396,2,FALSE),0,A159+1)</f>
        <v>258</v>
      </c>
      <c r="B160" s="34">
        <f t="shared" si="3"/>
        <v>125</v>
      </c>
      <c r="C160" s="107">
        <f ca="1">IF($A160&gt;0,VLOOKUP($A160,DS!$A$3:$K$4912,4),"")</f>
        <v>2020255670</v>
      </c>
      <c r="D160" s="35" t="str">
        <f ca="1">IF($A160&gt;0,VLOOKUP($A160,DS!$A$3:$K$4912,5),"")</f>
        <v>Trương Quỳnh</v>
      </c>
      <c r="E160" s="36" t="str">
        <f ca="1">IF($A160&gt;0,VLOOKUP($A160,DS!$A$3:$K$4912,6),"")</f>
        <v>Thi</v>
      </c>
      <c r="F160" s="111" t="str">
        <f ca="1">IF($A160&gt;0,VLOOKUP($A160,DS!$A$3:$K$4912,8),"")</f>
        <v>MTH 101 O</v>
      </c>
      <c r="G160" s="111" t="str">
        <f ca="1">IF($A160&gt;0,VLOOKUP($A160,DS!$A$3:$K$4912,9),"")</f>
        <v>K20KKT</v>
      </c>
      <c r="H160" s="37"/>
      <c r="I160" s="38"/>
      <c r="J160" s="38"/>
      <c r="K160" s="38"/>
      <c r="L160" s="329" t="str">
        <f ca="1">IF($A160&gt;0,VLOOKUP($A160,DS!$A$3:$Q$4912,16,0),"")</f>
        <v>Nợ LP</v>
      </c>
      <c r="M160" s="330"/>
      <c r="N160" s="331"/>
      <c r="O160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61" spans="1:15" ht="20.100000000000001" customHeight="1">
      <c r="A161">
        <f ca="1">IF(B161&gt;VLOOKUP($E$2&amp;"-"&amp;$C$3,CHIAPHONG!$A$2:$K$396,2,FALSE),0,A160+1)</f>
        <v>259</v>
      </c>
      <c r="B161" s="34">
        <f t="shared" si="3"/>
        <v>126</v>
      </c>
      <c r="C161" s="107">
        <f ca="1">IF($A161&gt;0,VLOOKUP($A161,DS!$A$3:$K$4912,4),"")</f>
        <v>1910219051</v>
      </c>
      <c r="D161" s="35" t="str">
        <f ca="1">IF($A161&gt;0,VLOOKUP($A161,DS!$A$3:$K$4912,5),"")</f>
        <v>Mai Đức</v>
      </c>
      <c r="E161" s="36" t="str">
        <f ca="1">IF($A161&gt;0,VLOOKUP($A161,DS!$A$3:$K$4912,6),"")</f>
        <v>Thiên</v>
      </c>
      <c r="F161" s="111" t="str">
        <f ca="1">IF($A161&gt;0,VLOOKUP($A161,DS!$A$3:$K$4912,8),"")</f>
        <v>MTH 101 G</v>
      </c>
      <c r="G161" s="111" t="str">
        <f ca="1">IF($A161&gt;0,VLOOKUP($A161,DS!$A$3:$K$4912,9),"")</f>
        <v>K19PSU-KCD</v>
      </c>
      <c r="H161" s="37"/>
      <c r="I161" s="38"/>
      <c r="J161" s="38"/>
      <c r="K161" s="38"/>
      <c r="L161" s="329" t="str">
        <f ca="1">IF($A161&gt;0,VLOOKUP($A161,DS!$A$3:$Q$4912,16,0),"")</f>
        <v>Nợ LP</v>
      </c>
      <c r="M161" s="330"/>
      <c r="N161" s="331"/>
      <c r="O161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62" spans="1:15" ht="20.100000000000001" customHeight="1">
      <c r="A162">
        <f ca="1">IF(B162&gt;VLOOKUP($E$2&amp;"-"&amp;$C$3,CHIAPHONG!$A$2:$K$396,2,FALSE),0,A161+1)</f>
        <v>260</v>
      </c>
      <c r="B162" s="34">
        <f t="shared" si="3"/>
        <v>127</v>
      </c>
      <c r="C162" s="107">
        <f ca="1">IF($A162&gt;0,VLOOKUP($A162,DS!$A$3:$K$4912,4),"")</f>
        <v>1810225587</v>
      </c>
      <c r="D162" s="35" t="str">
        <f ca="1">IF($A162&gt;0,VLOOKUP($A162,DS!$A$3:$K$4912,5),"")</f>
        <v>Nguyễn Thị Ngọc</v>
      </c>
      <c r="E162" s="36" t="str">
        <f ca="1">IF($A162&gt;0,VLOOKUP($A162,DS!$A$3:$K$4912,6),"")</f>
        <v>Thiện</v>
      </c>
      <c r="F162" s="111" t="str">
        <f ca="1">IF($A162&gt;0,VLOOKUP($A162,DS!$A$3:$K$4912,8),"")</f>
        <v>MTH 101 U</v>
      </c>
      <c r="G162" s="111" t="str">
        <f ca="1">IF($A162&gt;0,VLOOKUP($A162,DS!$A$3:$K$4912,9),"")</f>
        <v>K18PSU-QCD</v>
      </c>
      <c r="H162" s="37"/>
      <c r="I162" s="38"/>
      <c r="J162" s="38"/>
      <c r="K162" s="38"/>
      <c r="L162" s="329" t="str">
        <f ca="1">IF($A162&gt;0,VLOOKUP($A162,DS!$A$3:$Q$4912,16,0),"")</f>
        <v>Nợ LP</v>
      </c>
      <c r="M162" s="330"/>
      <c r="N162" s="331"/>
      <c r="O162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63" spans="1:15" ht="20.100000000000001" customHeight="1">
      <c r="A163">
        <f ca="1">IF(B163&gt;VLOOKUP($E$2&amp;"-"&amp;$C$3,CHIAPHONG!$A$2:$K$396,2,FALSE),0,A162+1)</f>
        <v>261</v>
      </c>
      <c r="B163" s="34">
        <f t="shared" si="3"/>
        <v>128</v>
      </c>
      <c r="C163" s="107">
        <f ca="1">IF($A163&gt;0,VLOOKUP($A163,DS!$A$3:$K$4912,4),"")</f>
        <v>1921250851</v>
      </c>
      <c r="D163" s="35" t="str">
        <f ca="1">IF($A163&gt;0,VLOOKUP($A163,DS!$A$3:$K$4912,5),"")</f>
        <v>Trần Phước</v>
      </c>
      <c r="E163" s="36" t="str">
        <f ca="1">IF($A163&gt;0,VLOOKUP($A163,DS!$A$3:$K$4912,6),"")</f>
        <v>Thịnh</v>
      </c>
      <c r="F163" s="111" t="str">
        <f ca="1">IF($A163&gt;0,VLOOKUP($A163,DS!$A$3:$K$4912,8),"")</f>
        <v>MTH 101 O</v>
      </c>
      <c r="G163" s="111" t="str">
        <f ca="1">IF($A163&gt;0,VLOOKUP($A163,DS!$A$3:$K$4912,9),"")</f>
        <v>K20KKT</v>
      </c>
      <c r="H163" s="37"/>
      <c r="I163" s="38"/>
      <c r="J163" s="38"/>
      <c r="K163" s="38"/>
      <c r="L163" s="329" t="str">
        <f ca="1">IF($A163&gt;0,VLOOKUP($A163,DS!$A$3:$Q$4912,16,0),"")</f>
        <v>Nợ LP</v>
      </c>
      <c r="M163" s="330"/>
      <c r="N163" s="331"/>
      <c r="O163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64" spans="1:15" ht="20.100000000000001" customHeight="1">
      <c r="A164">
        <f ca="1">IF(B164&gt;VLOOKUP($E$2&amp;"-"&amp;$C$3,CHIAPHONG!$A$2:$K$396,2,FALSE),0,A163+1)</f>
        <v>262</v>
      </c>
      <c r="B164" s="34">
        <f t="shared" si="3"/>
        <v>129</v>
      </c>
      <c r="C164" s="107">
        <f ca="1">IF($A164&gt;0,VLOOKUP($A164,DS!$A$3:$K$4912,4),"")</f>
        <v>1921148015</v>
      </c>
      <c r="D164" s="35" t="str">
        <f ca="1">IF($A164&gt;0,VLOOKUP($A164,DS!$A$3:$K$4912,5),"")</f>
        <v>Nguyễn Ngô Hồng</v>
      </c>
      <c r="E164" s="36" t="str">
        <f ca="1">IF($A164&gt;0,VLOOKUP($A164,DS!$A$3:$K$4912,6),"")</f>
        <v>Thọ</v>
      </c>
      <c r="F164" s="111" t="str">
        <f ca="1">IF($A164&gt;0,VLOOKUP($A164,DS!$A$3:$K$4912,8),"")</f>
        <v>MTH 101 A</v>
      </c>
      <c r="G164" s="111" t="str">
        <f ca="1">IF($A164&gt;0,VLOOKUP($A164,DS!$A$3:$K$4912,9),"")</f>
        <v>K20CMU_TTT</v>
      </c>
      <c r="H164" s="37"/>
      <c r="I164" s="38"/>
      <c r="J164" s="38"/>
      <c r="K164" s="38"/>
      <c r="L164" s="329" t="str">
        <f ca="1">IF($A164&gt;0,VLOOKUP($A164,DS!$A$3:$Q$4912,16,0),"")</f>
        <v>Nợ LP</v>
      </c>
      <c r="M164" s="330"/>
      <c r="N164" s="331"/>
      <c r="O164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65" spans="1:15" ht="20.100000000000001" customHeight="1">
      <c r="A165">
        <f ca="1">IF(B165&gt;VLOOKUP($E$2&amp;"-"&amp;$C$3,CHIAPHONG!$A$2:$K$396,2,FALSE),0,A164+1)</f>
        <v>263</v>
      </c>
      <c r="B165" s="34">
        <f t="shared" si="3"/>
        <v>130</v>
      </c>
      <c r="C165" s="107">
        <f ca="1">IF($A165&gt;0,VLOOKUP($A165,DS!$A$3:$K$4912,4),"")</f>
        <v>1821113812</v>
      </c>
      <c r="D165" s="35" t="str">
        <f ca="1">IF($A165&gt;0,VLOOKUP($A165,DS!$A$3:$K$4912,5),"")</f>
        <v>Ngô Tấn</v>
      </c>
      <c r="E165" s="36" t="str">
        <f ca="1">IF($A165&gt;0,VLOOKUP($A165,DS!$A$3:$K$4912,6),"")</f>
        <v>Thuận</v>
      </c>
      <c r="F165" s="111" t="str">
        <f ca="1">IF($A165&gt;0,VLOOKUP($A165,DS!$A$3:$K$4912,8),"")</f>
        <v>MTH 101 M</v>
      </c>
      <c r="G165" s="111" t="str">
        <f ca="1">IF($A165&gt;0,VLOOKUP($A165,DS!$A$3:$K$4912,9),"")</f>
        <v>K20KKT</v>
      </c>
      <c r="H165" s="37"/>
      <c r="I165" s="38"/>
      <c r="J165" s="38"/>
      <c r="K165" s="38"/>
      <c r="L165" s="329" t="str">
        <f ca="1">IF($A165&gt;0,VLOOKUP($A165,DS!$A$3:$Q$4912,16,0),"")</f>
        <v>Nợ LP</v>
      </c>
      <c r="M165" s="330"/>
      <c r="N165" s="331"/>
      <c r="O165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66" spans="1:15" ht="20.100000000000001" customHeight="1">
      <c r="A166">
        <f ca="1">IF(B166&gt;VLOOKUP($E$2&amp;"-"&amp;$C$3,CHIAPHONG!$A$2:$K$396,2,FALSE),0,A165+1)</f>
        <v>264</v>
      </c>
      <c r="B166" s="34">
        <f t="shared" si="3"/>
        <v>131</v>
      </c>
      <c r="C166" s="107">
        <f ca="1">IF($A166&gt;0,VLOOKUP($A166,DS!$A$3:$K$4912,4),"")</f>
        <v>1810215026</v>
      </c>
      <c r="D166" s="35" t="str">
        <f ca="1">IF($A166&gt;0,VLOOKUP($A166,DS!$A$3:$K$4912,5),"")</f>
        <v>Trần Thị Bích</v>
      </c>
      <c r="E166" s="36" t="str">
        <f ca="1">IF($A166&gt;0,VLOOKUP($A166,DS!$A$3:$K$4912,6),"")</f>
        <v>Thuận</v>
      </c>
      <c r="F166" s="111" t="str">
        <f ca="1">IF($A166&gt;0,VLOOKUP($A166,DS!$A$3:$K$4912,8),"")</f>
        <v>MTH 101 AG</v>
      </c>
      <c r="G166" s="111" t="str">
        <f ca="1">IF($A166&gt;0,VLOOKUP($A166,DS!$A$3:$K$4912,9),"")</f>
        <v>K19PSU_KCD</v>
      </c>
      <c r="H166" s="37"/>
      <c r="I166" s="38"/>
      <c r="J166" s="38"/>
      <c r="K166" s="38"/>
      <c r="L166" s="329" t="str">
        <f ca="1">IF($A166&gt;0,VLOOKUP($A166,DS!$A$3:$Q$4912,16,0),"")</f>
        <v>Nợ LP</v>
      </c>
      <c r="M166" s="330"/>
      <c r="N166" s="331"/>
      <c r="O166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67" spans="1:15" ht="20.100000000000001" customHeight="1">
      <c r="A167">
        <f ca="1">IF(B167&gt;VLOOKUP($E$2&amp;"-"&amp;$C$3,CHIAPHONG!$A$2:$K$396,2,FALSE),0,A166+1)</f>
        <v>265</v>
      </c>
      <c r="B167" s="34">
        <f t="shared" si="3"/>
        <v>132</v>
      </c>
      <c r="C167" s="107">
        <f ca="1">IF($A167&gt;0,VLOOKUP($A167,DS!$A$3:$K$4912,4),"")</f>
        <v>2020356127</v>
      </c>
      <c r="D167" s="35" t="str">
        <f ca="1">IF($A167&gt;0,VLOOKUP($A167,DS!$A$3:$K$4912,5),"")</f>
        <v>Nguyễn Thị Ngọc</v>
      </c>
      <c r="E167" s="36" t="str">
        <f ca="1">IF($A167&gt;0,VLOOKUP($A167,DS!$A$3:$K$4912,6),"")</f>
        <v>Thủy</v>
      </c>
      <c r="F167" s="111" t="str">
        <f ca="1">IF($A167&gt;0,VLOOKUP($A167,DS!$A$3:$K$4912,8),"")</f>
        <v>MTH 101 U</v>
      </c>
      <c r="G167" s="111" t="str">
        <f ca="1">IF($A167&gt;0,VLOOKUP($A167,DS!$A$3:$K$4912,9),"")</f>
        <v>K20PSU-DLK</v>
      </c>
      <c r="H167" s="37"/>
      <c r="I167" s="38"/>
      <c r="J167" s="38"/>
      <c r="K167" s="38"/>
      <c r="L167" s="329" t="str">
        <f ca="1">IF($A167&gt;0,VLOOKUP($A167,DS!$A$3:$Q$4912,16,0),"")</f>
        <v>Nợ LP</v>
      </c>
      <c r="M167" s="330"/>
      <c r="N167" s="331"/>
      <c r="O167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68" spans="1:15" ht="20.100000000000001" customHeight="1">
      <c r="A168">
        <f ca="1">IF(B168&gt;VLOOKUP($E$2&amp;"-"&amp;$C$3,CHIAPHONG!$A$2:$K$396,2,FALSE),0,A167+1)</f>
        <v>266</v>
      </c>
      <c r="B168" s="34">
        <f t="shared" si="3"/>
        <v>133</v>
      </c>
      <c r="C168" s="107">
        <f ca="1">IF($A168&gt;0,VLOOKUP($A168,DS!$A$3:$K$4912,4),"")</f>
        <v>2020710766</v>
      </c>
      <c r="D168" s="35" t="str">
        <f ca="1">IF($A168&gt;0,VLOOKUP($A168,DS!$A$3:$K$4912,5),"")</f>
        <v>Nguyễn Ngọc Đan</v>
      </c>
      <c r="E168" s="36" t="str">
        <f ca="1">IF($A168&gt;0,VLOOKUP($A168,DS!$A$3:$K$4912,6),"")</f>
        <v>Thy</v>
      </c>
      <c r="F168" s="111" t="str">
        <f ca="1">IF($A168&gt;0,VLOOKUP($A168,DS!$A$3:$K$4912,8),"")</f>
        <v>MTH 101 U</v>
      </c>
      <c r="G168" s="111" t="str">
        <f ca="1">IF($A168&gt;0,VLOOKUP($A168,DS!$A$3:$K$4912,9),"")</f>
        <v>K20PSU-DLK</v>
      </c>
      <c r="H168" s="37"/>
      <c r="I168" s="38"/>
      <c r="J168" s="38"/>
      <c r="K168" s="38"/>
      <c r="L168" s="329" t="str">
        <f ca="1">IF($A168&gt;0,VLOOKUP($A168,DS!$A$3:$Q$4912,16,0),"")</f>
        <v>Nợ LP</v>
      </c>
      <c r="M168" s="330"/>
      <c r="N168" s="331"/>
      <c r="O168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69" spans="1:15" ht="20.100000000000001" customHeight="1">
      <c r="A169">
        <f ca="1">IF(B169&gt;VLOOKUP($E$2&amp;"-"&amp;$C$3,CHIAPHONG!$A$2:$K$396,2,FALSE),0,A168+1)</f>
        <v>267</v>
      </c>
      <c r="B169" s="34">
        <f t="shared" si="3"/>
        <v>134</v>
      </c>
      <c r="C169" s="107">
        <f ca="1">IF($A169&gt;0,VLOOKUP($A169,DS!$A$3:$K$4912,4),"")</f>
        <v>1921237964</v>
      </c>
      <c r="D169" s="35" t="str">
        <f ca="1">IF($A169&gt;0,VLOOKUP($A169,DS!$A$3:$K$4912,5),"")</f>
        <v>Nguyễn Văn</v>
      </c>
      <c r="E169" s="36" t="str">
        <f ca="1">IF($A169&gt;0,VLOOKUP($A169,DS!$A$3:$K$4912,6),"")</f>
        <v>Tiến</v>
      </c>
      <c r="F169" s="111" t="str">
        <f ca="1">IF($A169&gt;0,VLOOKUP($A169,DS!$A$3:$K$4912,8),"")</f>
        <v>MTH 101 AG</v>
      </c>
      <c r="G169" s="111" t="str">
        <f ca="1">IF($A169&gt;0,VLOOKUP($A169,DS!$A$3:$K$4912,9),"")</f>
        <v>K20QTC</v>
      </c>
      <c r="H169" s="37"/>
      <c r="I169" s="38"/>
      <c r="J169" s="38"/>
      <c r="K169" s="38"/>
      <c r="L169" s="329" t="str">
        <f ca="1">IF($A169&gt;0,VLOOKUP($A169,DS!$A$3:$Q$4912,16,0),"")</f>
        <v>Nợ LP</v>
      </c>
      <c r="M169" s="330"/>
      <c r="N169" s="331"/>
      <c r="O169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70" spans="1:15" ht="20.100000000000001" customHeight="1">
      <c r="A170">
        <f ca="1">IF(B170&gt;VLOOKUP($E$2&amp;"-"&amp;$C$3,CHIAPHONG!$A$2:$K$396,2,FALSE),0,A169+1)</f>
        <v>268</v>
      </c>
      <c r="B170" s="34">
        <f t="shared" si="3"/>
        <v>135</v>
      </c>
      <c r="C170" s="107">
        <f ca="1">IF($A170&gt;0,VLOOKUP($A170,DS!$A$3:$K$4912,4),"")</f>
        <v>2021127266</v>
      </c>
      <c r="D170" s="35" t="str">
        <f ca="1">IF($A170&gt;0,VLOOKUP($A170,DS!$A$3:$K$4912,5),"")</f>
        <v>Trương Thành</v>
      </c>
      <c r="E170" s="36" t="str">
        <f ca="1">IF($A170&gt;0,VLOOKUP($A170,DS!$A$3:$K$4912,6),"")</f>
        <v>Tiến</v>
      </c>
      <c r="F170" s="111" t="str">
        <f ca="1">IF($A170&gt;0,VLOOKUP($A170,DS!$A$3:$K$4912,8),"")</f>
        <v>MTH 101 W</v>
      </c>
      <c r="G170" s="111" t="str">
        <f ca="1">IF($A170&gt;0,VLOOKUP($A170,DS!$A$3:$K$4912,9),"")</f>
        <v>K20PSU-DLK</v>
      </c>
      <c r="H170" s="37"/>
      <c r="I170" s="38"/>
      <c r="J170" s="38"/>
      <c r="K170" s="38"/>
      <c r="L170" s="329" t="str">
        <f ca="1">IF($A170&gt;0,VLOOKUP($A170,DS!$A$3:$Q$4912,16,0),"")</f>
        <v>Nợ LP</v>
      </c>
      <c r="M170" s="330"/>
      <c r="N170" s="331"/>
      <c r="O170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71" spans="1:15" ht="20.100000000000001" customHeight="1">
      <c r="A171">
        <f ca="1">IF(B171&gt;VLOOKUP($E$2&amp;"-"&amp;$C$3,CHIAPHONG!$A$2:$K$396,2,FALSE),0,A170+1)</f>
        <v>269</v>
      </c>
      <c r="B171" s="34">
        <f t="shared" si="3"/>
        <v>136</v>
      </c>
      <c r="C171" s="107">
        <f ca="1">IF($A171&gt;0,VLOOKUP($A171,DS!$A$3:$K$4912,4),"")</f>
        <v>2021213662</v>
      </c>
      <c r="D171" s="35" t="str">
        <f ca="1">IF($A171&gt;0,VLOOKUP($A171,DS!$A$3:$K$4912,5),"")</f>
        <v>Bùi Viết</v>
      </c>
      <c r="E171" s="36" t="str">
        <f ca="1">IF($A171&gt;0,VLOOKUP($A171,DS!$A$3:$K$4912,6),"")</f>
        <v>Toàn</v>
      </c>
      <c r="F171" s="111" t="str">
        <f ca="1">IF($A171&gt;0,VLOOKUP($A171,DS!$A$3:$K$4912,8),"")</f>
        <v>MTH 101 AC</v>
      </c>
      <c r="G171" s="111" t="str">
        <f ca="1">IF($A171&gt;0,VLOOKUP($A171,DS!$A$3:$K$4912,9),"")</f>
        <v>K20QTH</v>
      </c>
      <c r="H171" s="37"/>
      <c r="I171" s="38"/>
      <c r="J171" s="38"/>
      <c r="K171" s="38"/>
      <c r="L171" s="329" t="str">
        <f ca="1">IF($A171&gt;0,VLOOKUP($A171,DS!$A$3:$Q$4912,16,0),"")</f>
        <v>Nợ LP</v>
      </c>
      <c r="M171" s="330"/>
      <c r="N171" s="331"/>
      <c r="O171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72" spans="1:15" ht="20.100000000000001" customHeight="1">
      <c r="A172">
        <f ca="1">IF(B172&gt;VLOOKUP($E$2&amp;"-"&amp;$C$3,CHIAPHONG!$A$2:$K$396,2,FALSE),0,A171+1)</f>
        <v>270</v>
      </c>
      <c r="B172" s="34">
        <f t="shared" si="3"/>
        <v>137</v>
      </c>
      <c r="C172" s="107">
        <f ca="1">IF($A172&gt;0,VLOOKUP($A172,DS!$A$3:$K$4912,4),"")</f>
        <v>2020257450</v>
      </c>
      <c r="D172" s="35" t="str">
        <f ca="1">IF($A172&gt;0,VLOOKUP($A172,DS!$A$3:$K$4912,5),"")</f>
        <v>Huỳnh Minh</v>
      </c>
      <c r="E172" s="36" t="str">
        <f ca="1">IF($A172&gt;0,VLOOKUP($A172,DS!$A$3:$K$4912,6),"")</f>
        <v>Trang</v>
      </c>
      <c r="F172" s="111" t="str">
        <f ca="1">IF($A172&gt;0,VLOOKUP($A172,DS!$A$3:$K$4912,8),"")</f>
        <v>MTH 101 M</v>
      </c>
      <c r="G172" s="111" t="str">
        <f ca="1">IF($A172&gt;0,VLOOKUP($A172,DS!$A$3:$K$4912,9),"")</f>
        <v>K20KKT</v>
      </c>
      <c r="H172" s="37"/>
      <c r="I172" s="38"/>
      <c r="J172" s="38"/>
      <c r="K172" s="38"/>
      <c r="L172" s="329" t="str">
        <f ca="1">IF($A172&gt;0,VLOOKUP($A172,DS!$A$3:$Q$4912,16,0),"")</f>
        <v>Nợ LP</v>
      </c>
      <c r="M172" s="330"/>
      <c r="N172" s="331"/>
      <c r="O172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73" spans="1:15" ht="20.100000000000001" customHeight="1">
      <c r="A173">
        <f ca="1">IF(B173&gt;VLOOKUP($E$2&amp;"-"&amp;$C$3,CHIAPHONG!$A$2:$K$396,2,FALSE),0,A172+1)</f>
        <v>271</v>
      </c>
      <c r="B173" s="34">
        <f t="shared" si="3"/>
        <v>138</v>
      </c>
      <c r="C173" s="107">
        <f ca="1">IF($A173&gt;0,VLOOKUP($A173,DS!$A$3:$K$4912,4),"")</f>
        <v>2020713844</v>
      </c>
      <c r="D173" s="35" t="str">
        <f ca="1">IF($A173&gt;0,VLOOKUP($A173,DS!$A$3:$K$4912,5),"")</f>
        <v>Nguyễn Hoàng Uyên</v>
      </c>
      <c r="E173" s="36" t="str">
        <f ca="1">IF($A173&gt;0,VLOOKUP($A173,DS!$A$3:$K$4912,6),"")</f>
        <v>Trang</v>
      </c>
      <c r="F173" s="111" t="str">
        <f ca="1">IF($A173&gt;0,VLOOKUP($A173,DS!$A$3:$K$4912,8),"")</f>
        <v>MTH 101 S</v>
      </c>
      <c r="G173" s="111" t="str">
        <f ca="1">IF($A173&gt;0,VLOOKUP($A173,DS!$A$3:$K$4912,9),"")</f>
        <v>K20PSU-DLK</v>
      </c>
      <c r="H173" s="37"/>
      <c r="I173" s="38"/>
      <c r="J173" s="38"/>
      <c r="K173" s="38"/>
      <c r="L173" s="329" t="str">
        <f ca="1">IF($A173&gt;0,VLOOKUP($A173,DS!$A$3:$Q$4912,16,0),"")</f>
        <v>Nợ LP</v>
      </c>
      <c r="M173" s="330"/>
      <c r="N173" s="331"/>
      <c r="O173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74" spans="1:15" ht="20.100000000000001" customHeight="1">
      <c r="A174">
        <f ca="1">IF(B174&gt;VLOOKUP($E$2&amp;"-"&amp;$C$3,CHIAPHONG!$A$2:$K$396,2,FALSE),0,A173+1)</f>
        <v>272</v>
      </c>
      <c r="B174" s="34">
        <f t="shared" si="3"/>
        <v>139</v>
      </c>
      <c r="C174" s="107">
        <f ca="1">IF($A174&gt;0,VLOOKUP($A174,DS!$A$3:$K$4912,4),"")</f>
        <v>2020713901</v>
      </c>
      <c r="D174" s="35" t="str">
        <f ca="1">IF($A174&gt;0,VLOOKUP($A174,DS!$A$3:$K$4912,5),"")</f>
        <v>Văn Thị Thùy</v>
      </c>
      <c r="E174" s="36" t="str">
        <f ca="1">IF($A174&gt;0,VLOOKUP($A174,DS!$A$3:$K$4912,6),"")</f>
        <v>Trang</v>
      </c>
      <c r="F174" s="111" t="str">
        <f ca="1">IF($A174&gt;0,VLOOKUP($A174,DS!$A$3:$K$4912,8),"")</f>
        <v>MTH 101 U</v>
      </c>
      <c r="G174" s="111" t="str">
        <f ca="1">IF($A174&gt;0,VLOOKUP($A174,DS!$A$3:$K$4912,9),"")</f>
        <v>K20PSU-DLK</v>
      </c>
      <c r="H174" s="37"/>
      <c r="I174" s="38"/>
      <c r="J174" s="38"/>
      <c r="K174" s="38"/>
      <c r="L174" s="329" t="str">
        <f ca="1">IF($A174&gt;0,VLOOKUP($A174,DS!$A$3:$Q$4912,16,0),"")</f>
        <v>Nợ LP</v>
      </c>
      <c r="M174" s="330"/>
      <c r="N174" s="331"/>
      <c r="O174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75" spans="1:15" ht="20.100000000000001" customHeight="1">
      <c r="A175">
        <f ca="1">IF(B175&gt;VLOOKUP($E$2&amp;"-"&amp;$C$3,CHIAPHONG!$A$2:$K$396,2,FALSE),0,A174+1)</f>
        <v>273</v>
      </c>
      <c r="B175" s="34">
        <f t="shared" si="3"/>
        <v>140</v>
      </c>
      <c r="C175" s="107">
        <f ca="1">IF($A175&gt;0,VLOOKUP($A175,DS!$A$3:$K$4912,4),"")</f>
        <v>2021231908</v>
      </c>
      <c r="D175" s="35" t="str">
        <f ca="1">IF($A175&gt;0,VLOOKUP($A175,DS!$A$3:$K$4912,5),"")</f>
        <v>Trần Minh</v>
      </c>
      <c r="E175" s="36" t="str">
        <f ca="1">IF($A175&gt;0,VLOOKUP($A175,DS!$A$3:$K$4912,6),"")</f>
        <v>Triết</v>
      </c>
      <c r="F175" s="111" t="str">
        <f ca="1">IF($A175&gt;0,VLOOKUP($A175,DS!$A$3:$K$4912,8),"")</f>
        <v>MTH 101 A</v>
      </c>
      <c r="G175" s="111" t="str">
        <f ca="1">IF($A175&gt;0,VLOOKUP($A175,DS!$A$3:$K$4912,9),"")</f>
        <v>1+1+2</v>
      </c>
      <c r="H175" s="37"/>
      <c r="I175" s="38"/>
      <c r="J175" s="38"/>
      <c r="K175" s="38"/>
      <c r="L175" s="329" t="str">
        <f ca="1">IF($A175&gt;0,VLOOKUP($A175,DS!$A$3:$Q$4912,16,0),"")</f>
        <v>Nợ LP</v>
      </c>
      <c r="M175" s="330"/>
      <c r="N175" s="331"/>
      <c r="O175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76" spans="1:15" ht="20.100000000000001" customHeight="1">
      <c r="A176">
        <f ca="1">IF(B176&gt;VLOOKUP($E$2&amp;"-"&amp;$C$3,CHIAPHONG!$A$2:$K$396,2,FALSE),0,A175+1)</f>
        <v>274</v>
      </c>
      <c r="B176" s="34">
        <f t="shared" si="3"/>
        <v>141</v>
      </c>
      <c r="C176" s="107">
        <f ca="1">IF($A176&gt;0,VLOOKUP($A176,DS!$A$3:$K$4912,4),"")</f>
        <v>2020348201</v>
      </c>
      <c r="D176" s="35" t="str">
        <f ca="1">IF($A176&gt;0,VLOOKUP($A176,DS!$A$3:$K$4912,5),"")</f>
        <v>Ngô Phương</v>
      </c>
      <c r="E176" s="36" t="str">
        <f ca="1">IF($A176&gt;0,VLOOKUP($A176,DS!$A$3:$K$4912,6),"")</f>
        <v>Trinh</v>
      </c>
      <c r="F176" s="111" t="str">
        <f ca="1">IF($A176&gt;0,VLOOKUP($A176,DS!$A$3:$K$4912,8),"")</f>
        <v>MTH 101 Q</v>
      </c>
      <c r="G176" s="111" t="str">
        <f ca="1">IF($A176&gt;0,VLOOKUP($A176,DS!$A$3:$K$4912,9),"")</f>
        <v>K20PSU-DLH</v>
      </c>
      <c r="H176" s="37"/>
      <c r="I176" s="38"/>
      <c r="J176" s="38"/>
      <c r="K176" s="38"/>
      <c r="L176" s="329" t="str">
        <f ca="1">IF($A176&gt;0,VLOOKUP($A176,DS!$A$3:$Q$4912,16,0),"")</f>
        <v>Nợ LP</v>
      </c>
      <c r="M176" s="330"/>
      <c r="N176" s="331"/>
      <c r="O176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77" spans="1:15" ht="20.100000000000001" customHeight="1">
      <c r="A177">
        <f ca="1">IF(B177&gt;VLOOKUP($E$2&amp;"-"&amp;$C$3,CHIAPHONG!$A$2:$K$396,2,FALSE),0,A176+1)</f>
        <v>275</v>
      </c>
      <c r="B177" s="34">
        <f t="shared" si="3"/>
        <v>142</v>
      </c>
      <c r="C177" s="107">
        <f ca="1">IF($A177&gt;0,VLOOKUP($A177,DS!$A$3:$K$4912,4),"")</f>
        <v>2020713197</v>
      </c>
      <c r="D177" s="35" t="str">
        <f ca="1">IF($A177&gt;0,VLOOKUP($A177,DS!$A$3:$K$4912,5),"")</f>
        <v>Nguyễn Huỳnh Bảo</v>
      </c>
      <c r="E177" s="36" t="str">
        <f ca="1">IF($A177&gt;0,VLOOKUP($A177,DS!$A$3:$K$4912,6),"")</f>
        <v>Trinh</v>
      </c>
      <c r="F177" s="111" t="str">
        <f ca="1">IF($A177&gt;0,VLOOKUP($A177,DS!$A$3:$K$4912,8),"")</f>
        <v>MTH 101 S</v>
      </c>
      <c r="G177" s="111" t="str">
        <f ca="1">IF($A177&gt;0,VLOOKUP($A177,DS!$A$3:$K$4912,9),"")</f>
        <v>K20PSU-DLK</v>
      </c>
      <c r="H177" s="37"/>
      <c r="I177" s="38"/>
      <c r="J177" s="38"/>
      <c r="K177" s="38"/>
      <c r="L177" s="329" t="str">
        <f ca="1">IF($A177&gt;0,VLOOKUP($A177,DS!$A$3:$Q$4912,16,0),"")</f>
        <v>Nợ LP</v>
      </c>
      <c r="M177" s="330"/>
      <c r="N177" s="331"/>
      <c r="O177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78" spans="1:15" ht="20.100000000000001" customHeight="1">
      <c r="A178">
        <f ca="1">IF(B178&gt;VLOOKUP($E$2&amp;"-"&amp;$C$3,CHIAPHONG!$A$2:$K$396,2,FALSE),0,A177+1)</f>
        <v>276</v>
      </c>
      <c r="B178" s="34">
        <f t="shared" si="3"/>
        <v>143</v>
      </c>
      <c r="C178" s="107">
        <f ca="1">IF($A178&gt;0,VLOOKUP($A178,DS!$A$3:$K$4912,4),"")</f>
        <v>2020717354</v>
      </c>
      <c r="D178" s="35" t="str">
        <f ca="1">IF($A178&gt;0,VLOOKUP($A178,DS!$A$3:$K$4912,5),"")</f>
        <v>Nguyễn Thị</v>
      </c>
      <c r="E178" s="36" t="str">
        <f ca="1">IF($A178&gt;0,VLOOKUP($A178,DS!$A$3:$K$4912,6),"")</f>
        <v>Trinh</v>
      </c>
      <c r="F178" s="111" t="str">
        <f ca="1">IF($A178&gt;0,VLOOKUP($A178,DS!$A$3:$K$4912,8),"")</f>
        <v>MTH 101 E</v>
      </c>
      <c r="G178" s="111" t="str">
        <f ca="1">IF($A178&gt;0,VLOOKUP($A178,DS!$A$3:$K$4912,9),"")</f>
        <v>K20DLK</v>
      </c>
      <c r="H178" s="37"/>
      <c r="I178" s="38"/>
      <c r="J178" s="38"/>
      <c r="K178" s="38"/>
      <c r="L178" s="329" t="str">
        <f ca="1">IF($A178&gt;0,VLOOKUP($A178,DS!$A$3:$Q$4912,16,0),"")</f>
        <v>Nợ LP</v>
      </c>
      <c r="M178" s="330"/>
      <c r="N178" s="331"/>
      <c r="O178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79" spans="1:15" ht="20.100000000000001" customHeight="1">
      <c r="A179">
        <f ca="1">IF(B179&gt;VLOOKUP($E$2&amp;"-"&amp;$C$3,CHIAPHONG!$A$2:$K$396,2,FALSE),0,A178+1)</f>
        <v>277</v>
      </c>
      <c r="B179" s="34">
        <f t="shared" si="3"/>
        <v>144</v>
      </c>
      <c r="C179" s="107">
        <f ca="1">IF($A179&gt;0,VLOOKUP($A179,DS!$A$3:$K$4912,4),"")</f>
        <v>2020340632</v>
      </c>
      <c r="D179" s="35" t="str">
        <f ca="1">IF($A179&gt;0,VLOOKUP($A179,DS!$A$3:$K$4912,5),"")</f>
        <v>Phạm Huỳnh Phương</v>
      </c>
      <c r="E179" s="36" t="str">
        <f ca="1">IF($A179&gt;0,VLOOKUP($A179,DS!$A$3:$K$4912,6),"")</f>
        <v>Trinh</v>
      </c>
      <c r="F179" s="111" t="str">
        <f ca="1">IF($A179&gt;0,VLOOKUP($A179,DS!$A$3:$K$4912,8),"")</f>
        <v>MTH 101 U</v>
      </c>
      <c r="G179" s="111" t="str">
        <f ca="1">IF($A179&gt;0,VLOOKUP($A179,DS!$A$3:$K$4912,9),"")</f>
        <v>K20PSU-DLK</v>
      </c>
      <c r="H179" s="37"/>
      <c r="I179" s="38"/>
      <c r="J179" s="38"/>
      <c r="K179" s="38"/>
      <c r="L179" s="329" t="str">
        <f ca="1">IF($A179&gt;0,VLOOKUP($A179,DS!$A$3:$Q$4912,16,0),"")</f>
        <v>Nợ LP</v>
      </c>
      <c r="M179" s="330"/>
      <c r="N179" s="331"/>
      <c r="O179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80" spans="1:15" ht="20.100000000000001" customHeight="1">
      <c r="A180">
        <f ca="1">IF(B180&gt;VLOOKUP($E$2&amp;"-"&amp;$C$3,CHIAPHONG!$A$2:$K$396,2,FALSE),0,A179+1)</f>
        <v>278</v>
      </c>
      <c r="B180" s="34">
        <f t="shared" si="3"/>
        <v>145</v>
      </c>
      <c r="C180" s="107">
        <f ca="1">IF($A180&gt;0,VLOOKUP($A180,DS!$A$3:$K$4912,4),"")</f>
        <v>2020254452</v>
      </c>
      <c r="D180" s="35" t="str">
        <f ca="1">IF($A180&gt;0,VLOOKUP($A180,DS!$A$3:$K$4912,5),"")</f>
        <v>Phạm Thị Tú</v>
      </c>
      <c r="E180" s="36" t="str">
        <f ca="1">IF($A180&gt;0,VLOOKUP($A180,DS!$A$3:$K$4912,6),"")</f>
        <v>Trinh</v>
      </c>
      <c r="F180" s="111" t="str">
        <f ca="1">IF($A180&gt;0,VLOOKUP($A180,DS!$A$3:$K$4912,8),"")</f>
        <v>MTH 101 M</v>
      </c>
      <c r="G180" s="111" t="str">
        <f ca="1">IF($A180&gt;0,VLOOKUP($A180,DS!$A$3:$K$4912,9),"")</f>
        <v>K20KKT</v>
      </c>
      <c r="H180" s="37"/>
      <c r="I180" s="38"/>
      <c r="J180" s="38"/>
      <c r="K180" s="38"/>
      <c r="L180" s="329" t="str">
        <f ca="1">IF($A180&gt;0,VLOOKUP($A180,DS!$A$3:$Q$4912,16,0),"")</f>
        <v>Nợ LP</v>
      </c>
      <c r="M180" s="330"/>
      <c r="N180" s="331"/>
      <c r="O180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81" spans="1:15" ht="20.100000000000001" customHeight="1">
      <c r="A181">
        <f ca="1">IF(B181&gt;VLOOKUP($E$2&amp;"-"&amp;$C$3,CHIAPHONG!$A$2:$K$396,2,FALSE),0,A180+1)</f>
        <v>279</v>
      </c>
      <c r="B181" s="34">
        <f t="shared" si="3"/>
        <v>146</v>
      </c>
      <c r="C181" s="107">
        <f ca="1">IF($A181&gt;0,VLOOKUP($A181,DS!$A$3:$K$4912,4),"")</f>
        <v>2020266484</v>
      </c>
      <c r="D181" s="35" t="str">
        <f ca="1">IF($A181&gt;0,VLOOKUP($A181,DS!$A$3:$K$4912,5),"")</f>
        <v>Trần Thị Phương</v>
      </c>
      <c r="E181" s="36" t="str">
        <f ca="1">IF($A181&gt;0,VLOOKUP($A181,DS!$A$3:$K$4912,6),"")</f>
        <v>Trinh</v>
      </c>
      <c r="F181" s="111" t="str">
        <f ca="1">IF($A181&gt;0,VLOOKUP($A181,DS!$A$3:$K$4912,8),"")</f>
        <v>MTH 101 AC</v>
      </c>
      <c r="G181" s="111" t="str">
        <f ca="1">IF($A181&gt;0,VLOOKUP($A181,DS!$A$3:$K$4912,9),"")</f>
        <v>K20QTH</v>
      </c>
      <c r="H181" s="37"/>
      <c r="I181" s="38"/>
      <c r="J181" s="38"/>
      <c r="K181" s="38"/>
      <c r="L181" s="329" t="str">
        <f ca="1">IF($A181&gt;0,VLOOKUP($A181,DS!$A$3:$Q$4912,16,0),"")</f>
        <v>Nợ LP</v>
      </c>
      <c r="M181" s="330"/>
      <c r="N181" s="331"/>
      <c r="O181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82" spans="1:15" ht="20.100000000000001" customHeight="1">
      <c r="A182">
        <f ca="1">IF(B182&gt;VLOOKUP($E$2&amp;"-"&amp;$C$3,CHIAPHONG!$A$2:$K$396,2,FALSE),0,A181+1)</f>
        <v>280</v>
      </c>
      <c r="B182" s="34">
        <f t="shared" si="3"/>
        <v>147</v>
      </c>
      <c r="C182" s="107">
        <f ca="1">IF($A182&gt;0,VLOOKUP($A182,DS!$A$3:$K$4912,4),"")</f>
        <v>2021251910</v>
      </c>
      <c r="D182" s="35" t="str">
        <f ca="1">IF($A182&gt;0,VLOOKUP($A182,DS!$A$3:$K$4912,5),"")</f>
        <v>Phan Hữu Đăng</v>
      </c>
      <c r="E182" s="36" t="str">
        <f ca="1">IF($A182&gt;0,VLOOKUP($A182,DS!$A$3:$K$4912,6),"")</f>
        <v>Trình</v>
      </c>
      <c r="F182" s="111" t="str">
        <f ca="1">IF($A182&gt;0,VLOOKUP($A182,DS!$A$3:$K$4912,8),"")</f>
        <v>MTH 101 A</v>
      </c>
      <c r="G182" s="111" t="str">
        <f ca="1">IF($A182&gt;0,VLOOKUP($A182,DS!$A$3:$K$4912,9),"")</f>
        <v>1+1+2</v>
      </c>
      <c r="H182" s="37"/>
      <c r="I182" s="38"/>
      <c r="J182" s="38"/>
      <c r="K182" s="38"/>
      <c r="L182" s="329" t="str">
        <f ca="1">IF($A182&gt;0,VLOOKUP($A182,DS!$A$3:$Q$4912,16,0),"")</f>
        <v>Nợ LP</v>
      </c>
      <c r="M182" s="330"/>
      <c r="N182" s="331"/>
      <c r="O182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83" spans="1:15" ht="20.100000000000001" customHeight="1">
      <c r="A183">
        <f ca="1">IF(B183&gt;VLOOKUP($E$2&amp;"-"&amp;$C$3,CHIAPHONG!$A$2:$K$396,2,FALSE),0,A182+1)</f>
        <v>281</v>
      </c>
      <c r="B183" s="34">
        <f t="shared" si="3"/>
        <v>148</v>
      </c>
      <c r="C183" s="107">
        <f ca="1">IF($A183&gt;0,VLOOKUP($A183,DS!$A$3:$K$4912,4),"")</f>
        <v>2021144345</v>
      </c>
      <c r="D183" s="35" t="str">
        <f ca="1">IF($A183&gt;0,VLOOKUP($A183,DS!$A$3:$K$4912,5),"")</f>
        <v>Nguyễn Đắc Quốc</v>
      </c>
      <c r="E183" s="36" t="str">
        <f ca="1">IF($A183&gt;0,VLOOKUP($A183,DS!$A$3:$K$4912,6),"")</f>
        <v>Trung</v>
      </c>
      <c r="F183" s="111" t="str">
        <f ca="1">IF($A183&gt;0,VLOOKUP($A183,DS!$A$3:$K$4912,8),"")</f>
        <v>MTH 101 A</v>
      </c>
      <c r="G183" s="111" t="str">
        <f ca="1">IF($A183&gt;0,VLOOKUP($A183,DS!$A$3:$K$4912,9),"")</f>
        <v>K20CMU-TTT</v>
      </c>
      <c r="H183" s="37"/>
      <c r="I183" s="38"/>
      <c r="J183" s="38"/>
      <c r="K183" s="38"/>
      <c r="L183" s="329" t="str">
        <f ca="1">IF($A183&gt;0,VLOOKUP($A183,DS!$A$3:$Q$4912,16,0),"")</f>
        <v>Nợ LP</v>
      </c>
      <c r="M183" s="330"/>
      <c r="N183" s="331"/>
      <c r="O183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84" spans="1:15" ht="20.100000000000001" customHeight="1">
      <c r="A184">
        <f ca="1">IF(B184&gt;VLOOKUP($E$2&amp;"-"&amp;$C$3,CHIAPHONG!$A$2:$K$396,2,FALSE),0,A183+1)</f>
        <v>282</v>
      </c>
      <c r="B184" s="34">
        <f t="shared" si="3"/>
        <v>149</v>
      </c>
      <c r="C184" s="107">
        <f ca="1">IF($A184&gt;0,VLOOKUP($A184,DS!$A$3:$K$4912,4),"")</f>
        <v>2021143323</v>
      </c>
      <c r="D184" s="35" t="str">
        <f ca="1">IF($A184&gt;0,VLOOKUP($A184,DS!$A$3:$K$4912,5),"")</f>
        <v>Trần Quang</v>
      </c>
      <c r="E184" s="36" t="str">
        <f ca="1">IF($A184&gt;0,VLOOKUP($A184,DS!$A$3:$K$4912,6),"")</f>
        <v>Trung</v>
      </c>
      <c r="F184" s="111" t="str">
        <f ca="1">IF($A184&gt;0,VLOOKUP($A184,DS!$A$3:$K$4912,8),"")</f>
        <v>MTH 101 A</v>
      </c>
      <c r="G184" s="111" t="str">
        <f ca="1">IF($A184&gt;0,VLOOKUP($A184,DS!$A$3:$K$4912,9),"")</f>
        <v>K20CMU-TTT</v>
      </c>
      <c r="H184" s="37"/>
      <c r="I184" s="38"/>
      <c r="J184" s="38"/>
      <c r="K184" s="38"/>
      <c r="L184" s="329" t="str">
        <f ca="1">IF($A184&gt;0,VLOOKUP($A184,DS!$A$3:$Q$4912,16,0),"")</f>
        <v>Nợ LP</v>
      </c>
      <c r="M184" s="330"/>
      <c r="N184" s="331"/>
      <c r="O184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85" spans="1:15" ht="20.100000000000001" customHeight="1">
      <c r="A185">
        <f ca="1">IF(B185&gt;VLOOKUP($E$2&amp;"-"&amp;$C$3,CHIAPHONG!$A$2:$K$396,2,FALSE),0,A184+1)</f>
        <v>283</v>
      </c>
      <c r="B185" s="34">
        <f t="shared" si="3"/>
        <v>150</v>
      </c>
      <c r="C185" s="107">
        <f ca="1">IF($A185&gt;0,VLOOKUP($A185,DS!$A$3:$K$4912,4),"")</f>
        <v>2021717735</v>
      </c>
      <c r="D185" s="35" t="str">
        <f ca="1">IF($A185&gt;0,VLOOKUP($A185,DS!$A$3:$K$4912,5),"")</f>
        <v>Trương Quốc</v>
      </c>
      <c r="E185" s="36" t="str">
        <f ca="1">IF($A185&gt;0,VLOOKUP($A185,DS!$A$3:$K$4912,6),"")</f>
        <v>Trung</v>
      </c>
      <c r="F185" s="111" t="str">
        <f ca="1">IF($A185&gt;0,VLOOKUP($A185,DS!$A$3:$K$4912,8),"")</f>
        <v>MTH 101 Q</v>
      </c>
      <c r="G185" s="111" t="str">
        <f ca="1">IF($A185&gt;0,VLOOKUP($A185,DS!$A$3:$K$4912,9),"")</f>
        <v>K20PSU-DLH</v>
      </c>
      <c r="H185" s="37"/>
      <c r="I185" s="38"/>
      <c r="J185" s="38"/>
      <c r="K185" s="38"/>
      <c r="L185" s="329" t="str">
        <f ca="1">IF($A185&gt;0,VLOOKUP($A185,DS!$A$3:$Q$4912,16,0),"")</f>
        <v>Nợ LP</v>
      </c>
      <c r="M185" s="330"/>
      <c r="N185" s="331"/>
      <c r="O185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86" spans="1:15" ht="23.25" customHeight="1">
      <c r="B186" s="43" t="s">
        <v>34</v>
      </c>
      <c r="C186" s="44"/>
      <c r="D186" s="45"/>
      <c r="E186" s="46"/>
      <c r="F186" s="47"/>
      <c r="G186" s="47"/>
      <c r="H186" s="48"/>
      <c r="I186" s="49"/>
      <c r="J186" s="49"/>
      <c r="K186" s="49"/>
      <c r="L186" s="290"/>
      <c r="M186" s="290"/>
      <c r="N186" s="290"/>
    </row>
    <row r="187" spans="1:15" ht="20.100000000000001" customHeight="1">
      <c r="A187">
        <v>0</v>
      </c>
      <c r="B187" s="50" t="s">
        <v>60</v>
      </c>
      <c r="C187" s="109"/>
      <c r="D187" s="52"/>
      <c r="E187" s="53"/>
      <c r="F187" s="113"/>
      <c r="G187" s="113"/>
      <c r="H187" s="55"/>
      <c r="I187" s="56"/>
      <c r="J187" s="56"/>
      <c r="K187" s="56"/>
      <c r="L187" s="57"/>
      <c r="M187" s="57"/>
      <c r="N187" s="57"/>
    </row>
    <row r="188" spans="1:15" ht="20.100000000000001" customHeight="1">
      <c r="B188" s="58"/>
      <c r="C188" s="51"/>
      <c r="D188" s="52"/>
      <c r="E188" s="53"/>
      <c r="F188" s="54"/>
      <c r="G188" s="54"/>
      <c r="H188" s="55"/>
      <c r="I188" s="56"/>
      <c r="J188" s="56"/>
      <c r="K188" s="56"/>
      <c r="L188" s="57"/>
      <c r="M188" s="57"/>
      <c r="N188" s="57"/>
    </row>
    <row r="189" spans="1:15" ht="20.100000000000001" customHeight="1">
      <c r="B189" s="58"/>
      <c r="C189" s="51"/>
      <c r="D189" s="52"/>
      <c r="E189" s="53"/>
      <c r="F189" s="54"/>
      <c r="G189" s="54"/>
      <c r="H189" s="55"/>
      <c r="I189" s="56"/>
      <c r="J189" s="56"/>
      <c r="K189" s="56"/>
      <c r="L189" s="57"/>
      <c r="M189" s="57"/>
      <c r="N189" s="57"/>
    </row>
    <row r="190" spans="1:15" ht="7.5" customHeight="1">
      <c r="B190" s="58"/>
      <c r="C190" s="51"/>
      <c r="D190" s="52"/>
      <c r="E190" s="53"/>
      <c r="F190" s="54"/>
      <c r="G190" s="54"/>
      <c r="H190" s="55"/>
      <c r="I190" s="56"/>
      <c r="J190" s="56"/>
      <c r="K190" s="56"/>
      <c r="L190" s="57"/>
      <c r="M190" s="57"/>
      <c r="N190" s="57"/>
    </row>
    <row r="191" spans="1:15" ht="20.100000000000001" customHeight="1">
      <c r="B191" s="59" t="s">
        <v>35</v>
      </c>
      <c r="C191" s="51"/>
      <c r="D191" s="52"/>
      <c r="E191" s="53"/>
      <c r="F191" s="54"/>
      <c r="G191" s="54"/>
      <c r="H191" s="55"/>
      <c r="I191" s="56"/>
      <c r="J191" s="56"/>
      <c r="K191" s="56"/>
      <c r="L191" s="57"/>
      <c r="M191" s="57"/>
      <c r="N191" s="57"/>
    </row>
    <row r="192" spans="1:15" ht="12.75" customHeight="1">
      <c r="A192" s="101">
        <v>0</v>
      </c>
      <c r="L192" s="102" t="str">
        <f ca="1">[2]!ExtractElement($L$1,5,"-")+4&amp;"/"</f>
        <v>11/</v>
      </c>
      <c r="M192" t="str">
        <f ca="1">[2]!ExtractElement($L$1,4,"-")</f>
        <v>12</v>
      </c>
    </row>
    <row r="193" spans="1:15" ht="20.100000000000001" customHeight="1">
      <c r="A193">
        <f ca="1">IF(B193&gt;VLOOKUP($E$2&amp;"-"&amp;$C$3,CHIAPHONG!$A$2:$K$396,2,FALSE),0,A185+1)</f>
        <v>284</v>
      </c>
      <c r="B193" s="60">
        <f>B185+1</f>
        <v>151</v>
      </c>
      <c r="C193" s="110">
        <f ca="1">IF($A193&gt;0,VLOOKUP($A193,DS!$A$3:$K$4912,4),"")</f>
        <v>2021355517</v>
      </c>
      <c r="D193" s="61" t="str">
        <f ca="1">IF($A193&gt;0,VLOOKUP($A193,DS!$A$3:$K$4912,5),"")</f>
        <v>Võ Đăng</v>
      </c>
      <c r="E193" s="62" t="str">
        <f ca="1">IF($A193&gt;0,VLOOKUP($A193,DS!$A$3:$K$4912,6),"")</f>
        <v>Trung</v>
      </c>
      <c r="F193" s="114" t="str">
        <f ca="1">IF($A193&gt;0,VLOOKUP($A193,DS!$A$3:$K$4912,8),"")</f>
        <v>MTH 101 Y</v>
      </c>
      <c r="G193" s="114" t="str">
        <f ca="1">IF($A193&gt;0,VLOOKUP($A193,DS!$A$3:$K$4912,9),"")</f>
        <v>K20PSU-QTH</v>
      </c>
      <c r="H193" s="63"/>
      <c r="I193" s="64"/>
      <c r="J193" s="64"/>
      <c r="K193" s="64"/>
      <c r="L193" s="334" t="str">
        <f ca="1">IF($A193&gt;0,VLOOKUP($A193,DS!$A$3:$Q$4912,16,0),"")</f>
        <v>Nợ LP</v>
      </c>
      <c r="M193" s="335"/>
      <c r="N193" s="336"/>
      <c r="O193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94" spans="1:15" ht="20.100000000000001" customHeight="1">
      <c r="A194">
        <f ca="1">IF(B194&gt;VLOOKUP($E$2&amp;"-"&amp;$C$3,CHIAPHONG!$A$2:$K$396,2,FALSE),0,A193+1)</f>
        <v>285</v>
      </c>
      <c r="B194" s="34">
        <f t="shared" ref="B194:B222" si="4">B193+1</f>
        <v>152</v>
      </c>
      <c r="C194" s="107">
        <f ca="1">IF($A194&gt;0,VLOOKUP($A194,DS!$A$3:$K$4912,4),"")</f>
        <v>2021144387</v>
      </c>
      <c r="D194" s="35" t="str">
        <f ca="1">IF($A194&gt;0,VLOOKUP($A194,DS!$A$3:$K$4912,5),"")</f>
        <v>Kim Trần Minh</v>
      </c>
      <c r="E194" s="36" t="str">
        <f ca="1">IF($A194&gt;0,VLOOKUP($A194,DS!$A$3:$K$4912,6),"")</f>
        <v>Tuân</v>
      </c>
      <c r="F194" s="111" t="str">
        <f ca="1">IF($A194&gt;0,VLOOKUP($A194,DS!$A$3:$K$4912,8),"")</f>
        <v>MTH 101 A</v>
      </c>
      <c r="G194" s="111" t="str">
        <f ca="1">IF($A194&gt;0,VLOOKUP($A194,DS!$A$3:$K$4912,9),"")</f>
        <v>K20CMU-TTT</v>
      </c>
      <c r="H194" s="37"/>
      <c r="I194" s="38"/>
      <c r="J194" s="38"/>
      <c r="K194" s="38"/>
      <c r="L194" s="329" t="str">
        <f ca="1">IF($A194&gt;0,VLOOKUP($A194,DS!$A$3:$Q$4912,16,0),"")</f>
        <v>Nợ LP</v>
      </c>
      <c r="M194" s="330"/>
      <c r="N194" s="331"/>
      <c r="O194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95" spans="1:15" ht="20.100000000000001" customHeight="1">
      <c r="A195">
        <f ca="1">IF(B195&gt;VLOOKUP($E$2&amp;"-"&amp;$C$3,CHIAPHONG!$A$2:$K$396,2,FALSE),0,A194+1)</f>
        <v>286</v>
      </c>
      <c r="B195" s="34">
        <f t="shared" si="4"/>
        <v>153</v>
      </c>
      <c r="C195" s="107">
        <f ca="1">IF($A195&gt;0,VLOOKUP($A195,DS!$A$3:$K$4912,4),"")</f>
        <v>2021714918</v>
      </c>
      <c r="D195" s="35" t="str">
        <f ca="1">IF($A195&gt;0,VLOOKUP($A195,DS!$A$3:$K$4912,5),"")</f>
        <v>Huỳnh Mạnh</v>
      </c>
      <c r="E195" s="36" t="str">
        <f ca="1">IF($A195&gt;0,VLOOKUP($A195,DS!$A$3:$K$4912,6),"")</f>
        <v>Tùng</v>
      </c>
      <c r="F195" s="111" t="str">
        <f ca="1">IF($A195&gt;0,VLOOKUP($A195,DS!$A$3:$K$4912,8),"")</f>
        <v>MTH 101 W</v>
      </c>
      <c r="G195" s="111" t="str">
        <f ca="1">IF($A195&gt;0,VLOOKUP($A195,DS!$A$3:$K$4912,9),"")</f>
        <v>K20PSU-DLK</v>
      </c>
      <c r="H195" s="37"/>
      <c r="I195" s="38"/>
      <c r="J195" s="38"/>
      <c r="K195" s="38"/>
      <c r="L195" s="329" t="str">
        <f ca="1">IF($A195&gt;0,VLOOKUP($A195,DS!$A$3:$Q$4912,16,0),"")</f>
        <v>Nợ LP, HP</v>
      </c>
      <c r="M195" s="330"/>
      <c r="N195" s="331"/>
      <c r="O195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96" spans="1:15" ht="20.100000000000001" customHeight="1">
      <c r="A196">
        <f ca="1">IF(B196&gt;VLOOKUP($E$2&amp;"-"&amp;$C$3,CHIAPHONG!$A$2:$K$396,2,FALSE),0,A195+1)</f>
        <v>287</v>
      </c>
      <c r="B196" s="34">
        <f t="shared" si="4"/>
        <v>154</v>
      </c>
      <c r="C196" s="107">
        <f ca="1">IF($A196&gt;0,VLOOKUP($A196,DS!$A$3:$K$4912,4),"")</f>
        <v>1911717291</v>
      </c>
      <c r="D196" s="35" t="str">
        <f ca="1">IF($A196&gt;0,VLOOKUP($A196,DS!$A$3:$K$4912,5),"")</f>
        <v>Dư Viễn</v>
      </c>
      <c r="E196" s="36" t="str">
        <f ca="1">IF($A196&gt;0,VLOOKUP($A196,DS!$A$3:$K$4912,6),"")</f>
        <v>Tường</v>
      </c>
      <c r="F196" s="111" t="str">
        <f ca="1">IF($A196&gt;0,VLOOKUP($A196,DS!$A$3:$K$4912,8),"")</f>
        <v>MTH 101 AI</v>
      </c>
      <c r="G196" s="111" t="str">
        <f ca="1">IF($A196&gt;0,VLOOKUP($A196,DS!$A$3:$K$4912,9),"")</f>
        <v>K20DLK</v>
      </c>
      <c r="H196" s="37"/>
      <c r="I196" s="38"/>
      <c r="J196" s="38"/>
      <c r="K196" s="38"/>
      <c r="L196" s="329" t="str">
        <f ca="1">IF($A196&gt;0,VLOOKUP($A196,DS!$A$3:$Q$4912,16,0),"")</f>
        <v>Nợ LP</v>
      </c>
      <c r="M196" s="330"/>
      <c r="N196" s="331"/>
      <c r="O196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97" spans="1:15" ht="20.100000000000001" customHeight="1">
      <c r="A197">
        <f ca="1">IF(B197&gt;VLOOKUP($E$2&amp;"-"&amp;$C$3,CHIAPHONG!$A$2:$K$396,2,FALSE),0,A196+1)</f>
        <v>288</v>
      </c>
      <c r="B197" s="34">
        <f t="shared" si="4"/>
        <v>155</v>
      </c>
      <c r="C197" s="107">
        <f ca="1">IF($A197&gt;0,VLOOKUP($A197,DS!$A$3:$K$4912,4),"")</f>
        <v>2020236681</v>
      </c>
      <c r="D197" s="35" t="str">
        <f ca="1">IF($A197&gt;0,VLOOKUP($A197,DS!$A$3:$K$4912,5),"")</f>
        <v>Hứa Nhuận</v>
      </c>
      <c r="E197" s="36" t="str">
        <f ca="1">IF($A197&gt;0,VLOOKUP($A197,DS!$A$3:$K$4912,6),"")</f>
        <v>Tuyên</v>
      </c>
      <c r="F197" s="111" t="str">
        <f ca="1">IF($A197&gt;0,VLOOKUP($A197,DS!$A$3:$K$4912,8),"")</f>
        <v>MTH 101 AG</v>
      </c>
      <c r="G197" s="111" t="str">
        <f ca="1">IF($A197&gt;0,VLOOKUP($A197,DS!$A$3:$K$4912,9),"")</f>
        <v>K20QTC</v>
      </c>
      <c r="H197" s="37"/>
      <c r="I197" s="38"/>
      <c r="J197" s="38"/>
      <c r="K197" s="38"/>
      <c r="L197" s="329" t="str">
        <f ca="1">IF($A197&gt;0,VLOOKUP($A197,DS!$A$3:$Q$4912,16,0),"")</f>
        <v>Nợ LP</v>
      </c>
      <c r="M197" s="330"/>
      <c r="N197" s="331"/>
      <c r="O197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98" spans="1:15" ht="20.100000000000001" customHeight="1">
      <c r="A198">
        <f ca="1">IF(B198&gt;VLOOKUP($E$2&amp;"-"&amp;$C$3,CHIAPHONG!$A$2:$K$396,2,FALSE),0,A197+1)</f>
        <v>289</v>
      </c>
      <c r="B198" s="34">
        <f t="shared" si="4"/>
        <v>156</v>
      </c>
      <c r="C198" s="107">
        <f ca="1">IF($A198&gt;0,VLOOKUP($A198,DS!$A$3:$K$4912,4),"")</f>
        <v>2020357814</v>
      </c>
      <c r="D198" s="35" t="str">
        <f ca="1">IF($A198&gt;0,VLOOKUP($A198,DS!$A$3:$K$4912,5),"")</f>
        <v>Huỳnh Thị Phương</v>
      </c>
      <c r="E198" s="36" t="str">
        <f ca="1">IF($A198&gt;0,VLOOKUP($A198,DS!$A$3:$K$4912,6),"")</f>
        <v>Uyên</v>
      </c>
      <c r="F198" s="111" t="str">
        <f ca="1">IF($A198&gt;0,VLOOKUP($A198,DS!$A$3:$K$4912,8),"")</f>
        <v>MTH 101 U</v>
      </c>
      <c r="G198" s="111" t="str">
        <f ca="1">IF($A198&gt;0,VLOOKUP($A198,DS!$A$3:$K$4912,9),"")</f>
        <v>K20PSU-DLK</v>
      </c>
      <c r="H198" s="37"/>
      <c r="I198" s="38"/>
      <c r="J198" s="38"/>
      <c r="K198" s="38"/>
      <c r="L198" s="329" t="str">
        <f ca="1">IF($A198&gt;0,VLOOKUP($A198,DS!$A$3:$Q$4912,16,0),"")</f>
        <v>Nợ LP</v>
      </c>
      <c r="M198" s="330"/>
      <c r="N198" s="331"/>
      <c r="O198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199" spans="1:15" ht="20.100000000000001" customHeight="1">
      <c r="A199">
        <f ca="1">IF(B199&gt;VLOOKUP($E$2&amp;"-"&amp;$C$3,CHIAPHONG!$A$2:$K$396,2,FALSE),0,A198+1)</f>
        <v>290</v>
      </c>
      <c r="B199" s="34">
        <f t="shared" si="4"/>
        <v>157</v>
      </c>
      <c r="C199" s="107">
        <f ca="1">IF($A199&gt;0,VLOOKUP($A199,DS!$A$3:$K$4912,4),"")</f>
        <v>2020713920</v>
      </c>
      <c r="D199" s="35" t="str">
        <f ca="1">IF($A199&gt;0,VLOOKUP($A199,DS!$A$3:$K$4912,5),"")</f>
        <v>Nguyễn Ngọc Bảo</v>
      </c>
      <c r="E199" s="36" t="str">
        <f ca="1">IF($A199&gt;0,VLOOKUP($A199,DS!$A$3:$K$4912,6),"")</f>
        <v>Uyên</v>
      </c>
      <c r="F199" s="111" t="str">
        <f ca="1">IF($A199&gt;0,VLOOKUP($A199,DS!$A$3:$K$4912,8),"")</f>
        <v>MTH 101 W</v>
      </c>
      <c r="G199" s="111" t="str">
        <f ca="1">IF($A199&gt;0,VLOOKUP($A199,DS!$A$3:$K$4912,9),"")</f>
        <v>K20PSU-DLK</v>
      </c>
      <c r="H199" s="37"/>
      <c r="I199" s="38"/>
      <c r="J199" s="38"/>
      <c r="K199" s="38"/>
      <c r="L199" s="329" t="str">
        <f ca="1">IF($A199&gt;0,VLOOKUP($A199,DS!$A$3:$Q$4912,16,0),"")</f>
        <v>Nợ LP</v>
      </c>
      <c r="M199" s="330"/>
      <c r="N199" s="331"/>
      <c r="O199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00" spans="1:15" ht="20.100000000000001" customHeight="1">
      <c r="A200">
        <f ca="1">IF(B200&gt;VLOOKUP($E$2&amp;"-"&amp;$C$3,CHIAPHONG!$A$2:$K$396,2,FALSE),0,A199+1)</f>
        <v>291</v>
      </c>
      <c r="B200" s="34">
        <f t="shared" si="4"/>
        <v>158</v>
      </c>
      <c r="C200" s="107">
        <f ca="1">IF($A200&gt;0,VLOOKUP($A200,DS!$A$3:$K$4912,4),"")</f>
        <v>1920216581</v>
      </c>
      <c r="D200" s="35" t="str">
        <f ca="1">IF($A200&gt;0,VLOOKUP($A200,DS!$A$3:$K$4912,5),"")</f>
        <v>Nguyễn Thảo</v>
      </c>
      <c r="E200" s="36" t="str">
        <f ca="1">IF($A200&gt;0,VLOOKUP($A200,DS!$A$3:$K$4912,6),"")</f>
        <v>Uyên</v>
      </c>
      <c r="F200" s="111" t="str">
        <f ca="1">IF($A200&gt;0,VLOOKUP($A200,DS!$A$3:$K$4912,8),"")</f>
        <v>MTH 101 Y</v>
      </c>
      <c r="G200" s="111" t="str">
        <f ca="1">IF($A200&gt;0,VLOOKUP($A200,DS!$A$3:$K$4912,9),"")</f>
        <v>K20PSU_QTH</v>
      </c>
      <c r="H200" s="37"/>
      <c r="I200" s="38"/>
      <c r="J200" s="38"/>
      <c r="K200" s="38"/>
      <c r="L200" s="329" t="str">
        <f ca="1">IF($A200&gt;0,VLOOKUP($A200,DS!$A$3:$Q$4912,16,0),"")</f>
        <v>Nợ LP</v>
      </c>
      <c r="M200" s="330"/>
      <c r="N200" s="331"/>
      <c r="O200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01" spans="1:15" ht="20.100000000000001" customHeight="1">
      <c r="A201">
        <f ca="1">IF(B201&gt;VLOOKUP($E$2&amp;"-"&amp;$C$3,CHIAPHONG!$A$2:$K$396,2,FALSE),0,A200+1)</f>
        <v>292</v>
      </c>
      <c r="B201" s="34">
        <f t="shared" si="4"/>
        <v>159</v>
      </c>
      <c r="C201" s="107">
        <f ca="1">IF($A201&gt;0,VLOOKUP($A201,DS!$A$3:$K$4912,4),"")</f>
        <v>2020713017</v>
      </c>
      <c r="D201" s="35" t="str">
        <f ca="1">IF($A201&gt;0,VLOOKUP($A201,DS!$A$3:$K$4912,5),"")</f>
        <v>Nguyễn Thụy Thục</v>
      </c>
      <c r="E201" s="36" t="str">
        <f ca="1">IF($A201&gt;0,VLOOKUP($A201,DS!$A$3:$K$4912,6),"")</f>
        <v>Uyên</v>
      </c>
      <c r="F201" s="111" t="str">
        <f ca="1">IF($A201&gt;0,VLOOKUP($A201,DS!$A$3:$K$4912,8),"")</f>
        <v>MTH 101 S</v>
      </c>
      <c r="G201" s="111" t="str">
        <f ca="1">IF($A201&gt;0,VLOOKUP($A201,DS!$A$3:$K$4912,9),"")</f>
        <v>3+1</v>
      </c>
      <c r="H201" s="37"/>
      <c r="I201" s="38"/>
      <c r="J201" s="38"/>
      <c r="K201" s="38"/>
      <c r="L201" s="329" t="str">
        <f ca="1">IF($A201&gt;0,VLOOKUP($A201,DS!$A$3:$Q$4912,16,0),"")</f>
        <v>Nợ LP</v>
      </c>
      <c r="M201" s="330"/>
      <c r="N201" s="331"/>
      <c r="O201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02" spans="1:15" ht="20.100000000000001" customHeight="1">
      <c r="A202">
        <f ca="1">IF(B202&gt;VLOOKUP($E$2&amp;"-"&amp;$C$3,CHIAPHONG!$A$2:$K$396,2,FALSE),0,A201+1)</f>
        <v>293</v>
      </c>
      <c r="B202" s="34">
        <f t="shared" si="4"/>
        <v>160</v>
      </c>
      <c r="C202" s="107">
        <f ca="1">IF($A202&gt;0,VLOOKUP($A202,DS!$A$3:$K$4912,4),"")</f>
        <v>1921726013</v>
      </c>
      <c r="D202" s="35" t="str">
        <f ca="1">IF($A202&gt;0,VLOOKUP($A202,DS!$A$3:$K$4912,5),"")</f>
        <v>Phạm Hoàng</v>
      </c>
      <c r="E202" s="36" t="str">
        <f ca="1">IF($A202&gt;0,VLOOKUP($A202,DS!$A$3:$K$4912,6),"")</f>
        <v>Việt</v>
      </c>
      <c r="F202" s="111" t="str">
        <f ca="1">IF($A202&gt;0,VLOOKUP($A202,DS!$A$3:$K$4912,8),"")</f>
        <v>MTH 101 G</v>
      </c>
      <c r="G202" s="111" t="str">
        <f ca="1">IF($A202&gt;0,VLOOKUP($A202,DS!$A$3:$K$4912,9),"")</f>
        <v>K19DLL</v>
      </c>
      <c r="H202" s="37"/>
      <c r="I202" s="38"/>
      <c r="J202" s="38"/>
      <c r="K202" s="38"/>
      <c r="L202" s="329" t="str">
        <f ca="1">IF($A202&gt;0,VLOOKUP($A202,DS!$A$3:$Q$4912,16,0),"")</f>
        <v>Nợ LP</v>
      </c>
      <c r="M202" s="330"/>
      <c r="N202" s="331"/>
      <c r="O202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03" spans="1:15" ht="20.100000000000001" customHeight="1">
      <c r="A203">
        <f ca="1">IF(B203&gt;VLOOKUP($E$2&amp;"-"&amp;$C$3,CHIAPHONG!$A$2:$K$396,2,FALSE),0,A202+1)</f>
        <v>294</v>
      </c>
      <c r="B203" s="34">
        <f t="shared" si="4"/>
        <v>161</v>
      </c>
      <c r="C203" s="107">
        <f ca="1">IF($A203&gt;0,VLOOKUP($A203,DS!$A$3:$K$4912,4),"")</f>
        <v>1921235306</v>
      </c>
      <c r="D203" s="35" t="str">
        <f ca="1">IF($A203&gt;0,VLOOKUP($A203,DS!$A$3:$K$4912,5),"")</f>
        <v>Bùi Thiên</v>
      </c>
      <c r="E203" s="36" t="str">
        <f ca="1">IF($A203&gt;0,VLOOKUP($A203,DS!$A$3:$K$4912,6),"")</f>
        <v>Vũ</v>
      </c>
      <c r="F203" s="111" t="str">
        <f ca="1">IF($A203&gt;0,VLOOKUP($A203,DS!$A$3:$K$4912,8),"")</f>
        <v>MTH 101 K</v>
      </c>
      <c r="G203" s="111" t="str">
        <f ca="1">IF($A203&gt;0,VLOOKUP($A203,DS!$A$3:$K$4912,9),"")</f>
        <v>K20QNH</v>
      </c>
      <c r="H203" s="37"/>
      <c r="I203" s="38"/>
      <c r="J203" s="38"/>
      <c r="K203" s="38"/>
      <c r="L203" s="329" t="str">
        <f ca="1">IF($A203&gt;0,VLOOKUP($A203,DS!$A$3:$Q$4912,16,0),"")</f>
        <v>Nợ LP</v>
      </c>
      <c r="M203" s="330"/>
      <c r="N203" s="331"/>
      <c r="O203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04" spans="1:15" ht="20.100000000000001" customHeight="1">
      <c r="A204">
        <f ca="1">IF(B204&gt;VLOOKUP($E$2&amp;"-"&amp;$C$3,CHIAPHONG!$A$2:$K$396,2,FALSE),0,A203+1)</f>
        <v>295</v>
      </c>
      <c r="B204" s="34">
        <f t="shared" si="4"/>
        <v>162</v>
      </c>
      <c r="C204" s="107">
        <f ca="1">IF($A204&gt;0,VLOOKUP($A204,DS!$A$3:$K$4912,4),"")</f>
        <v>2021217516</v>
      </c>
      <c r="D204" s="35" t="str">
        <f ca="1">IF($A204&gt;0,VLOOKUP($A204,DS!$A$3:$K$4912,5),"")</f>
        <v>Nguyễn Anh</v>
      </c>
      <c r="E204" s="36" t="str">
        <f ca="1">IF($A204&gt;0,VLOOKUP($A204,DS!$A$3:$K$4912,6),"")</f>
        <v>Vũ</v>
      </c>
      <c r="F204" s="111" t="str">
        <f ca="1">IF($A204&gt;0,VLOOKUP($A204,DS!$A$3:$K$4912,8),"")</f>
        <v>MTH 101 Y</v>
      </c>
      <c r="G204" s="111" t="str">
        <f ca="1">IF($A204&gt;0,VLOOKUP($A204,DS!$A$3:$K$4912,9),"")</f>
        <v>K20PSU-QTH</v>
      </c>
      <c r="H204" s="37"/>
      <c r="I204" s="38"/>
      <c r="J204" s="38"/>
      <c r="K204" s="38"/>
      <c r="L204" s="329" t="str">
        <f ca="1">IF($A204&gt;0,VLOOKUP($A204,DS!$A$3:$Q$4912,16,0),"")</f>
        <v>Nợ LP</v>
      </c>
      <c r="M204" s="330"/>
      <c r="N204" s="331"/>
      <c r="O204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05" spans="1:15" ht="20.100000000000001" customHeight="1">
      <c r="A205">
        <f ca="1">IF(B205&gt;VLOOKUP($E$2&amp;"-"&amp;$C$3,CHIAPHONG!$A$2:$K$396,2,FALSE),0,A204+1)</f>
        <v>296</v>
      </c>
      <c r="B205" s="34">
        <f t="shared" si="4"/>
        <v>163</v>
      </c>
      <c r="C205" s="107">
        <f ca="1">IF($A205&gt;0,VLOOKUP($A205,DS!$A$3:$K$4912,4),"")</f>
        <v>2020233113</v>
      </c>
      <c r="D205" s="35" t="str">
        <f ca="1">IF($A205&gt;0,VLOOKUP($A205,DS!$A$3:$K$4912,5),"")</f>
        <v>Mai Lê Thúy</v>
      </c>
      <c r="E205" s="36" t="str">
        <f ca="1">IF($A205&gt;0,VLOOKUP($A205,DS!$A$3:$K$4912,6),"")</f>
        <v>Vy</v>
      </c>
      <c r="F205" s="111" t="str">
        <f ca="1">IF($A205&gt;0,VLOOKUP($A205,DS!$A$3:$K$4912,8),"")</f>
        <v>MTH 101 AG</v>
      </c>
      <c r="G205" s="111" t="str">
        <f ca="1">IF($A205&gt;0,VLOOKUP($A205,DS!$A$3:$K$4912,9),"")</f>
        <v>K20QTC</v>
      </c>
      <c r="H205" s="37"/>
      <c r="I205" s="38"/>
      <c r="J205" s="38"/>
      <c r="K205" s="38"/>
      <c r="L205" s="329" t="str">
        <f ca="1">IF($A205&gt;0,VLOOKUP($A205,DS!$A$3:$Q$4912,16,0),"")</f>
        <v>Nợ LP</v>
      </c>
      <c r="M205" s="330"/>
      <c r="N205" s="331"/>
      <c r="O205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06" spans="1:15" ht="20.100000000000001" customHeight="1">
      <c r="A206">
        <f ca="1">IF(B206&gt;VLOOKUP($E$2&amp;"-"&amp;$C$3,CHIAPHONG!$A$2:$K$396,2,FALSE),0,A205+1)</f>
        <v>297</v>
      </c>
      <c r="B206" s="34">
        <f t="shared" si="4"/>
        <v>164</v>
      </c>
      <c r="C206" s="107">
        <f ca="1">IF($A206&gt;0,VLOOKUP($A206,DS!$A$3:$K$4912,4),"")</f>
        <v>2020348471</v>
      </c>
      <c r="D206" s="35" t="str">
        <f ca="1">IF($A206&gt;0,VLOOKUP($A206,DS!$A$3:$K$4912,5),"")</f>
        <v>Nguyễn Võ Thùy</v>
      </c>
      <c r="E206" s="36" t="str">
        <f ca="1">IF($A206&gt;0,VLOOKUP($A206,DS!$A$3:$K$4912,6),"")</f>
        <v>Vy</v>
      </c>
      <c r="F206" s="111" t="str">
        <f ca="1">IF($A206&gt;0,VLOOKUP($A206,DS!$A$3:$K$4912,8),"")</f>
        <v>MTH 101 Q</v>
      </c>
      <c r="G206" s="111" t="str">
        <f ca="1">IF($A206&gt;0,VLOOKUP($A206,DS!$A$3:$K$4912,9),"")</f>
        <v>K20PSU-QNH</v>
      </c>
      <c r="H206" s="37"/>
      <c r="I206" s="38"/>
      <c r="J206" s="38"/>
      <c r="K206" s="38"/>
      <c r="L206" s="329" t="str">
        <f ca="1">IF($A206&gt;0,VLOOKUP($A206,DS!$A$3:$Q$4912,16,0),"")</f>
        <v>Nợ LP</v>
      </c>
      <c r="M206" s="330"/>
      <c r="N206" s="331"/>
      <c r="O206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07" spans="1:15" ht="20.100000000000001" customHeight="1">
      <c r="A207">
        <f ca="1">IF(B207&gt;VLOOKUP($E$2&amp;"-"&amp;$C$3,CHIAPHONG!$A$2:$K$396,2,FALSE),0,A206+1)</f>
        <v>298</v>
      </c>
      <c r="B207" s="34">
        <f t="shared" si="4"/>
        <v>165</v>
      </c>
      <c r="C207" s="107">
        <f ca="1">IF($A207&gt;0,VLOOKUP($A207,DS!$A$3:$K$4912,4),"")</f>
        <v>2020236695</v>
      </c>
      <c r="D207" s="35" t="str">
        <f ca="1">IF($A207&gt;0,VLOOKUP($A207,DS!$A$3:$K$4912,5),"")</f>
        <v>Trần Thảo Tường</v>
      </c>
      <c r="E207" s="36" t="str">
        <f ca="1">IF($A207&gt;0,VLOOKUP($A207,DS!$A$3:$K$4912,6),"")</f>
        <v>Vy</v>
      </c>
      <c r="F207" s="111" t="str">
        <f ca="1">IF($A207&gt;0,VLOOKUP($A207,DS!$A$3:$K$4912,8),"")</f>
        <v>MTH 101 AG</v>
      </c>
      <c r="G207" s="111" t="str">
        <f ca="1">IF($A207&gt;0,VLOOKUP($A207,DS!$A$3:$K$4912,9),"")</f>
        <v>K20QTC</v>
      </c>
      <c r="H207" s="37"/>
      <c r="I207" s="38"/>
      <c r="J207" s="38"/>
      <c r="K207" s="38"/>
      <c r="L207" s="329" t="str">
        <f ca="1">IF($A207&gt;0,VLOOKUP($A207,DS!$A$3:$Q$4912,16,0),"")</f>
        <v>Nợ LP</v>
      </c>
      <c r="M207" s="330"/>
      <c r="N207" s="331"/>
      <c r="O207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08" spans="1:15" ht="20.100000000000001" customHeight="1">
      <c r="A208">
        <f ca="1">IF(B208&gt;VLOOKUP($E$2&amp;"-"&amp;$C$3,CHIAPHONG!$A$2:$K$396,2,FALSE),0,A207+1)</f>
        <v>0</v>
      </c>
      <c r="B208" s="34">
        <f t="shared" si="4"/>
        <v>166</v>
      </c>
      <c r="C208" s="107" t="str">
        <f ca="1">IF($A208&gt;0,VLOOKUP($A208,DS!$A$3:$K$4912,4),"")</f>
        <v/>
      </c>
      <c r="D208" s="35" t="str">
        <f ca="1">IF($A208&gt;0,VLOOKUP($A208,DS!$A$3:$K$4912,5),"")</f>
        <v/>
      </c>
      <c r="E208" s="36" t="str">
        <f ca="1">IF($A208&gt;0,VLOOKUP($A208,DS!$A$3:$K$4912,6),"")</f>
        <v/>
      </c>
      <c r="F208" s="111" t="str">
        <f ca="1">IF($A208&gt;0,VLOOKUP($A208,DS!$A$3:$K$4912,8),"")</f>
        <v/>
      </c>
      <c r="G208" s="111" t="str">
        <f ca="1">IF($A208&gt;0,VLOOKUP($A208,DS!$A$3:$K$4912,9),"")</f>
        <v/>
      </c>
      <c r="H208" s="37"/>
      <c r="I208" s="38"/>
      <c r="J208" s="38"/>
      <c r="K208" s="38"/>
      <c r="L208" s="329" t="str">
        <f ca="1">IF($A208&gt;0,VLOOKUP($A208,DS!$A$3:$Q$4912,16,0),"")</f>
        <v/>
      </c>
      <c r="M208" s="330"/>
      <c r="N208" s="331"/>
      <c r="O208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09" spans="1:15" ht="20.100000000000001" customHeight="1">
      <c r="A209">
        <f ca="1">IF(B209&gt;VLOOKUP($E$2&amp;"-"&amp;$C$3,CHIAPHONG!$A$2:$K$396,2,FALSE),0,A208+1)</f>
        <v>0</v>
      </c>
      <c r="B209" s="34">
        <f t="shared" si="4"/>
        <v>167</v>
      </c>
      <c r="C209" s="107" t="str">
        <f ca="1">IF($A209&gt;0,VLOOKUP($A209,DS!$A$3:$K$4912,4),"")</f>
        <v/>
      </c>
      <c r="D209" s="35" t="str">
        <f ca="1">IF($A209&gt;0,VLOOKUP($A209,DS!$A$3:$K$4912,5),"")</f>
        <v/>
      </c>
      <c r="E209" s="36" t="str">
        <f ca="1">IF($A209&gt;0,VLOOKUP($A209,DS!$A$3:$K$4912,6),"")</f>
        <v/>
      </c>
      <c r="F209" s="111" t="str">
        <f ca="1">IF($A209&gt;0,VLOOKUP($A209,DS!$A$3:$K$4912,8),"")</f>
        <v/>
      </c>
      <c r="G209" s="111" t="str">
        <f ca="1">IF($A209&gt;0,VLOOKUP($A209,DS!$A$3:$K$4912,9),"")</f>
        <v/>
      </c>
      <c r="H209" s="37"/>
      <c r="I209" s="38"/>
      <c r="J209" s="38"/>
      <c r="K209" s="38"/>
      <c r="L209" s="329" t="str">
        <f ca="1">IF($A209&gt;0,VLOOKUP($A209,DS!$A$3:$Q$4912,16,0),"")</f>
        <v/>
      </c>
      <c r="M209" s="330"/>
      <c r="N209" s="331"/>
      <c r="O209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10" spans="1:15" ht="20.100000000000001" customHeight="1">
      <c r="A210">
        <f ca="1">IF(B210&gt;VLOOKUP($E$2&amp;"-"&amp;$C$3,CHIAPHONG!$A$2:$K$396,2,FALSE),0,A209+1)</f>
        <v>0</v>
      </c>
      <c r="B210" s="34">
        <f t="shared" si="4"/>
        <v>168</v>
      </c>
      <c r="C210" s="107" t="str">
        <f ca="1">IF($A210&gt;0,VLOOKUP($A210,DS!$A$3:$K$4912,4),"")</f>
        <v/>
      </c>
      <c r="D210" s="35" t="str">
        <f ca="1">IF($A210&gt;0,VLOOKUP($A210,DS!$A$3:$K$4912,5),"")</f>
        <v/>
      </c>
      <c r="E210" s="36" t="str">
        <f ca="1">IF($A210&gt;0,VLOOKUP($A210,DS!$A$3:$K$4912,6),"")</f>
        <v/>
      </c>
      <c r="F210" s="111" t="str">
        <f ca="1">IF($A210&gt;0,VLOOKUP($A210,DS!$A$3:$K$4912,8),"")</f>
        <v/>
      </c>
      <c r="G210" s="111" t="str">
        <f ca="1">IF($A210&gt;0,VLOOKUP($A210,DS!$A$3:$K$4912,9),"")</f>
        <v/>
      </c>
      <c r="H210" s="37"/>
      <c r="I210" s="38"/>
      <c r="J210" s="38"/>
      <c r="K210" s="38"/>
      <c r="L210" s="329" t="str">
        <f ca="1">IF($A210&gt;0,VLOOKUP($A210,DS!$A$3:$Q$4912,16,0),"")</f>
        <v/>
      </c>
      <c r="M210" s="330"/>
      <c r="N210" s="331"/>
      <c r="O210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11" spans="1:15" ht="20.100000000000001" customHeight="1">
      <c r="A211">
        <f ca="1">IF(B211&gt;VLOOKUP($E$2&amp;"-"&amp;$C$3,CHIAPHONG!$A$2:$K$396,2,FALSE),0,A210+1)</f>
        <v>0</v>
      </c>
      <c r="B211" s="34">
        <f t="shared" si="4"/>
        <v>169</v>
      </c>
      <c r="C211" s="107" t="str">
        <f ca="1">IF($A211&gt;0,VLOOKUP($A211,DS!$A$3:$K$4912,4),"")</f>
        <v/>
      </c>
      <c r="D211" s="35" t="str">
        <f ca="1">IF($A211&gt;0,VLOOKUP($A211,DS!$A$3:$K$4912,5),"")</f>
        <v/>
      </c>
      <c r="E211" s="36" t="str">
        <f ca="1">IF($A211&gt;0,VLOOKUP($A211,DS!$A$3:$K$4912,6),"")</f>
        <v/>
      </c>
      <c r="F211" s="111" t="str">
        <f ca="1">IF($A211&gt;0,VLOOKUP($A211,DS!$A$3:$K$4912,8),"")</f>
        <v/>
      </c>
      <c r="G211" s="111" t="str">
        <f ca="1">IF($A211&gt;0,VLOOKUP($A211,DS!$A$3:$K$4912,9),"")</f>
        <v/>
      </c>
      <c r="H211" s="37"/>
      <c r="I211" s="38"/>
      <c r="J211" s="38"/>
      <c r="K211" s="38"/>
      <c r="L211" s="329" t="str">
        <f ca="1">IF($A211&gt;0,VLOOKUP($A211,DS!$A$3:$Q$4912,16,0),"")</f>
        <v/>
      </c>
      <c r="M211" s="330"/>
      <c r="N211" s="331"/>
      <c r="O211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12" spans="1:15" ht="20.100000000000001" customHeight="1">
      <c r="A212">
        <f ca="1">IF(B212&gt;VLOOKUP($E$2&amp;"-"&amp;$C$3,CHIAPHONG!$A$2:$K$396,2,FALSE),0,A211+1)</f>
        <v>0</v>
      </c>
      <c r="B212" s="34">
        <f t="shared" si="4"/>
        <v>170</v>
      </c>
      <c r="C212" s="107" t="str">
        <f ca="1">IF($A212&gt;0,VLOOKUP($A212,DS!$A$3:$K$4912,4),"")</f>
        <v/>
      </c>
      <c r="D212" s="35" t="str">
        <f ca="1">IF($A212&gt;0,VLOOKUP($A212,DS!$A$3:$K$4912,5),"")</f>
        <v/>
      </c>
      <c r="E212" s="36" t="str">
        <f ca="1">IF($A212&gt;0,VLOOKUP($A212,DS!$A$3:$K$4912,6),"")</f>
        <v/>
      </c>
      <c r="F212" s="111" t="str">
        <f ca="1">IF($A212&gt;0,VLOOKUP($A212,DS!$A$3:$K$4912,8),"")</f>
        <v/>
      </c>
      <c r="G212" s="111" t="str">
        <f ca="1">IF($A212&gt;0,VLOOKUP($A212,DS!$A$3:$K$4912,9),"")</f>
        <v/>
      </c>
      <c r="H212" s="37"/>
      <c r="I212" s="38"/>
      <c r="J212" s="38"/>
      <c r="K212" s="38"/>
      <c r="L212" s="329" t="str">
        <f ca="1">IF($A212&gt;0,VLOOKUP($A212,DS!$A$3:$Q$4912,16,0),"")</f>
        <v/>
      </c>
      <c r="M212" s="330"/>
      <c r="N212" s="331"/>
      <c r="O212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13" spans="1:15" ht="20.100000000000001" customHeight="1">
      <c r="A213">
        <f ca="1">IF(B213&gt;VLOOKUP($E$2&amp;"-"&amp;$C$3,CHIAPHONG!$A$2:$K$396,2,FALSE),0,A212+1)</f>
        <v>0</v>
      </c>
      <c r="B213" s="34">
        <f t="shared" si="4"/>
        <v>171</v>
      </c>
      <c r="C213" s="107" t="str">
        <f ca="1">IF($A213&gt;0,VLOOKUP($A213,DS!$A$3:$K$4912,4),"")</f>
        <v/>
      </c>
      <c r="D213" s="35" t="str">
        <f ca="1">IF($A213&gt;0,VLOOKUP($A213,DS!$A$3:$K$4912,5),"")</f>
        <v/>
      </c>
      <c r="E213" s="36" t="str">
        <f ca="1">IF($A213&gt;0,VLOOKUP($A213,DS!$A$3:$K$4912,6),"")</f>
        <v/>
      </c>
      <c r="F213" s="111" t="str">
        <f ca="1">IF($A213&gt;0,VLOOKUP($A213,DS!$A$3:$K$4912,8),"")</f>
        <v/>
      </c>
      <c r="G213" s="111" t="str">
        <f ca="1">IF($A213&gt;0,VLOOKUP($A213,DS!$A$3:$K$4912,9),"")</f>
        <v/>
      </c>
      <c r="H213" s="37"/>
      <c r="I213" s="38"/>
      <c r="J213" s="38"/>
      <c r="K213" s="38"/>
      <c r="L213" s="329" t="str">
        <f ca="1">IF($A213&gt;0,VLOOKUP($A213,DS!$A$3:$Q$4912,16,0),"")</f>
        <v/>
      </c>
      <c r="M213" s="330"/>
      <c r="N213" s="331"/>
      <c r="O213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14" spans="1:15" ht="20.100000000000001" customHeight="1">
      <c r="A214">
        <f ca="1">IF(B214&gt;VLOOKUP($E$2&amp;"-"&amp;$C$3,CHIAPHONG!$A$2:$K$396,2,FALSE),0,A213+1)</f>
        <v>0</v>
      </c>
      <c r="B214" s="34">
        <f t="shared" si="4"/>
        <v>172</v>
      </c>
      <c r="C214" s="107" t="str">
        <f ca="1">IF($A214&gt;0,VLOOKUP($A214,DS!$A$3:$K$4912,4),"")</f>
        <v/>
      </c>
      <c r="D214" s="35" t="str">
        <f ca="1">IF($A214&gt;0,VLOOKUP($A214,DS!$A$3:$K$4912,5),"")</f>
        <v/>
      </c>
      <c r="E214" s="36" t="str">
        <f ca="1">IF($A214&gt;0,VLOOKUP($A214,DS!$A$3:$K$4912,6),"")</f>
        <v/>
      </c>
      <c r="F214" s="111" t="str">
        <f ca="1">IF($A214&gt;0,VLOOKUP($A214,DS!$A$3:$K$4912,8),"")</f>
        <v/>
      </c>
      <c r="G214" s="111" t="str">
        <f ca="1">IF($A214&gt;0,VLOOKUP($A214,DS!$A$3:$K$4912,9),"")</f>
        <v/>
      </c>
      <c r="H214" s="37"/>
      <c r="I214" s="38"/>
      <c r="J214" s="38"/>
      <c r="K214" s="38"/>
      <c r="L214" s="329" t="str">
        <f ca="1">IF($A214&gt;0,VLOOKUP($A214,DS!$A$3:$Q$4912,16,0),"")</f>
        <v/>
      </c>
      <c r="M214" s="330"/>
      <c r="N214" s="331"/>
      <c r="O214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15" spans="1:15" ht="20.100000000000001" customHeight="1">
      <c r="A215">
        <f ca="1">IF(B215&gt;VLOOKUP($E$2&amp;"-"&amp;$C$3,CHIAPHONG!$A$2:$K$396,2,FALSE),0,A214+1)</f>
        <v>0</v>
      </c>
      <c r="B215" s="34">
        <f t="shared" si="4"/>
        <v>173</v>
      </c>
      <c r="C215" s="107" t="str">
        <f ca="1">IF($A215&gt;0,VLOOKUP($A215,DS!$A$3:$K$4912,4),"")</f>
        <v/>
      </c>
      <c r="D215" s="35" t="str">
        <f ca="1">IF($A215&gt;0,VLOOKUP($A215,DS!$A$3:$K$4912,5),"")</f>
        <v/>
      </c>
      <c r="E215" s="36" t="str">
        <f ca="1">IF($A215&gt;0,VLOOKUP($A215,DS!$A$3:$K$4912,6),"")</f>
        <v/>
      </c>
      <c r="F215" s="111" t="str">
        <f ca="1">IF($A215&gt;0,VLOOKUP($A215,DS!$A$3:$K$4912,8),"")</f>
        <v/>
      </c>
      <c r="G215" s="111" t="str">
        <f ca="1">IF($A215&gt;0,VLOOKUP($A215,DS!$A$3:$K$4912,9),"")</f>
        <v/>
      </c>
      <c r="H215" s="37"/>
      <c r="I215" s="38"/>
      <c r="J215" s="38"/>
      <c r="K215" s="38"/>
      <c r="L215" s="329" t="str">
        <f ca="1">IF($A215&gt;0,VLOOKUP($A215,DS!$A$3:$Q$4912,16,0),"")</f>
        <v/>
      </c>
      <c r="M215" s="330"/>
      <c r="N215" s="331"/>
      <c r="O215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16" spans="1:15" ht="20.100000000000001" customHeight="1">
      <c r="A216">
        <f ca="1">IF(B216&gt;VLOOKUP($E$2&amp;"-"&amp;$C$3,CHIAPHONG!$A$2:$K$396,2,FALSE),0,A215+1)</f>
        <v>0</v>
      </c>
      <c r="B216" s="34">
        <f t="shared" si="4"/>
        <v>174</v>
      </c>
      <c r="C216" s="107" t="str">
        <f ca="1">IF($A216&gt;0,VLOOKUP($A216,DS!$A$3:$K$4912,4),"")</f>
        <v/>
      </c>
      <c r="D216" s="35" t="str">
        <f ca="1">IF($A216&gt;0,VLOOKUP($A216,DS!$A$3:$K$4912,5),"")</f>
        <v/>
      </c>
      <c r="E216" s="36" t="str">
        <f ca="1">IF($A216&gt;0,VLOOKUP($A216,DS!$A$3:$K$4912,6),"")</f>
        <v/>
      </c>
      <c r="F216" s="111" t="str">
        <f ca="1">IF($A216&gt;0,VLOOKUP($A216,DS!$A$3:$K$4912,8),"")</f>
        <v/>
      </c>
      <c r="G216" s="111" t="str">
        <f ca="1">IF($A216&gt;0,VLOOKUP($A216,DS!$A$3:$K$4912,9),"")</f>
        <v/>
      </c>
      <c r="H216" s="37"/>
      <c r="I216" s="38"/>
      <c r="J216" s="38"/>
      <c r="K216" s="38"/>
      <c r="L216" s="329" t="str">
        <f ca="1">IF($A216&gt;0,VLOOKUP($A216,DS!$A$3:$Q$4912,16,0),"")</f>
        <v/>
      </c>
      <c r="M216" s="330"/>
      <c r="N216" s="331"/>
      <c r="O216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17" spans="1:15" ht="20.100000000000001" customHeight="1">
      <c r="A217">
        <f ca="1">IF(B217&gt;VLOOKUP($E$2&amp;"-"&amp;$C$3,CHIAPHONG!$A$2:$K$396,2,FALSE),0,A216+1)</f>
        <v>0</v>
      </c>
      <c r="B217" s="34">
        <f t="shared" si="4"/>
        <v>175</v>
      </c>
      <c r="C217" s="107" t="str">
        <f ca="1">IF($A217&gt;0,VLOOKUP($A217,DS!$A$3:$K$4912,4),"")</f>
        <v/>
      </c>
      <c r="D217" s="35" t="str">
        <f ca="1">IF($A217&gt;0,VLOOKUP($A217,DS!$A$3:$K$4912,5),"")</f>
        <v/>
      </c>
      <c r="E217" s="36" t="str">
        <f ca="1">IF($A217&gt;0,VLOOKUP($A217,DS!$A$3:$K$4912,6),"")</f>
        <v/>
      </c>
      <c r="F217" s="111" t="str">
        <f ca="1">IF($A217&gt;0,VLOOKUP($A217,DS!$A$3:$K$4912,8),"")</f>
        <v/>
      </c>
      <c r="G217" s="111" t="str">
        <f ca="1">IF($A217&gt;0,VLOOKUP($A217,DS!$A$3:$K$4912,9),"")</f>
        <v/>
      </c>
      <c r="H217" s="37"/>
      <c r="I217" s="38"/>
      <c r="J217" s="38"/>
      <c r="K217" s="38"/>
      <c r="L217" s="329" t="str">
        <f ca="1">IF($A217&gt;0,VLOOKUP($A217,DS!$A$3:$Q$4912,16,0),"")</f>
        <v/>
      </c>
      <c r="M217" s="330"/>
      <c r="N217" s="331"/>
      <c r="O217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18" spans="1:15" ht="20.100000000000001" customHeight="1">
      <c r="A218">
        <f ca="1">IF(B218&gt;VLOOKUP($E$2&amp;"-"&amp;$C$3,CHIAPHONG!$A$2:$K$396,2,FALSE),0,A217+1)</f>
        <v>0</v>
      </c>
      <c r="B218" s="34">
        <f t="shared" si="4"/>
        <v>176</v>
      </c>
      <c r="C218" s="107" t="str">
        <f ca="1">IF($A218&gt;0,VLOOKUP($A218,DS!$A$3:$K$4912,4),"")</f>
        <v/>
      </c>
      <c r="D218" s="35" t="str">
        <f ca="1">IF($A218&gt;0,VLOOKUP($A218,DS!$A$3:$K$4912,5),"")</f>
        <v/>
      </c>
      <c r="E218" s="36" t="str">
        <f ca="1">IF($A218&gt;0,VLOOKUP($A218,DS!$A$3:$K$4912,6),"")</f>
        <v/>
      </c>
      <c r="F218" s="111" t="str">
        <f ca="1">IF($A218&gt;0,VLOOKUP($A218,DS!$A$3:$K$4912,8),"")</f>
        <v/>
      </c>
      <c r="G218" s="111" t="str">
        <f ca="1">IF($A218&gt;0,VLOOKUP($A218,DS!$A$3:$K$4912,9),"")</f>
        <v/>
      </c>
      <c r="H218" s="37"/>
      <c r="I218" s="38"/>
      <c r="J218" s="38"/>
      <c r="K218" s="38"/>
      <c r="L218" s="329" t="str">
        <f ca="1">IF($A218&gt;0,VLOOKUP($A218,DS!$A$3:$Q$4912,16,0),"")</f>
        <v/>
      </c>
      <c r="M218" s="330"/>
      <c r="N218" s="331"/>
      <c r="O218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19" spans="1:15" ht="20.100000000000001" customHeight="1">
      <c r="A219">
        <f ca="1">IF(B219&gt;VLOOKUP($E$2&amp;"-"&amp;$C$3,CHIAPHONG!$A$2:$K$396,2,FALSE),0,A218+1)</f>
        <v>0</v>
      </c>
      <c r="B219" s="34">
        <f t="shared" si="4"/>
        <v>177</v>
      </c>
      <c r="C219" s="107" t="str">
        <f ca="1">IF($A219&gt;0,VLOOKUP($A219,DS!$A$3:$K$4912,4),"")</f>
        <v/>
      </c>
      <c r="D219" s="35" t="str">
        <f ca="1">IF($A219&gt;0,VLOOKUP($A219,DS!$A$3:$K$4912,5),"")</f>
        <v/>
      </c>
      <c r="E219" s="36" t="str">
        <f ca="1">IF($A219&gt;0,VLOOKUP($A219,DS!$A$3:$K$4912,6),"")</f>
        <v/>
      </c>
      <c r="F219" s="111" t="str">
        <f ca="1">IF($A219&gt;0,VLOOKUP($A219,DS!$A$3:$K$4912,8),"")</f>
        <v/>
      </c>
      <c r="G219" s="111" t="str">
        <f ca="1">IF($A219&gt;0,VLOOKUP($A219,DS!$A$3:$K$4912,9),"")</f>
        <v/>
      </c>
      <c r="H219" s="37"/>
      <c r="I219" s="38"/>
      <c r="J219" s="38"/>
      <c r="K219" s="38"/>
      <c r="L219" s="329" t="str">
        <f ca="1">IF($A219&gt;0,VLOOKUP($A219,DS!$A$3:$Q$4912,16,0),"")</f>
        <v/>
      </c>
      <c r="M219" s="330"/>
      <c r="N219" s="331"/>
      <c r="O219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20" spans="1:15" ht="20.100000000000001" customHeight="1">
      <c r="A220">
        <f ca="1">IF(B220&gt;VLOOKUP($E$2&amp;"-"&amp;$C$3,CHIAPHONG!$A$2:$K$396,2,FALSE),0,A219+1)</f>
        <v>0</v>
      </c>
      <c r="B220" s="34">
        <f t="shared" si="4"/>
        <v>178</v>
      </c>
      <c r="C220" s="107" t="str">
        <f ca="1">IF($A220&gt;0,VLOOKUP($A220,DS!$A$3:$K$4912,4),"")</f>
        <v/>
      </c>
      <c r="D220" s="35" t="str">
        <f ca="1">IF($A220&gt;0,VLOOKUP($A220,DS!$A$3:$K$4912,5),"")</f>
        <v/>
      </c>
      <c r="E220" s="36" t="str">
        <f ca="1">IF($A220&gt;0,VLOOKUP($A220,DS!$A$3:$K$4912,6),"")</f>
        <v/>
      </c>
      <c r="F220" s="111" t="str">
        <f ca="1">IF($A220&gt;0,VLOOKUP($A220,DS!$A$3:$K$4912,8),"")</f>
        <v/>
      </c>
      <c r="G220" s="111" t="str">
        <f ca="1">IF($A220&gt;0,VLOOKUP($A220,DS!$A$3:$K$4912,9),"")</f>
        <v/>
      </c>
      <c r="H220" s="37"/>
      <c r="I220" s="38"/>
      <c r="J220" s="38"/>
      <c r="K220" s="38"/>
      <c r="L220" s="329" t="str">
        <f ca="1">IF($A220&gt;0,VLOOKUP($A220,DS!$A$3:$Q$4912,16,0),"")</f>
        <v/>
      </c>
      <c r="M220" s="330"/>
      <c r="N220" s="331"/>
      <c r="O220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21" spans="1:15" ht="20.100000000000001" customHeight="1">
      <c r="A221">
        <f ca="1">IF(B221&gt;VLOOKUP($E$2&amp;"-"&amp;$C$3,CHIAPHONG!$A$2:$K$396,2,FALSE),0,A220+1)</f>
        <v>0</v>
      </c>
      <c r="B221" s="34">
        <f t="shared" si="4"/>
        <v>179</v>
      </c>
      <c r="C221" s="107" t="str">
        <f ca="1">IF($A221&gt;0,VLOOKUP($A221,DS!$A$3:$K$4912,4),"")</f>
        <v/>
      </c>
      <c r="D221" s="35" t="str">
        <f ca="1">IF($A221&gt;0,VLOOKUP($A221,DS!$A$3:$K$4912,5),"")</f>
        <v/>
      </c>
      <c r="E221" s="36" t="str">
        <f ca="1">IF($A221&gt;0,VLOOKUP($A221,DS!$A$3:$K$4912,6),"")</f>
        <v/>
      </c>
      <c r="F221" s="111" t="str">
        <f ca="1">IF($A221&gt;0,VLOOKUP($A221,DS!$A$3:$K$4912,8),"")</f>
        <v/>
      </c>
      <c r="G221" s="111" t="str">
        <f ca="1">IF($A221&gt;0,VLOOKUP($A221,DS!$A$3:$K$4912,9),"")</f>
        <v/>
      </c>
      <c r="H221" s="37"/>
      <c r="I221" s="38"/>
      <c r="J221" s="38"/>
      <c r="K221" s="38"/>
      <c r="L221" s="329" t="str">
        <f ca="1">IF($A221&gt;0,VLOOKUP($A221,DS!$A$3:$Q$4912,16,0),"")</f>
        <v/>
      </c>
      <c r="M221" s="330"/>
      <c r="N221" s="331"/>
      <c r="O221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22" spans="1:15" ht="20.100000000000001" customHeight="1">
      <c r="A222">
        <f ca="1">IF(B222&gt;VLOOKUP($E$2&amp;"-"&amp;$C$3,CHIAPHONG!$A$2:$K$396,2,FALSE),0,A221+1)</f>
        <v>0</v>
      </c>
      <c r="B222" s="34">
        <f t="shared" si="4"/>
        <v>180</v>
      </c>
      <c r="C222" s="107" t="str">
        <f ca="1">IF($A222&gt;0,VLOOKUP($A222,DS!$A$3:$K$4912,4),"")</f>
        <v/>
      </c>
      <c r="D222" s="35" t="str">
        <f ca="1">IF($A222&gt;0,VLOOKUP($A222,DS!$A$3:$K$4912,5),"")</f>
        <v/>
      </c>
      <c r="E222" s="36" t="str">
        <f ca="1">IF($A222&gt;0,VLOOKUP($A222,DS!$A$3:$K$4912,6),"")</f>
        <v/>
      </c>
      <c r="F222" s="111" t="str">
        <f ca="1">IF($A222&gt;0,VLOOKUP($A222,DS!$A$3:$K$4912,8),"")</f>
        <v/>
      </c>
      <c r="G222" s="111" t="str">
        <f ca="1">IF($A222&gt;0,VLOOKUP($A222,DS!$A$3:$K$4912,9),"")</f>
        <v/>
      </c>
      <c r="H222" s="37"/>
      <c r="I222" s="38"/>
      <c r="J222" s="38"/>
      <c r="K222" s="38"/>
      <c r="L222" s="329" t="str">
        <f ca="1">IF($A222&gt;0,VLOOKUP($A222,DS!$A$3:$Q$4912,16,0),"")</f>
        <v/>
      </c>
      <c r="M222" s="330"/>
      <c r="N222" s="331"/>
      <c r="O222" t="str">
        <f ca="1">VLOOKUP($E$2&amp;"-"&amp;$C$3,CHIAPHONG!$A$2:$I$447,8,0)&amp;" - Ngày "&amp;TEXT(VLOOKUP($E$2&amp;"-"&amp;$C$3,CHIAPHONG!$A$2:$I$447,7,0),"dd/mm/yyyy")&amp;" - Phòng: " &amp; [2]!ExtractElement($L$1,1,"-")</f>
        <v>15h30 - Ngày 11/01/2015 - Phòng: 308/1</v>
      </c>
    </row>
    <row r="223" spans="1:15" ht="23.25" customHeight="1">
      <c r="B223" s="43" t="s">
        <v>34</v>
      </c>
      <c r="C223" s="44"/>
      <c r="D223" s="45"/>
      <c r="E223" s="46"/>
      <c r="F223" s="47"/>
      <c r="G223" s="47"/>
      <c r="H223" s="48"/>
      <c r="I223" s="49"/>
      <c r="J223" s="49"/>
      <c r="K223" s="49"/>
      <c r="L223" s="290"/>
      <c r="M223" s="290"/>
      <c r="N223" s="290"/>
    </row>
    <row r="224" spans="1:15" ht="20.100000000000001" customHeight="1">
      <c r="A224">
        <v>0</v>
      </c>
      <c r="B224" s="50" t="s">
        <v>60</v>
      </c>
      <c r="C224" s="109"/>
      <c r="D224" s="52"/>
      <c r="E224" s="53"/>
      <c r="F224" s="113"/>
      <c r="G224" s="113"/>
      <c r="H224" s="55"/>
      <c r="I224" s="56"/>
      <c r="J224" s="56"/>
      <c r="K224" s="56"/>
      <c r="L224" s="57"/>
      <c r="M224" s="57"/>
      <c r="N224" s="57"/>
    </row>
    <row r="225" spans="1:14" ht="20.100000000000001" customHeight="1">
      <c r="B225" s="58"/>
      <c r="C225" s="51"/>
      <c r="D225" s="52"/>
      <c r="E225" s="53"/>
      <c r="F225" s="54"/>
      <c r="G225" s="54"/>
      <c r="H225" s="55"/>
      <c r="I225" s="56"/>
      <c r="J225" s="56"/>
      <c r="K225" s="56"/>
      <c r="L225" s="57"/>
      <c r="M225" s="57"/>
      <c r="N225" s="57"/>
    </row>
    <row r="226" spans="1:14" ht="20.100000000000001" customHeight="1">
      <c r="B226" s="58"/>
      <c r="C226" s="51"/>
      <c r="D226" s="52"/>
      <c r="E226" s="53"/>
      <c r="F226" s="54"/>
      <c r="G226" s="54"/>
      <c r="H226" s="55"/>
      <c r="I226" s="56"/>
      <c r="J226" s="56"/>
      <c r="K226" s="56"/>
      <c r="L226" s="57"/>
      <c r="M226" s="57"/>
      <c r="N226" s="57"/>
    </row>
    <row r="227" spans="1:14" ht="7.5" customHeight="1">
      <c r="B227" s="58"/>
      <c r="C227" s="51"/>
      <c r="D227" s="52"/>
      <c r="E227" s="53"/>
      <c r="F227" s="54"/>
      <c r="G227" s="54"/>
      <c r="H227" s="55"/>
      <c r="I227" s="56"/>
      <c r="J227" s="56"/>
      <c r="K227" s="56"/>
      <c r="L227" s="57"/>
      <c r="M227" s="57"/>
      <c r="N227" s="57"/>
    </row>
    <row r="228" spans="1:14" ht="20.100000000000001" customHeight="1">
      <c r="B228" s="59" t="s">
        <v>35</v>
      </c>
      <c r="C228" s="51"/>
      <c r="D228" s="52"/>
      <c r="E228" s="53"/>
      <c r="F228" s="54"/>
      <c r="G228" s="54"/>
      <c r="H228" s="55"/>
      <c r="I228" s="56"/>
      <c r="J228" s="56"/>
      <c r="K228" s="56"/>
      <c r="L228" s="57"/>
      <c r="M228" s="57"/>
      <c r="N228" s="57"/>
    </row>
    <row r="229" spans="1:14" ht="12.75" customHeight="1">
      <c r="A229" s="101">
        <v>0</v>
      </c>
      <c r="L229" s="102" t="str">
        <f ca="1">[2]!ExtractElement($L$1,5,"-")+5&amp;"/"</f>
        <v>12/</v>
      </c>
      <c r="M229" t="str">
        <f ca="1">[2]!ExtractElement($L$1,4,"-")</f>
        <v>12</v>
      </c>
    </row>
  </sheetData>
  <mergeCells count="196">
    <mergeCell ref="L108:N108"/>
    <mergeCell ref="L109:N109"/>
    <mergeCell ref="L110:N110"/>
    <mergeCell ref="L111:N111"/>
    <mergeCell ref="L102:N102"/>
    <mergeCell ref="L103:N103"/>
    <mergeCell ref="L104:N104"/>
    <mergeCell ref="L105:N105"/>
    <mergeCell ref="L106:N106"/>
    <mergeCell ref="L107:N107"/>
    <mergeCell ref="L96:N96"/>
    <mergeCell ref="L97:N97"/>
    <mergeCell ref="L98:N98"/>
    <mergeCell ref="L99:N99"/>
    <mergeCell ref="L100:N100"/>
    <mergeCell ref="L101:N101"/>
    <mergeCell ref="L90:N90"/>
    <mergeCell ref="L91:N91"/>
    <mergeCell ref="L92:N92"/>
    <mergeCell ref="L93:N93"/>
    <mergeCell ref="L94:N94"/>
    <mergeCell ref="L95:N95"/>
    <mergeCell ref="L84:N84"/>
    <mergeCell ref="L85:N85"/>
    <mergeCell ref="L86:N86"/>
    <mergeCell ref="L87:N87"/>
    <mergeCell ref="L88:N88"/>
    <mergeCell ref="L89:N89"/>
    <mergeCell ref="L71:N71"/>
    <mergeCell ref="L72:N72"/>
    <mergeCell ref="L73:N73"/>
    <mergeCell ref="L74:N74"/>
    <mergeCell ref="L82:N82"/>
    <mergeCell ref="L83:N83"/>
    <mergeCell ref="L65:N65"/>
    <mergeCell ref="L66:N66"/>
    <mergeCell ref="L67:N67"/>
    <mergeCell ref="L68:N68"/>
    <mergeCell ref="L69:N69"/>
    <mergeCell ref="L70:N70"/>
    <mergeCell ref="L59:N59"/>
    <mergeCell ref="L60:N60"/>
    <mergeCell ref="L61:N61"/>
    <mergeCell ref="L62:N62"/>
    <mergeCell ref="L63:N63"/>
    <mergeCell ref="L64:N64"/>
    <mergeCell ref="L53:N53"/>
    <mergeCell ref="L54:N54"/>
    <mergeCell ref="L55:N55"/>
    <mergeCell ref="L56:N56"/>
    <mergeCell ref="L57:N57"/>
    <mergeCell ref="L58:N58"/>
    <mergeCell ref="L47:N47"/>
    <mergeCell ref="L48:N48"/>
    <mergeCell ref="L49:N49"/>
    <mergeCell ref="L50:N50"/>
    <mergeCell ref="L51:N51"/>
    <mergeCell ref="L52:N52"/>
    <mergeCell ref="L34:N34"/>
    <mergeCell ref="L35:N35"/>
    <mergeCell ref="L36:N36"/>
    <mergeCell ref="L37:N37"/>
    <mergeCell ref="L45:N45"/>
    <mergeCell ref="L46:N46"/>
    <mergeCell ref="L28:N28"/>
    <mergeCell ref="L29:N29"/>
    <mergeCell ref="L30:N30"/>
    <mergeCell ref="L31:N31"/>
    <mergeCell ref="L32:N32"/>
    <mergeCell ref="L33:N33"/>
    <mergeCell ref="L22:N22"/>
    <mergeCell ref="L23:N23"/>
    <mergeCell ref="L24:N24"/>
    <mergeCell ref="L25:N25"/>
    <mergeCell ref="L26:N26"/>
    <mergeCell ref="L27:N27"/>
    <mergeCell ref="L16:N16"/>
    <mergeCell ref="L17:N17"/>
    <mergeCell ref="L18:N18"/>
    <mergeCell ref="L19:N19"/>
    <mergeCell ref="L20:N20"/>
    <mergeCell ref="L21:N21"/>
    <mergeCell ref="L10:N10"/>
    <mergeCell ref="L11:N11"/>
    <mergeCell ref="L12:N12"/>
    <mergeCell ref="L13:N13"/>
    <mergeCell ref="L14:N14"/>
    <mergeCell ref="L15:N15"/>
    <mergeCell ref="H6:H7"/>
    <mergeCell ref="I6:I7"/>
    <mergeCell ref="J6:K6"/>
    <mergeCell ref="L6:N7"/>
    <mergeCell ref="L8:N8"/>
    <mergeCell ref="L9:N9"/>
    <mergeCell ref="B6:B7"/>
    <mergeCell ref="C6:C7"/>
    <mergeCell ref="D6:D7"/>
    <mergeCell ref="E6:E7"/>
    <mergeCell ref="F6:F7"/>
    <mergeCell ref="G6:G7"/>
    <mergeCell ref="C1:D1"/>
    <mergeCell ref="C2:D2"/>
    <mergeCell ref="F2:K2"/>
    <mergeCell ref="D3:K3"/>
    <mergeCell ref="B4:K4"/>
    <mergeCell ref="E1:K1"/>
    <mergeCell ref="L119:N119"/>
    <mergeCell ref="L120:N120"/>
    <mergeCell ref="L121:N121"/>
    <mergeCell ref="L122:N122"/>
    <mergeCell ref="L123:N123"/>
    <mergeCell ref="L124:N124"/>
    <mergeCell ref="L125:N125"/>
    <mergeCell ref="L126:N126"/>
    <mergeCell ref="L127:N127"/>
    <mergeCell ref="L128:N128"/>
    <mergeCell ref="L129:N129"/>
    <mergeCell ref="L130:N130"/>
    <mergeCell ref="L131:N131"/>
    <mergeCell ref="L132:N132"/>
    <mergeCell ref="L133:N133"/>
    <mergeCell ref="L134:N134"/>
    <mergeCell ref="L135:N135"/>
    <mergeCell ref="L136:N136"/>
    <mergeCell ref="L137:N137"/>
    <mergeCell ref="L138:N138"/>
    <mergeCell ref="L139:N139"/>
    <mergeCell ref="L140:N140"/>
    <mergeCell ref="L141:N141"/>
    <mergeCell ref="L142:N142"/>
    <mergeCell ref="L143:N143"/>
    <mergeCell ref="L144:N144"/>
    <mergeCell ref="L145:N145"/>
    <mergeCell ref="L146:N146"/>
    <mergeCell ref="L147:N147"/>
    <mergeCell ref="L148:N148"/>
    <mergeCell ref="L156:N156"/>
    <mergeCell ref="L157:N157"/>
    <mergeCell ref="L158:N158"/>
    <mergeCell ref="L159:N159"/>
    <mergeCell ref="L160:N160"/>
    <mergeCell ref="L161:N161"/>
    <mergeCell ref="L162:N162"/>
    <mergeCell ref="L163:N163"/>
    <mergeCell ref="L164:N164"/>
    <mergeCell ref="L165:N165"/>
    <mergeCell ref="L166:N166"/>
    <mergeCell ref="L167:N167"/>
    <mergeCell ref="L168:N168"/>
    <mergeCell ref="L169:N169"/>
    <mergeCell ref="L170:N170"/>
    <mergeCell ref="L171:N171"/>
    <mergeCell ref="L172:N172"/>
    <mergeCell ref="L173:N173"/>
    <mergeCell ref="L174:N174"/>
    <mergeCell ref="L175:N175"/>
    <mergeCell ref="L176:N176"/>
    <mergeCell ref="L177:N177"/>
    <mergeCell ref="L178:N178"/>
    <mergeCell ref="L179:N179"/>
    <mergeCell ref="L180:N180"/>
    <mergeCell ref="L181:N181"/>
    <mergeCell ref="L182:N182"/>
    <mergeCell ref="L183:N183"/>
    <mergeCell ref="L184:N184"/>
    <mergeCell ref="L185:N185"/>
    <mergeCell ref="L193:N193"/>
    <mergeCell ref="L194:N194"/>
    <mergeCell ref="L195:N195"/>
    <mergeCell ref="L196:N196"/>
    <mergeCell ref="L197:N197"/>
    <mergeCell ref="L198:N198"/>
    <mergeCell ref="L199:N199"/>
    <mergeCell ref="L200:N200"/>
    <mergeCell ref="L201:N201"/>
    <mergeCell ref="L202:N202"/>
    <mergeCell ref="L203:N203"/>
    <mergeCell ref="L204:N204"/>
    <mergeCell ref="L205:N205"/>
    <mergeCell ref="L206:N206"/>
    <mergeCell ref="L207:N207"/>
    <mergeCell ref="L208:N208"/>
    <mergeCell ref="L209:N209"/>
    <mergeCell ref="L210:N210"/>
    <mergeCell ref="L211:N211"/>
    <mergeCell ref="L212:N212"/>
    <mergeCell ref="L213:N213"/>
    <mergeCell ref="L214:N214"/>
    <mergeCell ref="L215:N215"/>
    <mergeCell ref="L216:N216"/>
    <mergeCell ref="L217:N217"/>
    <mergeCell ref="L218:N218"/>
    <mergeCell ref="L219:N219"/>
    <mergeCell ref="L220:N220"/>
    <mergeCell ref="L221:N221"/>
    <mergeCell ref="L222:N222"/>
  </mergeCells>
  <conditionalFormatting sqref="L8:N117 A8:A117 G6:G37 G45:G74 G82:G111">
    <cfRule type="cellIs" dxfId="30" priority="11" stopIfTrue="1" operator="equal">
      <formula>0</formula>
    </cfRule>
  </conditionalFormatting>
  <conditionalFormatting sqref="A119:A154 G119:G148 L119:N154">
    <cfRule type="cellIs" dxfId="29" priority="3" stopIfTrue="1" operator="equal">
      <formula>0</formula>
    </cfRule>
  </conditionalFormatting>
  <conditionalFormatting sqref="A156:A191 G156:G185 L156:N191">
    <cfRule type="cellIs" dxfId="28" priority="2" stopIfTrue="1" operator="equal">
      <formula>0</formula>
    </cfRule>
  </conditionalFormatting>
  <conditionalFormatting sqref="L193:N228 A193:A228 G193:G222">
    <cfRule type="cellIs" dxfId="27" priority="1" stopIfTrue="1" operator="equal">
      <formula>0</formula>
    </cfRule>
  </conditionalFormatting>
  <pageMargins left="0.24" right="0.22" top="0.2" bottom="0.16" header="0.16" footer="0.16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3"/>
  <dimension ref="A1:S1792"/>
  <sheetViews>
    <sheetView workbookViewId="0">
      <pane xSplit="6" ySplit="6" topLeftCell="G289" activePane="bottomRight" state="frozen"/>
      <selection activeCell="M159" sqref="M159"/>
      <selection pane="topRight" activeCell="M159" sqref="M159"/>
      <selection pane="bottomLeft" activeCell="M159" sqref="M159"/>
      <selection pane="bottomRight" activeCell="M159" sqref="M159"/>
    </sheetView>
  </sheetViews>
  <sheetFormatPr defaultRowHeight="12.75"/>
  <cols>
    <col min="1" max="1" width="4.5703125" style="121" bestFit="1" customWidth="1"/>
    <col min="2" max="2" width="12.7109375" style="122" customWidth="1"/>
    <col min="3" max="3" width="18.140625" style="121" customWidth="1"/>
    <col min="4" max="4" width="10.5703125" style="130" customWidth="1"/>
    <col min="5" max="5" width="11.5703125" style="147" customWidth="1"/>
    <col min="6" max="6" width="13" style="125" customWidth="1"/>
    <col min="7" max="7" width="4.42578125" style="125" customWidth="1"/>
    <col min="8" max="14" width="4.28515625" style="125" customWidth="1"/>
    <col min="15" max="15" width="4.28515625" style="122" customWidth="1"/>
    <col min="16" max="16" width="11.140625" style="122" bestFit="1" customWidth="1"/>
    <col min="17" max="17" width="9.42578125" style="126" customWidth="1"/>
    <col min="18" max="18" width="10.28515625" style="126" bestFit="1" customWidth="1"/>
    <col min="19" max="19" width="7.28515625" style="126" customWidth="1"/>
    <col min="20" max="16384" width="9.140625" style="121"/>
  </cols>
  <sheetData>
    <row r="1" spans="1:19">
      <c r="A1" s="351" t="s">
        <v>2</v>
      </c>
      <c r="B1" s="351"/>
      <c r="C1" s="351"/>
      <c r="D1" s="352" t="s">
        <v>284</v>
      </c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121"/>
      <c r="S1" s="121"/>
    </row>
    <row r="2" spans="1:19" ht="15" customHeight="1">
      <c r="A2" s="351" t="s">
        <v>3</v>
      </c>
      <c r="B2" s="351"/>
      <c r="C2" s="351"/>
      <c r="D2" s="124"/>
      <c r="E2" s="122"/>
      <c r="F2" s="122" t="s">
        <v>61</v>
      </c>
      <c r="G2" s="124" t="str">
        <f>VLOOKUP($G$3,CODEMON!$C$4:$D$65535,2,0)</f>
        <v>TOÁN CAO CẤP C1</v>
      </c>
      <c r="H2" s="124"/>
      <c r="I2" s="124"/>
      <c r="J2" s="124"/>
      <c r="K2" s="124"/>
      <c r="L2" s="124"/>
      <c r="M2" s="124"/>
      <c r="N2" s="124"/>
      <c r="O2" s="124"/>
      <c r="P2" s="124" t="s">
        <v>62</v>
      </c>
      <c r="Q2" s="122">
        <f>VLOOKUP($G$3,CODEMON!$C$4:$E$65535,3,0)</f>
        <v>3</v>
      </c>
      <c r="R2" s="121"/>
      <c r="S2" s="121"/>
    </row>
    <row r="3" spans="1:19">
      <c r="A3" s="122"/>
      <c r="C3" s="122"/>
      <c r="D3" s="122"/>
      <c r="E3" s="122"/>
      <c r="F3" s="122" t="s">
        <v>63</v>
      </c>
      <c r="G3" s="127" t="s">
        <v>244</v>
      </c>
      <c r="H3" s="122"/>
      <c r="J3" s="122"/>
      <c r="K3" s="122"/>
      <c r="L3" s="122"/>
      <c r="M3" s="122"/>
      <c r="N3" s="122"/>
      <c r="P3" s="123" t="s">
        <v>64</v>
      </c>
      <c r="Q3" s="128">
        <v>1</v>
      </c>
    </row>
    <row r="4" spans="1:19" s="130" customFormat="1" ht="13.5">
      <c r="A4" s="129" t="s">
        <v>73</v>
      </c>
      <c r="B4" s="127"/>
      <c r="C4" s="139"/>
      <c r="D4" s="126"/>
      <c r="E4" s="140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3" t="s">
        <v>65</v>
      </c>
      <c r="Q4" s="128">
        <v>2</v>
      </c>
      <c r="R4" s="126"/>
      <c r="S4" s="126"/>
    </row>
    <row r="5" spans="1:19" s="132" customFormat="1" ht="25.5" customHeight="1">
      <c r="A5" s="353" t="s">
        <v>0</v>
      </c>
      <c r="B5" s="350" t="s">
        <v>4</v>
      </c>
      <c r="C5" s="354" t="s">
        <v>5</v>
      </c>
      <c r="D5" s="354" t="s">
        <v>6</v>
      </c>
      <c r="E5" s="350" t="s">
        <v>44</v>
      </c>
      <c r="F5" s="350" t="s">
        <v>45</v>
      </c>
      <c r="G5" s="131" t="s">
        <v>66</v>
      </c>
      <c r="H5" s="131" t="s">
        <v>46</v>
      </c>
      <c r="I5" s="131" t="s">
        <v>67</v>
      </c>
      <c r="J5" s="131" t="s">
        <v>68</v>
      </c>
      <c r="K5" s="131" t="s">
        <v>74</v>
      </c>
      <c r="L5" s="131" t="s">
        <v>75</v>
      </c>
      <c r="M5" s="131" t="s">
        <v>76</v>
      </c>
      <c r="N5" s="131" t="s">
        <v>77</v>
      </c>
      <c r="O5" s="131" t="s">
        <v>69</v>
      </c>
      <c r="P5" s="131" t="s">
        <v>70</v>
      </c>
      <c r="Q5" s="350" t="s">
        <v>71</v>
      </c>
      <c r="R5" s="350" t="s">
        <v>7</v>
      </c>
      <c r="S5" s="131"/>
    </row>
    <row r="6" spans="1:19" s="132" customFormat="1" ht="30.75" customHeight="1">
      <c r="A6" s="353"/>
      <c r="B6" s="353"/>
      <c r="C6" s="354"/>
      <c r="D6" s="354"/>
      <c r="E6" s="353"/>
      <c r="F6" s="355"/>
      <c r="G6" s="141">
        <v>0.05</v>
      </c>
      <c r="H6" s="141">
        <v>0.05</v>
      </c>
      <c r="I6" s="141">
        <v>0.05</v>
      </c>
      <c r="J6" s="141">
        <v>0.05</v>
      </c>
      <c r="K6" s="141">
        <v>0.05</v>
      </c>
      <c r="L6" s="141">
        <v>0.05</v>
      </c>
      <c r="M6" s="141">
        <v>0.05</v>
      </c>
      <c r="N6" s="141">
        <v>0.1</v>
      </c>
      <c r="O6" s="141">
        <v>0.55000000000000004</v>
      </c>
      <c r="P6" s="141">
        <f>SUM(G6:O6)</f>
        <v>1</v>
      </c>
      <c r="Q6" s="350"/>
      <c r="R6" s="350"/>
      <c r="S6" s="131"/>
    </row>
    <row r="7" spans="1:19" s="137" customFormat="1" ht="13.5">
      <c r="A7" s="133">
        <v>1</v>
      </c>
      <c r="B7" s="142">
        <v>2021347859</v>
      </c>
      <c r="C7" s="143" t="s">
        <v>598</v>
      </c>
      <c r="D7" s="144" t="s">
        <v>599</v>
      </c>
      <c r="E7" s="145" t="s">
        <v>600</v>
      </c>
      <c r="F7" s="145" t="s">
        <v>601</v>
      </c>
      <c r="G7" s="136"/>
      <c r="H7" s="136"/>
      <c r="I7" s="136"/>
      <c r="J7" s="136"/>
      <c r="K7" s="136"/>
      <c r="L7" s="136"/>
      <c r="M7" s="136"/>
      <c r="N7" s="136"/>
      <c r="O7" s="146"/>
      <c r="P7" s="134">
        <f>IF(OR(ISNUMBER(O7)=FALSE,$P$6&lt;&gt;100%,O7&lt;4),0,ROUND(SUMPRODUCT($G$6:$O$6,G7:O7),1))</f>
        <v>0</v>
      </c>
      <c r="Q7" s="135" t="str">
        <f>VLOOKUP(P7,IDCODE!$A$1:$B$96,2,0)</f>
        <v>Không</v>
      </c>
      <c r="R7" s="135">
        <f>VLOOKUP(B7,DS!$D$3:$P$2489,13,0)</f>
        <v>0</v>
      </c>
      <c r="S7" s="135"/>
    </row>
    <row r="8" spans="1:19" s="137" customFormat="1" ht="13.5">
      <c r="A8" s="133">
        <v>2</v>
      </c>
      <c r="B8" s="142">
        <v>2020713622</v>
      </c>
      <c r="C8" s="143" t="s">
        <v>627</v>
      </c>
      <c r="D8" s="144" t="s">
        <v>449</v>
      </c>
      <c r="E8" s="145" t="s">
        <v>628</v>
      </c>
      <c r="F8" s="145" t="s">
        <v>629</v>
      </c>
      <c r="G8" s="136"/>
      <c r="H8" s="136"/>
      <c r="I8" s="136"/>
      <c r="J8" s="136"/>
      <c r="K8" s="136"/>
      <c r="L8" s="136"/>
      <c r="M8" s="136"/>
      <c r="N8" s="136"/>
      <c r="O8" s="146"/>
      <c r="P8" s="134">
        <f t="shared" ref="P8:P71" si="0">IF(OR(ISNUMBER(O8)=FALSE,$P$6&lt;&gt;100%,O8&lt;4),0,ROUND(SUMPRODUCT($G$6:$O$6,G8:O8),1))</f>
        <v>0</v>
      </c>
      <c r="Q8" s="135" t="str">
        <f>VLOOKUP(P8,IDCODE!$A$1:$B$96,2,0)</f>
        <v>Không</v>
      </c>
      <c r="R8" s="135">
        <f>VLOOKUP(B8,DS!$D$3:$P$2489,13,0)</f>
        <v>0</v>
      </c>
      <c r="S8" s="135"/>
    </row>
    <row r="9" spans="1:19" s="137" customFormat="1" ht="13.5">
      <c r="A9" s="133">
        <v>3</v>
      </c>
      <c r="B9" s="142">
        <v>2021717905</v>
      </c>
      <c r="C9" s="143" t="s">
        <v>448</v>
      </c>
      <c r="D9" s="144" t="s">
        <v>449</v>
      </c>
      <c r="E9" s="145" t="s">
        <v>450</v>
      </c>
      <c r="F9" s="145" t="s">
        <v>396</v>
      </c>
      <c r="G9" s="136"/>
      <c r="H9" s="136"/>
      <c r="I9" s="136"/>
      <c r="J9" s="136"/>
      <c r="K9" s="136"/>
      <c r="L9" s="136"/>
      <c r="M9" s="136"/>
      <c r="N9" s="136"/>
      <c r="O9" s="146"/>
      <c r="P9" s="134">
        <f t="shared" si="0"/>
        <v>0</v>
      </c>
      <c r="Q9" s="135" t="str">
        <f>VLOOKUP(P9,IDCODE!$A$1:$B$96,2,0)</f>
        <v>Không</v>
      </c>
      <c r="R9" s="135">
        <f>VLOOKUP(B9,DS!$D$3:$P$2489,13,0)</f>
        <v>0</v>
      </c>
      <c r="S9" s="135"/>
    </row>
    <row r="10" spans="1:19" s="137" customFormat="1" ht="13.5">
      <c r="A10" s="133">
        <v>4</v>
      </c>
      <c r="B10" s="142">
        <v>2020717221</v>
      </c>
      <c r="C10" s="143" t="s">
        <v>451</v>
      </c>
      <c r="D10" s="144" t="s">
        <v>452</v>
      </c>
      <c r="E10" s="145" t="s">
        <v>450</v>
      </c>
      <c r="F10" s="145" t="s">
        <v>396</v>
      </c>
      <c r="G10" s="136"/>
      <c r="H10" s="136"/>
      <c r="I10" s="136"/>
      <c r="J10" s="136"/>
      <c r="K10" s="136"/>
      <c r="L10" s="136"/>
      <c r="M10" s="136"/>
      <c r="N10" s="136"/>
      <c r="O10" s="146"/>
      <c r="P10" s="134">
        <f t="shared" si="0"/>
        <v>0</v>
      </c>
      <c r="Q10" s="135" t="str">
        <f>VLOOKUP(P10,IDCODE!$A$1:$B$96,2,0)</f>
        <v>Không</v>
      </c>
      <c r="R10" s="135">
        <f>VLOOKUP(B10,DS!$D$3:$P$2489,13,0)</f>
        <v>0</v>
      </c>
      <c r="S10" s="135"/>
    </row>
    <row r="11" spans="1:19" s="137" customFormat="1" ht="13.5">
      <c r="A11" s="133">
        <v>5</v>
      </c>
      <c r="B11" s="142">
        <v>2020713537</v>
      </c>
      <c r="C11" s="143" t="s">
        <v>477</v>
      </c>
      <c r="D11" s="144" t="s">
        <v>53</v>
      </c>
      <c r="E11" s="145" t="s">
        <v>478</v>
      </c>
      <c r="F11" s="145" t="s">
        <v>396</v>
      </c>
      <c r="G11" s="136"/>
      <c r="H11" s="136"/>
      <c r="I11" s="136"/>
      <c r="J11" s="136"/>
      <c r="K11" s="136"/>
      <c r="L11" s="136"/>
      <c r="M11" s="136"/>
      <c r="N11" s="136"/>
      <c r="O11" s="146"/>
      <c r="P11" s="134">
        <f t="shared" si="0"/>
        <v>0</v>
      </c>
      <c r="Q11" s="135" t="str">
        <f>VLOOKUP(P11,IDCODE!$A$1:$B$96,2,0)</f>
        <v>Không</v>
      </c>
      <c r="R11" s="135">
        <f>VLOOKUP(B11,DS!$D$3:$P$2489,13,0)</f>
        <v>0</v>
      </c>
      <c r="S11" s="135"/>
    </row>
    <row r="12" spans="1:19" s="137" customFormat="1" ht="13.5">
      <c r="A12" s="133">
        <v>6</v>
      </c>
      <c r="B12" s="142">
        <v>2020213843</v>
      </c>
      <c r="C12" s="143" t="s">
        <v>308</v>
      </c>
      <c r="D12" s="144" t="s">
        <v>53</v>
      </c>
      <c r="E12" s="145" t="s">
        <v>628</v>
      </c>
      <c r="F12" s="145" t="s">
        <v>629</v>
      </c>
      <c r="G12" s="136"/>
      <c r="H12" s="136"/>
      <c r="I12" s="136"/>
      <c r="J12" s="136"/>
      <c r="K12" s="136"/>
      <c r="L12" s="136"/>
      <c r="M12" s="136"/>
      <c r="N12" s="136"/>
      <c r="O12" s="146"/>
      <c r="P12" s="134">
        <f t="shared" si="0"/>
        <v>0</v>
      </c>
      <c r="Q12" s="135" t="str">
        <f>VLOOKUP(P12,IDCODE!$A$1:$B$96,2,0)</f>
        <v>Không</v>
      </c>
      <c r="R12" s="135" t="str">
        <f>VLOOKUP(B12,DS!$D$3:$P$2489,13,0)</f>
        <v>Nợ LP</v>
      </c>
      <c r="S12" s="135"/>
    </row>
    <row r="13" spans="1:19" s="137" customFormat="1" ht="13.5">
      <c r="A13" s="133">
        <v>7</v>
      </c>
      <c r="B13" s="142">
        <v>2020716879</v>
      </c>
      <c r="C13" s="143" t="s">
        <v>485</v>
      </c>
      <c r="D13" s="144" t="s">
        <v>53</v>
      </c>
      <c r="E13" s="145" t="s">
        <v>700</v>
      </c>
      <c r="F13" s="145" t="s">
        <v>701</v>
      </c>
      <c r="G13" s="136"/>
      <c r="H13" s="136"/>
      <c r="I13" s="136"/>
      <c r="J13" s="136"/>
      <c r="K13" s="136"/>
      <c r="L13" s="136"/>
      <c r="M13" s="136"/>
      <c r="N13" s="136"/>
      <c r="O13" s="146"/>
      <c r="P13" s="134">
        <f t="shared" si="0"/>
        <v>0</v>
      </c>
      <c r="Q13" s="135" t="str">
        <f>VLOOKUP(P13,IDCODE!$A$1:$B$96,2,0)</f>
        <v>Không</v>
      </c>
      <c r="R13" s="135">
        <f>VLOOKUP(B13,DS!$D$3:$P$2489,13,0)</f>
        <v>0</v>
      </c>
      <c r="S13" s="135"/>
    </row>
    <row r="14" spans="1:19" s="137" customFormat="1" ht="13.5">
      <c r="A14" s="133">
        <v>8</v>
      </c>
      <c r="B14" s="142">
        <v>2020713954</v>
      </c>
      <c r="C14" s="143" t="s">
        <v>521</v>
      </c>
      <c r="D14" s="144" t="s">
        <v>53</v>
      </c>
      <c r="E14" s="145" t="s">
        <v>522</v>
      </c>
      <c r="F14" s="145" t="s">
        <v>523</v>
      </c>
      <c r="G14" s="136"/>
      <c r="H14" s="136"/>
      <c r="I14" s="136"/>
      <c r="J14" s="136"/>
      <c r="K14" s="136"/>
      <c r="L14" s="136"/>
      <c r="M14" s="136"/>
      <c r="N14" s="136"/>
      <c r="O14" s="146"/>
      <c r="P14" s="134">
        <f t="shared" si="0"/>
        <v>0</v>
      </c>
      <c r="Q14" s="135" t="str">
        <f>VLOOKUP(P14,IDCODE!$A$1:$B$96,2,0)</f>
        <v>Không</v>
      </c>
      <c r="R14" s="135" t="str">
        <f>VLOOKUP(B14,DS!$D$3:$P$2489,13,0)</f>
        <v>Nợ LP</v>
      </c>
      <c r="S14" s="135"/>
    </row>
    <row r="15" spans="1:19" s="137" customFormat="1" ht="13.5">
      <c r="A15" s="133">
        <v>9</v>
      </c>
      <c r="B15" s="142">
        <v>2021257623</v>
      </c>
      <c r="C15" s="143" t="s">
        <v>569</v>
      </c>
      <c r="D15" s="144" t="s">
        <v>53</v>
      </c>
      <c r="E15" s="145" t="s">
        <v>570</v>
      </c>
      <c r="F15" s="145" t="s">
        <v>571</v>
      </c>
      <c r="G15" s="136"/>
      <c r="H15" s="136"/>
      <c r="I15" s="136"/>
      <c r="J15" s="136"/>
      <c r="K15" s="136"/>
      <c r="L15" s="136"/>
      <c r="M15" s="136"/>
      <c r="N15" s="136"/>
      <c r="O15" s="146"/>
      <c r="P15" s="134">
        <f t="shared" si="0"/>
        <v>0</v>
      </c>
      <c r="Q15" s="135" t="str">
        <f>VLOOKUP(P15,IDCODE!$A$1:$B$96,2,0)</f>
        <v>Không</v>
      </c>
      <c r="R15" s="135" t="str">
        <f>VLOOKUP(B15,DS!$D$3:$P$2489,13,0)</f>
        <v>Nợ LP</v>
      </c>
      <c r="S15" s="135"/>
    </row>
    <row r="16" spans="1:19" s="137" customFormat="1" ht="13.5">
      <c r="A16" s="133">
        <v>10</v>
      </c>
      <c r="B16" s="142">
        <v>2021724810</v>
      </c>
      <c r="C16" s="143" t="s">
        <v>502</v>
      </c>
      <c r="D16" s="144" t="s">
        <v>53</v>
      </c>
      <c r="E16" s="145" t="s">
        <v>503</v>
      </c>
      <c r="F16" s="145" t="s">
        <v>504</v>
      </c>
      <c r="G16" s="136"/>
      <c r="H16" s="136"/>
      <c r="I16" s="136"/>
      <c r="J16" s="136"/>
      <c r="K16" s="136"/>
      <c r="L16" s="136"/>
      <c r="M16" s="136"/>
      <c r="N16" s="136"/>
      <c r="O16" s="146"/>
      <c r="P16" s="134">
        <f t="shared" si="0"/>
        <v>0</v>
      </c>
      <c r="Q16" s="135" t="str">
        <f>VLOOKUP(P16,IDCODE!$A$1:$B$96,2,0)</f>
        <v>Không</v>
      </c>
      <c r="R16" s="135" t="str">
        <f>VLOOKUP(B16,DS!$D$3:$P$2489,13,0)</f>
        <v>Nợ LP</v>
      </c>
      <c r="S16" s="135"/>
    </row>
    <row r="17" spans="1:19" s="137" customFormat="1" ht="13.5">
      <c r="A17" s="133">
        <v>11</v>
      </c>
      <c r="B17" s="142">
        <v>2021718390</v>
      </c>
      <c r="C17" s="143" t="s">
        <v>453</v>
      </c>
      <c r="D17" s="144" t="s">
        <v>53</v>
      </c>
      <c r="E17" s="145" t="s">
        <v>450</v>
      </c>
      <c r="F17" s="145" t="s">
        <v>396</v>
      </c>
      <c r="G17" s="136"/>
      <c r="H17" s="136"/>
      <c r="I17" s="136"/>
      <c r="J17" s="136"/>
      <c r="K17" s="136"/>
      <c r="L17" s="136"/>
      <c r="M17" s="136"/>
      <c r="N17" s="136"/>
      <c r="O17" s="146"/>
      <c r="P17" s="134">
        <f t="shared" si="0"/>
        <v>0</v>
      </c>
      <c r="Q17" s="135" t="str">
        <f>VLOOKUP(P17,IDCODE!$A$1:$B$96,2,0)</f>
        <v>Không</v>
      </c>
      <c r="R17" s="135" t="str">
        <f>VLOOKUP(B17,DS!$D$3:$P$2489,13,0)</f>
        <v>Nợ LP</v>
      </c>
      <c r="S17" s="135"/>
    </row>
    <row r="18" spans="1:19" s="137" customFormat="1" ht="13.5">
      <c r="A18" s="133">
        <v>12</v>
      </c>
      <c r="B18" s="142">
        <v>2020716275</v>
      </c>
      <c r="C18" s="143" t="s">
        <v>479</v>
      </c>
      <c r="D18" s="144" t="s">
        <v>290</v>
      </c>
      <c r="E18" s="145" t="s">
        <v>478</v>
      </c>
      <c r="F18" s="145" t="s">
        <v>396</v>
      </c>
      <c r="G18" s="136"/>
      <c r="H18" s="136"/>
      <c r="I18" s="136"/>
      <c r="J18" s="136"/>
      <c r="K18" s="136"/>
      <c r="L18" s="136"/>
      <c r="M18" s="136"/>
      <c r="N18" s="136"/>
      <c r="O18" s="146"/>
      <c r="P18" s="134">
        <f t="shared" si="0"/>
        <v>0</v>
      </c>
      <c r="Q18" s="135" t="str">
        <f>VLOOKUP(P18,IDCODE!$A$1:$B$96,2,0)</f>
        <v>Không</v>
      </c>
      <c r="R18" s="135">
        <f>VLOOKUP(B18,DS!$D$3:$P$2489,13,0)</f>
        <v>0</v>
      </c>
      <c r="S18" s="135"/>
    </row>
    <row r="19" spans="1:19" s="137" customFormat="1" ht="13.5">
      <c r="A19" s="133">
        <v>13</v>
      </c>
      <c r="B19" s="142">
        <v>2020716754</v>
      </c>
      <c r="C19" s="143" t="s">
        <v>480</v>
      </c>
      <c r="D19" s="144" t="s">
        <v>290</v>
      </c>
      <c r="E19" s="145" t="s">
        <v>478</v>
      </c>
      <c r="F19" s="145" t="s">
        <v>396</v>
      </c>
      <c r="G19" s="136"/>
      <c r="H19" s="136"/>
      <c r="I19" s="136"/>
      <c r="J19" s="136"/>
      <c r="K19" s="136"/>
      <c r="L19" s="136"/>
      <c r="M19" s="136"/>
      <c r="N19" s="136"/>
      <c r="O19" s="146"/>
      <c r="P19" s="134">
        <f t="shared" si="0"/>
        <v>0</v>
      </c>
      <c r="Q19" s="135" t="str">
        <f>VLOOKUP(P19,IDCODE!$A$1:$B$96,2,0)</f>
        <v>Không</v>
      </c>
      <c r="R19" s="135">
        <f>VLOOKUP(B19,DS!$D$3:$P$2489,13,0)</f>
        <v>0</v>
      </c>
      <c r="S19" s="135"/>
    </row>
    <row r="20" spans="1:19" s="137" customFormat="1" ht="13.5">
      <c r="A20" s="133">
        <v>14</v>
      </c>
      <c r="B20" s="142">
        <v>2020713513</v>
      </c>
      <c r="C20" s="143" t="s">
        <v>421</v>
      </c>
      <c r="D20" s="144" t="s">
        <v>290</v>
      </c>
      <c r="E20" s="145" t="s">
        <v>422</v>
      </c>
      <c r="F20" s="145" t="s">
        <v>396</v>
      </c>
      <c r="G20" s="136"/>
      <c r="H20" s="136"/>
      <c r="I20" s="136"/>
      <c r="J20" s="136"/>
      <c r="K20" s="136"/>
      <c r="L20" s="136"/>
      <c r="M20" s="136"/>
      <c r="N20" s="136"/>
      <c r="O20" s="146"/>
      <c r="P20" s="134">
        <f t="shared" si="0"/>
        <v>0</v>
      </c>
      <c r="Q20" s="135" t="str">
        <f>VLOOKUP(P20,IDCODE!$A$1:$B$96,2,0)</f>
        <v>Không</v>
      </c>
      <c r="R20" s="135">
        <f>VLOOKUP(B20,DS!$D$3:$P$2489,13,0)</f>
        <v>0</v>
      </c>
      <c r="S20" s="135"/>
    </row>
    <row r="21" spans="1:19" s="137" customFormat="1" ht="13.5">
      <c r="A21" s="133">
        <v>15</v>
      </c>
      <c r="B21" s="142">
        <v>2021235878</v>
      </c>
      <c r="C21" s="143" t="s">
        <v>602</v>
      </c>
      <c r="D21" s="144" t="s">
        <v>56</v>
      </c>
      <c r="E21" s="145" t="s">
        <v>600</v>
      </c>
      <c r="F21" s="145" t="s">
        <v>406</v>
      </c>
      <c r="G21" s="136"/>
      <c r="H21" s="136"/>
      <c r="I21" s="136"/>
      <c r="J21" s="136"/>
      <c r="K21" s="136"/>
      <c r="L21" s="136"/>
      <c r="M21" s="136"/>
      <c r="N21" s="136"/>
      <c r="O21" s="146"/>
      <c r="P21" s="134">
        <f t="shared" si="0"/>
        <v>0</v>
      </c>
      <c r="Q21" s="135" t="str">
        <f>VLOOKUP(P21,IDCODE!$A$1:$B$96,2,0)</f>
        <v>Không</v>
      </c>
      <c r="R21" s="135" t="str">
        <f>VLOOKUP(B21,DS!$D$3:$P$2489,13,0)</f>
        <v>Nợ LP</v>
      </c>
      <c r="S21" s="135"/>
    </row>
    <row r="22" spans="1:19" s="137" customFormat="1" ht="13.5">
      <c r="A22" s="133">
        <v>16</v>
      </c>
      <c r="B22" s="142">
        <v>2021714524</v>
      </c>
      <c r="C22" s="143" t="s">
        <v>455</v>
      </c>
      <c r="D22" s="144" t="s">
        <v>56</v>
      </c>
      <c r="E22" s="145" t="s">
        <v>450</v>
      </c>
      <c r="F22" s="145" t="s">
        <v>396</v>
      </c>
      <c r="G22" s="136"/>
      <c r="H22" s="136"/>
      <c r="I22" s="136"/>
      <c r="J22" s="136"/>
      <c r="K22" s="136"/>
      <c r="L22" s="136"/>
      <c r="M22" s="136"/>
      <c r="N22" s="136"/>
      <c r="O22" s="146"/>
      <c r="P22" s="134">
        <f t="shared" si="0"/>
        <v>0</v>
      </c>
      <c r="Q22" s="135" t="str">
        <f>VLOOKUP(P22,IDCODE!$A$1:$B$96,2,0)</f>
        <v>Không</v>
      </c>
      <c r="R22" s="135">
        <f>VLOOKUP(B22,DS!$D$3:$P$2489,13,0)</f>
        <v>0</v>
      </c>
      <c r="S22" s="135"/>
    </row>
    <row r="23" spans="1:19" s="137" customFormat="1" ht="13.5">
      <c r="A23" s="133">
        <v>17</v>
      </c>
      <c r="B23" s="142">
        <v>2021714515</v>
      </c>
      <c r="C23" s="143" t="s">
        <v>454</v>
      </c>
      <c r="D23" s="144" t="s">
        <v>56</v>
      </c>
      <c r="E23" s="145" t="s">
        <v>450</v>
      </c>
      <c r="F23" s="145" t="s">
        <v>396</v>
      </c>
      <c r="G23" s="136"/>
      <c r="H23" s="136"/>
      <c r="I23" s="136"/>
      <c r="J23" s="136"/>
      <c r="K23" s="136"/>
      <c r="L23" s="136"/>
      <c r="M23" s="136"/>
      <c r="N23" s="136"/>
      <c r="O23" s="146"/>
      <c r="P23" s="134">
        <f t="shared" si="0"/>
        <v>0</v>
      </c>
      <c r="Q23" s="135" t="str">
        <f>VLOOKUP(P23,IDCODE!$A$1:$B$96,2,0)</f>
        <v>Không</v>
      </c>
      <c r="R23" s="135">
        <f>VLOOKUP(B23,DS!$D$3:$P$2489,13,0)</f>
        <v>0</v>
      </c>
      <c r="S23" s="135"/>
    </row>
    <row r="24" spans="1:19" s="137" customFormat="1" ht="13.5">
      <c r="A24" s="133">
        <v>18</v>
      </c>
      <c r="B24" s="142">
        <v>2021713723</v>
      </c>
      <c r="C24" s="143" t="s">
        <v>481</v>
      </c>
      <c r="D24" s="144" t="s">
        <v>482</v>
      </c>
      <c r="E24" s="145" t="s">
        <v>478</v>
      </c>
      <c r="F24" s="145" t="s">
        <v>396</v>
      </c>
      <c r="G24" s="136"/>
      <c r="H24" s="136"/>
      <c r="I24" s="136"/>
      <c r="J24" s="136"/>
      <c r="K24" s="136"/>
      <c r="L24" s="136"/>
      <c r="M24" s="136"/>
      <c r="N24" s="136"/>
      <c r="O24" s="146"/>
      <c r="P24" s="134">
        <f t="shared" si="0"/>
        <v>0</v>
      </c>
      <c r="Q24" s="135" t="str">
        <f>VLOOKUP(P24,IDCODE!$A$1:$B$96,2,0)</f>
        <v>Không</v>
      </c>
      <c r="R24" s="135">
        <f>VLOOKUP(B24,DS!$D$3:$P$2489,13,0)</f>
        <v>0</v>
      </c>
      <c r="S24" s="135"/>
    </row>
    <row r="25" spans="1:19" s="137" customFormat="1" ht="13.5">
      <c r="A25" s="133">
        <v>19</v>
      </c>
      <c r="B25" s="142">
        <v>2021717100</v>
      </c>
      <c r="C25" s="143" t="s">
        <v>483</v>
      </c>
      <c r="D25" s="144" t="s">
        <v>484</v>
      </c>
      <c r="E25" s="145" t="s">
        <v>478</v>
      </c>
      <c r="F25" s="145" t="s">
        <v>396</v>
      </c>
      <c r="G25" s="136"/>
      <c r="H25" s="136"/>
      <c r="I25" s="136"/>
      <c r="J25" s="136"/>
      <c r="K25" s="136"/>
      <c r="L25" s="136"/>
      <c r="M25" s="136"/>
      <c r="N25" s="136"/>
      <c r="O25" s="146"/>
      <c r="P25" s="134">
        <f t="shared" si="0"/>
        <v>0</v>
      </c>
      <c r="Q25" s="135" t="str">
        <f>VLOOKUP(P25,IDCODE!$A$1:$B$96,2,0)</f>
        <v>Không</v>
      </c>
      <c r="R25" s="135">
        <f>VLOOKUP(B25,DS!$D$3:$P$2489,13,0)</f>
        <v>0</v>
      </c>
      <c r="S25" s="135"/>
    </row>
    <row r="26" spans="1:19" s="137" customFormat="1" ht="13.5">
      <c r="A26" s="133">
        <v>20</v>
      </c>
      <c r="B26" s="142">
        <v>2021214627</v>
      </c>
      <c r="C26" s="143" t="s">
        <v>366</v>
      </c>
      <c r="D26" s="144" t="s">
        <v>291</v>
      </c>
      <c r="E26" s="145" t="s">
        <v>367</v>
      </c>
      <c r="F26" s="145" t="s">
        <v>368</v>
      </c>
      <c r="G26" s="136"/>
      <c r="H26" s="136"/>
      <c r="I26" s="136"/>
      <c r="J26" s="136"/>
      <c r="K26" s="136"/>
      <c r="L26" s="136"/>
      <c r="M26" s="136"/>
      <c r="N26" s="136"/>
      <c r="O26" s="146"/>
      <c r="P26" s="134">
        <f t="shared" si="0"/>
        <v>0</v>
      </c>
      <c r="Q26" s="135" t="str">
        <f>VLOOKUP(P26,IDCODE!$A$1:$B$96,2,0)</f>
        <v>Không</v>
      </c>
      <c r="R26" s="135" t="str">
        <f>VLOOKUP(B26,DS!$D$3:$P$2489,13,0)</f>
        <v>Nợ LP</v>
      </c>
      <c r="S26" s="135"/>
    </row>
    <row r="27" spans="1:19" s="137" customFormat="1" ht="13.5">
      <c r="A27" s="133">
        <v>21</v>
      </c>
      <c r="B27" s="142">
        <v>2010716470</v>
      </c>
      <c r="C27" s="143" t="s">
        <v>301</v>
      </c>
      <c r="D27" s="144" t="s">
        <v>654</v>
      </c>
      <c r="E27" s="145" t="s">
        <v>655</v>
      </c>
      <c r="F27" s="145" t="s">
        <v>629</v>
      </c>
      <c r="G27" s="136"/>
      <c r="H27" s="136"/>
      <c r="I27" s="136"/>
      <c r="J27" s="136"/>
      <c r="K27" s="136"/>
      <c r="L27" s="136"/>
      <c r="M27" s="136"/>
      <c r="N27" s="136"/>
      <c r="O27" s="146"/>
      <c r="P27" s="134">
        <f t="shared" si="0"/>
        <v>0</v>
      </c>
      <c r="Q27" s="135" t="str">
        <f>VLOOKUP(P27,IDCODE!$A$1:$B$96,2,0)</f>
        <v>Không</v>
      </c>
      <c r="R27" s="135" t="str">
        <f>VLOOKUP(B27,DS!$D$3:$P$2489,13,0)</f>
        <v>Nợ LP</v>
      </c>
      <c r="S27" s="135"/>
    </row>
    <row r="28" spans="1:19" s="137" customFormat="1" ht="13.5">
      <c r="A28" s="133">
        <v>22</v>
      </c>
      <c r="B28" s="142">
        <v>2010714245</v>
      </c>
      <c r="C28" s="143" t="s">
        <v>603</v>
      </c>
      <c r="D28" s="144" t="s">
        <v>51</v>
      </c>
      <c r="E28" s="145" t="s">
        <v>600</v>
      </c>
      <c r="F28" s="145" t="s">
        <v>601</v>
      </c>
      <c r="G28" s="136"/>
      <c r="H28" s="136"/>
      <c r="I28" s="136"/>
      <c r="J28" s="136"/>
      <c r="K28" s="136"/>
      <c r="L28" s="136"/>
      <c r="M28" s="136"/>
      <c r="N28" s="136"/>
      <c r="O28" s="146"/>
      <c r="P28" s="134">
        <f t="shared" si="0"/>
        <v>0</v>
      </c>
      <c r="Q28" s="135" t="str">
        <f>VLOOKUP(P28,IDCODE!$A$1:$B$96,2,0)</f>
        <v>Không</v>
      </c>
      <c r="R28" s="135">
        <f>VLOOKUP(B28,DS!$D$3:$P$2489,13,0)</f>
        <v>0</v>
      </c>
      <c r="S28" s="135"/>
    </row>
    <row r="29" spans="1:19" s="137" customFormat="1" ht="13.5">
      <c r="A29" s="133">
        <v>23</v>
      </c>
      <c r="B29" s="142">
        <v>2020713618</v>
      </c>
      <c r="C29" s="143" t="s">
        <v>456</v>
      </c>
      <c r="D29" s="144" t="s">
        <v>51</v>
      </c>
      <c r="E29" s="145" t="s">
        <v>450</v>
      </c>
      <c r="F29" s="145" t="s">
        <v>396</v>
      </c>
      <c r="G29" s="136"/>
      <c r="H29" s="136"/>
      <c r="I29" s="136"/>
      <c r="J29" s="136"/>
      <c r="K29" s="136"/>
      <c r="L29" s="136"/>
      <c r="M29" s="136"/>
      <c r="N29" s="136"/>
      <c r="O29" s="146"/>
      <c r="P29" s="134">
        <f t="shared" si="0"/>
        <v>0</v>
      </c>
      <c r="Q29" s="135" t="str">
        <f>VLOOKUP(P29,IDCODE!$A$1:$B$96,2,0)</f>
        <v>Không</v>
      </c>
      <c r="R29" s="135">
        <f>VLOOKUP(B29,DS!$D$3:$P$2489,13,0)</f>
        <v>0</v>
      </c>
      <c r="S29" s="135"/>
    </row>
    <row r="30" spans="1:19" s="137" customFormat="1" ht="13.5">
      <c r="A30" s="133">
        <v>24</v>
      </c>
      <c r="B30" s="142">
        <v>2021716509</v>
      </c>
      <c r="C30" s="143" t="s">
        <v>604</v>
      </c>
      <c r="D30" s="144" t="s">
        <v>51</v>
      </c>
      <c r="E30" s="145" t="s">
        <v>600</v>
      </c>
      <c r="F30" s="145" t="s">
        <v>601</v>
      </c>
      <c r="G30" s="136"/>
      <c r="H30" s="136"/>
      <c r="I30" s="136"/>
      <c r="J30" s="136"/>
      <c r="K30" s="136"/>
      <c r="L30" s="136"/>
      <c r="M30" s="136"/>
      <c r="N30" s="136"/>
      <c r="O30" s="146"/>
      <c r="P30" s="134">
        <f t="shared" si="0"/>
        <v>0</v>
      </c>
      <c r="Q30" s="135" t="str">
        <f>VLOOKUP(P30,IDCODE!$A$1:$B$96,2,0)</f>
        <v>Không</v>
      </c>
      <c r="R30" s="135" t="str">
        <f>VLOOKUP(B30,DS!$D$3:$P$2489,13,0)</f>
        <v>Nợ LP</v>
      </c>
      <c r="S30" s="135"/>
    </row>
    <row r="31" spans="1:19" s="137" customFormat="1" ht="13.5">
      <c r="A31" s="133">
        <v>25</v>
      </c>
      <c r="B31" s="142">
        <v>2021127279</v>
      </c>
      <c r="C31" s="143" t="s">
        <v>423</v>
      </c>
      <c r="D31" s="144" t="s">
        <v>424</v>
      </c>
      <c r="E31" s="145" t="s">
        <v>422</v>
      </c>
      <c r="F31" s="145" t="s">
        <v>396</v>
      </c>
      <c r="G31" s="136"/>
      <c r="H31" s="136"/>
      <c r="I31" s="136"/>
      <c r="J31" s="136"/>
      <c r="K31" s="136"/>
      <c r="L31" s="136"/>
      <c r="M31" s="136"/>
      <c r="N31" s="136"/>
      <c r="O31" s="146"/>
      <c r="P31" s="134">
        <f t="shared" si="0"/>
        <v>0</v>
      </c>
      <c r="Q31" s="135" t="str">
        <f>VLOOKUP(P31,IDCODE!$A$1:$B$96,2,0)</f>
        <v>Không</v>
      </c>
      <c r="R31" s="135">
        <f>VLOOKUP(B31,DS!$D$3:$P$2489,13,0)</f>
        <v>0</v>
      </c>
      <c r="S31" s="135"/>
    </row>
    <row r="32" spans="1:19" s="137" customFormat="1" ht="13.5">
      <c r="A32" s="133">
        <v>26</v>
      </c>
      <c r="B32" s="142">
        <v>2021716091</v>
      </c>
      <c r="C32" s="143" t="s">
        <v>656</v>
      </c>
      <c r="D32" s="144" t="s">
        <v>657</v>
      </c>
      <c r="E32" s="145" t="s">
        <v>655</v>
      </c>
      <c r="F32" s="145" t="s">
        <v>629</v>
      </c>
      <c r="G32" s="136"/>
      <c r="H32" s="136"/>
      <c r="I32" s="136"/>
      <c r="J32" s="136"/>
      <c r="K32" s="136"/>
      <c r="L32" s="136"/>
      <c r="M32" s="136"/>
      <c r="N32" s="136"/>
      <c r="O32" s="146"/>
      <c r="P32" s="134">
        <f t="shared" si="0"/>
        <v>0</v>
      </c>
      <c r="Q32" s="135" t="str">
        <f>VLOOKUP(P32,IDCODE!$A$1:$B$96,2,0)</f>
        <v>Không</v>
      </c>
      <c r="R32" s="135" t="str">
        <f>VLOOKUP(B32,DS!$D$3:$P$2489,13,0)</f>
        <v>Nợ LP</v>
      </c>
      <c r="S32" s="135"/>
    </row>
    <row r="33" spans="1:19" s="137" customFormat="1" ht="13.5">
      <c r="A33" s="133">
        <v>27</v>
      </c>
      <c r="B33" s="142">
        <v>2021213601</v>
      </c>
      <c r="C33" s="143" t="s">
        <v>380</v>
      </c>
      <c r="D33" s="144" t="s">
        <v>370</v>
      </c>
      <c r="E33" s="145" t="s">
        <v>381</v>
      </c>
      <c r="F33" s="145" t="s">
        <v>368</v>
      </c>
      <c r="G33" s="136"/>
      <c r="H33" s="136"/>
      <c r="I33" s="136"/>
      <c r="J33" s="136"/>
      <c r="K33" s="136"/>
      <c r="L33" s="136"/>
      <c r="M33" s="136"/>
      <c r="N33" s="136"/>
      <c r="O33" s="146"/>
      <c r="P33" s="134">
        <f t="shared" si="0"/>
        <v>0</v>
      </c>
      <c r="Q33" s="135" t="str">
        <f>VLOOKUP(P33,IDCODE!$A$1:$B$96,2,0)</f>
        <v>Không</v>
      </c>
      <c r="R33" s="135" t="str">
        <f>VLOOKUP(B33,DS!$D$3:$P$2489,13,0)</f>
        <v>Nợ LP</v>
      </c>
      <c r="S33" s="135"/>
    </row>
    <row r="34" spans="1:19" s="137" customFormat="1" ht="13.5">
      <c r="A34" s="133">
        <v>28</v>
      </c>
      <c r="B34" s="142">
        <v>2021214879</v>
      </c>
      <c r="C34" s="143" t="s">
        <v>369</v>
      </c>
      <c r="D34" s="144" t="s">
        <v>370</v>
      </c>
      <c r="E34" s="145" t="s">
        <v>367</v>
      </c>
      <c r="F34" s="145" t="s">
        <v>368</v>
      </c>
      <c r="G34" s="136"/>
      <c r="H34" s="136"/>
      <c r="I34" s="136"/>
      <c r="J34" s="136"/>
      <c r="K34" s="136"/>
      <c r="L34" s="136"/>
      <c r="M34" s="136"/>
      <c r="N34" s="136"/>
      <c r="O34" s="146"/>
      <c r="P34" s="134">
        <f t="shared" si="0"/>
        <v>0</v>
      </c>
      <c r="Q34" s="135" t="str">
        <f>VLOOKUP(P34,IDCODE!$A$1:$B$96,2,0)</f>
        <v>Không</v>
      </c>
      <c r="R34" s="135">
        <f>VLOOKUP(B34,DS!$D$3:$P$2489,13,0)</f>
        <v>0</v>
      </c>
      <c r="S34" s="135"/>
    </row>
    <row r="35" spans="1:19" s="137" customFormat="1" ht="13.5">
      <c r="A35" s="133">
        <v>29</v>
      </c>
      <c r="B35" s="142">
        <v>2020713051</v>
      </c>
      <c r="C35" s="143" t="s">
        <v>630</v>
      </c>
      <c r="D35" s="144" t="s">
        <v>370</v>
      </c>
      <c r="E35" s="145" t="s">
        <v>628</v>
      </c>
      <c r="F35" s="145" t="s">
        <v>629</v>
      </c>
      <c r="G35" s="136"/>
      <c r="H35" s="136"/>
      <c r="I35" s="136"/>
      <c r="J35" s="136"/>
      <c r="K35" s="136"/>
      <c r="L35" s="136"/>
      <c r="M35" s="136"/>
      <c r="N35" s="136"/>
      <c r="O35" s="146"/>
      <c r="P35" s="134">
        <f t="shared" si="0"/>
        <v>0</v>
      </c>
      <c r="Q35" s="135" t="str">
        <f>VLOOKUP(P35,IDCODE!$A$1:$B$96,2,0)</f>
        <v>Không</v>
      </c>
      <c r="R35" s="135">
        <f>VLOOKUP(B35,DS!$D$3:$P$2489,13,0)</f>
        <v>0</v>
      </c>
      <c r="S35" s="135"/>
    </row>
    <row r="36" spans="1:19" s="137" customFormat="1" ht="13.5">
      <c r="A36" s="133">
        <v>30</v>
      </c>
      <c r="B36" s="142">
        <v>2021236340</v>
      </c>
      <c r="C36" s="143" t="s">
        <v>392</v>
      </c>
      <c r="D36" s="144" t="s">
        <v>370</v>
      </c>
      <c r="E36" s="145" t="s">
        <v>393</v>
      </c>
      <c r="F36" s="145" t="s">
        <v>394</v>
      </c>
      <c r="G36" s="136"/>
      <c r="H36" s="136"/>
      <c r="I36" s="136"/>
      <c r="J36" s="136"/>
      <c r="K36" s="136"/>
      <c r="L36" s="136"/>
      <c r="M36" s="136"/>
      <c r="N36" s="136"/>
      <c r="O36" s="146"/>
      <c r="P36" s="134">
        <f t="shared" si="0"/>
        <v>0</v>
      </c>
      <c r="Q36" s="135" t="str">
        <f>VLOOKUP(P36,IDCODE!$A$1:$B$96,2,0)</f>
        <v>Không</v>
      </c>
      <c r="R36" s="135">
        <f>VLOOKUP(B36,DS!$D$3:$P$2489,13,0)</f>
        <v>0</v>
      </c>
      <c r="S36" s="135"/>
    </row>
    <row r="37" spans="1:19" s="137" customFormat="1" ht="13.5">
      <c r="A37" s="133">
        <v>31</v>
      </c>
      <c r="B37" s="142">
        <v>2021355852</v>
      </c>
      <c r="C37" s="143" t="s">
        <v>631</v>
      </c>
      <c r="D37" s="144" t="s">
        <v>632</v>
      </c>
      <c r="E37" s="145" t="s">
        <v>628</v>
      </c>
      <c r="F37" s="145" t="s">
        <v>629</v>
      </c>
      <c r="G37" s="136"/>
      <c r="H37" s="136"/>
      <c r="I37" s="136"/>
      <c r="J37" s="136"/>
      <c r="K37" s="136"/>
      <c r="L37" s="136"/>
      <c r="M37" s="136"/>
      <c r="N37" s="136"/>
      <c r="O37" s="146"/>
      <c r="P37" s="134">
        <f t="shared" si="0"/>
        <v>0</v>
      </c>
      <c r="Q37" s="135" t="str">
        <f>VLOOKUP(P37,IDCODE!$A$1:$B$96,2,0)</f>
        <v>Không</v>
      </c>
      <c r="R37" s="135">
        <f>VLOOKUP(B37,DS!$D$3:$P$2489,13,0)</f>
        <v>0</v>
      </c>
      <c r="S37" s="135"/>
    </row>
    <row r="38" spans="1:19" s="137" customFormat="1" ht="13.5">
      <c r="A38" s="133">
        <v>32</v>
      </c>
      <c r="B38" s="142">
        <v>1921123161</v>
      </c>
      <c r="C38" s="143" t="s">
        <v>395</v>
      </c>
      <c r="D38" s="144" t="s">
        <v>294</v>
      </c>
      <c r="E38" s="145" t="s">
        <v>393</v>
      </c>
      <c r="F38" s="145" t="s">
        <v>396</v>
      </c>
      <c r="G38" s="136"/>
      <c r="H38" s="136"/>
      <c r="I38" s="136"/>
      <c r="J38" s="136"/>
      <c r="K38" s="136"/>
      <c r="L38" s="136"/>
      <c r="M38" s="136"/>
      <c r="N38" s="136"/>
      <c r="O38" s="146"/>
      <c r="P38" s="134">
        <f t="shared" si="0"/>
        <v>0</v>
      </c>
      <c r="Q38" s="135" t="str">
        <f>VLOOKUP(P38,IDCODE!$A$1:$B$96,2,0)</f>
        <v>Không</v>
      </c>
      <c r="R38" s="135" t="str">
        <f>VLOOKUP(B38,DS!$D$3:$P$2489,13,0)</f>
        <v>Nợ LP</v>
      </c>
      <c r="S38" s="135"/>
    </row>
    <row r="39" spans="1:19" s="137" customFormat="1" ht="13.5">
      <c r="A39" s="133">
        <v>33</v>
      </c>
      <c r="B39" s="142">
        <v>2020714233</v>
      </c>
      <c r="C39" s="143" t="s">
        <v>425</v>
      </c>
      <c r="D39" s="144" t="s">
        <v>58</v>
      </c>
      <c r="E39" s="145" t="s">
        <v>422</v>
      </c>
      <c r="F39" s="145" t="s">
        <v>396</v>
      </c>
      <c r="G39" s="136"/>
      <c r="H39" s="136"/>
      <c r="I39" s="136"/>
      <c r="J39" s="136"/>
      <c r="K39" s="136"/>
      <c r="L39" s="136"/>
      <c r="M39" s="136"/>
      <c r="N39" s="136"/>
      <c r="O39" s="146"/>
      <c r="P39" s="134">
        <f t="shared" si="0"/>
        <v>0</v>
      </c>
      <c r="Q39" s="135" t="str">
        <f>VLOOKUP(P39,IDCODE!$A$1:$B$96,2,0)</f>
        <v>Không</v>
      </c>
      <c r="R39" s="135">
        <f>VLOOKUP(B39,DS!$D$3:$P$2489,13,0)</f>
        <v>0</v>
      </c>
      <c r="S39" s="135"/>
    </row>
    <row r="40" spans="1:19" s="137" customFormat="1" ht="13.5">
      <c r="A40" s="133">
        <v>34</v>
      </c>
      <c r="B40" s="142">
        <v>2021210548</v>
      </c>
      <c r="C40" s="143" t="s">
        <v>371</v>
      </c>
      <c r="D40" s="144" t="s">
        <v>295</v>
      </c>
      <c r="E40" s="145" t="s">
        <v>367</v>
      </c>
      <c r="F40" s="145" t="s">
        <v>368</v>
      </c>
      <c r="G40" s="136"/>
      <c r="H40" s="136"/>
      <c r="I40" s="136"/>
      <c r="J40" s="136"/>
      <c r="K40" s="136"/>
      <c r="L40" s="136"/>
      <c r="M40" s="136"/>
      <c r="N40" s="136"/>
      <c r="O40" s="146"/>
      <c r="P40" s="134">
        <f t="shared" si="0"/>
        <v>0</v>
      </c>
      <c r="Q40" s="135" t="str">
        <f>VLOOKUP(P40,IDCODE!$A$1:$B$96,2,0)</f>
        <v>Không</v>
      </c>
      <c r="R40" s="135" t="str">
        <f>VLOOKUP(B40,DS!$D$3:$P$2489,13,0)</f>
        <v>Nợ LP</v>
      </c>
      <c r="S40" s="135"/>
    </row>
    <row r="41" spans="1:19" s="137" customFormat="1" ht="13.5">
      <c r="A41" s="133">
        <v>35</v>
      </c>
      <c r="B41" s="142">
        <v>2020713135</v>
      </c>
      <c r="C41" s="143" t="s">
        <v>457</v>
      </c>
      <c r="D41" s="144" t="s">
        <v>295</v>
      </c>
      <c r="E41" s="145" t="s">
        <v>450</v>
      </c>
      <c r="F41" s="145" t="s">
        <v>396</v>
      </c>
      <c r="G41" s="136"/>
      <c r="H41" s="136"/>
      <c r="I41" s="136"/>
      <c r="J41" s="136"/>
      <c r="K41" s="136"/>
      <c r="L41" s="136"/>
      <c r="M41" s="136"/>
      <c r="N41" s="136"/>
      <c r="O41" s="146"/>
      <c r="P41" s="134">
        <f t="shared" si="0"/>
        <v>0</v>
      </c>
      <c r="Q41" s="135" t="str">
        <f>VLOOKUP(P41,IDCODE!$A$1:$B$96,2,0)</f>
        <v>Không</v>
      </c>
      <c r="R41" s="135" t="str">
        <f>VLOOKUP(B41,DS!$D$3:$P$2489,13,0)</f>
        <v>Nợ LP</v>
      </c>
      <c r="S41" s="135"/>
    </row>
    <row r="42" spans="1:19" s="137" customFormat="1" ht="13.5">
      <c r="A42" s="133">
        <v>36</v>
      </c>
      <c r="B42" s="142">
        <v>2021350911</v>
      </c>
      <c r="C42" s="143" t="s">
        <v>702</v>
      </c>
      <c r="D42" s="144" t="s">
        <v>295</v>
      </c>
      <c r="E42" s="145" t="s">
        <v>700</v>
      </c>
      <c r="F42" s="145" t="s">
        <v>701</v>
      </c>
      <c r="G42" s="136"/>
      <c r="H42" s="136"/>
      <c r="I42" s="136"/>
      <c r="J42" s="136"/>
      <c r="K42" s="136"/>
      <c r="L42" s="136"/>
      <c r="M42" s="136"/>
      <c r="N42" s="136"/>
      <c r="O42" s="146"/>
      <c r="P42" s="134">
        <f t="shared" si="0"/>
        <v>0</v>
      </c>
      <c r="Q42" s="135" t="str">
        <f>VLOOKUP(P42,IDCODE!$A$1:$B$96,2,0)</f>
        <v>Không</v>
      </c>
      <c r="R42" s="135">
        <f>VLOOKUP(B42,DS!$D$3:$P$2489,13,0)</f>
        <v>0</v>
      </c>
      <c r="S42" s="135"/>
    </row>
    <row r="43" spans="1:19" s="137" customFormat="1" ht="13.5">
      <c r="A43" s="133">
        <v>37</v>
      </c>
      <c r="B43" s="142">
        <v>2020244077</v>
      </c>
      <c r="C43" s="143" t="s">
        <v>572</v>
      </c>
      <c r="D43" s="144" t="s">
        <v>573</v>
      </c>
      <c r="E43" s="145" t="s">
        <v>570</v>
      </c>
      <c r="F43" s="145" t="s">
        <v>571</v>
      </c>
      <c r="G43" s="136"/>
      <c r="H43" s="136"/>
      <c r="I43" s="136"/>
      <c r="J43" s="136"/>
      <c r="K43" s="136"/>
      <c r="L43" s="136"/>
      <c r="M43" s="136"/>
      <c r="N43" s="136"/>
      <c r="O43" s="146"/>
      <c r="P43" s="134">
        <f t="shared" si="0"/>
        <v>0</v>
      </c>
      <c r="Q43" s="135" t="str">
        <f>VLOOKUP(P43,IDCODE!$A$1:$B$96,2,0)</f>
        <v>Không</v>
      </c>
      <c r="R43" s="135" t="str">
        <f>VLOOKUP(B43,DS!$D$3:$P$2489,13,0)</f>
        <v>Nợ LP</v>
      </c>
      <c r="S43" s="135"/>
    </row>
    <row r="44" spans="1:19" s="137" customFormat="1" ht="13.5">
      <c r="A44" s="133">
        <v>38</v>
      </c>
      <c r="B44" s="142">
        <v>2020713608</v>
      </c>
      <c r="C44" s="143" t="s">
        <v>301</v>
      </c>
      <c r="D44" s="144" t="s">
        <v>296</v>
      </c>
      <c r="E44" s="145" t="s">
        <v>478</v>
      </c>
      <c r="F44" s="145" t="s">
        <v>396</v>
      </c>
      <c r="G44" s="136"/>
      <c r="H44" s="136"/>
      <c r="I44" s="136"/>
      <c r="J44" s="136"/>
      <c r="K44" s="136"/>
      <c r="L44" s="136"/>
      <c r="M44" s="136"/>
      <c r="N44" s="136"/>
      <c r="O44" s="146"/>
      <c r="P44" s="134">
        <f t="shared" si="0"/>
        <v>0</v>
      </c>
      <c r="Q44" s="135" t="str">
        <f>VLOOKUP(P44,IDCODE!$A$1:$B$96,2,0)</f>
        <v>Không</v>
      </c>
      <c r="R44" s="135">
        <f>VLOOKUP(B44,DS!$D$3:$P$2489,13,0)</f>
        <v>0</v>
      </c>
      <c r="S44" s="135"/>
    </row>
    <row r="45" spans="1:19" s="137" customFormat="1" ht="13.5">
      <c r="A45" s="133">
        <v>39</v>
      </c>
      <c r="B45" s="142">
        <v>2021143695</v>
      </c>
      <c r="C45" s="143" t="s">
        <v>397</v>
      </c>
      <c r="D45" s="144" t="s">
        <v>398</v>
      </c>
      <c r="E45" s="145" t="s">
        <v>393</v>
      </c>
      <c r="F45" s="145" t="s">
        <v>399</v>
      </c>
      <c r="G45" s="136"/>
      <c r="H45" s="136"/>
      <c r="I45" s="136"/>
      <c r="J45" s="136"/>
      <c r="K45" s="136"/>
      <c r="L45" s="136"/>
      <c r="M45" s="136"/>
      <c r="N45" s="136"/>
      <c r="O45" s="146"/>
      <c r="P45" s="134">
        <f t="shared" si="0"/>
        <v>0</v>
      </c>
      <c r="Q45" s="135" t="str">
        <f>VLOOKUP(P45,IDCODE!$A$1:$B$96,2,0)</f>
        <v>Không</v>
      </c>
      <c r="R45" s="135">
        <f>VLOOKUP(B45,DS!$D$3:$P$2489,13,0)</f>
        <v>0</v>
      </c>
      <c r="S45" s="135"/>
    </row>
    <row r="46" spans="1:19" s="137" customFormat="1" ht="13.5">
      <c r="A46" s="133">
        <v>40</v>
      </c>
      <c r="B46" s="142">
        <v>1911616901</v>
      </c>
      <c r="C46" s="143" t="s">
        <v>559</v>
      </c>
      <c r="D46" s="144" t="s">
        <v>297</v>
      </c>
      <c r="E46" s="145" t="s">
        <v>560</v>
      </c>
      <c r="F46" s="145" t="s">
        <v>561</v>
      </c>
      <c r="G46" s="136"/>
      <c r="H46" s="136"/>
      <c r="I46" s="136"/>
      <c r="J46" s="136"/>
      <c r="K46" s="136"/>
      <c r="L46" s="136"/>
      <c r="M46" s="136"/>
      <c r="N46" s="136"/>
      <c r="O46" s="146"/>
      <c r="P46" s="134">
        <f t="shared" si="0"/>
        <v>0</v>
      </c>
      <c r="Q46" s="135" t="str">
        <f>VLOOKUP(P46,IDCODE!$A$1:$B$96,2,0)</f>
        <v>Không</v>
      </c>
      <c r="R46" s="135" t="str">
        <f>VLOOKUP(B46,DS!$D$3:$P$2489,13,0)</f>
        <v>Nợ LP</v>
      </c>
      <c r="S46" s="135"/>
    </row>
    <row r="47" spans="1:19" s="137" customFormat="1" ht="13.5">
      <c r="A47" s="133">
        <v>41</v>
      </c>
      <c r="B47" s="142">
        <v>2020717505</v>
      </c>
      <c r="C47" s="143" t="s">
        <v>633</v>
      </c>
      <c r="D47" s="144" t="s">
        <v>427</v>
      </c>
      <c r="E47" s="145" t="s">
        <v>628</v>
      </c>
      <c r="F47" s="145" t="s">
        <v>629</v>
      </c>
      <c r="G47" s="136"/>
      <c r="H47" s="136"/>
      <c r="I47" s="136"/>
      <c r="J47" s="136"/>
      <c r="K47" s="136"/>
      <c r="L47" s="136"/>
      <c r="M47" s="136"/>
      <c r="N47" s="136"/>
      <c r="O47" s="146"/>
      <c r="P47" s="134">
        <f t="shared" si="0"/>
        <v>0</v>
      </c>
      <c r="Q47" s="135" t="str">
        <f>VLOOKUP(P47,IDCODE!$A$1:$B$96,2,0)</f>
        <v>Không</v>
      </c>
      <c r="R47" s="135">
        <f>VLOOKUP(B47,DS!$D$3:$P$2489,13,0)</f>
        <v>0</v>
      </c>
      <c r="S47" s="135"/>
    </row>
    <row r="48" spans="1:19" s="137" customFormat="1" ht="13.5">
      <c r="A48" s="133">
        <v>42</v>
      </c>
      <c r="B48" s="142">
        <v>2020514758</v>
      </c>
      <c r="C48" s="143" t="s">
        <v>426</v>
      </c>
      <c r="D48" s="144" t="s">
        <v>427</v>
      </c>
      <c r="E48" s="145" t="s">
        <v>422</v>
      </c>
      <c r="F48" s="145" t="s">
        <v>396</v>
      </c>
      <c r="G48" s="136"/>
      <c r="H48" s="136"/>
      <c r="I48" s="136"/>
      <c r="J48" s="136"/>
      <c r="K48" s="136"/>
      <c r="L48" s="136"/>
      <c r="M48" s="136"/>
      <c r="N48" s="136"/>
      <c r="O48" s="146"/>
      <c r="P48" s="134">
        <f t="shared" si="0"/>
        <v>0</v>
      </c>
      <c r="Q48" s="135" t="str">
        <f>VLOOKUP(P48,IDCODE!$A$1:$B$96,2,0)</f>
        <v>Không</v>
      </c>
      <c r="R48" s="135" t="str">
        <f>VLOOKUP(B48,DS!$D$3:$P$2489,13,0)</f>
        <v>Nợ LP</v>
      </c>
      <c r="S48" s="135"/>
    </row>
    <row r="49" spans="1:19" s="137" customFormat="1" ht="13.5">
      <c r="A49" s="133">
        <v>43</v>
      </c>
      <c r="B49" s="142">
        <v>2020213021</v>
      </c>
      <c r="C49" s="143" t="s">
        <v>703</v>
      </c>
      <c r="D49" s="144" t="s">
        <v>427</v>
      </c>
      <c r="E49" s="145" t="s">
        <v>700</v>
      </c>
      <c r="F49" s="145" t="s">
        <v>701</v>
      </c>
      <c r="G49" s="136"/>
      <c r="H49" s="136"/>
      <c r="I49" s="136"/>
      <c r="J49" s="136"/>
      <c r="K49" s="136"/>
      <c r="L49" s="136"/>
      <c r="M49" s="136"/>
      <c r="N49" s="136"/>
      <c r="O49" s="146"/>
      <c r="P49" s="134">
        <f t="shared" si="0"/>
        <v>0</v>
      </c>
      <c r="Q49" s="135" t="str">
        <f>VLOOKUP(P49,IDCODE!$A$1:$B$96,2,0)</f>
        <v>Không</v>
      </c>
      <c r="R49" s="135">
        <f>VLOOKUP(B49,DS!$D$3:$P$2489,13,0)</f>
        <v>0</v>
      </c>
      <c r="S49" s="135"/>
    </row>
    <row r="50" spans="1:19" s="137" customFormat="1" ht="13.5">
      <c r="A50" s="133">
        <v>44</v>
      </c>
      <c r="B50" s="142">
        <v>2020227373</v>
      </c>
      <c r="C50" s="143" t="s">
        <v>658</v>
      </c>
      <c r="D50" s="144" t="s">
        <v>383</v>
      </c>
      <c r="E50" s="145" t="s">
        <v>655</v>
      </c>
      <c r="F50" s="145" t="s">
        <v>629</v>
      </c>
      <c r="G50" s="136"/>
      <c r="H50" s="136"/>
      <c r="I50" s="136"/>
      <c r="J50" s="136"/>
      <c r="K50" s="136"/>
      <c r="L50" s="136"/>
      <c r="M50" s="136"/>
      <c r="N50" s="136"/>
      <c r="O50" s="146"/>
      <c r="P50" s="134">
        <f t="shared" si="0"/>
        <v>0</v>
      </c>
      <c r="Q50" s="135" t="str">
        <f>VLOOKUP(P50,IDCODE!$A$1:$B$96,2,0)</f>
        <v>Không</v>
      </c>
      <c r="R50" s="135" t="str">
        <f>VLOOKUP(B50,DS!$D$3:$P$2489,13,0)</f>
        <v>Nợ LP</v>
      </c>
      <c r="S50" s="135"/>
    </row>
    <row r="51" spans="1:19" s="137" customFormat="1" ht="13.5">
      <c r="A51" s="133">
        <v>45</v>
      </c>
      <c r="B51" s="142">
        <v>2021233958</v>
      </c>
      <c r="C51" s="143" t="s">
        <v>400</v>
      </c>
      <c r="D51" s="144" t="s">
        <v>383</v>
      </c>
      <c r="E51" s="145" t="s">
        <v>393</v>
      </c>
      <c r="F51" s="145" t="s">
        <v>394</v>
      </c>
      <c r="G51" s="136"/>
      <c r="H51" s="136"/>
      <c r="I51" s="136"/>
      <c r="J51" s="136"/>
      <c r="K51" s="136"/>
      <c r="L51" s="136"/>
      <c r="M51" s="136"/>
      <c r="N51" s="136"/>
      <c r="O51" s="146"/>
      <c r="P51" s="134">
        <f t="shared" si="0"/>
        <v>0</v>
      </c>
      <c r="Q51" s="135" t="str">
        <f>VLOOKUP(P51,IDCODE!$A$1:$B$96,2,0)</f>
        <v>Không</v>
      </c>
      <c r="R51" s="135">
        <f>VLOOKUP(B51,DS!$D$3:$P$2489,13,0)</f>
        <v>0</v>
      </c>
      <c r="S51" s="135"/>
    </row>
    <row r="52" spans="1:19" s="137" customFormat="1" ht="13.5">
      <c r="A52" s="133">
        <v>46</v>
      </c>
      <c r="B52" s="142">
        <v>2021217728</v>
      </c>
      <c r="C52" s="143" t="s">
        <v>382</v>
      </c>
      <c r="D52" s="144" t="s">
        <v>383</v>
      </c>
      <c r="E52" s="145" t="s">
        <v>381</v>
      </c>
      <c r="F52" s="145" t="s">
        <v>368</v>
      </c>
      <c r="G52" s="136"/>
      <c r="H52" s="136"/>
      <c r="I52" s="136"/>
      <c r="J52" s="136"/>
      <c r="K52" s="136"/>
      <c r="L52" s="136"/>
      <c r="M52" s="136"/>
      <c r="N52" s="136"/>
      <c r="O52" s="146"/>
      <c r="P52" s="134">
        <f t="shared" si="0"/>
        <v>0</v>
      </c>
      <c r="Q52" s="135" t="str">
        <f>VLOOKUP(P52,IDCODE!$A$1:$B$96,2,0)</f>
        <v>Không</v>
      </c>
      <c r="R52" s="135">
        <f>VLOOKUP(B52,DS!$D$3:$P$2489,13,0)</f>
        <v>0</v>
      </c>
      <c r="S52" s="135"/>
    </row>
    <row r="53" spans="1:19" s="137" customFormat="1" ht="13.5">
      <c r="A53" s="133">
        <v>47</v>
      </c>
      <c r="B53" s="142">
        <v>2021223453</v>
      </c>
      <c r="C53" s="143" t="s">
        <v>352</v>
      </c>
      <c r="D53" s="144" t="s">
        <v>353</v>
      </c>
      <c r="E53" s="145" t="s">
        <v>354</v>
      </c>
      <c r="F53" s="145" t="s">
        <v>355</v>
      </c>
      <c r="G53" s="136"/>
      <c r="H53" s="136"/>
      <c r="I53" s="136"/>
      <c r="J53" s="136"/>
      <c r="K53" s="136"/>
      <c r="L53" s="136"/>
      <c r="M53" s="136"/>
      <c r="N53" s="136"/>
      <c r="O53" s="146"/>
      <c r="P53" s="134">
        <f t="shared" si="0"/>
        <v>0</v>
      </c>
      <c r="Q53" s="135" t="str">
        <f>VLOOKUP(P53,IDCODE!$A$1:$B$96,2,0)</f>
        <v>Không</v>
      </c>
      <c r="R53" s="135">
        <f>VLOOKUP(B53,DS!$D$3:$P$2489,13,0)</f>
        <v>0</v>
      </c>
      <c r="S53" s="135"/>
    </row>
    <row r="54" spans="1:19" s="137" customFormat="1" ht="13.5">
      <c r="A54" s="133">
        <v>48</v>
      </c>
      <c r="B54" s="142">
        <v>2020714241</v>
      </c>
      <c r="C54" s="143" t="s">
        <v>681</v>
      </c>
      <c r="D54" s="144" t="s">
        <v>353</v>
      </c>
      <c r="E54" s="145" t="s">
        <v>682</v>
      </c>
      <c r="F54" s="145" t="s">
        <v>629</v>
      </c>
      <c r="G54" s="136"/>
      <c r="H54" s="136"/>
      <c r="I54" s="136"/>
      <c r="J54" s="136"/>
      <c r="K54" s="136"/>
      <c r="L54" s="136"/>
      <c r="M54" s="136"/>
      <c r="N54" s="136"/>
      <c r="O54" s="146"/>
      <c r="P54" s="134">
        <f t="shared" si="0"/>
        <v>0</v>
      </c>
      <c r="Q54" s="135" t="str">
        <f>VLOOKUP(P54,IDCODE!$A$1:$B$96,2,0)</f>
        <v>Không</v>
      </c>
      <c r="R54" s="135" t="str">
        <f>VLOOKUP(B54,DS!$D$3:$P$2489,13,0)</f>
        <v>Nợ LP</v>
      </c>
      <c r="S54" s="135"/>
    </row>
    <row r="55" spans="1:19" s="137" customFormat="1" ht="13.5">
      <c r="A55" s="133">
        <v>49</v>
      </c>
      <c r="B55" s="142">
        <v>2021348197</v>
      </c>
      <c r="C55" s="143" t="s">
        <v>606</v>
      </c>
      <c r="D55" s="144" t="s">
        <v>299</v>
      </c>
      <c r="E55" s="145" t="s">
        <v>600</v>
      </c>
      <c r="F55" s="145" t="s">
        <v>601</v>
      </c>
      <c r="G55" s="136"/>
      <c r="H55" s="136"/>
      <c r="I55" s="136"/>
      <c r="J55" s="136"/>
      <c r="K55" s="136"/>
      <c r="L55" s="136"/>
      <c r="M55" s="136"/>
      <c r="N55" s="136"/>
      <c r="O55" s="146"/>
      <c r="P55" s="134">
        <f t="shared" si="0"/>
        <v>0</v>
      </c>
      <c r="Q55" s="135" t="str">
        <f>VLOOKUP(P55,IDCODE!$A$1:$B$96,2,0)</f>
        <v>Không</v>
      </c>
      <c r="R55" s="135" t="str">
        <f>VLOOKUP(B55,DS!$D$3:$P$2489,13,0)</f>
        <v>Nợ LP</v>
      </c>
      <c r="S55" s="135"/>
    </row>
    <row r="56" spans="1:19" s="137" customFormat="1" ht="13.5">
      <c r="A56" s="133">
        <v>50</v>
      </c>
      <c r="B56" s="142">
        <v>2021713848</v>
      </c>
      <c r="C56" s="143" t="s">
        <v>458</v>
      </c>
      <c r="D56" s="144" t="s">
        <v>299</v>
      </c>
      <c r="E56" s="145" t="s">
        <v>450</v>
      </c>
      <c r="F56" s="145" t="s">
        <v>396</v>
      </c>
      <c r="G56" s="136"/>
      <c r="H56" s="136"/>
      <c r="I56" s="136"/>
      <c r="J56" s="136"/>
      <c r="K56" s="136"/>
      <c r="L56" s="136"/>
      <c r="M56" s="136"/>
      <c r="N56" s="136"/>
      <c r="O56" s="146"/>
      <c r="P56" s="134">
        <f t="shared" si="0"/>
        <v>0</v>
      </c>
      <c r="Q56" s="135" t="str">
        <f>VLOOKUP(P56,IDCODE!$A$1:$B$96,2,0)</f>
        <v>Không</v>
      </c>
      <c r="R56" s="135">
        <f>VLOOKUP(B56,DS!$D$3:$P$2489,13,0)</f>
        <v>0</v>
      </c>
      <c r="S56" s="135"/>
    </row>
    <row r="57" spans="1:19" s="137" customFormat="1" ht="13.5">
      <c r="A57" s="133">
        <v>51</v>
      </c>
      <c r="B57" s="142">
        <v>2021346987</v>
      </c>
      <c r="C57" s="143" t="s">
        <v>343</v>
      </c>
      <c r="D57" s="144" t="s">
        <v>299</v>
      </c>
      <c r="E57" s="145" t="s">
        <v>628</v>
      </c>
      <c r="F57" s="145" t="s">
        <v>629</v>
      </c>
      <c r="G57" s="136"/>
      <c r="H57" s="136"/>
      <c r="I57" s="136"/>
      <c r="J57" s="136"/>
      <c r="K57" s="136"/>
      <c r="L57" s="136"/>
      <c r="M57" s="136"/>
      <c r="N57" s="136"/>
      <c r="O57" s="146"/>
      <c r="P57" s="134">
        <f t="shared" si="0"/>
        <v>0</v>
      </c>
      <c r="Q57" s="135" t="str">
        <f>VLOOKUP(P57,IDCODE!$A$1:$B$96,2,0)</f>
        <v>Không</v>
      </c>
      <c r="R57" s="135">
        <f>VLOOKUP(B57,DS!$D$3:$P$2489,13,0)</f>
        <v>0</v>
      </c>
      <c r="S57" s="135"/>
    </row>
    <row r="58" spans="1:19" s="137" customFormat="1" ht="13.5">
      <c r="A58" s="133">
        <v>52</v>
      </c>
      <c r="B58" s="142">
        <v>2021235061</v>
      </c>
      <c r="C58" s="143" t="s">
        <v>605</v>
      </c>
      <c r="D58" s="144" t="s">
        <v>299</v>
      </c>
      <c r="E58" s="145" t="s">
        <v>600</v>
      </c>
      <c r="F58" s="145" t="s">
        <v>406</v>
      </c>
      <c r="G58" s="136"/>
      <c r="H58" s="136"/>
      <c r="I58" s="136"/>
      <c r="J58" s="136"/>
      <c r="K58" s="136"/>
      <c r="L58" s="136"/>
      <c r="M58" s="136"/>
      <c r="N58" s="136"/>
      <c r="O58" s="146"/>
      <c r="P58" s="134">
        <f t="shared" si="0"/>
        <v>0</v>
      </c>
      <c r="Q58" s="135" t="str">
        <f>VLOOKUP(P58,IDCODE!$A$1:$B$96,2,0)</f>
        <v>Không</v>
      </c>
      <c r="R58" s="135" t="str">
        <f>VLOOKUP(B58,DS!$D$3:$P$2489,13,0)</f>
        <v>Nợ LP</v>
      </c>
      <c r="S58" s="135"/>
    </row>
    <row r="59" spans="1:19" s="137" customFormat="1" ht="13.5">
      <c r="A59" s="133">
        <v>53</v>
      </c>
      <c r="B59" s="142">
        <v>2021715640</v>
      </c>
      <c r="C59" s="143" t="s">
        <v>551</v>
      </c>
      <c r="D59" s="144" t="s">
        <v>299</v>
      </c>
      <c r="E59" s="145" t="s">
        <v>655</v>
      </c>
      <c r="F59" s="145" t="s">
        <v>629</v>
      </c>
      <c r="G59" s="136"/>
      <c r="H59" s="136"/>
      <c r="I59" s="136"/>
      <c r="J59" s="136"/>
      <c r="K59" s="136"/>
      <c r="L59" s="136"/>
      <c r="M59" s="136"/>
      <c r="N59" s="136"/>
      <c r="O59" s="146"/>
      <c r="P59" s="134">
        <f t="shared" si="0"/>
        <v>0</v>
      </c>
      <c r="Q59" s="135" t="str">
        <f>VLOOKUP(P59,IDCODE!$A$1:$B$96,2,0)</f>
        <v>Không</v>
      </c>
      <c r="R59" s="135" t="str">
        <f>VLOOKUP(B59,DS!$D$3:$P$2489,13,0)</f>
        <v>Nợ LP</v>
      </c>
      <c r="S59" s="135"/>
    </row>
    <row r="60" spans="1:19" s="137" customFormat="1" ht="13.5">
      <c r="A60" s="133">
        <v>54</v>
      </c>
      <c r="B60" s="142">
        <v>2020257179</v>
      </c>
      <c r="C60" s="143" t="s">
        <v>574</v>
      </c>
      <c r="D60" s="144" t="s">
        <v>57</v>
      </c>
      <c r="E60" s="145" t="s">
        <v>570</v>
      </c>
      <c r="F60" s="145" t="s">
        <v>571</v>
      </c>
      <c r="G60" s="136"/>
      <c r="H60" s="136"/>
      <c r="I60" s="136"/>
      <c r="J60" s="136"/>
      <c r="K60" s="136"/>
      <c r="L60" s="136"/>
      <c r="M60" s="136"/>
      <c r="N60" s="136"/>
      <c r="O60" s="146"/>
      <c r="P60" s="134">
        <f t="shared" si="0"/>
        <v>0</v>
      </c>
      <c r="Q60" s="135" t="str">
        <f>VLOOKUP(P60,IDCODE!$A$1:$B$96,2,0)</f>
        <v>Không</v>
      </c>
      <c r="R60" s="135">
        <f>VLOOKUP(B60,DS!$D$3:$P$2489,13,0)</f>
        <v>0</v>
      </c>
      <c r="S60" s="135"/>
    </row>
    <row r="61" spans="1:19" s="137" customFormat="1" ht="13.5">
      <c r="A61" s="133">
        <v>55</v>
      </c>
      <c r="B61" s="142">
        <v>2020717052</v>
      </c>
      <c r="C61" s="143" t="s">
        <v>428</v>
      </c>
      <c r="D61" s="144" t="s">
        <v>57</v>
      </c>
      <c r="E61" s="145" t="s">
        <v>422</v>
      </c>
      <c r="F61" s="145" t="s">
        <v>396</v>
      </c>
      <c r="G61" s="136"/>
      <c r="H61" s="136"/>
      <c r="I61" s="136"/>
      <c r="J61" s="136"/>
      <c r="K61" s="136"/>
      <c r="L61" s="136"/>
      <c r="M61" s="136"/>
      <c r="N61" s="136"/>
      <c r="O61" s="146"/>
      <c r="P61" s="134">
        <f t="shared" si="0"/>
        <v>0</v>
      </c>
      <c r="Q61" s="135" t="str">
        <f>VLOOKUP(P61,IDCODE!$A$1:$B$96,2,0)</f>
        <v>Không</v>
      </c>
      <c r="R61" s="135">
        <f>VLOOKUP(B61,DS!$D$3:$P$2489,13,0)</f>
        <v>0</v>
      </c>
      <c r="S61" s="135"/>
    </row>
    <row r="62" spans="1:19" s="137" customFormat="1" ht="13.5">
      <c r="A62" s="133">
        <v>56</v>
      </c>
      <c r="B62" s="142">
        <v>2020345304</v>
      </c>
      <c r="C62" s="143" t="s">
        <v>304</v>
      </c>
      <c r="D62" s="144" t="s">
        <v>57</v>
      </c>
      <c r="E62" s="145" t="s">
        <v>655</v>
      </c>
      <c r="F62" s="145" t="s">
        <v>629</v>
      </c>
      <c r="G62" s="136"/>
      <c r="H62" s="136"/>
      <c r="I62" s="136"/>
      <c r="J62" s="136"/>
      <c r="K62" s="136"/>
      <c r="L62" s="136"/>
      <c r="M62" s="136"/>
      <c r="N62" s="136"/>
      <c r="O62" s="146"/>
      <c r="P62" s="134">
        <f t="shared" si="0"/>
        <v>0</v>
      </c>
      <c r="Q62" s="135" t="str">
        <f>VLOOKUP(P62,IDCODE!$A$1:$B$96,2,0)</f>
        <v>Không</v>
      </c>
      <c r="R62" s="135" t="str">
        <f>VLOOKUP(B62,DS!$D$3:$P$2489,13,0)</f>
        <v>Nợ LP</v>
      </c>
      <c r="S62" s="135"/>
    </row>
    <row r="63" spans="1:19" s="137" customFormat="1" ht="13.5">
      <c r="A63" s="133">
        <v>57</v>
      </c>
      <c r="B63" s="142">
        <v>2020713926</v>
      </c>
      <c r="C63" s="143" t="s">
        <v>485</v>
      </c>
      <c r="D63" s="144" t="s">
        <v>57</v>
      </c>
      <c r="E63" s="145" t="s">
        <v>478</v>
      </c>
      <c r="F63" s="145" t="s">
        <v>396</v>
      </c>
      <c r="G63" s="136"/>
      <c r="H63" s="136"/>
      <c r="I63" s="136"/>
      <c r="J63" s="136"/>
      <c r="K63" s="136"/>
      <c r="L63" s="136"/>
      <c r="M63" s="136"/>
      <c r="N63" s="136"/>
      <c r="O63" s="146"/>
      <c r="P63" s="134">
        <f t="shared" si="0"/>
        <v>0</v>
      </c>
      <c r="Q63" s="135" t="str">
        <f>VLOOKUP(P63,IDCODE!$A$1:$B$96,2,0)</f>
        <v>Không</v>
      </c>
      <c r="R63" s="135">
        <f>VLOOKUP(B63,DS!$D$3:$P$2489,13,0)</f>
        <v>0</v>
      </c>
      <c r="S63" s="135"/>
    </row>
    <row r="64" spans="1:19" s="137" customFormat="1" ht="13.5">
      <c r="A64" s="133">
        <v>58</v>
      </c>
      <c r="B64" s="142">
        <v>2020716258</v>
      </c>
      <c r="C64" s="143" t="s">
        <v>634</v>
      </c>
      <c r="D64" s="144" t="s">
        <v>57</v>
      </c>
      <c r="E64" s="145" t="s">
        <v>628</v>
      </c>
      <c r="F64" s="145" t="s">
        <v>629</v>
      </c>
      <c r="G64" s="136"/>
      <c r="H64" s="136"/>
      <c r="I64" s="136"/>
      <c r="J64" s="136"/>
      <c r="K64" s="136"/>
      <c r="L64" s="136"/>
      <c r="M64" s="136"/>
      <c r="N64" s="136"/>
      <c r="O64" s="146"/>
      <c r="P64" s="134">
        <f t="shared" si="0"/>
        <v>0</v>
      </c>
      <c r="Q64" s="135" t="str">
        <f>VLOOKUP(P64,IDCODE!$A$1:$B$96,2,0)</f>
        <v>Không</v>
      </c>
      <c r="R64" s="135">
        <f>VLOOKUP(B64,DS!$D$3:$P$2489,13,0)</f>
        <v>0</v>
      </c>
      <c r="S64" s="135"/>
    </row>
    <row r="65" spans="1:19" s="137" customFormat="1" ht="13.5">
      <c r="A65" s="133">
        <v>59</v>
      </c>
      <c r="B65" s="142">
        <v>2020714875</v>
      </c>
      <c r="C65" s="143" t="s">
        <v>607</v>
      </c>
      <c r="D65" s="144" t="s">
        <v>52</v>
      </c>
      <c r="E65" s="145" t="s">
        <v>600</v>
      </c>
      <c r="F65" s="145" t="s">
        <v>601</v>
      </c>
      <c r="G65" s="136"/>
      <c r="H65" s="136"/>
      <c r="I65" s="136"/>
      <c r="J65" s="136"/>
      <c r="K65" s="136"/>
      <c r="L65" s="136"/>
      <c r="M65" s="136"/>
      <c r="N65" s="136"/>
      <c r="O65" s="146"/>
      <c r="P65" s="134">
        <f t="shared" si="0"/>
        <v>0</v>
      </c>
      <c r="Q65" s="135" t="str">
        <f>VLOOKUP(P65,IDCODE!$A$1:$B$96,2,0)</f>
        <v>Không</v>
      </c>
      <c r="R65" s="135">
        <f>VLOOKUP(B65,DS!$D$3:$P$2489,13,0)</f>
        <v>0</v>
      </c>
      <c r="S65" s="135"/>
    </row>
    <row r="66" spans="1:19" s="137" customFormat="1" ht="13.5">
      <c r="A66" s="133">
        <v>60</v>
      </c>
      <c r="B66" s="142">
        <v>2020718168</v>
      </c>
      <c r="C66" s="143" t="s">
        <v>683</v>
      </c>
      <c r="D66" s="144" t="s">
        <v>52</v>
      </c>
      <c r="E66" s="145" t="s">
        <v>682</v>
      </c>
      <c r="F66" s="145" t="s">
        <v>629</v>
      </c>
      <c r="G66" s="136"/>
      <c r="H66" s="136"/>
      <c r="I66" s="136"/>
      <c r="J66" s="136"/>
      <c r="K66" s="136"/>
      <c r="L66" s="136"/>
      <c r="M66" s="136"/>
      <c r="N66" s="136"/>
      <c r="O66" s="146"/>
      <c r="P66" s="134">
        <f t="shared" si="0"/>
        <v>0</v>
      </c>
      <c r="Q66" s="135" t="str">
        <f>VLOOKUP(P66,IDCODE!$A$1:$B$96,2,0)</f>
        <v>Không</v>
      </c>
      <c r="R66" s="135" t="str">
        <f>VLOOKUP(B66,DS!$D$3:$P$2489,13,0)</f>
        <v>Nợ LP, HP</v>
      </c>
      <c r="S66" s="135"/>
    </row>
    <row r="67" spans="1:19" s="137" customFormat="1" ht="13.5">
      <c r="A67" s="133">
        <v>61</v>
      </c>
      <c r="B67" s="142">
        <v>2020716677</v>
      </c>
      <c r="C67" s="143" t="s">
        <v>459</v>
      </c>
      <c r="D67" s="144" t="s">
        <v>52</v>
      </c>
      <c r="E67" s="145" t="s">
        <v>450</v>
      </c>
      <c r="F67" s="145" t="s">
        <v>396</v>
      </c>
      <c r="G67" s="136"/>
      <c r="H67" s="136"/>
      <c r="I67" s="136"/>
      <c r="J67" s="136"/>
      <c r="K67" s="136"/>
      <c r="L67" s="136"/>
      <c r="M67" s="136"/>
      <c r="N67" s="136"/>
      <c r="O67" s="146"/>
      <c r="P67" s="134">
        <f t="shared" si="0"/>
        <v>0</v>
      </c>
      <c r="Q67" s="135" t="str">
        <f>VLOOKUP(P67,IDCODE!$A$1:$B$96,2,0)</f>
        <v>Không</v>
      </c>
      <c r="R67" s="135" t="str">
        <f>VLOOKUP(B67,DS!$D$3:$P$2489,13,0)</f>
        <v>Nợ LP</v>
      </c>
      <c r="S67" s="135"/>
    </row>
    <row r="68" spans="1:19" s="137" customFormat="1" ht="13.5">
      <c r="A68" s="133">
        <v>62</v>
      </c>
      <c r="B68" s="142">
        <v>2021347230</v>
      </c>
      <c r="C68" s="143" t="s">
        <v>525</v>
      </c>
      <c r="D68" s="144" t="s">
        <v>49</v>
      </c>
      <c r="E68" s="145" t="s">
        <v>526</v>
      </c>
      <c r="F68" s="145" t="s">
        <v>527</v>
      </c>
      <c r="G68" s="136"/>
      <c r="H68" s="136"/>
      <c r="I68" s="136"/>
      <c r="J68" s="136"/>
      <c r="K68" s="136"/>
      <c r="L68" s="136"/>
      <c r="M68" s="136"/>
      <c r="N68" s="136"/>
      <c r="O68" s="146"/>
      <c r="P68" s="134">
        <f t="shared" si="0"/>
        <v>0</v>
      </c>
      <c r="Q68" s="135" t="str">
        <f>VLOOKUP(P68,IDCODE!$A$1:$B$96,2,0)</f>
        <v>Không</v>
      </c>
      <c r="R68" s="135" t="str">
        <f>VLOOKUP(B68,DS!$D$3:$P$2489,13,0)</f>
        <v>Nợ LP</v>
      </c>
      <c r="S68" s="135"/>
    </row>
    <row r="69" spans="1:19" s="137" customFormat="1" ht="13.5">
      <c r="A69" s="133">
        <v>63</v>
      </c>
      <c r="B69" s="142">
        <v>2020713939</v>
      </c>
      <c r="C69" s="143" t="s">
        <v>332</v>
      </c>
      <c r="D69" s="144" t="s">
        <v>49</v>
      </c>
      <c r="E69" s="145" t="s">
        <v>628</v>
      </c>
      <c r="F69" s="145" t="s">
        <v>629</v>
      </c>
      <c r="G69" s="136"/>
      <c r="H69" s="136"/>
      <c r="I69" s="136"/>
      <c r="J69" s="136"/>
      <c r="K69" s="136"/>
      <c r="L69" s="136"/>
      <c r="M69" s="136"/>
      <c r="N69" s="136"/>
      <c r="O69" s="146"/>
      <c r="P69" s="134">
        <f t="shared" si="0"/>
        <v>0</v>
      </c>
      <c r="Q69" s="135" t="str">
        <f>VLOOKUP(P69,IDCODE!$A$1:$B$96,2,0)</f>
        <v>Không</v>
      </c>
      <c r="R69" s="135">
        <f>VLOOKUP(B69,DS!$D$3:$P$2489,13,0)</f>
        <v>0</v>
      </c>
      <c r="S69" s="135"/>
    </row>
    <row r="70" spans="1:19" s="137" customFormat="1" ht="13.5">
      <c r="A70" s="133">
        <v>64</v>
      </c>
      <c r="B70" s="142">
        <v>2021213313</v>
      </c>
      <c r="C70" s="143" t="s">
        <v>372</v>
      </c>
      <c r="D70" s="144" t="s">
        <v>300</v>
      </c>
      <c r="E70" s="145" t="s">
        <v>367</v>
      </c>
      <c r="F70" s="145" t="s">
        <v>368</v>
      </c>
      <c r="G70" s="136"/>
      <c r="H70" s="136"/>
      <c r="I70" s="136"/>
      <c r="J70" s="136"/>
      <c r="K70" s="136"/>
      <c r="L70" s="136"/>
      <c r="M70" s="136"/>
      <c r="N70" s="136"/>
      <c r="O70" s="146"/>
      <c r="P70" s="134">
        <f t="shared" si="0"/>
        <v>0</v>
      </c>
      <c r="Q70" s="135" t="str">
        <f>VLOOKUP(P70,IDCODE!$A$1:$B$96,2,0)</f>
        <v>Không</v>
      </c>
      <c r="R70" s="135" t="str">
        <f>VLOOKUP(B70,DS!$D$3:$P$2489,13,0)</f>
        <v>Nợ LP</v>
      </c>
      <c r="S70" s="135"/>
    </row>
    <row r="71" spans="1:19" s="137" customFormat="1" ht="13.5">
      <c r="A71" s="133">
        <v>65</v>
      </c>
      <c r="B71" s="142">
        <v>2021253828</v>
      </c>
      <c r="C71" s="143" t="s">
        <v>575</v>
      </c>
      <c r="D71" s="144" t="s">
        <v>300</v>
      </c>
      <c r="E71" s="145" t="s">
        <v>570</v>
      </c>
      <c r="F71" s="145" t="s">
        <v>571</v>
      </c>
      <c r="G71" s="136"/>
      <c r="H71" s="136"/>
      <c r="I71" s="136"/>
      <c r="J71" s="136"/>
      <c r="K71" s="136"/>
      <c r="L71" s="136"/>
      <c r="M71" s="136"/>
      <c r="N71" s="136"/>
      <c r="O71" s="146"/>
      <c r="P71" s="134">
        <f t="shared" si="0"/>
        <v>0</v>
      </c>
      <c r="Q71" s="135" t="str">
        <f>VLOOKUP(P71,IDCODE!$A$1:$B$96,2,0)</f>
        <v>Không</v>
      </c>
      <c r="R71" s="135" t="str">
        <f>VLOOKUP(B71,DS!$D$3:$P$2489,13,0)</f>
        <v>Nợ LP</v>
      </c>
      <c r="S71" s="135"/>
    </row>
    <row r="72" spans="1:19" s="137" customFormat="1" ht="13.5">
      <c r="A72" s="133">
        <v>66</v>
      </c>
      <c r="B72" s="142">
        <v>2021717796</v>
      </c>
      <c r="C72" s="143" t="s">
        <v>608</v>
      </c>
      <c r="D72" s="144" t="s">
        <v>300</v>
      </c>
      <c r="E72" s="145" t="s">
        <v>600</v>
      </c>
      <c r="F72" s="145" t="s">
        <v>601</v>
      </c>
      <c r="G72" s="136"/>
      <c r="H72" s="136"/>
      <c r="I72" s="136"/>
      <c r="J72" s="136"/>
      <c r="K72" s="136"/>
      <c r="L72" s="136"/>
      <c r="M72" s="136"/>
      <c r="N72" s="136"/>
      <c r="O72" s="146"/>
      <c r="P72" s="134">
        <f t="shared" ref="P72:P135" si="1">IF(OR(ISNUMBER(O72)=FALSE,$P$6&lt;&gt;100%,O72&lt;4),0,ROUND(SUMPRODUCT($G$6:$O$6,G72:O72),1))</f>
        <v>0</v>
      </c>
      <c r="Q72" s="135" t="str">
        <f>VLOOKUP(P72,IDCODE!$A$1:$B$96,2,0)</f>
        <v>Không</v>
      </c>
      <c r="R72" s="135">
        <f>VLOOKUP(B72,DS!$D$3:$P$2489,13,0)</f>
        <v>0</v>
      </c>
      <c r="S72" s="135"/>
    </row>
    <row r="73" spans="1:19" s="137" customFormat="1" ht="13.5">
      <c r="A73" s="133">
        <v>67</v>
      </c>
      <c r="B73" s="142">
        <v>2021218494</v>
      </c>
      <c r="C73" s="143" t="s">
        <v>373</v>
      </c>
      <c r="D73" s="144" t="s">
        <v>300</v>
      </c>
      <c r="E73" s="145" t="s">
        <v>367</v>
      </c>
      <c r="F73" s="145" t="s">
        <v>368</v>
      </c>
      <c r="G73" s="136"/>
      <c r="H73" s="136"/>
      <c r="I73" s="136"/>
      <c r="J73" s="136"/>
      <c r="K73" s="136"/>
      <c r="L73" s="136"/>
      <c r="M73" s="136"/>
      <c r="N73" s="136"/>
      <c r="O73" s="146"/>
      <c r="P73" s="134">
        <f t="shared" si="1"/>
        <v>0</v>
      </c>
      <c r="Q73" s="135" t="str">
        <f>VLOOKUP(P73,IDCODE!$A$1:$B$96,2,0)</f>
        <v>Không</v>
      </c>
      <c r="R73" s="135" t="str">
        <f>VLOOKUP(B73,DS!$D$3:$P$2489,13,0)</f>
        <v>Nợ LP, HP</v>
      </c>
      <c r="S73" s="135"/>
    </row>
    <row r="74" spans="1:19" s="137" customFormat="1" ht="13.5">
      <c r="A74" s="133">
        <v>68</v>
      </c>
      <c r="B74" s="142">
        <v>2021213886</v>
      </c>
      <c r="C74" s="143" t="s">
        <v>555</v>
      </c>
      <c r="D74" s="144" t="s">
        <v>300</v>
      </c>
      <c r="E74" s="145" t="s">
        <v>700</v>
      </c>
      <c r="F74" s="145" t="s">
        <v>701</v>
      </c>
      <c r="G74" s="136"/>
      <c r="H74" s="136"/>
      <c r="I74" s="136"/>
      <c r="J74" s="136"/>
      <c r="K74" s="136"/>
      <c r="L74" s="136"/>
      <c r="M74" s="136"/>
      <c r="N74" s="136"/>
      <c r="O74" s="146"/>
      <c r="P74" s="134">
        <f t="shared" si="1"/>
        <v>0</v>
      </c>
      <c r="Q74" s="135" t="str">
        <f>VLOOKUP(P74,IDCODE!$A$1:$B$96,2,0)</f>
        <v>Không</v>
      </c>
      <c r="R74" s="135">
        <f>VLOOKUP(B74,DS!$D$3:$P$2489,13,0)</f>
        <v>0</v>
      </c>
      <c r="S74" s="135"/>
    </row>
    <row r="75" spans="1:19" s="137" customFormat="1" ht="13.5">
      <c r="A75" s="133">
        <v>69</v>
      </c>
      <c r="B75" s="142">
        <v>2020213379</v>
      </c>
      <c r="C75" s="143" t="s">
        <v>704</v>
      </c>
      <c r="D75" s="144" t="s">
        <v>577</v>
      </c>
      <c r="E75" s="145" t="s">
        <v>700</v>
      </c>
      <c r="F75" s="145" t="s">
        <v>701</v>
      </c>
      <c r="G75" s="136"/>
      <c r="H75" s="136"/>
      <c r="I75" s="136"/>
      <c r="J75" s="136"/>
      <c r="K75" s="136"/>
      <c r="L75" s="136"/>
      <c r="M75" s="136"/>
      <c r="N75" s="136"/>
      <c r="O75" s="146"/>
      <c r="P75" s="134">
        <f t="shared" si="1"/>
        <v>0</v>
      </c>
      <c r="Q75" s="135" t="str">
        <f>VLOOKUP(P75,IDCODE!$A$1:$B$96,2,0)</f>
        <v>Không</v>
      </c>
      <c r="R75" s="135" t="str">
        <f>VLOOKUP(B75,DS!$D$3:$P$2489,13,0)</f>
        <v>Nợ LP</v>
      </c>
      <c r="S75" s="135"/>
    </row>
    <row r="76" spans="1:19" s="137" customFormat="1" ht="13.5">
      <c r="A76" s="133">
        <v>70</v>
      </c>
      <c r="B76" s="142">
        <v>2020253624</v>
      </c>
      <c r="C76" s="143" t="s">
        <v>576</v>
      </c>
      <c r="D76" s="144" t="s">
        <v>577</v>
      </c>
      <c r="E76" s="145" t="s">
        <v>570</v>
      </c>
      <c r="F76" s="145" t="s">
        <v>571</v>
      </c>
      <c r="G76" s="136"/>
      <c r="H76" s="136"/>
      <c r="I76" s="136"/>
      <c r="J76" s="136"/>
      <c r="K76" s="136"/>
      <c r="L76" s="136"/>
      <c r="M76" s="136"/>
      <c r="N76" s="136"/>
      <c r="O76" s="146"/>
      <c r="P76" s="134">
        <f t="shared" si="1"/>
        <v>0</v>
      </c>
      <c r="Q76" s="135" t="str">
        <f>VLOOKUP(P76,IDCODE!$A$1:$B$96,2,0)</f>
        <v>Không</v>
      </c>
      <c r="R76" s="135">
        <f>VLOOKUP(B76,DS!$D$3:$P$2489,13,0)</f>
        <v>0</v>
      </c>
      <c r="S76" s="135"/>
    </row>
    <row r="77" spans="1:19" s="137" customFormat="1" ht="13.5">
      <c r="A77" s="133">
        <v>71</v>
      </c>
      <c r="B77" s="142">
        <v>2010348144</v>
      </c>
      <c r="C77" s="143" t="s">
        <v>429</v>
      </c>
      <c r="D77" s="144" t="s">
        <v>55</v>
      </c>
      <c r="E77" s="145" t="s">
        <v>422</v>
      </c>
      <c r="F77" s="145" t="s">
        <v>396</v>
      </c>
      <c r="G77" s="136"/>
      <c r="H77" s="136"/>
      <c r="I77" s="136"/>
      <c r="J77" s="136"/>
      <c r="K77" s="136"/>
      <c r="L77" s="136"/>
      <c r="M77" s="136"/>
      <c r="N77" s="136"/>
      <c r="O77" s="146"/>
      <c r="P77" s="134">
        <f t="shared" si="1"/>
        <v>0</v>
      </c>
      <c r="Q77" s="135" t="str">
        <f>VLOOKUP(P77,IDCODE!$A$1:$B$96,2,0)</f>
        <v>Không</v>
      </c>
      <c r="R77" s="135">
        <f>VLOOKUP(B77,DS!$D$3:$P$2489,13,0)</f>
        <v>0</v>
      </c>
      <c r="S77" s="135"/>
    </row>
    <row r="78" spans="1:19" s="137" customFormat="1" ht="13.5">
      <c r="A78" s="133">
        <v>72</v>
      </c>
      <c r="B78" s="142">
        <v>2020715044</v>
      </c>
      <c r="C78" s="143" t="s">
        <v>659</v>
      </c>
      <c r="D78" s="144" t="s">
        <v>54</v>
      </c>
      <c r="E78" s="145" t="s">
        <v>655</v>
      </c>
      <c r="F78" s="145" t="s">
        <v>629</v>
      </c>
      <c r="G78" s="136"/>
      <c r="H78" s="136"/>
      <c r="I78" s="136"/>
      <c r="J78" s="136"/>
      <c r="K78" s="136"/>
      <c r="L78" s="136"/>
      <c r="M78" s="136"/>
      <c r="N78" s="136"/>
      <c r="O78" s="146"/>
      <c r="P78" s="134">
        <f t="shared" si="1"/>
        <v>0</v>
      </c>
      <c r="Q78" s="135" t="str">
        <f>VLOOKUP(P78,IDCODE!$A$1:$B$96,2,0)</f>
        <v>Không</v>
      </c>
      <c r="R78" s="135" t="str">
        <f>VLOOKUP(B78,DS!$D$3:$P$2489,13,0)</f>
        <v>Nợ LP</v>
      </c>
      <c r="S78" s="135"/>
    </row>
    <row r="79" spans="1:19" s="137" customFormat="1" ht="13.5">
      <c r="A79" s="133">
        <v>73</v>
      </c>
      <c r="B79" s="142">
        <v>2021215105</v>
      </c>
      <c r="C79" s="143" t="s">
        <v>384</v>
      </c>
      <c r="D79" s="144" t="s">
        <v>54</v>
      </c>
      <c r="E79" s="145" t="s">
        <v>381</v>
      </c>
      <c r="F79" s="145" t="s">
        <v>368</v>
      </c>
      <c r="G79" s="136"/>
      <c r="H79" s="136"/>
      <c r="I79" s="136"/>
      <c r="J79" s="136"/>
      <c r="K79" s="136"/>
      <c r="L79" s="136"/>
      <c r="M79" s="136"/>
      <c r="N79" s="136"/>
      <c r="O79" s="146"/>
      <c r="P79" s="134">
        <f t="shared" si="1"/>
        <v>0</v>
      </c>
      <c r="Q79" s="135" t="str">
        <f>VLOOKUP(P79,IDCODE!$A$1:$B$96,2,0)</f>
        <v>Không</v>
      </c>
      <c r="R79" s="135" t="str">
        <f>VLOOKUP(B79,DS!$D$3:$P$2489,13,0)</f>
        <v>Nợ LP</v>
      </c>
      <c r="S79" s="135"/>
    </row>
    <row r="80" spans="1:19" s="137" customFormat="1" ht="13.5">
      <c r="A80" s="133">
        <v>74</v>
      </c>
      <c r="B80" s="142">
        <v>2020213388</v>
      </c>
      <c r="C80" s="143" t="s">
        <v>705</v>
      </c>
      <c r="D80" s="144" t="s">
        <v>579</v>
      </c>
      <c r="E80" s="145" t="s">
        <v>700</v>
      </c>
      <c r="F80" s="145" t="s">
        <v>701</v>
      </c>
      <c r="G80" s="136"/>
      <c r="H80" s="136"/>
      <c r="I80" s="136"/>
      <c r="J80" s="136"/>
      <c r="K80" s="136"/>
      <c r="L80" s="136"/>
      <c r="M80" s="136"/>
      <c r="N80" s="136"/>
      <c r="O80" s="146"/>
      <c r="P80" s="134">
        <f t="shared" si="1"/>
        <v>0</v>
      </c>
      <c r="Q80" s="135" t="str">
        <f>VLOOKUP(P80,IDCODE!$A$1:$B$96,2,0)</f>
        <v>Không</v>
      </c>
      <c r="R80" s="135">
        <f>VLOOKUP(B80,DS!$D$3:$P$2489,13,0)</f>
        <v>0</v>
      </c>
      <c r="S80" s="135"/>
    </row>
    <row r="81" spans="1:19" s="137" customFormat="1" ht="13.5">
      <c r="A81" s="133">
        <v>75</v>
      </c>
      <c r="B81" s="142">
        <v>2020255697</v>
      </c>
      <c r="C81" s="143" t="s">
        <v>578</v>
      </c>
      <c r="D81" s="144" t="s">
        <v>579</v>
      </c>
      <c r="E81" s="145" t="s">
        <v>570</v>
      </c>
      <c r="F81" s="145" t="s">
        <v>571</v>
      </c>
      <c r="G81" s="136"/>
      <c r="H81" s="136"/>
      <c r="I81" s="136"/>
      <c r="J81" s="136"/>
      <c r="K81" s="136"/>
      <c r="L81" s="136"/>
      <c r="M81" s="136"/>
      <c r="N81" s="136"/>
      <c r="O81" s="146"/>
      <c r="P81" s="134">
        <f t="shared" si="1"/>
        <v>0</v>
      </c>
      <c r="Q81" s="135" t="str">
        <f>VLOOKUP(P81,IDCODE!$A$1:$B$96,2,0)</f>
        <v>Không</v>
      </c>
      <c r="R81" s="135">
        <f>VLOOKUP(B81,DS!$D$3:$P$2489,13,0)</f>
        <v>0</v>
      </c>
      <c r="S81" s="135"/>
    </row>
    <row r="82" spans="1:19" s="137" customFormat="1" ht="13.5">
      <c r="A82" s="133">
        <v>76</v>
      </c>
      <c r="B82" s="142">
        <v>2021263896</v>
      </c>
      <c r="C82" s="143" t="s">
        <v>336</v>
      </c>
      <c r="D82" s="144" t="s">
        <v>303</v>
      </c>
      <c r="E82" s="145" t="s">
        <v>522</v>
      </c>
      <c r="F82" s="145" t="s">
        <v>523</v>
      </c>
      <c r="G82" s="136"/>
      <c r="H82" s="136"/>
      <c r="I82" s="136"/>
      <c r="J82" s="136"/>
      <c r="K82" s="136"/>
      <c r="L82" s="136"/>
      <c r="M82" s="136"/>
      <c r="N82" s="136"/>
      <c r="O82" s="146"/>
      <c r="P82" s="134">
        <f t="shared" si="1"/>
        <v>0</v>
      </c>
      <c r="Q82" s="135" t="str">
        <f>VLOOKUP(P82,IDCODE!$A$1:$B$96,2,0)</f>
        <v>Không</v>
      </c>
      <c r="R82" s="135">
        <f>VLOOKUP(B82,DS!$D$3:$P$2489,13,0)</f>
        <v>0</v>
      </c>
      <c r="S82" s="135"/>
    </row>
    <row r="83" spans="1:19" s="137" customFormat="1" ht="13.5">
      <c r="A83" s="133">
        <v>77</v>
      </c>
      <c r="B83" s="142">
        <v>2021350947</v>
      </c>
      <c r="C83" s="143" t="s">
        <v>706</v>
      </c>
      <c r="D83" s="144" t="s">
        <v>303</v>
      </c>
      <c r="E83" s="145" t="s">
        <v>700</v>
      </c>
      <c r="F83" s="145" t="s">
        <v>701</v>
      </c>
      <c r="G83" s="136"/>
      <c r="H83" s="136"/>
      <c r="I83" s="136"/>
      <c r="J83" s="136"/>
      <c r="K83" s="136"/>
      <c r="L83" s="136"/>
      <c r="M83" s="136"/>
      <c r="N83" s="136"/>
      <c r="O83" s="146"/>
      <c r="P83" s="134">
        <f t="shared" si="1"/>
        <v>0</v>
      </c>
      <c r="Q83" s="135" t="str">
        <f>VLOOKUP(P83,IDCODE!$A$1:$B$96,2,0)</f>
        <v>Không</v>
      </c>
      <c r="R83" s="135" t="str">
        <f>VLOOKUP(B83,DS!$D$3:$P$2489,13,0)</f>
        <v>Nợ LP</v>
      </c>
      <c r="S83" s="135"/>
    </row>
    <row r="84" spans="1:19" s="137" customFormat="1" ht="13.5">
      <c r="A84" s="133">
        <v>78</v>
      </c>
      <c r="B84" s="142">
        <v>2020714839</v>
      </c>
      <c r="C84" s="143" t="s">
        <v>301</v>
      </c>
      <c r="D84" s="144" t="s">
        <v>430</v>
      </c>
      <c r="E84" s="145" t="s">
        <v>422</v>
      </c>
      <c r="F84" s="145" t="s">
        <v>396</v>
      </c>
      <c r="G84" s="136"/>
      <c r="H84" s="136"/>
      <c r="I84" s="136"/>
      <c r="J84" s="136"/>
      <c r="K84" s="136"/>
      <c r="L84" s="136"/>
      <c r="M84" s="136"/>
      <c r="N84" s="136"/>
      <c r="O84" s="146"/>
      <c r="P84" s="134">
        <f t="shared" si="1"/>
        <v>0</v>
      </c>
      <c r="Q84" s="135" t="str">
        <f>VLOOKUP(P84,IDCODE!$A$1:$B$96,2,0)</f>
        <v>Không</v>
      </c>
      <c r="R84" s="135" t="str">
        <f>VLOOKUP(B84,DS!$D$3:$P$2489,13,0)</f>
        <v>Nợ LP</v>
      </c>
      <c r="S84" s="135"/>
    </row>
    <row r="85" spans="1:19" s="137" customFormat="1" ht="13.5">
      <c r="A85" s="133">
        <v>79</v>
      </c>
      <c r="B85" s="142">
        <v>2020267434</v>
      </c>
      <c r="C85" s="143" t="s">
        <v>580</v>
      </c>
      <c r="D85" s="144" t="s">
        <v>581</v>
      </c>
      <c r="E85" s="145" t="s">
        <v>570</v>
      </c>
      <c r="F85" s="145" t="s">
        <v>571</v>
      </c>
      <c r="G85" s="136"/>
      <c r="H85" s="136"/>
      <c r="I85" s="136"/>
      <c r="J85" s="136"/>
      <c r="K85" s="136"/>
      <c r="L85" s="136"/>
      <c r="M85" s="136"/>
      <c r="N85" s="136"/>
      <c r="O85" s="146"/>
      <c r="P85" s="134">
        <f t="shared" si="1"/>
        <v>0</v>
      </c>
      <c r="Q85" s="135" t="str">
        <f>VLOOKUP(P85,IDCODE!$A$1:$B$96,2,0)</f>
        <v>Không</v>
      </c>
      <c r="R85" s="135">
        <f>VLOOKUP(B85,DS!$D$3:$P$2489,13,0)</f>
        <v>0</v>
      </c>
      <c r="S85" s="135"/>
    </row>
    <row r="86" spans="1:19" s="137" customFormat="1" ht="13.5">
      <c r="A86" s="133">
        <v>80</v>
      </c>
      <c r="B86" s="142">
        <v>2020714806</v>
      </c>
      <c r="C86" s="143" t="s">
        <v>660</v>
      </c>
      <c r="D86" s="144" t="s">
        <v>583</v>
      </c>
      <c r="E86" s="145" t="s">
        <v>655</v>
      </c>
      <c r="F86" s="145" t="s">
        <v>629</v>
      </c>
      <c r="G86" s="136"/>
      <c r="H86" s="136"/>
      <c r="I86" s="136"/>
      <c r="J86" s="136"/>
      <c r="K86" s="136"/>
      <c r="L86" s="136"/>
      <c r="M86" s="136"/>
      <c r="N86" s="136"/>
      <c r="O86" s="146"/>
      <c r="P86" s="134">
        <f t="shared" si="1"/>
        <v>0</v>
      </c>
      <c r="Q86" s="135" t="str">
        <f>VLOOKUP(P86,IDCODE!$A$1:$B$96,2,0)</f>
        <v>Không</v>
      </c>
      <c r="R86" s="135">
        <f>VLOOKUP(B86,DS!$D$3:$P$2489,13,0)</f>
        <v>0</v>
      </c>
      <c r="S86" s="135"/>
    </row>
    <row r="87" spans="1:19" s="137" customFormat="1" ht="13.5">
      <c r="A87" s="133">
        <v>81</v>
      </c>
      <c r="B87" s="142">
        <v>2020253861</v>
      </c>
      <c r="C87" s="143" t="s">
        <v>582</v>
      </c>
      <c r="D87" s="144" t="s">
        <v>583</v>
      </c>
      <c r="E87" s="145" t="s">
        <v>570</v>
      </c>
      <c r="F87" s="145" t="s">
        <v>571</v>
      </c>
      <c r="G87" s="136"/>
      <c r="H87" s="136"/>
      <c r="I87" s="136"/>
      <c r="J87" s="136"/>
      <c r="K87" s="136"/>
      <c r="L87" s="136"/>
      <c r="M87" s="136"/>
      <c r="N87" s="136"/>
      <c r="O87" s="146"/>
      <c r="P87" s="134">
        <f t="shared" si="1"/>
        <v>0</v>
      </c>
      <c r="Q87" s="135" t="str">
        <f>VLOOKUP(P87,IDCODE!$A$1:$B$96,2,0)</f>
        <v>Không</v>
      </c>
      <c r="R87" s="135">
        <f>VLOOKUP(B87,DS!$D$3:$P$2489,13,0)</f>
        <v>0</v>
      </c>
      <c r="S87" s="135"/>
    </row>
    <row r="88" spans="1:19" s="137" customFormat="1" ht="13.5">
      <c r="A88" s="133">
        <v>82</v>
      </c>
      <c r="B88" s="142">
        <v>2021213544</v>
      </c>
      <c r="C88" s="143" t="s">
        <v>385</v>
      </c>
      <c r="D88" s="144" t="s">
        <v>305</v>
      </c>
      <c r="E88" s="145" t="s">
        <v>381</v>
      </c>
      <c r="F88" s="145" t="s">
        <v>368</v>
      </c>
      <c r="G88" s="136"/>
      <c r="H88" s="136"/>
      <c r="I88" s="136"/>
      <c r="J88" s="136"/>
      <c r="K88" s="136"/>
      <c r="L88" s="136"/>
      <c r="M88" s="136"/>
      <c r="N88" s="136"/>
      <c r="O88" s="146"/>
      <c r="P88" s="134">
        <f t="shared" si="1"/>
        <v>0</v>
      </c>
      <c r="Q88" s="135" t="str">
        <f>VLOOKUP(P88,IDCODE!$A$1:$B$96,2,0)</f>
        <v>Không</v>
      </c>
      <c r="R88" s="135" t="str">
        <f>VLOOKUP(B88,DS!$D$3:$P$2489,13,0)</f>
        <v>Nợ LP</v>
      </c>
      <c r="S88" s="135"/>
    </row>
    <row r="89" spans="1:19" s="137" customFormat="1" ht="13.5">
      <c r="A89" s="133">
        <v>83</v>
      </c>
      <c r="B89" s="142">
        <v>2021225845</v>
      </c>
      <c r="C89" s="143" t="s">
        <v>356</v>
      </c>
      <c r="D89" s="144" t="s">
        <v>305</v>
      </c>
      <c r="E89" s="145" t="s">
        <v>354</v>
      </c>
      <c r="F89" s="145" t="s">
        <v>355</v>
      </c>
      <c r="G89" s="136"/>
      <c r="H89" s="136"/>
      <c r="I89" s="136"/>
      <c r="J89" s="136"/>
      <c r="K89" s="136"/>
      <c r="L89" s="136"/>
      <c r="M89" s="136"/>
      <c r="N89" s="136"/>
      <c r="O89" s="146"/>
      <c r="P89" s="134">
        <f t="shared" si="1"/>
        <v>0</v>
      </c>
      <c r="Q89" s="135" t="str">
        <f>VLOOKUP(P89,IDCODE!$A$1:$B$96,2,0)</f>
        <v>Không</v>
      </c>
      <c r="R89" s="135" t="str">
        <f>VLOOKUP(B89,DS!$D$3:$P$2489,13,0)</f>
        <v>Nợ LP</v>
      </c>
      <c r="S89" s="135"/>
    </row>
    <row r="90" spans="1:19" s="137" customFormat="1" ht="13.5">
      <c r="A90" s="133">
        <v>84</v>
      </c>
      <c r="B90" s="142">
        <v>2021217867</v>
      </c>
      <c r="C90" s="143" t="s">
        <v>707</v>
      </c>
      <c r="D90" s="144" t="s">
        <v>305</v>
      </c>
      <c r="E90" s="145" t="s">
        <v>700</v>
      </c>
      <c r="F90" s="145" t="s">
        <v>701</v>
      </c>
      <c r="G90" s="136"/>
      <c r="H90" s="136"/>
      <c r="I90" s="136"/>
      <c r="J90" s="136"/>
      <c r="K90" s="136"/>
      <c r="L90" s="136"/>
      <c r="M90" s="136"/>
      <c r="N90" s="136"/>
      <c r="O90" s="146"/>
      <c r="P90" s="134">
        <f t="shared" si="1"/>
        <v>0</v>
      </c>
      <c r="Q90" s="135" t="str">
        <f>VLOOKUP(P90,IDCODE!$A$1:$B$96,2,0)</f>
        <v>Không</v>
      </c>
      <c r="R90" s="135" t="str">
        <f>VLOOKUP(B90,DS!$D$3:$P$2489,13,0)</f>
        <v>Nợ LP</v>
      </c>
      <c r="S90" s="135"/>
    </row>
    <row r="91" spans="1:19" s="137" customFormat="1" ht="13.5">
      <c r="A91" s="133">
        <v>85</v>
      </c>
      <c r="B91" s="142">
        <v>2020258455</v>
      </c>
      <c r="C91" s="143" t="s">
        <v>301</v>
      </c>
      <c r="D91" s="144" t="s">
        <v>524</v>
      </c>
      <c r="E91" s="145" t="s">
        <v>522</v>
      </c>
      <c r="F91" s="145" t="s">
        <v>523</v>
      </c>
      <c r="G91" s="136"/>
      <c r="H91" s="136"/>
      <c r="I91" s="136"/>
      <c r="J91" s="136"/>
      <c r="K91" s="136"/>
      <c r="L91" s="136"/>
      <c r="M91" s="136"/>
      <c r="N91" s="136"/>
      <c r="O91" s="146"/>
      <c r="P91" s="134">
        <f t="shared" si="1"/>
        <v>0</v>
      </c>
      <c r="Q91" s="135" t="str">
        <f>VLOOKUP(P91,IDCODE!$A$1:$B$96,2,0)</f>
        <v>Không</v>
      </c>
      <c r="R91" s="135">
        <f>VLOOKUP(B91,DS!$D$3:$P$2489,13,0)</f>
        <v>0</v>
      </c>
      <c r="S91" s="135"/>
    </row>
    <row r="92" spans="1:19" s="137" customFormat="1" ht="13.5">
      <c r="A92" s="133">
        <v>86</v>
      </c>
      <c r="B92" s="142">
        <v>2021714469</v>
      </c>
      <c r="C92" s="143" t="s">
        <v>431</v>
      </c>
      <c r="D92" s="144" t="s">
        <v>432</v>
      </c>
      <c r="E92" s="145" t="s">
        <v>422</v>
      </c>
      <c r="F92" s="145" t="s">
        <v>396</v>
      </c>
      <c r="G92" s="136"/>
      <c r="H92" s="136"/>
      <c r="I92" s="136"/>
      <c r="J92" s="136"/>
      <c r="K92" s="136"/>
      <c r="L92" s="136"/>
      <c r="M92" s="136"/>
      <c r="N92" s="136"/>
      <c r="O92" s="146"/>
      <c r="P92" s="134">
        <f t="shared" si="1"/>
        <v>0</v>
      </c>
      <c r="Q92" s="135" t="str">
        <f>VLOOKUP(P92,IDCODE!$A$1:$B$96,2,0)</f>
        <v>Không</v>
      </c>
      <c r="R92" s="135" t="str">
        <f>VLOOKUP(B92,DS!$D$3:$P$2489,13,0)</f>
        <v>Nợ LP</v>
      </c>
      <c r="S92" s="135"/>
    </row>
    <row r="93" spans="1:19" s="137" customFormat="1" ht="13.5">
      <c r="A93" s="133">
        <v>87</v>
      </c>
      <c r="B93" s="142">
        <v>2021244510</v>
      </c>
      <c r="C93" s="143" t="s">
        <v>609</v>
      </c>
      <c r="D93" s="144" t="s">
        <v>432</v>
      </c>
      <c r="E93" s="145" t="s">
        <v>600</v>
      </c>
      <c r="F93" s="145" t="s">
        <v>406</v>
      </c>
      <c r="G93" s="136"/>
      <c r="H93" s="136"/>
      <c r="I93" s="136"/>
      <c r="J93" s="136"/>
      <c r="K93" s="136"/>
      <c r="L93" s="136"/>
      <c r="M93" s="136"/>
      <c r="N93" s="136"/>
      <c r="O93" s="146"/>
      <c r="P93" s="134">
        <f t="shared" si="1"/>
        <v>0</v>
      </c>
      <c r="Q93" s="135" t="str">
        <f>VLOOKUP(P93,IDCODE!$A$1:$B$96,2,0)</f>
        <v>Không</v>
      </c>
      <c r="R93" s="135" t="str">
        <f>VLOOKUP(B93,DS!$D$3:$P$2489,13,0)</f>
        <v>Nợ LP, HP</v>
      </c>
      <c r="S93" s="135"/>
    </row>
    <row r="94" spans="1:19" s="137" customFormat="1" ht="13.5">
      <c r="A94" s="133">
        <v>88</v>
      </c>
      <c r="B94" s="142">
        <v>2020210989</v>
      </c>
      <c r="C94" s="143" t="s">
        <v>50</v>
      </c>
      <c r="D94" s="144" t="s">
        <v>307</v>
      </c>
      <c r="E94" s="145" t="s">
        <v>700</v>
      </c>
      <c r="F94" s="145" t="s">
        <v>701</v>
      </c>
      <c r="G94" s="136"/>
      <c r="H94" s="136"/>
      <c r="I94" s="136"/>
      <c r="J94" s="136"/>
      <c r="K94" s="136"/>
      <c r="L94" s="136"/>
      <c r="M94" s="136"/>
      <c r="N94" s="136"/>
      <c r="O94" s="146"/>
      <c r="P94" s="134">
        <f t="shared" si="1"/>
        <v>0</v>
      </c>
      <c r="Q94" s="135" t="str">
        <f>VLOOKUP(P94,IDCODE!$A$1:$B$96,2,0)</f>
        <v>Không</v>
      </c>
      <c r="R94" s="135" t="str">
        <f>VLOOKUP(B94,DS!$D$3:$P$2489,13,0)</f>
        <v>Nợ LP</v>
      </c>
      <c r="S94" s="135"/>
    </row>
    <row r="95" spans="1:19" s="137" customFormat="1" ht="13.5">
      <c r="A95" s="133">
        <v>89</v>
      </c>
      <c r="B95" s="142">
        <v>2020212747</v>
      </c>
      <c r="C95" s="143" t="s">
        <v>386</v>
      </c>
      <c r="D95" s="144" t="s">
        <v>309</v>
      </c>
      <c r="E95" s="145" t="s">
        <v>381</v>
      </c>
      <c r="F95" s="145" t="s">
        <v>368</v>
      </c>
      <c r="G95" s="136"/>
      <c r="H95" s="136"/>
      <c r="I95" s="136"/>
      <c r="J95" s="136"/>
      <c r="K95" s="136"/>
      <c r="L95" s="136"/>
      <c r="M95" s="136"/>
      <c r="N95" s="136"/>
      <c r="O95" s="146"/>
      <c r="P95" s="134">
        <f t="shared" si="1"/>
        <v>0</v>
      </c>
      <c r="Q95" s="135" t="str">
        <f>VLOOKUP(P95,IDCODE!$A$1:$B$96,2,0)</f>
        <v>Không</v>
      </c>
      <c r="R95" s="135" t="str">
        <f>VLOOKUP(B95,DS!$D$3:$P$2489,13,0)</f>
        <v>Nợ LP</v>
      </c>
      <c r="S95" s="135"/>
    </row>
    <row r="96" spans="1:19" s="137" customFormat="1" ht="13.5">
      <c r="A96" s="133">
        <v>90</v>
      </c>
      <c r="B96" s="142">
        <v>2020713061</v>
      </c>
      <c r="C96" s="143" t="s">
        <v>486</v>
      </c>
      <c r="D96" s="144" t="s">
        <v>309</v>
      </c>
      <c r="E96" s="145" t="s">
        <v>478</v>
      </c>
      <c r="F96" s="145" t="s">
        <v>396</v>
      </c>
      <c r="G96" s="136"/>
      <c r="H96" s="136"/>
      <c r="I96" s="136"/>
      <c r="J96" s="136"/>
      <c r="K96" s="136"/>
      <c r="L96" s="136"/>
      <c r="M96" s="136"/>
      <c r="N96" s="136"/>
      <c r="O96" s="146"/>
      <c r="P96" s="134">
        <f t="shared" si="1"/>
        <v>0</v>
      </c>
      <c r="Q96" s="135" t="str">
        <f>VLOOKUP(P96,IDCODE!$A$1:$B$96,2,0)</f>
        <v>Không</v>
      </c>
      <c r="R96" s="135">
        <f>VLOOKUP(B96,DS!$D$3:$P$2489,13,0)</f>
        <v>0</v>
      </c>
      <c r="S96" s="135"/>
    </row>
    <row r="97" spans="1:19" s="137" customFormat="1" ht="13.5">
      <c r="A97" s="133">
        <v>91</v>
      </c>
      <c r="B97" s="142">
        <v>2021113728</v>
      </c>
      <c r="C97" s="143" t="s">
        <v>401</v>
      </c>
      <c r="D97" s="144" t="s">
        <v>309</v>
      </c>
      <c r="E97" s="145" t="s">
        <v>393</v>
      </c>
      <c r="F97" s="145" t="s">
        <v>399</v>
      </c>
      <c r="G97" s="136"/>
      <c r="H97" s="136"/>
      <c r="I97" s="136"/>
      <c r="J97" s="136"/>
      <c r="K97" s="136"/>
      <c r="L97" s="136"/>
      <c r="M97" s="136"/>
      <c r="N97" s="136"/>
      <c r="O97" s="146"/>
      <c r="P97" s="134">
        <f t="shared" si="1"/>
        <v>0</v>
      </c>
      <c r="Q97" s="135" t="str">
        <f>VLOOKUP(P97,IDCODE!$A$1:$B$96,2,0)</f>
        <v>Không</v>
      </c>
      <c r="R97" s="135">
        <f>VLOOKUP(B97,DS!$D$3:$P$2489,13,0)</f>
        <v>0</v>
      </c>
      <c r="S97" s="135"/>
    </row>
    <row r="98" spans="1:19" s="137" customFormat="1" ht="13.5">
      <c r="A98" s="133">
        <v>92</v>
      </c>
      <c r="B98" s="142">
        <v>2021215666</v>
      </c>
      <c r="C98" s="143" t="s">
        <v>387</v>
      </c>
      <c r="D98" s="144" t="s">
        <v>309</v>
      </c>
      <c r="E98" s="145" t="s">
        <v>381</v>
      </c>
      <c r="F98" s="145" t="s">
        <v>368</v>
      </c>
      <c r="G98" s="136"/>
      <c r="H98" s="136"/>
      <c r="I98" s="136"/>
      <c r="J98" s="136"/>
      <c r="K98" s="136"/>
      <c r="L98" s="136"/>
      <c r="M98" s="136"/>
      <c r="N98" s="136"/>
      <c r="O98" s="146"/>
      <c r="P98" s="134">
        <f t="shared" si="1"/>
        <v>0</v>
      </c>
      <c r="Q98" s="135" t="str">
        <f>VLOOKUP(P98,IDCODE!$A$1:$B$96,2,0)</f>
        <v>Không</v>
      </c>
      <c r="R98" s="135" t="str">
        <f>VLOOKUP(B98,DS!$D$3:$P$2489,13,0)</f>
        <v>Nợ LP</v>
      </c>
      <c r="S98" s="135"/>
    </row>
    <row r="99" spans="1:19" s="137" customFormat="1" ht="13.5">
      <c r="A99" s="133">
        <v>93</v>
      </c>
      <c r="B99" s="142">
        <v>2020217157</v>
      </c>
      <c r="C99" s="143" t="s">
        <v>708</v>
      </c>
      <c r="D99" s="144" t="s">
        <v>310</v>
      </c>
      <c r="E99" s="145" t="s">
        <v>700</v>
      </c>
      <c r="F99" s="145" t="s">
        <v>701</v>
      </c>
      <c r="G99" s="136"/>
      <c r="H99" s="136"/>
      <c r="I99" s="136"/>
      <c r="J99" s="136"/>
      <c r="K99" s="136"/>
      <c r="L99" s="136"/>
      <c r="M99" s="136"/>
      <c r="N99" s="136"/>
      <c r="O99" s="146"/>
      <c r="P99" s="134">
        <f t="shared" si="1"/>
        <v>0</v>
      </c>
      <c r="Q99" s="135" t="str">
        <f>VLOOKUP(P99,IDCODE!$A$1:$B$96,2,0)</f>
        <v>Không</v>
      </c>
      <c r="R99" s="135">
        <f>VLOOKUP(B99,DS!$D$3:$P$2489,13,0)</f>
        <v>0</v>
      </c>
      <c r="S99" s="135"/>
    </row>
    <row r="100" spans="1:19" s="137" customFormat="1" ht="13.5">
      <c r="A100" s="133">
        <v>94</v>
      </c>
      <c r="B100" s="142">
        <v>2020714782</v>
      </c>
      <c r="C100" s="143" t="s">
        <v>433</v>
      </c>
      <c r="D100" s="144" t="s">
        <v>310</v>
      </c>
      <c r="E100" s="145" t="s">
        <v>422</v>
      </c>
      <c r="F100" s="145" t="s">
        <v>396</v>
      </c>
      <c r="G100" s="136"/>
      <c r="H100" s="136"/>
      <c r="I100" s="136"/>
      <c r="J100" s="136"/>
      <c r="K100" s="136"/>
      <c r="L100" s="136"/>
      <c r="M100" s="136"/>
      <c r="N100" s="136"/>
      <c r="O100" s="146"/>
      <c r="P100" s="134">
        <f t="shared" si="1"/>
        <v>0</v>
      </c>
      <c r="Q100" s="135" t="str">
        <f>VLOOKUP(P100,IDCODE!$A$1:$B$96,2,0)</f>
        <v>Không</v>
      </c>
      <c r="R100" s="135" t="str">
        <f>VLOOKUP(B100,DS!$D$3:$P$2489,13,0)</f>
        <v>Nợ LP, HP</v>
      </c>
      <c r="S100" s="135"/>
    </row>
    <row r="101" spans="1:19" s="137" customFormat="1" ht="13.5">
      <c r="A101" s="133">
        <v>95</v>
      </c>
      <c r="B101" s="142">
        <v>2020341017</v>
      </c>
      <c r="C101" s="143" t="s">
        <v>635</v>
      </c>
      <c r="D101" s="144" t="s">
        <v>636</v>
      </c>
      <c r="E101" s="145" t="s">
        <v>628</v>
      </c>
      <c r="F101" s="145" t="s">
        <v>629</v>
      </c>
      <c r="G101" s="136"/>
      <c r="H101" s="136"/>
      <c r="I101" s="136"/>
      <c r="J101" s="136"/>
      <c r="K101" s="136"/>
      <c r="L101" s="136"/>
      <c r="M101" s="136"/>
      <c r="N101" s="136"/>
      <c r="O101" s="146"/>
      <c r="P101" s="134">
        <f t="shared" si="1"/>
        <v>0</v>
      </c>
      <c r="Q101" s="135" t="str">
        <f>VLOOKUP(P101,IDCODE!$A$1:$B$96,2,0)</f>
        <v>Không</v>
      </c>
      <c r="R101" s="135">
        <f>VLOOKUP(B101,DS!$D$3:$P$2489,13,0)</f>
        <v>0</v>
      </c>
      <c r="S101" s="135"/>
    </row>
    <row r="102" spans="1:19" s="137" customFormat="1" ht="13.5">
      <c r="A102" s="133">
        <v>96</v>
      </c>
      <c r="B102" s="142">
        <v>2021228178</v>
      </c>
      <c r="C102" s="143" t="s">
        <v>357</v>
      </c>
      <c r="D102" s="144" t="s">
        <v>312</v>
      </c>
      <c r="E102" s="145" t="s">
        <v>354</v>
      </c>
      <c r="F102" s="145" t="s">
        <v>355</v>
      </c>
      <c r="G102" s="136"/>
      <c r="H102" s="136"/>
      <c r="I102" s="136"/>
      <c r="J102" s="136"/>
      <c r="K102" s="136"/>
      <c r="L102" s="136"/>
      <c r="M102" s="136"/>
      <c r="N102" s="136"/>
      <c r="O102" s="146"/>
      <c r="P102" s="134">
        <f t="shared" si="1"/>
        <v>0</v>
      </c>
      <c r="Q102" s="135" t="str">
        <f>VLOOKUP(P102,IDCODE!$A$1:$B$96,2,0)</f>
        <v>Không</v>
      </c>
      <c r="R102" s="135" t="str">
        <f>VLOOKUP(B102,DS!$D$3:$P$2489,13,0)</f>
        <v>Nợ LP</v>
      </c>
      <c r="S102" s="135"/>
    </row>
    <row r="103" spans="1:19" s="137" customFormat="1" ht="13.5">
      <c r="A103" s="133">
        <v>97</v>
      </c>
      <c r="B103" s="142">
        <v>2021267847</v>
      </c>
      <c r="C103" s="143" t="s">
        <v>302</v>
      </c>
      <c r="D103" s="144" t="s">
        <v>584</v>
      </c>
      <c r="E103" s="145" t="s">
        <v>570</v>
      </c>
      <c r="F103" s="145" t="s">
        <v>571</v>
      </c>
      <c r="G103" s="136"/>
      <c r="H103" s="136"/>
      <c r="I103" s="136"/>
      <c r="J103" s="136"/>
      <c r="K103" s="136"/>
      <c r="L103" s="136"/>
      <c r="M103" s="136"/>
      <c r="N103" s="136"/>
      <c r="O103" s="146"/>
      <c r="P103" s="134">
        <f t="shared" si="1"/>
        <v>0</v>
      </c>
      <c r="Q103" s="135" t="str">
        <f>VLOOKUP(P103,IDCODE!$A$1:$B$96,2,0)</f>
        <v>Không</v>
      </c>
      <c r="R103" s="135" t="str">
        <f>VLOOKUP(B103,DS!$D$3:$P$2489,13,0)</f>
        <v>Nợ LP</v>
      </c>
      <c r="S103" s="135"/>
    </row>
    <row r="104" spans="1:19" s="137" customFormat="1" ht="13.5">
      <c r="A104" s="133">
        <v>98</v>
      </c>
      <c r="B104" s="142">
        <v>171575548</v>
      </c>
      <c r="C104" s="143" t="s">
        <v>528</v>
      </c>
      <c r="D104" s="144" t="s">
        <v>529</v>
      </c>
      <c r="E104" s="145" t="s">
        <v>526</v>
      </c>
      <c r="F104" s="145" t="s">
        <v>530</v>
      </c>
      <c r="G104" s="136"/>
      <c r="H104" s="136"/>
      <c r="I104" s="136"/>
      <c r="J104" s="136"/>
      <c r="K104" s="136"/>
      <c r="L104" s="136"/>
      <c r="M104" s="136"/>
      <c r="N104" s="136"/>
      <c r="O104" s="146"/>
      <c r="P104" s="134">
        <f t="shared" si="1"/>
        <v>0</v>
      </c>
      <c r="Q104" s="135" t="str">
        <f>VLOOKUP(P104,IDCODE!$A$1:$B$96,2,0)</f>
        <v>Không</v>
      </c>
      <c r="R104" s="135">
        <f>VLOOKUP(B104,DS!$D$3:$P$2489,13,0)</f>
        <v>0</v>
      </c>
      <c r="S104" s="135"/>
    </row>
    <row r="105" spans="1:19" s="137" customFormat="1" ht="13.5">
      <c r="A105" s="133">
        <v>99</v>
      </c>
      <c r="B105" s="142">
        <v>1821214236</v>
      </c>
      <c r="C105" s="143" t="s">
        <v>610</v>
      </c>
      <c r="D105" s="144" t="s">
        <v>611</v>
      </c>
      <c r="E105" s="145" t="s">
        <v>600</v>
      </c>
      <c r="F105" s="145" t="s">
        <v>289</v>
      </c>
      <c r="G105" s="136"/>
      <c r="H105" s="136"/>
      <c r="I105" s="136"/>
      <c r="J105" s="136"/>
      <c r="K105" s="136"/>
      <c r="L105" s="136"/>
      <c r="M105" s="136"/>
      <c r="N105" s="136"/>
      <c r="O105" s="146"/>
      <c r="P105" s="134">
        <f t="shared" si="1"/>
        <v>0</v>
      </c>
      <c r="Q105" s="135" t="str">
        <f>VLOOKUP(P105,IDCODE!$A$1:$B$96,2,0)</f>
        <v>Không</v>
      </c>
      <c r="R105" s="135" t="str">
        <f>VLOOKUP(B105,DS!$D$3:$P$2489,13,0)</f>
        <v>Nợ LP</v>
      </c>
      <c r="S105" s="135"/>
    </row>
    <row r="106" spans="1:19" s="137" customFormat="1" ht="13.5">
      <c r="A106" s="133">
        <v>100</v>
      </c>
      <c r="B106" s="142">
        <v>2021713483</v>
      </c>
      <c r="C106" s="143" t="s">
        <v>293</v>
      </c>
      <c r="D106" s="144" t="s">
        <v>434</v>
      </c>
      <c r="E106" s="145" t="s">
        <v>422</v>
      </c>
      <c r="F106" s="145" t="s">
        <v>396</v>
      </c>
      <c r="G106" s="136"/>
      <c r="H106" s="136"/>
      <c r="I106" s="136"/>
      <c r="J106" s="136"/>
      <c r="K106" s="136"/>
      <c r="L106" s="136"/>
      <c r="M106" s="136"/>
      <c r="N106" s="136"/>
      <c r="O106" s="146"/>
      <c r="P106" s="134">
        <f t="shared" si="1"/>
        <v>0</v>
      </c>
      <c r="Q106" s="135" t="str">
        <f>VLOOKUP(P106,IDCODE!$A$1:$B$96,2,0)</f>
        <v>Không</v>
      </c>
      <c r="R106" s="135" t="str">
        <f>VLOOKUP(B106,DS!$D$3:$P$2489,13,0)</f>
        <v>Nợ LP, HP</v>
      </c>
      <c r="S106" s="135"/>
    </row>
    <row r="107" spans="1:19" s="137" customFormat="1" ht="13.5">
      <c r="A107" s="133">
        <v>101</v>
      </c>
      <c r="B107" s="142">
        <v>2020714732</v>
      </c>
      <c r="C107" s="143" t="s">
        <v>487</v>
      </c>
      <c r="D107" s="144" t="s">
        <v>488</v>
      </c>
      <c r="E107" s="145" t="s">
        <v>478</v>
      </c>
      <c r="F107" s="145" t="s">
        <v>396</v>
      </c>
      <c r="G107" s="136"/>
      <c r="H107" s="136"/>
      <c r="I107" s="136"/>
      <c r="J107" s="136"/>
      <c r="K107" s="136"/>
      <c r="L107" s="136"/>
      <c r="M107" s="136"/>
      <c r="N107" s="136"/>
      <c r="O107" s="146"/>
      <c r="P107" s="134">
        <f t="shared" si="1"/>
        <v>0</v>
      </c>
      <c r="Q107" s="135" t="str">
        <f>VLOOKUP(P107,IDCODE!$A$1:$B$96,2,0)</f>
        <v>Không</v>
      </c>
      <c r="R107" s="135">
        <f>VLOOKUP(B107,DS!$D$3:$P$2489,13,0)</f>
        <v>0</v>
      </c>
      <c r="S107" s="135"/>
    </row>
    <row r="108" spans="1:19" s="137" customFormat="1" ht="13.5">
      <c r="A108" s="133">
        <v>102</v>
      </c>
      <c r="B108" s="142">
        <v>2020346977</v>
      </c>
      <c r="C108" s="143" t="s">
        <v>612</v>
      </c>
      <c r="D108" s="144" t="s">
        <v>488</v>
      </c>
      <c r="E108" s="145" t="s">
        <v>600</v>
      </c>
      <c r="F108" s="145" t="s">
        <v>601</v>
      </c>
      <c r="G108" s="136"/>
      <c r="H108" s="136"/>
      <c r="I108" s="136"/>
      <c r="J108" s="136"/>
      <c r="K108" s="136"/>
      <c r="L108" s="136"/>
      <c r="M108" s="136"/>
      <c r="N108" s="136"/>
      <c r="O108" s="146"/>
      <c r="P108" s="134">
        <f t="shared" si="1"/>
        <v>0</v>
      </c>
      <c r="Q108" s="135" t="str">
        <f>VLOOKUP(P108,IDCODE!$A$1:$B$96,2,0)</f>
        <v>Không</v>
      </c>
      <c r="R108" s="135">
        <f>VLOOKUP(B108,DS!$D$3:$P$2489,13,0)</f>
        <v>0</v>
      </c>
      <c r="S108" s="135"/>
    </row>
    <row r="109" spans="1:19" s="137" customFormat="1" ht="13.5">
      <c r="A109" s="133">
        <v>103</v>
      </c>
      <c r="B109" s="142">
        <v>2020355495</v>
      </c>
      <c r="C109" s="143" t="s">
        <v>709</v>
      </c>
      <c r="D109" s="144" t="s">
        <v>488</v>
      </c>
      <c r="E109" s="145" t="s">
        <v>700</v>
      </c>
      <c r="F109" s="145" t="s">
        <v>701</v>
      </c>
      <c r="G109" s="136"/>
      <c r="H109" s="136"/>
      <c r="I109" s="136"/>
      <c r="J109" s="136"/>
      <c r="K109" s="136"/>
      <c r="L109" s="136"/>
      <c r="M109" s="136"/>
      <c r="N109" s="136"/>
      <c r="O109" s="146"/>
      <c r="P109" s="134">
        <f t="shared" si="1"/>
        <v>0</v>
      </c>
      <c r="Q109" s="135" t="str">
        <f>VLOOKUP(P109,IDCODE!$A$1:$B$96,2,0)</f>
        <v>Không</v>
      </c>
      <c r="R109" s="135" t="str">
        <f>VLOOKUP(B109,DS!$D$3:$P$2489,13,0)</f>
        <v>Nợ LP</v>
      </c>
      <c r="S109" s="135"/>
    </row>
    <row r="110" spans="1:19" s="137" customFormat="1" ht="13.5">
      <c r="A110" s="133">
        <v>104</v>
      </c>
      <c r="B110" s="142">
        <v>2020345393</v>
      </c>
      <c r="C110" s="143" t="s">
        <v>388</v>
      </c>
      <c r="D110" s="144" t="s">
        <v>488</v>
      </c>
      <c r="E110" s="145" t="s">
        <v>600</v>
      </c>
      <c r="F110" s="145" t="s">
        <v>601</v>
      </c>
      <c r="G110" s="136"/>
      <c r="H110" s="136"/>
      <c r="I110" s="136"/>
      <c r="J110" s="136"/>
      <c r="K110" s="136"/>
      <c r="L110" s="136"/>
      <c r="M110" s="136"/>
      <c r="N110" s="136"/>
      <c r="O110" s="146"/>
      <c r="P110" s="134">
        <f t="shared" si="1"/>
        <v>0</v>
      </c>
      <c r="Q110" s="135" t="str">
        <f>VLOOKUP(P110,IDCODE!$A$1:$B$96,2,0)</f>
        <v>Không</v>
      </c>
      <c r="R110" s="135" t="str">
        <f>VLOOKUP(B110,DS!$D$3:$P$2489,13,0)</f>
        <v>Nợ LP</v>
      </c>
      <c r="S110" s="135"/>
    </row>
    <row r="111" spans="1:19" s="137" customFormat="1" ht="13.5">
      <c r="A111" s="133">
        <v>105</v>
      </c>
      <c r="B111" s="142">
        <v>2020348104</v>
      </c>
      <c r="C111" s="143" t="s">
        <v>306</v>
      </c>
      <c r="D111" s="144" t="s">
        <v>488</v>
      </c>
      <c r="E111" s="145" t="s">
        <v>655</v>
      </c>
      <c r="F111" s="145" t="s">
        <v>629</v>
      </c>
      <c r="G111" s="136"/>
      <c r="H111" s="136"/>
      <c r="I111" s="136"/>
      <c r="J111" s="136"/>
      <c r="K111" s="136"/>
      <c r="L111" s="136"/>
      <c r="M111" s="136"/>
      <c r="N111" s="136"/>
      <c r="O111" s="146"/>
      <c r="P111" s="134">
        <f t="shared" si="1"/>
        <v>0</v>
      </c>
      <c r="Q111" s="135" t="str">
        <f>VLOOKUP(P111,IDCODE!$A$1:$B$96,2,0)</f>
        <v>Không</v>
      </c>
      <c r="R111" s="135">
        <f>VLOOKUP(B111,DS!$D$3:$P$2489,13,0)</f>
        <v>0</v>
      </c>
      <c r="S111" s="135"/>
    </row>
    <row r="112" spans="1:19" s="137" customFormat="1" ht="13.5">
      <c r="A112" s="133">
        <v>106</v>
      </c>
      <c r="B112" s="142">
        <v>2020714958</v>
      </c>
      <c r="C112" s="143" t="s">
        <v>485</v>
      </c>
      <c r="D112" s="144" t="s">
        <v>488</v>
      </c>
      <c r="E112" s="145" t="s">
        <v>478</v>
      </c>
      <c r="F112" s="145" t="s">
        <v>396</v>
      </c>
      <c r="G112" s="136"/>
      <c r="H112" s="136"/>
      <c r="I112" s="136"/>
      <c r="J112" s="136"/>
      <c r="K112" s="136"/>
      <c r="L112" s="136"/>
      <c r="M112" s="136"/>
      <c r="N112" s="136"/>
      <c r="O112" s="146"/>
      <c r="P112" s="134">
        <f t="shared" si="1"/>
        <v>0</v>
      </c>
      <c r="Q112" s="135" t="str">
        <f>VLOOKUP(P112,IDCODE!$A$1:$B$96,2,0)</f>
        <v>Không</v>
      </c>
      <c r="R112" s="135">
        <f>VLOOKUP(B112,DS!$D$3:$P$2489,13,0)</f>
        <v>0</v>
      </c>
      <c r="S112" s="135"/>
    </row>
    <row r="113" spans="1:19" s="137" customFormat="1" ht="13.5">
      <c r="A113" s="133">
        <v>107</v>
      </c>
      <c r="B113" s="142">
        <v>2020348480</v>
      </c>
      <c r="C113" s="143" t="s">
        <v>637</v>
      </c>
      <c r="D113" s="144" t="s">
        <v>488</v>
      </c>
      <c r="E113" s="145" t="s">
        <v>628</v>
      </c>
      <c r="F113" s="145" t="s">
        <v>629</v>
      </c>
      <c r="G113" s="136"/>
      <c r="H113" s="136"/>
      <c r="I113" s="136"/>
      <c r="J113" s="136"/>
      <c r="K113" s="136"/>
      <c r="L113" s="136"/>
      <c r="M113" s="136"/>
      <c r="N113" s="136"/>
      <c r="O113" s="146"/>
      <c r="P113" s="134">
        <f t="shared" si="1"/>
        <v>0</v>
      </c>
      <c r="Q113" s="135" t="str">
        <f>VLOOKUP(P113,IDCODE!$A$1:$B$96,2,0)</f>
        <v>Không</v>
      </c>
      <c r="R113" s="135">
        <f>VLOOKUP(B113,DS!$D$3:$P$2489,13,0)</f>
        <v>0</v>
      </c>
      <c r="S113" s="135"/>
    </row>
    <row r="114" spans="1:19" s="137" customFormat="1" ht="13.5">
      <c r="A114" s="133">
        <v>108</v>
      </c>
      <c r="B114" s="142">
        <v>2020345416</v>
      </c>
      <c r="C114" s="143" t="s">
        <v>661</v>
      </c>
      <c r="D114" s="144" t="s">
        <v>488</v>
      </c>
      <c r="E114" s="145" t="s">
        <v>655</v>
      </c>
      <c r="F114" s="145" t="s">
        <v>629</v>
      </c>
      <c r="G114" s="136"/>
      <c r="H114" s="136"/>
      <c r="I114" s="136"/>
      <c r="J114" s="136"/>
      <c r="K114" s="136"/>
      <c r="L114" s="136"/>
      <c r="M114" s="136"/>
      <c r="N114" s="136"/>
      <c r="O114" s="146"/>
      <c r="P114" s="134">
        <f t="shared" si="1"/>
        <v>0</v>
      </c>
      <c r="Q114" s="135" t="str">
        <f>VLOOKUP(P114,IDCODE!$A$1:$B$96,2,0)</f>
        <v>Không</v>
      </c>
      <c r="R114" s="135" t="str">
        <f>VLOOKUP(B114,DS!$D$3:$P$2489,13,0)</f>
        <v>Nợ LP</v>
      </c>
      <c r="S114" s="135"/>
    </row>
    <row r="115" spans="1:19" s="137" customFormat="1" ht="13.5">
      <c r="A115" s="133">
        <v>109</v>
      </c>
      <c r="B115" s="142">
        <v>2020715682</v>
      </c>
      <c r="C115" s="143" t="s">
        <v>662</v>
      </c>
      <c r="D115" s="144" t="s">
        <v>488</v>
      </c>
      <c r="E115" s="145" t="s">
        <v>655</v>
      </c>
      <c r="F115" s="145" t="s">
        <v>629</v>
      </c>
      <c r="G115" s="136"/>
      <c r="H115" s="136"/>
      <c r="I115" s="136"/>
      <c r="J115" s="136"/>
      <c r="K115" s="136"/>
      <c r="L115" s="136"/>
      <c r="M115" s="136"/>
      <c r="N115" s="136"/>
      <c r="O115" s="146"/>
      <c r="P115" s="134">
        <f t="shared" si="1"/>
        <v>0</v>
      </c>
      <c r="Q115" s="135" t="str">
        <f>VLOOKUP(P115,IDCODE!$A$1:$B$96,2,0)</f>
        <v>Không</v>
      </c>
      <c r="R115" s="135" t="str">
        <f>VLOOKUP(B115,DS!$D$3:$P$2489,13,0)</f>
        <v>Nợ LP</v>
      </c>
      <c r="S115" s="135"/>
    </row>
    <row r="116" spans="1:19" s="137" customFormat="1" ht="13.5">
      <c r="A116" s="133">
        <v>110</v>
      </c>
      <c r="B116" s="142">
        <v>2021216884</v>
      </c>
      <c r="C116" s="143" t="s">
        <v>388</v>
      </c>
      <c r="D116" s="144" t="s">
        <v>389</v>
      </c>
      <c r="E116" s="145" t="s">
        <v>381</v>
      </c>
      <c r="F116" s="145" t="s">
        <v>368</v>
      </c>
      <c r="G116" s="136"/>
      <c r="H116" s="136"/>
      <c r="I116" s="136"/>
      <c r="J116" s="136"/>
      <c r="K116" s="136"/>
      <c r="L116" s="136"/>
      <c r="M116" s="136"/>
      <c r="N116" s="136"/>
      <c r="O116" s="146"/>
      <c r="P116" s="134">
        <f t="shared" si="1"/>
        <v>0</v>
      </c>
      <c r="Q116" s="135" t="str">
        <f>VLOOKUP(P116,IDCODE!$A$1:$B$96,2,0)</f>
        <v>Không</v>
      </c>
      <c r="R116" s="135" t="str">
        <f>VLOOKUP(B116,DS!$D$3:$P$2489,13,0)</f>
        <v>Nợ LP</v>
      </c>
      <c r="S116" s="135"/>
    </row>
    <row r="117" spans="1:19" s="137" customFormat="1" ht="13.5">
      <c r="A117" s="133">
        <v>111</v>
      </c>
      <c r="B117" s="142">
        <v>2021714375</v>
      </c>
      <c r="C117" s="143" t="s">
        <v>293</v>
      </c>
      <c r="D117" s="144" t="s">
        <v>389</v>
      </c>
      <c r="E117" s="145" t="s">
        <v>450</v>
      </c>
      <c r="F117" s="145" t="s">
        <v>396</v>
      </c>
      <c r="G117" s="136"/>
      <c r="H117" s="136"/>
      <c r="I117" s="136"/>
      <c r="J117" s="136"/>
      <c r="K117" s="136"/>
      <c r="L117" s="136"/>
      <c r="M117" s="136"/>
      <c r="N117" s="136"/>
      <c r="O117" s="146"/>
      <c r="P117" s="134">
        <f t="shared" si="1"/>
        <v>0</v>
      </c>
      <c r="Q117" s="135" t="str">
        <f>VLOOKUP(P117,IDCODE!$A$1:$B$96,2,0)</f>
        <v>Không</v>
      </c>
      <c r="R117" s="135">
        <f>VLOOKUP(B117,DS!$D$3:$P$2489,13,0)</f>
        <v>0</v>
      </c>
      <c r="S117" s="135"/>
    </row>
    <row r="118" spans="1:19" s="137" customFormat="1" ht="13.5">
      <c r="A118" s="133">
        <v>112</v>
      </c>
      <c r="B118" s="142">
        <v>2021716132</v>
      </c>
      <c r="C118" s="143" t="s">
        <v>489</v>
      </c>
      <c r="D118" s="144" t="s">
        <v>490</v>
      </c>
      <c r="E118" s="145" t="s">
        <v>478</v>
      </c>
      <c r="F118" s="145" t="s">
        <v>396</v>
      </c>
      <c r="G118" s="136"/>
      <c r="H118" s="136"/>
      <c r="I118" s="136"/>
      <c r="J118" s="136"/>
      <c r="K118" s="136"/>
      <c r="L118" s="136"/>
      <c r="M118" s="136"/>
      <c r="N118" s="136"/>
      <c r="O118" s="146"/>
      <c r="P118" s="134">
        <f t="shared" si="1"/>
        <v>0</v>
      </c>
      <c r="Q118" s="135" t="str">
        <f>VLOOKUP(P118,IDCODE!$A$1:$B$96,2,0)</f>
        <v>Không</v>
      </c>
      <c r="R118" s="135">
        <f>VLOOKUP(B118,DS!$D$3:$P$2489,13,0)</f>
        <v>0</v>
      </c>
      <c r="S118" s="135"/>
    </row>
    <row r="119" spans="1:19" s="137" customFormat="1" ht="13.5">
      <c r="A119" s="133">
        <v>113</v>
      </c>
      <c r="B119" s="142">
        <v>2021713876</v>
      </c>
      <c r="C119" s="143" t="s">
        <v>435</v>
      </c>
      <c r="D119" s="144" t="s">
        <v>436</v>
      </c>
      <c r="E119" s="145" t="s">
        <v>422</v>
      </c>
      <c r="F119" s="145" t="s">
        <v>396</v>
      </c>
      <c r="G119" s="136"/>
      <c r="H119" s="136"/>
      <c r="I119" s="136"/>
      <c r="J119" s="136"/>
      <c r="K119" s="136"/>
      <c r="L119" s="136"/>
      <c r="M119" s="136"/>
      <c r="N119" s="136"/>
      <c r="O119" s="146"/>
      <c r="P119" s="134">
        <f t="shared" si="1"/>
        <v>0</v>
      </c>
      <c r="Q119" s="135" t="str">
        <f>VLOOKUP(P119,IDCODE!$A$1:$B$96,2,0)</f>
        <v>Không</v>
      </c>
      <c r="R119" s="135" t="str">
        <f>VLOOKUP(B119,DS!$D$3:$P$2489,13,0)</f>
        <v>Nợ LP</v>
      </c>
      <c r="S119" s="135"/>
    </row>
    <row r="120" spans="1:19" s="137" customFormat="1" ht="13.5">
      <c r="A120" s="133">
        <v>114</v>
      </c>
      <c r="B120" s="142">
        <v>2021358045</v>
      </c>
      <c r="C120" s="143" t="s">
        <v>710</v>
      </c>
      <c r="D120" s="144" t="s">
        <v>436</v>
      </c>
      <c r="E120" s="145" t="s">
        <v>700</v>
      </c>
      <c r="F120" s="145" t="s">
        <v>701</v>
      </c>
      <c r="G120" s="136"/>
      <c r="H120" s="136"/>
      <c r="I120" s="136"/>
      <c r="J120" s="136"/>
      <c r="K120" s="136"/>
      <c r="L120" s="136"/>
      <c r="M120" s="136"/>
      <c r="N120" s="136"/>
      <c r="O120" s="146"/>
      <c r="P120" s="134">
        <f t="shared" si="1"/>
        <v>0</v>
      </c>
      <c r="Q120" s="135" t="str">
        <f>VLOOKUP(P120,IDCODE!$A$1:$B$96,2,0)</f>
        <v>Không</v>
      </c>
      <c r="R120" s="135">
        <f>VLOOKUP(B120,DS!$D$3:$P$2489,13,0)</f>
        <v>0</v>
      </c>
      <c r="S120" s="135"/>
    </row>
    <row r="121" spans="1:19" s="137" customFormat="1" ht="13.5">
      <c r="A121" s="133">
        <v>115</v>
      </c>
      <c r="B121" s="142">
        <v>2021713567</v>
      </c>
      <c r="C121" s="143" t="s">
        <v>638</v>
      </c>
      <c r="D121" s="144" t="s">
        <v>639</v>
      </c>
      <c r="E121" s="145" t="s">
        <v>628</v>
      </c>
      <c r="F121" s="145" t="s">
        <v>629</v>
      </c>
      <c r="G121" s="136"/>
      <c r="H121" s="136"/>
      <c r="I121" s="136"/>
      <c r="J121" s="136"/>
      <c r="K121" s="136"/>
      <c r="L121" s="136"/>
      <c r="M121" s="136"/>
      <c r="N121" s="136"/>
      <c r="O121" s="146"/>
      <c r="P121" s="134">
        <f t="shared" si="1"/>
        <v>0</v>
      </c>
      <c r="Q121" s="135" t="str">
        <f>VLOOKUP(P121,IDCODE!$A$1:$B$96,2,0)</f>
        <v>Không</v>
      </c>
      <c r="R121" s="135">
        <f>VLOOKUP(B121,DS!$D$3:$P$2489,13,0)</f>
        <v>0</v>
      </c>
      <c r="S121" s="135"/>
    </row>
    <row r="122" spans="1:19" s="137" customFormat="1" ht="13.5">
      <c r="A122" s="133">
        <v>116</v>
      </c>
      <c r="B122" s="142">
        <v>2021213312</v>
      </c>
      <c r="C122" s="143" t="s">
        <v>638</v>
      </c>
      <c r="D122" s="144" t="s">
        <v>639</v>
      </c>
      <c r="E122" s="145" t="s">
        <v>700</v>
      </c>
      <c r="F122" s="145" t="s">
        <v>701</v>
      </c>
      <c r="G122" s="136"/>
      <c r="H122" s="136"/>
      <c r="I122" s="136"/>
      <c r="J122" s="136"/>
      <c r="K122" s="136"/>
      <c r="L122" s="136"/>
      <c r="M122" s="136"/>
      <c r="N122" s="136"/>
      <c r="O122" s="146"/>
      <c r="P122" s="134">
        <f t="shared" si="1"/>
        <v>0</v>
      </c>
      <c r="Q122" s="135" t="str">
        <f>VLOOKUP(P122,IDCODE!$A$1:$B$96,2,0)</f>
        <v>Không</v>
      </c>
      <c r="R122" s="135" t="str">
        <f>VLOOKUP(B122,DS!$D$3:$P$2489,13,0)</f>
        <v>Nợ LP</v>
      </c>
      <c r="S122" s="135"/>
    </row>
    <row r="123" spans="1:19" s="137" customFormat="1" ht="13.5">
      <c r="A123" s="133">
        <v>117</v>
      </c>
      <c r="B123" s="142">
        <v>2020717338</v>
      </c>
      <c r="C123" s="143" t="s">
        <v>491</v>
      </c>
      <c r="D123" s="144" t="s">
        <v>492</v>
      </c>
      <c r="E123" s="145" t="s">
        <v>478</v>
      </c>
      <c r="F123" s="145" t="s">
        <v>396</v>
      </c>
      <c r="G123" s="136"/>
      <c r="H123" s="136"/>
      <c r="I123" s="136"/>
      <c r="J123" s="136"/>
      <c r="K123" s="136"/>
      <c r="L123" s="136"/>
      <c r="M123" s="136"/>
      <c r="N123" s="136"/>
      <c r="O123" s="146"/>
      <c r="P123" s="134">
        <f t="shared" si="1"/>
        <v>0</v>
      </c>
      <c r="Q123" s="135" t="str">
        <f>VLOOKUP(P123,IDCODE!$A$1:$B$96,2,0)</f>
        <v>Không</v>
      </c>
      <c r="R123" s="135">
        <f>VLOOKUP(B123,DS!$D$3:$P$2489,13,0)</f>
        <v>0</v>
      </c>
      <c r="S123" s="135"/>
    </row>
    <row r="124" spans="1:19" s="137" customFormat="1" ht="13.5">
      <c r="A124" s="133">
        <v>118</v>
      </c>
      <c r="B124" s="142">
        <v>2020717774</v>
      </c>
      <c r="C124" s="143" t="s">
        <v>640</v>
      </c>
      <c r="D124" s="144" t="s">
        <v>641</v>
      </c>
      <c r="E124" s="145" t="s">
        <v>628</v>
      </c>
      <c r="F124" s="145" t="s">
        <v>629</v>
      </c>
      <c r="G124" s="136"/>
      <c r="H124" s="136"/>
      <c r="I124" s="136"/>
      <c r="J124" s="136"/>
      <c r="K124" s="136"/>
      <c r="L124" s="136"/>
      <c r="M124" s="136"/>
      <c r="N124" s="136"/>
      <c r="O124" s="146"/>
      <c r="P124" s="134">
        <f t="shared" si="1"/>
        <v>0</v>
      </c>
      <c r="Q124" s="135" t="str">
        <f>VLOOKUP(P124,IDCODE!$A$1:$B$96,2,0)</f>
        <v>Không</v>
      </c>
      <c r="R124" s="135">
        <f>VLOOKUP(B124,DS!$D$3:$P$2489,13,0)</f>
        <v>0</v>
      </c>
      <c r="S124" s="135"/>
    </row>
    <row r="125" spans="1:19" s="137" customFormat="1" ht="13.5">
      <c r="A125" s="133">
        <v>119</v>
      </c>
      <c r="B125" s="142">
        <v>2020254880</v>
      </c>
      <c r="C125" s="143" t="s">
        <v>699</v>
      </c>
      <c r="D125" s="144" t="s">
        <v>641</v>
      </c>
      <c r="E125" s="145" t="s">
        <v>700</v>
      </c>
      <c r="F125" s="145" t="s">
        <v>701</v>
      </c>
      <c r="G125" s="136"/>
      <c r="H125" s="136"/>
      <c r="I125" s="136"/>
      <c r="J125" s="136"/>
      <c r="K125" s="136"/>
      <c r="L125" s="136"/>
      <c r="M125" s="136"/>
      <c r="N125" s="136"/>
      <c r="O125" s="146"/>
      <c r="P125" s="134">
        <f t="shared" si="1"/>
        <v>0</v>
      </c>
      <c r="Q125" s="135" t="str">
        <f>VLOOKUP(P125,IDCODE!$A$1:$B$96,2,0)</f>
        <v>Không</v>
      </c>
      <c r="R125" s="135">
        <f>VLOOKUP(B125,DS!$D$3:$P$2489,13,0)</f>
        <v>0</v>
      </c>
      <c r="S125" s="135"/>
    </row>
    <row r="126" spans="1:19" s="137" customFormat="1" ht="13.5">
      <c r="A126" s="133">
        <v>120</v>
      </c>
      <c r="B126" s="142">
        <v>2021213660</v>
      </c>
      <c r="C126" s="143" t="s">
        <v>711</v>
      </c>
      <c r="D126" s="144" t="s">
        <v>314</v>
      </c>
      <c r="E126" s="145" t="s">
        <v>700</v>
      </c>
      <c r="F126" s="145" t="s">
        <v>701</v>
      </c>
      <c r="G126" s="136"/>
      <c r="H126" s="136"/>
      <c r="I126" s="136"/>
      <c r="J126" s="136"/>
      <c r="K126" s="136"/>
      <c r="L126" s="136"/>
      <c r="M126" s="136"/>
      <c r="N126" s="136"/>
      <c r="O126" s="146"/>
      <c r="P126" s="134">
        <f t="shared" si="1"/>
        <v>0</v>
      </c>
      <c r="Q126" s="135" t="str">
        <f>VLOOKUP(P126,IDCODE!$A$1:$B$96,2,0)</f>
        <v>Không</v>
      </c>
      <c r="R126" s="135">
        <f>VLOOKUP(B126,DS!$D$3:$P$2489,13,0)</f>
        <v>0</v>
      </c>
      <c r="S126" s="135"/>
    </row>
    <row r="127" spans="1:19" s="137" customFormat="1" ht="13.5">
      <c r="A127" s="133">
        <v>121</v>
      </c>
      <c r="B127" s="142">
        <v>2021713720</v>
      </c>
      <c r="C127" s="143" t="s">
        <v>298</v>
      </c>
      <c r="D127" s="144" t="s">
        <v>437</v>
      </c>
      <c r="E127" s="145" t="s">
        <v>422</v>
      </c>
      <c r="F127" s="145" t="s">
        <v>396</v>
      </c>
      <c r="G127" s="136"/>
      <c r="H127" s="136"/>
      <c r="I127" s="136"/>
      <c r="J127" s="136"/>
      <c r="K127" s="136"/>
      <c r="L127" s="136"/>
      <c r="M127" s="136"/>
      <c r="N127" s="136"/>
      <c r="O127" s="146"/>
      <c r="P127" s="134">
        <f t="shared" si="1"/>
        <v>0</v>
      </c>
      <c r="Q127" s="135" t="str">
        <f>VLOOKUP(P127,IDCODE!$A$1:$B$96,2,0)</f>
        <v>Không</v>
      </c>
      <c r="R127" s="135">
        <f>VLOOKUP(B127,DS!$D$3:$P$2489,13,0)</f>
        <v>0</v>
      </c>
      <c r="S127" s="135"/>
    </row>
    <row r="128" spans="1:19" s="137" customFormat="1" ht="13.5">
      <c r="A128" s="133">
        <v>122</v>
      </c>
      <c r="B128" s="142">
        <v>2020717634</v>
      </c>
      <c r="C128" s="143" t="s">
        <v>332</v>
      </c>
      <c r="D128" s="144" t="s">
        <v>460</v>
      </c>
      <c r="E128" s="145" t="s">
        <v>450</v>
      </c>
      <c r="F128" s="145" t="s">
        <v>396</v>
      </c>
      <c r="G128" s="136"/>
      <c r="H128" s="136"/>
      <c r="I128" s="136"/>
      <c r="J128" s="136"/>
      <c r="K128" s="136"/>
      <c r="L128" s="136"/>
      <c r="M128" s="136"/>
      <c r="N128" s="136"/>
      <c r="O128" s="146"/>
      <c r="P128" s="134">
        <f t="shared" si="1"/>
        <v>0</v>
      </c>
      <c r="Q128" s="135" t="str">
        <f>VLOOKUP(P128,IDCODE!$A$1:$B$96,2,0)</f>
        <v>Không</v>
      </c>
      <c r="R128" s="135" t="str">
        <f>VLOOKUP(B128,DS!$D$3:$P$2489,13,0)</f>
        <v>Nợ LP</v>
      </c>
      <c r="S128" s="135"/>
    </row>
    <row r="129" spans="1:19" s="137" customFormat="1" ht="13.5">
      <c r="A129" s="133">
        <v>123</v>
      </c>
      <c r="B129" s="142">
        <v>2021716100</v>
      </c>
      <c r="C129" s="143" t="s">
        <v>461</v>
      </c>
      <c r="D129" s="144" t="s">
        <v>460</v>
      </c>
      <c r="E129" s="145" t="s">
        <v>450</v>
      </c>
      <c r="F129" s="145" t="s">
        <v>396</v>
      </c>
      <c r="G129" s="136"/>
      <c r="H129" s="136"/>
      <c r="I129" s="136"/>
      <c r="J129" s="136"/>
      <c r="K129" s="136"/>
      <c r="L129" s="136"/>
      <c r="M129" s="136"/>
      <c r="N129" s="136"/>
      <c r="O129" s="146"/>
      <c r="P129" s="134">
        <f t="shared" si="1"/>
        <v>0</v>
      </c>
      <c r="Q129" s="135" t="str">
        <f>VLOOKUP(P129,IDCODE!$A$1:$B$96,2,0)</f>
        <v>Không</v>
      </c>
      <c r="R129" s="135" t="str">
        <f>VLOOKUP(B129,DS!$D$3:$P$2489,13,0)</f>
        <v>Nợ LP</v>
      </c>
      <c r="S129" s="135"/>
    </row>
    <row r="130" spans="1:19" s="137" customFormat="1" ht="13.5">
      <c r="A130" s="133">
        <v>124</v>
      </c>
      <c r="B130" s="142">
        <v>2021338418</v>
      </c>
      <c r="C130" s="143" t="s">
        <v>712</v>
      </c>
      <c r="D130" s="144" t="s">
        <v>460</v>
      </c>
      <c r="E130" s="145" t="s">
        <v>700</v>
      </c>
      <c r="F130" s="145" t="s">
        <v>701</v>
      </c>
      <c r="G130" s="136"/>
      <c r="H130" s="136"/>
      <c r="I130" s="136"/>
      <c r="J130" s="136"/>
      <c r="K130" s="136"/>
      <c r="L130" s="136"/>
      <c r="M130" s="136"/>
      <c r="N130" s="136"/>
      <c r="O130" s="146"/>
      <c r="P130" s="134">
        <f t="shared" si="1"/>
        <v>0</v>
      </c>
      <c r="Q130" s="135" t="str">
        <f>VLOOKUP(P130,IDCODE!$A$1:$B$96,2,0)</f>
        <v>Không</v>
      </c>
      <c r="R130" s="135">
        <f>VLOOKUP(B130,DS!$D$3:$P$2489,13,0)</f>
        <v>0</v>
      </c>
      <c r="S130" s="135"/>
    </row>
    <row r="131" spans="1:19" s="137" customFormat="1" ht="13.5">
      <c r="A131" s="133">
        <v>125</v>
      </c>
      <c r="B131" s="142">
        <v>2021711906</v>
      </c>
      <c r="C131" s="143" t="s">
        <v>531</v>
      </c>
      <c r="D131" s="144" t="s">
        <v>460</v>
      </c>
      <c r="E131" s="145" t="s">
        <v>526</v>
      </c>
      <c r="F131" s="145" t="s">
        <v>532</v>
      </c>
      <c r="G131" s="136"/>
      <c r="H131" s="136"/>
      <c r="I131" s="136"/>
      <c r="J131" s="136"/>
      <c r="K131" s="136"/>
      <c r="L131" s="136"/>
      <c r="M131" s="136"/>
      <c r="N131" s="136"/>
      <c r="O131" s="146"/>
      <c r="P131" s="134">
        <f t="shared" si="1"/>
        <v>0</v>
      </c>
      <c r="Q131" s="135" t="str">
        <f>VLOOKUP(P131,IDCODE!$A$1:$B$96,2,0)</f>
        <v>Không</v>
      </c>
      <c r="R131" s="135" t="str">
        <f>VLOOKUP(B131,DS!$D$3:$P$2489,13,0)</f>
        <v>Nợ LP</v>
      </c>
      <c r="S131" s="135"/>
    </row>
    <row r="132" spans="1:19" s="137" customFormat="1" ht="13.5">
      <c r="A132" s="133">
        <v>126</v>
      </c>
      <c r="B132" s="142">
        <v>2020712920</v>
      </c>
      <c r="C132" s="143" t="s">
        <v>438</v>
      </c>
      <c r="D132" s="144" t="s">
        <v>315</v>
      </c>
      <c r="E132" s="145" t="s">
        <v>422</v>
      </c>
      <c r="F132" s="145" t="s">
        <v>396</v>
      </c>
      <c r="G132" s="136"/>
      <c r="H132" s="136"/>
      <c r="I132" s="136"/>
      <c r="J132" s="136"/>
      <c r="K132" s="136"/>
      <c r="L132" s="136"/>
      <c r="M132" s="136"/>
      <c r="N132" s="136"/>
      <c r="O132" s="146"/>
      <c r="P132" s="134">
        <f t="shared" si="1"/>
        <v>0</v>
      </c>
      <c r="Q132" s="135" t="str">
        <f>VLOOKUP(P132,IDCODE!$A$1:$B$96,2,0)</f>
        <v>Không</v>
      </c>
      <c r="R132" s="135">
        <f>VLOOKUP(B132,DS!$D$3:$P$2489,13,0)</f>
        <v>0</v>
      </c>
      <c r="S132" s="135"/>
    </row>
    <row r="133" spans="1:19" s="137" customFormat="1" ht="13.5">
      <c r="A133" s="133">
        <v>127</v>
      </c>
      <c r="B133" s="142">
        <v>2020114873</v>
      </c>
      <c r="C133" s="143" t="s">
        <v>533</v>
      </c>
      <c r="D133" s="144" t="s">
        <v>440</v>
      </c>
      <c r="E133" s="145" t="s">
        <v>526</v>
      </c>
      <c r="F133" s="145" t="s">
        <v>534</v>
      </c>
      <c r="G133" s="136"/>
      <c r="H133" s="136"/>
      <c r="I133" s="136"/>
      <c r="J133" s="136"/>
      <c r="K133" s="136"/>
      <c r="L133" s="136"/>
      <c r="M133" s="136"/>
      <c r="N133" s="136"/>
      <c r="O133" s="146"/>
      <c r="P133" s="134">
        <f t="shared" si="1"/>
        <v>0</v>
      </c>
      <c r="Q133" s="135" t="str">
        <f>VLOOKUP(P133,IDCODE!$A$1:$B$96,2,0)</f>
        <v>Không</v>
      </c>
      <c r="R133" s="135">
        <f>VLOOKUP(B133,DS!$D$3:$P$2489,13,0)</f>
        <v>0</v>
      </c>
      <c r="S133" s="135"/>
    </row>
    <row r="134" spans="1:19" s="137" customFormat="1" ht="13.5">
      <c r="A134" s="133">
        <v>128</v>
      </c>
      <c r="B134" s="142">
        <v>1920718513</v>
      </c>
      <c r="C134" s="143" t="s">
        <v>439</v>
      </c>
      <c r="D134" s="144" t="s">
        <v>440</v>
      </c>
      <c r="E134" s="145" t="s">
        <v>422</v>
      </c>
      <c r="F134" s="145" t="s">
        <v>396</v>
      </c>
      <c r="G134" s="136"/>
      <c r="H134" s="136"/>
      <c r="I134" s="136"/>
      <c r="J134" s="136"/>
      <c r="K134" s="136"/>
      <c r="L134" s="136"/>
      <c r="M134" s="136"/>
      <c r="N134" s="136"/>
      <c r="O134" s="146"/>
      <c r="P134" s="134">
        <f t="shared" si="1"/>
        <v>0</v>
      </c>
      <c r="Q134" s="135" t="str">
        <f>VLOOKUP(P134,IDCODE!$A$1:$B$96,2,0)</f>
        <v>Không</v>
      </c>
      <c r="R134" s="135" t="str">
        <f>VLOOKUP(B134,DS!$D$3:$P$2489,13,0)</f>
        <v>Nợ LP</v>
      </c>
      <c r="S134" s="135"/>
    </row>
    <row r="135" spans="1:19" s="137" customFormat="1" ht="13.5">
      <c r="A135" s="133">
        <v>129</v>
      </c>
      <c r="B135" s="142">
        <v>2021714334</v>
      </c>
      <c r="C135" s="143" t="s">
        <v>684</v>
      </c>
      <c r="D135" s="144" t="s">
        <v>316</v>
      </c>
      <c r="E135" s="145" t="s">
        <v>682</v>
      </c>
      <c r="F135" s="145" t="s">
        <v>629</v>
      </c>
      <c r="G135" s="136"/>
      <c r="H135" s="136"/>
      <c r="I135" s="136"/>
      <c r="J135" s="136"/>
      <c r="K135" s="136"/>
      <c r="L135" s="136"/>
      <c r="M135" s="136"/>
      <c r="N135" s="136"/>
      <c r="O135" s="146"/>
      <c r="P135" s="134">
        <f t="shared" si="1"/>
        <v>0</v>
      </c>
      <c r="Q135" s="135" t="str">
        <f>VLOOKUP(P135,IDCODE!$A$1:$B$96,2,0)</f>
        <v>Không</v>
      </c>
      <c r="R135" s="135" t="str">
        <f>VLOOKUP(B135,DS!$D$3:$P$2489,13,0)</f>
        <v>Nợ LP</v>
      </c>
      <c r="S135" s="135"/>
    </row>
    <row r="136" spans="1:19" s="137" customFormat="1" ht="13.5">
      <c r="A136" s="133">
        <v>130</v>
      </c>
      <c r="B136" s="142">
        <v>2021215699</v>
      </c>
      <c r="C136" s="143" t="s">
        <v>392</v>
      </c>
      <c r="D136" s="144" t="s">
        <v>316</v>
      </c>
      <c r="E136" s="145" t="s">
        <v>700</v>
      </c>
      <c r="F136" s="145" t="s">
        <v>701</v>
      </c>
      <c r="G136" s="136"/>
      <c r="H136" s="136"/>
      <c r="I136" s="136"/>
      <c r="J136" s="136"/>
      <c r="K136" s="136"/>
      <c r="L136" s="136"/>
      <c r="M136" s="136"/>
      <c r="N136" s="136"/>
      <c r="O136" s="146"/>
      <c r="P136" s="134">
        <f t="shared" ref="P136:P199" si="2">IF(OR(ISNUMBER(O136)=FALSE,$P$6&lt;&gt;100%,O136&lt;4),0,ROUND(SUMPRODUCT($G$6:$O$6,G136:O136),1))</f>
        <v>0</v>
      </c>
      <c r="Q136" s="135" t="str">
        <f>VLOOKUP(P136,IDCODE!$A$1:$B$96,2,0)</f>
        <v>Không</v>
      </c>
      <c r="R136" s="135" t="str">
        <f>VLOOKUP(B136,DS!$D$3:$P$2489,13,0)</f>
        <v>Nợ LP</v>
      </c>
      <c r="S136" s="135"/>
    </row>
    <row r="137" spans="1:19" s="137" customFormat="1" ht="13.5">
      <c r="A137" s="133">
        <v>131</v>
      </c>
      <c r="B137" s="142">
        <v>2020713243</v>
      </c>
      <c r="C137" s="143" t="s">
        <v>462</v>
      </c>
      <c r="D137" s="144" t="s">
        <v>463</v>
      </c>
      <c r="E137" s="145" t="s">
        <v>450</v>
      </c>
      <c r="F137" s="145" t="s">
        <v>396</v>
      </c>
      <c r="G137" s="136"/>
      <c r="H137" s="136"/>
      <c r="I137" s="136"/>
      <c r="J137" s="136"/>
      <c r="K137" s="136"/>
      <c r="L137" s="136"/>
      <c r="M137" s="136"/>
      <c r="N137" s="136"/>
      <c r="O137" s="146"/>
      <c r="P137" s="134">
        <f t="shared" si="2"/>
        <v>0</v>
      </c>
      <c r="Q137" s="135" t="str">
        <f>VLOOKUP(P137,IDCODE!$A$1:$B$96,2,0)</f>
        <v>Không</v>
      </c>
      <c r="R137" s="135">
        <f>VLOOKUP(B137,DS!$D$3:$P$2489,13,0)</f>
        <v>0</v>
      </c>
      <c r="S137" s="135"/>
    </row>
    <row r="138" spans="1:19" s="137" customFormat="1" ht="13.5">
      <c r="A138" s="133">
        <v>132</v>
      </c>
      <c r="B138" s="142">
        <v>2020716719</v>
      </c>
      <c r="C138" s="143" t="s">
        <v>464</v>
      </c>
      <c r="D138" s="144" t="s">
        <v>463</v>
      </c>
      <c r="E138" s="145" t="s">
        <v>450</v>
      </c>
      <c r="F138" s="145" t="s">
        <v>396</v>
      </c>
      <c r="G138" s="136"/>
      <c r="H138" s="136"/>
      <c r="I138" s="136"/>
      <c r="J138" s="136"/>
      <c r="K138" s="136"/>
      <c r="L138" s="136"/>
      <c r="M138" s="136"/>
      <c r="N138" s="136"/>
      <c r="O138" s="146"/>
      <c r="P138" s="134">
        <f t="shared" si="2"/>
        <v>0</v>
      </c>
      <c r="Q138" s="135" t="str">
        <f>VLOOKUP(P138,IDCODE!$A$1:$B$96,2,0)</f>
        <v>Không</v>
      </c>
      <c r="R138" s="135" t="str">
        <f>VLOOKUP(B138,DS!$D$3:$P$2489,13,0)</f>
        <v>Nợ LP</v>
      </c>
      <c r="S138" s="135"/>
    </row>
    <row r="139" spans="1:19" s="137" customFormat="1" ht="13.5">
      <c r="A139" s="133">
        <v>133</v>
      </c>
      <c r="B139" s="142">
        <v>2020234278</v>
      </c>
      <c r="C139" s="143" t="s">
        <v>402</v>
      </c>
      <c r="D139" s="144" t="s">
        <v>403</v>
      </c>
      <c r="E139" s="145" t="s">
        <v>393</v>
      </c>
      <c r="F139" s="145" t="s">
        <v>394</v>
      </c>
      <c r="G139" s="136"/>
      <c r="H139" s="136"/>
      <c r="I139" s="136"/>
      <c r="J139" s="136"/>
      <c r="K139" s="136"/>
      <c r="L139" s="136"/>
      <c r="M139" s="136"/>
      <c r="N139" s="136"/>
      <c r="O139" s="146"/>
      <c r="P139" s="134">
        <f t="shared" si="2"/>
        <v>0</v>
      </c>
      <c r="Q139" s="135" t="str">
        <f>VLOOKUP(P139,IDCODE!$A$1:$B$96,2,0)</f>
        <v>Không</v>
      </c>
      <c r="R139" s="135">
        <f>VLOOKUP(B139,DS!$D$3:$P$2489,13,0)</f>
        <v>0</v>
      </c>
      <c r="S139" s="135"/>
    </row>
    <row r="140" spans="1:19" s="137" customFormat="1" ht="13.5">
      <c r="A140" s="133">
        <v>134</v>
      </c>
      <c r="B140" s="142">
        <v>2021246709</v>
      </c>
      <c r="C140" s="143" t="s">
        <v>613</v>
      </c>
      <c r="D140" s="144" t="s">
        <v>317</v>
      </c>
      <c r="E140" s="145" t="s">
        <v>600</v>
      </c>
      <c r="F140" s="145" t="s">
        <v>406</v>
      </c>
      <c r="G140" s="136"/>
      <c r="H140" s="136"/>
      <c r="I140" s="136"/>
      <c r="J140" s="136"/>
      <c r="K140" s="136"/>
      <c r="L140" s="136"/>
      <c r="M140" s="136"/>
      <c r="N140" s="136"/>
      <c r="O140" s="146"/>
      <c r="P140" s="134">
        <f t="shared" si="2"/>
        <v>0</v>
      </c>
      <c r="Q140" s="135" t="str">
        <f>VLOOKUP(P140,IDCODE!$A$1:$B$96,2,0)</f>
        <v>Không</v>
      </c>
      <c r="R140" s="135">
        <f>VLOOKUP(B140,DS!$D$3:$P$2489,13,0)</f>
        <v>0</v>
      </c>
      <c r="S140" s="135"/>
    </row>
    <row r="141" spans="1:19" s="137" customFormat="1" ht="13.5">
      <c r="A141" s="133">
        <v>135</v>
      </c>
      <c r="B141" s="142">
        <v>2021724576</v>
      </c>
      <c r="C141" s="143" t="s">
        <v>505</v>
      </c>
      <c r="D141" s="144" t="s">
        <v>317</v>
      </c>
      <c r="E141" s="145" t="s">
        <v>503</v>
      </c>
      <c r="F141" s="145" t="s">
        <v>504</v>
      </c>
      <c r="G141" s="136"/>
      <c r="H141" s="136"/>
      <c r="I141" s="136"/>
      <c r="J141" s="136"/>
      <c r="K141" s="136"/>
      <c r="L141" s="136"/>
      <c r="M141" s="136"/>
      <c r="N141" s="136"/>
      <c r="O141" s="146"/>
      <c r="P141" s="134">
        <f t="shared" si="2"/>
        <v>0</v>
      </c>
      <c r="Q141" s="135" t="str">
        <f>VLOOKUP(P141,IDCODE!$A$1:$B$96,2,0)</f>
        <v>Không</v>
      </c>
      <c r="R141" s="135">
        <f>VLOOKUP(B141,DS!$D$3:$P$2489,13,0)</f>
        <v>0</v>
      </c>
      <c r="S141" s="135"/>
    </row>
    <row r="142" spans="1:19" s="137" customFormat="1" ht="13.5">
      <c r="A142" s="133">
        <v>136</v>
      </c>
      <c r="B142" s="142">
        <v>2020715781</v>
      </c>
      <c r="C142" s="143" t="s">
        <v>685</v>
      </c>
      <c r="D142" s="144" t="s">
        <v>494</v>
      </c>
      <c r="E142" s="145" t="s">
        <v>682</v>
      </c>
      <c r="F142" s="145" t="s">
        <v>629</v>
      </c>
      <c r="G142" s="136"/>
      <c r="H142" s="136"/>
      <c r="I142" s="136"/>
      <c r="J142" s="136"/>
      <c r="K142" s="136"/>
      <c r="L142" s="136"/>
      <c r="M142" s="136"/>
      <c r="N142" s="136"/>
      <c r="O142" s="146"/>
      <c r="P142" s="134">
        <f t="shared" si="2"/>
        <v>0</v>
      </c>
      <c r="Q142" s="135" t="str">
        <f>VLOOKUP(P142,IDCODE!$A$1:$B$96,2,0)</f>
        <v>Không</v>
      </c>
      <c r="R142" s="135" t="str">
        <f>VLOOKUP(B142,DS!$D$3:$P$2489,13,0)</f>
        <v>Hoãn Thi L1</v>
      </c>
      <c r="S142" s="135"/>
    </row>
    <row r="143" spans="1:19" s="137" customFormat="1" ht="13.5">
      <c r="A143" s="133">
        <v>137</v>
      </c>
      <c r="B143" s="142">
        <v>1920216586</v>
      </c>
      <c r="C143" s="143" t="s">
        <v>304</v>
      </c>
      <c r="D143" s="144" t="s">
        <v>494</v>
      </c>
      <c r="E143" s="145" t="s">
        <v>700</v>
      </c>
      <c r="F143" s="145" t="s">
        <v>713</v>
      </c>
      <c r="G143" s="136"/>
      <c r="H143" s="136"/>
      <c r="I143" s="136"/>
      <c r="J143" s="136"/>
      <c r="K143" s="136"/>
      <c r="L143" s="136"/>
      <c r="M143" s="136"/>
      <c r="N143" s="136"/>
      <c r="O143" s="146"/>
      <c r="P143" s="134">
        <f t="shared" si="2"/>
        <v>0</v>
      </c>
      <c r="Q143" s="135" t="str">
        <f>VLOOKUP(P143,IDCODE!$A$1:$B$96,2,0)</f>
        <v>Không</v>
      </c>
      <c r="R143" s="135" t="str">
        <f>VLOOKUP(B143,DS!$D$3:$P$2489,13,0)</f>
        <v>Nợ LP</v>
      </c>
      <c r="S143" s="135"/>
    </row>
    <row r="144" spans="1:19" s="137" customFormat="1" ht="13.5">
      <c r="A144" s="133">
        <v>138</v>
      </c>
      <c r="B144" s="142">
        <v>2020254105</v>
      </c>
      <c r="C144" s="143" t="s">
        <v>535</v>
      </c>
      <c r="D144" s="144" t="s">
        <v>494</v>
      </c>
      <c r="E144" s="145" t="s">
        <v>526</v>
      </c>
      <c r="F144" s="145" t="s">
        <v>527</v>
      </c>
      <c r="G144" s="136"/>
      <c r="H144" s="136"/>
      <c r="I144" s="136"/>
      <c r="J144" s="136"/>
      <c r="K144" s="136"/>
      <c r="L144" s="136"/>
      <c r="M144" s="136"/>
      <c r="N144" s="136"/>
      <c r="O144" s="146"/>
      <c r="P144" s="134">
        <f t="shared" si="2"/>
        <v>0</v>
      </c>
      <c r="Q144" s="135" t="str">
        <f>VLOOKUP(P144,IDCODE!$A$1:$B$96,2,0)</f>
        <v>Không</v>
      </c>
      <c r="R144" s="135">
        <f>VLOOKUP(B144,DS!$D$3:$P$2489,13,0)</f>
        <v>0</v>
      </c>
      <c r="S144" s="135"/>
    </row>
    <row r="145" spans="1:19" s="137" customFormat="1" ht="13.5">
      <c r="A145" s="133">
        <v>139</v>
      </c>
      <c r="B145" s="142">
        <v>2020345332</v>
      </c>
      <c r="C145" s="143" t="s">
        <v>666</v>
      </c>
      <c r="D145" s="144" t="s">
        <v>494</v>
      </c>
      <c r="E145" s="145" t="s">
        <v>682</v>
      </c>
      <c r="F145" s="145" t="s">
        <v>629</v>
      </c>
      <c r="G145" s="136"/>
      <c r="H145" s="136"/>
      <c r="I145" s="136"/>
      <c r="J145" s="136"/>
      <c r="K145" s="136"/>
      <c r="L145" s="136"/>
      <c r="M145" s="136"/>
      <c r="N145" s="136"/>
      <c r="O145" s="146"/>
      <c r="P145" s="134">
        <f t="shared" si="2"/>
        <v>0</v>
      </c>
      <c r="Q145" s="135" t="str">
        <f>VLOOKUP(P145,IDCODE!$A$1:$B$96,2,0)</f>
        <v>Không</v>
      </c>
      <c r="R145" s="135" t="str">
        <f>VLOOKUP(B145,DS!$D$3:$P$2489,13,0)</f>
        <v>Nợ LP</v>
      </c>
      <c r="S145" s="135"/>
    </row>
    <row r="146" spans="1:19" s="137" customFormat="1" ht="13.5">
      <c r="A146" s="133">
        <v>140</v>
      </c>
      <c r="B146" s="142">
        <v>2020726504</v>
      </c>
      <c r="C146" s="143" t="s">
        <v>328</v>
      </c>
      <c r="D146" s="144" t="s">
        <v>494</v>
      </c>
      <c r="E146" s="145" t="s">
        <v>655</v>
      </c>
      <c r="F146" s="145" t="s">
        <v>629</v>
      </c>
      <c r="G146" s="136"/>
      <c r="H146" s="136"/>
      <c r="I146" s="136"/>
      <c r="J146" s="136"/>
      <c r="K146" s="136"/>
      <c r="L146" s="136"/>
      <c r="M146" s="136"/>
      <c r="N146" s="136"/>
      <c r="O146" s="146"/>
      <c r="P146" s="134">
        <f t="shared" si="2"/>
        <v>0</v>
      </c>
      <c r="Q146" s="135" t="str">
        <f>VLOOKUP(P146,IDCODE!$A$1:$B$96,2,0)</f>
        <v>Không</v>
      </c>
      <c r="R146" s="135">
        <f>VLOOKUP(B146,DS!$D$3:$P$2489,13,0)</f>
        <v>0</v>
      </c>
      <c r="S146" s="135"/>
    </row>
    <row r="147" spans="1:19" s="137" customFormat="1" ht="13.5">
      <c r="A147" s="133">
        <v>141</v>
      </c>
      <c r="B147" s="142">
        <v>2020714780</v>
      </c>
      <c r="C147" s="143" t="s">
        <v>493</v>
      </c>
      <c r="D147" s="144" t="s">
        <v>494</v>
      </c>
      <c r="E147" s="145" t="s">
        <v>478</v>
      </c>
      <c r="F147" s="145" t="s">
        <v>396</v>
      </c>
      <c r="G147" s="136"/>
      <c r="H147" s="136"/>
      <c r="I147" s="136"/>
      <c r="J147" s="136"/>
      <c r="K147" s="136"/>
      <c r="L147" s="136"/>
      <c r="M147" s="136"/>
      <c r="N147" s="136"/>
      <c r="O147" s="146"/>
      <c r="P147" s="134">
        <f t="shared" si="2"/>
        <v>0</v>
      </c>
      <c r="Q147" s="135" t="str">
        <f>VLOOKUP(P147,IDCODE!$A$1:$B$96,2,0)</f>
        <v>Không</v>
      </c>
      <c r="R147" s="135" t="str">
        <f>VLOOKUP(B147,DS!$D$3:$P$2489,13,0)</f>
        <v>Nợ LP, HP</v>
      </c>
      <c r="S147" s="135"/>
    </row>
    <row r="148" spans="1:19" s="137" customFormat="1" ht="13.5">
      <c r="A148" s="133">
        <v>142</v>
      </c>
      <c r="B148" s="142">
        <v>2020345385</v>
      </c>
      <c r="C148" s="143" t="s">
        <v>686</v>
      </c>
      <c r="D148" s="144" t="s">
        <v>318</v>
      </c>
      <c r="E148" s="145" t="s">
        <v>682</v>
      </c>
      <c r="F148" s="145" t="s">
        <v>629</v>
      </c>
      <c r="G148" s="136"/>
      <c r="H148" s="136"/>
      <c r="I148" s="136"/>
      <c r="J148" s="136"/>
      <c r="K148" s="136"/>
      <c r="L148" s="136"/>
      <c r="M148" s="136"/>
      <c r="N148" s="136"/>
      <c r="O148" s="146"/>
      <c r="P148" s="134">
        <f t="shared" si="2"/>
        <v>0</v>
      </c>
      <c r="Q148" s="135" t="str">
        <f>VLOOKUP(P148,IDCODE!$A$1:$B$96,2,0)</f>
        <v>Không</v>
      </c>
      <c r="R148" s="135">
        <f>VLOOKUP(B148,DS!$D$3:$P$2489,13,0)</f>
        <v>0</v>
      </c>
      <c r="S148" s="135"/>
    </row>
    <row r="149" spans="1:19" s="137" customFormat="1" ht="13.5">
      <c r="A149" s="133">
        <v>143</v>
      </c>
      <c r="B149" s="142">
        <v>2020214207</v>
      </c>
      <c r="C149" s="143" t="s">
        <v>404</v>
      </c>
      <c r="D149" s="144" t="s">
        <v>318</v>
      </c>
      <c r="E149" s="145" t="s">
        <v>393</v>
      </c>
      <c r="F149" s="145" t="s">
        <v>394</v>
      </c>
      <c r="G149" s="136"/>
      <c r="H149" s="136"/>
      <c r="I149" s="136"/>
      <c r="J149" s="136"/>
      <c r="K149" s="136"/>
      <c r="L149" s="136"/>
      <c r="M149" s="136"/>
      <c r="N149" s="136"/>
      <c r="O149" s="146"/>
      <c r="P149" s="134">
        <f t="shared" si="2"/>
        <v>0</v>
      </c>
      <c r="Q149" s="135" t="str">
        <f>VLOOKUP(P149,IDCODE!$A$1:$B$96,2,0)</f>
        <v>Không</v>
      </c>
      <c r="R149" s="135">
        <f>VLOOKUP(B149,DS!$D$3:$P$2489,13,0)</f>
        <v>0</v>
      </c>
      <c r="S149" s="135"/>
    </row>
    <row r="150" spans="1:19" s="137" customFormat="1" ht="13.5">
      <c r="A150" s="133">
        <v>144</v>
      </c>
      <c r="B150" s="142">
        <v>2020216231</v>
      </c>
      <c r="C150" s="143" t="s">
        <v>536</v>
      </c>
      <c r="D150" s="144" t="s">
        <v>318</v>
      </c>
      <c r="E150" s="145" t="s">
        <v>526</v>
      </c>
      <c r="F150" s="145" t="s">
        <v>534</v>
      </c>
      <c r="G150" s="136"/>
      <c r="H150" s="136"/>
      <c r="I150" s="136"/>
      <c r="J150" s="136"/>
      <c r="K150" s="136"/>
      <c r="L150" s="136"/>
      <c r="M150" s="136"/>
      <c r="N150" s="136"/>
      <c r="O150" s="146"/>
      <c r="P150" s="134">
        <f t="shared" si="2"/>
        <v>0</v>
      </c>
      <c r="Q150" s="135" t="str">
        <f>VLOOKUP(P150,IDCODE!$A$1:$B$96,2,0)</f>
        <v>Không</v>
      </c>
      <c r="R150" s="135">
        <f>VLOOKUP(B150,DS!$D$3:$P$2489,13,0)</f>
        <v>0</v>
      </c>
      <c r="S150" s="135"/>
    </row>
    <row r="151" spans="1:19" s="137" customFormat="1" ht="13.5">
      <c r="A151" s="133">
        <v>145</v>
      </c>
      <c r="B151" s="142">
        <v>2020324312</v>
      </c>
      <c r="C151" s="143" t="s">
        <v>326</v>
      </c>
      <c r="D151" s="144" t="s">
        <v>318</v>
      </c>
      <c r="E151" s="145" t="s">
        <v>655</v>
      </c>
      <c r="F151" s="145" t="s">
        <v>629</v>
      </c>
      <c r="G151" s="136"/>
      <c r="H151" s="136"/>
      <c r="I151" s="136"/>
      <c r="J151" s="136"/>
      <c r="K151" s="136"/>
      <c r="L151" s="136"/>
      <c r="M151" s="136"/>
      <c r="N151" s="136"/>
      <c r="O151" s="146"/>
      <c r="P151" s="134">
        <f t="shared" si="2"/>
        <v>0</v>
      </c>
      <c r="Q151" s="135" t="str">
        <f>VLOOKUP(P151,IDCODE!$A$1:$B$96,2,0)</f>
        <v>Không</v>
      </c>
      <c r="R151" s="135" t="str">
        <f>VLOOKUP(B151,DS!$D$3:$P$2489,13,0)</f>
        <v>Nợ LP</v>
      </c>
      <c r="S151" s="135"/>
    </row>
    <row r="152" spans="1:19" s="137" customFormat="1" ht="13.5">
      <c r="A152" s="133">
        <v>146</v>
      </c>
      <c r="B152" s="142">
        <v>2020714163</v>
      </c>
      <c r="C152" s="143" t="s">
        <v>465</v>
      </c>
      <c r="D152" s="144" t="s">
        <v>318</v>
      </c>
      <c r="E152" s="145" t="s">
        <v>450</v>
      </c>
      <c r="F152" s="145" t="s">
        <v>396</v>
      </c>
      <c r="G152" s="136"/>
      <c r="H152" s="136"/>
      <c r="I152" s="136"/>
      <c r="J152" s="136"/>
      <c r="K152" s="136"/>
      <c r="L152" s="136"/>
      <c r="M152" s="136"/>
      <c r="N152" s="136"/>
      <c r="O152" s="146"/>
      <c r="P152" s="134">
        <f t="shared" si="2"/>
        <v>0</v>
      </c>
      <c r="Q152" s="135" t="str">
        <f>VLOOKUP(P152,IDCODE!$A$1:$B$96,2,0)</f>
        <v>Không</v>
      </c>
      <c r="R152" s="135" t="str">
        <f>VLOOKUP(B152,DS!$D$3:$P$2489,13,0)</f>
        <v>Nợ LP</v>
      </c>
      <c r="S152" s="135"/>
    </row>
    <row r="153" spans="1:19" s="137" customFormat="1" ht="13.5">
      <c r="A153" s="133">
        <v>147</v>
      </c>
      <c r="B153" s="142">
        <v>2020216627</v>
      </c>
      <c r="C153" s="143" t="s">
        <v>714</v>
      </c>
      <c r="D153" s="144" t="s">
        <v>715</v>
      </c>
      <c r="E153" s="145" t="s">
        <v>700</v>
      </c>
      <c r="F153" s="145" t="s">
        <v>701</v>
      </c>
      <c r="G153" s="136"/>
      <c r="H153" s="136"/>
      <c r="I153" s="136"/>
      <c r="J153" s="136"/>
      <c r="K153" s="136"/>
      <c r="L153" s="136"/>
      <c r="M153" s="136"/>
      <c r="N153" s="136"/>
      <c r="O153" s="146"/>
      <c r="P153" s="134">
        <f t="shared" si="2"/>
        <v>0</v>
      </c>
      <c r="Q153" s="135" t="str">
        <f>VLOOKUP(P153,IDCODE!$A$1:$B$96,2,0)</f>
        <v>Không</v>
      </c>
      <c r="R153" s="135">
        <f>VLOOKUP(B153,DS!$D$3:$P$2489,13,0)</f>
        <v>0</v>
      </c>
      <c r="S153" s="135"/>
    </row>
    <row r="154" spans="1:19" s="137" customFormat="1" ht="13.5">
      <c r="A154" s="133">
        <v>148</v>
      </c>
      <c r="B154" s="142">
        <v>2020254436</v>
      </c>
      <c r="C154" s="143" t="s">
        <v>390</v>
      </c>
      <c r="D154" s="144" t="s">
        <v>391</v>
      </c>
      <c r="E154" s="145" t="s">
        <v>381</v>
      </c>
      <c r="F154" s="145" t="s">
        <v>368</v>
      </c>
      <c r="G154" s="136"/>
      <c r="H154" s="136"/>
      <c r="I154" s="136"/>
      <c r="J154" s="136"/>
      <c r="K154" s="136"/>
      <c r="L154" s="136"/>
      <c r="M154" s="136"/>
      <c r="N154" s="136"/>
      <c r="O154" s="146"/>
      <c r="P154" s="134">
        <f t="shared" si="2"/>
        <v>0</v>
      </c>
      <c r="Q154" s="135" t="str">
        <f>VLOOKUP(P154,IDCODE!$A$1:$B$96,2,0)</f>
        <v>Không</v>
      </c>
      <c r="R154" s="135" t="str">
        <f>VLOOKUP(B154,DS!$D$3:$P$2489,13,0)</f>
        <v>Nợ LP</v>
      </c>
      <c r="S154" s="135"/>
    </row>
    <row r="155" spans="1:19" s="137" customFormat="1" ht="13.5">
      <c r="A155" s="133">
        <v>149</v>
      </c>
      <c r="B155" s="142">
        <v>2020716711</v>
      </c>
      <c r="C155" s="143" t="s">
        <v>495</v>
      </c>
      <c r="D155" s="144" t="s">
        <v>391</v>
      </c>
      <c r="E155" s="145" t="s">
        <v>478</v>
      </c>
      <c r="F155" s="145" t="s">
        <v>396</v>
      </c>
      <c r="G155" s="136"/>
      <c r="H155" s="136"/>
      <c r="I155" s="136"/>
      <c r="J155" s="136"/>
      <c r="K155" s="136"/>
      <c r="L155" s="136"/>
      <c r="M155" s="136"/>
      <c r="N155" s="136"/>
      <c r="O155" s="146"/>
      <c r="P155" s="134">
        <f t="shared" si="2"/>
        <v>0</v>
      </c>
      <c r="Q155" s="135" t="str">
        <f>VLOOKUP(P155,IDCODE!$A$1:$B$96,2,0)</f>
        <v>Không</v>
      </c>
      <c r="R155" s="135">
        <f>VLOOKUP(B155,DS!$D$3:$P$2489,13,0)</f>
        <v>0</v>
      </c>
      <c r="S155" s="135"/>
    </row>
    <row r="156" spans="1:19" s="137" customFormat="1" ht="13.5">
      <c r="A156" s="133">
        <v>150</v>
      </c>
      <c r="B156" s="142">
        <v>2020255968</v>
      </c>
      <c r="C156" s="143" t="s">
        <v>589</v>
      </c>
      <c r="D156" s="144" t="s">
        <v>590</v>
      </c>
      <c r="E156" s="145" t="s">
        <v>591</v>
      </c>
      <c r="F156" s="145" t="s">
        <v>571</v>
      </c>
      <c r="G156" s="136"/>
      <c r="H156" s="136"/>
      <c r="I156" s="136"/>
      <c r="J156" s="136"/>
      <c r="K156" s="136"/>
      <c r="L156" s="136"/>
      <c r="M156" s="136"/>
      <c r="N156" s="136"/>
      <c r="O156" s="146"/>
      <c r="P156" s="134">
        <f t="shared" si="2"/>
        <v>0</v>
      </c>
      <c r="Q156" s="135" t="str">
        <f>VLOOKUP(P156,IDCODE!$A$1:$B$96,2,0)</f>
        <v>Không</v>
      </c>
      <c r="R156" s="135" t="str">
        <f>VLOOKUP(B156,DS!$D$3:$P$2489,13,0)</f>
        <v>Nợ LP</v>
      </c>
      <c r="S156" s="135"/>
    </row>
    <row r="157" spans="1:19" s="137" customFormat="1" ht="13.5">
      <c r="A157" s="133">
        <v>151</v>
      </c>
      <c r="B157" s="142">
        <v>2021213739</v>
      </c>
      <c r="C157" s="143" t="s">
        <v>716</v>
      </c>
      <c r="D157" s="144" t="s">
        <v>717</v>
      </c>
      <c r="E157" s="145" t="s">
        <v>700</v>
      </c>
      <c r="F157" s="145" t="s">
        <v>701</v>
      </c>
      <c r="G157" s="136"/>
      <c r="H157" s="136"/>
      <c r="I157" s="136"/>
      <c r="J157" s="136"/>
      <c r="K157" s="136"/>
      <c r="L157" s="136"/>
      <c r="M157" s="136"/>
      <c r="N157" s="136"/>
      <c r="O157" s="146"/>
      <c r="P157" s="134">
        <f t="shared" si="2"/>
        <v>0</v>
      </c>
      <c r="Q157" s="135" t="str">
        <f>VLOOKUP(P157,IDCODE!$A$1:$B$96,2,0)</f>
        <v>Không</v>
      </c>
      <c r="R157" s="135">
        <f>VLOOKUP(B157,DS!$D$3:$P$2489,13,0)</f>
        <v>0</v>
      </c>
      <c r="S157" s="135"/>
    </row>
    <row r="158" spans="1:19" s="137" customFormat="1" ht="13.5">
      <c r="A158" s="133">
        <v>152</v>
      </c>
      <c r="B158" s="142">
        <v>2021224211</v>
      </c>
      <c r="C158" s="143" t="s">
        <v>358</v>
      </c>
      <c r="D158" s="144" t="s">
        <v>359</v>
      </c>
      <c r="E158" s="145" t="s">
        <v>354</v>
      </c>
      <c r="F158" s="145" t="s">
        <v>355</v>
      </c>
      <c r="G158" s="136"/>
      <c r="H158" s="136"/>
      <c r="I158" s="136"/>
      <c r="J158" s="136"/>
      <c r="K158" s="136"/>
      <c r="L158" s="136"/>
      <c r="M158" s="136"/>
      <c r="N158" s="136"/>
      <c r="O158" s="146"/>
      <c r="P158" s="134">
        <f t="shared" si="2"/>
        <v>0</v>
      </c>
      <c r="Q158" s="135" t="str">
        <f>VLOOKUP(P158,IDCODE!$A$1:$B$96,2,0)</f>
        <v>Không</v>
      </c>
      <c r="R158" s="135" t="str">
        <f>VLOOKUP(B158,DS!$D$3:$P$2489,13,0)</f>
        <v>Nợ LP</v>
      </c>
      <c r="S158" s="135"/>
    </row>
    <row r="159" spans="1:19" s="137" customFormat="1" ht="13.5">
      <c r="A159" s="133">
        <v>153</v>
      </c>
      <c r="B159" s="142">
        <v>2021340532</v>
      </c>
      <c r="C159" s="143" t="s">
        <v>481</v>
      </c>
      <c r="D159" s="144" t="s">
        <v>497</v>
      </c>
      <c r="E159" s="145" t="s">
        <v>526</v>
      </c>
      <c r="F159" s="145" t="s">
        <v>527</v>
      </c>
      <c r="G159" s="136"/>
      <c r="H159" s="136"/>
      <c r="I159" s="136"/>
      <c r="J159" s="136"/>
      <c r="K159" s="136"/>
      <c r="L159" s="136"/>
      <c r="M159" s="136"/>
      <c r="N159" s="136"/>
      <c r="O159" s="146"/>
      <c r="P159" s="134">
        <f t="shared" si="2"/>
        <v>0</v>
      </c>
      <c r="Q159" s="135" t="str">
        <f>VLOOKUP(P159,IDCODE!$A$1:$B$96,2,0)</f>
        <v>Không</v>
      </c>
      <c r="R159" s="135" t="str">
        <f>VLOOKUP(B159,DS!$D$3:$P$2489,13,0)</f>
        <v>Nợ LP</v>
      </c>
      <c r="S159" s="135"/>
    </row>
    <row r="160" spans="1:19" s="137" customFormat="1" ht="13.5">
      <c r="A160" s="133">
        <v>154</v>
      </c>
      <c r="B160" s="142">
        <v>171578978</v>
      </c>
      <c r="C160" s="143" t="s">
        <v>496</v>
      </c>
      <c r="D160" s="144" t="s">
        <v>497</v>
      </c>
      <c r="E160" s="145" t="s">
        <v>478</v>
      </c>
      <c r="F160" s="145" t="s">
        <v>498</v>
      </c>
      <c r="G160" s="136"/>
      <c r="H160" s="136"/>
      <c r="I160" s="136"/>
      <c r="J160" s="136"/>
      <c r="K160" s="136"/>
      <c r="L160" s="136"/>
      <c r="M160" s="136"/>
      <c r="N160" s="136"/>
      <c r="O160" s="146"/>
      <c r="P160" s="134">
        <f t="shared" si="2"/>
        <v>0</v>
      </c>
      <c r="Q160" s="135" t="str">
        <f>VLOOKUP(P160,IDCODE!$A$1:$B$96,2,0)</f>
        <v>Không</v>
      </c>
      <c r="R160" s="135" t="str">
        <f>VLOOKUP(B160,DS!$D$3:$P$2489,13,0)</f>
        <v>Nợ LP</v>
      </c>
      <c r="S160" s="135"/>
    </row>
    <row r="161" spans="1:19" s="137" customFormat="1" ht="13.5">
      <c r="A161" s="133">
        <v>155</v>
      </c>
      <c r="B161" s="142">
        <v>2020348212</v>
      </c>
      <c r="C161" s="143" t="s">
        <v>616</v>
      </c>
      <c r="D161" s="144" t="s">
        <v>319</v>
      </c>
      <c r="E161" s="145" t="s">
        <v>600</v>
      </c>
      <c r="F161" s="145" t="s">
        <v>601</v>
      </c>
      <c r="G161" s="136"/>
      <c r="H161" s="136"/>
      <c r="I161" s="136"/>
      <c r="J161" s="136"/>
      <c r="K161" s="136"/>
      <c r="L161" s="136"/>
      <c r="M161" s="136"/>
      <c r="N161" s="136"/>
      <c r="O161" s="146"/>
      <c r="P161" s="134">
        <f t="shared" si="2"/>
        <v>0</v>
      </c>
      <c r="Q161" s="135" t="str">
        <f>VLOOKUP(P161,IDCODE!$A$1:$B$96,2,0)</f>
        <v>Không</v>
      </c>
      <c r="R161" s="135" t="str">
        <f>VLOOKUP(B161,DS!$D$3:$P$2489,13,0)</f>
        <v>Nợ LP</v>
      </c>
      <c r="S161" s="135"/>
    </row>
    <row r="162" spans="1:19" s="137" customFormat="1" ht="13.5">
      <c r="A162" s="133">
        <v>156</v>
      </c>
      <c r="B162" s="142">
        <v>2020220736</v>
      </c>
      <c r="C162" s="143" t="s">
        <v>337</v>
      </c>
      <c r="D162" s="144" t="s">
        <v>319</v>
      </c>
      <c r="E162" s="145" t="s">
        <v>354</v>
      </c>
      <c r="F162" s="145" t="s">
        <v>355</v>
      </c>
      <c r="G162" s="136"/>
      <c r="H162" s="136"/>
      <c r="I162" s="136"/>
      <c r="J162" s="136"/>
      <c r="K162" s="136"/>
      <c r="L162" s="136"/>
      <c r="M162" s="136"/>
      <c r="N162" s="136"/>
      <c r="O162" s="146"/>
      <c r="P162" s="134">
        <f t="shared" si="2"/>
        <v>0</v>
      </c>
      <c r="Q162" s="135" t="str">
        <f>VLOOKUP(P162,IDCODE!$A$1:$B$96,2,0)</f>
        <v>Không</v>
      </c>
      <c r="R162" s="135">
        <f>VLOOKUP(B162,DS!$D$3:$P$2489,13,0)</f>
        <v>0</v>
      </c>
      <c r="S162" s="135"/>
    </row>
    <row r="163" spans="1:19" s="137" customFormat="1" ht="13.5">
      <c r="A163" s="133">
        <v>157</v>
      </c>
      <c r="B163" s="142">
        <v>2020244949</v>
      </c>
      <c r="C163" s="143" t="s">
        <v>614</v>
      </c>
      <c r="D163" s="144" t="s">
        <v>319</v>
      </c>
      <c r="E163" s="145" t="s">
        <v>600</v>
      </c>
      <c r="F163" s="145" t="s">
        <v>406</v>
      </c>
      <c r="G163" s="136"/>
      <c r="H163" s="136"/>
      <c r="I163" s="136"/>
      <c r="J163" s="136"/>
      <c r="K163" s="136"/>
      <c r="L163" s="136"/>
      <c r="M163" s="136"/>
      <c r="N163" s="136"/>
      <c r="O163" s="146"/>
      <c r="P163" s="134">
        <f t="shared" si="2"/>
        <v>0</v>
      </c>
      <c r="Q163" s="135" t="str">
        <f>VLOOKUP(P163,IDCODE!$A$1:$B$96,2,0)</f>
        <v>Không</v>
      </c>
      <c r="R163" s="135" t="str">
        <f>VLOOKUP(B163,DS!$D$3:$P$2489,13,0)</f>
        <v>Nợ LP</v>
      </c>
      <c r="S163" s="135"/>
    </row>
    <row r="164" spans="1:19" s="137" customFormat="1" ht="13.5">
      <c r="A164" s="133">
        <v>158</v>
      </c>
      <c r="B164" s="142">
        <v>2020714371</v>
      </c>
      <c r="C164" s="143" t="s">
        <v>642</v>
      </c>
      <c r="D164" s="144" t="s">
        <v>319</v>
      </c>
      <c r="E164" s="145" t="s">
        <v>628</v>
      </c>
      <c r="F164" s="145" t="s">
        <v>629</v>
      </c>
      <c r="G164" s="136"/>
      <c r="H164" s="136"/>
      <c r="I164" s="136"/>
      <c r="J164" s="136"/>
      <c r="K164" s="136"/>
      <c r="L164" s="136"/>
      <c r="M164" s="136"/>
      <c r="N164" s="136"/>
      <c r="O164" s="146"/>
      <c r="P164" s="134">
        <f t="shared" si="2"/>
        <v>0</v>
      </c>
      <c r="Q164" s="135" t="str">
        <f>VLOOKUP(P164,IDCODE!$A$1:$B$96,2,0)</f>
        <v>Không</v>
      </c>
      <c r="R164" s="135" t="str">
        <f>VLOOKUP(B164,DS!$D$3:$P$2489,13,0)</f>
        <v>Nợ LP</v>
      </c>
      <c r="S164" s="135"/>
    </row>
    <row r="165" spans="1:19" s="137" customFormat="1" ht="13.5">
      <c r="A165" s="133">
        <v>159</v>
      </c>
      <c r="B165" s="142">
        <v>2020345361</v>
      </c>
      <c r="C165" s="143" t="s">
        <v>499</v>
      </c>
      <c r="D165" s="144" t="s">
        <v>319</v>
      </c>
      <c r="E165" s="145" t="s">
        <v>478</v>
      </c>
      <c r="F165" s="145" t="s">
        <v>396</v>
      </c>
      <c r="G165" s="136"/>
      <c r="H165" s="136"/>
      <c r="I165" s="136"/>
      <c r="J165" s="136"/>
      <c r="K165" s="136"/>
      <c r="L165" s="136"/>
      <c r="M165" s="136"/>
      <c r="N165" s="136"/>
      <c r="O165" s="146"/>
      <c r="P165" s="134">
        <f t="shared" si="2"/>
        <v>0</v>
      </c>
      <c r="Q165" s="135" t="str">
        <f>VLOOKUP(P165,IDCODE!$A$1:$B$96,2,0)</f>
        <v>Không</v>
      </c>
      <c r="R165" s="135">
        <f>VLOOKUP(B165,DS!$D$3:$P$2489,13,0)</f>
        <v>0</v>
      </c>
      <c r="S165" s="135"/>
    </row>
    <row r="166" spans="1:19" s="137" customFormat="1" ht="13.5">
      <c r="A166" s="133">
        <v>160</v>
      </c>
      <c r="B166" s="142">
        <v>2020210873</v>
      </c>
      <c r="C166" s="143" t="s">
        <v>338</v>
      </c>
      <c r="D166" s="144" t="s">
        <v>319</v>
      </c>
      <c r="E166" s="145" t="s">
        <v>367</v>
      </c>
      <c r="F166" s="145" t="s">
        <v>368</v>
      </c>
      <c r="G166" s="136"/>
      <c r="H166" s="136"/>
      <c r="I166" s="136"/>
      <c r="J166" s="136"/>
      <c r="K166" s="136"/>
      <c r="L166" s="136"/>
      <c r="M166" s="136"/>
      <c r="N166" s="136"/>
      <c r="O166" s="146"/>
      <c r="P166" s="134">
        <f t="shared" si="2"/>
        <v>0</v>
      </c>
      <c r="Q166" s="135" t="str">
        <f>VLOOKUP(P166,IDCODE!$A$1:$B$96,2,0)</f>
        <v>Không</v>
      </c>
      <c r="R166" s="135" t="str">
        <f>VLOOKUP(B166,DS!$D$3:$P$2489,13,0)</f>
        <v>Nợ LP</v>
      </c>
      <c r="S166" s="135"/>
    </row>
    <row r="167" spans="1:19" s="137" customFormat="1" ht="13.5">
      <c r="A167" s="133">
        <v>161</v>
      </c>
      <c r="B167" s="142">
        <v>2020345391</v>
      </c>
      <c r="C167" s="143" t="s">
        <v>615</v>
      </c>
      <c r="D167" s="144" t="s">
        <v>319</v>
      </c>
      <c r="E167" s="145" t="s">
        <v>600</v>
      </c>
      <c r="F167" s="145" t="s">
        <v>601</v>
      </c>
      <c r="G167" s="136"/>
      <c r="H167" s="136"/>
      <c r="I167" s="136"/>
      <c r="J167" s="136"/>
      <c r="K167" s="136"/>
      <c r="L167" s="136"/>
      <c r="M167" s="136"/>
      <c r="N167" s="136"/>
      <c r="O167" s="146"/>
      <c r="P167" s="134">
        <f t="shared" si="2"/>
        <v>0</v>
      </c>
      <c r="Q167" s="135" t="str">
        <f>VLOOKUP(P167,IDCODE!$A$1:$B$96,2,0)</f>
        <v>Không</v>
      </c>
      <c r="R167" s="135">
        <f>VLOOKUP(B167,DS!$D$3:$P$2489,13,0)</f>
        <v>0</v>
      </c>
      <c r="S167" s="135"/>
    </row>
    <row r="168" spans="1:19" s="137" customFormat="1" ht="13.5">
      <c r="A168" s="133">
        <v>162</v>
      </c>
      <c r="B168" s="142">
        <v>171576618</v>
      </c>
      <c r="C168" s="143" t="s">
        <v>405</v>
      </c>
      <c r="D168" s="144" t="s">
        <v>319</v>
      </c>
      <c r="E168" s="145" t="s">
        <v>393</v>
      </c>
      <c r="F168" s="145" t="s">
        <v>406</v>
      </c>
      <c r="G168" s="136"/>
      <c r="H168" s="136"/>
      <c r="I168" s="136"/>
      <c r="J168" s="136"/>
      <c r="K168" s="136"/>
      <c r="L168" s="136"/>
      <c r="M168" s="136"/>
      <c r="N168" s="136"/>
      <c r="O168" s="146"/>
      <c r="P168" s="134">
        <f t="shared" si="2"/>
        <v>0</v>
      </c>
      <c r="Q168" s="135" t="str">
        <f>VLOOKUP(P168,IDCODE!$A$1:$B$96,2,0)</f>
        <v>Không</v>
      </c>
      <c r="R168" s="135" t="str">
        <f>VLOOKUP(B168,DS!$D$3:$P$2489,13,0)</f>
        <v>Nợ LP</v>
      </c>
      <c r="S168" s="135"/>
    </row>
    <row r="169" spans="1:19" s="137" customFormat="1" ht="13.5">
      <c r="A169" s="133">
        <v>163</v>
      </c>
      <c r="B169" s="142">
        <v>2020255073</v>
      </c>
      <c r="C169" s="143" t="s">
        <v>537</v>
      </c>
      <c r="D169" s="144" t="s">
        <v>319</v>
      </c>
      <c r="E169" s="145" t="s">
        <v>526</v>
      </c>
      <c r="F169" s="145" t="s">
        <v>527</v>
      </c>
      <c r="G169" s="136"/>
      <c r="H169" s="136"/>
      <c r="I169" s="136"/>
      <c r="J169" s="136"/>
      <c r="K169" s="136"/>
      <c r="L169" s="136"/>
      <c r="M169" s="136"/>
      <c r="N169" s="136"/>
      <c r="O169" s="146"/>
      <c r="P169" s="134">
        <f t="shared" si="2"/>
        <v>0</v>
      </c>
      <c r="Q169" s="135" t="str">
        <f>VLOOKUP(P169,IDCODE!$A$1:$B$96,2,0)</f>
        <v>Không</v>
      </c>
      <c r="R169" s="135">
        <f>VLOOKUP(B169,DS!$D$3:$P$2489,13,0)</f>
        <v>0</v>
      </c>
      <c r="S169" s="135"/>
    </row>
    <row r="170" spans="1:19" s="137" customFormat="1" ht="13.5">
      <c r="A170" s="133">
        <v>164</v>
      </c>
      <c r="B170" s="142">
        <v>2020714826</v>
      </c>
      <c r="C170" s="143" t="s">
        <v>441</v>
      </c>
      <c r="D170" s="144" t="s">
        <v>319</v>
      </c>
      <c r="E170" s="145" t="s">
        <v>422</v>
      </c>
      <c r="F170" s="145" t="s">
        <v>396</v>
      </c>
      <c r="G170" s="136"/>
      <c r="H170" s="136"/>
      <c r="I170" s="136"/>
      <c r="J170" s="136"/>
      <c r="K170" s="136"/>
      <c r="L170" s="136"/>
      <c r="M170" s="136"/>
      <c r="N170" s="136"/>
      <c r="O170" s="146"/>
      <c r="P170" s="134">
        <f t="shared" si="2"/>
        <v>0</v>
      </c>
      <c r="Q170" s="135" t="str">
        <f>VLOOKUP(P170,IDCODE!$A$1:$B$96,2,0)</f>
        <v>Không</v>
      </c>
      <c r="R170" s="135" t="str">
        <f>VLOOKUP(B170,DS!$D$3:$P$2489,13,0)</f>
        <v>Nợ LP</v>
      </c>
      <c r="S170" s="135"/>
    </row>
    <row r="171" spans="1:19" s="137" customFormat="1" ht="13.5">
      <c r="A171" s="133">
        <v>165</v>
      </c>
      <c r="B171" s="142">
        <v>2020644808</v>
      </c>
      <c r="C171" s="143" t="s">
        <v>374</v>
      </c>
      <c r="D171" s="144" t="s">
        <v>375</v>
      </c>
      <c r="E171" s="145" t="s">
        <v>367</v>
      </c>
      <c r="F171" s="145" t="s">
        <v>368</v>
      </c>
      <c r="G171" s="136"/>
      <c r="H171" s="136"/>
      <c r="I171" s="136"/>
      <c r="J171" s="136"/>
      <c r="K171" s="136"/>
      <c r="L171" s="136"/>
      <c r="M171" s="136"/>
      <c r="N171" s="136"/>
      <c r="O171" s="146"/>
      <c r="P171" s="134">
        <f t="shared" si="2"/>
        <v>0</v>
      </c>
      <c r="Q171" s="135" t="str">
        <f>VLOOKUP(P171,IDCODE!$A$1:$B$96,2,0)</f>
        <v>Không</v>
      </c>
      <c r="R171" s="135" t="str">
        <f>VLOOKUP(B171,DS!$D$3:$P$2489,13,0)</f>
        <v>Nợ LP</v>
      </c>
      <c r="S171" s="135"/>
    </row>
    <row r="172" spans="1:19" s="137" customFormat="1" ht="13.5">
      <c r="A172" s="133">
        <v>166</v>
      </c>
      <c r="B172" s="142">
        <v>2020263678</v>
      </c>
      <c r="C172" s="143" t="s">
        <v>562</v>
      </c>
      <c r="D172" s="144" t="s">
        <v>563</v>
      </c>
      <c r="E172" s="145" t="s">
        <v>560</v>
      </c>
      <c r="F172" s="145" t="s">
        <v>523</v>
      </c>
      <c r="G172" s="136"/>
      <c r="H172" s="136"/>
      <c r="I172" s="136"/>
      <c r="J172" s="136"/>
      <c r="K172" s="136"/>
      <c r="L172" s="136"/>
      <c r="M172" s="136"/>
      <c r="N172" s="136"/>
      <c r="O172" s="146"/>
      <c r="P172" s="134">
        <f t="shared" si="2"/>
        <v>0</v>
      </c>
      <c r="Q172" s="135" t="str">
        <f>VLOOKUP(P172,IDCODE!$A$1:$B$96,2,0)</f>
        <v>Không</v>
      </c>
      <c r="R172" s="135">
        <f>VLOOKUP(B172,DS!$D$3:$P$2489,13,0)</f>
        <v>0</v>
      </c>
      <c r="S172" s="135"/>
    </row>
    <row r="173" spans="1:19" s="137" customFormat="1" ht="13.5">
      <c r="A173" s="133">
        <v>167</v>
      </c>
      <c r="B173" s="142">
        <v>2020710645</v>
      </c>
      <c r="C173" s="143" t="s">
        <v>663</v>
      </c>
      <c r="D173" s="144" t="s">
        <v>563</v>
      </c>
      <c r="E173" s="145" t="s">
        <v>655</v>
      </c>
      <c r="F173" s="145" t="s">
        <v>629</v>
      </c>
      <c r="G173" s="136"/>
      <c r="H173" s="136"/>
      <c r="I173" s="136"/>
      <c r="J173" s="136"/>
      <c r="K173" s="136"/>
      <c r="L173" s="136"/>
      <c r="M173" s="136"/>
      <c r="N173" s="136"/>
      <c r="O173" s="146"/>
      <c r="P173" s="134">
        <f t="shared" si="2"/>
        <v>0</v>
      </c>
      <c r="Q173" s="135" t="str">
        <f>VLOOKUP(P173,IDCODE!$A$1:$B$96,2,0)</f>
        <v>Không</v>
      </c>
      <c r="R173" s="135">
        <f>VLOOKUP(B173,DS!$D$3:$P$2489,13,0)</f>
        <v>0</v>
      </c>
      <c r="S173" s="135"/>
    </row>
    <row r="174" spans="1:19" s="137" customFormat="1" ht="13.5">
      <c r="A174" s="133">
        <v>168</v>
      </c>
      <c r="B174" s="142">
        <v>2020711914</v>
      </c>
      <c r="C174" s="143" t="s">
        <v>643</v>
      </c>
      <c r="D174" s="144" t="s">
        <v>644</v>
      </c>
      <c r="E174" s="145" t="s">
        <v>628</v>
      </c>
      <c r="F174" s="145" t="s">
        <v>292</v>
      </c>
      <c r="G174" s="136"/>
      <c r="H174" s="136"/>
      <c r="I174" s="136"/>
      <c r="J174" s="136"/>
      <c r="K174" s="136"/>
      <c r="L174" s="136"/>
      <c r="M174" s="136"/>
      <c r="N174" s="136"/>
      <c r="O174" s="146"/>
      <c r="P174" s="134">
        <f t="shared" si="2"/>
        <v>0</v>
      </c>
      <c r="Q174" s="135" t="str">
        <f>VLOOKUP(P174,IDCODE!$A$1:$B$96,2,0)</f>
        <v>Không</v>
      </c>
      <c r="R174" s="135" t="str">
        <f>VLOOKUP(B174,DS!$D$3:$P$2489,13,0)</f>
        <v>Nợ LP</v>
      </c>
      <c r="S174" s="135"/>
    </row>
    <row r="175" spans="1:19" s="137" customFormat="1" ht="13.5">
      <c r="A175" s="133">
        <v>169</v>
      </c>
      <c r="B175" s="142">
        <v>2020213454</v>
      </c>
      <c r="C175" s="143" t="s">
        <v>699</v>
      </c>
      <c r="D175" s="144" t="s">
        <v>718</v>
      </c>
      <c r="E175" s="145" t="s">
        <v>700</v>
      </c>
      <c r="F175" s="145" t="s">
        <v>701</v>
      </c>
      <c r="G175" s="136"/>
      <c r="H175" s="136"/>
      <c r="I175" s="136"/>
      <c r="J175" s="136"/>
      <c r="K175" s="136"/>
      <c r="L175" s="136"/>
      <c r="M175" s="136"/>
      <c r="N175" s="136"/>
      <c r="O175" s="146"/>
      <c r="P175" s="134">
        <f t="shared" si="2"/>
        <v>0</v>
      </c>
      <c r="Q175" s="135" t="str">
        <f>VLOOKUP(P175,IDCODE!$A$1:$B$96,2,0)</f>
        <v>Không</v>
      </c>
      <c r="R175" s="135" t="str">
        <f>VLOOKUP(B175,DS!$D$3:$P$2489,13,0)</f>
        <v>Nợ LP</v>
      </c>
      <c r="S175" s="135"/>
    </row>
    <row r="176" spans="1:19" s="137" customFormat="1" ht="13.5">
      <c r="A176" s="133">
        <v>170</v>
      </c>
      <c r="B176" s="142">
        <v>2020514428</v>
      </c>
      <c r="C176" s="143" t="s">
        <v>538</v>
      </c>
      <c r="D176" s="144" t="s">
        <v>539</v>
      </c>
      <c r="E176" s="145" t="s">
        <v>526</v>
      </c>
      <c r="F176" s="145" t="s">
        <v>527</v>
      </c>
      <c r="G176" s="136"/>
      <c r="H176" s="136"/>
      <c r="I176" s="136"/>
      <c r="J176" s="136"/>
      <c r="K176" s="136"/>
      <c r="L176" s="136"/>
      <c r="M176" s="136"/>
      <c r="N176" s="136"/>
      <c r="O176" s="146"/>
      <c r="P176" s="134">
        <f t="shared" si="2"/>
        <v>0</v>
      </c>
      <c r="Q176" s="135" t="str">
        <f>VLOOKUP(P176,IDCODE!$A$1:$B$96,2,0)</f>
        <v>Không</v>
      </c>
      <c r="R176" s="135">
        <f>VLOOKUP(B176,DS!$D$3:$P$2489,13,0)</f>
        <v>0</v>
      </c>
      <c r="S176" s="135"/>
    </row>
    <row r="177" spans="1:19" s="137" customFormat="1" ht="13.5">
      <c r="A177" s="133">
        <v>171</v>
      </c>
      <c r="B177" s="142">
        <v>2021214176</v>
      </c>
      <c r="C177" s="143" t="s">
        <v>719</v>
      </c>
      <c r="D177" s="144" t="s">
        <v>539</v>
      </c>
      <c r="E177" s="145" t="s">
        <v>700</v>
      </c>
      <c r="F177" s="145" t="s">
        <v>701</v>
      </c>
      <c r="G177" s="136"/>
      <c r="H177" s="136"/>
      <c r="I177" s="136"/>
      <c r="J177" s="136"/>
      <c r="K177" s="136"/>
      <c r="L177" s="136"/>
      <c r="M177" s="136"/>
      <c r="N177" s="136"/>
      <c r="O177" s="146"/>
      <c r="P177" s="134">
        <f t="shared" si="2"/>
        <v>0</v>
      </c>
      <c r="Q177" s="135" t="str">
        <f>VLOOKUP(P177,IDCODE!$A$1:$B$96,2,0)</f>
        <v>Không</v>
      </c>
      <c r="R177" s="135">
        <f>VLOOKUP(B177,DS!$D$3:$P$2489,13,0)</f>
        <v>0</v>
      </c>
      <c r="S177" s="135"/>
    </row>
    <row r="178" spans="1:19" s="137" customFormat="1" ht="13.5">
      <c r="A178" s="133">
        <v>172</v>
      </c>
      <c r="B178" s="142">
        <v>2020252988</v>
      </c>
      <c r="C178" s="143" t="s">
        <v>592</v>
      </c>
      <c r="D178" s="144" t="s">
        <v>320</v>
      </c>
      <c r="E178" s="145" t="s">
        <v>591</v>
      </c>
      <c r="F178" s="145" t="s">
        <v>571</v>
      </c>
      <c r="G178" s="136"/>
      <c r="H178" s="136"/>
      <c r="I178" s="136"/>
      <c r="J178" s="136"/>
      <c r="K178" s="136"/>
      <c r="L178" s="136"/>
      <c r="M178" s="136"/>
      <c r="N178" s="136"/>
      <c r="O178" s="146"/>
      <c r="P178" s="134">
        <f t="shared" si="2"/>
        <v>0</v>
      </c>
      <c r="Q178" s="135" t="str">
        <f>VLOOKUP(P178,IDCODE!$A$1:$B$96,2,0)</f>
        <v>Không</v>
      </c>
      <c r="R178" s="135" t="str">
        <f>VLOOKUP(B178,DS!$D$3:$P$2489,13,0)</f>
        <v>Nợ LP</v>
      </c>
      <c r="S178" s="135"/>
    </row>
    <row r="179" spans="1:19" s="137" customFormat="1" ht="13.5">
      <c r="A179" s="133">
        <v>173</v>
      </c>
      <c r="B179" s="142">
        <v>2021716067</v>
      </c>
      <c r="C179" s="143" t="s">
        <v>664</v>
      </c>
      <c r="D179" s="144" t="s">
        <v>665</v>
      </c>
      <c r="E179" s="145" t="s">
        <v>655</v>
      </c>
      <c r="F179" s="145" t="s">
        <v>629</v>
      </c>
      <c r="G179" s="136"/>
      <c r="H179" s="136"/>
      <c r="I179" s="136"/>
      <c r="J179" s="136"/>
      <c r="K179" s="136"/>
      <c r="L179" s="136"/>
      <c r="M179" s="136"/>
      <c r="N179" s="136"/>
      <c r="O179" s="146"/>
      <c r="P179" s="134">
        <f t="shared" si="2"/>
        <v>0</v>
      </c>
      <c r="Q179" s="135" t="str">
        <f>VLOOKUP(P179,IDCODE!$A$1:$B$96,2,0)</f>
        <v>Không</v>
      </c>
      <c r="R179" s="135" t="str">
        <f>VLOOKUP(B179,DS!$D$3:$P$2489,13,0)</f>
        <v>Nợ LP</v>
      </c>
      <c r="S179" s="135"/>
    </row>
    <row r="180" spans="1:19" s="137" customFormat="1" ht="13.5">
      <c r="A180" s="133">
        <v>174</v>
      </c>
      <c r="B180" s="142">
        <v>1911627699</v>
      </c>
      <c r="C180" s="143" t="s">
        <v>313</v>
      </c>
      <c r="D180" s="144" t="s">
        <v>376</v>
      </c>
      <c r="E180" s="145" t="s">
        <v>367</v>
      </c>
      <c r="F180" s="145" t="s">
        <v>377</v>
      </c>
      <c r="G180" s="136"/>
      <c r="H180" s="136"/>
      <c r="I180" s="136"/>
      <c r="J180" s="136"/>
      <c r="K180" s="136"/>
      <c r="L180" s="136"/>
      <c r="M180" s="136"/>
      <c r="N180" s="136"/>
      <c r="O180" s="146"/>
      <c r="P180" s="134">
        <f t="shared" si="2"/>
        <v>0</v>
      </c>
      <c r="Q180" s="135" t="str">
        <f>VLOOKUP(P180,IDCODE!$A$1:$B$96,2,0)</f>
        <v>Không</v>
      </c>
      <c r="R180" s="135">
        <f>VLOOKUP(B180,DS!$D$3:$P$2489,13,0)</f>
        <v>0</v>
      </c>
      <c r="S180" s="135"/>
    </row>
    <row r="181" spans="1:19" s="137" customFormat="1" ht="13.5">
      <c r="A181" s="133">
        <v>175</v>
      </c>
      <c r="B181" s="142">
        <v>2020340881</v>
      </c>
      <c r="C181" s="143" t="s">
        <v>687</v>
      </c>
      <c r="D181" s="144" t="s">
        <v>321</v>
      </c>
      <c r="E181" s="145" t="s">
        <v>682</v>
      </c>
      <c r="F181" s="145" t="s">
        <v>629</v>
      </c>
      <c r="G181" s="136"/>
      <c r="H181" s="136"/>
      <c r="I181" s="136"/>
      <c r="J181" s="136"/>
      <c r="K181" s="136"/>
      <c r="L181" s="136"/>
      <c r="M181" s="136"/>
      <c r="N181" s="136"/>
      <c r="O181" s="146"/>
      <c r="P181" s="134">
        <f t="shared" si="2"/>
        <v>0</v>
      </c>
      <c r="Q181" s="135" t="str">
        <f>VLOOKUP(P181,IDCODE!$A$1:$B$96,2,0)</f>
        <v>Không</v>
      </c>
      <c r="R181" s="135">
        <f>VLOOKUP(B181,DS!$D$3:$P$2489,13,0)</f>
        <v>0</v>
      </c>
      <c r="S181" s="135"/>
    </row>
    <row r="182" spans="1:19" s="137" customFormat="1" ht="13.5">
      <c r="A182" s="133">
        <v>176</v>
      </c>
      <c r="B182" s="142">
        <v>2020144177</v>
      </c>
      <c r="C182" s="143" t="s">
        <v>407</v>
      </c>
      <c r="D182" s="144" t="s">
        <v>322</v>
      </c>
      <c r="E182" s="145" t="s">
        <v>393</v>
      </c>
      <c r="F182" s="145" t="s">
        <v>399</v>
      </c>
      <c r="G182" s="136"/>
      <c r="H182" s="136"/>
      <c r="I182" s="136"/>
      <c r="J182" s="136"/>
      <c r="K182" s="136"/>
      <c r="L182" s="136"/>
      <c r="M182" s="136"/>
      <c r="N182" s="136"/>
      <c r="O182" s="146"/>
      <c r="P182" s="134">
        <f t="shared" si="2"/>
        <v>0</v>
      </c>
      <c r="Q182" s="135" t="str">
        <f>VLOOKUP(P182,IDCODE!$A$1:$B$96,2,0)</f>
        <v>Không</v>
      </c>
      <c r="R182" s="135">
        <f>VLOOKUP(B182,DS!$D$3:$P$2489,13,0)</f>
        <v>0</v>
      </c>
      <c r="S182" s="135"/>
    </row>
    <row r="183" spans="1:19" s="137" customFormat="1" ht="13.5">
      <c r="A183" s="133">
        <v>177</v>
      </c>
      <c r="B183" s="142">
        <v>2020713018</v>
      </c>
      <c r="C183" s="143" t="s">
        <v>667</v>
      </c>
      <c r="D183" s="144" t="s">
        <v>323</v>
      </c>
      <c r="E183" s="145" t="s">
        <v>655</v>
      </c>
      <c r="F183" s="145" t="s">
        <v>629</v>
      </c>
      <c r="G183" s="136"/>
      <c r="H183" s="136"/>
      <c r="I183" s="136"/>
      <c r="J183" s="136"/>
      <c r="K183" s="136"/>
      <c r="L183" s="136"/>
      <c r="M183" s="136"/>
      <c r="N183" s="136"/>
      <c r="O183" s="146"/>
      <c r="P183" s="134">
        <f t="shared" si="2"/>
        <v>0</v>
      </c>
      <c r="Q183" s="135" t="str">
        <f>VLOOKUP(P183,IDCODE!$A$1:$B$96,2,0)</f>
        <v>Không</v>
      </c>
      <c r="R183" s="135">
        <f>VLOOKUP(B183,DS!$D$3:$P$2489,13,0)</f>
        <v>0</v>
      </c>
      <c r="S183" s="135"/>
    </row>
    <row r="184" spans="1:19" s="137" customFormat="1" ht="13.5">
      <c r="A184" s="133">
        <v>178</v>
      </c>
      <c r="B184" s="142">
        <v>2021224126</v>
      </c>
      <c r="C184" s="143" t="s">
        <v>688</v>
      </c>
      <c r="D184" s="144" t="s">
        <v>323</v>
      </c>
      <c r="E184" s="145" t="s">
        <v>682</v>
      </c>
      <c r="F184" s="145" t="s">
        <v>629</v>
      </c>
      <c r="G184" s="136"/>
      <c r="H184" s="136"/>
      <c r="I184" s="136"/>
      <c r="J184" s="136"/>
      <c r="K184" s="136"/>
      <c r="L184" s="136"/>
      <c r="M184" s="136"/>
      <c r="N184" s="136"/>
      <c r="O184" s="146"/>
      <c r="P184" s="134">
        <f t="shared" si="2"/>
        <v>0</v>
      </c>
      <c r="Q184" s="135" t="str">
        <f>VLOOKUP(P184,IDCODE!$A$1:$B$96,2,0)</f>
        <v>Không</v>
      </c>
      <c r="R184" s="135">
        <f>VLOOKUP(B184,DS!$D$3:$P$2489,13,0)</f>
        <v>0</v>
      </c>
      <c r="S184" s="135"/>
    </row>
    <row r="185" spans="1:19" s="137" customFormat="1" ht="13.5">
      <c r="A185" s="133">
        <v>179</v>
      </c>
      <c r="B185" s="142">
        <v>2021713413</v>
      </c>
      <c r="C185" s="143" t="s">
        <v>689</v>
      </c>
      <c r="D185" s="144" t="s">
        <v>323</v>
      </c>
      <c r="E185" s="145" t="s">
        <v>682</v>
      </c>
      <c r="F185" s="145" t="s">
        <v>629</v>
      </c>
      <c r="G185" s="136"/>
      <c r="H185" s="136"/>
      <c r="I185" s="136"/>
      <c r="J185" s="136"/>
      <c r="K185" s="136"/>
      <c r="L185" s="136"/>
      <c r="M185" s="136"/>
      <c r="N185" s="136"/>
      <c r="O185" s="146"/>
      <c r="P185" s="134">
        <f t="shared" si="2"/>
        <v>0</v>
      </c>
      <c r="Q185" s="135" t="str">
        <f>VLOOKUP(P185,IDCODE!$A$1:$B$96,2,0)</f>
        <v>Không</v>
      </c>
      <c r="R185" s="135" t="str">
        <f>VLOOKUP(B185,DS!$D$3:$P$2489,13,0)</f>
        <v>Nợ LP</v>
      </c>
      <c r="S185" s="135"/>
    </row>
    <row r="186" spans="1:19" s="137" customFormat="1" ht="13.5">
      <c r="A186" s="133">
        <v>180</v>
      </c>
      <c r="B186" s="142">
        <v>2020233996</v>
      </c>
      <c r="C186" s="143" t="s">
        <v>408</v>
      </c>
      <c r="D186" s="144" t="s">
        <v>323</v>
      </c>
      <c r="E186" s="145" t="s">
        <v>393</v>
      </c>
      <c r="F186" s="145" t="s">
        <v>394</v>
      </c>
      <c r="G186" s="136"/>
      <c r="H186" s="136"/>
      <c r="I186" s="136"/>
      <c r="J186" s="136"/>
      <c r="K186" s="136"/>
      <c r="L186" s="136"/>
      <c r="M186" s="136"/>
      <c r="N186" s="136"/>
      <c r="O186" s="146"/>
      <c r="P186" s="134">
        <f t="shared" si="2"/>
        <v>0</v>
      </c>
      <c r="Q186" s="135" t="str">
        <f>VLOOKUP(P186,IDCODE!$A$1:$B$96,2,0)</f>
        <v>Không</v>
      </c>
      <c r="R186" s="135" t="str">
        <f>VLOOKUP(B186,DS!$D$3:$P$2489,13,0)</f>
        <v>Nợ LP</v>
      </c>
      <c r="S186" s="135"/>
    </row>
    <row r="187" spans="1:19" s="137" customFormat="1" ht="13.5">
      <c r="A187" s="133">
        <v>181</v>
      </c>
      <c r="B187" s="142">
        <v>2020213099</v>
      </c>
      <c r="C187" s="143" t="s">
        <v>666</v>
      </c>
      <c r="D187" s="144" t="s">
        <v>323</v>
      </c>
      <c r="E187" s="145" t="s">
        <v>655</v>
      </c>
      <c r="F187" s="145" t="s">
        <v>629</v>
      </c>
      <c r="G187" s="136"/>
      <c r="H187" s="136"/>
      <c r="I187" s="136"/>
      <c r="J187" s="136"/>
      <c r="K187" s="136"/>
      <c r="L187" s="136"/>
      <c r="M187" s="136"/>
      <c r="N187" s="136"/>
      <c r="O187" s="146"/>
      <c r="P187" s="134">
        <f t="shared" si="2"/>
        <v>0</v>
      </c>
      <c r="Q187" s="135" t="str">
        <f>VLOOKUP(P187,IDCODE!$A$1:$B$96,2,0)</f>
        <v>Không</v>
      </c>
      <c r="R187" s="135" t="str">
        <f>VLOOKUP(B187,DS!$D$3:$P$2489,13,0)</f>
        <v>Nợ LP</v>
      </c>
      <c r="S187" s="135"/>
    </row>
    <row r="188" spans="1:19" s="137" customFormat="1" ht="13.5">
      <c r="A188" s="133">
        <v>182</v>
      </c>
      <c r="B188" s="142">
        <v>2020357022</v>
      </c>
      <c r="C188" s="143" t="s">
        <v>668</v>
      </c>
      <c r="D188" s="144" t="s">
        <v>669</v>
      </c>
      <c r="E188" s="145" t="s">
        <v>655</v>
      </c>
      <c r="F188" s="145" t="s">
        <v>629</v>
      </c>
      <c r="G188" s="136"/>
      <c r="H188" s="136"/>
      <c r="I188" s="136"/>
      <c r="J188" s="136"/>
      <c r="K188" s="136"/>
      <c r="L188" s="136"/>
      <c r="M188" s="136"/>
      <c r="N188" s="136"/>
      <c r="O188" s="146"/>
      <c r="P188" s="134">
        <f t="shared" si="2"/>
        <v>0</v>
      </c>
      <c r="Q188" s="135" t="str">
        <f>VLOOKUP(P188,IDCODE!$A$1:$B$96,2,0)</f>
        <v>Không</v>
      </c>
      <c r="R188" s="135">
        <f>VLOOKUP(B188,DS!$D$3:$P$2489,13,0)</f>
        <v>0</v>
      </c>
      <c r="S188" s="135"/>
    </row>
    <row r="189" spans="1:19" s="137" customFormat="1" ht="13.5">
      <c r="A189" s="133">
        <v>183</v>
      </c>
      <c r="B189" s="142">
        <v>2021711905</v>
      </c>
      <c r="C189" s="143" t="s">
        <v>348</v>
      </c>
      <c r="D189" s="144" t="s">
        <v>324</v>
      </c>
      <c r="E189" s="145" t="s">
        <v>526</v>
      </c>
      <c r="F189" s="145" t="s">
        <v>532</v>
      </c>
      <c r="G189" s="136"/>
      <c r="H189" s="136"/>
      <c r="I189" s="136"/>
      <c r="J189" s="136"/>
      <c r="K189" s="136"/>
      <c r="L189" s="136"/>
      <c r="M189" s="136"/>
      <c r="N189" s="136"/>
      <c r="O189" s="146"/>
      <c r="P189" s="134">
        <f t="shared" si="2"/>
        <v>0</v>
      </c>
      <c r="Q189" s="135" t="str">
        <f>VLOOKUP(P189,IDCODE!$A$1:$B$96,2,0)</f>
        <v>Không</v>
      </c>
      <c r="R189" s="135" t="str">
        <f>VLOOKUP(B189,DS!$D$3:$P$2489,13,0)</f>
        <v>Nợ LP</v>
      </c>
      <c r="S189" s="135"/>
    </row>
    <row r="190" spans="1:19" s="137" customFormat="1" ht="13.5">
      <c r="A190" s="133">
        <v>184</v>
      </c>
      <c r="B190" s="142">
        <v>1921715757</v>
      </c>
      <c r="C190" s="143" t="s">
        <v>690</v>
      </c>
      <c r="D190" s="144" t="s">
        <v>324</v>
      </c>
      <c r="E190" s="145" t="s">
        <v>682</v>
      </c>
      <c r="F190" s="145" t="s">
        <v>691</v>
      </c>
      <c r="G190" s="136"/>
      <c r="H190" s="136"/>
      <c r="I190" s="136"/>
      <c r="J190" s="136"/>
      <c r="K190" s="136"/>
      <c r="L190" s="136"/>
      <c r="M190" s="136"/>
      <c r="N190" s="136"/>
      <c r="O190" s="146"/>
      <c r="P190" s="134">
        <f t="shared" si="2"/>
        <v>0</v>
      </c>
      <c r="Q190" s="135" t="str">
        <f>VLOOKUP(P190,IDCODE!$A$1:$B$96,2,0)</f>
        <v>Không</v>
      </c>
      <c r="R190" s="135" t="str">
        <f>VLOOKUP(B190,DS!$D$3:$P$2489,13,0)</f>
        <v>Nợ LP</v>
      </c>
      <c r="S190" s="135"/>
    </row>
    <row r="191" spans="1:19" s="137" customFormat="1" ht="13.5">
      <c r="A191" s="133">
        <v>185</v>
      </c>
      <c r="B191" s="142">
        <v>1921216577</v>
      </c>
      <c r="C191" s="143" t="s">
        <v>720</v>
      </c>
      <c r="D191" s="144" t="s">
        <v>325</v>
      </c>
      <c r="E191" s="145" t="s">
        <v>700</v>
      </c>
      <c r="F191" s="145" t="s">
        <v>713</v>
      </c>
      <c r="G191" s="136"/>
      <c r="H191" s="136"/>
      <c r="I191" s="136"/>
      <c r="J191" s="136"/>
      <c r="K191" s="136"/>
      <c r="L191" s="136"/>
      <c r="M191" s="136"/>
      <c r="N191" s="136"/>
      <c r="O191" s="146"/>
      <c r="P191" s="134">
        <f t="shared" si="2"/>
        <v>0</v>
      </c>
      <c r="Q191" s="135" t="str">
        <f>VLOOKUP(P191,IDCODE!$A$1:$B$96,2,0)</f>
        <v>Không</v>
      </c>
      <c r="R191" s="135" t="str">
        <f>VLOOKUP(B191,DS!$D$3:$P$2489,13,0)</f>
        <v>Nợ LP</v>
      </c>
      <c r="S191" s="135"/>
    </row>
    <row r="192" spans="1:19" s="137" customFormat="1" ht="13.5">
      <c r="A192" s="133">
        <v>186</v>
      </c>
      <c r="B192" s="142">
        <v>2020715634</v>
      </c>
      <c r="C192" s="143" t="s">
        <v>645</v>
      </c>
      <c r="D192" s="144" t="s">
        <v>327</v>
      </c>
      <c r="E192" s="145" t="s">
        <v>628</v>
      </c>
      <c r="F192" s="145" t="s">
        <v>629</v>
      </c>
      <c r="G192" s="136"/>
      <c r="H192" s="136"/>
      <c r="I192" s="136"/>
      <c r="J192" s="136"/>
      <c r="K192" s="136"/>
      <c r="L192" s="136"/>
      <c r="M192" s="136"/>
      <c r="N192" s="136"/>
      <c r="O192" s="146"/>
      <c r="P192" s="134">
        <f t="shared" si="2"/>
        <v>0</v>
      </c>
      <c r="Q192" s="135" t="str">
        <f>VLOOKUP(P192,IDCODE!$A$1:$B$96,2,0)</f>
        <v>Không</v>
      </c>
      <c r="R192" s="135" t="str">
        <f>VLOOKUP(B192,DS!$D$3:$P$2489,13,0)</f>
        <v>Nợ LP</v>
      </c>
      <c r="S192" s="135"/>
    </row>
    <row r="193" spans="1:19" s="137" customFormat="1" ht="13.5">
      <c r="A193" s="133">
        <v>187</v>
      </c>
      <c r="B193" s="142">
        <v>2021265882</v>
      </c>
      <c r="C193" s="143" t="s">
        <v>564</v>
      </c>
      <c r="D193" s="144" t="s">
        <v>565</v>
      </c>
      <c r="E193" s="145" t="s">
        <v>560</v>
      </c>
      <c r="F193" s="145" t="s">
        <v>523</v>
      </c>
      <c r="G193" s="136"/>
      <c r="H193" s="136"/>
      <c r="I193" s="136"/>
      <c r="J193" s="136"/>
      <c r="K193" s="136"/>
      <c r="L193" s="136"/>
      <c r="M193" s="136"/>
      <c r="N193" s="136"/>
      <c r="O193" s="146"/>
      <c r="P193" s="134">
        <f t="shared" si="2"/>
        <v>0</v>
      </c>
      <c r="Q193" s="135" t="str">
        <f>VLOOKUP(P193,IDCODE!$A$1:$B$96,2,0)</f>
        <v>Không</v>
      </c>
      <c r="R193" s="135">
        <f>VLOOKUP(B193,DS!$D$3:$P$2489,13,0)</f>
        <v>0</v>
      </c>
      <c r="S193" s="135"/>
    </row>
    <row r="194" spans="1:19" s="137" customFormat="1" ht="13.5">
      <c r="A194" s="133">
        <v>188</v>
      </c>
      <c r="B194" s="142">
        <v>2020716931</v>
      </c>
      <c r="C194" s="143" t="s">
        <v>670</v>
      </c>
      <c r="D194" s="144" t="s">
        <v>507</v>
      </c>
      <c r="E194" s="145" t="s">
        <v>655</v>
      </c>
      <c r="F194" s="145" t="s">
        <v>629</v>
      </c>
      <c r="G194" s="136"/>
      <c r="H194" s="136"/>
      <c r="I194" s="136"/>
      <c r="J194" s="136"/>
      <c r="K194" s="136"/>
      <c r="L194" s="136"/>
      <c r="M194" s="136"/>
      <c r="N194" s="136"/>
      <c r="O194" s="146"/>
      <c r="P194" s="134">
        <f t="shared" si="2"/>
        <v>0</v>
      </c>
      <c r="Q194" s="135" t="str">
        <f>VLOOKUP(P194,IDCODE!$A$1:$B$96,2,0)</f>
        <v>Không</v>
      </c>
      <c r="R194" s="135" t="str">
        <f>VLOOKUP(B194,DS!$D$3:$P$2489,13,0)</f>
        <v>Nợ LP</v>
      </c>
      <c r="S194" s="135"/>
    </row>
    <row r="195" spans="1:19" s="137" customFormat="1" ht="13.5">
      <c r="A195" s="133">
        <v>189</v>
      </c>
      <c r="B195" s="142">
        <v>171326085</v>
      </c>
      <c r="C195" s="143" t="s">
        <v>506</v>
      </c>
      <c r="D195" s="144" t="s">
        <v>507</v>
      </c>
      <c r="E195" s="145" t="s">
        <v>503</v>
      </c>
      <c r="F195" s="145" t="s">
        <v>508</v>
      </c>
      <c r="G195" s="136"/>
      <c r="H195" s="136"/>
      <c r="I195" s="136"/>
      <c r="J195" s="136"/>
      <c r="K195" s="136"/>
      <c r="L195" s="136"/>
      <c r="M195" s="136"/>
      <c r="N195" s="136"/>
      <c r="O195" s="146"/>
      <c r="P195" s="134">
        <f t="shared" si="2"/>
        <v>0</v>
      </c>
      <c r="Q195" s="135" t="str">
        <f>VLOOKUP(P195,IDCODE!$A$1:$B$96,2,0)</f>
        <v>Không</v>
      </c>
      <c r="R195" s="135" t="str">
        <f>VLOOKUP(B195,DS!$D$3:$P$2489,13,0)</f>
        <v>Nợ LP</v>
      </c>
      <c r="S195" s="135"/>
    </row>
    <row r="196" spans="1:19" s="137" customFormat="1" ht="13.5">
      <c r="A196" s="133">
        <v>190</v>
      </c>
      <c r="B196" s="142">
        <v>2020265888</v>
      </c>
      <c r="C196" s="143" t="s">
        <v>566</v>
      </c>
      <c r="D196" s="144" t="s">
        <v>507</v>
      </c>
      <c r="E196" s="145" t="s">
        <v>560</v>
      </c>
      <c r="F196" s="145" t="s">
        <v>523</v>
      </c>
      <c r="G196" s="136"/>
      <c r="H196" s="136"/>
      <c r="I196" s="136"/>
      <c r="J196" s="136"/>
      <c r="K196" s="136"/>
      <c r="L196" s="136"/>
      <c r="M196" s="136"/>
      <c r="N196" s="136"/>
      <c r="O196" s="146"/>
      <c r="P196" s="134">
        <f t="shared" si="2"/>
        <v>0</v>
      </c>
      <c r="Q196" s="135" t="str">
        <f>VLOOKUP(P196,IDCODE!$A$1:$B$96,2,0)</f>
        <v>Không</v>
      </c>
      <c r="R196" s="135">
        <f>VLOOKUP(B196,DS!$D$3:$P$2489,13,0)</f>
        <v>0</v>
      </c>
      <c r="S196" s="135"/>
    </row>
    <row r="197" spans="1:19" s="137" customFormat="1" ht="13.5">
      <c r="A197" s="133">
        <v>191</v>
      </c>
      <c r="B197" s="142">
        <v>2020257618</v>
      </c>
      <c r="C197" s="143" t="s">
        <v>540</v>
      </c>
      <c r="D197" s="144" t="s">
        <v>507</v>
      </c>
      <c r="E197" s="145" t="s">
        <v>526</v>
      </c>
      <c r="F197" s="145" t="s">
        <v>527</v>
      </c>
      <c r="G197" s="136"/>
      <c r="H197" s="136"/>
      <c r="I197" s="136"/>
      <c r="J197" s="136"/>
      <c r="K197" s="136"/>
      <c r="L197" s="136"/>
      <c r="M197" s="136"/>
      <c r="N197" s="136"/>
      <c r="O197" s="146"/>
      <c r="P197" s="134">
        <f t="shared" si="2"/>
        <v>0</v>
      </c>
      <c r="Q197" s="135" t="str">
        <f>VLOOKUP(P197,IDCODE!$A$1:$B$96,2,0)</f>
        <v>Không</v>
      </c>
      <c r="R197" s="135">
        <f>VLOOKUP(B197,DS!$D$3:$P$2489,13,0)</f>
        <v>0</v>
      </c>
      <c r="S197" s="135"/>
    </row>
    <row r="198" spans="1:19" s="137" customFormat="1" ht="13.5">
      <c r="A198" s="133">
        <v>192</v>
      </c>
      <c r="B198" s="142">
        <v>2021144068</v>
      </c>
      <c r="C198" s="143" t="s">
        <v>541</v>
      </c>
      <c r="D198" s="144" t="s">
        <v>329</v>
      </c>
      <c r="E198" s="145" t="s">
        <v>526</v>
      </c>
      <c r="F198" s="145" t="s">
        <v>534</v>
      </c>
      <c r="G198" s="136"/>
      <c r="H198" s="136"/>
      <c r="I198" s="136"/>
      <c r="J198" s="136"/>
      <c r="K198" s="136"/>
      <c r="L198" s="136"/>
      <c r="M198" s="136"/>
      <c r="N198" s="136"/>
      <c r="O198" s="146"/>
      <c r="P198" s="134">
        <f t="shared" si="2"/>
        <v>0</v>
      </c>
      <c r="Q198" s="135" t="str">
        <f>VLOOKUP(P198,IDCODE!$A$1:$B$96,2,0)</f>
        <v>Không</v>
      </c>
      <c r="R198" s="135">
        <f>VLOOKUP(B198,DS!$D$3:$P$2489,13,0)</f>
        <v>0</v>
      </c>
      <c r="S198" s="135"/>
    </row>
    <row r="199" spans="1:19" s="137" customFormat="1" ht="13.5">
      <c r="A199" s="133">
        <v>193</v>
      </c>
      <c r="B199" s="142">
        <v>2020715620</v>
      </c>
      <c r="C199" s="143" t="s">
        <v>646</v>
      </c>
      <c r="D199" s="144" t="s">
        <v>647</v>
      </c>
      <c r="E199" s="145" t="s">
        <v>628</v>
      </c>
      <c r="F199" s="145" t="s">
        <v>629</v>
      </c>
      <c r="G199" s="136"/>
      <c r="H199" s="136"/>
      <c r="I199" s="136"/>
      <c r="J199" s="136"/>
      <c r="K199" s="136"/>
      <c r="L199" s="136"/>
      <c r="M199" s="136"/>
      <c r="N199" s="136"/>
      <c r="O199" s="146"/>
      <c r="P199" s="134">
        <f t="shared" si="2"/>
        <v>0</v>
      </c>
      <c r="Q199" s="135" t="str">
        <f>VLOOKUP(P199,IDCODE!$A$1:$B$96,2,0)</f>
        <v>Không</v>
      </c>
      <c r="R199" s="135">
        <f>VLOOKUP(B199,DS!$D$3:$P$2489,13,0)</f>
        <v>0</v>
      </c>
      <c r="S199" s="135"/>
    </row>
    <row r="200" spans="1:19" s="137" customFormat="1" ht="13.5">
      <c r="A200" s="133">
        <v>194</v>
      </c>
      <c r="B200" s="142">
        <v>1921718970</v>
      </c>
      <c r="C200" s="143" t="s">
        <v>466</v>
      </c>
      <c r="D200" s="144" t="s">
        <v>330</v>
      </c>
      <c r="E200" s="145" t="s">
        <v>450</v>
      </c>
      <c r="F200" s="145" t="s">
        <v>396</v>
      </c>
      <c r="G200" s="136"/>
      <c r="H200" s="136"/>
      <c r="I200" s="136"/>
      <c r="J200" s="136"/>
      <c r="K200" s="136"/>
      <c r="L200" s="136"/>
      <c r="M200" s="136"/>
      <c r="N200" s="136"/>
      <c r="O200" s="146"/>
      <c r="P200" s="134">
        <f t="shared" ref="P200:P263" si="3">IF(OR(ISNUMBER(O200)=FALSE,$P$6&lt;&gt;100%,O200&lt;4),0,ROUND(SUMPRODUCT($G$6:$O$6,G200:O200),1))</f>
        <v>0</v>
      </c>
      <c r="Q200" s="135" t="str">
        <f>VLOOKUP(P200,IDCODE!$A$1:$B$96,2,0)</f>
        <v>Không</v>
      </c>
      <c r="R200" s="135">
        <f>VLOOKUP(B200,DS!$D$3:$P$2489,13,0)</f>
        <v>0</v>
      </c>
      <c r="S200" s="135"/>
    </row>
    <row r="201" spans="1:19" s="137" customFormat="1" ht="13.5">
      <c r="A201" s="133">
        <v>195</v>
      </c>
      <c r="B201" s="142">
        <v>1920255521</v>
      </c>
      <c r="C201" s="143" t="s">
        <v>542</v>
      </c>
      <c r="D201" s="144" t="s">
        <v>330</v>
      </c>
      <c r="E201" s="145" t="s">
        <v>526</v>
      </c>
      <c r="F201" s="145" t="s">
        <v>543</v>
      </c>
      <c r="G201" s="136"/>
      <c r="H201" s="136"/>
      <c r="I201" s="136"/>
      <c r="J201" s="136"/>
      <c r="K201" s="136"/>
      <c r="L201" s="136"/>
      <c r="M201" s="136"/>
      <c r="N201" s="136"/>
      <c r="O201" s="146"/>
      <c r="P201" s="134">
        <f t="shared" si="3"/>
        <v>0</v>
      </c>
      <c r="Q201" s="135" t="str">
        <f>VLOOKUP(P201,IDCODE!$A$1:$B$96,2,0)</f>
        <v>Không</v>
      </c>
      <c r="R201" s="135" t="str">
        <f>VLOOKUP(B201,DS!$D$3:$P$2489,13,0)</f>
        <v>Nợ LP</v>
      </c>
      <c r="S201" s="135"/>
    </row>
    <row r="202" spans="1:19" s="137" customFormat="1" ht="13.5">
      <c r="A202" s="133">
        <v>196</v>
      </c>
      <c r="B202" s="142">
        <v>2020716083</v>
      </c>
      <c r="C202" s="143" t="s">
        <v>442</v>
      </c>
      <c r="D202" s="144" t="s">
        <v>330</v>
      </c>
      <c r="E202" s="145" t="s">
        <v>422</v>
      </c>
      <c r="F202" s="145" t="s">
        <v>396</v>
      </c>
      <c r="G202" s="136"/>
      <c r="H202" s="136"/>
      <c r="I202" s="136"/>
      <c r="J202" s="136"/>
      <c r="K202" s="136"/>
      <c r="L202" s="136"/>
      <c r="M202" s="136"/>
      <c r="N202" s="136"/>
      <c r="O202" s="146"/>
      <c r="P202" s="134">
        <f t="shared" si="3"/>
        <v>0</v>
      </c>
      <c r="Q202" s="135" t="str">
        <f>VLOOKUP(P202,IDCODE!$A$1:$B$96,2,0)</f>
        <v>Không</v>
      </c>
      <c r="R202" s="135">
        <f>VLOOKUP(B202,DS!$D$3:$P$2489,13,0)</f>
        <v>0</v>
      </c>
      <c r="S202" s="135"/>
    </row>
    <row r="203" spans="1:19" s="137" customFormat="1" ht="13.5">
      <c r="A203" s="133">
        <v>197</v>
      </c>
      <c r="B203" s="142">
        <v>2010713158</v>
      </c>
      <c r="C203" s="143" t="s">
        <v>617</v>
      </c>
      <c r="D203" s="144" t="s">
        <v>330</v>
      </c>
      <c r="E203" s="145" t="s">
        <v>600</v>
      </c>
      <c r="F203" s="145" t="s">
        <v>601</v>
      </c>
      <c r="G203" s="136"/>
      <c r="H203" s="136"/>
      <c r="I203" s="136"/>
      <c r="J203" s="136"/>
      <c r="K203" s="136"/>
      <c r="L203" s="136"/>
      <c r="M203" s="136"/>
      <c r="N203" s="136"/>
      <c r="O203" s="146"/>
      <c r="P203" s="134">
        <f t="shared" si="3"/>
        <v>0</v>
      </c>
      <c r="Q203" s="135" t="str">
        <f>VLOOKUP(P203,IDCODE!$A$1:$B$96,2,0)</f>
        <v>Không</v>
      </c>
      <c r="R203" s="135">
        <f>VLOOKUP(B203,DS!$D$3:$P$2489,13,0)</f>
        <v>0</v>
      </c>
      <c r="S203" s="135"/>
    </row>
    <row r="204" spans="1:19" s="137" customFormat="1" ht="13.5">
      <c r="A204" s="133">
        <v>198</v>
      </c>
      <c r="B204" s="142">
        <v>2010237347</v>
      </c>
      <c r="C204" s="143" t="s">
        <v>50</v>
      </c>
      <c r="D204" s="144" t="s">
        <v>330</v>
      </c>
      <c r="E204" s="145" t="s">
        <v>450</v>
      </c>
      <c r="F204" s="145" t="s">
        <v>396</v>
      </c>
      <c r="G204" s="136"/>
      <c r="H204" s="136"/>
      <c r="I204" s="136"/>
      <c r="J204" s="136"/>
      <c r="K204" s="136"/>
      <c r="L204" s="136"/>
      <c r="M204" s="136"/>
      <c r="N204" s="136"/>
      <c r="O204" s="146"/>
      <c r="P204" s="134">
        <f t="shared" si="3"/>
        <v>0</v>
      </c>
      <c r="Q204" s="135" t="str">
        <f>VLOOKUP(P204,IDCODE!$A$1:$B$96,2,0)</f>
        <v>Không</v>
      </c>
      <c r="R204" s="135">
        <f>VLOOKUP(B204,DS!$D$3:$P$2489,13,0)</f>
        <v>0</v>
      </c>
      <c r="S204" s="135"/>
    </row>
    <row r="205" spans="1:19" s="137" customFormat="1" ht="13.5">
      <c r="A205" s="133">
        <v>199</v>
      </c>
      <c r="B205" s="142">
        <v>2020340934</v>
      </c>
      <c r="C205" s="143" t="s">
        <v>50</v>
      </c>
      <c r="D205" s="144" t="s">
        <v>330</v>
      </c>
      <c r="E205" s="145" t="s">
        <v>655</v>
      </c>
      <c r="F205" s="145" t="s">
        <v>629</v>
      </c>
      <c r="G205" s="136"/>
      <c r="H205" s="136"/>
      <c r="I205" s="136"/>
      <c r="J205" s="136"/>
      <c r="K205" s="136"/>
      <c r="L205" s="136"/>
      <c r="M205" s="136"/>
      <c r="N205" s="136"/>
      <c r="O205" s="146"/>
      <c r="P205" s="134">
        <f t="shared" si="3"/>
        <v>0</v>
      </c>
      <c r="Q205" s="135" t="str">
        <f>VLOOKUP(P205,IDCODE!$A$1:$B$96,2,0)</f>
        <v>Không</v>
      </c>
      <c r="R205" s="135">
        <f>VLOOKUP(B205,DS!$D$3:$P$2489,13,0)</f>
        <v>0</v>
      </c>
      <c r="S205" s="135"/>
    </row>
    <row r="206" spans="1:19" s="137" customFormat="1" ht="13.5">
      <c r="A206" s="133">
        <v>200</v>
      </c>
      <c r="B206" s="142">
        <v>2020715723</v>
      </c>
      <c r="C206" s="143" t="s">
        <v>467</v>
      </c>
      <c r="D206" s="144" t="s">
        <v>330</v>
      </c>
      <c r="E206" s="145" t="s">
        <v>450</v>
      </c>
      <c r="F206" s="145" t="s">
        <v>396</v>
      </c>
      <c r="G206" s="136"/>
      <c r="H206" s="136"/>
      <c r="I206" s="136"/>
      <c r="J206" s="136"/>
      <c r="K206" s="136"/>
      <c r="L206" s="136"/>
      <c r="M206" s="136"/>
      <c r="N206" s="136"/>
      <c r="O206" s="146"/>
      <c r="P206" s="134">
        <f t="shared" si="3"/>
        <v>0</v>
      </c>
      <c r="Q206" s="135" t="str">
        <f>VLOOKUP(P206,IDCODE!$A$1:$B$96,2,0)</f>
        <v>Không</v>
      </c>
      <c r="R206" s="135">
        <f>VLOOKUP(B206,DS!$D$3:$P$2489,13,0)</f>
        <v>0</v>
      </c>
      <c r="S206" s="135"/>
    </row>
    <row r="207" spans="1:19" s="137" customFormat="1" ht="13.5">
      <c r="A207" s="133">
        <v>201</v>
      </c>
      <c r="B207" s="142">
        <v>2020252760</v>
      </c>
      <c r="C207" s="143" t="s">
        <v>431</v>
      </c>
      <c r="D207" s="144" t="s">
        <v>331</v>
      </c>
      <c r="E207" s="145" t="s">
        <v>591</v>
      </c>
      <c r="F207" s="145" t="s">
        <v>571</v>
      </c>
      <c r="G207" s="136"/>
      <c r="H207" s="136"/>
      <c r="I207" s="136"/>
      <c r="J207" s="136"/>
      <c r="K207" s="136"/>
      <c r="L207" s="136"/>
      <c r="M207" s="136"/>
      <c r="N207" s="136"/>
      <c r="O207" s="146"/>
      <c r="P207" s="134">
        <f t="shared" si="3"/>
        <v>0</v>
      </c>
      <c r="Q207" s="135" t="str">
        <f>VLOOKUP(P207,IDCODE!$A$1:$B$96,2,0)</f>
        <v>Không</v>
      </c>
      <c r="R207" s="135" t="str">
        <f>VLOOKUP(B207,DS!$D$3:$P$2489,13,0)</f>
        <v>Nợ LP</v>
      </c>
      <c r="S207" s="135"/>
    </row>
    <row r="208" spans="1:19" s="137" customFormat="1" ht="13.5">
      <c r="A208" s="133">
        <v>202</v>
      </c>
      <c r="B208" s="142">
        <v>2021357032</v>
      </c>
      <c r="C208" s="143" t="s">
        <v>618</v>
      </c>
      <c r="D208" s="144" t="s">
        <v>331</v>
      </c>
      <c r="E208" s="145" t="s">
        <v>600</v>
      </c>
      <c r="F208" s="145" t="s">
        <v>601</v>
      </c>
      <c r="G208" s="136"/>
      <c r="H208" s="136"/>
      <c r="I208" s="136"/>
      <c r="J208" s="136"/>
      <c r="K208" s="136"/>
      <c r="L208" s="136"/>
      <c r="M208" s="136"/>
      <c r="N208" s="136"/>
      <c r="O208" s="146"/>
      <c r="P208" s="134">
        <f t="shared" si="3"/>
        <v>0</v>
      </c>
      <c r="Q208" s="135" t="str">
        <f>VLOOKUP(P208,IDCODE!$A$1:$B$96,2,0)</f>
        <v>Không</v>
      </c>
      <c r="R208" s="135">
        <f>VLOOKUP(B208,DS!$D$3:$P$2489,13,0)</f>
        <v>0</v>
      </c>
      <c r="S208" s="135"/>
    </row>
    <row r="209" spans="1:19" s="137" customFormat="1" ht="13.5">
      <c r="A209" s="133">
        <v>203</v>
      </c>
      <c r="B209" s="142">
        <v>2021718453</v>
      </c>
      <c r="C209" s="143" t="s">
        <v>500</v>
      </c>
      <c r="D209" s="144" t="s">
        <v>501</v>
      </c>
      <c r="E209" s="145" t="s">
        <v>478</v>
      </c>
      <c r="F209" s="145" t="s">
        <v>396</v>
      </c>
      <c r="G209" s="136"/>
      <c r="H209" s="136"/>
      <c r="I209" s="136"/>
      <c r="J209" s="136"/>
      <c r="K209" s="136"/>
      <c r="L209" s="136"/>
      <c r="M209" s="136"/>
      <c r="N209" s="136"/>
      <c r="O209" s="146"/>
      <c r="P209" s="134">
        <f t="shared" si="3"/>
        <v>0</v>
      </c>
      <c r="Q209" s="135" t="str">
        <f>VLOOKUP(P209,IDCODE!$A$1:$B$96,2,0)</f>
        <v>Không</v>
      </c>
      <c r="R209" s="135" t="str">
        <f>VLOOKUP(B209,DS!$D$3:$P$2489,13,0)</f>
        <v>Nợ LP</v>
      </c>
      <c r="S209" s="135"/>
    </row>
    <row r="210" spans="1:19" s="137" customFormat="1" ht="13.5">
      <c r="A210" s="133">
        <v>204</v>
      </c>
      <c r="B210" s="142">
        <v>2021723619</v>
      </c>
      <c r="C210" s="143" t="s">
        <v>509</v>
      </c>
      <c r="D210" s="144" t="s">
        <v>510</v>
      </c>
      <c r="E210" s="145" t="s">
        <v>503</v>
      </c>
      <c r="F210" s="145" t="s">
        <v>504</v>
      </c>
      <c r="G210" s="136"/>
      <c r="H210" s="136"/>
      <c r="I210" s="136"/>
      <c r="J210" s="136"/>
      <c r="K210" s="136"/>
      <c r="L210" s="136"/>
      <c r="M210" s="136"/>
      <c r="N210" s="136"/>
      <c r="O210" s="146"/>
      <c r="P210" s="134">
        <f t="shared" si="3"/>
        <v>0</v>
      </c>
      <c r="Q210" s="135" t="str">
        <f>VLOOKUP(P210,IDCODE!$A$1:$B$96,2,0)</f>
        <v>Không</v>
      </c>
      <c r="R210" s="135" t="str">
        <f>VLOOKUP(B210,DS!$D$3:$P$2489,13,0)</f>
        <v>Nợ LP, HP</v>
      </c>
      <c r="S210" s="135"/>
    </row>
    <row r="211" spans="1:19" s="137" customFormat="1" ht="13.5">
      <c r="A211" s="133">
        <v>205</v>
      </c>
      <c r="B211" s="142">
        <v>2021433960</v>
      </c>
      <c r="C211" s="143" t="s">
        <v>384</v>
      </c>
      <c r="D211" s="144" t="s">
        <v>510</v>
      </c>
      <c r="E211" s="145" t="s">
        <v>526</v>
      </c>
      <c r="F211" s="145" t="s">
        <v>534</v>
      </c>
      <c r="G211" s="136"/>
      <c r="H211" s="136"/>
      <c r="I211" s="136"/>
      <c r="J211" s="136"/>
      <c r="K211" s="136"/>
      <c r="L211" s="136"/>
      <c r="M211" s="136"/>
      <c r="N211" s="136"/>
      <c r="O211" s="146"/>
      <c r="P211" s="134">
        <f t="shared" si="3"/>
        <v>0</v>
      </c>
      <c r="Q211" s="135" t="str">
        <f>VLOOKUP(P211,IDCODE!$A$1:$B$96,2,0)</f>
        <v>Không</v>
      </c>
      <c r="R211" s="135" t="str">
        <f>VLOOKUP(B211,DS!$D$3:$P$2489,13,0)</f>
        <v>Nợ LP</v>
      </c>
      <c r="S211" s="135"/>
    </row>
    <row r="212" spans="1:19" s="137" customFormat="1" ht="13.5">
      <c r="A212" s="133">
        <v>206</v>
      </c>
      <c r="B212" s="142">
        <v>2020257305</v>
      </c>
      <c r="C212" s="143" t="s">
        <v>593</v>
      </c>
      <c r="D212" s="144" t="s">
        <v>594</v>
      </c>
      <c r="E212" s="145" t="s">
        <v>591</v>
      </c>
      <c r="F212" s="145" t="s">
        <v>571</v>
      </c>
      <c r="G212" s="136"/>
      <c r="H212" s="136"/>
      <c r="I212" s="136"/>
      <c r="J212" s="136"/>
      <c r="K212" s="136"/>
      <c r="L212" s="136"/>
      <c r="M212" s="136"/>
      <c r="N212" s="136"/>
      <c r="O212" s="146"/>
      <c r="P212" s="134">
        <f t="shared" si="3"/>
        <v>0</v>
      </c>
      <c r="Q212" s="135" t="str">
        <f>VLOOKUP(P212,IDCODE!$A$1:$B$96,2,0)</f>
        <v>Không</v>
      </c>
      <c r="R212" s="135" t="str">
        <f>VLOOKUP(B212,DS!$D$3:$P$2489,13,0)</f>
        <v>Nợ LP</v>
      </c>
      <c r="S212" s="135"/>
    </row>
    <row r="213" spans="1:19" s="137" customFormat="1" ht="13.5">
      <c r="A213" s="133">
        <v>207</v>
      </c>
      <c r="B213" s="142">
        <v>2020147509</v>
      </c>
      <c r="C213" s="143" t="s">
        <v>409</v>
      </c>
      <c r="D213" s="144" t="s">
        <v>410</v>
      </c>
      <c r="E213" s="145" t="s">
        <v>393</v>
      </c>
      <c r="F213" s="145" t="s">
        <v>399</v>
      </c>
      <c r="G213" s="136"/>
      <c r="H213" s="136"/>
      <c r="I213" s="136"/>
      <c r="J213" s="136"/>
      <c r="K213" s="136"/>
      <c r="L213" s="136"/>
      <c r="M213" s="136"/>
      <c r="N213" s="136"/>
      <c r="O213" s="146"/>
      <c r="P213" s="134">
        <f t="shared" si="3"/>
        <v>0</v>
      </c>
      <c r="Q213" s="135" t="str">
        <f>VLOOKUP(P213,IDCODE!$A$1:$B$96,2,0)</f>
        <v>Không</v>
      </c>
      <c r="R213" s="135">
        <f>VLOOKUP(B213,DS!$D$3:$P$2489,13,0)</f>
        <v>0</v>
      </c>
      <c r="S213" s="135"/>
    </row>
    <row r="214" spans="1:19" s="137" customFormat="1" ht="13.5">
      <c r="A214" s="133">
        <v>208</v>
      </c>
      <c r="B214" s="142">
        <v>2021726030</v>
      </c>
      <c r="C214" s="143" t="s">
        <v>692</v>
      </c>
      <c r="D214" s="144" t="s">
        <v>410</v>
      </c>
      <c r="E214" s="145" t="s">
        <v>682</v>
      </c>
      <c r="F214" s="145" t="s">
        <v>629</v>
      </c>
      <c r="G214" s="136"/>
      <c r="H214" s="136"/>
      <c r="I214" s="136"/>
      <c r="J214" s="136"/>
      <c r="K214" s="136"/>
      <c r="L214" s="136"/>
      <c r="M214" s="136"/>
      <c r="N214" s="136"/>
      <c r="O214" s="146"/>
      <c r="P214" s="134">
        <f t="shared" si="3"/>
        <v>0</v>
      </c>
      <c r="Q214" s="135" t="str">
        <f>VLOOKUP(P214,IDCODE!$A$1:$B$96,2,0)</f>
        <v>Không</v>
      </c>
      <c r="R214" s="135" t="str">
        <f>VLOOKUP(B214,DS!$D$3:$P$2489,13,0)</f>
        <v>Nợ LP</v>
      </c>
      <c r="S214" s="135"/>
    </row>
    <row r="215" spans="1:19" s="137" customFormat="1" ht="13.5">
      <c r="A215" s="133">
        <v>209</v>
      </c>
      <c r="B215" s="142">
        <v>2020714523</v>
      </c>
      <c r="C215" s="143" t="s">
        <v>433</v>
      </c>
      <c r="D215" s="144" t="s">
        <v>333</v>
      </c>
      <c r="E215" s="145" t="s">
        <v>422</v>
      </c>
      <c r="F215" s="145" t="s">
        <v>396</v>
      </c>
      <c r="G215" s="136"/>
      <c r="H215" s="136"/>
      <c r="I215" s="136"/>
      <c r="J215" s="136"/>
      <c r="K215" s="136"/>
      <c r="L215" s="136"/>
      <c r="M215" s="136"/>
      <c r="N215" s="136"/>
      <c r="O215" s="146"/>
      <c r="P215" s="134">
        <f t="shared" si="3"/>
        <v>0</v>
      </c>
      <c r="Q215" s="135" t="str">
        <f>VLOOKUP(P215,IDCODE!$A$1:$B$96,2,0)</f>
        <v>Không</v>
      </c>
      <c r="R215" s="135">
        <f>VLOOKUP(B215,DS!$D$3:$P$2489,13,0)</f>
        <v>0</v>
      </c>
      <c r="S215" s="135"/>
    </row>
    <row r="216" spans="1:19" s="137" customFormat="1" ht="13.5">
      <c r="A216" s="133">
        <v>210</v>
      </c>
      <c r="B216" s="142">
        <v>2021340944</v>
      </c>
      <c r="C216" s="143" t="s">
        <v>721</v>
      </c>
      <c r="D216" s="144" t="s">
        <v>334</v>
      </c>
      <c r="E216" s="145" t="s">
        <v>700</v>
      </c>
      <c r="F216" s="145" t="s">
        <v>701</v>
      </c>
      <c r="G216" s="136"/>
      <c r="H216" s="136"/>
      <c r="I216" s="136"/>
      <c r="J216" s="136"/>
      <c r="K216" s="136"/>
      <c r="L216" s="136"/>
      <c r="M216" s="136"/>
      <c r="N216" s="136"/>
      <c r="O216" s="146"/>
      <c r="P216" s="134">
        <f t="shared" si="3"/>
        <v>0</v>
      </c>
      <c r="Q216" s="135" t="str">
        <f>VLOOKUP(P216,IDCODE!$A$1:$B$96,2,0)</f>
        <v>Không</v>
      </c>
      <c r="R216" s="135" t="str">
        <f>VLOOKUP(B216,DS!$D$3:$P$2489,13,0)</f>
        <v>Nợ LP</v>
      </c>
      <c r="S216" s="135"/>
    </row>
    <row r="217" spans="1:19" s="137" customFormat="1" ht="13.5">
      <c r="A217" s="133">
        <v>211</v>
      </c>
      <c r="B217" s="142">
        <v>2021728238</v>
      </c>
      <c r="C217" s="143" t="s">
        <v>693</v>
      </c>
      <c r="D217" s="144" t="s">
        <v>334</v>
      </c>
      <c r="E217" s="145" t="s">
        <v>682</v>
      </c>
      <c r="F217" s="145" t="s">
        <v>629</v>
      </c>
      <c r="G217" s="136"/>
      <c r="H217" s="136"/>
      <c r="I217" s="136"/>
      <c r="J217" s="136"/>
      <c r="K217" s="136"/>
      <c r="L217" s="136"/>
      <c r="M217" s="136"/>
      <c r="N217" s="136"/>
      <c r="O217" s="146"/>
      <c r="P217" s="134">
        <f t="shared" si="3"/>
        <v>0</v>
      </c>
      <c r="Q217" s="135" t="str">
        <f>VLOOKUP(P217,IDCODE!$A$1:$B$96,2,0)</f>
        <v>Không</v>
      </c>
      <c r="R217" s="135" t="str">
        <f>VLOOKUP(B217,DS!$D$3:$P$2489,13,0)</f>
        <v>Nợ LP</v>
      </c>
      <c r="S217" s="135"/>
    </row>
    <row r="218" spans="1:19" s="137" customFormat="1" ht="13.5">
      <c r="A218" s="133">
        <v>212</v>
      </c>
      <c r="B218" s="142">
        <v>2020712772</v>
      </c>
      <c r="C218" s="143" t="s">
        <v>468</v>
      </c>
      <c r="D218" s="144" t="s">
        <v>334</v>
      </c>
      <c r="E218" s="145" t="s">
        <v>450</v>
      </c>
      <c r="F218" s="145" t="s">
        <v>396</v>
      </c>
      <c r="G218" s="136"/>
      <c r="H218" s="136"/>
      <c r="I218" s="136"/>
      <c r="J218" s="136"/>
      <c r="K218" s="136"/>
      <c r="L218" s="136"/>
      <c r="M218" s="136"/>
      <c r="N218" s="136"/>
      <c r="O218" s="146"/>
      <c r="P218" s="134">
        <f t="shared" si="3"/>
        <v>0</v>
      </c>
      <c r="Q218" s="135" t="str">
        <f>VLOOKUP(P218,IDCODE!$A$1:$B$96,2,0)</f>
        <v>Không</v>
      </c>
      <c r="R218" s="135">
        <f>VLOOKUP(B218,DS!$D$3:$P$2489,13,0)</f>
        <v>0</v>
      </c>
      <c r="S218" s="135"/>
    </row>
    <row r="219" spans="1:19" s="137" customFormat="1" ht="13.5">
      <c r="A219" s="133">
        <v>213</v>
      </c>
      <c r="B219" s="142">
        <v>2021214418</v>
      </c>
      <c r="C219" s="143" t="s">
        <v>457</v>
      </c>
      <c r="D219" s="144" t="s">
        <v>334</v>
      </c>
      <c r="E219" s="145" t="s">
        <v>700</v>
      </c>
      <c r="F219" s="145" t="s">
        <v>701</v>
      </c>
      <c r="G219" s="136"/>
      <c r="H219" s="136"/>
      <c r="I219" s="136"/>
      <c r="J219" s="136"/>
      <c r="K219" s="136"/>
      <c r="L219" s="136"/>
      <c r="M219" s="136"/>
      <c r="N219" s="136"/>
      <c r="O219" s="146"/>
      <c r="P219" s="134">
        <f t="shared" si="3"/>
        <v>0</v>
      </c>
      <c r="Q219" s="135" t="str">
        <f>VLOOKUP(P219,IDCODE!$A$1:$B$96,2,0)</f>
        <v>Không</v>
      </c>
      <c r="R219" s="135">
        <f>VLOOKUP(B219,DS!$D$3:$P$2489,13,0)</f>
        <v>0</v>
      </c>
      <c r="S219" s="135"/>
    </row>
    <row r="220" spans="1:19" s="137" customFormat="1" ht="13.5">
      <c r="A220" s="133">
        <v>214</v>
      </c>
      <c r="B220" s="142">
        <v>2021713772</v>
      </c>
      <c r="C220" s="143" t="s">
        <v>293</v>
      </c>
      <c r="D220" s="144" t="s">
        <v>469</v>
      </c>
      <c r="E220" s="145" t="s">
        <v>450</v>
      </c>
      <c r="F220" s="145" t="s">
        <v>396</v>
      </c>
      <c r="G220" s="136"/>
      <c r="H220" s="136"/>
      <c r="I220" s="136"/>
      <c r="J220" s="136"/>
      <c r="K220" s="136"/>
      <c r="L220" s="136"/>
      <c r="M220" s="136"/>
      <c r="N220" s="136"/>
      <c r="O220" s="146"/>
      <c r="P220" s="134">
        <f t="shared" si="3"/>
        <v>0</v>
      </c>
      <c r="Q220" s="135" t="str">
        <f>VLOOKUP(P220,IDCODE!$A$1:$B$96,2,0)</f>
        <v>Không</v>
      </c>
      <c r="R220" s="135">
        <f>VLOOKUP(B220,DS!$D$3:$P$2489,13,0)</f>
        <v>0</v>
      </c>
      <c r="S220" s="135"/>
    </row>
    <row r="221" spans="1:19" s="137" customFormat="1" ht="13.5">
      <c r="A221" s="133">
        <v>215</v>
      </c>
      <c r="B221" s="142">
        <v>2020726827</v>
      </c>
      <c r="C221" s="143" t="s">
        <v>470</v>
      </c>
      <c r="D221" s="144" t="s">
        <v>335</v>
      </c>
      <c r="E221" s="145" t="s">
        <v>450</v>
      </c>
      <c r="F221" s="145" t="s">
        <v>396</v>
      </c>
      <c r="G221" s="136"/>
      <c r="H221" s="136"/>
      <c r="I221" s="136"/>
      <c r="J221" s="136"/>
      <c r="K221" s="136"/>
      <c r="L221" s="136"/>
      <c r="M221" s="136"/>
      <c r="N221" s="136"/>
      <c r="O221" s="146"/>
      <c r="P221" s="134">
        <f t="shared" si="3"/>
        <v>0</v>
      </c>
      <c r="Q221" s="135" t="str">
        <f>VLOOKUP(P221,IDCODE!$A$1:$B$96,2,0)</f>
        <v>Không</v>
      </c>
      <c r="R221" s="135">
        <f>VLOOKUP(B221,DS!$D$3:$P$2489,13,0)</f>
        <v>0</v>
      </c>
      <c r="S221" s="135"/>
    </row>
    <row r="222" spans="1:19" s="137" customFormat="1" ht="13.5">
      <c r="A222" s="133">
        <v>216</v>
      </c>
      <c r="B222" s="142">
        <v>2020217348</v>
      </c>
      <c r="C222" s="143" t="s">
        <v>378</v>
      </c>
      <c r="D222" s="144" t="s">
        <v>335</v>
      </c>
      <c r="E222" s="145" t="s">
        <v>367</v>
      </c>
      <c r="F222" s="145" t="s">
        <v>368</v>
      </c>
      <c r="G222" s="136"/>
      <c r="H222" s="136"/>
      <c r="I222" s="136"/>
      <c r="J222" s="136"/>
      <c r="K222" s="136"/>
      <c r="L222" s="136"/>
      <c r="M222" s="136"/>
      <c r="N222" s="136"/>
      <c r="O222" s="146"/>
      <c r="P222" s="134">
        <f t="shared" si="3"/>
        <v>0</v>
      </c>
      <c r="Q222" s="135" t="str">
        <f>VLOOKUP(P222,IDCODE!$A$1:$B$96,2,0)</f>
        <v>Không</v>
      </c>
      <c r="R222" s="135" t="str">
        <f>VLOOKUP(B222,DS!$D$3:$P$2489,13,0)</f>
        <v>Nợ LP</v>
      </c>
      <c r="S222" s="135"/>
    </row>
    <row r="223" spans="1:19" s="137" customFormat="1" ht="13.5">
      <c r="A223" s="133">
        <v>217</v>
      </c>
      <c r="B223" s="142">
        <v>2020358270</v>
      </c>
      <c r="C223" s="143" t="s">
        <v>723</v>
      </c>
      <c r="D223" s="144" t="s">
        <v>335</v>
      </c>
      <c r="E223" s="145" t="s">
        <v>526</v>
      </c>
      <c r="F223" s="145" t="s">
        <v>532</v>
      </c>
      <c r="G223" s="136"/>
      <c r="H223" s="136"/>
      <c r="I223" s="136"/>
      <c r="J223" s="136"/>
      <c r="K223" s="136"/>
      <c r="L223" s="136"/>
      <c r="M223" s="136"/>
      <c r="N223" s="136"/>
      <c r="O223" s="146"/>
      <c r="P223" s="134">
        <f t="shared" si="3"/>
        <v>0</v>
      </c>
      <c r="Q223" s="135" t="str">
        <f>VLOOKUP(P223,IDCODE!$A$1:$B$96,2,0)</f>
        <v>Không</v>
      </c>
      <c r="R223" s="135" t="str">
        <f>VLOOKUP(B223,DS!$D$3:$P$2489,13,0)</f>
        <v>Nợ LP</v>
      </c>
      <c r="S223" s="135"/>
    </row>
    <row r="224" spans="1:19" s="137" customFormat="1" ht="13.5">
      <c r="A224" s="133">
        <v>218</v>
      </c>
      <c r="B224" s="142">
        <v>2020714363</v>
      </c>
      <c r="C224" s="143" t="s">
        <v>671</v>
      </c>
      <c r="D224" s="144" t="s">
        <v>335</v>
      </c>
      <c r="E224" s="145" t="s">
        <v>655</v>
      </c>
      <c r="F224" s="145" t="s">
        <v>629</v>
      </c>
      <c r="G224" s="136"/>
      <c r="H224" s="136"/>
      <c r="I224" s="136"/>
      <c r="J224" s="136"/>
      <c r="K224" s="136"/>
      <c r="L224" s="136"/>
      <c r="M224" s="136"/>
      <c r="N224" s="136"/>
      <c r="O224" s="146"/>
      <c r="P224" s="134">
        <f t="shared" si="3"/>
        <v>0</v>
      </c>
      <c r="Q224" s="135" t="str">
        <f>VLOOKUP(P224,IDCODE!$A$1:$B$96,2,0)</f>
        <v>Không</v>
      </c>
      <c r="R224" s="135" t="str">
        <f>VLOOKUP(B224,DS!$D$3:$P$2489,13,0)</f>
        <v>Nợ LP</v>
      </c>
      <c r="S224" s="135"/>
    </row>
    <row r="225" spans="1:19" s="137" customFormat="1" ht="13.5">
      <c r="A225" s="133">
        <v>219</v>
      </c>
      <c r="B225" s="142">
        <v>2020267123</v>
      </c>
      <c r="C225" s="143" t="s">
        <v>50</v>
      </c>
      <c r="D225" s="144" t="s">
        <v>335</v>
      </c>
      <c r="E225" s="145" t="s">
        <v>591</v>
      </c>
      <c r="F225" s="145" t="s">
        <v>571</v>
      </c>
      <c r="G225" s="136"/>
      <c r="H225" s="136"/>
      <c r="I225" s="136"/>
      <c r="J225" s="136"/>
      <c r="K225" s="136"/>
      <c r="L225" s="136"/>
      <c r="M225" s="136"/>
      <c r="N225" s="136"/>
      <c r="O225" s="146"/>
      <c r="P225" s="134">
        <f t="shared" si="3"/>
        <v>0</v>
      </c>
      <c r="Q225" s="135" t="str">
        <f>VLOOKUP(P225,IDCODE!$A$1:$B$96,2,0)</f>
        <v>Không</v>
      </c>
      <c r="R225" s="135">
        <f>VLOOKUP(B225,DS!$D$3:$P$2489,13,0)</f>
        <v>0</v>
      </c>
      <c r="S225" s="135"/>
    </row>
    <row r="226" spans="1:19" s="137" customFormat="1" ht="13.5">
      <c r="A226" s="133">
        <v>220</v>
      </c>
      <c r="B226" s="142">
        <v>2020218371</v>
      </c>
      <c r="C226" s="143" t="s">
        <v>722</v>
      </c>
      <c r="D226" s="144" t="s">
        <v>335</v>
      </c>
      <c r="E226" s="145" t="s">
        <v>700</v>
      </c>
      <c r="F226" s="145" t="s">
        <v>701</v>
      </c>
      <c r="G226" s="136"/>
      <c r="H226" s="136"/>
      <c r="I226" s="136"/>
      <c r="J226" s="136"/>
      <c r="K226" s="136"/>
      <c r="L226" s="136"/>
      <c r="M226" s="136"/>
      <c r="N226" s="136"/>
      <c r="O226" s="146"/>
      <c r="P226" s="134">
        <f t="shared" si="3"/>
        <v>0</v>
      </c>
      <c r="Q226" s="135" t="str">
        <f>VLOOKUP(P226,IDCODE!$A$1:$B$96,2,0)</f>
        <v>Không</v>
      </c>
      <c r="R226" s="135">
        <f>VLOOKUP(B226,DS!$D$3:$P$2489,13,0)</f>
        <v>0</v>
      </c>
      <c r="S226" s="135"/>
    </row>
    <row r="227" spans="1:19" s="137" customFormat="1" ht="13.5">
      <c r="A227" s="133">
        <v>221</v>
      </c>
      <c r="B227" s="142">
        <v>2020726498</v>
      </c>
      <c r="C227" s="143" t="s">
        <v>511</v>
      </c>
      <c r="D227" s="144" t="s">
        <v>512</v>
      </c>
      <c r="E227" s="145" t="s">
        <v>503</v>
      </c>
      <c r="F227" s="145" t="s">
        <v>504</v>
      </c>
      <c r="G227" s="136"/>
      <c r="H227" s="136"/>
      <c r="I227" s="136"/>
      <c r="J227" s="136"/>
      <c r="K227" s="136"/>
      <c r="L227" s="136"/>
      <c r="M227" s="136"/>
      <c r="N227" s="136"/>
      <c r="O227" s="146"/>
      <c r="P227" s="134">
        <f t="shared" si="3"/>
        <v>0</v>
      </c>
      <c r="Q227" s="135" t="str">
        <f>VLOOKUP(P227,IDCODE!$A$1:$B$96,2,0)</f>
        <v>Không</v>
      </c>
      <c r="R227" s="135" t="str">
        <f>VLOOKUP(B227,DS!$D$3:$P$2489,13,0)</f>
        <v>Nợ LP, HP</v>
      </c>
      <c r="S227" s="135"/>
    </row>
    <row r="228" spans="1:19" s="137" customFormat="1" ht="13.5">
      <c r="A228" s="133">
        <v>222</v>
      </c>
      <c r="B228" s="142">
        <v>2020255670</v>
      </c>
      <c r="C228" s="143" t="s">
        <v>595</v>
      </c>
      <c r="D228" s="144" t="s">
        <v>596</v>
      </c>
      <c r="E228" s="145" t="s">
        <v>591</v>
      </c>
      <c r="F228" s="145" t="s">
        <v>571</v>
      </c>
      <c r="G228" s="136"/>
      <c r="H228" s="136"/>
      <c r="I228" s="136"/>
      <c r="J228" s="136"/>
      <c r="K228" s="136"/>
      <c r="L228" s="136"/>
      <c r="M228" s="136"/>
      <c r="N228" s="136"/>
      <c r="O228" s="146"/>
      <c r="P228" s="134">
        <f t="shared" si="3"/>
        <v>0</v>
      </c>
      <c r="Q228" s="135" t="str">
        <f>VLOOKUP(P228,IDCODE!$A$1:$B$96,2,0)</f>
        <v>Không</v>
      </c>
      <c r="R228" s="135" t="str">
        <f>VLOOKUP(B228,DS!$D$3:$P$2489,13,0)</f>
        <v>Nợ LP</v>
      </c>
      <c r="S228" s="135"/>
    </row>
    <row r="229" spans="1:19" s="137" customFormat="1" ht="13.5">
      <c r="A229" s="133">
        <v>223</v>
      </c>
      <c r="B229" s="142">
        <v>1910219051</v>
      </c>
      <c r="C229" s="143" t="s">
        <v>513</v>
      </c>
      <c r="D229" s="144" t="s">
        <v>360</v>
      </c>
      <c r="E229" s="145" t="s">
        <v>503</v>
      </c>
      <c r="F229" s="145" t="s">
        <v>514</v>
      </c>
      <c r="G229" s="136"/>
      <c r="H229" s="136"/>
      <c r="I229" s="136"/>
      <c r="J229" s="136"/>
      <c r="K229" s="136"/>
      <c r="L229" s="136"/>
      <c r="M229" s="136"/>
      <c r="N229" s="136"/>
      <c r="O229" s="146"/>
      <c r="P229" s="134">
        <f t="shared" si="3"/>
        <v>0</v>
      </c>
      <c r="Q229" s="135" t="str">
        <f>VLOOKUP(P229,IDCODE!$A$1:$B$96,2,0)</f>
        <v>Không</v>
      </c>
      <c r="R229" s="135" t="str">
        <f>VLOOKUP(B229,DS!$D$3:$P$2489,13,0)</f>
        <v>Nợ LP</v>
      </c>
      <c r="S229" s="135"/>
    </row>
    <row r="230" spans="1:19" s="137" customFormat="1" ht="13.5">
      <c r="A230" s="133">
        <v>224</v>
      </c>
      <c r="B230" s="142">
        <v>1921225292</v>
      </c>
      <c r="C230" s="143" t="s">
        <v>343</v>
      </c>
      <c r="D230" s="144" t="s">
        <v>360</v>
      </c>
      <c r="E230" s="145" t="s">
        <v>354</v>
      </c>
      <c r="F230" s="145" t="s">
        <v>355</v>
      </c>
      <c r="G230" s="136"/>
      <c r="H230" s="136"/>
      <c r="I230" s="136"/>
      <c r="J230" s="136"/>
      <c r="K230" s="136"/>
      <c r="L230" s="136"/>
      <c r="M230" s="136"/>
      <c r="N230" s="136"/>
      <c r="O230" s="146"/>
      <c r="P230" s="134">
        <f t="shared" si="3"/>
        <v>0</v>
      </c>
      <c r="Q230" s="135" t="str">
        <f>VLOOKUP(P230,IDCODE!$A$1:$B$96,2,0)</f>
        <v>Không</v>
      </c>
      <c r="R230" s="135">
        <f>VLOOKUP(B230,DS!$D$3:$P$2489,13,0)</f>
        <v>0</v>
      </c>
      <c r="S230" s="135"/>
    </row>
    <row r="231" spans="1:19" s="137" customFormat="1" ht="13.5">
      <c r="A231" s="133">
        <v>225</v>
      </c>
      <c r="B231" s="142">
        <v>2021723854</v>
      </c>
      <c r="C231" s="143" t="s">
        <v>515</v>
      </c>
      <c r="D231" s="144" t="s">
        <v>516</v>
      </c>
      <c r="E231" s="145" t="s">
        <v>503</v>
      </c>
      <c r="F231" s="145" t="s">
        <v>504</v>
      </c>
      <c r="G231" s="136"/>
      <c r="H231" s="136"/>
      <c r="I231" s="136"/>
      <c r="J231" s="136"/>
      <c r="K231" s="136"/>
      <c r="L231" s="136"/>
      <c r="M231" s="136"/>
      <c r="N231" s="136"/>
      <c r="O231" s="146"/>
      <c r="P231" s="134">
        <f t="shared" si="3"/>
        <v>0</v>
      </c>
      <c r="Q231" s="135" t="str">
        <f>VLOOKUP(P231,IDCODE!$A$1:$B$96,2,0)</f>
        <v>Không</v>
      </c>
      <c r="R231" s="135">
        <f>VLOOKUP(B231,DS!$D$3:$P$2489,13,0)</f>
        <v>0</v>
      </c>
      <c r="S231" s="135"/>
    </row>
    <row r="232" spans="1:19" s="137" customFormat="1" ht="13.5">
      <c r="A232" s="133">
        <v>226</v>
      </c>
      <c r="B232" s="142">
        <v>1810225587</v>
      </c>
      <c r="C232" s="143" t="s">
        <v>332</v>
      </c>
      <c r="D232" s="144" t="s">
        <v>516</v>
      </c>
      <c r="E232" s="145" t="s">
        <v>655</v>
      </c>
      <c r="F232" s="145" t="s">
        <v>672</v>
      </c>
      <c r="G232" s="136"/>
      <c r="H232" s="136"/>
      <c r="I232" s="136"/>
      <c r="J232" s="136"/>
      <c r="K232" s="136"/>
      <c r="L232" s="136"/>
      <c r="M232" s="136"/>
      <c r="N232" s="136"/>
      <c r="O232" s="146"/>
      <c r="P232" s="134">
        <f t="shared" si="3"/>
        <v>0</v>
      </c>
      <c r="Q232" s="135" t="str">
        <f>VLOOKUP(P232,IDCODE!$A$1:$B$96,2,0)</f>
        <v>Không</v>
      </c>
      <c r="R232" s="135" t="str">
        <f>VLOOKUP(B232,DS!$D$3:$P$2489,13,0)</f>
        <v>Nợ LP</v>
      </c>
      <c r="S232" s="135"/>
    </row>
    <row r="233" spans="1:19" s="137" customFormat="1" ht="13.5">
      <c r="A233" s="133">
        <v>227</v>
      </c>
      <c r="B233" s="142">
        <v>2021224665</v>
      </c>
      <c r="C233" s="143" t="s">
        <v>361</v>
      </c>
      <c r="D233" s="144" t="s">
        <v>362</v>
      </c>
      <c r="E233" s="145" t="s">
        <v>354</v>
      </c>
      <c r="F233" s="145" t="s">
        <v>355</v>
      </c>
      <c r="G233" s="136"/>
      <c r="H233" s="136"/>
      <c r="I233" s="136"/>
      <c r="J233" s="136"/>
      <c r="K233" s="136"/>
      <c r="L233" s="136"/>
      <c r="M233" s="136"/>
      <c r="N233" s="136"/>
      <c r="O233" s="146"/>
      <c r="P233" s="134">
        <f t="shared" si="3"/>
        <v>0</v>
      </c>
      <c r="Q233" s="135" t="str">
        <f>VLOOKUP(P233,IDCODE!$A$1:$B$96,2,0)</f>
        <v>Không</v>
      </c>
      <c r="R233" s="135">
        <f>VLOOKUP(B233,DS!$D$3:$P$2489,13,0)</f>
        <v>0</v>
      </c>
      <c r="S233" s="135"/>
    </row>
    <row r="234" spans="1:19" s="137" customFormat="1" ht="13.5">
      <c r="A234" s="133">
        <v>228</v>
      </c>
      <c r="B234" s="142">
        <v>1921250851</v>
      </c>
      <c r="C234" s="143" t="s">
        <v>597</v>
      </c>
      <c r="D234" s="144" t="s">
        <v>362</v>
      </c>
      <c r="E234" s="145" t="s">
        <v>591</v>
      </c>
      <c r="F234" s="145" t="s">
        <v>571</v>
      </c>
      <c r="G234" s="136"/>
      <c r="H234" s="136"/>
      <c r="I234" s="136"/>
      <c r="J234" s="136"/>
      <c r="K234" s="136"/>
      <c r="L234" s="136"/>
      <c r="M234" s="136"/>
      <c r="N234" s="136"/>
      <c r="O234" s="146"/>
      <c r="P234" s="134">
        <f t="shared" si="3"/>
        <v>0</v>
      </c>
      <c r="Q234" s="135" t="str">
        <f>VLOOKUP(P234,IDCODE!$A$1:$B$96,2,0)</f>
        <v>Không</v>
      </c>
      <c r="R234" s="135" t="str">
        <f>VLOOKUP(B234,DS!$D$3:$P$2489,13,0)</f>
        <v>Nợ LP</v>
      </c>
      <c r="S234" s="135"/>
    </row>
    <row r="235" spans="1:19" s="137" customFormat="1" ht="13.5">
      <c r="A235" s="133">
        <v>229</v>
      </c>
      <c r="B235" s="142">
        <v>2020723551</v>
      </c>
      <c r="C235" s="143" t="s">
        <v>459</v>
      </c>
      <c r="D235" s="144" t="s">
        <v>517</v>
      </c>
      <c r="E235" s="145" t="s">
        <v>503</v>
      </c>
      <c r="F235" s="145" t="s">
        <v>504</v>
      </c>
      <c r="G235" s="136"/>
      <c r="H235" s="136"/>
      <c r="I235" s="136"/>
      <c r="J235" s="136"/>
      <c r="K235" s="136"/>
      <c r="L235" s="136"/>
      <c r="M235" s="136"/>
      <c r="N235" s="136"/>
      <c r="O235" s="146"/>
      <c r="P235" s="134">
        <f t="shared" si="3"/>
        <v>0</v>
      </c>
      <c r="Q235" s="135" t="str">
        <f>VLOOKUP(P235,IDCODE!$A$1:$B$96,2,0)</f>
        <v>Không</v>
      </c>
      <c r="R235" s="135">
        <f>VLOOKUP(B235,DS!$D$3:$P$2489,13,0)</f>
        <v>0</v>
      </c>
      <c r="S235" s="135"/>
    </row>
    <row r="236" spans="1:19" s="137" customFormat="1" ht="13.5">
      <c r="A236" s="133">
        <v>230</v>
      </c>
      <c r="B236" s="142">
        <v>1921148015</v>
      </c>
      <c r="C236" s="143" t="s">
        <v>544</v>
      </c>
      <c r="D236" s="144" t="s">
        <v>545</v>
      </c>
      <c r="E236" s="145" t="s">
        <v>526</v>
      </c>
      <c r="F236" s="145" t="s">
        <v>546</v>
      </c>
      <c r="G236" s="136"/>
      <c r="H236" s="136"/>
      <c r="I236" s="136"/>
      <c r="J236" s="136"/>
      <c r="K236" s="136"/>
      <c r="L236" s="136"/>
      <c r="M236" s="136"/>
      <c r="N236" s="136"/>
      <c r="O236" s="146"/>
      <c r="P236" s="134">
        <f t="shared" si="3"/>
        <v>0</v>
      </c>
      <c r="Q236" s="135" t="str">
        <f>VLOOKUP(P236,IDCODE!$A$1:$B$96,2,0)</f>
        <v>Không</v>
      </c>
      <c r="R236" s="135" t="str">
        <f>VLOOKUP(B236,DS!$D$3:$P$2489,13,0)</f>
        <v>Nợ LP</v>
      </c>
      <c r="S236" s="135"/>
    </row>
    <row r="237" spans="1:19" s="137" customFormat="1" ht="13.5">
      <c r="A237" s="133">
        <v>231</v>
      </c>
      <c r="B237" s="142">
        <v>2020217679</v>
      </c>
      <c r="C237" s="143" t="s">
        <v>724</v>
      </c>
      <c r="D237" s="144" t="s">
        <v>725</v>
      </c>
      <c r="E237" s="145" t="s">
        <v>700</v>
      </c>
      <c r="F237" s="145" t="s">
        <v>701</v>
      </c>
      <c r="G237" s="136"/>
      <c r="H237" s="136"/>
      <c r="I237" s="136"/>
      <c r="J237" s="136"/>
      <c r="K237" s="136"/>
      <c r="L237" s="136"/>
      <c r="M237" s="136"/>
      <c r="N237" s="136"/>
      <c r="O237" s="146"/>
      <c r="P237" s="134">
        <f t="shared" si="3"/>
        <v>0</v>
      </c>
      <c r="Q237" s="135" t="str">
        <f>VLOOKUP(P237,IDCODE!$A$1:$B$96,2,0)</f>
        <v>Không</v>
      </c>
      <c r="R237" s="135">
        <f>VLOOKUP(B237,DS!$D$3:$P$2489,13,0)</f>
        <v>0</v>
      </c>
      <c r="S237" s="135"/>
    </row>
    <row r="238" spans="1:19" s="137" customFormat="1" ht="13.5">
      <c r="A238" s="133">
        <v>232</v>
      </c>
      <c r="B238" s="142">
        <v>1821113812</v>
      </c>
      <c r="C238" s="143" t="s">
        <v>585</v>
      </c>
      <c r="D238" s="144" t="s">
        <v>412</v>
      </c>
      <c r="E238" s="145" t="s">
        <v>570</v>
      </c>
      <c r="F238" s="145" t="s">
        <v>571</v>
      </c>
      <c r="G238" s="136"/>
      <c r="H238" s="136"/>
      <c r="I238" s="136"/>
      <c r="J238" s="136"/>
      <c r="K238" s="136"/>
      <c r="L238" s="136"/>
      <c r="M238" s="136"/>
      <c r="N238" s="136"/>
      <c r="O238" s="146"/>
      <c r="P238" s="134">
        <f t="shared" si="3"/>
        <v>0</v>
      </c>
      <c r="Q238" s="135" t="str">
        <f>VLOOKUP(P238,IDCODE!$A$1:$B$96,2,0)</f>
        <v>Không</v>
      </c>
      <c r="R238" s="135" t="str">
        <f>VLOOKUP(B238,DS!$D$3:$P$2489,13,0)</f>
        <v>Nợ LP</v>
      </c>
      <c r="S238" s="135"/>
    </row>
    <row r="239" spans="1:19" s="137" customFormat="1" ht="13.5">
      <c r="A239" s="133">
        <v>233</v>
      </c>
      <c r="B239" s="142">
        <v>1810215026</v>
      </c>
      <c r="C239" s="143" t="s">
        <v>411</v>
      </c>
      <c r="D239" s="144" t="s">
        <v>412</v>
      </c>
      <c r="E239" s="145" t="s">
        <v>393</v>
      </c>
      <c r="F239" s="145" t="s">
        <v>413</v>
      </c>
      <c r="G239" s="136"/>
      <c r="H239" s="136"/>
      <c r="I239" s="136"/>
      <c r="J239" s="136"/>
      <c r="K239" s="136"/>
      <c r="L239" s="136"/>
      <c r="M239" s="136"/>
      <c r="N239" s="136"/>
      <c r="O239" s="146"/>
      <c r="P239" s="134">
        <f t="shared" si="3"/>
        <v>0</v>
      </c>
      <c r="Q239" s="135" t="str">
        <f>VLOOKUP(P239,IDCODE!$A$1:$B$96,2,0)</f>
        <v>Không</v>
      </c>
      <c r="R239" s="135" t="str">
        <f>VLOOKUP(B239,DS!$D$3:$P$2489,13,0)</f>
        <v>Nợ LP</v>
      </c>
      <c r="S239" s="135"/>
    </row>
    <row r="240" spans="1:19" s="137" customFormat="1" ht="13.5">
      <c r="A240" s="133">
        <v>234</v>
      </c>
      <c r="B240" s="142">
        <v>2020716270</v>
      </c>
      <c r="C240" s="143" t="s">
        <v>673</v>
      </c>
      <c r="D240" s="144" t="s">
        <v>674</v>
      </c>
      <c r="E240" s="145" t="s">
        <v>655</v>
      </c>
      <c r="F240" s="145" t="s">
        <v>629</v>
      </c>
      <c r="G240" s="136"/>
      <c r="H240" s="136"/>
      <c r="I240" s="136"/>
      <c r="J240" s="136"/>
      <c r="K240" s="136"/>
      <c r="L240" s="136"/>
      <c r="M240" s="136"/>
      <c r="N240" s="136"/>
      <c r="O240" s="146"/>
      <c r="P240" s="134">
        <f t="shared" si="3"/>
        <v>0</v>
      </c>
      <c r="Q240" s="135" t="str">
        <f>VLOOKUP(P240,IDCODE!$A$1:$B$96,2,0)</f>
        <v>Không</v>
      </c>
      <c r="R240" s="135">
        <f>VLOOKUP(B240,DS!$D$3:$P$2489,13,0)</f>
        <v>0</v>
      </c>
      <c r="S240" s="135"/>
    </row>
    <row r="241" spans="1:19" s="137" customFormat="1" ht="13.5">
      <c r="A241" s="133">
        <v>235</v>
      </c>
      <c r="B241" s="142">
        <v>2020356127</v>
      </c>
      <c r="C241" s="143" t="s">
        <v>332</v>
      </c>
      <c r="D241" s="144" t="s">
        <v>339</v>
      </c>
      <c r="E241" s="145" t="s">
        <v>655</v>
      </c>
      <c r="F241" s="145" t="s">
        <v>629</v>
      </c>
      <c r="G241" s="136"/>
      <c r="H241" s="136"/>
      <c r="I241" s="136"/>
      <c r="J241" s="136"/>
      <c r="K241" s="136"/>
      <c r="L241" s="136"/>
      <c r="M241" s="136"/>
      <c r="N241" s="136"/>
      <c r="O241" s="146"/>
      <c r="P241" s="134">
        <f t="shared" si="3"/>
        <v>0</v>
      </c>
      <c r="Q241" s="135" t="str">
        <f>VLOOKUP(P241,IDCODE!$A$1:$B$96,2,0)</f>
        <v>Không</v>
      </c>
      <c r="R241" s="135" t="str">
        <f>VLOOKUP(B241,DS!$D$3:$P$2489,13,0)</f>
        <v>Nợ LP</v>
      </c>
      <c r="S241" s="135"/>
    </row>
    <row r="242" spans="1:19" s="137" customFormat="1" ht="13.5">
      <c r="A242" s="133">
        <v>236</v>
      </c>
      <c r="B242" s="142">
        <v>2020346979</v>
      </c>
      <c r="C242" s="143" t="s">
        <v>338</v>
      </c>
      <c r="D242" s="144" t="s">
        <v>339</v>
      </c>
      <c r="E242" s="145" t="s">
        <v>628</v>
      </c>
      <c r="F242" s="145" t="s">
        <v>629</v>
      </c>
      <c r="G242" s="136"/>
      <c r="H242" s="136"/>
      <c r="I242" s="136"/>
      <c r="J242" s="136"/>
      <c r="K242" s="136"/>
      <c r="L242" s="136"/>
      <c r="M242" s="136"/>
      <c r="N242" s="136"/>
      <c r="O242" s="146"/>
      <c r="P242" s="134">
        <f t="shared" si="3"/>
        <v>0</v>
      </c>
      <c r="Q242" s="135" t="str">
        <f>VLOOKUP(P242,IDCODE!$A$1:$B$96,2,0)</f>
        <v>Không</v>
      </c>
      <c r="R242" s="135">
        <f>VLOOKUP(B242,DS!$D$3:$P$2489,13,0)</f>
        <v>0</v>
      </c>
      <c r="S242" s="135"/>
    </row>
    <row r="243" spans="1:19" s="137" customFormat="1" ht="13.5">
      <c r="A243" s="133">
        <v>237</v>
      </c>
      <c r="B243" s="142">
        <v>2021715635</v>
      </c>
      <c r="C243" s="143" t="s">
        <v>471</v>
      </c>
      <c r="D243" s="144" t="s">
        <v>339</v>
      </c>
      <c r="E243" s="145" t="s">
        <v>450</v>
      </c>
      <c r="F243" s="145" t="s">
        <v>396</v>
      </c>
      <c r="G243" s="136"/>
      <c r="H243" s="136"/>
      <c r="I243" s="136"/>
      <c r="J243" s="136"/>
      <c r="K243" s="136"/>
      <c r="L243" s="136"/>
      <c r="M243" s="136"/>
      <c r="N243" s="136"/>
      <c r="O243" s="146"/>
      <c r="P243" s="134">
        <f t="shared" si="3"/>
        <v>0</v>
      </c>
      <c r="Q243" s="135" t="str">
        <f>VLOOKUP(P243,IDCODE!$A$1:$B$96,2,0)</f>
        <v>Không</v>
      </c>
      <c r="R243" s="135">
        <f>VLOOKUP(B243,DS!$D$3:$P$2489,13,0)</f>
        <v>0</v>
      </c>
      <c r="S243" s="135"/>
    </row>
    <row r="244" spans="1:19" s="137" customFormat="1" ht="13.5">
      <c r="A244" s="133">
        <v>238</v>
      </c>
      <c r="B244" s="142">
        <v>2020710766</v>
      </c>
      <c r="C244" s="143" t="s">
        <v>675</v>
      </c>
      <c r="D244" s="144" t="s">
        <v>676</v>
      </c>
      <c r="E244" s="145" t="s">
        <v>655</v>
      </c>
      <c r="F244" s="145" t="s">
        <v>629</v>
      </c>
      <c r="G244" s="136"/>
      <c r="H244" s="136"/>
      <c r="I244" s="136"/>
      <c r="J244" s="136"/>
      <c r="K244" s="136"/>
      <c r="L244" s="136"/>
      <c r="M244" s="136"/>
      <c r="N244" s="136"/>
      <c r="O244" s="146"/>
      <c r="P244" s="134">
        <f t="shared" si="3"/>
        <v>0</v>
      </c>
      <c r="Q244" s="135" t="str">
        <f>VLOOKUP(P244,IDCODE!$A$1:$B$96,2,0)</f>
        <v>Không</v>
      </c>
      <c r="R244" s="135" t="str">
        <f>VLOOKUP(B244,DS!$D$3:$P$2489,13,0)</f>
        <v>Nợ LP</v>
      </c>
      <c r="S244" s="135"/>
    </row>
    <row r="245" spans="1:19" s="137" customFormat="1" ht="13.5">
      <c r="A245" s="133">
        <v>239</v>
      </c>
      <c r="B245" s="142">
        <v>2020713910</v>
      </c>
      <c r="C245" s="143" t="s">
        <v>726</v>
      </c>
      <c r="D245" s="144" t="s">
        <v>620</v>
      </c>
      <c r="E245" s="145" t="s">
        <v>700</v>
      </c>
      <c r="F245" s="145" t="s">
        <v>701</v>
      </c>
      <c r="G245" s="136"/>
      <c r="H245" s="136"/>
      <c r="I245" s="136"/>
      <c r="J245" s="136"/>
      <c r="K245" s="136"/>
      <c r="L245" s="136"/>
      <c r="M245" s="136"/>
      <c r="N245" s="136"/>
      <c r="O245" s="146"/>
      <c r="P245" s="134">
        <f t="shared" si="3"/>
        <v>0</v>
      </c>
      <c r="Q245" s="135" t="str">
        <f>VLOOKUP(P245,IDCODE!$A$1:$B$96,2,0)</f>
        <v>Không</v>
      </c>
      <c r="R245" s="135">
        <f>VLOOKUP(B245,DS!$D$3:$P$2489,13,0)</f>
        <v>0</v>
      </c>
      <c r="S245" s="135"/>
    </row>
    <row r="246" spans="1:19" s="137" customFormat="1" ht="13.5">
      <c r="A246" s="133">
        <v>240</v>
      </c>
      <c r="B246" s="142">
        <v>2020345324</v>
      </c>
      <c r="C246" s="143" t="s">
        <v>619</v>
      </c>
      <c r="D246" s="144" t="s">
        <v>620</v>
      </c>
      <c r="E246" s="145" t="s">
        <v>600</v>
      </c>
      <c r="F246" s="145" t="s">
        <v>601</v>
      </c>
      <c r="G246" s="136"/>
      <c r="H246" s="136"/>
      <c r="I246" s="136"/>
      <c r="J246" s="136"/>
      <c r="K246" s="136"/>
      <c r="L246" s="136"/>
      <c r="M246" s="136"/>
      <c r="N246" s="136"/>
      <c r="O246" s="146"/>
      <c r="P246" s="134">
        <f t="shared" si="3"/>
        <v>0</v>
      </c>
      <c r="Q246" s="135" t="str">
        <f>VLOOKUP(P246,IDCODE!$A$1:$B$96,2,0)</f>
        <v>Không</v>
      </c>
      <c r="R246" s="135">
        <f>VLOOKUP(B246,DS!$D$3:$P$2489,13,0)</f>
        <v>0</v>
      </c>
      <c r="S246" s="135"/>
    </row>
    <row r="247" spans="1:19" s="137" customFormat="1" ht="13.5">
      <c r="A247" s="133">
        <v>241</v>
      </c>
      <c r="B247" s="142">
        <v>1921237964</v>
      </c>
      <c r="C247" s="143" t="s">
        <v>293</v>
      </c>
      <c r="D247" s="144" t="s">
        <v>340</v>
      </c>
      <c r="E247" s="145" t="s">
        <v>393</v>
      </c>
      <c r="F247" s="145" t="s">
        <v>394</v>
      </c>
      <c r="G247" s="136"/>
      <c r="H247" s="136"/>
      <c r="I247" s="136"/>
      <c r="J247" s="136"/>
      <c r="K247" s="136"/>
      <c r="L247" s="136"/>
      <c r="M247" s="136"/>
      <c r="N247" s="136"/>
      <c r="O247" s="146"/>
      <c r="P247" s="134">
        <f t="shared" si="3"/>
        <v>0</v>
      </c>
      <c r="Q247" s="135" t="str">
        <f>VLOOKUP(P247,IDCODE!$A$1:$B$96,2,0)</f>
        <v>Không</v>
      </c>
      <c r="R247" s="135" t="str">
        <f>VLOOKUP(B247,DS!$D$3:$P$2489,13,0)</f>
        <v>Nợ LP</v>
      </c>
      <c r="S247" s="135"/>
    </row>
    <row r="248" spans="1:19" s="137" customFormat="1" ht="13.5">
      <c r="A248" s="133">
        <v>242</v>
      </c>
      <c r="B248" s="142">
        <v>2021127266</v>
      </c>
      <c r="C248" s="143" t="s">
        <v>694</v>
      </c>
      <c r="D248" s="144" t="s">
        <v>340</v>
      </c>
      <c r="E248" s="145" t="s">
        <v>682</v>
      </c>
      <c r="F248" s="145" t="s">
        <v>629</v>
      </c>
      <c r="G248" s="136"/>
      <c r="H248" s="136"/>
      <c r="I248" s="136"/>
      <c r="J248" s="136"/>
      <c r="K248" s="136"/>
      <c r="L248" s="136"/>
      <c r="M248" s="136"/>
      <c r="N248" s="136"/>
      <c r="O248" s="146"/>
      <c r="P248" s="134">
        <f t="shared" si="3"/>
        <v>0</v>
      </c>
      <c r="Q248" s="135" t="str">
        <f>VLOOKUP(P248,IDCODE!$A$1:$B$96,2,0)</f>
        <v>Không</v>
      </c>
      <c r="R248" s="135" t="str">
        <f>VLOOKUP(B248,DS!$D$3:$P$2489,13,0)</f>
        <v>Nợ LP</v>
      </c>
      <c r="S248" s="135"/>
    </row>
    <row r="249" spans="1:19" s="137" customFormat="1" ht="13.5">
      <c r="A249" s="133">
        <v>243</v>
      </c>
      <c r="B249" s="142">
        <v>2020226916</v>
      </c>
      <c r="C249" s="143" t="s">
        <v>621</v>
      </c>
      <c r="D249" s="144" t="s">
        <v>622</v>
      </c>
      <c r="E249" s="145" t="s">
        <v>600</v>
      </c>
      <c r="F249" s="145" t="s">
        <v>406</v>
      </c>
      <c r="G249" s="136"/>
      <c r="H249" s="136"/>
      <c r="I249" s="136"/>
      <c r="J249" s="136"/>
      <c r="K249" s="136"/>
      <c r="L249" s="136"/>
      <c r="M249" s="136"/>
      <c r="N249" s="136"/>
      <c r="O249" s="146"/>
      <c r="P249" s="134">
        <f t="shared" si="3"/>
        <v>0</v>
      </c>
      <c r="Q249" s="135" t="str">
        <f>VLOOKUP(P249,IDCODE!$A$1:$B$96,2,0)</f>
        <v>Không</v>
      </c>
      <c r="R249" s="135">
        <f>VLOOKUP(B249,DS!$D$3:$P$2489,13,0)</f>
        <v>0</v>
      </c>
      <c r="S249" s="135"/>
    </row>
    <row r="250" spans="1:19" s="137" customFormat="1" ht="13.5">
      <c r="A250" s="133">
        <v>244</v>
      </c>
      <c r="B250" s="142">
        <v>2020215838</v>
      </c>
      <c r="C250" s="143" t="s">
        <v>677</v>
      </c>
      <c r="D250" s="144" t="s">
        <v>678</v>
      </c>
      <c r="E250" s="145" t="s">
        <v>655</v>
      </c>
      <c r="F250" s="145" t="s">
        <v>629</v>
      </c>
      <c r="G250" s="136"/>
      <c r="H250" s="136"/>
      <c r="I250" s="136"/>
      <c r="J250" s="136"/>
      <c r="K250" s="136"/>
      <c r="L250" s="136"/>
      <c r="M250" s="136"/>
      <c r="N250" s="136"/>
      <c r="O250" s="146"/>
      <c r="P250" s="134">
        <f t="shared" si="3"/>
        <v>0</v>
      </c>
      <c r="Q250" s="135" t="str">
        <f>VLOOKUP(P250,IDCODE!$A$1:$B$96,2,0)</f>
        <v>Không</v>
      </c>
      <c r="R250" s="135">
        <f>VLOOKUP(B250,DS!$D$3:$P$2489,13,0)</f>
        <v>0</v>
      </c>
      <c r="S250" s="135"/>
    </row>
    <row r="251" spans="1:19" s="137" customFormat="1" ht="13.5">
      <c r="A251" s="133">
        <v>245</v>
      </c>
      <c r="B251" s="142">
        <v>2020717751</v>
      </c>
      <c r="C251" s="143" t="s">
        <v>472</v>
      </c>
      <c r="D251" s="144" t="s">
        <v>473</v>
      </c>
      <c r="E251" s="145" t="s">
        <v>450</v>
      </c>
      <c r="F251" s="145" t="s">
        <v>396</v>
      </c>
      <c r="G251" s="136"/>
      <c r="H251" s="136"/>
      <c r="I251" s="136"/>
      <c r="J251" s="136"/>
      <c r="K251" s="136"/>
      <c r="L251" s="136"/>
      <c r="M251" s="136"/>
      <c r="N251" s="136"/>
      <c r="O251" s="146"/>
      <c r="P251" s="134">
        <f t="shared" si="3"/>
        <v>0</v>
      </c>
      <c r="Q251" s="135" t="str">
        <f>VLOOKUP(P251,IDCODE!$A$1:$B$96,2,0)</f>
        <v>Không</v>
      </c>
      <c r="R251" s="135">
        <f>VLOOKUP(B251,DS!$D$3:$P$2489,13,0)</f>
        <v>0</v>
      </c>
      <c r="S251" s="135"/>
    </row>
    <row r="252" spans="1:19" s="137" customFormat="1" ht="13.5">
      <c r="A252" s="133">
        <v>246</v>
      </c>
      <c r="B252" s="142">
        <v>2021213662</v>
      </c>
      <c r="C252" s="143" t="s">
        <v>379</v>
      </c>
      <c r="D252" s="144" t="s">
        <v>341</v>
      </c>
      <c r="E252" s="145" t="s">
        <v>367</v>
      </c>
      <c r="F252" s="145" t="s">
        <v>368</v>
      </c>
      <c r="G252" s="136"/>
      <c r="H252" s="136"/>
      <c r="I252" s="136"/>
      <c r="J252" s="136"/>
      <c r="K252" s="136"/>
      <c r="L252" s="136"/>
      <c r="M252" s="136"/>
      <c r="N252" s="136"/>
      <c r="O252" s="146"/>
      <c r="P252" s="134">
        <f t="shared" si="3"/>
        <v>0</v>
      </c>
      <c r="Q252" s="135" t="str">
        <f>VLOOKUP(P252,IDCODE!$A$1:$B$96,2,0)</f>
        <v>Không</v>
      </c>
      <c r="R252" s="135" t="str">
        <f>VLOOKUP(B252,DS!$D$3:$P$2489,13,0)</f>
        <v>Nợ LP</v>
      </c>
      <c r="S252" s="135"/>
    </row>
    <row r="253" spans="1:19" s="137" customFormat="1" ht="13.5">
      <c r="A253" s="133">
        <v>247</v>
      </c>
      <c r="B253" s="142">
        <v>2021713744</v>
      </c>
      <c r="C253" s="143" t="s">
        <v>695</v>
      </c>
      <c r="D253" s="144" t="s">
        <v>341</v>
      </c>
      <c r="E253" s="145" t="s">
        <v>682</v>
      </c>
      <c r="F253" s="145" t="s">
        <v>629</v>
      </c>
      <c r="G253" s="136"/>
      <c r="H253" s="136"/>
      <c r="I253" s="136"/>
      <c r="J253" s="136"/>
      <c r="K253" s="136"/>
      <c r="L253" s="136"/>
      <c r="M253" s="136"/>
      <c r="N253" s="136"/>
      <c r="O253" s="146"/>
      <c r="P253" s="134">
        <f t="shared" si="3"/>
        <v>0</v>
      </c>
      <c r="Q253" s="135" t="str">
        <f>VLOOKUP(P253,IDCODE!$A$1:$B$96,2,0)</f>
        <v>Không</v>
      </c>
      <c r="R253" s="135">
        <f>VLOOKUP(B253,DS!$D$3:$P$2489,13,0)</f>
        <v>0</v>
      </c>
      <c r="S253" s="135"/>
    </row>
    <row r="254" spans="1:19" s="137" customFormat="1" ht="13.5">
      <c r="A254" s="133">
        <v>248</v>
      </c>
      <c r="B254" s="142">
        <v>2020713110</v>
      </c>
      <c r="C254" s="143" t="s">
        <v>332</v>
      </c>
      <c r="D254" s="144" t="s">
        <v>443</v>
      </c>
      <c r="E254" s="145" t="s">
        <v>422</v>
      </c>
      <c r="F254" s="145" t="s">
        <v>396</v>
      </c>
      <c r="G254" s="136"/>
      <c r="H254" s="136"/>
      <c r="I254" s="136"/>
      <c r="J254" s="136"/>
      <c r="K254" s="136"/>
      <c r="L254" s="136"/>
      <c r="M254" s="136"/>
      <c r="N254" s="136"/>
      <c r="O254" s="146"/>
      <c r="P254" s="134">
        <f t="shared" si="3"/>
        <v>0</v>
      </c>
      <c r="Q254" s="135" t="str">
        <f>VLOOKUP(P254,IDCODE!$A$1:$B$96,2,0)</f>
        <v>Không</v>
      </c>
      <c r="R254" s="135">
        <f>VLOOKUP(B254,DS!$D$3:$P$2489,13,0)</f>
        <v>0</v>
      </c>
      <c r="S254" s="135"/>
    </row>
    <row r="255" spans="1:19" s="137" customFormat="1" ht="13.5">
      <c r="A255" s="133">
        <v>249</v>
      </c>
      <c r="B255" s="142">
        <v>2020717326</v>
      </c>
      <c r="C255" s="143" t="s">
        <v>474</v>
      </c>
      <c r="D255" s="144" t="s">
        <v>443</v>
      </c>
      <c r="E255" s="145" t="s">
        <v>450</v>
      </c>
      <c r="F255" s="145" t="s">
        <v>396</v>
      </c>
      <c r="G255" s="136"/>
      <c r="H255" s="136"/>
      <c r="I255" s="136"/>
      <c r="J255" s="136"/>
      <c r="K255" s="136"/>
      <c r="L255" s="136"/>
      <c r="M255" s="136"/>
      <c r="N255" s="136"/>
      <c r="O255" s="146"/>
      <c r="P255" s="134">
        <f t="shared" si="3"/>
        <v>0</v>
      </c>
      <c r="Q255" s="135" t="str">
        <f>VLOOKUP(P255,IDCODE!$A$1:$B$96,2,0)</f>
        <v>Không</v>
      </c>
      <c r="R255" s="135">
        <f>VLOOKUP(B255,DS!$D$3:$P$2489,13,0)</f>
        <v>0</v>
      </c>
      <c r="S255" s="135"/>
    </row>
    <row r="256" spans="1:19" s="137" customFormat="1" ht="13.5">
      <c r="A256" s="133">
        <v>250</v>
      </c>
      <c r="B256" s="142">
        <v>2020212927</v>
      </c>
      <c r="C256" s="143" t="s">
        <v>727</v>
      </c>
      <c r="D256" s="144" t="s">
        <v>443</v>
      </c>
      <c r="E256" s="145" t="s">
        <v>700</v>
      </c>
      <c r="F256" s="145" t="s">
        <v>701</v>
      </c>
      <c r="G256" s="136"/>
      <c r="H256" s="136"/>
      <c r="I256" s="136"/>
      <c r="J256" s="136"/>
      <c r="K256" s="136"/>
      <c r="L256" s="136"/>
      <c r="M256" s="136"/>
      <c r="N256" s="136"/>
      <c r="O256" s="146"/>
      <c r="P256" s="134">
        <f t="shared" si="3"/>
        <v>0</v>
      </c>
      <c r="Q256" s="135" t="str">
        <f>VLOOKUP(P256,IDCODE!$A$1:$B$96,2,0)</f>
        <v>Không</v>
      </c>
      <c r="R256" s="135" t="str">
        <f>VLOOKUP(B256,DS!$D$3:$P$2489,13,0)</f>
        <v>Hoãn Thi L1</v>
      </c>
      <c r="S256" s="135"/>
    </row>
    <row r="257" spans="1:19" s="137" customFormat="1" ht="13.5">
      <c r="A257" s="133">
        <v>251</v>
      </c>
      <c r="B257" s="142">
        <v>2020257450</v>
      </c>
      <c r="C257" s="143" t="s">
        <v>586</v>
      </c>
      <c r="D257" s="144" t="s">
        <v>342</v>
      </c>
      <c r="E257" s="145" t="s">
        <v>570</v>
      </c>
      <c r="F257" s="145" t="s">
        <v>571</v>
      </c>
      <c r="G257" s="136"/>
      <c r="H257" s="136"/>
      <c r="I257" s="136"/>
      <c r="J257" s="136"/>
      <c r="K257" s="136"/>
      <c r="L257" s="136"/>
      <c r="M257" s="136"/>
      <c r="N257" s="136"/>
      <c r="O257" s="146"/>
      <c r="P257" s="134">
        <f t="shared" si="3"/>
        <v>0</v>
      </c>
      <c r="Q257" s="135" t="str">
        <f>VLOOKUP(P257,IDCODE!$A$1:$B$96,2,0)</f>
        <v>Không</v>
      </c>
      <c r="R257" s="135" t="str">
        <f>VLOOKUP(B257,DS!$D$3:$P$2489,13,0)</f>
        <v>Nợ LP</v>
      </c>
      <c r="S257" s="135"/>
    </row>
    <row r="258" spans="1:19" s="137" customFormat="1" ht="13.5">
      <c r="A258" s="133">
        <v>252</v>
      </c>
      <c r="B258" s="142">
        <v>2020345305</v>
      </c>
      <c r="C258" s="143" t="s">
        <v>623</v>
      </c>
      <c r="D258" s="144" t="s">
        <v>342</v>
      </c>
      <c r="E258" s="145" t="s">
        <v>600</v>
      </c>
      <c r="F258" s="145" t="s">
        <v>601</v>
      </c>
      <c r="G258" s="136"/>
      <c r="H258" s="136"/>
      <c r="I258" s="136"/>
      <c r="J258" s="136"/>
      <c r="K258" s="136"/>
      <c r="L258" s="136"/>
      <c r="M258" s="136"/>
      <c r="N258" s="136"/>
      <c r="O258" s="146"/>
      <c r="P258" s="134">
        <f t="shared" si="3"/>
        <v>0</v>
      </c>
      <c r="Q258" s="135" t="str">
        <f>VLOOKUP(P258,IDCODE!$A$1:$B$96,2,0)</f>
        <v>Không</v>
      </c>
      <c r="R258" s="135">
        <f>VLOOKUP(B258,DS!$D$3:$P$2489,13,0)</f>
        <v>0</v>
      </c>
      <c r="S258" s="135"/>
    </row>
    <row r="259" spans="1:19" s="137" customFormat="1" ht="13.5">
      <c r="A259" s="133">
        <v>253</v>
      </c>
      <c r="B259" s="142">
        <v>2020713844</v>
      </c>
      <c r="C259" s="143" t="s">
        <v>649</v>
      </c>
      <c r="D259" s="144" t="s">
        <v>342</v>
      </c>
      <c r="E259" s="145" t="s">
        <v>628</v>
      </c>
      <c r="F259" s="145" t="s">
        <v>629</v>
      </c>
      <c r="G259" s="136"/>
      <c r="H259" s="136"/>
      <c r="I259" s="136"/>
      <c r="J259" s="136"/>
      <c r="K259" s="136"/>
      <c r="L259" s="136"/>
      <c r="M259" s="136"/>
      <c r="N259" s="136"/>
      <c r="O259" s="146"/>
      <c r="P259" s="134">
        <f t="shared" si="3"/>
        <v>0</v>
      </c>
      <c r="Q259" s="135" t="str">
        <f>VLOOKUP(P259,IDCODE!$A$1:$B$96,2,0)</f>
        <v>Không</v>
      </c>
      <c r="R259" s="135" t="str">
        <f>VLOOKUP(B259,DS!$D$3:$P$2489,13,0)</f>
        <v>Nợ LP</v>
      </c>
      <c r="S259" s="135"/>
    </row>
    <row r="260" spans="1:19" s="137" customFormat="1" ht="13.5">
      <c r="A260" s="133">
        <v>254</v>
      </c>
      <c r="B260" s="142">
        <v>2020714568</v>
      </c>
      <c r="C260" s="143" t="s">
        <v>308</v>
      </c>
      <c r="D260" s="144" t="s">
        <v>342</v>
      </c>
      <c r="E260" s="145" t="s">
        <v>628</v>
      </c>
      <c r="F260" s="145" t="s">
        <v>629</v>
      </c>
      <c r="G260" s="136"/>
      <c r="H260" s="136"/>
      <c r="I260" s="136"/>
      <c r="J260" s="136"/>
      <c r="K260" s="136"/>
      <c r="L260" s="136"/>
      <c r="M260" s="136"/>
      <c r="N260" s="136"/>
      <c r="O260" s="146"/>
      <c r="P260" s="134">
        <f t="shared" si="3"/>
        <v>0</v>
      </c>
      <c r="Q260" s="135" t="str">
        <f>VLOOKUP(P260,IDCODE!$A$1:$B$96,2,0)</f>
        <v>Không</v>
      </c>
      <c r="R260" s="135">
        <f>VLOOKUP(B260,DS!$D$3:$P$2489,13,0)</f>
        <v>0</v>
      </c>
      <c r="S260" s="135"/>
    </row>
    <row r="261" spans="1:19" s="137" customFormat="1" ht="13.5">
      <c r="A261" s="133">
        <v>255</v>
      </c>
      <c r="B261" s="142">
        <v>2020345408</v>
      </c>
      <c r="C261" s="143" t="s">
        <v>648</v>
      </c>
      <c r="D261" s="144" t="s">
        <v>342</v>
      </c>
      <c r="E261" s="145" t="s">
        <v>628</v>
      </c>
      <c r="F261" s="145" t="s">
        <v>629</v>
      </c>
      <c r="G261" s="136"/>
      <c r="H261" s="136"/>
      <c r="I261" s="136"/>
      <c r="J261" s="136"/>
      <c r="K261" s="136"/>
      <c r="L261" s="136"/>
      <c r="M261" s="136"/>
      <c r="N261" s="136"/>
      <c r="O261" s="146"/>
      <c r="P261" s="134">
        <f t="shared" si="3"/>
        <v>0</v>
      </c>
      <c r="Q261" s="135" t="str">
        <f>VLOOKUP(P261,IDCODE!$A$1:$B$96,2,0)</f>
        <v>Không</v>
      </c>
      <c r="R261" s="135">
        <f>VLOOKUP(B261,DS!$D$3:$P$2489,13,0)</f>
        <v>0</v>
      </c>
      <c r="S261" s="135"/>
    </row>
    <row r="262" spans="1:19" s="137" customFormat="1" ht="13.5">
      <c r="A262" s="133">
        <v>256</v>
      </c>
      <c r="B262" s="142">
        <v>2020713901</v>
      </c>
      <c r="C262" s="143" t="s">
        <v>679</v>
      </c>
      <c r="D262" s="144" t="s">
        <v>342</v>
      </c>
      <c r="E262" s="145" t="s">
        <v>655</v>
      </c>
      <c r="F262" s="145" t="s">
        <v>629</v>
      </c>
      <c r="G262" s="136"/>
      <c r="H262" s="136"/>
      <c r="I262" s="136"/>
      <c r="J262" s="136"/>
      <c r="K262" s="136"/>
      <c r="L262" s="136"/>
      <c r="M262" s="136"/>
      <c r="N262" s="136"/>
      <c r="O262" s="146"/>
      <c r="P262" s="134">
        <f t="shared" si="3"/>
        <v>0</v>
      </c>
      <c r="Q262" s="135" t="str">
        <f>VLOOKUP(P262,IDCODE!$A$1:$B$96,2,0)</f>
        <v>Không</v>
      </c>
      <c r="R262" s="135" t="str">
        <f>VLOOKUP(B262,DS!$D$3:$P$2489,13,0)</f>
        <v>Nợ LP</v>
      </c>
      <c r="S262" s="135"/>
    </row>
    <row r="263" spans="1:19" s="137" customFormat="1" ht="13.5">
      <c r="A263" s="133">
        <v>257</v>
      </c>
      <c r="B263" s="142">
        <v>2021231908</v>
      </c>
      <c r="C263" s="143" t="s">
        <v>547</v>
      </c>
      <c r="D263" s="144" t="s">
        <v>548</v>
      </c>
      <c r="E263" s="145" t="s">
        <v>526</v>
      </c>
      <c r="F263" s="145" t="s">
        <v>532</v>
      </c>
      <c r="G263" s="136"/>
      <c r="H263" s="136"/>
      <c r="I263" s="136"/>
      <c r="J263" s="136"/>
      <c r="K263" s="136"/>
      <c r="L263" s="136"/>
      <c r="M263" s="136"/>
      <c r="N263" s="136"/>
      <c r="O263" s="146"/>
      <c r="P263" s="134">
        <f t="shared" si="3"/>
        <v>0</v>
      </c>
      <c r="Q263" s="135" t="str">
        <f>VLOOKUP(P263,IDCODE!$A$1:$B$96,2,0)</f>
        <v>Không</v>
      </c>
      <c r="R263" s="135" t="str">
        <f>VLOOKUP(B263,DS!$D$3:$P$2489,13,0)</f>
        <v>Nợ LP</v>
      </c>
      <c r="S263" s="135"/>
    </row>
    <row r="264" spans="1:19" s="137" customFormat="1" ht="13.5">
      <c r="A264" s="133">
        <v>258</v>
      </c>
      <c r="B264" s="142">
        <v>2020348201</v>
      </c>
      <c r="C264" s="143" t="s">
        <v>624</v>
      </c>
      <c r="D264" s="144" t="s">
        <v>344</v>
      </c>
      <c r="E264" s="145" t="s">
        <v>600</v>
      </c>
      <c r="F264" s="145" t="s">
        <v>601</v>
      </c>
      <c r="G264" s="136"/>
      <c r="H264" s="136"/>
      <c r="I264" s="136"/>
      <c r="J264" s="136"/>
      <c r="K264" s="136"/>
      <c r="L264" s="136"/>
      <c r="M264" s="136"/>
      <c r="N264" s="136"/>
      <c r="O264" s="146"/>
      <c r="P264" s="134">
        <f t="shared" ref="P264:P327" si="4">IF(OR(ISNUMBER(O264)=FALSE,$P$6&lt;&gt;100%,O264&lt;4),0,ROUND(SUMPRODUCT($G$6:$O$6,G264:O264),1))</f>
        <v>0</v>
      </c>
      <c r="Q264" s="135" t="str">
        <f>VLOOKUP(P264,IDCODE!$A$1:$B$96,2,0)</f>
        <v>Không</v>
      </c>
      <c r="R264" s="135" t="str">
        <f>VLOOKUP(B264,DS!$D$3:$P$2489,13,0)</f>
        <v>Nợ LP</v>
      </c>
      <c r="S264" s="135"/>
    </row>
    <row r="265" spans="1:19" s="137" customFormat="1" ht="13.5">
      <c r="A265" s="133">
        <v>259</v>
      </c>
      <c r="B265" s="142">
        <v>2020713197</v>
      </c>
      <c r="C265" s="143" t="s">
        <v>650</v>
      </c>
      <c r="D265" s="144" t="s">
        <v>344</v>
      </c>
      <c r="E265" s="145" t="s">
        <v>628</v>
      </c>
      <c r="F265" s="145" t="s">
        <v>629</v>
      </c>
      <c r="G265" s="136"/>
      <c r="H265" s="136"/>
      <c r="I265" s="136"/>
      <c r="J265" s="136"/>
      <c r="K265" s="136"/>
      <c r="L265" s="136"/>
      <c r="M265" s="136"/>
      <c r="N265" s="136"/>
      <c r="O265" s="146"/>
      <c r="P265" s="134">
        <f t="shared" si="4"/>
        <v>0</v>
      </c>
      <c r="Q265" s="135" t="str">
        <f>VLOOKUP(P265,IDCODE!$A$1:$B$96,2,0)</f>
        <v>Không</v>
      </c>
      <c r="R265" s="135" t="str">
        <f>VLOOKUP(B265,DS!$D$3:$P$2489,13,0)</f>
        <v>Nợ LP</v>
      </c>
      <c r="S265" s="135"/>
    </row>
    <row r="266" spans="1:19" s="137" customFormat="1" ht="13.5">
      <c r="A266" s="133">
        <v>260</v>
      </c>
      <c r="B266" s="142">
        <v>2020717354</v>
      </c>
      <c r="C266" s="143" t="s">
        <v>301</v>
      </c>
      <c r="D266" s="144" t="s">
        <v>344</v>
      </c>
      <c r="E266" s="145" t="s">
        <v>478</v>
      </c>
      <c r="F266" s="145" t="s">
        <v>396</v>
      </c>
      <c r="G266" s="136"/>
      <c r="H266" s="136"/>
      <c r="I266" s="136"/>
      <c r="J266" s="136"/>
      <c r="K266" s="136"/>
      <c r="L266" s="136"/>
      <c r="M266" s="136"/>
      <c r="N266" s="136"/>
      <c r="O266" s="146"/>
      <c r="P266" s="134">
        <f t="shared" si="4"/>
        <v>0</v>
      </c>
      <c r="Q266" s="135" t="str">
        <f>VLOOKUP(P266,IDCODE!$A$1:$B$96,2,0)</f>
        <v>Không</v>
      </c>
      <c r="R266" s="135" t="str">
        <f>VLOOKUP(B266,DS!$D$3:$P$2489,13,0)</f>
        <v>Nợ LP</v>
      </c>
      <c r="S266" s="135"/>
    </row>
    <row r="267" spans="1:19" s="137" customFormat="1" ht="13.5">
      <c r="A267" s="133">
        <v>261</v>
      </c>
      <c r="B267" s="142">
        <v>2020340632</v>
      </c>
      <c r="C267" s="143" t="s">
        <v>680</v>
      </c>
      <c r="D267" s="144" t="s">
        <v>344</v>
      </c>
      <c r="E267" s="145" t="s">
        <v>655</v>
      </c>
      <c r="F267" s="145" t="s">
        <v>629</v>
      </c>
      <c r="G267" s="136"/>
      <c r="H267" s="136"/>
      <c r="I267" s="136"/>
      <c r="J267" s="136"/>
      <c r="K267" s="136"/>
      <c r="L267" s="136"/>
      <c r="M267" s="136"/>
      <c r="N267" s="136"/>
      <c r="O267" s="146"/>
      <c r="P267" s="134">
        <f t="shared" si="4"/>
        <v>0</v>
      </c>
      <c r="Q267" s="135" t="str">
        <f>VLOOKUP(P267,IDCODE!$A$1:$B$96,2,0)</f>
        <v>Không</v>
      </c>
      <c r="R267" s="135" t="str">
        <f>VLOOKUP(B267,DS!$D$3:$P$2489,13,0)</f>
        <v>Nợ LP</v>
      </c>
      <c r="S267" s="135"/>
    </row>
    <row r="268" spans="1:19" s="137" customFormat="1" ht="13.5">
      <c r="A268" s="133">
        <v>262</v>
      </c>
      <c r="B268" s="142">
        <v>2020234389</v>
      </c>
      <c r="C268" s="143" t="s">
        <v>414</v>
      </c>
      <c r="D268" s="144" t="s">
        <v>344</v>
      </c>
      <c r="E268" s="145" t="s">
        <v>393</v>
      </c>
      <c r="F268" s="145" t="s">
        <v>394</v>
      </c>
      <c r="G268" s="136"/>
      <c r="H268" s="136"/>
      <c r="I268" s="136"/>
      <c r="J268" s="136"/>
      <c r="K268" s="136"/>
      <c r="L268" s="136"/>
      <c r="M268" s="136"/>
      <c r="N268" s="136"/>
      <c r="O268" s="146"/>
      <c r="P268" s="134">
        <f t="shared" si="4"/>
        <v>0</v>
      </c>
      <c r="Q268" s="135" t="str">
        <f>VLOOKUP(P268,IDCODE!$A$1:$B$96,2,0)</f>
        <v>Không</v>
      </c>
      <c r="R268" s="135">
        <f>VLOOKUP(B268,DS!$D$3:$P$2489,13,0)</f>
        <v>0</v>
      </c>
      <c r="S268" s="135"/>
    </row>
    <row r="269" spans="1:19" s="137" customFormat="1" ht="13.5">
      <c r="A269" s="133">
        <v>263</v>
      </c>
      <c r="B269" s="142">
        <v>2020254452</v>
      </c>
      <c r="C269" s="143" t="s">
        <v>588</v>
      </c>
      <c r="D269" s="144" t="s">
        <v>344</v>
      </c>
      <c r="E269" s="145" t="s">
        <v>570</v>
      </c>
      <c r="F269" s="145" t="s">
        <v>571</v>
      </c>
      <c r="G269" s="136"/>
      <c r="H269" s="136"/>
      <c r="I269" s="136"/>
      <c r="J269" s="136"/>
      <c r="K269" s="136"/>
      <c r="L269" s="136"/>
      <c r="M269" s="136"/>
      <c r="N269" s="136"/>
      <c r="O269" s="146"/>
      <c r="P269" s="134">
        <f t="shared" si="4"/>
        <v>0</v>
      </c>
      <c r="Q269" s="135" t="str">
        <f>VLOOKUP(P269,IDCODE!$A$1:$B$96,2,0)</f>
        <v>Không</v>
      </c>
      <c r="R269" s="135" t="str">
        <f>VLOOKUP(B269,DS!$D$3:$P$2489,13,0)</f>
        <v>Nợ LP</v>
      </c>
      <c r="S269" s="135"/>
    </row>
    <row r="270" spans="1:19" s="137" customFormat="1" ht="13.5">
      <c r="A270" s="133">
        <v>264</v>
      </c>
      <c r="B270" s="142">
        <v>2020266484</v>
      </c>
      <c r="C270" s="143" t="s">
        <v>59</v>
      </c>
      <c r="D270" s="144" t="s">
        <v>344</v>
      </c>
      <c r="E270" s="145" t="s">
        <v>367</v>
      </c>
      <c r="F270" s="145" t="s">
        <v>368</v>
      </c>
      <c r="G270" s="136"/>
      <c r="H270" s="136"/>
      <c r="I270" s="136"/>
      <c r="J270" s="136"/>
      <c r="K270" s="136"/>
      <c r="L270" s="136"/>
      <c r="M270" s="136"/>
      <c r="N270" s="136"/>
      <c r="O270" s="146"/>
      <c r="P270" s="134">
        <f t="shared" si="4"/>
        <v>0</v>
      </c>
      <c r="Q270" s="135" t="str">
        <f>VLOOKUP(P270,IDCODE!$A$1:$B$96,2,0)</f>
        <v>Không</v>
      </c>
      <c r="R270" s="135" t="str">
        <f>VLOOKUP(B270,DS!$D$3:$P$2489,13,0)</f>
        <v>Nợ LP</v>
      </c>
      <c r="S270" s="135"/>
    </row>
    <row r="271" spans="1:19" s="137" customFormat="1" ht="13.5">
      <c r="A271" s="133">
        <v>265</v>
      </c>
      <c r="B271" s="142">
        <v>2020254155</v>
      </c>
      <c r="C271" s="143" t="s">
        <v>587</v>
      </c>
      <c r="D271" s="144" t="s">
        <v>344</v>
      </c>
      <c r="E271" s="145" t="s">
        <v>570</v>
      </c>
      <c r="F271" s="145" t="s">
        <v>571</v>
      </c>
      <c r="G271" s="136"/>
      <c r="H271" s="136"/>
      <c r="I271" s="136"/>
      <c r="J271" s="136"/>
      <c r="K271" s="136"/>
      <c r="L271" s="136"/>
      <c r="M271" s="136"/>
      <c r="N271" s="136"/>
      <c r="O271" s="146"/>
      <c r="P271" s="134">
        <f t="shared" si="4"/>
        <v>0</v>
      </c>
      <c r="Q271" s="135" t="str">
        <f>VLOOKUP(P271,IDCODE!$A$1:$B$96,2,0)</f>
        <v>Không</v>
      </c>
      <c r="R271" s="135">
        <f>VLOOKUP(B271,DS!$D$3:$P$2489,13,0)</f>
        <v>0</v>
      </c>
      <c r="S271" s="135"/>
    </row>
    <row r="272" spans="1:19" s="137" customFormat="1" ht="13.5">
      <c r="A272" s="133">
        <v>266</v>
      </c>
      <c r="B272" s="142">
        <v>2021251910</v>
      </c>
      <c r="C272" s="143" t="s">
        <v>549</v>
      </c>
      <c r="D272" s="144" t="s">
        <v>550</v>
      </c>
      <c r="E272" s="145" t="s">
        <v>526</v>
      </c>
      <c r="F272" s="145" t="s">
        <v>532</v>
      </c>
      <c r="G272" s="136"/>
      <c r="H272" s="136"/>
      <c r="I272" s="136"/>
      <c r="J272" s="136"/>
      <c r="K272" s="136"/>
      <c r="L272" s="136"/>
      <c r="M272" s="136"/>
      <c r="N272" s="136"/>
      <c r="O272" s="146"/>
      <c r="P272" s="134">
        <f t="shared" si="4"/>
        <v>0</v>
      </c>
      <c r="Q272" s="135" t="str">
        <f>VLOOKUP(P272,IDCODE!$A$1:$B$96,2,0)</f>
        <v>Không</v>
      </c>
      <c r="R272" s="135" t="str">
        <f>VLOOKUP(B272,DS!$D$3:$P$2489,13,0)</f>
        <v>Nợ LP</v>
      </c>
      <c r="S272" s="135"/>
    </row>
    <row r="273" spans="1:19" s="137" customFormat="1" ht="13.5">
      <c r="A273" s="133">
        <v>267</v>
      </c>
      <c r="B273" s="142">
        <v>2020718340</v>
      </c>
      <c r="C273" s="143" t="s">
        <v>651</v>
      </c>
      <c r="D273" s="144" t="s">
        <v>652</v>
      </c>
      <c r="E273" s="145" t="s">
        <v>628</v>
      </c>
      <c r="F273" s="145" t="s">
        <v>629</v>
      </c>
      <c r="G273" s="136"/>
      <c r="H273" s="136"/>
      <c r="I273" s="136"/>
      <c r="J273" s="136"/>
      <c r="K273" s="136"/>
      <c r="L273" s="136"/>
      <c r="M273" s="136"/>
      <c r="N273" s="136"/>
      <c r="O273" s="146"/>
      <c r="P273" s="134">
        <f t="shared" si="4"/>
        <v>0</v>
      </c>
      <c r="Q273" s="135" t="str">
        <f>VLOOKUP(P273,IDCODE!$A$1:$B$96,2,0)</f>
        <v>Không</v>
      </c>
      <c r="R273" s="135">
        <f>VLOOKUP(B273,DS!$D$3:$P$2489,13,0)</f>
        <v>0</v>
      </c>
      <c r="S273" s="135"/>
    </row>
    <row r="274" spans="1:19" s="137" customFormat="1" ht="13.5">
      <c r="A274" s="133">
        <v>268</v>
      </c>
      <c r="B274" s="142">
        <v>2021144345</v>
      </c>
      <c r="C274" s="143" t="s">
        <v>552</v>
      </c>
      <c r="D274" s="144" t="s">
        <v>346</v>
      </c>
      <c r="E274" s="145" t="s">
        <v>526</v>
      </c>
      <c r="F274" s="145" t="s">
        <v>534</v>
      </c>
      <c r="G274" s="136"/>
      <c r="H274" s="136"/>
      <c r="I274" s="136"/>
      <c r="J274" s="136"/>
      <c r="K274" s="136"/>
      <c r="L274" s="136"/>
      <c r="M274" s="136"/>
      <c r="N274" s="136"/>
      <c r="O274" s="146"/>
      <c r="P274" s="134">
        <f t="shared" si="4"/>
        <v>0</v>
      </c>
      <c r="Q274" s="135" t="str">
        <f>VLOOKUP(P274,IDCODE!$A$1:$B$96,2,0)</f>
        <v>Không</v>
      </c>
      <c r="R274" s="135" t="str">
        <f>VLOOKUP(B274,DS!$D$3:$P$2489,13,0)</f>
        <v>Nợ LP</v>
      </c>
      <c r="S274" s="135"/>
    </row>
    <row r="275" spans="1:19" s="137" customFormat="1" ht="13.5">
      <c r="A275" s="133">
        <v>269</v>
      </c>
      <c r="B275" s="142">
        <v>2021143323</v>
      </c>
      <c r="C275" s="143" t="s">
        <v>551</v>
      </c>
      <c r="D275" s="144" t="s">
        <v>346</v>
      </c>
      <c r="E275" s="145" t="s">
        <v>526</v>
      </c>
      <c r="F275" s="145" t="s">
        <v>534</v>
      </c>
      <c r="G275" s="136"/>
      <c r="H275" s="136"/>
      <c r="I275" s="136"/>
      <c r="J275" s="136"/>
      <c r="K275" s="136"/>
      <c r="L275" s="136"/>
      <c r="M275" s="136"/>
      <c r="N275" s="136"/>
      <c r="O275" s="146"/>
      <c r="P275" s="134">
        <f t="shared" si="4"/>
        <v>0</v>
      </c>
      <c r="Q275" s="135" t="str">
        <f>VLOOKUP(P275,IDCODE!$A$1:$B$96,2,0)</f>
        <v>Không</v>
      </c>
      <c r="R275" s="135" t="str">
        <f>VLOOKUP(B275,DS!$D$3:$P$2489,13,0)</f>
        <v>Nợ LP</v>
      </c>
      <c r="S275" s="135"/>
    </row>
    <row r="276" spans="1:19" s="137" customFormat="1" ht="13.5">
      <c r="A276" s="133">
        <v>270</v>
      </c>
      <c r="B276" s="142">
        <v>2021717735</v>
      </c>
      <c r="C276" s="143" t="s">
        <v>345</v>
      </c>
      <c r="D276" s="144" t="s">
        <v>346</v>
      </c>
      <c r="E276" s="145" t="s">
        <v>600</v>
      </c>
      <c r="F276" s="145" t="s">
        <v>601</v>
      </c>
      <c r="G276" s="136"/>
      <c r="H276" s="136"/>
      <c r="I276" s="136"/>
      <c r="J276" s="136"/>
      <c r="K276" s="136"/>
      <c r="L276" s="136"/>
      <c r="M276" s="136"/>
      <c r="N276" s="136"/>
      <c r="O276" s="146"/>
      <c r="P276" s="134">
        <f t="shared" si="4"/>
        <v>0</v>
      </c>
      <c r="Q276" s="135" t="str">
        <f>VLOOKUP(P276,IDCODE!$A$1:$B$96,2,0)</f>
        <v>Không</v>
      </c>
      <c r="R276" s="135" t="str">
        <f>VLOOKUP(B276,DS!$D$3:$P$2489,13,0)</f>
        <v>Nợ LP</v>
      </c>
      <c r="S276" s="135"/>
    </row>
    <row r="277" spans="1:19" s="137" customFormat="1" ht="13.5">
      <c r="A277" s="133">
        <v>271</v>
      </c>
      <c r="B277" s="142">
        <v>2021355517</v>
      </c>
      <c r="C277" s="143" t="s">
        <v>728</v>
      </c>
      <c r="D277" s="144" t="s">
        <v>346</v>
      </c>
      <c r="E277" s="145" t="s">
        <v>700</v>
      </c>
      <c r="F277" s="145" t="s">
        <v>701</v>
      </c>
      <c r="G277" s="136"/>
      <c r="H277" s="136"/>
      <c r="I277" s="136"/>
      <c r="J277" s="136"/>
      <c r="K277" s="136"/>
      <c r="L277" s="136"/>
      <c r="M277" s="136"/>
      <c r="N277" s="136"/>
      <c r="O277" s="146"/>
      <c r="P277" s="134">
        <f t="shared" si="4"/>
        <v>0</v>
      </c>
      <c r="Q277" s="135" t="str">
        <f>VLOOKUP(P277,IDCODE!$A$1:$B$96,2,0)</f>
        <v>Không</v>
      </c>
      <c r="R277" s="135" t="str">
        <f>VLOOKUP(B277,DS!$D$3:$P$2489,13,0)</f>
        <v>Nợ LP</v>
      </c>
      <c r="S277" s="135"/>
    </row>
    <row r="278" spans="1:19" s="137" customFormat="1" ht="13.5">
      <c r="A278" s="133">
        <v>272</v>
      </c>
      <c r="B278" s="142">
        <v>2021224905</v>
      </c>
      <c r="C278" s="143" t="s">
        <v>363</v>
      </c>
      <c r="D278" s="144" t="s">
        <v>346</v>
      </c>
      <c r="E278" s="145" t="s">
        <v>354</v>
      </c>
      <c r="F278" s="145" t="s">
        <v>355</v>
      </c>
      <c r="G278" s="136"/>
      <c r="H278" s="136"/>
      <c r="I278" s="136"/>
      <c r="J278" s="136"/>
      <c r="K278" s="136"/>
      <c r="L278" s="136"/>
      <c r="M278" s="136"/>
      <c r="N278" s="136"/>
      <c r="O278" s="146"/>
      <c r="P278" s="134">
        <f t="shared" si="4"/>
        <v>0</v>
      </c>
      <c r="Q278" s="135" t="str">
        <f>VLOOKUP(P278,IDCODE!$A$1:$B$96,2,0)</f>
        <v>Không</v>
      </c>
      <c r="R278" s="135">
        <f>VLOOKUP(B278,DS!$D$3:$P$2489,13,0)</f>
        <v>0</v>
      </c>
      <c r="S278" s="135"/>
    </row>
    <row r="279" spans="1:19" s="137" customFormat="1" ht="13.5">
      <c r="A279" s="133">
        <v>273</v>
      </c>
      <c r="B279" s="142">
        <v>2021144387</v>
      </c>
      <c r="C279" s="143" t="s">
        <v>553</v>
      </c>
      <c r="D279" s="144" t="s">
        <v>554</v>
      </c>
      <c r="E279" s="145" t="s">
        <v>526</v>
      </c>
      <c r="F279" s="145" t="s">
        <v>534</v>
      </c>
      <c r="G279" s="136"/>
      <c r="H279" s="136"/>
      <c r="I279" s="136"/>
      <c r="J279" s="136"/>
      <c r="K279" s="136"/>
      <c r="L279" s="136"/>
      <c r="M279" s="136"/>
      <c r="N279" s="136"/>
      <c r="O279" s="146"/>
      <c r="P279" s="134">
        <f t="shared" si="4"/>
        <v>0</v>
      </c>
      <c r="Q279" s="135" t="str">
        <f>VLOOKUP(P279,IDCODE!$A$1:$B$96,2,0)</f>
        <v>Không</v>
      </c>
      <c r="R279" s="135" t="str">
        <f>VLOOKUP(B279,DS!$D$3:$P$2489,13,0)</f>
        <v>Nợ LP</v>
      </c>
      <c r="S279" s="135"/>
    </row>
    <row r="280" spans="1:19" s="137" customFormat="1" ht="13.5">
      <c r="A280" s="133">
        <v>274</v>
      </c>
      <c r="B280" s="142">
        <v>2021143598</v>
      </c>
      <c r="C280" s="143" t="s">
        <v>555</v>
      </c>
      <c r="D280" s="144" t="s">
        <v>556</v>
      </c>
      <c r="E280" s="145" t="s">
        <v>526</v>
      </c>
      <c r="F280" s="145" t="s">
        <v>534</v>
      </c>
      <c r="G280" s="136"/>
      <c r="H280" s="136"/>
      <c r="I280" s="136"/>
      <c r="J280" s="136"/>
      <c r="K280" s="136"/>
      <c r="L280" s="136"/>
      <c r="M280" s="136"/>
      <c r="N280" s="136"/>
      <c r="O280" s="146"/>
      <c r="P280" s="134">
        <f t="shared" si="4"/>
        <v>0</v>
      </c>
      <c r="Q280" s="135" t="str">
        <f>VLOOKUP(P280,IDCODE!$A$1:$B$96,2,0)</f>
        <v>Không</v>
      </c>
      <c r="R280" s="135">
        <f>VLOOKUP(B280,DS!$D$3:$P$2489,13,0)</f>
        <v>0</v>
      </c>
      <c r="S280" s="135"/>
    </row>
    <row r="281" spans="1:19" s="137" customFormat="1" ht="13.5">
      <c r="A281" s="133">
        <v>275</v>
      </c>
      <c r="B281" s="142">
        <v>2021714918</v>
      </c>
      <c r="C281" s="143" t="s">
        <v>696</v>
      </c>
      <c r="D281" s="144" t="s">
        <v>697</v>
      </c>
      <c r="E281" s="145" t="s">
        <v>682</v>
      </c>
      <c r="F281" s="145" t="s">
        <v>629</v>
      </c>
      <c r="G281" s="136"/>
      <c r="H281" s="136"/>
      <c r="I281" s="136"/>
      <c r="J281" s="136"/>
      <c r="K281" s="136"/>
      <c r="L281" s="136"/>
      <c r="M281" s="136"/>
      <c r="N281" s="136"/>
      <c r="O281" s="146"/>
      <c r="P281" s="134">
        <f t="shared" si="4"/>
        <v>0</v>
      </c>
      <c r="Q281" s="135" t="str">
        <f>VLOOKUP(P281,IDCODE!$A$1:$B$96,2,0)</f>
        <v>Không</v>
      </c>
      <c r="R281" s="135" t="str">
        <f>VLOOKUP(B281,DS!$D$3:$P$2489,13,0)</f>
        <v>Nợ LP, HP</v>
      </c>
      <c r="S281" s="135"/>
    </row>
    <row r="282" spans="1:19" s="137" customFormat="1" ht="13.5">
      <c r="A282" s="133">
        <v>276</v>
      </c>
      <c r="B282" s="142">
        <v>1911717291</v>
      </c>
      <c r="C282" s="143" t="s">
        <v>444</v>
      </c>
      <c r="D282" s="144" t="s">
        <v>445</v>
      </c>
      <c r="E282" s="145" t="s">
        <v>422</v>
      </c>
      <c r="F282" s="145" t="s">
        <v>396</v>
      </c>
      <c r="G282" s="136"/>
      <c r="H282" s="136"/>
      <c r="I282" s="136"/>
      <c r="J282" s="136"/>
      <c r="K282" s="136"/>
      <c r="L282" s="136"/>
      <c r="M282" s="136"/>
      <c r="N282" s="136"/>
      <c r="O282" s="146"/>
      <c r="P282" s="134">
        <f t="shared" si="4"/>
        <v>0</v>
      </c>
      <c r="Q282" s="135" t="str">
        <f>VLOOKUP(P282,IDCODE!$A$1:$B$96,2,0)</f>
        <v>Không</v>
      </c>
      <c r="R282" s="135" t="str">
        <f>VLOOKUP(B282,DS!$D$3:$P$2489,13,0)</f>
        <v>Nợ LP</v>
      </c>
      <c r="S282" s="135"/>
    </row>
    <row r="283" spans="1:19" s="137" customFormat="1" ht="13.5">
      <c r="A283" s="133">
        <v>277</v>
      </c>
      <c r="B283" s="142">
        <v>2020236681</v>
      </c>
      <c r="C283" s="143" t="s">
        <v>415</v>
      </c>
      <c r="D283" s="144" t="s">
        <v>416</v>
      </c>
      <c r="E283" s="145" t="s">
        <v>393</v>
      </c>
      <c r="F283" s="145" t="s">
        <v>394</v>
      </c>
      <c r="G283" s="136"/>
      <c r="H283" s="136"/>
      <c r="I283" s="136"/>
      <c r="J283" s="136"/>
      <c r="K283" s="136"/>
      <c r="L283" s="136"/>
      <c r="M283" s="136"/>
      <c r="N283" s="136"/>
      <c r="O283" s="146"/>
      <c r="P283" s="134">
        <f t="shared" si="4"/>
        <v>0</v>
      </c>
      <c r="Q283" s="135" t="str">
        <f>VLOOKUP(P283,IDCODE!$A$1:$B$96,2,0)</f>
        <v>Không</v>
      </c>
      <c r="R283" s="135" t="str">
        <f>VLOOKUP(B283,DS!$D$3:$P$2489,13,0)</f>
        <v>Nợ LP</v>
      </c>
      <c r="S283" s="135"/>
    </row>
    <row r="284" spans="1:19" s="137" customFormat="1" ht="13.5">
      <c r="A284" s="133">
        <v>278</v>
      </c>
      <c r="B284" s="142">
        <v>2020253880</v>
      </c>
      <c r="C284" s="143" t="s">
        <v>557</v>
      </c>
      <c r="D284" s="144" t="s">
        <v>558</v>
      </c>
      <c r="E284" s="145" t="s">
        <v>526</v>
      </c>
      <c r="F284" s="145" t="s">
        <v>527</v>
      </c>
      <c r="G284" s="136"/>
      <c r="H284" s="136"/>
      <c r="I284" s="136"/>
      <c r="J284" s="136"/>
      <c r="K284" s="136"/>
      <c r="L284" s="136"/>
      <c r="M284" s="136"/>
      <c r="N284" s="136"/>
      <c r="O284" s="146"/>
      <c r="P284" s="134">
        <f t="shared" si="4"/>
        <v>0</v>
      </c>
      <c r="Q284" s="135" t="str">
        <f>VLOOKUP(P284,IDCODE!$A$1:$B$96,2,0)</f>
        <v>Không</v>
      </c>
      <c r="R284" s="135">
        <f>VLOOKUP(B284,DS!$D$3:$P$2489,13,0)</f>
        <v>0</v>
      </c>
      <c r="S284" s="135"/>
    </row>
    <row r="285" spans="1:19" s="137" customFormat="1" ht="13.5">
      <c r="A285" s="133">
        <v>279</v>
      </c>
      <c r="B285" s="142">
        <v>2020245876</v>
      </c>
      <c r="C285" s="143" t="s">
        <v>417</v>
      </c>
      <c r="D285" s="144" t="s">
        <v>418</v>
      </c>
      <c r="E285" s="145" t="s">
        <v>393</v>
      </c>
      <c r="F285" s="145" t="s">
        <v>394</v>
      </c>
      <c r="G285" s="136"/>
      <c r="H285" s="136"/>
      <c r="I285" s="136"/>
      <c r="J285" s="136"/>
      <c r="K285" s="136"/>
      <c r="L285" s="136"/>
      <c r="M285" s="136"/>
      <c r="N285" s="136"/>
      <c r="O285" s="146"/>
      <c r="P285" s="134">
        <f t="shared" si="4"/>
        <v>0</v>
      </c>
      <c r="Q285" s="135" t="str">
        <f>VLOOKUP(P285,IDCODE!$A$1:$B$96,2,0)</f>
        <v>Không</v>
      </c>
      <c r="R285" s="135">
        <f>VLOOKUP(B285,DS!$D$3:$P$2489,13,0)</f>
        <v>0</v>
      </c>
      <c r="S285" s="135"/>
    </row>
    <row r="286" spans="1:19" s="137" customFormat="1" ht="13.5">
      <c r="A286" s="133">
        <v>280</v>
      </c>
      <c r="B286" s="142">
        <v>2020357814</v>
      </c>
      <c r="C286" s="143" t="s">
        <v>378</v>
      </c>
      <c r="D286" s="144" t="s">
        <v>447</v>
      </c>
      <c r="E286" s="145" t="s">
        <v>655</v>
      </c>
      <c r="F286" s="145" t="s">
        <v>629</v>
      </c>
      <c r="G286" s="136"/>
      <c r="H286" s="136"/>
      <c r="I286" s="136"/>
      <c r="J286" s="136"/>
      <c r="K286" s="136"/>
      <c r="L286" s="136"/>
      <c r="M286" s="136"/>
      <c r="N286" s="136"/>
      <c r="O286" s="146"/>
      <c r="P286" s="134">
        <f t="shared" si="4"/>
        <v>0</v>
      </c>
      <c r="Q286" s="135" t="str">
        <f>VLOOKUP(P286,IDCODE!$A$1:$B$96,2,0)</f>
        <v>Không</v>
      </c>
      <c r="R286" s="135" t="str">
        <f>VLOOKUP(B286,DS!$D$3:$P$2489,13,0)</f>
        <v>Nợ LP</v>
      </c>
      <c r="S286" s="135"/>
    </row>
    <row r="287" spans="1:19" s="137" customFormat="1" ht="13.5">
      <c r="A287" s="133">
        <v>281</v>
      </c>
      <c r="B287" s="142">
        <v>2020713920</v>
      </c>
      <c r="C287" s="143" t="s">
        <v>698</v>
      </c>
      <c r="D287" s="144" t="s">
        <v>447</v>
      </c>
      <c r="E287" s="145" t="s">
        <v>682</v>
      </c>
      <c r="F287" s="145" t="s">
        <v>629</v>
      </c>
      <c r="G287" s="136"/>
      <c r="H287" s="136"/>
      <c r="I287" s="136"/>
      <c r="J287" s="136"/>
      <c r="K287" s="136"/>
      <c r="L287" s="136"/>
      <c r="M287" s="136"/>
      <c r="N287" s="136"/>
      <c r="O287" s="146"/>
      <c r="P287" s="134">
        <f t="shared" si="4"/>
        <v>0</v>
      </c>
      <c r="Q287" s="135" t="str">
        <f>VLOOKUP(P287,IDCODE!$A$1:$B$96,2,0)</f>
        <v>Không</v>
      </c>
      <c r="R287" s="135" t="str">
        <f>VLOOKUP(B287,DS!$D$3:$P$2489,13,0)</f>
        <v>Nợ LP</v>
      </c>
      <c r="S287" s="135"/>
    </row>
    <row r="288" spans="1:19" s="137" customFormat="1" ht="13.5">
      <c r="A288" s="133">
        <v>282</v>
      </c>
      <c r="B288" s="142">
        <v>2020717376</v>
      </c>
      <c r="C288" s="143" t="s">
        <v>446</v>
      </c>
      <c r="D288" s="144" t="s">
        <v>447</v>
      </c>
      <c r="E288" s="145" t="s">
        <v>422</v>
      </c>
      <c r="F288" s="145" t="s">
        <v>396</v>
      </c>
      <c r="G288" s="136"/>
      <c r="H288" s="136"/>
      <c r="I288" s="136"/>
      <c r="J288" s="136"/>
      <c r="K288" s="136"/>
      <c r="L288" s="136"/>
      <c r="M288" s="136"/>
      <c r="N288" s="136"/>
      <c r="O288" s="146"/>
      <c r="P288" s="134">
        <f t="shared" si="4"/>
        <v>0</v>
      </c>
      <c r="Q288" s="135" t="str">
        <f>VLOOKUP(P288,IDCODE!$A$1:$B$96,2,0)</f>
        <v>Không</v>
      </c>
      <c r="R288" s="135">
        <f>VLOOKUP(B288,DS!$D$3:$P$2489,13,0)</f>
        <v>0</v>
      </c>
      <c r="S288" s="135"/>
    </row>
    <row r="289" spans="1:19" s="137" customFormat="1" ht="13.5">
      <c r="A289" s="133">
        <v>283</v>
      </c>
      <c r="B289" s="142">
        <v>1920216581</v>
      </c>
      <c r="C289" s="143" t="s">
        <v>729</v>
      </c>
      <c r="D289" s="144" t="s">
        <v>447</v>
      </c>
      <c r="E289" s="145" t="s">
        <v>700</v>
      </c>
      <c r="F289" s="145" t="s">
        <v>713</v>
      </c>
      <c r="G289" s="136"/>
      <c r="H289" s="136"/>
      <c r="I289" s="136"/>
      <c r="J289" s="136"/>
      <c r="K289" s="136"/>
      <c r="L289" s="136"/>
      <c r="M289" s="136"/>
      <c r="N289" s="136"/>
      <c r="O289" s="146"/>
      <c r="P289" s="134">
        <f t="shared" si="4"/>
        <v>0</v>
      </c>
      <c r="Q289" s="135" t="str">
        <f>VLOOKUP(P289,IDCODE!$A$1:$B$96,2,0)</f>
        <v>Không</v>
      </c>
      <c r="R289" s="135" t="str">
        <f>VLOOKUP(B289,DS!$D$3:$P$2489,13,0)</f>
        <v>Nợ LP</v>
      </c>
      <c r="S289" s="135"/>
    </row>
    <row r="290" spans="1:19" s="137" customFormat="1" ht="13.5">
      <c r="A290" s="133">
        <v>284</v>
      </c>
      <c r="B290" s="142">
        <v>2020714283</v>
      </c>
      <c r="C290" s="143" t="s">
        <v>699</v>
      </c>
      <c r="D290" s="144" t="s">
        <v>447</v>
      </c>
      <c r="E290" s="145" t="s">
        <v>682</v>
      </c>
      <c r="F290" s="145" t="s">
        <v>629</v>
      </c>
      <c r="G290" s="136"/>
      <c r="H290" s="136"/>
      <c r="I290" s="136"/>
      <c r="J290" s="136"/>
      <c r="K290" s="136"/>
      <c r="L290" s="136"/>
      <c r="M290" s="136"/>
      <c r="N290" s="136"/>
      <c r="O290" s="146"/>
      <c r="P290" s="134">
        <f t="shared" si="4"/>
        <v>0</v>
      </c>
      <c r="Q290" s="135" t="str">
        <f>VLOOKUP(P290,IDCODE!$A$1:$B$96,2,0)</f>
        <v>Không</v>
      </c>
      <c r="R290" s="135">
        <f>VLOOKUP(B290,DS!$D$3:$P$2489,13,0)</f>
        <v>0</v>
      </c>
      <c r="S290" s="135"/>
    </row>
    <row r="291" spans="1:19" s="137" customFormat="1" ht="13.5">
      <c r="A291" s="133">
        <v>285</v>
      </c>
      <c r="B291" s="142">
        <v>2020713017</v>
      </c>
      <c r="C291" s="143" t="s">
        <v>653</v>
      </c>
      <c r="D291" s="144" t="s">
        <v>447</v>
      </c>
      <c r="E291" s="145" t="s">
        <v>628</v>
      </c>
      <c r="F291" s="145" t="s">
        <v>292</v>
      </c>
      <c r="G291" s="136"/>
      <c r="H291" s="136"/>
      <c r="I291" s="136"/>
      <c r="J291" s="136"/>
      <c r="K291" s="136"/>
      <c r="L291" s="136"/>
      <c r="M291" s="136"/>
      <c r="N291" s="136"/>
      <c r="O291" s="146"/>
      <c r="P291" s="134">
        <f t="shared" si="4"/>
        <v>0</v>
      </c>
      <c r="Q291" s="135" t="str">
        <f>VLOOKUP(P291,IDCODE!$A$1:$B$96,2,0)</f>
        <v>Không</v>
      </c>
      <c r="R291" s="135" t="str">
        <f>VLOOKUP(B291,DS!$D$3:$P$2489,13,0)</f>
        <v>Nợ LP</v>
      </c>
      <c r="S291" s="135"/>
    </row>
    <row r="292" spans="1:19" s="137" customFormat="1" ht="13.5">
      <c r="A292" s="133">
        <v>286</v>
      </c>
      <c r="B292" s="142">
        <v>2020324235</v>
      </c>
      <c r="C292" s="143" t="s">
        <v>475</v>
      </c>
      <c r="D292" s="144" t="s">
        <v>476</v>
      </c>
      <c r="E292" s="145" t="s">
        <v>450</v>
      </c>
      <c r="F292" s="145" t="s">
        <v>396</v>
      </c>
      <c r="G292" s="136"/>
      <c r="H292" s="136"/>
      <c r="I292" s="136"/>
      <c r="J292" s="136"/>
      <c r="K292" s="136"/>
      <c r="L292" s="136"/>
      <c r="M292" s="136"/>
      <c r="N292" s="136"/>
      <c r="O292" s="146"/>
      <c r="P292" s="134">
        <f t="shared" si="4"/>
        <v>0</v>
      </c>
      <c r="Q292" s="135" t="str">
        <f>VLOOKUP(P292,IDCODE!$A$1:$B$96,2,0)</f>
        <v>Không</v>
      </c>
      <c r="R292" s="135">
        <f>VLOOKUP(B292,DS!$D$3:$P$2489,13,0)</f>
        <v>0</v>
      </c>
      <c r="S292" s="135"/>
    </row>
    <row r="293" spans="1:19" s="137" customFormat="1" ht="13.5">
      <c r="A293" s="133">
        <v>287</v>
      </c>
      <c r="B293" s="142">
        <v>2020346981</v>
      </c>
      <c r="C293" s="143" t="s">
        <v>625</v>
      </c>
      <c r="D293" s="144" t="s">
        <v>347</v>
      </c>
      <c r="E293" s="145" t="s">
        <v>600</v>
      </c>
      <c r="F293" s="145" t="s">
        <v>601</v>
      </c>
      <c r="G293" s="136"/>
      <c r="H293" s="136"/>
      <c r="I293" s="136"/>
      <c r="J293" s="136"/>
      <c r="K293" s="136"/>
      <c r="L293" s="136"/>
      <c r="M293" s="136"/>
      <c r="N293" s="136"/>
      <c r="O293" s="146"/>
      <c r="P293" s="134">
        <f t="shared" si="4"/>
        <v>0</v>
      </c>
      <c r="Q293" s="135" t="str">
        <f>VLOOKUP(P293,IDCODE!$A$1:$B$96,2,0)</f>
        <v>Không</v>
      </c>
      <c r="R293" s="135">
        <f>VLOOKUP(B293,DS!$D$3:$P$2489,13,0)</f>
        <v>0</v>
      </c>
      <c r="S293" s="135"/>
    </row>
    <row r="294" spans="1:19" s="137" customFormat="1" ht="13.5">
      <c r="A294" s="133">
        <v>288</v>
      </c>
      <c r="B294" s="142">
        <v>2020220610</v>
      </c>
      <c r="C294" s="143" t="s">
        <v>364</v>
      </c>
      <c r="D294" s="144" t="s">
        <v>347</v>
      </c>
      <c r="E294" s="145" t="s">
        <v>354</v>
      </c>
      <c r="F294" s="145" t="s">
        <v>355</v>
      </c>
      <c r="G294" s="136"/>
      <c r="H294" s="136"/>
      <c r="I294" s="136"/>
      <c r="J294" s="136"/>
      <c r="K294" s="136"/>
      <c r="L294" s="136"/>
      <c r="M294" s="136"/>
      <c r="N294" s="136"/>
      <c r="O294" s="146"/>
      <c r="P294" s="134">
        <f t="shared" si="4"/>
        <v>0</v>
      </c>
      <c r="Q294" s="135" t="str">
        <f>VLOOKUP(P294,IDCODE!$A$1:$B$96,2,0)</f>
        <v>Không</v>
      </c>
      <c r="R294" s="135">
        <f>VLOOKUP(B294,DS!$D$3:$P$2489,13,0)</f>
        <v>0</v>
      </c>
      <c r="S294" s="135"/>
    </row>
    <row r="295" spans="1:19" s="137" customFormat="1" ht="13.5">
      <c r="A295" s="133">
        <v>289</v>
      </c>
      <c r="B295" s="142">
        <v>2021727515</v>
      </c>
      <c r="C295" s="143" t="s">
        <v>520</v>
      </c>
      <c r="D295" s="144" t="s">
        <v>519</v>
      </c>
      <c r="E295" s="145" t="s">
        <v>503</v>
      </c>
      <c r="F295" s="145" t="s">
        <v>504</v>
      </c>
      <c r="G295" s="136"/>
      <c r="H295" s="136"/>
      <c r="I295" s="136"/>
      <c r="J295" s="136"/>
      <c r="K295" s="136"/>
      <c r="L295" s="136"/>
      <c r="M295" s="136"/>
      <c r="N295" s="136"/>
      <c r="O295" s="146"/>
      <c r="P295" s="134">
        <f t="shared" si="4"/>
        <v>0</v>
      </c>
      <c r="Q295" s="135" t="str">
        <f>VLOOKUP(P295,IDCODE!$A$1:$B$96,2,0)</f>
        <v>Không</v>
      </c>
      <c r="R295" s="135">
        <f>VLOOKUP(B295,DS!$D$3:$P$2489,13,0)</f>
        <v>0</v>
      </c>
      <c r="S295" s="135"/>
    </row>
    <row r="296" spans="1:19" s="137" customFormat="1" ht="13.5">
      <c r="A296" s="133">
        <v>290</v>
      </c>
      <c r="B296" s="142">
        <v>1921726013</v>
      </c>
      <c r="C296" s="143" t="s">
        <v>518</v>
      </c>
      <c r="D296" s="144" t="s">
        <v>519</v>
      </c>
      <c r="E296" s="145" t="s">
        <v>503</v>
      </c>
      <c r="F296" s="145" t="s">
        <v>311</v>
      </c>
      <c r="G296" s="136"/>
      <c r="H296" s="136"/>
      <c r="I296" s="136"/>
      <c r="J296" s="136"/>
      <c r="K296" s="136"/>
      <c r="L296" s="136"/>
      <c r="M296" s="136"/>
      <c r="N296" s="136"/>
      <c r="O296" s="146"/>
      <c r="P296" s="134">
        <f t="shared" si="4"/>
        <v>0</v>
      </c>
      <c r="Q296" s="135" t="str">
        <f>VLOOKUP(P296,IDCODE!$A$1:$B$96,2,0)</f>
        <v>Không</v>
      </c>
      <c r="R296" s="135" t="str">
        <f>VLOOKUP(B296,DS!$D$3:$P$2489,13,0)</f>
        <v>Nợ LP</v>
      </c>
      <c r="S296" s="135"/>
    </row>
    <row r="297" spans="1:19" s="137" customFormat="1" ht="13.5">
      <c r="A297" s="133">
        <v>291</v>
      </c>
      <c r="B297" s="142">
        <v>2021226624</v>
      </c>
      <c r="C297" s="143" t="s">
        <v>293</v>
      </c>
      <c r="D297" s="144" t="s">
        <v>365</v>
      </c>
      <c r="E297" s="145" t="s">
        <v>354</v>
      </c>
      <c r="F297" s="145" t="s">
        <v>355</v>
      </c>
      <c r="G297" s="136"/>
      <c r="H297" s="136"/>
      <c r="I297" s="136"/>
      <c r="J297" s="136"/>
      <c r="K297" s="136"/>
      <c r="L297" s="136"/>
      <c r="M297" s="136"/>
      <c r="N297" s="136"/>
      <c r="O297" s="146"/>
      <c r="P297" s="134">
        <f t="shared" si="4"/>
        <v>0</v>
      </c>
      <c r="Q297" s="135" t="str">
        <f>VLOOKUP(P297,IDCODE!$A$1:$B$96,2,0)</f>
        <v>Không</v>
      </c>
      <c r="R297" s="135">
        <f>VLOOKUP(B297,DS!$D$3:$P$2489,13,0)</f>
        <v>0</v>
      </c>
      <c r="S297" s="135"/>
    </row>
    <row r="298" spans="1:19" s="137" customFormat="1" ht="13.5">
      <c r="A298" s="133">
        <v>292</v>
      </c>
      <c r="B298" s="142">
        <v>1921235306</v>
      </c>
      <c r="C298" s="143" t="s">
        <v>567</v>
      </c>
      <c r="D298" s="144" t="s">
        <v>349</v>
      </c>
      <c r="E298" s="145" t="s">
        <v>560</v>
      </c>
      <c r="F298" s="145" t="s">
        <v>568</v>
      </c>
      <c r="G298" s="136"/>
      <c r="H298" s="136"/>
      <c r="I298" s="136"/>
      <c r="J298" s="136"/>
      <c r="K298" s="136"/>
      <c r="L298" s="136"/>
      <c r="M298" s="136"/>
      <c r="N298" s="136"/>
      <c r="O298" s="146"/>
      <c r="P298" s="134">
        <f t="shared" si="4"/>
        <v>0</v>
      </c>
      <c r="Q298" s="135" t="str">
        <f>VLOOKUP(P298,IDCODE!$A$1:$B$96,2,0)</f>
        <v>Không</v>
      </c>
      <c r="R298" s="135" t="str">
        <f>VLOOKUP(B298,DS!$D$3:$P$2489,13,0)</f>
        <v>Nợ LP</v>
      </c>
      <c r="S298" s="135"/>
    </row>
    <row r="299" spans="1:19" s="137" customFormat="1" ht="13.5">
      <c r="A299" s="133">
        <v>293</v>
      </c>
      <c r="B299" s="142">
        <v>2021217516</v>
      </c>
      <c r="C299" s="143" t="s">
        <v>730</v>
      </c>
      <c r="D299" s="144" t="s">
        <v>349</v>
      </c>
      <c r="E299" s="145" t="s">
        <v>700</v>
      </c>
      <c r="F299" s="145" t="s">
        <v>701</v>
      </c>
      <c r="G299" s="136"/>
      <c r="H299" s="136"/>
      <c r="I299" s="136"/>
      <c r="J299" s="136"/>
      <c r="K299" s="136"/>
      <c r="L299" s="136"/>
      <c r="M299" s="136"/>
      <c r="N299" s="136"/>
      <c r="O299" s="146"/>
      <c r="P299" s="134">
        <f t="shared" si="4"/>
        <v>0</v>
      </c>
      <c r="Q299" s="135" t="str">
        <f>VLOOKUP(P299,IDCODE!$A$1:$B$96,2,0)</f>
        <v>Không</v>
      </c>
      <c r="R299" s="135" t="str">
        <f>VLOOKUP(B299,DS!$D$3:$P$2489,13,0)</f>
        <v>Nợ LP</v>
      </c>
      <c r="S299" s="135"/>
    </row>
    <row r="300" spans="1:19" s="137" customFormat="1" ht="13.5">
      <c r="A300" s="133">
        <v>294</v>
      </c>
      <c r="B300" s="142">
        <v>2020212969</v>
      </c>
      <c r="C300" s="143" t="s">
        <v>388</v>
      </c>
      <c r="D300" s="144" t="s">
        <v>349</v>
      </c>
      <c r="E300" s="145" t="s">
        <v>393</v>
      </c>
      <c r="F300" s="145" t="s">
        <v>399</v>
      </c>
      <c r="G300" s="136"/>
      <c r="H300" s="136"/>
      <c r="I300" s="136"/>
      <c r="J300" s="136"/>
      <c r="K300" s="136"/>
      <c r="L300" s="136"/>
      <c r="M300" s="136"/>
      <c r="N300" s="136"/>
      <c r="O300" s="146"/>
      <c r="P300" s="134">
        <f t="shared" si="4"/>
        <v>0</v>
      </c>
      <c r="Q300" s="135" t="str">
        <f>VLOOKUP(P300,IDCODE!$A$1:$B$96,2,0)</f>
        <v>Không</v>
      </c>
      <c r="R300" s="135">
        <f>VLOOKUP(B300,DS!$D$3:$P$2489,13,0)</f>
        <v>0</v>
      </c>
      <c r="S300" s="135"/>
    </row>
    <row r="301" spans="1:19" s="137" customFormat="1" ht="13.5">
      <c r="A301" s="133">
        <v>295</v>
      </c>
      <c r="B301" s="142">
        <v>2020233113</v>
      </c>
      <c r="C301" s="143" t="s">
        <v>419</v>
      </c>
      <c r="D301" s="144" t="s">
        <v>350</v>
      </c>
      <c r="E301" s="145" t="s">
        <v>393</v>
      </c>
      <c r="F301" s="145" t="s">
        <v>394</v>
      </c>
      <c r="G301" s="136"/>
      <c r="H301" s="136"/>
      <c r="I301" s="136"/>
      <c r="J301" s="136"/>
      <c r="K301" s="136"/>
      <c r="L301" s="136"/>
      <c r="M301" s="136"/>
      <c r="N301" s="136"/>
      <c r="O301" s="146"/>
      <c r="P301" s="134">
        <f t="shared" si="4"/>
        <v>0</v>
      </c>
      <c r="Q301" s="135" t="str">
        <f>VLOOKUP(P301,IDCODE!$A$1:$B$96,2,0)</f>
        <v>Không</v>
      </c>
      <c r="R301" s="135" t="str">
        <f>VLOOKUP(B301,DS!$D$3:$P$2489,13,0)</f>
        <v>Nợ LP</v>
      </c>
      <c r="S301" s="135"/>
    </row>
    <row r="302" spans="1:19" s="137" customFormat="1" ht="13.5">
      <c r="A302" s="133">
        <v>296</v>
      </c>
      <c r="B302" s="142">
        <v>2020223510</v>
      </c>
      <c r="C302" s="143" t="s">
        <v>301</v>
      </c>
      <c r="D302" s="144" t="s">
        <v>350</v>
      </c>
      <c r="E302" s="145" t="s">
        <v>354</v>
      </c>
      <c r="F302" s="145" t="s">
        <v>355</v>
      </c>
      <c r="G302" s="136"/>
      <c r="H302" s="136"/>
      <c r="I302" s="136"/>
      <c r="J302" s="136"/>
      <c r="K302" s="136"/>
      <c r="L302" s="136"/>
      <c r="M302" s="136"/>
      <c r="N302" s="136"/>
      <c r="O302" s="146"/>
      <c r="P302" s="134">
        <f t="shared" si="4"/>
        <v>0</v>
      </c>
      <c r="Q302" s="135" t="str">
        <f>VLOOKUP(P302,IDCODE!$A$1:$B$96,2,0)</f>
        <v>Không</v>
      </c>
      <c r="R302" s="135">
        <f>VLOOKUP(B302,DS!$D$3:$P$2489,13,0)</f>
        <v>0</v>
      </c>
      <c r="S302" s="135"/>
    </row>
    <row r="303" spans="1:19" s="137" customFormat="1" ht="13.5">
      <c r="A303" s="133">
        <v>297</v>
      </c>
      <c r="B303" s="142">
        <v>2020348471</v>
      </c>
      <c r="C303" s="143" t="s">
        <v>626</v>
      </c>
      <c r="D303" s="144" t="s">
        <v>350</v>
      </c>
      <c r="E303" s="145" t="s">
        <v>600</v>
      </c>
      <c r="F303" s="145" t="s">
        <v>406</v>
      </c>
      <c r="G303" s="136"/>
      <c r="H303" s="136"/>
      <c r="I303" s="136"/>
      <c r="J303" s="136"/>
      <c r="K303" s="136"/>
      <c r="L303" s="136"/>
      <c r="M303" s="136"/>
      <c r="N303" s="136"/>
      <c r="O303" s="146"/>
      <c r="P303" s="134">
        <f t="shared" si="4"/>
        <v>0</v>
      </c>
      <c r="Q303" s="135" t="str">
        <f>VLOOKUP(P303,IDCODE!$A$1:$B$96,2,0)</f>
        <v>Không</v>
      </c>
      <c r="R303" s="135" t="str">
        <f>VLOOKUP(B303,DS!$D$3:$P$2489,13,0)</f>
        <v>Nợ LP</v>
      </c>
      <c r="S303" s="135"/>
    </row>
    <row r="304" spans="1:19" s="137" customFormat="1" ht="13.5">
      <c r="A304" s="133">
        <v>298</v>
      </c>
      <c r="B304" s="142">
        <v>2020236695</v>
      </c>
      <c r="C304" s="143" t="s">
        <v>420</v>
      </c>
      <c r="D304" s="144" t="s">
        <v>350</v>
      </c>
      <c r="E304" s="145" t="s">
        <v>393</v>
      </c>
      <c r="F304" s="145" t="s">
        <v>394</v>
      </c>
      <c r="G304" s="136"/>
      <c r="H304" s="136"/>
      <c r="I304" s="136"/>
      <c r="J304" s="136"/>
      <c r="K304" s="136"/>
      <c r="L304" s="136"/>
      <c r="M304" s="136"/>
      <c r="N304" s="136"/>
      <c r="O304" s="146"/>
      <c r="P304" s="134">
        <f t="shared" si="4"/>
        <v>0</v>
      </c>
      <c r="Q304" s="135" t="str">
        <f>VLOOKUP(P304,IDCODE!$A$1:$B$96,2,0)</f>
        <v>Không</v>
      </c>
      <c r="R304" s="135" t="str">
        <f>VLOOKUP(B304,DS!$D$3:$P$2489,13,0)</f>
        <v>Nợ LP</v>
      </c>
      <c r="S304" s="135"/>
    </row>
    <row r="305" spans="1:19" s="137" customFormat="1" ht="13.5">
      <c r="A305" s="133">
        <v>299</v>
      </c>
      <c r="B305" s="142">
        <f>DS!D301</f>
        <v>0</v>
      </c>
      <c r="C305" s="143" t="e">
        <f>VLOOKUP(B305,DS!$D$3:$I$2489,2,0)</f>
        <v>#N/A</v>
      </c>
      <c r="D305" s="144" t="e">
        <f>VLOOKUP(B305,DS!$D$3:$I$2489,3,0)</f>
        <v>#N/A</v>
      </c>
      <c r="E305" s="145" t="e">
        <f>VLOOKUP(B305,DS!$D$3:$I$2489,5,0)</f>
        <v>#N/A</v>
      </c>
      <c r="F305" s="145" t="e">
        <f>VLOOKUP(B305,DS!$D$3:$I$2489,6,0)</f>
        <v>#N/A</v>
      </c>
      <c r="G305" s="136"/>
      <c r="H305" s="136"/>
      <c r="I305" s="136"/>
      <c r="J305" s="136"/>
      <c r="K305" s="136"/>
      <c r="L305" s="136"/>
      <c r="M305" s="136"/>
      <c r="N305" s="136"/>
      <c r="O305" s="146"/>
      <c r="P305" s="134">
        <f t="shared" si="4"/>
        <v>0</v>
      </c>
      <c r="Q305" s="135" t="str">
        <f>VLOOKUP(P305,IDCODE!$A$1:$B$96,2,0)</f>
        <v>Không</v>
      </c>
      <c r="R305" s="135" t="e">
        <f>VLOOKUP(B305,DS!$D$3:$P$2489,13,0)</f>
        <v>#N/A</v>
      </c>
      <c r="S305" s="135"/>
    </row>
    <row r="306" spans="1:19" s="137" customFormat="1" ht="13.5">
      <c r="A306" s="133">
        <v>300</v>
      </c>
      <c r="B306" s="142">
        <f>DS!D302</f>
        <v>0</v>
      </c>
      <c r="C306" s="143" t="e">
        <f>VLOOKUP(B306,DS!$D$3:$I$2489,2,0)</f>
        <v>#N/A</v>
      </c>
      <c r="D306" s="144" t="e">
        <f>VLOOKUP(B306,DS!$D$3:$I$2489,3,0)</f>
        <v>#N/A</v>
      </c>
      <c r="E306" s="145" t="e">
        <f>VLOOKUP(B306,DS!$D$3:$I$2489,5,0)</f>
        <v>#N/A</v>
      </c>
      <c r="F306" s="145" t="e">
        <f>VLOOKUP(B306,DS!$D$3:$I$2489,6,0)</f>
        <v>#N/A</v>
      </c>
      <c r="G306" s="136"/>
      <c r="H306" s="136"/>
      <c r="I306" s="136"/>
      <c r="J306" s="136"/>
      <c r="K306" s="136"/>
      <c r="L306" s="136"/>
      <c r="M306" s="136"/>
      <c r="N306" s="136"/>
      <c r="O306" s="146"/>
      <c r="P306" s="134">
        <f t="shared" si="4"/>
        <v>0</v>
      </c>
      <c r="Q306" s="135" t="str">
        <f>VLOOKUP(P306,IDCODE!$A$1:$B$96,2,0)</f>
        <v>Không</v>
      </c>
      <c r="R306" s="135" t="e">
        <f>VLOOKUP(B306,DS!$D$3:$P$2489,13,0)</f>
        <v>#N/A</v>
      </c>
      <c r="S306" s="135"/>
    </row>
    <row r="307" spans="1:19" s="137" customFormat="1" ht="13.5">
      <c r="A307" s="133">
        <v>301</v>
      </c>
      <c r="B307" s="142">
        <f>DS!D303</f>
        <v>0</v>
      </c>
      <c r="C307" s="143" t="e">
        <f>VLOOKUP(B307,DS!$D$3:$I$2489,2,0)</f>
        <v>#N/A</v>
      </c>
      <c r="D307" s="144" t="e">
        <f>VLOOKUP(B307,DS!$D$3:$I$2489,3,0)</f>
        <v>#N/A</v>
      </c>
      <c r="E307" s="145" t="e">
        <f>VLOOKUP(B307,DS!$D$3:$I$2489,5,0)</f>
        <v>#N/A</v>
      </c>
      <c r="F307" s="145" t="e">
        <f>VLOOKUP(B307,DS!$D$3:$I$2489,6,0)</f>
        <v>#N/A</v>
      </c>
      <c r="G307" s="136"/>
      <c r="H307" s="136"/>
      <c r="I307" s="136"/>
      <c r="J307" s="136"/>
      <c r="K307" s="136"/>
      <c r="L307" s="136"/>
      <c r="M307" s="136"/>
      <c r="N307" s="136"/>
      <c r="O307" s="146"/>
      <c r="P307" s="134">
        <f t="shared" si="4"/>
        <v>0</v>
      </c>
      <c r="Q307" s="135" t="str">
        <f>VLOOKUP(P307,IDCODE!$A$1:$B$96,2,0)</f>
        <v>Không</v>
      </c>
      <c r="R307" s="135" t="e">
        <f>VLOOKUP(B307,DS!$D$3:$P$2489,13,0)</f>
        <v>#N/A</v>
      </c>
      <c r="S307" s="135"/>
    </row>
    <row r="308" spans="1:19" s="137" customFormat="1" ht="13.5">
      <c r="A308" s="133">
        <v>302</v>
      </c>
      <c r="B308" s="142">
        <f>DS!D304</f>
        <v>0</v>
      </c>
      <c r="C308" s="143" t="e">
        <f>VLOOKUP(B308,DS!$D$3:$I$2489,2,0)</f>
        <v>#N/A</v>
      </c>
      <c r="D308" s="144" t="e">
        <f>VLOOKUP(B308,DS!$D$3:$I$2489,3,0)</f>
        <v>#N/A</v>
      </c>
      <c r="E308" s="145" t="e">
        <f>VLOOKUP(B308,DS!$D$3:$I$2489,5,0)</f>
        <v>#N/A</v>
      </c>
      <c r="F308" s="145" t="e">
        <f>VLOOKUP(B308,DS!$D$3:$I$2489,6,0)</f>
        <v>#N/A</v>
      </c>
      <c r="G308" s="136"/>
      <c r="H308" s="136"/>
      <c r="I308" s="136"/>
      <c r="J308" s="136"/>
      <c r="K308" s="136"/>
      <c r="L308" s="136"/>
      <c r="M308" s="136"/>
      <c r="N308" s="136"/>
      <c r="O308" s="146"/>
      <c r="P308" s="134">
        <f t="shared" si="4"/>
        <v>0</v>
      </c>
      <c r="Q308" s="135" t="str">
        <f>VLOOKUP(P308,IDCODE!$A$1:$B$96,2,0)</f>
        <v>Không</v>
      </c>
      <c r="R308" s="135" t="e">
        <f>VLOOKUP(B308,DS!$D$3:$P$2489,13,0)</f>
        <v>#N/A</v>
      </c>
      <c r="S308" s="135"/>
    </row>
    <row r="309" spans="1:19" s="137" customFormat="1" ht="13.5">
      <c r="A309" s="133">
        <v>303</v>
      </c>
      <c r="B309" s="142">
        <f>DS!D305</f>
        <v>0</v>
      </c>
      <c r="C309" s="143" t="e">
        <f>VLOOKUP(B309,DS!$D$3:$I$2489,2,0)</f>
        <v>#N/A</v>
      </c>
      <c r="D309" s="144" t="e">
        <f>VLOOKUP(B309,DS!$D$3:$I$2489,3,0)</f>
        <v>#N/A</v>
      </c>
      <c r="E309" s="145" t="e">
        <f>VLOOKUP(B309,DS!$D$3:$I$2489,5,0)</f>
        <v>#N/A</v>
      </c>
      <c r="F309" s="145" t="e">
        <f>VLOOKUP(B309,DS!$D$3:$I$2489,6,0)</f>
        <v>#N/A</v>
      </c>
      <c r="G309" s="136"/>
      <c r="H309" s="136"/>
      <c r="I309" s="136"/>
      <c r="J309" s="136"/>
      <c r="K309" s="136"/>
      <c r="L309" s="136"/>
      <c r="M309" s="136"/>
      <c r="N309" s="136"/>
      <c r="O309" s="146"/>
      <c r="P309" s="134">
        <f t="shared" si="4"/>
        <v>0</v>
      </c>
      <c r="Q309" s="135" t="str">
        <f>VLOOKUP(P309,IDCODE!$A$1:$B$96,2,0)</f>
        <v>Không</v>
      </c>
      <c r="R309" s="135" t="e">
        <f>VLOOKUP(B309,DS!$D$3:$P$2489,13,0)</f>
        <v>#N/A</v>
      </c>
      <c r="S309" s="135"/>
    </row>
    <row r="310" spans="1:19" s="137" customFormat="1" ht="13.5">
      <c r="A310" s="133">
        <v>304</v>
      </c>
      <c r="B310" s="142">
        <f>DS!D306</f>
        <v>0</v>
      </c>
      <c r="C310" s="143" t="e">
        <f>VLOOKUP(B310,DS!$D$3:$I$2489,2,0)</f>
        <v>#N/A</v>
      </c>
      <c r="D310" s="144" t="e">
        <f>VLOOKUP(B310,DS!$D$3:$I$2489,3,0)</f>
        <v>#N/A</v>
      </c>
      <c r="E310" s="145" t="e">
        <f>VLOOKUP(B310,DS!$D$3:$I$2489,5,0)</f>
        <v>#N/A</v>
      </c>
      <c r="F310" s="145" t="e">
        <f>VLOOKUP(B310,DS!$D$3:$I$2489,6,0)</f>
        <v>#N/A</v>
      </c>
      <c r="G310" s="136"/>
      <c r="H310" s="136"/>
      <c r="I310" s="136"/>
      <c r="J310" s="136"/>
      <c r="K310" s="136"/>
      <c r="L310" s="136"/>
      <c r="M310" s="136"/>
      <c r="N310" s="136"/>
      <c r="O310" s="146"/>
      <c r="P310" s="134">
        <f t="shared" si="4"/>
        <v>0</v>
      </c>
      <c r="Q310" s="135" t="str">
        <f>VLOOKUP(P310,IDCODE!$A$1:$B$96,2,0)</f>
        <v>Không</v>
      </c>
      <c r="R310" s="135" t="e">
        <f>VLOOKUP(B310,DS!$D$3:$P$2489,13,0)</f>
        <v>#N/A</v>
      </c>
      <c r="S310" s="135"/>
    </row>
    <row r="311" spans="1:19" s="137" customFormat="1" ht="13.5">
      <c r="A311" s="133">
        <v>305</v>
      </c>
      <c r="B311" s="142">
        <f>DS!D307</f>
        <v>0</v>
      </c>
      <c r="C311" s="143" t="e">
        <f>VLOOKUP(B311,DS!$D$3:$I$2489,2,0)</f>
        <v>#N/A</v>
      </c>
      <c r="D311" s="144" t="e">
        <f>VLOOKUP(B311,DS!$D$3:$I$2489,3,0)</f>
        <v>#N/A</v>
      </c>
      <c r="E311" s="145" t="e">
        <f>VLOOKUP(B311,DS!$D$3:$I$2489,5,0)</f>
        <v>#N/A</v>
      </c>
      <c r="F311" s="145" t="e">
        <f>VLOOKUP(B311,DS!$D$3:$I$2489,6,0)</f>
        <v>#N/A</v>
      </c>
      <c r="G311" s="136"/>
      <c r="H311" s="136"/>
      <c r="I311" s="136"/>
      <c r="J311" s="136"/>
      <c r="K311" s="136"/>
      <c r="L311" s="136"/>
      <c r="M311" s="136"/>
      <c r="N311" s="136"/>
      <c r="O311" s="146"/>
      <c r="P311" s="134">
        <f t="shared" si="4"/>
        <v>0</v>
      </c>
      <c r="Q311" s="135" t="str">
        <f>VLOOKUP(P311,IDCODE!$A$1:$B$96,2,0)</f>
        <v>Không</v>
      </c>
      <c r="R311" s="135" t="e">
        <f>VLOOKUP(B311,DS!$D$3:$P$2489,13,0)</f>
        <v>#N/A</v>
      </c>
      <c r="S311" s="135"/>
    </row>
    <row r="312" spans="1:19" s="137" customFormat="1" ht="13.5">
      <c r="A312" s="133">
        <v>306</v>
      </c>
      <c r="B312" s="142">
        <f>DS!D308</f>
        <v>0</v>
      </c>
      <c r="C312" s="143" t="e">
        <f>VLOOKUP(B312,DS!$D$3:$I$2489,2,0)</f>
        <v>#N/A</v>
      </c>
      <c r="D312" s="144" t="e">
        <f>VLOOKUP(B312,DS!$D$3:$I$2489,3,0)</f>
        <v>#N/A</v>
      </c>
      <c r="E312" s="145" t="e">
        <f>VLOOKUP(B312,DS!$D$3:$I$2489,5,0)</f>
        <v>#N/A</v>
      </c>
      <c r="F312" s="145" t="e">
        <f>VLOOKUP(B312,DS!$D$3:$I$2489,6,0)</f>
        <v>#N/A</v>
      </c>
      <c r="G312" s="136"/>
      <c r="H312" s="136"/>
      <c r="I312" s="136"/>
      <c r="J312" s="136"/>
      <c r="K312" s="136"/>
      <c r="L312" s="136"/>
      <c r="M312" s="136"/>
      <c r="N312" s="136"/>
      <c r="O312" s="146"/>
      <c r="P312" s="134">
        <f t="shared" si="4"/>
        <v>0</v>
      </c>
      <c r="Q312" s="135" t="str">
        <f>VLOOKUP(P312,IDCODE!$A$1:$B$96,2,0)</f>
        <v>Không</v>
      </c>
      <c r="R312" s="135" t="e">
        <f>VLOOKUP(B312,DS!$D$3:$P$2489,13,0)</f>
        <v>#N/A</v>
      </c>
      <c r="S312" s="135"/>
    </row>
    <row r="313" spans="1:19" s="137" customFormat="1" ht="13.5">
      <c r="A313" s="133">
        <v>307</v>
      </c>
      <c r="B313" s="142">
        <f>DS!D309</f>
        <v>0</v>
      </c>
      <c r="C313" s="143" t="e">
        <f>VLOOKUP(B313,DS!$D$3:$I$2489,2,0)</f>
        <v>#N/A</v>
      </c>
      <c r="D313" s="144" t="e">
        <f>VLOOKUP(B313,DS!$D$3:$I$2489,3,0)</f>
        <v>#N/A</v>
      </c>
      <c r="E313" s="145" t="e">
        <f>VLOOKUP(B313,DS!$D$3:$I$2489,5,0)</f>
        <v>#N/A</v>
      </c>
      <c r="F313" s="145" t="e">
        <f>VLOOKUP(B313,DS!$D$3:$I$2489,6,0)</f>
        <v>#N/A</v>
      </c>
      <c r="G313" s="136"/>
      <c r="H313" s="136"/>
      <c r="I313" s="136"/>
      <c r="J313" s="136"/>
      <c r="K313" s="136"/>
      <c r="L313" s="136"/>
      <c r="M313" s="136"/>
      <c r="N313" s="136"/>
      <c r="O313" s="146"/>
      <c r="P313" s="134">
        <f t="shared" si="4"/>
        <v>0</v>
      </c>
      <c r="Q313" s="135" t="str">
        <f>VLOOKUP(P313,IDCODE!$A$1:$B$96,2,0)</f>
        <v>Không</v>
      </c>
      <c r="R313" s="135" t="e">
        <f>VLOOKUP(B313,DS!$D$3:$P$2489,13,0)</f>
        <v>#N/A</v>
      </c>
      <c r="S313" s="135"/>
    </row>
    <row r="314" spans="1:19" s="137" customFormat="1" ht="13.5">
      <c r="A314" s="133">
        <v>308</v>
      </c>
      <c r="B314" s="142">
        <f>DS!D310</f>
        <v>0</v>
      </c>
      <c r="C314" s="143" t="e">
        <f>VLOOKUP(B314,DS!$D$3:$I$2489,2,0)</f>
        <v>#N/A</v>
      </c>
      <c r="D314" s="144" t="e">
        <f>VLOOKUP(B314,DS!$D$3:$I$2489,3,0)</f>
        <v>#N/A</v>
      </c>
      <c r="E314" s="145" t="e">
        <f>VLOOKUP(B314,DS!$D$3:$I$2489,5,0)</f>
        <v>#N/A</v>
      </c>
      <c r="F314" s="145" t="e">
        <f>VLOOKUP(B314,DS!$D$3:$I$2489,6,0)</f>
        <v>#N/A</v>
      </c>
      <c r="G314" s="136"/>
      <c r="H314" s="136"/>
      <c r="I314" s="136"/>
      <c r="J314" s="136"/>
      <c r="K314" s="136"/>
      <c r="L314" s="136"/>
      <c r="M314" s="136"/>
      <c r="N314" s="136"/>
      <c r="O314" s="146"/>
      <c r="P314" s="134">
        <f t="shared" si="4"/>
        <v>0</v>
      </c>
      <c r="Q314" s="135" t="str">
        <f>VLOOKUP(P314,IDCODE!$A$1:$B$96,2,0)</f>
        <v>Không</v>
      </c>
      <c r="R314" s="135" t="e">
        <f>VLOOKUP(B314,DS!$D$3:$P$2489,13,0)</f>
        <v>#N/A</v>
      </c>
      <c r="S314" s="135"/>
    </row>
    <row r="315" spans="1:19" s="137" customFormat="1" ht="13.5">
      <c r="A315" s="133">
        <v>309</v>
      </c>
      <c r="B315" s="142">
        <f>DS!D311</f>
        <v>0</v>
      </c>
      <c r="C315" s="143" t="e">
        <f>VLOOKUP(B315,DS!$D$3:$I$2489,2,0)</f>
        <v>#N/A</v>
      </c>
      <c r="D315" s="144" t="e">
        <f>VLOOKUP(B315,DS!$D$3:$I$2489,3,0)</f>
        <v>#N/A</v>
      </c>
      <c r="E315" s="145" t="e">
        <f>VLOOKUP(B315,DS!$D$3:$I$2489,5,0)</f>
        <v>#N/A</v>
      </c>
      <c r="F315" s="145" t="e">
        <f>VLOOKUP(B315,DS!$D$3:$I$2489,6,0)</f>
        <v>#N/A</v>
      </c>
      <c r="G315" s="136"/>
      <c r="H315" s="136"/>
      <c r="I315" s="136"/>
      <c r="J315" s="136"/>
      <c r="K315" s="136"/>
      <c r="L315" s="136"/>
      <c r="M315" s="136"/>
      <c r="N315" s="136"/>
      <c r="O315" s="146"/>
      <c r="P315" s="134">
        <f t="shared" si="4"/>
        <v>0</v>
      </c>
      <c r="Q315" s="135" t="str">
        <f>VLOOKUP(P315,IDCODE!$A$1:$B$96,2,0)</f>
        <v>Không</v>
      </c>
      <c r="R315" s="135" t="e">
        <f>VLOOKUP(B315,DS!$D$3:$P$2489,13,0)</f>
        <v>#N/A</v>
      </c>
      <c r="S315" s="135"/>
    </row>
    <row r="316" spans="1:19" s="137" customFormat="1" ht="13.5">
      <c r="A316" s="133">
        <v>310</v>
      </c>
      <c r="B316" s="142">
        <f>DS!D312</f>
        <v>0</v>
      </c>
      <c r="C316" s="143" t="e">
        <f>VLOOKUP(B316,DS!$D$3:$I$2489,2,0)</f>
        <v>#N/A</v>
      </c>
      <c r="D316" s="144" t="e">
        <f>VLOOKUP(B316,DS!$D$3:$I$2489,3,0)</f>
        <v>#N/A</v>
      </c>
      <c r="E316" s="145" t="e">
        <f>VLOOKUP(B316,DS!$D$3:$I$2489,5,0)</f>
        <v>#N/A</v>
      </c>
      <c r="F316" s="145" t="e">
        <f>VLOOKUP(B316,DS!$D$3:$I$2489,6,0)</f>
        <v>#N/A</v>
      </c>
      <c r="G316" s="136"/>
      <c r="H316" s="136"/>
      <c r="I316" s="136"/>
      <c r="J316" s="136"/>
      <c r="K316" s="136"/>
      <c r="L316" s="136"/>
      <c r="M316" s="136"/>
      <c r="N316" s="136"/>
      <c r="O316" s="146"/>
      <c r="P316" s="134">
        <f t="shared" si="4"/>
        <v>0</v>
      </c>
      <c r="Q316" s="135" t="str">
        <f>VLOOKUP(P316,IDCODE!$A$1:$B$96,2,0)</f>
        <v>Không</v>
      </c>
      <c r="R316" s="135" t="e">
        <f>VLOOKUP(B316,DS!$D$3:$P$2489,13,0)</f>
        <v>#N/A</v>
      </c>
      <c r="S316" s="135"/>
    </row>
    <row r="317" spans="1:19" s="137" customFormat="1" ht="13.5">
      <c r="A317" s="133">
        <v>311</v>
      </c>
      <c r="B317" s="142">
        <f>DS!D313</f>
        <v>0</v>
      </c>
      <c r="C317" s="143" t="e">
        <f>VLOOKUP(B317,DS!$D$3:$I$2489,2,0)</f>
        <v>#N/A</v>
      </c>
      <c r="D317" s="144" t="e">
        <f>VLOOKUP(B317,DS!$D$3:$I$2489,3,0)</f>
        <v>#N/A</v>
      </c>
      <c r="E317" s="145" t="e">
        <f>VLOOKUP(B317,DS!$D$3:$I$2489,5,0)</f>
        <v>#N/A</v>
      </c>
      <c r="F317" s="145" t="e">
        <f>VLOOKUP(B317,DS!$D$3:$I$2489,6,0)</f>
        <v>#N/A</v>
      </c>
      <c r="G317" s="136"/>
      <c r="H317" s="136"/>
      <c r="I317" s="136"/>
      <c r="J317" s="136"/>
      <c r="K317" s="136"/>
      <c r="L317" s="136"/>
      <c r="M317" s="136"/>
      <c r="N317" s="136"/>
      <c r="O317" s="146"/>
      <c r="P317" s="134">
        <f t="shared" si="4"/>
        <v>0</v>
      </c>
      <c r="Q317" s="135" t="str">
        <f>VLOOKUP(P317,IDCODE!$A$1:$B$96,2,0)</f>
        <v>Không</v>
      </c>
      <c r="R317" s="135" t="e">
        <f>VLOOKUP(B317,DS!$D$3:$P$2489,13,0)</f>
        <v>#N/A</v>
      </c>
      <c r="S317" s="135"/>
    </row>
    <row r="318" spans="1:19" s="137" customFormat="1" ht="13.5">
      <c r="A318" s="133">
        <v>312</v>
      </c>
      <c r="B318" s="142">
        <f>DS!D314</f>
        <v>0</v>
      </c>
      <c r="C318" s="143" t="e">
        <f>VLOOKUP(B318,DS!$D$3:$I$2489,2,0)</f>
        <v>#N/A</v>
      </c>
      <c r="D318" s="144" t="e">
        <f>VLOOKUP(B318,DS!$D$3:$I$2489,3,0)</f>
        <v>#N/A</v>
      </c>
      <c r="E318" s="145" t="e">
        <f>VLOOKUP(B318,DS!$D$3:$I$2489,5,0)</f>
        <v>#N/A</v>
      </c>
      <c r="F318" s="145" t="e">
        <f>VLOOKUP(B318,DS!$D$3:$I$2489,6,0)</f>
        <v>#N/A</v>
      </c>
      <c r="G318" s="136"/>
      <c r="H318" s="136"/>
      <c r="I318" s="136"/>
      <c r="J318" s="136"/>
      <c r="K318" s="136"/>
      <c r="L318" s="136"/>
      <c r="M318" s="136"/>
      <c r="N318" s="136"/>
      <c r="O318" s="146"/>
      <c r="P318" s="134">
        <f t="shared" si="4"/>
        <v>0</v>
      </c>
      <c r="Q318" s="135" t="str">
        <f>VLOOKUP(P318,IDCODE!$A$1:$B$96,2,0)</f>
        <v>Không</v>
      </c>
      <c r="R318" s="135" t="e">
        <f>VLOOKUP(B318,DS!$D$3:$P$2489,13,0)</f>
        <v>#N/A</v>
      </c>
      <c r="S318" s="135"/>
    </row>
    <row r="319" spans="1:19" s="137" customFormat="1" ht="13.5">
      <c r="A319" s="133">
        <v>313</v>
      </c>
      <c r="B319" s="142">
        <f>DS!D315</f>
        <v>0</v>
      </c>
      <c r="C319" s="143" t="e">
        <f>VLOOKUP(B319,DS!$D$3:$I$2489,2,0)</f>
        <v>#N/A</v>
      </c>
      <c r="D319" s="144" t="e">
        <f>VLOOKUP(B319,DS!$D$3:$I$2489,3,0)</f>
        <v>#N/A</v>
      </c>
      <c r="E319" s="145" t="e">
        <f>VLOOKUP(B319,DS!$D$3:$I$2489,5,0)</f>
        <v>#N/A</v>
      </c>
      <c r="F319" s="145" t="e">
        <f>VLOOKUP(B319,DS!$D$3:$I$2489,6,0)</f>
        <v>#N/A</v>
      </c>
      <c r="G319" s="136"/>
      <c r="H319" s="136"/>
      <c r="I319" s="136"/>
      <c r="J319" s="136"/>
      <c r="K319" s="136"/>
      <c r="L319" s="136"/>
      <c r="M319" s="136"/>
      <c r="N319" s="136"/>
      <c r="O319" s="146"/>
      <c r="P319" s="134">
        <f t="shared" si="4"/>
        <v>0</v>
      </c>
      <c r="Q319" s="135" t="str">
        <f>VLOOKUP(P319,IDCODE!$A$1:$B$96,2,0)</f>
        <v>Không</v>
      </c>
      <c r="R319" s="135" t="e">
        <f>VLOOKUP(B319,DS!$D$3:$P$2489,13,0)</f>
        <v>#N/A</v>
      </c>
      <c r="S319" s="135"/>
    </row>
    <row r="320" spans="1:19" s="137" customFormat="1" ht="13.5">
      <c r="A320" s="133">
        <v>314</v>
      </c>
      <c r="B320" s="142">
        <f>DS!D316</f>
        <v>0</v>
      </c>
      <c r="C320" s="143" t="e">
        <f>VLOOKUP(B320,DS!$D$3:$I$2489,2,0)</f>
        <v>#N/A</v>
      </c>
      <c r="D320" s="144" t="e">
        <f>VLOOKUP(B320,DS!$D$3:$I$2489,3,0)</f>
        <v>#N/A</v>
      </c>
      <c r="E320" s="145" t="e">
        <f>VLOOKUP(B320,DS!$D$3:$I$2489,5,0)</f>
        <v>#N/A</v>
      </c>
      <c r="F320" s="145" t="e">
        <f>VLOOKUP(B320,DS!$D$3:$I$2489,6,0)</f>
        <v>#N/A</v>
      </c>
      <c r="G320" s="136"/>
      <c r="H320" s="136"/>
      <c r="I320" s="136"/>
      <c r="J320" s="136"/>
      <c r="K320" s="136"/>
      <c r="L320" s="136"/>
      <c r="M320" s="136"/>
      <c r="N320" s="136"/>
      <c r="O320" s="146"/>
      <c r="P320" s="134">
        <f t="shared" si="4"/>
        <v>0</v>
      </c>
      <c r="Q320" s="135" t="str">
        <f>VLOOKUP(P320,IDCODE!$A$1:$B$96,2,0)</f>
        <v>Không</v>
      </c>
      <c r="R320" s="135" t="e">
        <f>VLOOKUP(B320,DS!$D$3:$P$2489,13,0)</f>
        <v>#N/A</v>
      </c>
      <c r="S320" s="135"/>
    </row>
    <row r="321" spans="1:19" s="137" customFormat="1" ht="13.5">
      <c r="A321" s="133">
        <v>315</v>
      </c>
      <c r="B321" s="142">
        <f>DS!D317</f>
        <v>0</v>
      </c>
      <c r="C321" s="143" t="e">
        <f>VLOOKUP(B321,DS!$D$3:$I$2489,2,0)</f>
        <v>#N/A</v>
      </c>
      <c r="D321" s="144" t="e">
        <f>VLOOKUP(B321,DS!$D$3:$I$2489,3,0)</f>
        <v>#N/A</v>
      </c>
      <c r="E321" s="145" t="e">
        <f>VLOOKUP(B321,DS!$D$3:$I$2489,5,0)</f>
        <v>#N/A</v>
      </c>
      <c r="F321" s="145" t="e">
        <f>VLOOKUP(B321,DS!$D$3:$I$2489,6,0)</f>
        <v>#N/A</v>
      </c>
      <c r="G321" s="136"/>
      <c r="H321" s="136"/>
      <c r="I321" s="136"/>
      <c r="J321" s="136"/>
      <c r="K321" s="136"/>
      <c r="L321" s="136"/>
      <c r="M321" s="136"/>
      <c r="N321" s="136"/>
      <c r="O321" s="146"/>
      <c r="P321" s="134">
        <f t="shared" si="4"/>
        <v>0</v>
      </c>
      <c r="Q321" s="135" t="str">
        <f>VLOOKUP(P321,IDCODE!$A$1:$B$96,2,0)</f>
        <v>Không</v>
      </c>
      <c r="R321" s="135" t="e">
        <f>VLOOKUP(B321,DS!$D$3:$P$2489,13,0)</f>
        <v>#N/A</v>
      </c>
      <c r="S321" s="135"/>
    </row>
    <row r="322" spans="1:19" s="137" customFormat="1" ht="13.5">
      <c r="A322" s="133">
        <v>316</v>
      </c>
      <c r="B322" s="142">
        <f>DS!D318</f>
        <v>0</v>
      </c>
      <c r="C322" s="143" t="e">
        <f>VLOOKUP(B322,DS!$D$3:$I$2489,2,0)</f>
        <v>#N/A</v>
      </c>
      <c r="D322" s="144" t="e">
        <f>VLOOKUP(B322,DS!$D$3:$I$2489,3,0)</f>
        <v>#N/A</v>
      </c>
      <c r="E322" s="145" t="e">
        <f>VLOOKUP(B322,DS!$D$3:$I$2489,5,0)</f>
        <v>#N/A</v>
      </c>
      <c r="F322" s="145" t="e">
        <f>VLOOKUP(B322,DS!$D$3:$I$2489,6,0)</f>
        <v>#N/A</v>
      </c>
      <c r="G322" s="136"/>
      <c r="H322" s="136"/>
      <c r="I322" s="136"/>
      <c r="J322" s="136"/>
      <c r="K322" s="136"/>
      <c r="L322" s="136"/>
      <c r="M322" s="136"/>
      <c r="N322" s="136"/>
      <c r="O322" s="146"/>
      <c r="P322" s="134">
        <f t="shared" si="4"/>
        <v>0</v>
      </c>
      <c r="Q322" s="135" t="str">
        <f>VLOOKUP(P322,IDCODE!$A$1:$B$96,2,0)</f>
        <v>Không</v>
      </c>
      <c r="R322" s="135" t="e">
        <f>VLOOKUP(B322,DS!$D$3:$P$2489,13,0)</f>
        <v>#N/A</v>
      </c>
      <c r="S322" s="135"/>
    </row>
    <row r="323" spans="1:19" s="137" customFormat="1" ht="13.5">
      <c r="A323" s="133">
        <v>317</v>
      </c>
      <c r="B323" s="142">
        <f>DS!D319</f>
        <v>0</v>
      </c>
      <c r="C323" s="143" t="e">
        <f>VLOOKUP(B323,DS!$D$3:$I$2489,2,0)</f>
        <v>#N/A</v>
      </c>
      <c r="D323" s="144" t="e">
        <f>VLOOKUP(B323,DS!$D$3:$I$2489,3,0)</f>
        <v>#N/A</v>
      </c>
      <c r="E323" s="145" t="e">
        <f>VLOOKUP(B323,DS!$D$3:$I$2489,5,0)</f>
        <v>#N/A</v>
      </c>
      <c r="F323" s="145" t="e">
        <f>VLOOKUP(B323,DS!$D$3:$I$2489,6,0)</f>
        <v>#N/A</v>
      </c>
      <c r="G323" s="136"/>
      <c r="H323" s="136"/>
      <c r="I323" s="136"/>
      <c r="J323" s="136"/>
      <c r="K323" s="136"/>
      <c r="L323" s="136"/>
      <c r="M323" s="136"/>
      <c r="N323" s="136"/>
      <c r="O323" s="146"/>
      <c r="P323" s="134">
        <f t="shared" si="4"/>
        <v>0</v>
      </c>
      <c r="Q323" s="135" t="str">
        <f>VLOOKUP(P323,IDCODE!$A$1:$B$96,2,0)</f>
        <v>Không</v>
      </c>
      <c r="R323" s="135" t="e">
        <f>VLOOKUP(B323,DS!$D$3:$P$2489,13,0)</f>
        <v>#N/A</v>
      </c>
      <c r="S323" s="135"/>
    </row>
    <row r="324" spans="1:19" s="137" customFormat="1" ht="13.5">
      <c r="A324" s="133">
        <v>318</v>
      </c>
      <c r="B324" s="142">
        <f>DS!D320</f>
        <v>0</v>
      </c>
      <c r="C324" s="143" t="e">
        <f>VLOOKUP(B324,DS!$D$3:$I$2489,2,0)</f>
        <v>#N/A</v>
      </c>
      <c r="D324" s="144" t="e">
        <f>VLOOKUP(B324,DS!$D$3:$I$2489,3,0)</f>
        <v>#N/A</v>
      </c>
      <c r="E324" s="145" t="e">
        <f>VLOOKUP(B324,DS!$D$3:$I$2489,5,0)</f>
        <v>#N/A</v>
      </c>
      <c r="F324" s="145" t="e">
        <f>VLOOKUP(B324,DS!$D$3:$I$2489,6,0)</f>
        <v>#N/A</v>
      </c>
      <c r="G324" s="136"/>
      <c r="H324" s="136"/>
      <c r="I324" s="136"/>
      <c r="J324" s="136"/>
      <c r="K324" s="136"/>
      <c r="L324" s="136"/>
      <c r="M324" s="136"/>
      <c r="N324" s="136"/>
      <c r="O324" s="146"/>
      <c r="P324" s="134">
        <f t="shared" si="4"/>
        <v>0</v>
      </c>
      <c r="Q324" s="135" t="str">
        <f>VLOOKUP(P324,IDCODE!$A$1:$B$96,2,0)</f>
        <v>Không</v>
      </c>
      <c r="R324" s="135" t="e">
        <f>VLOOKUP(B324,DS!$D$3:$P$2489,13,0)</f>
        <v>#N/A</v>
      </c>
      <c r="S324" s="135"/>
    </row>
    <row r="325" spans="1:19" s="137" customFormat="1" ht="13.5">
      <c r="A325" s="133">
        <v>319</v>
      </c>
      <c r="B325" s="142">
        <f>DS!D321</f>
        <v>0</v>
      </c>
      <c r="C325" s="143" t="e">
        <f>VLOOKUP(B325,DS!$D$3:$I$2489,2,0)</f>
        <v>#N/A</v>
      </c>
      <c r="D325" s="144" t="e">
        <f>VLOOKUP(B325,DS!$D$3:$I$2489,3,0)</f>
        <v>#N/A</v>
      </c>
      <c r="E325" s="145" t="e">
        <f>VLOOKUP(B325,DS!$D$3:$I$2489,5,0)</f>
        <v>#N/A</v>
      </c>
      <c r="F325" s="145" t="e">
        <f>VLOOKUP(B325,DS!$D$3:$I$2489,6,0)</f>
        <v>#N/A</v>
      </c>
      <c r="G325" s="136"/>
      <c r="H325" s="136"/>
      <c r="I325" s="136"/>
      <c r="J325" s="136"/>
      <c r="K325" s="136"/>
      <c r="L325" s="136"/>
      <c r="M325" s="136"/>
      <c r="N325" s="136"/>
      <c r="O325" s="146"/>
      <c r="P325" s="134">
        <f t="shared" si="4"/>
        <v>0</v>
      </c>
      <c r="Q325" s="135" t="str">
        <f>VLOOKUP(P325,IDCODE!$A$1:$B$96,2,0)</f>
        <v>Không</v>
      </c>
      <c r="R325" s="135" t="e">
        <f>VLOOKUP(B325,DS!$D$3:$P$2489,13,0)</f>
        <v>#N/A</v>
      </c>
      <c r="S325" s="135"/>
    </row>
    <row r="326" spans="1:19" s="137" customFormat="1" ht="13.5">
      <c r="A326" s="133">
        <v>320</v>
      </c>
      <c r="B326" s="142">
        <f>DS!D322</f>
        <v>0</v>
      </c>
      <c r="C326" s="143" t="e">
        <f>VLOOKUP(B326,DS!$D$3:$I$2489,2,0)</f>
        <v>#N/A</v>
      </c>
      <c r="D326" s="144" t="e">
        <f>VLOOKUP(B326,DS!$D$3:$I$2489,3,0)</f>
        <v>#N/A</v>
      </c>
      <c r="E326" s="145" t="e">
        <f>VLOOKUP(B326,DS!$D$3:$I$2489,5,0)</f>
        <v>#N/A</v>
      </c>
      <c r="F326" s="145" t="e">
        <f>VLOOKUP(B326,DS!$D$3:$I$2489,6,0)</f>
        <v>#N/A</v>
      </c>
      <c r="G326" s="136"/>
      <c r="H326" s="136"/>
      <c r="I326" s="136"/>
      <c r="J326" s="136"/>
      <c r="K326" s="136"/>
      <c r="L326" s="136"/>
      <c r="M326" s="136"/>
      <c r="N326" s="136"/>
      <c r="O326" s="146"/>
      <c r="P326" s="134">
        <f t="shared" si="4"/>
        <v>0</v>
      </c>
      <c r="Q326" s="135" t="str">
        <f>VLOOKUP(P326,IDCODE!$A$1:$B$96,2,0)</f>
        <v>Không</v>
      </c>
      <c r="R326" s="135" t="e">
        <f>VLOOKUP(B326,DS!$D$3:$P$2489,13,0)</f>
        <v>#N/A</v>
      </c>
      <c r="S326" s="135"/>
    </row>
    <row r="327" spans="1:19" s="137" customFormat="1" ht="13.5">
      <c r="A327" s="133">
        <v>321</v>
      </c>
      <c r="B327" s="142">
        <f>DS!D323</f>
        <v>0</v>
      </c>
      <c r="C327" s="143" t="e">
        <f>VLOOKUP(B327,DS!$D$3:$I$2489,2,0)</f>
        <v>#N/A</v>
      </c>
      <c r="D327" s="144" t="e">
        <f>VLOOKUP(B327,DS!$D$3:$I$2489,3,0)</f>
        <v>#N/A</v>
      </c>
      <c r="E327" s="145" t="e">
        <f>VLOOKUP(B327,DS!$D$3:$I$2489,5,0)</f>
        <v>#N/A</v>
      </c>
      <c r="F327" s="145" t="e">
        <f>VLOOKUP(B327,DS!$D$3:$I$2489,6,0)</f>
        <v>#N/A</v>
      </c>
      <c r="G327" s="136"/>
      <c r="H327" s="136"/>
      <c r="I327" s="136"/>
      <c r="J327" s="136"/>
      <c r="K327" s="136"/>
      <c r="L327" s="136"/>
      <c r="M327" s="136"/>
      <c r="N327" s="136"/>
      <c r="O327" s="146"/>
      <c r="P327" s="134">
        <f t="shared" si="4"/>
        <v>0</v>
      </c>
      <c r="Q327" s="135" t="str">
        <f>VLOOKUP(P327,IDCODE!$A$1:$B$96,2,0)</f>
        <v>Không</v>
      </c>
      <c r="R327" s="135" t="e">
        <f>VLOOKUP(B327,DS!$D$3:$P$2489,13,0)</f>
        <v>#N/A</v>
      </c>
      <c r="S327" s="135"/>
    </row>
    <row r="328" spans="1:19" s="137" customFormat="1" ht="13.5">
      <c r="A328" s="133">
        <v>322</v>
      </c>
      <c r="B328" s="142">
        <f>DS!D324</f>
        <v>0</v>
      </c>
      <c r="C328" s="143" t="e">
        <f>VLOOKUP(B328,DS!$D$3:$I$2489,2,0)</f>
        <v>#N/A</v>
      </c>
      <c r="D328" s="144" t="e">
        <f>VLOOKUP(B328,DS!$D$3:$I$2489,3,0)</f>
        <v>#N/A</v>
      </c>
      <c r="E328" s="145" t="e">
        <f>VLOOKUP(B328,DS!$D$3:$I$2489,5,0)</f>
        <v>#N/A</v>
      </c>
      <c r="F328" s="145" t="e">
        <f>VLOOKUP(B328,DS!$D$3:$I$2489,6,0)</f>
        <v>#N/A</v>
      </c>
      <c r="G328" s="136"/>
      <c r="H328" s="136"/>
      <c r="I328" s="136"/>
      <c r="J328" s="136"/>
      <c r="K328" s="136"/>
      <c r="L328" s="136"/>
      <c r="M328" s="136"/>
      <c r="N328" s="136"/>
      <c r="O328" s="146"/>
      <c r="P328" s="134">
        <f t="shared" ref="P328:P391" si="5">IF(OR(ISNUMBER(O328)=FALSE,$P$6&lt;&gt;100%,O328&lt;4),0,ROUND(SUMPRODUCT($G$6:$O$6,G328:O328),1))</f>
        <v>0</v>
      </c>
      <c r="Q328" s="135" t="str">
        <f>VLOOKUP(P328,IDCODE!$A$1:$B$96,2,0)</f>
        <v>Không</v>
      </c>
      <c r="R328" s="135" t="e">
        <f>VLOOKUP(B328,DS!$D$3:$P$2489,13,0)</f>
        <v>#N/A</v>
      </c>
      <c r="S328" s="135"/>
    </row>
    <row r="329" spans="1:19" s="137" customFormat="1" ht="13.5">
      <c r="A329" s="133">
        <v>323</v>
      </c>
      <c r="B329" s="142">
        <f>DS!D325</f>
        <v>0</v>
      </c>
      <c r="C329" s="143" t="e">
        <f>VLOOKUP(B329,DS!$D$3:$I$2489,2,0)</f>
        <v>#N/A</v>
      </c>
      <c r="D329" s="144" t="e">
        <f>VLOOKUP(B329,DS!$D$3:$I$2489,3,0)</f>
        <v>#N/A</v>
      </c>
      <c r="E329" s="145" t="e">
        <f>VLOOKUP(B329,DS!$D$3:$I$2489,5,0)</f>
        <v>#N/A</v>
      </c>
      <c r="F329" s="145" t="e">
        <f>VLOOKUP(B329,DS!$D$3:$I$2489,6,0)</f>
        <v>#N/A</v>
      </c>
      <c r="G329" s="136"/>
      <c r="H329" s="136"/>
      <c r="I329" s="136"/>
      <c r="J329" s="136"/>
      <c r="K329" s="136"/>
      <c r="L329" s="136"/>
      <c r="M329" s="136"/>
      <c r="N329" s="136"/>
      <c r="O329" s="146"/>
      <c r="P329" s="134">
        <f t="shared" si="5"/>
        <v>0</v>
      </c>
      <c r="Q329" s="135" t="str">
        <f>VLOOKUP(P329,IDCODE!$A$1:$B$96,2,0)</f>
        <v>Không</v>
      </c>
      <c r="R329" s="135" t="e">
        <f>VLOOKUP(B329,DS!$D$3:$P$2489,13,0)</f>
        <v>#N/A</v>
      </c>
      <c r="S329" s="135"/>
    </row>
    <row r="330" spans="1:19" s="137" customFormat="1" ht="13.5">
      <c r="A330" s="133">
        <v>324</v>
      </c>
      <c r="B330" s="142">
        <f>DS!D326</f>
        <v>0</v>
      </c>
      <c r="C330" s="143" t="e">
        <f>VLOOKUP(B330,DS!$D$3:$I$2489,2,0)</f>
        <v>#N/A</v>
      </c>
      <c r="D330" s="144" t="e">
        <f>VLOOKUP(B330,DS!$D$3:$I$2489,3,0)</f>
        <v>#N/A</v>
      </c>
      <c r="E330" s="145" t="e">
        <f>VLOOKUP(B330,DS!$D$3:$I$2489,5,0)</f>
        <v>#N/A</v>
      </c>
      <c r="F330" s="145" t="e">
        <f>VLOOKUP(B330,DS!$D$3:$I$2489,6,0)</f>
        <v>#N/A</v>
      </c>
      <c r="G330" s="136"/>
      <c r="H330" s="136"/>
      <c r="I330" s="136"/>
      <c r="J330" s="136"/>
      <c r="K330" s="136"/>
      <c r="L330" s="136"/>
      <c r="M330" s="136"/>
      <c r="N330" s="136"/>
      <c r="O330" s="146"/>
      <c r="P330" s="134">
        <f t="shared" si="5"/>
        <v>0</v>
      </c>
      <c r="Q330" s="135" t="str">
        <f>VLOOKUP(P330,IDCODE!$A$1:$B$96,2,0)</f>
        <v>Không</v>
      </c>
      <c r="R330" s="135" t="e">
        <f>VLOOKUP(B330,DS!$D$3:$P$2489,13,0)</f>
        <v>#N/A</v>
      </c>
      <c r="S330" s="135"/>
    </row>
    <row r="331" spans="1:19" s="137" customFormat="1" ht="13.5">
      <c r="A331" s="133">
        <v>325</v>
      </c>
      <c r="B331" s="142">
        <f>DS!D327</f>
        <v>0</v>
      </c>
      <c r="C331" s="143" t="e">
        <f>VLOOKUP(B331,DS!$D$3:$I$2489,2,0)</f>
        <v>#N/A</v>
      </c>
      <c r="D331" s="144" t="e">
        <f>VLOOKUP(B331,DS!$D$3:$I$2489,3,0)</f>
        <v>#N/A</v>
      </c>
      <c r="E331" s="145" t="e">
        <f>VLOOKUP(B331,DS!$D$3:$I$2489,5,0)</f>
        <v>#N/A</v>
      </c>
      <c r="F331" s="145" t="e">
        <f>VLOOKUP(B331,DS!$D$3:$I$2489,6,0)</f>
        <v>#N/A</v>
      </c>
      <c r="G331" s="136"/>
      <c r="H331" s="136"/>
      <c r="I331" s="136"/>
      <c r="J331" s="136"/>
      <c r="K331" s="136"/>
      <c r="L331" s="136"/>
      <c r="M331" s="136"/>
      <c r="N331" s="136"/>
      <c r="O331" s="146"/>
      <c r="P331" s="134">
        <f t="shared" si="5"/>
        <v>0</v>
      </c>
      <c r="Q331" s="135" t="str">
        <f>VLOOKUP(P331,IDCODE!$A$1:$B$96,2,0)</f>
        <v>Không</v>
      </c>
      <c r="R331" s="135" t="e">
        <f>VLOOKUP(B331,DS!$D$3:$P$2489,13,0)</f>
        <v>#N/A</v>
      </c>
      <c r="S331" s="135"/>
    </row>
    <row r="332" spans="1:19" s="137" customFormat="1" ht="13.5">
      <c r="A332" s="133">
        <v>326</v>
      </c>
      <c r="B332" s="142">
        <f>DS!D328</f>
        <v>0</v>
      </c>
      <c r="C332" s="143" t="e">
        <f>VLOOKUP(B332,DS!$D$3:$I$2489,2,0)</f>
        <v>#N/A</v>
      </c>
      <c r="D332" s="144" t="e">
        <f>VLOOKUP(B332,DS!$D$3:$I$2489,3,0)</f>
        <v>#N/A</v>
      </c>
      <c r="E332" s="145" t="e">
        <f>VLOOKUP(B332,DS!$D$3:$I$2489,5,0)</f>
        <v>#N/A</v>
      </c>
      <c r="F332" s="145" t="e">
        <f>VLOOKUP(B332,DS!$D$3:$I$2489,6,0)</f>
        <v>#N/A</v>
      </c>
      <c r="G332" s="136"/>
      <c r="H332" s="136"/>
      <c r="I332" s="136"/>
      <c r="J332" s="136"/>
      <c r="K332" s="136"/>
      <c r="L332" s="136"/>
      <c r="M332" s="136"/>
      <c r="N332" s="136"/>
      <c r="O332" s="146"/>
      <c r="P332" s="134">
        <f t="shared" si="5"/>
        <v>0</v>
      </c>
      <c r="Q332" s="135" t="str">
        <f>VLOOKUP(P332,IDCODE!$A$1:$B$96,2,0)</f>
        <v>Không</v>
      </c>
      <c r="R332" s="135" t="e">
        <f>VLOOKUP(B332,DS!$D$3:$P$2489,13,0)</f>
        <v>#N/A</v>
      </c>
      <c r="S332" s="135"/>
    </row>
    <row r="333" spans="1:19" s="137" customFormat="1" ht="13.5">
      <c r="A333" s="133">
        <v>327</v>
      </c>
      <c r="B333" s="142">
        <f>DS!D329</f>
        <v>0</v>
      </c>
      <c r="C333" s="143" t="e">
        <f>VLOOKUP(B333,DS!$D$3:$I$2489,2,0)</f>
        <v>#N/A</v>
      </c>
      <c r="D333" s="144" t="e">
        <f>VLOOKUP(B333,DS!$D$3:$I$2489,3,0)</f>
        <v>#N/A</v>
      </c>
      <c r="E333" s="145" t="e">
        <f>VLOOKUP(B333,DS!$D$3:$I$2489,5,0)</f>
        <v>#N/A</v>
      </c>
      <c r="F333" s="145" t="e">
        <f>VLOOKUP(B333,DS!$D$3:$I$2489,6,0)</f>
        <v>#N/A</v>
      </c>
      <c r="G333" s="136"/>
      <c r="H333" s="136"/>
      <c r="I333" s="136"/>
      <c r="J333" s="136"/>
      <c r="K333" s="136"/>
      <c r="L333" s="136"/>
      <c r="M333" s="136"/>
      <c r="N333" s="136"/>
      <c r="O333" s="146"/>
      <c r="P333" s="134">
        <f t="shared" si="5"/>
        <v>0</v>
      </c>
      <c r="Q333" s="135" t="str">
        <f>VLOOKUP(P333,IDCODE!$A$1:$B$96,2,0)</f>
        <v>Không</v>
      </c>
      <c r="R333" s="135" t="e">
        <f>VLOOKUP(B333,DS!$D$3:$P$2489,13,0)</f>
        <v>#N/A</v>
      </c>
      <c r="S333" s="135"/>
    </row>
    <row r="334" spans="1:19" s="137" customFormat="1" ht="13.5">
      <c r="A334" s="133">
        <v>328</v>
      </c>
      <c r="B334" s="142">
        <f>DS!D330</f>
        <v>0</v>
      </c>
      <c r="C334" s="143" t="e">
        <f>VLOOKUP(B334,DS!$D$3:$I$2489,2,0)</f>
        <v>#N/A</v>
      </c>
      <c r="D334" s="144" t="e">
        <f>VLOOKUP(B334,DS!$D$3:$I$2489,3,0)</f>
        <v>#N/A</v>
      </c>
      <c r="E334" s="145" t="e">
        <f>VLOOKUP(B334,DS!$D$3:$I$2489,5,0)</f>
        <v>#N/A</v>
      </c>
      <c r="F334" s="145" t="e">
        <f>VLOOKUP(B334,DS!$D$3:$I$2489,6,0)</f>
        <v>#N/A</v>
      </c>
      <c r="G334" s="136"/>
      <c r="H334" s="136"/>
      <c r="I334" s="136"/>
      <c r="J334" s="136"/>
      <c r="K334" s="136"/>
      <c r="L334" s="136"/>
      <c r="M334" s="136"/>
      <c r="N334" s="136"/>
      <c r="O334" s="146"/>
      <c r="P334" s="134">
        <f t="shared" si="5"/>
        <v>0</v>
      </c>
      <c r="Q334" s="135" t="str">
        <f>VLOOKUP(P334,IDCODE!$A$1:$B$96,2,0)</f>
        <v>Không</v>
      </c>
      <c r="R334" s="135" t="e">
        <f>VLOOKUP(B334,DS!$D$3:$P$2489,13,0)</f>
        <v>#N/A</v>
      </c>
      <c r="S334" s="135"/>
    </row>
    <row r="335" spans="1:19" s="137" customFormat="1" ht="13.5">
      <c r="A335" s="133">
        <v>329</v>
      </c>
      <c r="B335" s="142">
        <f>DS!D331</f>
        <v>0</v>
      </c>
      <c r="C335" s="143" t="e">
        <f>VLOOKUP(B335,DS!$D$3:$I$2489,2,0)</f>
        <v>#N/A</v>
      </c>
      <c r="D335" s="144" t="e">
        <f>VLOOKUP(B335,DS!$D$3:$I$2489,3,0)</f>
        <v>#N/A</v>
      </c>
      <c r="E335" s="145" t="e">
        <f>VLOOKUP(B335,DS!$D$3:$I$2489,5,0)</f>
        <v>#N/A</v>
      </c>
      <c r="F335" s="145" t="e">
        <f>VLOOKUP(B335,DS!$D$3:$I$2489,6,0)</f>
        <v>#N/A</v>
      </c>
      <c r="G335" s="136"/>
      <c r="H335" s="136"/>
      <c r="I335" s="136"/>
      <c r="J335" s="136"/>
      <c r="K335" s="136"/>
      <c r="L335" s="136"/>
      <c r="M335" s="136"/>
      <c r="N335" s="136"/>
      <c r="O335" s="146"/>
      <c r="P335" s="134">
        <f t="shared" si="5"/>
        <v>0</v>
      </c>
      <c r="Q335" s="135" t="str">
        <f>VLOOKUP(P335,IDCODE!$A$1:$B$96,2,0)</f>
        <v>Không</v>
      </c>
      <c r="R335" s="135" t="e">
        <f>VLOOKUP(B335,DS!$D$3:$P$2489,13,0)</f>
        <v>#N/A</v>
      </c>
      <c r="S335" s="135"/>
    </row>
    <row r="336" spans="1:19" s="137" customFormat="1" ht="13.5">
      <c r="A336" s="133">
        <v>330</v>
      </c>
      <c r="B336" s="142">
        <f>DS!D332</f>
        <v>0</v>
      </c>
      <c r="C336" s="143" t="e">
        <f>VLOOKUP(B336,DS!$D$3:$I$2489,2,0)</f>
        <v>#N/A</v>
      </c>
      <c r="D336" s="144" t="e">
        <f>VLOOKUP(B336,DS!$D$3:$I$2489,3,0)</f>
        <v>#N/A</v>
      </c>
      <c r="E336" s="145" t="e">
        <f>VLOOKUP(B336,DS!$D$3:$I$2489,5,0)</f>
        <v>#N/A</v>
      </c>
      <c r="F336" s="145" t="e">
        <f>VLOOKUP(B336,DS!$D$3:$I$2489,6,0)</f>
        <v>#N/A</v>
      </c>
      <c r="G336" s="136"/>
      <c r="H336" s="136"/>
      <c r="I336" s="136"/>
      <c r="J336" s="136"/>
      <c r="K336" s="136"/>
      <c r="L336" s="136"/>
      <c r="M336" s="136"/>
      <c r="N336" s="136"/>
      <c r="O336" s="146"/>
      <c r="P336" s="134">
        <f t="shared" si="5"/>
        <v>0</v>
      </c>
      <c r="Q336" s="135" t="str">
        <f>VLOOKUP(P336,IDCODE!$A$1:$B$96,2,0)</f>
        <v>Không</v>
      </c>
      <c r="R336" s="135" t="e">
        <f>VLOOKUP(B336,DS!$D$3:$P$2489,13,0)</f>
        <v>#N/A</v>
      </c>
      <c r="S336" s="135"/>
    </row>
    <row r="337" spans="1:19" s="137" customFormat="1" ht="13.5">
      <c r="A337" s="133">
        <v>331</v>
      </c>
      <c r="B337" s="142">
        <f>DS!D333</f>
        <v>0</v>
      </c>
      <c r="C337" s="143" t="e">
        <f>VLOOKUP(B337,DS!$D$3:$I$2489,2,0)</f>
        <v>#N/A</v>
      </c>
      <c r="D337" s="144" t="e">
        <f>VLOOKUP(B337,DS!$D$3:$I$2489,3,0)</f>
        <v>#N/A</v>
      </c>
      <c r="E337" s="145" t="e">
        <f>VLOOKUP(B337,DS!$D$3:$I$2489,5,0)</f>
        <v>#N/A</v>
      </c>
      <c r="F337" s="145" t="e">
        <f>VLOOKUP(B337,DS!$D$3:$I$2489,6,0)</f>
        <v>#N/A</v>
      </c>
      <c r="G337" s="136"/>
      <c r="H337" s="136"/>
      <c r="I337" s="136"/>
      <c r="J337" s="136"/>
      <c r="K337" s="136"/>
      <c r="L337" s="136"/>
      <c r="M337" s="136"/>
      <c r="N337" s="136"/>
      <c r="O337" s="146"/>
      <c r="P337" s="134">
        <f t="shared" si="5"/>
        <v>0</v>
      </c>
      <c r="Q337" s="135" t="str">
        <f>VLOOKUP(P337,IDCODE!$A$1:$B$96,2,0)</f>
        <v>Không</v>
      </c>
      <c r="R337" s="135" t="e">
        <f>VLOOKUP(B337,DS!$D$3:$P$2489,13,0)</f>
        <v>#N/A</v>
      </c>
      <c r="S337" s="135"/>
    </row>
    <row r="338" spans="1:19" s="137" customFormat="1" ht="13.5">
      <c r="A338" s="133">
        <v>332</v>
      </c>
      <c r="B338" s="142">
        <f>DS!D334</f>
        <v>0</v>
      </c>
      <c r="C338" s="143" t="e">
        <f>VLOOKUP(B338,DS!$D$3:$I$2489,2,0)</f>
        <v>#N/A</v>
      </c>
      <c r="D338" s="144" t="e">
        <f>VLOOKUP(B338,DS!$D$3:$I$2489,3,0)</f>
        <v>#N/A</v>
      </c>
      <c r="E338" s="145" t="e">
        <f>VLOOKUP(B338,DS!$D$3:$I$2489,5,0)</f>
        <v>#N/A</v>
      </c>
      <c r="F338" s="145" t="e">
        <f>VLOOKUP(B338,DS!$D$3:$I$2489,6,0)</f>
        <v>#N/A</v>
      </c>
      <c r="G338" s="136"/>
      <c r="H338" s="136"/>
      <c r="I338" s="136"/>
      <c r="J338" s="136"/>
      <c r="K338" s="136"/>
      <c r="L338" s="136"/>
      <c r="M338" s="136"/>
      <c r="N338" s="136"/>
      <c r="O338" s="146"/>
      <c r="P338" s="134">
        <f t="shared" si="5"/>
        <v>0</v>
      </c>
      <c r="Q338" s="135" t="str">
        <f>VLOOKUP(P338,IDCODE!$A$1:$B$96,2,0)</f>
        <v>Không</v>
      </c>
      <c r="R338" s="135" t="e">
        <f>VLOOKUP(B338,DS!$D$3:$P$2489,13,0)</f>
        <v>#N/A</v>
      </c>
      <c r="S338" s="135"/>
    </row>
    <row r="339" spans="1:19" s="137" customFormat="1" ht="13.5">
      <c r="A339" s="133">
        <v>333</v>
      </c>
      <c r="B339" s="142">
        <f>DS!D335</f>
        <v>0</v>
      </c>
      <c r="C339" s="143" t="e">
        <f>VLOOKUP(B339,DS!$D$3:$I$2489,2,0)</f>
        <v>#N/A</v>
      </c>
      <c r="D339" s="144" t="e">
        <f>VLOOKUP(B339,DS!$D$3:$I$2489,3,0)</f>
        <v>#N/A</v>
      </c>
      <c r="E339" s="145" t="e">
        <f>VLOOKUP(B339,DS!$D$3:$I$2489,5,0)</f>
        <v>#N/A</v>
      </c>
      <c r="F339" s="145" t="e">
        <f>VLOOKUP(B339,DS!$D$3:$I$2489,6,0)</f>
        <v>#N/A</v>
      </c>
      <c r="G339" s="136"/>
      <c r="H339" s="136"/>
      <c r="I339" s="136"/>
      <c r="J339" s="136"/>
      <c r="K339" s="136"/>
      <c r="L339" s="136"/>
      <c r="M339" s="136"/>
      <c r="N339" s="136"/>
      <c r="O339" s="146"/>
      <c r="P339" s="134">
        <f t="shared" si="5"/>
        <v>0</v>
      </c>
      <c r="Q339" s="135" t="str">
        <f>VLOOKUP(P339,IDCODE!$A$1:$B$96,2,0)</f>
        <v>Không</v>
      </c>
      <c r="R339" s="135" t="e">
        <f>VLOOKUP(B339,DS!$D$3:$P$2489,13,0)</f>
        <v>#N/A</v>
      </c>
      <c r="S339" s="135"/>
    </row>
    <row r="340" spans="1:19" s="137" customFormat="1" ht="13.5">
      <c r="A340" s="133">
        <v>334</v>
      </c>
      <c r="B340" s="142">
        <f>DS!D336</f>
        <v>0</v>
      </c>
      <c r="C340" s="143" t="e">
        <f>VLOOKUP(B340,DS!$D$3:$I$2489,2,0)</f>
        <v>#N/A</v>
      </c>
      <c r="D340" s="144" t="e">
        <f>VLOOKUP(B340,DS!$D$3:$I$2489,3,0)</f>
        <v>#N/A</v>
      </c>
      <c r="E340" s="145" t="e">
        <f>VLOOKUP(B340,DS!$D$3:$I$2489,5,0)</f>
        <v>#N/A</v>
      </c>
      <c r="F340" s="145" t="e">
        <f>VLOOKUP(B340,DS!$D$3:$I$2489,6,0)</f>
        <v>#N/A</v>
      </c>
      <c r="G340" s="136"/>
      <c r="H340" s="136"/>
      <c r="I340" s="136"/>
      <c r="J340" s="136"/>
      <c r="K340" s="136"/>
      <c r="L340" s="136"/>
      <c r="M340" s="136"/>
      <c r="N340" s="136"/>
      <c r="O340" s="146"/>
      <c r="P340" s="134">
        <f t="shared" si="5"/>
        <v>0</v>
      </c>
      <c r="Q340" s="135" t="str">
        <f>VLOOKUP(P340,IDCODE!$A$1:$B$96,2,0)</f>
        <v>Không</v>
      </c>
      <c r="R340" s="135" t="e">
        <f>VLOOKUP(B340,DS!$D$3:$P$2489,13,0)</f>
        <v>#N/A</v>
      </c>
      <c r="S340" s="135"/>
    </row>
    <row r="341" spans="1:19" s="137" customFormat="1" ht="13.5">
      <c r="A341" s="133">
        <v>335</v>
      </c>
      <c r="B341" s="142">
        <f>DS!D337</f>
        <v>0</v>
      </c>
      <c r="C341" s="143" t="e">
        <f>VLOOKUP(B341,DS!$D$3:$I$2489,2,0)</f>
        <v>#N/A</v>
      </c>
      <c r="D341" s="144" t="e">
        <f>VLOOKUP(B341,DS!$D$3:$I$2489,3,0)</f>
        <v>#N/A</v>
      </c>
      <c r="E341" s="145" t="e">
        <f>VLOOKUP(B341,DS!$D$3:$I$2489,5,0)</f>
        <v>#N/A</v>
      </c>
      <c r="F341" s="145" t="e">
        <f>VLOOKUP(B341,DS!$D$3:$I$2489,6,0)</f>
        <v>#N/A</v>
      </c>
      <c r="G341" s="136"/>
      <c r="H341" s="136"/>
      <c r="I341" s="136"/>
      <c r="J341" s="136"/>
      <c r="K341" s="136"/>
      <c r="L341" s="136"/>
      <c r="M341" s="136"/>
      <c r="N341" s="136"/>
      <c r="O341" s="146"/>
      <c r="P341" s="134">
        <f t="shared" si="5"/>
        <v>0</v>
      </c>
      <c r="Q341" s="135" t="str">
        <f>VLOOKUP(P341,IDCODE!$A$1:$B$96,2,0)</f>
        <v>Không</v>
      </c>
      <c r="R341" s="135" t="e">
        <f>VLOOKUP(B341,DS!$D$3:$P$2489,13,0)</f>
        <v>#N/A</v>
      </c>
      <c r="S341" s="135"/>
    </row>
    <row r="342" spans="1:19" s="137" customFormat="1" ht="13.5">
      <c r="A342" s="133">
        <v>336</v>
      </c>
      <c r="B342" s="142">
        <f>DS!D338</f>
        <v>0</v>
      </c>
      <c r="C342" s="143" t="e">
        <f>VLOOKUP(B342,DS!$D$3:$I$2489,2,0)</f>
        <v>#N/A</v>
      </c>
      <c r="D342" s="144" t="e">
        <f>VLOOKUP(B342,DS!$D$3:$I$2489,3,0)</f>
        <v>#N/A</v>
      </c>
      <c r="E342" s="145" t="e">
        <f>VLOOKUP(B342,DS!$D$3:$I$2489,5,0)</f>
        <v>#N/A</v>
      </c>
      <c r="F342" s="145" t="e">
        <f>VLOOKUP(B342,DS!$D$3:$I$2489,6,0)</f>
        <v>#N/A</v>
      </c>
      <c r="G342" s="136"/>
      <c r="H342" s="136"/>
      <c r="I342" s="136"/>
      <c r="J342" s="136"/>
      <c r="K342" s="136"/>
      <c r="L342" s="136"/>
      <c r="M342" s="136"/>
      <c r="N342" s="136"/>
      <c r="O342" s="146"/>
      <c r="P342" s="134">
        <f t="shared" si="5"/>
        <v>0</v>
      </c>
      <c r="Q342" s="135" t="str">
        <f>VLOOKUP(P342,IDCODE!$A$1:$B$96,2,0)</f>
        <v>Không</v>
      </c>
      <c r="R342" s="135" t="e">
        <f>VLOOKUP(B342,DS!$D$3:$P$2489,13,0)</f>
        <v>#N/A</v>
      </c>
      <c r="S342" s="135"/>
    </row>
    <row r="343" spans="1:19" s="137" customFormat="1" ht="13.5">
      <c r="A343" s="133">
        <v>337</v>
      </c>
      <c r="B343" s="142">
        <f>DS!D339</f>
        <v>0</v>
      </c>
      <c r="C343" s="143" t="e">
        <f>VLOOKUP(B343,DS!$D$3:$I$2489,2,0)</f>
        <v>#N/A</v>
      </c>
      <c r="D343" s="144" t="e">
        <f>VLOOKUP(B343,DS!$D$3:$I$2489,3,0)</f>
        <v>#N/A</v>
      </c>
      <c r="E343" s="145" t="e">
        <f>VLOOKUP(B343,DS!$D$3:$I$2489,5,0)</f>
        <v>#N/A</v>
      </c>
      <c r="F343" s="145" t="e">
        <f>VLOOKUP(B343,DS!$D$3:$I$2489,6,0)</f>
        <v>#N/A</v>
      </c>
      <c r="G343" s="136"/>
      <c r="H343" s="136"/>
      <c r="I343" s="136"/>
      <c r="J343" s="136"/>
      <c r="K343" s="136"/>
      <c r="L343" s="136"/>
      <c r="M343" s="136"/>
      <c r="N343" s="136"/>
      <c r="O343" s="146"/>
      <c r="P343" s="134">
        <f t="shared" si="5"/>
        <v>0</v>
      </c>
      <c r="Q343" s="135" t="str">
        <f>VLOOKUP(P343,IDCODE!$A$1:$B$96,2,0)</f>
        <v>Không</v>
      </c>
      <c r="R343" s="135" t="e">
        <f>VLOOKUP(B343,DS!$D$3:$P$2489,13,0)</f>
        <v>#N/A</v>
      </c>
      <c r="S343" s="135"/>
    </row>
    <row r="344" spans="1:19" s="137" customFormat="1" ht="13.5">
      <c r="A344" s="133">
        <v>338</v>
      </c>
      <c r="B344" s="142">
        <f>DS!D340</f>
        <v>0</v>
      </c>
      <c r="C344" s="143" t="e">
        <f>VLOOKUP(B344,DS!$D$3:$I$2489,2,0)</f>
        <v>#N/A</v>
      </c>
      <c r="D344" s="144" t="e">
        <f>VLOOKUP(B344,DS!$D$3:$I$2489,3,0)</f>
        <v>#N/A</v>
      </c>
      <c r="E344" s="145" t="e">
        <f>VLOOKUP(B344,DS!$D$3:$I$2489,5,0)</f>
        <v>#N/A</v>
      </c>
      <c r="F344" s="145" t="e">
        <f>VLOOKUP(B344,DS!$D$3:$I$2489,6,0)</f>
        <v>#N/A</v>
      </c>
      <c r="G344" s="136"/>
      <c r="H344" s="136"/>
      <c r="I344" s="136"/>
      <c r="J344" s="136"/>
      <c r="K344" s="136"/>
      <c r="L344" s="136"/>
      <c r="M344" s="136"/>
      <c r="N344" s="136"/>
      <c r="O344" s="146"/>
      <c r="P344" s="134">
        <f t="shared" si="5"/>
        <v>0</v>
      </c>
      <c r="Q344" s="135" t="str">
        <f>VLOOKUP(P344,IDCODE!$A$1:$B$96,2,0)</f>
        <v>Không</v>
      </c>
      <c r="R344" s="135" t="e">
        <f>VLOOKUP(B344,DS!$D$3:$P$2489,13,0)</f>
        <v>#N/A</v>
      </c>
      <c r="S344" s="135"/>
    </row>
    <row r="345" spans="1:19" s="137" customFormat="1" ht="13.5">
      <c r="A345" s="133">
        <v>339</v>
      </c>
      <c r="B345" s="142">
        <f>DS!D341</f>
        <v>0</v>
      </c>
      <c r="C345" s="143" t="e">
        <f>VLOOKUP(B345,DS!$D$3:$I$2489,2,0)</f>
        <v>#N/A</v>
      </c>
      <c r="D345" s="144" t="e">
        <f>VLOOKUP(B345,DS!$D$3:$I$2489,3,0)</f>
        <v>#N/A</v>
      </c>
      <c r="E345" s="145" t="e">
        <f>VLOOKUP(B345,DS!$D$3:$I$2489,5,0)</f>
        <v>#N/A</v>
      </c>
      <c r="F345" s="145" t="e">
        <f>VLOOKUP(B345,DS!$D$3:$I$2489,6,0)</f>
        <v>#N/A</v>
      </c>
      <c r="G345" s="136"/>
      <c r="H345" s="136"/>
      <c r="I345" s="136"/>
      <c r="J345" s="136"/>
      <c r="K345" s="136"/>
      <c r="L345" s="136"/>
      <c r="M345" s="136"/>
      <c r="N345" s="136"/>
      <c r="O345" s="146"/>
      <c r="P345" s="134">
        <f t="shared" si="5"/>
        <v>0</v>
      </c>
      <c r="Q345" s="135" t="str">
        <f>VLOOKUP(P345,IDCODE!$A$1:$B$96,2,0)</f>
        <v>Không</v>
      </c>
      <c r="R345" s="135" t="e">
        <f>VLOOKUP(B345,DS!$D$3:$P$2489,13,0)</f>
        <v>#N/A</v>
      </c>
      <c r="S345" s="135"/>
    </row>
    <row r="346" spans="1:19" s="137" customFormat="1" ht="13.5">
      <c r="A346" s="133">
        <v>340</v>
      </c>
      <c r="B346" s="142">
        <f>DS!D342</f>
        <v>0</v>
      </c>
      <c r="C346" s="143" t="e">
        <f>VLOOKUP(B346,DS!$D$3:$I$2489,2,0)</f>
        <v>#N/A</v>
      </c>
      <c r="D346" s="144" t="e">
        <f>VLOOKUP(B346,DS!$D$3:$I$2489,3,0)</f>
        <v>#N/A</v>
      </c>
      <c r="E346" s="145" t="e">
        <f>VLOOKUP(B346,DS!$D$3:$I$2489,5,0)</f>
        <v>#N/A</v>
      </c>
      <c r="F346" s="145" t="e">
        <f>VLOOKUP(B346,DS!$D$3:$I$2489,6,0)</f>
        <v>#N/A</v>
      </c>
      <c r="G346" s="136"/>
      <c r="H346" s="136"/>
      <c r="I346" s="136"/>
      <c r="J346" s="136"/>
      <c r="K346" s="136"/>
      <c r="L346" s="136"/>
      <c r="M346" s="136"/>
      <c r="N346" s="136"/>
      <c r="O346" s="146"/>
      <c r="P346" s="134">
        <f t="shared" si="5"/>
        <v>0</v>
      </c>
      <c r="Q346" s="135" t="str">
        <f>VLOOKUP(P346,IDCODE!$A$1:$B$96,2,0)</f>
        <v>Không</v>
      </c>
      <c r="R346" s="135" t="e">
        <f>VLOOKUP(B346,DS!$D$3:$P$2489,13,0)</f>
        <v>#N/A</v>
      </c>
      <c r="S346" s="135"/>
    </row>
    <row r="347" spans="1:19" s="137" customFormat="1" ht="13.5">
      <c r="A347" s="133">
        <v>341</v>
      </c>
      <c r="B347" s="142">
        <f>DS!D343</f>
        <v>0</v>
      </c>
      <c r="C347" s="143" t="e">
        <f>VLOOKUP(B347,DS!$D$3:$I$2489,2,0)</f>
        <v>#N/A</v>
      </c>
      <c r="D347" s="144" t="e">
        <f>VLOOKUP(B347,DS!$D$3:$I$2489,3,0)</f>
        <v>#N/A</v>
      </c>
      <c r="E347" s="145" t="e">
        <f>VLOOKUP(B347,DS!$D$3:$I$2489,5,0)</f>
        <v>#N/A</v>
      </c>
      <c r="F347" s="145" t="e">
        <f>VLOOKUP(B347,DS!$D$3:$I$2489,6,0)</f>
        <v>#N/A</v>
      </c>
      <c r="G347" s="136"/>
      <c r="H347" s="136"/>
      <c r="I347" s="136"/>
      <c r="J347" s="136"/>
      <c r="K347" s="136"/>
      <c r="L347" s="136"/>
      <c r="M347" s="136"/>
      <c r="N347" s="136"/>
      <c r="O347" s="146"/>
      <c r="P347" s="134">
        <f t="shared" si="5"/>
        <v>0</v>
      </c>
      <c r="Q347" s="135" t="str">
        <f>VLOOKUP(P347,IDCODE!$A$1:$B$96,2,0)</f>
        <v>Không</v>
      </c>
      <c r="R347" s="135" t="e">
        <f>VLOOKUP(B347,DS!$D$3:$P$2489,13,0)</f>
        <v>#N/A</v>
      </c>
      <c r="S347" s="135"/>
    </row>
    <row r="348" spans="1:19" s="137" customFormat="1" ht="13.5">
      <c r="A348" s="133">
        <v>342</v>
      </c>
      <c r="B348" s="142">
        <f>DS!D344</f>
        <v>0</v>
      </c>
      <c r="C348" s="143" t="e">
        <f>VLOOKUP(B348,DS!$D$3:$I$2489,2,0)</f>
        <v>#N/A</v>
      </c>
      <c r="D348" s="144" t="e">
        <f>VLOOKUP(B348,DS!$D$3:$I$2489,3,0)</f>
        <v>#N/A</v>
      </c>
      <c r="E348" s="145" t="e">
        <f>VLOOKUP(B348,DS!$D$3:$I$2489,5,0)</f>
        <v>#N/A</v>
      </c>
      <c r="F348" s="145" t="e">
        <f>VLOOKUP(B348,DS!$D$3:$I$2489,6,0)</f>
        <v>#N/A</v>
      </c>
      <c r="G348" s="136"/>
      <c r="H348" s="136"/>
      <c r="I348" s="136"/>
      <c r="J348" s="136"/>
      <c r="K348" s="136"/>
      <c r="L348" s="136"/>
      <c r="M348" s="136"/>
      <c r="N348" s="136"/>
      <c r="O348" s="146"/>
      <c r="P348" s="134">
        <f t="shared" si="5"/>
        <v>0</v>
      </c>
      <c r="Q348" s="135" t="str">
        <f>VLOOKUP(P348,IDCODE!$A$1:$B$96,2,0)</f>
        <v>Không</v>
      </c>
      <c r="R348" s="135" t="e">
        <f>VLOOKUP(B348,DS!$D$3:$P$2489,13,0)</f>
        <v>#N/A</v>
      </c>
      <c r="S348" s="135"/>
    </row>
    <row r="349" spans="1:19" s="137" customFormat="1" ht="13.5">
      <c r="A349" s="133">
        <v>343</v>
      </c>
      <c r="B349" s="142">
        <f>DS!D345</f>
        <v>0</v>
      </c>
      <c r="C349" s="143" t="e">
        <f>VLOOKUP(B349,DS!$D$3:$I$2489,2,0)</f>
        <v>#N/A</v>
      </c>
      <c r="D349" s="144" t="e">
        <f>VLOOKUP(B349,DS!$D$3:$I$2489,3,0)</f>
        <v>#N/A</v>
      </c>
      <c r="E349" s="145" t="e">
        <f>VLOOKUP(B349,DS!$D$3:$I$2489,5,0)</f>
        <v>#N/A</v>
      </c>
      <c r="F349" s="145" t="e">
        <f>VLOOKUP(B349,DS!$D$3:$I$2489,6,0)</f>
        <v>#N/A</v>
      </c>
      <c r="G349" s="136"/>
      <c r="H349" s="136"/>
      <c r="I349" s="136"/>
      <c r="J349" s="136"/>
      <c r="K349" s="136"/>
      <c r="L349" s="136"/>
      <c r="M349" s="136"/>
      <c r="N349" s="136"/>
      <c r="O349" s="146"/>
      <c r="P349" s="134">
        <f t="shared" si="5"/>
        <v>0</v>
      </c>
      <c r="Q349" s="135" t="str">
        <f>VLOOKUP(P349,IDCODE!$A$1:$B$96,2,0)</f>
        <v>Không</v>
      </c>
      <c r="R349" s="135" t="e">
        <f>VLOOKUP(B349,DS!$D$3:$P$2489,13,0)</f>
        <v>#N/A</v>
      </c>
      <c r="S349" s="135"/>
    </row>
    <row r="350" spans="1:19" s="137" customFormat="1" ht="13.5">
      <c r="A350" s="133">
        <v>344</v>
      </c>
      <c r="B350" s="142">
        <f>DS!D346</f>
        <v>0</v>
      </c>
      <c r="C350" s="143" t="e">
        <f>VLOOKUP(B350,DS!$D$3:$I$2489,2,0)</f>
        <v>#N/A</v>
      </c>
      <c r="D350" s="144" t="e">
        <f>VLOOKUP(B350,DS!$D$3:$I$2489,3,0)</f>
        <v>#N/A</v>
      </c>
      <c r="E350" s="145" t="e">
        <f>VLOOKUP(B350,DS!$D$3:$I$2489,5,0)</f>
        <v>#N/A</v>
      </c>
      <c r="F350" s="145" t="e">
        <f>VLOOKUP(B350,DS!$D$3:$I$2489,6,0)</f>
        <v>#N/A</v>
      </c>
      <c r="G350" s="136"/>
      <c r="H350" s="136"/>
      <c r="I350" s="136"/>
      <c r="J350" s="136"/>
      <c r="K350" s="136"/>
      <c r="L350" s="136"/>
      <c r="M350" s="136"/>
      <c r="N350" s="136"/>
      <c r="O350" s="146"/>
      <c r="P350" s="134">
        <f t="shared" si="5"/>
        <v>0</v>
      </c>
      <c r="Q350" s="135" t="str">
        <f>VLOOKUP(P350,IDCODE!$A$1:$B$96,2,0)</f>
        <v>Không</v>
      </c>
      <c r="R350" s="135" t="e">
        <f>VLOOKUP(B350,DS!$D$3:$P$2489,13,0)</f>
        <v>#N/A</v>
      </c>
      <c r="S350" s="135"/>
    </row>
    <row r="351" spans="1:19" s="137" customFormat="1" ht="13.5">
      <c r="A351" s="133">
        <v>345</v>
      </c>
      <c r="B351" s="142">
        <f>DS!D347</f>
        <v>0</v>
      </c>
      <c r="C351" s="143" t="e">
        <f>VLOOKUP(B351,DS!$D$3:$I$2489,2,0)</f>
        <v>#N/A</v>
      </c>
      <c r="D351" s="144" t="e">
        <f>VLOOKUP(B351,DS!$D$3:$I$2489,3,0)</f>
        <v>#N/A</v>
      </c>
      <c r="E351" s="145" t="e">
        <f>VLOOKUP(B351,DS!$D$3:$I$2489,5,0)</f>
        <v>#N/A</v>
      </c>
      <c r="F351" s="145" t="e">
        <f>VLOOKUP(B351,DS!$D$3:$I$2489,6,0)</f>
        <v>#N/A</v>
      </c>
      <c r="G351" s="136"/>
      <c r="H351" s="136"/>
      <c r="I351" s="136"/>
      <c r="J351" s="136"/>
      <c r="K351" s="136"/>
      <c r="L351" s="136"/>
      <c r="M351" s="136"/>
      <c r="N351" s="136"/>
      <c r="O351" s="146"/>
      <c r="P351" s="134">
        <f t="shared" si="5"/>
        <v>0</v>
      </c>
      <c r="Q351" s="135" t="str">
        <f>VLOOKUP(P351,IDCODE!$A$1:$B$96,2,0)</f>
        <v>Không</v>
      </c>
      <c r="R351" s="135" t="e">
        <f>VLOOKUP(B351,DS!$D$3:$P$2489,13,0)</f>
        <v>#N/A</v>
      </c>
      <c r="S351" s="135"/>
    </row>
    <row r="352" spans="1:19" s="137" customFormat="1" ht="13.5">
      <c r="A352" s="133">
        <v>346</v>
      </c>
      <c r="B352" s="142">
        <f>DS!D348</f>
        <v>0</v>
      </c>
      <c r="C352" s="143" t="e">
        <f>VLOOKUP(B352,DS!$D$3:$I$2489,2,0)</f>
        <v>#N/A</v>
      </c>
      <c r="D352" s="144" t="e">
        <f>VLOOKUP(B352,DS!$D$3:$I$2489,3,0)</f>
        <v>#N/A</v>
      </c>
      <c r="E352" s="145" t="e">
        <f>VLOOKUP(B352,DS!$D$3:$I$2489,5,0)</f>
        <v>#N/A</v>
      </c>
      <c r="F352" s="145" t="e">
        <f>VLOOKUP(B352,DS!$D$3:$I$2489,6,0)</f>
        <v>#N/A</v>
      </c>
      <c r="G352" s="136"/>
      <c r="H352" s="136"/>
      <c r="I352" s="136"/>
      <c r="J352" s="136"/>
      <c r="K352" s="136"/>
      <c r="L352" s="136"/>
      <c r="M352" s="136"/>
      <c r="N352" s="136"/>
      <c r="O352" s="146"/>
      <c r="P352" s="134">
        <f t="shared" si="5"/>
        <v>0</v>
      </c>
      <c r="Q352" s="135" t="str">
        <f>VLOOKUP(P352,IDCODE!$A$1:$B$96,2,0)</f>
        <v>Không</v>
      </c>
      <c r="R352" s="135" t="e">
        <f>VLOOKUP(B352,DS!$D$3:$P$2489,13,0)</f>
        <v>#N/A</v>
      </c>
      <c r="S352" s="135"/>
    </row>
    <row r="353" spans="1:19" s="137" customFormat="1" ht="13.5">
      <c r="A353" s="133">
        <v>347</v>
      </c>
      <c r="B353" s="142">
        <f>DS!D349</f>
        <v>0</v>
      </c>
      <c r="C353" s="143" t="e">
        <f>VLOOKUP(B353,DS!$D$3:$I$2489,2,0)</f>
        <v>#N/A</v>
      </c>
      <c r="D353" s="144" t="e">
        <f>VLOOKUP(B353,DS!$D$3:$I$2489,3,0)</f>
        <v>#N/A</v>
      </c>
      <c r="E353" s="145" t="e">
        <f>VLOOKUP(B353,DS!$D$3:$I$2489,5,0)</f>
        <v>#N/A</v>
      </c>
      <c r="F353" s="145" t="e">
        <f>VLOOKUP(B353,DS!$D$3:$I$2489,6,0)</f>
        <v>#N/A</v>
      </c>
      <c r="G353" s="136"/>
      <c r="H353" s="136"/>
      <c r="I353" s="136"/>
      <c r="J353" s="136"/>
      <c r="K353" s="136"/>
      <c r="L353" s="136"/>
      <c r="M353" s="136"/>
      <c r="N353" s="136"/>
      <c r="O353" s="146"/>
      <c r="P353" s="134">
        <f t="shared" si="5"/>
        <v>0</v>
      </c>
      <c r="Q353" s="135" t="str">
        <f>VLOOKUP(P353,IDCODE!$A$1:$B$96,2,0)</f>
        <v>Không</v>
      </c>
      <c r="R353" s="135" t="e">
        <f>VLOOKUP(B353,DS!$D$3:$P$2489,13,0)</f>
        <v>#N/A</v>
      </c>
      <c r="S353" s="135"/>
    </row>
    <row r="354" spans="1:19" s="137" customFormat="1" ht="13.5">
      <c r="A354" s="133">
        <v>348</v>
      </c>
      <c r="B354" s="142">
        <f>DS!D350</f>
        <v>0</v>
      </c>
      <c r="C354" s="143" t="e">
        <f>VLOOKUP(B354,DS!$D$3:$I$2489,2,0)</f>
        <v>#N/A</v>
      </c>
      <c r="D354" s="144" t="e">
        <f>VLOOKUP(B354,DS!$D$3:$I$2489,3,0)</f>
        <v>#N/A</v>
      </c>
      <c r="E354" s="145" t="e">
        <f>VLOOKUP(B354,DS!$D$3:$I$2489,5,0)</f>
        <v>#N/A</v>
      </c>
      <c r="F354" s="145" t="e">
        <f>VLOOKUP(B354,DS!$D$3:$I$2489,6,0)</f>
        <v>#N/A</v>
      </c>
      <c r="G354" s="136"/>
      <c r="H354" s="136"/>
      <c r="I354" s="136"/>
      <c r="J354" s="136"/>
      <c r="K354" s="136"/>
      <c r="L354" s="136"/>
      <c r="M354" s="136"/>
      <c r="N354" s="136"/>
      <c r="O354" s="146"/>
      <c r="P354" s="134">
        <f t="shared" si="5"/>
        <v>0</v>
      </c>
      <c r="Q354" s="135" t="str">
        <f>VLOOKUP(P354,IDCODE!$A$1:$B$96,2,0)</f>
        <v>Không</v>
      </c>
      <c r="R354" s="135" t="e">
        <f>VLOOKUP(B354,DS!$D$3:$P$2489,13,0)</f>
        <v>#N/A</v>
      </c>
      <c r="S354" s="135"/>
    </row>
    <row r="355" spans="1:19" s="137" customFormat="1" ht="13.5">
      <c r="A355" s="133">
        <v>349</v>
      </c>
      <c r="B355" s="142">
        <f>DS!D351</f>
        <v>0</v>
      </c>
      <c r="C355" s="143" t="e">
        <f>VLOOKUP(B355,DS!$D$3:$I$2489,2,0)</f>
        <v>#N/A</v>
      </c>
      <c r="D355" s="144" t="e">
        <f>VLOOKUP(B355,DS!$D$3:$I$2489,3,0)</f>
        <v>#N/A</v>
      </c>
      <c r="E355" s="145" t="e">
        <f>VLOOKUP(B355,DS!$D$3:$I$2489,5,0)</f>
        <v>#N/A</v>
      </c>
      <c r="F355" s="145" t="e">
        <f>VLOOKUP(B355,DS!$D$3:$I$2489,6,0)</f>
        <v>#N/A</v>
      </c>
      <c r="G355" s="136"/>
      <c r="H355" s="136"/>
      <c r="I355" s="136"/>
      <c r="J355" s="136"/>
      <c r="K355" s="136"/>
      <c r="L355" s="136"/>
      <c r="M355" s="136"/>
      <c r="N355" s="136"/>
      <c r="O355" s="146"/>
      <c r="P355" s="134">
        <f t="shared" si="5"/>
        <v>0</v>
      </c>
      <c r="Q355" s="135" t="str">
        <f>VLOOKUP(P355,IDCODE!$A$1:$B$96,2,0)</f>
        <v>Không</v>
      </c>
      <c r="R355" s="135" t="e">
        <f>VLOOKUP(B355,DS!$D$3:$P$2489,13,0)</f>
        <v>#N/A</v>
      </c>
      <c r="S355" s="135"/>
    </row>
    <row r="356" spans="1:19" s="137" customFormat="1" ht="13.5">
      <c r="A356" s="133">
        <v>350</v>
      </c>
      <c r="B356" s="142">
        <f>DS!D352</f>
        <v>0</v>
      </c>
      <c r="C356" s="143" t="e">
        <f>VLOOKUP(B356,DS!$D$3:$I$2489,2,0)</f>
        <v>#N/A</v>
      </c>
      <c r="D356" s="144" t="e">
        <f>VLOOKUP(B356,DS!$D$3:$I$2489,3,0)</f>
        <v>#N/A</v>
      </c>
      <c r="E356" s="145" t="e">
        <f>VLOOKUP(B356,DS!$D$3:$I$2489,5,0)</f>
        <v>#N/A</v>
      </c>
      <c r="F356" s="145" t="e">
        <f>VLOOKUP(B356,DS!$D$3:$I$2489,6,0)</f>
        <v>#N/A</v>
      </c>
      <c r="G356" s="136"/>
      <c r="H356" s="136"/>
      <c r="I356" s="136"/>
      <c r="J356" s="136"/>
      <c r="K356" s="136"/>
      <c r="L356" s="136"/>
      <c r="M356" s="136"/>
      <c r="N356" s="136"/>
      <c r="O356" s="146"/>
      <c r="P356" s="134">
        <f t="shared" si="5"/>
        <v>0</v>
      </c>
      <c r="Q356" s="135" t="str">
        <f>VLOOKUP(P356,IDCODE!$A$1:$B$96,2,0)</f>
        <v>Không</v>
      </c>
      <c r="R356" s="135" t="e">
        <f>VLOOKUP(B356,DS!$D$3:$P$2489,13,0)</f>
        <v>#N/A</v>
      </c>
      <c r="S356" s="135"/>
    </row>
    <row r="357" spans="1:19" s="137" customFormat="1" ht="13.5">
      <c r="A357" s="133">
        <v>351</v>
      </c>
      <c r="B357" s="142">
        <f>DS!D353</f>
        <v>0</v>
      </c>
      <c r="C357" s="143" t="e">
        <f>VLOOKUP(B357,DS!$D$3:$I$2489,2,0)</f>
        <v>#N/A</v>
      </c>
      <c r="D357" s="144" t="e">
        <f>VLOOKUP(B357,DS!$D$3:$I$2489,3,0)</f>
        <v>#N/A</v>
      </c>
      <c r="E357" s="145" t="e">
        <f>VLOOKUP(B357,DS!$D$3:$I$2489,5,0)</f>
        <v>#N/A</v>
      </c>
      <c r="F357" s="145" t="e">
        <f>VLOOKUP(B357,DS!$D$3:$I$2489,6,0)</f>
        <v>#N/A</v>
      </c>
      <c r="G357" s="136"/>
      <c r="H357" s="136"/>
      <c r="I357" s="136"/>
      <c r="J357" s="136"/>
      <c r="K357" s="136"/>
      <c r="L357" s="136"/>
      <c r="M357" s="136"/>
      <c r="N357" s="136"/>
      <c r="O357" s="146"/>
      <c r="P357" s="134">
        <f t="shared" si="5"/>
        <v>0</v>
      </c>
      <c r="Q357" s="135" t="str">
        <f>VLOOKUP(P357,IDCODE!$A$1:$B$96,2,0)</f>
        <v>Không</v>
      </c>
      <c r="R357" s="135" t="e">
        <f>VLOOKUP(B357,DS!$D$3:$P$2489,13,0)</f>
        <v>#N/A</v>
      </c>
      <c r="S357" s="135"/>
    </row>
    <row r="358" spans="1:19" s="137" customFormat="1" ht="13.5">
      <c r="A358" s="133">
        <v>352</v>
      </c>
      <c r="B358" s="142">
        <f>DS!D354</f>
        <v>0</v>
      </c>
      <c r="C358" s="143" t="e">
        <f>VLOOKUP(B358,DS!$D$3:$I$2489,2,0)</f>
        <v>#N/A</v>
      </c>
      <c r="D358" s="144" t="e">
        <f>VLOOKUP(B358,DS!$D$3:$I$2489,3,0)</f>
        <v>#N/A</v>
      </c>
      <c r="E358" s="145" t="e">
        <f>VLOOKUP(B358,DS!$D$3:$I$2489,5,0)</f>
        <v>#N/A</v>
      </c>
      <c r="F358" s="145" t="e">
        <f>VLOOKUP(B358,DS!$D$3:$I$2489,6,0)</f>
        <v>#N/A</v>
      </c>
      <c r="G358" s="136"/>
      <c r="H358" s="136"/>
      <c r="I358" s="136"/>
      <c r="J358" s="136"/>
      <c r="K358" s="136"/>
      <c r="L358" s="136"/>
      <c r="M358" s="136"/>
      <c r="N358" s="136"/>
      <c r="O358" s="146"/>
      <c r="P358" s="134">
        <f t="shared" si="5"/>
        <v>0</v>
      </c>
      <c r="Q358" s="135" t="str">
        <f>VLOOKUP(P358,IDCODE!$A$1:$B$96,2,0)</f>
        <v>Không</v>
      </c>
      <c r="R358" s="135" t="e">
        <f>VLOOKUP(B358,DS!$D$3:$P$2489,13,0)</f>
        <v>#N/A</v>
      </c>
      <c r="S358" s="135"/>
    </row>
    <row r="359" spans="1:19" s="137" customFormat="1" ht="13.5">
      <c r="A359" s="133">
        <v>353</v>
      </c>
      <c r="B359" s="142">
        <f>DS!D355</f>
        <v>0</v>
      </c>
      <c r="C359" s="143" t="e">
        <f>VLOOKUP(B359,DS!$D$3:$I$2489,2,0)</f>
        <v>#N/A</v>
      </c>
      <c r="D359" s="144" t="e">
        <f>VLOOKUP(B359,DS!$D$3:$I$2489,3,0)</f>
        <v>#N/A</v>
      </c>
      <c r="E359" s="145" t="e">
        <f>VLOOKUP(B359,DS!$D$3:$I$2489,5,0)</f>
        <v>#N/A</v>
      </c>
      <c r="F359" s="145" t="e">
        <f>VLOOKUP(B359,DS!$D$3:$I$2489,6,0)</f>
        <v>#N/A</v>
      </c>
      <c r="G359" s="136"/>
      <c r="H359" s="136"/>
      <c r="I359" s="136"/>
      <c r="J359" s="136"/>
      <c r="K359" s="136"/>
      <c r="L359" s="136"/>
      <c r="M359" s="136"/>
      <c r="N359" s="136"/>
      <c r="O359" s="146"/>
      <c r="P359" s="134">
        <f t="shared" si="5"/>
        <v>0</v>
      </c>
      <c r="Q359" s="135" t="str">
        <f>VLOOKUP(P359,IDCODE!$A$1:$B$96,2,0)</f>
        <v>Không</v>
      </c>
      <c r="R359" s="135" t="e">
        <f>VLOOKUP(B359,DS!$D$3:$P$2489,13,0)</f>
        <v>#N/A</v>
      </c>
      <c r="S359" s="135"/>
    </row>
    <row r="360" spans="1:19" s="137" customFormat="1" ht="13.5">
      <c r="A360" s="133">
        <v>354</v>
      </c>
      <c r="B360" s="142">
        <f>DS!D356</f>
        <v>0</v>
      </c>
      <c r="C360" s="143" t="e">
        <f>VLOOKUP(B360,DS!$D$3:$I$2489,2,0)</f>
        <v>#N/A</v>
      </c>
      <c r="D360" s="144" t="e">
        <f>VLOOKUP(B360,DS!$D$3:$I$2489,3,0)</f>
        <v>#N/A</v>
      </c>
      <c r="E360" s="145" t="e">
        <f>VLOOKUP(B360,DS!$D$3:$I$2489,5,0)</f>
        <v>#N/A</v>
      </c>
      <c r="F360" s="145" t="e">
        <f>VLOOKUP(B360,DS!$D$3:$I$2489,6,0)</f>
        <v>#N/A</v>
      </c>
      <c r="G360" s="136"/>
      <c r="H360" s="136"/>
      <c r="I360" s="136"/>
      <c r="J360" s="136"/>
      <c r="K360" s="136"/>
      <c r="L360" s="136"/>
      <c r="M360" s="136"/>
      <c r="N360" s="136"/>
      <c r="O360" s="146"/>
      <c r="P360" s="134">
        <f t="shared" si="5"/>
        <v>0</v>
      </c>
      <c r="Q360" s="135" t="str">
        <f>VLOOKUP(P360,IDCODE!$A$1:$B$96,2,0)</f>
        <v>Không</v>
      </c>
      <c r="R360" s="135" t="e">
        <f>VLOOKUP(B360,DS!$D$3:$P$2489,13,0)</f>
        <v>#N/A</v>
      </c>
      <c r="S360" s="135"/>
    </row>
    <row r="361" spans="1:19" s="137" customFormat="1" ht="13.5">
      <c r="A361" s="133">
        <v>355</v>
      </c>
      <c r="B361" s="142">
        <f>DS!D357</f>
        <v>0</v>
      </c>
      <c r="C361" s="143" t="e">
        <f>VLOOKUP(B361,DS!$D$3:$I$2489,2,0)</f>
        <v>#N/A</v>
      </c>
      <c r="D361" s="144" t="e">
        <f>VLOOKUP(B361,DS!$D$3:$I$2489,3,0)</f>
        <v>#N/A</v>
      </c>
      <c r="E361" s="145" t="e">
        <f>VLOOKUP(B361,DS!$D$3:$I$2489,5,0)</f>
        <v>#N/A</v>
      </c>
      <c r="F361" s="145" t="e">
        <f>VLOOKUP(B361,DS!$D$3:$I$2489,6,0)</f>
        <v>#N/A</v>
      </c>
      <c r="G361" s="136"/>
      <c r="H361" s="136"/>
      <c r="I361" s="136"/>
      <c r="J361" s="136"/>
      <c r="K361" s="136"/>
      <c r="L361" s="136"/>
      <c r="M361" s="136"/>
      <c r="N361" s="136"/>
      <c r="O361" s="146"/>
      <c r="P361" s="134">
        <f t="shared" si="5"/>
        <v>0</v>
      </c>
      <c r="Q361" s="135" t="str">
        <f>VLOOKUP(P361,IDCODE!$A$1:$B$96,2,0)</f>
        <v>Không</v>
      </c>
      <c r="R361" s="135" t="e">
        <f>VLOOKUP(B361,DS!$D$3:$P$2489,13,0)</f>
        <v>#N/A</v>
      </c>
      <c r="S361" s="135"/>
    </row>
    <row r="362" spans="1:19" s="137" customFormat="1" ht="13.5">
      <c r="A362" s="133">
        <v>356</v>
      </c>
      <c r="B362" s="142">
        <f>DS!D358</f>
        <v>0</v>
      </c>
      <c r="C362" s="143" t="e">
        <f>VLOOKUP(B362,DS!$D$3:$I$2489,2,0)</f>
        <v>#N/A</v>
      </c>
      <c r="D362" s="144" t="e">
        <f>VLOOKUP(B362,DS!$D$3:$I$2489,3,0)</f>
        <v>#N/A</v>
      </c>
      <c r="E362" s="145" t="e">
        <f>VLOOKUP(B362,DS!$D$3:$I$2489,5,0)</f>
        <v>#N/A</v>
      </c>
      <c r="F362" s="145" t="e">
        <f>VLOOKUP(B362,DS!$D$3:$I$2489,6,0)</f>
        <v>#N/A</v>
      </c>
      <c r="G362" s="136"/>
      <c r="H362" s="136"/>
      <c r="I362" s="136"/>
      <c r="J362" s="136"/>
      <c r="K362" s="136"/>
      <c r="L362" s="136"/>
      <c r="M362" s="136"/>
      <c r="N362" s="136"/>
      <c r="O362" s="146"/>
      <c r="P362" s="134">
        <f t="shared" si="5"/>
        <v>0</v>
      </c>
      <c r="Q362" s="135" t="str">
        <f>VLOOKUP(P362,IDCODE!$A$1:$B$96,2,0)</f>
        <v>Không</v>
      </c>
      <c r="R362" s="135" t="e">
        <f>VLOOKUP(B362,DS!$D$3:$P$2489,13,0)</f>
        <v>#N/A</v>
      </c>
      <c r="S362" s="135"/>
    </row>
    <row r="363" spans="1:19" s="137" customFormat="1" ht="13.5">
      <c r="A363" s="133">
        <v>357</v>
      </c>
      <c r="B363" s="142">
        <f>DS!D359</f>
        <v>0</v>
      </c>
      <c r="C363" s="143" t="e">
        <f>VLOOKUP(B363,DS!$D$3:$I$2489,2,0)</f>
        <v>#N/A</v>
      </c>
      <c r="D363" s="144" t="e">
        <f>VLOOKUP(B363,DS!$D$3:$I$2489,3,0)</f>
        <v>#N/A</v>
      </c>
      <c r="E363" s="145" t="e">
        <f>VLOOKUP(B363,DS!$D$3:$I$2489,5,0)</f>
        <v>#N/A</v>
      </c>
      <c r="F363" s="145" t="e">
        <f>VLOOKUP(B363,DS!$D$3:$I$2489,6,0)</f>
        <v>#N/A</v>
      </c>
      <c r="G363" s="136"/>
      <c r="H363" s="136"/>
      <c r="I363" s="136"/>
      <c r="J363" s="136"/>
      <c r="K363" s="136"/>
      <c r="L363" s="136"/>
      <c r="M363" s="136"/>
      <c r="N363" s="136"/>
      <c r="O363" s="146"/>
      <c r="P363" s="134">
        <f t="shared" si="5"/>
        <v>0</v>
      </c>
      <c r="Q363" s="135" t="str">
        <f>VLOOKUP(P363,IDCODE!$A$1:$B$96,2,0)</f>
        <v>Không</v>
      </c>
      <c r="R363" s="135" t="e">
        <f>VLOOKUP(B363,DS!$D$3:$P$2489,13,0)</f>
        <v>#N/A</v>
      </c>
      <c r="S363" s="135"/>
    </row>
    <row r="364" spans="1:19" s="137" customFormat="1" ht="13.5">
      <c r="A364" s="133">
        <v>358</v>
      </c>
      <c r="B364" s="142">
        <f>DS!D360</f>
        <v>0</v>
      </c>
      <c r="C364" s="143" t="e">
        <f>VLOOKUP(B364,DS!$D$3:$I$2489,2,0)</f>
        <v>#N/A</v>
      </c>
      <c r="D364" s="144" t="e">
        <f>VLOOKUP(B364,DS!$D$3:$I$2489,3,0)</f>
        <v>#N/A</v>
      </c>
      <c r="E364" s="145" t="e">
        <f>VLOOKUP(B364,DS!$D$3:$I$2489,5,0)</f>
        <v>#N/A</v>
      </c>
      <c r="F364" s="145" t="e">
        <f>VLOOKUP(B364,DS!$D$3:$I$2489,6,0)</f>
        <v>#N/A</v>
      </c>
      <c r="G364" s="136"/>
      <c r="H364" s="136"/>
      <c r="I364" s="136"/>
      <c r="J364" s="136"/>
      <c r="K364" s="136"/>
      <c r="L364" s="136"/>
      <c r="M364" s="136"/>
      <c r="N364" s="136"/>
      <c r="O364" s="146"/>
      <c r="P364" s="134">
        <f t="shared" si="5"/>
        <v>0</v>
      </c>
      <c r="Q364" s="135" t="str">
        <f>VLOOKUP(P364,IDCODE!$A$1:$B$96,2,0)</f>
        <v>Không</v>
      </c>
      <c r="R364" s="135" t="e">
        <f>VLOOKUP(B364,DS!$D$3:$P$2489,13,0)</f>
        <v>#N/A</v>
      </c>
      <c r="S364" s="135"/>
    </row>
    <row r="365" spans="1:19" s="137" customFormat="1" ht="13.5">
      <c r="A365" s="133">
        <v>359</v>
      </c>
      <c r="B365" s="142">
        <f>DS!D361</f>
        <v>0</v>
      </c>
      <c r="C365" s="143" t="e">
        <f>VLOOKUP(B365,DS!$D$3:$I$2489,2,0)</f>
        <v>#N/A</v>
      </c>
      <c r="D365" s="144" t="e">
        <f>VLOOKUP(B365,DS!$D$3:$I$2489,3,0)</f>
        <v>#N/A</v>
      </c>
      <c r="E365" s="145" t="e">
        <f>VLOOKUP(B365,DS!$D$3:$I$2489,5,0)</f>
        <v>#N/A</v>
      </c>
      <c r="F365" s="145" t="e">
        <f>VLOOKUP(B365,DS!$D$3:$I$2489,6,0)</f>
        <v>#N/A</v>
      </c>
      <c r="G365" s="136"/>
      <c r="H365" s="136"/>
      <c r="I365" s="136"/>
      <c r="J365" s="136"/>
      <c r="K365" s="136"/>
      <c r="L365" s="136"/>
      <c r="M365" s="136"/>
      <c r="N365" s="136"/>
      <c r="O365" s="146"/>
      <c r="P365" s="134">
        <f t="shared" si="5"/>
        <v>0</v>
      </c>
      <c r="Q365" s="135" t="str">
        <f>VLOOKUP(P365,IDCODE!$A$1:$B$96,2,0)</f>
        <v>Không</v>
      </c>
      <c r="R365" s="135" t="e">
        <f>VLOOKUP(B365,DS!$D$3:$P$2489,13,0)</f>
        <v>#N/A</v>
      </c>
      <c r="S365" s="135"/>
    </row>
    <row r="366" spans="1:19" s="137" customFormat="1" ht="13.5">
      <c r="A366" s="133">
        <v>360</v>
      </c>
      <c r="B366" s="142">
        <f>DS!D362</f>
        <v>0</v>
      </c>
      <c r="C366" s="143" t="e">
        <f>VLOOKUP(B366,DS!$D$3:$I$2489,2,0)</f>
        <v>#N/A</v>
      </c>
      <c r="D366" s="144" t="e">
        <f>VLOOKUP(B366,DS!$D$3:$I$2489,3,0)</f>
        <v>#N/A</v>
      </c>
      <c r="E366" s="145" t="e">
        <f>VLOOKUP(B366,DS!$D$3:$I$2489,5,0)</f>
        <v>#N/A</v>
      </c>
      <c r="F366" s="145" t="e">
        <f>VLOOKUP(B366,DS!$D$3:$I$2489,6,0)</f>
        <v>#N/A</v>
      </c>
      <c r="G366" s="136"/>
      <c r="H366" s="136"/>
      <c r="I366" s="136"/>
      <c r="J366" s="136"/>
      <c r="K366" s="136"/>
      <c r="L366" s="136"/>
      <c r="M366" s="136"/>
      <c r="N366" s="136"/>
      <c r="O366" s="146"/>
      <c r="P366" s="134">
        <f t="shared" si="5"/>
        <v>0</v>
      </c>
      <c r="Q366" s="135" t="str">
        <f>VLOOKUP(P366,IDCODE!$A$1:$B$96,2,0)</f>
        <v>Không</v>
      </c>
      <c r="R366" s="135" t="e">
        <f>VLOOKUP(B366,DS!$D$3:$P$2489,13,0)</f>
        <v>#N/A</v>
      </c>
      <c r="S366" s="135"/>
    </row>
    <row r="367" spans="1:19" s="137" customFormat="1" ht="13.5">
      <c r="A367" s="133">
        <v>361</v>
      </c>
      <c r="B367" s="142">
        <f>DS!D363</f>
        <v>0</v>
      </c>
      <c r="C367" s="143" t="e">
        <f>VLOOKUP(B367,DS!$D$3:$I$2489,2,0)</f>
        <v>#N/A</v>
      </c>
      <c r="D367" s="144" t="e">
        <f>VLOOKUP(B367,DS!$D$3:$I$2489,3,0)</f>
        <v>#N/A</v>
      </c>
      <c r="E367" s="145" t="e">
        <f>VLOOKUP(B367,DS!$D$3:$I$2489,5,0)</f>
        <v>#N/A</v>
      </c>
      <c r="F367" s="145" t="e">
        <f>VLOOKUP(B367,DS!$D$3:$I$2489,6,0)</f>
        <v>#N/A</v>
      </c>
      <c r="G367" s="136"/>
      <c r="H367" s="136"/>
      <c r="I367" s="136"/>
      <c r="J367" s="136"/>
      <c r="K367" s="136"/>
      <c r="L367" s="136"/>
      <c r="M367" s="136"/>
      <c r="N367" s="136"/>
      <c r="O367" s="146"/>
      <c r="P367" s="134">
        <f t="shared" si="5"/>
        <v>0</v>
      </c>
      <c r="Q367" s="135" t="str">
        <f>VLOOKUP(P367,IDCODE!$A$1:$B$96,2,0)</f>
        <v>Không</v>
      </c>
      <c r="R367" s="135" t="e">
        <f>VLOOKUP(B367,DS!$D$3:$P$2489,13,0)</f>
        <v>#N/A</v>
      </c>
      <c r="S367" s="135"/>
    </row>
    <row r="368" spans="1:19" s="137" customFormat="1" ht="13.5">
      <c r="A368" s="133">
        <v>362</v>
      </c>
      <c r="B368" s="142">
        <f>DS!D364</f>
        <v>0</v>
      </c>
      <c r="C368" s="143" t="e">
        <f>VLOOKUP(B368,DS!$D$3:$I$2489,2,0)</f>
        <v>#N/A</v>
      </c>
      <c r="D368" s="144" t="e">
        <f>VLOOKUP(B368,DS!$D$3:$I$2489,3,0)</f>
        <v>#N/A</v>
      </c>
      <c r="E368" s="145" t="e">
        <f>VLOOKUP(B368,DS!$D$3:$I$2489,5,0)</f>
        <v>#N/A</v>
      </c>
      <c r="F368" s="145" t="e">
        <f>VLOOKUP(B368,DS!$D$3:$I$2489,6,0)</f>
        <v>#N/A</v>
      </c>
      <c r="G368" s="136"/>
      <c r="H368" s="136"/>
      <c r="I368" s="136"/>
      <c r="J368" s="136"/>
      <c r="K368" s="136"/>
      <c r="L368" s="136"/>
      <c r="M368" s="136"/>
      <c r="N368" s="136"/>
      <c r="O368" s="146"/>
      <c r="P368" s="134">
        <f t="shared" si="5"/>
        <v>0</v>
      </c>
      <c r="Q368" s="135" t="str">
        <f>VLOOKUP(P368,IDCODE!$A$1:$B$96,2,0)</f>
        <v>Không</v>
      </c>
      <c r="R368" s="135" t="e">
        <f>VLOOKUP(B368,DS!$D$3:$P$2489,13,0)</f>
        <v>#N/A</v>
      </c>
      <c r="S368" s="135"/>
    </row>
    <row r="369" spans="1:19" s="137" customFormat="1" ht="13.5">
      <c r="A369" s="133">
        <v>363</v>
      </c>
      <c r="B369" s="142">
        <f>DS!D365</f>
        <v>0</v>
      </c>
      <c r="C369" s="143" t="e">
        <f>VLOOKUP(B369,DS!$D$3:$I$2489,2,0)</f>
        <v>#N/A</v>
      </c>
      <c r="D369" s="144" t="e">
        <f>VLOOKUP(B369,DS!$D$3:$I$2489,3,0)</f>
        <v>#N/A</v>
      </c>
      <c r="E369" s="145" t="e">
        <f>VLOOKUP(B369,DS!$D$3:$I$2489,5,0)</f>
        <v>#N/A</v>
      </c>
      <c r="F369" s="145" t="e">
        <f>VLOOKUP(B369,DS!$D$3:$I$2489,6,0)</f>
        <v>#N/A</v>
      </c>
      <c r="G369" s="136"/>
      <c r="H369" s="136"/>
      <c r="I369" s="136"/>
      <c r="J369" s="136"/>
      <c r="K369" s="136"/>
      <c r="L369" s="136"/>
      <c r="M369" s="136"/>
      <c r="N369" s="136"/>
      <c r="O369" s="146"/>
      <c r="P369" s="134">
        <f t="shared" si="5"/>
        <v>0</v>
      </c>
      <c r="Q369" s="135" t="str">
        <f>VLOOKUP(P369,IDCODE!$A$1:$B$96,2,0)</f>
        <v>Không</v>
      </c>
      <c r="R369" s="135" t="e">
        <f>VLOOKUP(B369,DS!$D$3:$P$2489,13,0)</f>
        <v>#N/A</v>
      </c>
      <c r="S369" s="135"/>
    </row>
    <row r="370" spans="1:19" s="137" customFormat="1" ht="13.5">
      <c r="A370" s="133">
        <v>364</v>
      </c>
      <c r="B370" s="142">
        <f>DS!D366</f>
        <v>0</v>
      </c>
      <c r="C370" s="143" t="e">
        <f>VLOOKUP(B370,DS!$D$3:$I$2489,2,0)</f>
        <v>#N/A</v>
      </c>
      <c r="D370" s="144" t="e">
        <f>VLOOKUP(B370,DS!$D$3:$I$2489,3,0)</f>
        <v>#N/A</v>
      </c>
      <c r="E370" s="145" t="e">
        <f>VLOOKUP(B370,DS!$D$3:$I$2489,5,0)</f>
        <v>#N/A</v>
      </c>
      <c r="F370" s="145" t="e">
        <f>VLOOKUP(B370,DS!$D$3:$I$2489,6,0)</f>
        <v>#N/A</v>
      </c>
      <c r="G370" s="136"/>
      <c r="H370" s="136"/>
      <c r="I370" s="136"/>
      <c r="J370" s="136"/>
      <c r="K370" s="136"/>
      <c r="L370" s="136"/>
      <c r="M370" s="136"/>
      <c r="N370" s="136"/>
      <c r="O370" s="146"/>
      <c r="P370" s="134">
        <f t="shared" si="5"/>
        <v>0</v>
      </c>
      <c r="Q370" s="135" t="str">
        <f>VLOOKUP(P370,IDCODE!$A$1:$B$96,2,0)</f>
        <v>Không</v>
      </c>
      <c r="R370" s="135" t="e">
        <f>VLOOKUP(B370,DS!$D$3:$P$2489,13,0)</f>
        <v>#N/A</v>
      </c>
      <c r="S370" s="135"/>
    </row>
    <row r="371" spans="1:19" s="137" customFormat="1" ht="13.5">
      <c r="A371" s="133">
        <v>365</v>
      </c>
      <c r="B371" s="142">
        <f>DS!D367</f>
        <v>0</v>
      </c>
      <c r="C371" s="143" t="e">
        <f>VLOOKUP(B371,DS!$D$3:$I$2489,2,0)</f>
        <v>#N/A</v>
      </c>
      <c r="D371" s="144" t="e">
        <f>VLOOKUP(B371,DS!$D$3:$I$2489,3,0)</f>
        <v>#N/A</v>
      </c>
      <c r="E371" s="145" t="e">
        <f>VLOOKUP(B371,DS!$D$3:$I$2489,5,0)</f>
        <v>#N/A</v>
      </c>
      <c r="F371" s="145" t="e">
        <f>VLOOKUP(B371,DS!$D$3:$I$2489,6,0)</f>
        <v>#N/A</v>
      </c>
      <c r="G371" s="136"/>
      <c r="H371" s="136"/>
      <c r="I371" s="136"/>
      <c r="J371" s="136"/>
      <c r="K371" s="136"/>
      <c r="L371" s="136"/>
      <c r="M371" s="136"/>
      <c r="N371" s="136"/>
      <c r="O371" s="146"/>
      <c r="P371" s="134">
        <f t="shared" si="5"/>
        <v>0</v>
      </c>
      <c r="Q371" s="135" t="str">
        <f>VLOOKUP(P371,IDCODE!$A$1:$B$96,2,0)</f>
        <v>Không</v>
      </c>
      <c r="R371" s="135" t="e">
        <f>VLOOKUP(B371,DS!$D$3:$P$2489,13,0)</f>
        <v>#N/A</v>
      </c>
      <c r="S371" s="135"/>
    </row>
    <row r="372" spans="1:19" s="137" customFormat="1" ht="13.5">
      <c r="A372" s="133">
        <v>366</v>
      </c>
      <c r="B372" s="142">
        <f>DS!D368</f>
        <v>0</v>
      </c>
      <c r="C372" s="143" t="e">
        <f>VLOOKUP(B372,DS!$D$3:$I$2489,2,0)</f>
        <v>#N/A</v>
      </c>
      <c r="D372" s="144" t="e">
        <f>VLOOKUP(B372,DS!$D$3:$I$2489,3,0)</f>
        <v>#N/A</v>
      </c>
      <c r="E372" s="145" t="e">
        <f>VLOOKUP(B372,DS!$D$3:$I$2489,5,0)</f>
        <v>#N/A</v>
      </c>
      <c r="F372" s="145" t="e">
        <f>VLOOKUP(B372,DS!$D$3:$I$2489,6,0)</f>
        <v>#N/A</v>
      </c>
      <c r="G372" s="136"/>
      <c r="H372" s="136"/>
      <c r="I372" s="136"/>
      <c r="J372" s="136"/>
      <c r="K372" s="136"/>
      <c r="L372" s="136"/>
      <c r="M372" s="136"/>
      <c r="N372" s="136"/>
      <c r="O372" s="146"/>
      <c r="P372" s="134">
        <f t="shared" si="5"/>
        <v>0</v>
      </c>
      <c r="Q372" s="135" t="str">
        <f>VLOOKUP(P372,IDCODE!$A$1:$B$96,2,0)</f>
        <v>Không</v>
      </c>
      <c r="R372" s="135" t="e">
        <f>VLOOKUP(B372,DS!$D$3:$P$2489,13,0)</f>
        <v>#N/A</v>
      </c>
      <c r="S372" s="135"/>
    </row>
    <row r="373" spans="1:19" s="137" customFormat="1" ht="13.5">
      <c r="A373" s="133">
        <v>367</v>
      </c>
      <c r="B373" s="142">
        <f>DS!D369</f>
        <v>0</v>
      </c>
      <c r="C373" s="143" t="e">
        <f>VLOOKUP(B373,DS!$D$3:$I$2489,2,0)</f>
        <v>#N/A</v>
      </c>
      <c r="D373" s="144" t="e">
        <f>VLOOKUP(B373,DS!$D$3:$I$2489,3,0)</f>
        <v>#N/A</v>
      </c>
      <c r="E373" s="145" t="e">
        <f>VLOOKUP(B373,DS!$D$3:$I$2489,5,0)</f>
        <v>#N/A</v>
      </c>
      <c r="F373" s="145" t="e">
        <f>VLOOKUP(B373,DS!$D$3:$I$2489,6,0)</f>
        <v>#N/A</v>
      </c>
      <c r="G373" s="136"/>
      <c r="H373" s="136"/>
      <c r="I373" s="136"/>
      <c r="J373" s="136"/>
      <c r="K373" s="136"/>
      <c r="L373" s="136"/>
      <c r="M373" s="136"/>
      <c r="N373" s="136"/>
      <c r="O373" s="146"/>
      <c r="P373" s="134">
        <f t="shared" si="5"/>
        <v>0</v>
      </c>
      <c r="Q373" s="135" t="str">
        <f>VLOOKUP(P373,IDCODE!$A$1:$B$96,2,0)</f>
        <v>Không</v>
      </c>
      <c r="R373" s="135" t="e">
        <f>VLOOKUP(B373,DS!$D$3:$P$2489,13,0)</f>
        <v>#N/A</v>
      </c>
      <c r="S373" s="135"/>
    </row>
    <row r="374" spans="1:19" s="137" customFormat="1" ht="13.5">
      <c r="A374" s="133">
        <v>368</v>
      </c>
      <c r="B374" s="142">
        <f>DS!D370</f>
        <v>0</v>
      </c>
      <c r="C374" s="143" t="e">
        <f>VLOOKUP(B374,DS!$D$3:$I$2489,2,0)</f>
        <v>#N/A</v>
      </c>
      <c r="D374" s="144" t="e">
        <f>VLOOKUP(B374,DS!$D$3:$I$2489,3,0)</f>
        <v>#N/A</v>
      </c>
      <c r="E374" s="145" t="e">
        <f>VLOOKUP(B374,DS!$D$3:$I$2489,5,0)</f>
        <v>#N/A</v>
      </c>
      <c r="F374" s="145" t="e">
        <f>VLOOKUP(B374,DS!$D$3:$I$2489,6,0)</f>
        <v>#N/A</v>
      </c>
      <c r="G374" s="136"/>
      <c r="H374" s="136"/>
      <c r="I374" s="136"/>
      <c r="J374" s="136"/>
      <c r="K374" s="136"/>
      <c r="L374" s="136"/>
      <c r="M374" s="136"/>
      <c r="N374" s="136"/>
      <c r="O374" s="146"/>
      <c r="P374" s="134">
        <f t="shared" si="5"/>
        <v>0</v>
      </c>
      <c r="Q374" s="135" t="str">
        <f>VLOOKUP(P374,IDCODE!$A$1:$B$96,2,0)</f>
        <v>Không</v>
      </c>
      <c r="R374" s="135" t="e">
        <f>VLOOKUP(B374,DS!$D$3:$P$2489,13,0)</f>
        <v>#N/A</v>
      </c>
      <c r="S374" s="135"/>
    </row>
    <row r="375" spans="1:19" s="137" customFormat="1" ht="13.5">
      <c r="A375" s="133">
        <v>369</v>
      </c>
      <c r="B375" s="142">
        <f>DS!D371</f>
        <v>0</v>
      </c>
      <c r="C375" s="143" t="e">
        <f>VLOOKUP(B375,DS!$D$3:$I$2489,2,0)</f>
        <v>#N/A</v>
      </c>
      <c r="D375" s="144" t="e">
        <f>VLOOKUP(B375,DS!$D$3:$I$2489,3,0)</f>
        <v>#N/A</v>
      </c>
      <c r="E375" s="145" t="e">
        <f>VLOOKUP(B375,DS!$D$3:$I$2489,5,0)</f>
        <v>#N/A</v>
      </c>
      <c r="F375" s="145" t="e">
        <f>VLOOKUP(B375,DS!$D$3:$I$2489,6,0)</f>
        <v>#N/A</v>
      </c>
      <c r="G375" s="136"/>
      <c r="H375" s="136"/>
      <c r="I375" s="136"/>
      <c r="J375" s="136"/>
      <c r="K375" s="136"/>
      <c r="L375" s="136"/>
      <c r="M375" s="136"/>
      <c r="N375" s="136"/>
      <c r="O375" s="146"/>
      <c r="P375" s="134">
        <f t="shared" si="5"/>
        <v>0</v>
      </c>
      <c r="Q375" s="135" t="str">
        <f>VLOOKUP(P375,IDCODE!$A$1:$B$96,2,0)</f>
        <v>Không</v>
      </c>
      <c r="R375" s="135" t="e">
        <f>VLOOKUP(B375,DS!$D$3:$P$2489,13,0)</f>
        <v>#N/A</v>
      </c>
      <c r="S375" s="135"/>
    </row>
    <row r="376" spans="1:19" s="137" customFormat="1" ht="13.5">
      <c r="A376" s="133">
        <v>370</v>
      </c>
      <c r="B376" s="142">
        <f>DS!D372</f>
        <v>0</v>
      </c>
      <c r="C376" s="143" t="e">
        <f>VLOOKUP(B376,DS!$D$3:$I$2489,2,0)</f>
        <v>#N/A</v>
      </c>
      <c r="D376" s="144" t="e">
        <f>VLOOKUP(B376,DS!$D$3:$I$2489,3,0)</f>
        <v>#N/A</v>
      </c>
      <c r="E376" s="145" t="e">
        <f>VLOOKUP(B376,DS!$D$3:$I$2489,5,0)</f>
        <v>#N/A</v>
      </c>
      <c r="F376" s="145" t="e">
        <f>VLOOKUP(B376,DS!$D$3:$I$2489,6,0)</f>
        <v>#N/A</v>
      </c>
      <c r="G376" s="136"/>
      <c r="H376" s="136"/>
      <c r="I376" s="136"/>
      <c r="J376" s="136"/>
      <c r="K376" s="136"/>
      <c r="L376" s="136"/>
      <c r="M376" s="136"/>
      <c r="N376" s="136"/>
      <c r="O376" s="146"/>
      <c r="P376" s="134">
        <f t="shared" si="5"/>
        <v>0</v>
      </c>
      <c r="Q376" s="135" t="str">
        <f>VLOOKUP(P376,IDCODE!$A$1:$B$96,2,0)</f>
        <v>Không</v>
      </c>
      <c r="R376" s="135" t="e">
        <f>VLOOKUP(B376,DS!$D$3:$P$2489,13,0)</f>
        <v>#N/A</v>
      </c>
      <c r="S376" s="135"/>
    </row>
    <row r="377" spans="1:19" s="137" customFormat="1" ht="13.5">
      <c r="A377" s="133">
        <v>371</v>
      </c>
      <c r="B377" s="142">
        <f>DS!D373</f>
        <v>0</v>
      </c>
      <c r="C377" s="143" t="e">
        <f>VLOOKUP(B377,DS!$D$3:$I$2489,2,0)</f>
        <v>#N/A</v>
      </c>
      <c r="D377" s="144" t="e">
        <f>VLOOKUP(B377,DS!$D$3:$I$2489,3,0)</f>
        <v>#N/A</v>
      </c>
      <c r="E377" s="145" t="e">
        <f>VLOOKUP(B377,DS!$D$3:$I$2489,5,0)</f>
        <v>#N/A</v>
      </c>
      <c r="F377" s="145" t="e">
        <f>VLOOKUP(B377,DS!$D$3:$I$2489,6,0)</f>
        <v>#N/A</v>
      </c>
      <c r="G377" s="136"/>
      <c r="H377" s="136"/>
      <c r="I377" s="136"/>
      <c r="J377" s="136"/>
      <c r="K377" s="136"/>
      <c r="L377" s="136"/>
      <c r="M377" s="136"/>
      <c r="N377" s="136"/>
      <c r="O377" s="146"/>
      <c r="P377" s="134">
        <f t="shared" si="5"/>
        <v>0</v>
      </c>
      <c r="Q377" s="135" t="str">
        <f>VLOOKUP(P377,IDCODE!$A$1:$B$96,2,0)</f>
        <v>Không</v>
      </c>
      <c r="R377" s="135" t="e">
        <f>VLOOKUP(B377,DS!$D$3:$P$2489,13,0)</f>
        <v>#N/A</v>
      </c>
      <c r="S377" s="135"/>
    </row>
    <row r="378" spans="1:19" s="137" customFormat="1" ht="13.5">
      <c r="A378" s="133">
        <v>372</v>
      </c>
      <c r="B378" s="142">
        <f>DS!D374</f>
        <v>0</v>
      </c>
      <c r="C378" s="143" t="e">
        <f>VLOOKUP(B378,DS!$D$3:$I$2489,2,0)</f>
        <v>#N/A</v>
      </c>
      <c r="D378" s="144" t="e">
        <f>VLOOKUP(B378,DS!$D$3:$I$2489,3,0)</f>
        <v>#N/A</v>
      </c>
      <c r="E378" s="145" t="e">
        <f>VLOOKUP(B378,DS!$D$3:$I$2489,5,0)</f>
        <v>#N/A</v>
      </c>
      <c r="F378" s="145" t="e">
        <f>VLOOKUP(B378,DS!$D$3:$I$2489,6,0)</f>
        <v>#N/A</v>
      </c>
      <c r="G378" s="136"/>
      <c r="H378" s="136"/>
      <c r="I378" s="136"/>
      <c r="J378" s="136"/>
      <c r="K378" s="136"/>
      <c r="L378" s="136"/>
      <c r="M378" s="136"/>
      <c r="N378" s="136"/>
      <c r="O378" s="146"/>
      <c r="P378" s="134">
        <f t="shared" si="5"/>
        <v>0</v>
      </c>
      <c r="Q378" s="135" t="str">
        <f>VLOOKUP(P378,IDCODE!$A$1:$B$96,2,0)</f>
        <v>Không</v>
      </c>
      <c r="R378" s="135" t="e">
        <f>VLOOKUP(B378,DS!$D$3:$P$2489,13,0)</f>
        <v>#N/A</v>
      </c>
      <c r="S378" s="135"/>
    </row>
    <row r="379" spans="1:19" s="137" customFormat="1" ht="13.5">
      <c r="A379" s="133">
        <v>373</v>
      </c>
      <c r="B379" s="142">
        <f>DS!D375</f>
        <v>0</v>
      </c>
      <c r="C379" s="143" t="e">
        <f>VLOOKUP(B379,DS!$D$3:$I$2489,2,0)</f>
        <v>#N/A</v>
      </c>
      <c r="D379" s="144" t="e">
        <f>VLOOKUP(B379,DS!$D$3:$I$2489,3,0)</f>
        <v>#N/A</v>
      </c>
      <c r="E379" s="145" t="e">
        <f>VLOOKUP(B379,DS!$D$3:$I$2489,5,0)</f>
        <v>#N/A</v>
      </c>
      <c r="F379" s="145" t="e">
        <f>VLOOKUP(B379,DS!$D$3:$I$2489,6,0)</f>
        <v>#N/A</v>
      </c>
      <c r="G379" s="136"/>
      <c r="H379" s="136"/>
      <c r="I379" s="136"/>
      <c r="J379" s="136"/>
      <c r="K379" s="136"/>
      <c r="L379" s="136"/>
      <c r="M379" s="136"/>
      <c r="N379" s="136"/>
      <c r="O379" s="146"/>
      <c r="P379" s="134">
        <f t="shared" si="5"/>
        <v>0</v>
      </c>
      <c r="Q379" s="135" t="str">
        <f>VLOOKUP(P379,IDCODE!$A$1:$B$96,2,0)</f>
        <v>Không</v>
      </c>
      <c r="R379" s="135" t="e">
        <f>VLOOKUP(B379,DS!$D$3:$P$2489,13,0)</f>
        <v>#N/A</v>
      </c>
      <c r="S379" s="135"/>
    </row>
    <row r="380" spans="1:19" s="137" customFormat="1" ht="13.5">
      <c r="A380" s="133">
        <v>374</v>
      </c>
      <c r="B380" s="142">
        <f>DS!D376</f>
        <v>0</v>
      </c>
      <c r="C380" s="143" t="e">
        <f>VLOOKUP(B380,DS!$D$3:$I$2489,2,0)</f>
        <v>#N/A</v>
      </c>
      <c r="D380" s="144" t="e">
        <f>VLOOKUP(B380,DS!$D$3:$I$2489,3,0)</f>
        <v>#N/A</v>
      </c>
      <c r="E380" s="145" t="e">
        <f>VLOOKUP(B380,DS!$D$3:$I$2489,5,0)</f>
        <v>#N/A</v>
      </c>
      <c r="F380" s="145" t="e">
        <f>VLOOKUP(B380,DS!$D$3:$I$2489,6,0)</f>
        <v>#N/A</v>
      </c>
      <c r="G380" s="136"/>
      <c r="H380" s="136"/>
      <c r="I380" s="136"/>
      <c r="J380" s="136"/>
      <c r="K380" s="136"/>
      <c r="L380" s="136"/>
      <c r="M380" s="136"/>
      <c r="N380" s="136"/>
      <c r="O380" s="146"/>
      <c r="P380" s="134">
        <f t="shared" si="5"/>
        <v>0</v>
      </c>
      <c r="Q380" s="135" t="str">
        <f>VLOOKUP(P380,IDCODE!$A$1:$B$96,2,0)</f>
        <v>Không</v>
      </c>
      <c r="R380" s="135" t="e">
        <f>VLOOKUP(B380,DS!$D$3:$P$2489,13,0)</f>
        <v>#N/A</v>
      </c>
      <c r="S380" s="135"/>
    </row>
    <row r="381" spans="1:19" s="137" customFormat="1" ht="13.5">
      <c r="A381" s="133">
        <v>375</v>
      </c>
      <c r="B381" s="142">
        <f>DS!D377</f>
        <v>0</v>
      </c>
      <c r="C381" s="143" t="e">
        <f>VLOOKUP(B381,DS!$D$3:$I$2489,2,0)</f>
        <v>#N/A</v>
      </c>
      <c r="D381" s="144" t="e">
        <f>VLOOKUP(B381,DS!$D$3:$I$2489,3,0)</f>
        <v>#N/A</v>
      </c>
      <c r="E381" s="145" t="e">
        <f>VLOOKUP(B381,DS!$D$3:$I$2489,5,0)</f>
        <v>#N/A</v>
      </c>
      <c r="F381" s="145" t="e">
        <f>VLOOKUP(B381,DS!$D$3:$I$2489,6,0)</f>
        <v>#N/A</v>
      </c>
      <c r="G381" s="136"/>
      <c r="H381" s="136"/>
      <c r="I381" s="136"/>
      <c r="J381" s="136"/>
      <c r="K381" s="136"/>
      <c r="L381" s="136"/>
      <c r="M381" s="136"/>
      <c r="N381" s="136"/>
      <c r="O381" s="146"/>
      <c r="P381" s="134">
        <f t="shared" si="5"/>
        <v>0</v>
      </c>
      <c r="Q381" s="135" t="str">
        <f>VLOOKUP(P381,IDCODE!$A$1:$B$96,2,0)</f>
        <v>Không</v>
      </c>
      <c r="R381" s="135" t="e">
        <f>VLOOKUP(B381,DS!$D$3:$P$2489,13,0)</f>
        <v>#N/A</v>
      </c>
      <c r="S381" s="135"/>
    </row>
    <row r="382" spans="1:19" s="137" customFormat="1" ht="13.5">
      <c r="A382" s="133">
        <v>376</v>
      </c>
      <c r="B382" s="142">
        <f>DS!D378</f>
        <v>0</v>
      </c>
      <c r="C382" s="143" t="e">
        <f>VLOOKUP(B382,DS!$D$3:$I$2489,2,0)</f>
        <v>#N/A</v>
      </c>
      <c r="D382" s="144" t="e">
        <f>VLOOKUP(B382,DS!$D$3:$I$2489,3,0)</f>
        <v>#N/A</v>
      </c>
      <c r="E382" s="145" t="e">
        <f>VLOOKUP(B382,DS!$D$3:$I$2489,5,0)</f>
        <v>#N/A</v>
      </c>
      <c r="F382" s="145" t="e">
        <f>VLOOKUP(B382,DS!$D$3:$I$2489,6,0)</f>
        <v>#N/A</v>
      </c>
      <c r="G382" s="136"/>
      <c r="H382" s="136"/>
      <c r="I382" s="136"/>
      <c r="J382" s="136"/>
      <c r="K382" s="136"/>
      <c r="L382" s="136"/>
      <c r="M382" s="136"/>
      <c r="N382" s="136"/>
      <c r="O382" s="146"/>
      <c r="P382" s="134">
        <f t="shared" si="5"/>
        <v>0</v>
      </c>
      <c r="Q382" s="135" t="str">
        <f>VLOOKUP(P382,IDCODE!$A$1:$B$96,2,0)</f>
        <v>Không</v>
      </c>
      <c r="R382" s="135" t="e">
        <f>VLOOKUP(B382,DS!$D$3:$P$2489,13,0)</f>
        <v>#N/A</v>
      </c>
      <c r="S382" s="135"/>
    </row>
    <row r="383" spans="1:19" s="137" customFormat="1" ht="13.5">
      <c r="A383" s="133">
        <v>377</v>
      </c>
      <c r="B383" s="142">
        <f>DS!D379</f>
        <v>0</v>
      </c>
      <c r="C383" s="143" t="e">
        <f>VLOOKUP(B383,DS!$D$3:$I$2489,2,0)</f>
        <v>#N/A</v>
      </c>
      <c r="D383" s="144" t="e">
        <f>VLOOKUP(B383,DS!$D$3:$I$2489,3,0)</f>
        <v>#N/A</v>
      </c>
      <c r="E383" s="145" t="e">
        <f>VLOOKUP(B383,DS!$D$3:$I$2489,5,0)</f>
        <v>#N/A</v>
      </c>
      <c r="F383" s="145" t="e">
        <f>VLOOKUP(B383,DS!$D$3:$I$2489,6,0)</f>
        <v>#N/A</v>
      </c>
      <c r="G383" s="136"/>
      <c r="H383" s="136"/>
      <c r="I383" s="136"/>
      <c r="J383" s="136"/>
      <c r="K383" s="136"/>
      <c r="L383" s="136"/>
      <c r="M383" s="136"/>
      <c r="N383" s="136"/>
      <c r="O383" s="146"/>
      <c r="P383" s="134">
        <f t="shared" si="5"/>
        <v>0</v>
      </c>
      <c r="Q383" s="135" t="str">
        <f>VLOOKUP(P383,IDCODE!$A$1:$B$96,2,0)</f>
        <v>Không</v>
      </c>
      <c r="R383" s="135" t="e">
        <f>VLOOKUP(B383,DS!$D$3:$P$2489,13,0)</f>
        <v>#N/A</v>
      </c>
      <c r="S383" s="135"/>
    </row>
    <row r="384" spans="1:19" s="137" customFormat="1" ht="13.5">
      <c r="A384" s="133">
        <v>378</v>
      </c>
      <c r="B384" s="142">
        <f>DS!D380</f>
        <v>0</v>
      </c>
      <c r="C384" s="143" t="e">
        <f>VLOOKUP(B384,DS!$D$3:$I$2489,2,0)</f>
        <v>#N/A</v>
      </c>
      <c r="D384" s="144" t="e">
        <f>VLOOKUP(B384,DS!$D$3:$I$2489,3,0)</f>
        <v>#N/A</v>
      </c>
      <c r="E384" s="145" t="e">
        <f>VLOOKUP(B384,DS!$D$3:$I$2489,5,0)</f>
        <v>#N/A</v>
      </c>
      <c r="F384" s="145" t="e">
        <f>VLOOKUP(B384,DS!$D$3:$I$2489,6,0)</f>
        <v>#N/A</v>
      </c>
      <c r="G384" s="136"/>
      <c r="H384" s="136"/>
      <c r="I384" s="136"/>
      <c r="J384" s="136"/>
      <c r="K384" s="136"/>
      <c r="L384" s="136"/>
      <c r="M384" s="136"/>
      <c r="N384" s="136"/>
      <c r="O384" s="146"/>
      <c r="P384" s="134">
        <f t="shared" si="5"/>
        <v>0</v>
      </c>
      <c r="Q384" s="135" t="str">
        <f>VLOOKUP(P384,IDCODE!$A$1:$B$96,2,0)</f>
        <v>Không</v>
      </c>
      <c r="R384" s="135" t="e">
        <f>VLOOKUP(B384,DS!$D$3:$P$2489,13,0)</f>
        <v>#N/A</v>
      </c>
      <c r="S384" s="135"/>
    </row>
    <row r="385" spans="1:19" s="137" customFormat="1" ht="13.5">
      <c r="A385" s="133">
        <v>379</v>
      </c>
      <c r="B385" s="142">
        <f>DS!D381</f>
        <v>0</v>
      </c>
      <c r="C385" s="143" t="e">
        <f>VLOOKUP(B385,DS!$D$3:$I$2489,2,0)</f>
        <v>#N/A</v>
      </c>
      <c r="D385" s="144" t="e">
        <f>VLOOKUP(B385,DS!$D$3:$I$2489,3,0)</f>
        <v>#N/A</v>
      </c>
      <c r="E385" s="145" t="e">
        <f>VLOOKUP(B385,DS!$D$3:$I$2489,5,0)</f>
        <v>#N/A</v>
      </c>
      <c r="F385" s="145" t="e">
        <f>VLOOKUP(B385,DS!$D$3:$I$2489,6,0)</f>
        <v>#N/A</v>
      </c>
      <c r="G385" s="136"/>
      <c r="H385" s="136"/>
      <c r="I385" s="136"/>
      <c r="J385" s="136"/>
      <c r="K385" s="136"/>
      <c r="L385" s="136"/>
      <c r="M385" s="136"/>
      <c r="N385" s="136"/>
      <c r="O385" s="146"/>
      <c r="P385" s="134">
        <f t="shared" si="5"/>
        <v>0</v>
      </c>
      <c r="Q385" s="135" t="str">
        <f>VLOOKUP(P385,IDCODE!$A$1:$B$96,2,0)</f>
        <v>Không</v>
      </c>
      <c r="R385" s="135" t="e">
        <f>VLOOKUP(B385,DS!$D$3:$P$2489,13,0)</f>
        <v>#N/A</v>
      </c>
      <c r="S385" s="135"/>
    </row>
    <row r="386" spans="1:19" s="137" customFormat="1" ht="13.5">
      <c r="A386" s="133">
        <v>380</v>
      </c>
      <c r="B386" s="142">
        <f>DS!D382</f>
        <v>0</v>
      </c>
      <c r="C386" s="143" t="e">
        <f>VLOOKUP(B386,DS!$D$3:$I$2489,2,0)</f>
        <v>#N/A</v>
      </c>
      <c r="D386" s="144" t="e">
        <f>VLOOKUP(B386,DS!$D$3:$I$2489,3,0)</f>
        <v>#N/A</v>
      </c>
      <c r="E386" s="145" t="e">
        <f>VLOOKUP(B386,DS!$D$3:$I$2489,5,0)</f>
        <v>#N/A</v>
      </c>
      <c r="F386" s="145" t="e">
        <f>VLOOKUP(B386,DS!$D$3:$I$2489,6,0)</f>
        <v>#N/A</v>
      </c>
      <c r="G386" s="136"/>
      <c r="H386" s="136"/>
      <c r="I386" s="136"/>
      <c r="J386" s="136"/>
      <c r="K386" s="136"/>
      <c r="L386" s="136"/>
      <c r="M386" s="136"/>
      <c r="N386" s="136"/>
      <c r="O386" s="146"/>
      <c r="P386" s="134">
        <f t="shared" si="5"/>
        <v>0</v>
      </c>
      <c r="Q386" s="135" t="str">
        <f>VLOOKUP(P386,IDCODE!$A$1:$B$96,2,0)</f>
        <v>Không</v>
      </c>
      <c r="R386" s="135" t="e">
        <f>VLOOKUP(B386,DS!$D$3:$P$2489,13,0)</f>
        <v>#N/A</v>
      </c>
      <c r="S386" s="135"/>
    </row>
    <row r="387" spans="1:19" s="137" customFormat="1" ht="13.5">
      <c r="A387" s="133">
        <v>381</v>
      </c>
      <c r="B387" s="142">
        <f>DS!D383</f>
        <v>0</v>
      </c>
      <c r="C387" s="143" t="e">
        <f>VLOOKUP(B387,DS!$D$3:$I$2489,2,0)</f>
        <v>#N/A</v>
      </c>
      <c r="D387" s="144" t="e">
        <f>VLOOKUP(B387,DS!$D$3:$I$2489,3,0)</f>
        <v>#N/A</v>
      </c>
      <c r="E387" s="145" t="e">
        <f>VLOOKUP(B387,DS!$D$3:$I$2489,5,0)</f>
        <v>#N/A</v>
      </c>
      <c r="F387" s="145" t="e">
        <f>VLOOKUP(B387,DS!$D$3:$I$2489,6,0)</f>
        <v>#N/A</v>
      </c>
      <c r="G387" s="136"/>
      <c r="H387" s="136"/>
      <c r="I387" s="136"/>
      <c r="J387" s="136"/>
      <c r="K387" s="136"/>
      <c r="L387" s="136"/>
      <c r="M387" s="136"/>
      <c r="N387" s="136"/>
      <c r="O387" s="146"/>
      <c r="P387" s="134">
        <f t="shared" si="5"/>
        <v>0</v>
      </c>
      <c r="Q387" s="135" t="str">
        <f>VLOOKUP(P387,IDCODE!$A$1:$B$96,2,0)</f>
        <v>Không</v>
      </c>
      <c r="R387" s="135" t="e">
        <f>VLOOKUP(B387,DS!$D$3:$P$2489,13,0)</f>
        <v>#N/A</v>
      </c>
      <c r="S387" s="135"/>
    </row>
    <row r="388" spans="1:19" s="137" customFormat="1" ht="13.5">
      <c r="A388" s="133">
        <v>382</v>
      </c>
      <c r="B388" s="142">
        <f>DS!D384</f>
        <v>0</v>
      </c>
      <c r="C388" s="143" t="e">
        <f>VLOOKUP(B388,DS!$D$3:$I$2489,2,0)</f>
        <v>#N/A</v>
      </c>
      <c r="D388" s="144" t="e">
        <f>VLOOKUP(B388,DS!$D$3:$I$2489,3,0)</f>
        <v>#N/A</v>
      </c>
      <c r="E388" s="145" t="e">
        <f>VLOOKUP(B388,DS!$D$3:$I$2489,5,0)</f>
        <v>#N/A</v>
      </c>
      <c r="F388" s="145" t="e">
        <f>VLOOKUP(B388,DS!$D$3:$I$2489,6,0)</f>
        <v>#N/A</v>
      </c>
      <c r="G388" s="136"/>
      <c r="H388" s="136"/>
      <c r="I388" s="136"/>
      <c r="J388" s="136"/>
      <c r="K388" s="136"/>
      <c r="L388" s="136"/>
      <c r="M388" s="136"/>
      <c r="N388" s="136"/>
      <c r="O388" s="146"/>
      <c r="P388" s="134">
        <f t="shared" si="5"/>
        <v>0</v>
      </c>
      <c r="Q388" s="135" t="str">
        <f>VLOOKUP(P388,IDCODE!$A$1:$B$96,2,0)</f>
        <v>Không</v>
      </c>
      <c r="R388" s="135" t="e">
        <f>VLOOKUP(B388,DS!$D$3:$P$2489,13,0)</f>
        <v>#N/A</v>
      </c>
      <c r="S388" s="135"/>
    </row>
    <row r="389" spans="1:19" s="137" customFormat="1" ht="13.5">
      <c r="A389" s="133">
        <v>383</v>
      </c>
      <c r="B389" s="142">
        <f>DS!D385</f>
        <v>0</v>
      </c>
      <c r="C389" s="143" t="e">
        <f>VLOOKUP(B389,DS!$D$3:$I$2489,2,0)</f>
        <v>#N/A</v>
      </c>
      <c r="D389" s="144" t="e">
        <f>VLOOKUP(B389,DS!$D$3:$I$2489,3,0)</f>
        <v>#N/A</v>
      </c>
      <c r="E389" s="145" t="e">
        <f>VLOOKUP(B389,DS!$D$3:$I$2489,5,0)</f>
        <v>#N/A</v>
      </c>
      <c r="F389" s="145" t="e">
        <f>VLOOKUP(B389,DS!$D$3:$I$2489,6,0)</f>
        <v>#N/A</v>
      </c>
      <c r="G389" s="136"/>
      <c r="H389" s="136"/>
      <c r="I389" s="136"/>
      <c r="J389" s="136"/>
      <c r="K389" s="136"/>
      <c r="L389" s="136"/>
      <c r="M389" s="136"/>
      <c r="N389" s="136"/>
      <c r="O389" s="146"/>
      <c r="P389" s="134">
        <f t="shared" si="5"/>
        <v>0</v>
      </c>
      <c r="Q389" s="135" t="str">
        <f>VLOOKUP(P389,IDCODE!$A$1:$B$96,2,0)</f>
        <v>Không</v>
      </c>
      <c r="R389" s="135" t="e">
        <f>VLOOKUP(B389,DS!$D$3:$P$2489,13,0)</f>
        <v>#N/A</v>
      </c>
      <c r="S389" s="135"/>
    </row>
    <row r="390" spans="1:19" s="137" customFormat="1" ht="13.5">
      <c r="A390" s="133">
        <v>384</v>
      </c>
      <c r="B390" s="142">
        <f>DS!D386</f>
        <v>0</v>
      </c>
      <c r="C390" s="143" t="e">
        <f>VLOOKUP(B390,DS!$D$3:$I$2489,2,0)</f>
        <v>#N/A</v>
      </c>
      <c r="D390" s="144" t="e">
        <f>VLOOKUP(B390,DS!$D$3:$I$2489,3,0)</f>
        <v>#N/A</v>
      </c>
      <c r="E390" s="145" t="e">
        <f>VLOOKUP(B390,DS!$D$3:$I$2489,5,0)</f>
        <v>#N/A</v>
      </c>
      <c r="F390" s="145" t="e">
        <f>VLOOKUP(B390,DS!$D$3:$I$2489,6,0)</f>
        <v>#N/A</v>
      </c>
      <c r="G390" s="136"/>
      <c r="H390" s="136"/>
      <c r="I390" s="136"/>
      <c r="J390" s="136"/>
      <c r="K390" s="136"/>
      <c r="L390" s="136"/>
      <c r="M390" s="136"/>
      <c r="N390" s="136"/>
      <c r="O390" s="146"/>
      <c r="P390" s="134">
        <f t="shared" si="5"/>
        <v>0</v>
      </c>
      <c r="Q390" s="135" t="str">
        <f>VLOOKUP(P390,IDCODE!$A$1:$B$96,2,0)</f>
        <v>Không</v>
      </c>
      <c r="R390" s="135" t="e">
        <f>VLOOKUP(B390,DS!$D$3:$P$2489,13,0)</f>
        <v>#N/A</v>
      </c>
      <c r="S390" s="135"/>
    </row>
    <row r="391" spans="1:19" s="137" customFormat="1" ht="13.5">
      <c r="A391" s="133">
        <v>385</v>
      </c>
      <c r="B391" s="142">
        <f>DS!D387</f>
        <v>0</v>
      </c>
      <c r="C391" s="143" t="e">
        <f>VLOOKUP(B391,DS!$D$3:$I$2489,2,0)</f>
        <v>#N/A</v>
      </c>
      <c r="D391" s="144" t="e">
        <f>VLOOKUP(B391,DS!$D$3:$I$2489,3,0)</f>
        <v>#N/A</v>
      </c>
      <c r="E391" s="145" t="e">
        <f>VLOOKUP(B391,DS!$D$3:$I$2489,5,0)</f>
        <v>#N/A</v>
      </c>
      <c r="F391" s="145" t="e">
        <f>VLOOKUP(B391,DS!$D$3:$I$2489,6,0)</f>
        <v>#N/A</v>
      </c>
      <c r="G391" s="136"/>
      <c r="H391" s="136"/>
      <c r="I391" s="136"/>
      <c r="J391" s="136"/>
      <c r="K391" s="136"/>
      <c r="L391" s="136"/>
      <c r="M391" s="136"/>
      <c r="N391" s="136"/>
      <c r="O391" s="146"/>
      <c r="P391" s="134">
        <f t="shared" si="5"/>
        <v>0</v>
      </c>
      <c r="Q391" s="135" t="str">
        <f>VLOOKUP(P391,IDCODE!$A$1:$B$96,2,0)</f>
        <v>Không</v>
      </c>
      <c r="R391" s="135" t="e">
        <f>VLOOKUP(B391,DS!$D$3:$P$2489,13,0)</f>
        <v>#N/A</v>
      </c>
      <c r="S391" s="135"/>
    </row>
    <row r="392" spans="1:19" s="137" customFormat="1" ht="13.5">
      <c r="A392" s="133">
        <v>386</v>
      </c>
      <c r="B392" s="142">
        <f>DS!D388</f>
        <v>0</v>
      </c>
      <c r="C392" s="143" t="e">
        <f>VLOOKUP(B392,DS!$D$3:$I$2489,2,0)</f>
        <v>#N/A</v>
      </c>
      <c r="D392" s="144" t="e">
        <f>VLOOKUP(B392,DS!$D$3:$I$2489,3,0)</f>
        <v>#N/A</v>
      </c>
      <c r="E392" s="145" t="e">
        <f>VLOOKUP(B392,DS!$D$3:$I$2489,5,0)</f>
        <v>#N/A</v>
      </c>
      <c r="F392" s="145" t="e">
        <f>VLOOKUP(B392,DS!$D$3:$I$2489,6,0)</f>
        <v>#N/A</v>
      </c>
      <c r="G392" s="136"/>
      <c r="H392" s="136"/>
      <c r="I392" s="136"/>
      <c r="J392" s="136"/>
      <c r="K392" s="136"/>
      <c r="L392" s="136"/>
      <c r="M392" s="136"/>
      <c r="N392" s="136"/>
      <c r="O392" s="146"/>
      <c r="P392" s="134">
        <f t="shared" ref="P392:P455" si="6">IF(OR(ISNUMBER(O392)=FALSE,$P$6&lt;&gt;100%,O392&lt;4),0,ROUND(SUMPRODUCT($G$6:$O$6,G392:O392),1))</f>
        <v>0</v>
      </c>
      <c r="Q392" s="135" t="str">
        <f>VLOOKUP(P392,IDCODE!$A$1:$B$96,2,0)</f>
        <v>Không</v>
      </c>
      <c r="R392" s="135" t="e">
        <f>VLOOKUP(B392,DS!$D$3:$P$2489,13,0)</f>
        <v>#N/A</v>
      </c>
      <c r="S392" s="135"/>
    </row>
    <row r="393" spans="1:19" s="137" customFormat="1" ht="13.5">
      <c r="A393" s="133">
        <v>387</v>
      </c>
      <c r="B393" s="142">
        <f>DS!D389</f>
        <v>0</v>
      </c>
      <c r="C393" s="143" t="e">
        <f>VLOOKUP(B393,DS!$D$3:$I$2489,2,0)</f>
        <v>#N/A</v>
      </c>
      <c r="D393" s="144" t="e">
        <f>VLOOKUP(B393,DS!$D$3:$I$2489,3,0)</f>
        <v>#N/A</v>
      </c>
      <c r="E393" s="145" t="e">
        <f>VLOOKUP(B393,DS!$D$3:$I$2489,5,0)</f>
        <v>#N/A</v>
      </c>
      <c r="F393" s="145" t="e">
        <f>VLOOKUP(B393,DS!$D$3:$I$2489,6,0)</f>
        <v>#N/A</v>
      </c>
      <c r="G393" s="136"/>
      <c r="H393" s="136"/>
      <c r="I393" s="136"/>
      <c r="J393" s="136"/>
      <c r="K393" s="136"/>
      <c r="L393" s="136"/>
      <c r="M393" s="136"/>
      <c r="N393" s="136"/>
      <c r="O393" s="146"/>
      <c r="P393" s="134">
        <f t="shared" si="6"/>
        <v>0</v>
      </c>
      <c r="Q393" s="135" t="str">
        <f>VLOOKUP(P393,IDCODE!$A$1:$B$96,2,0)</f>
        <v>Không</v>
      </c>
      <c r="R393" s="135" t="e">
        <f>VLOOKUP(B393,DS!$D$3:$P$2489,13,0)</f>
        <v>#N/A</v>
      </c>
      <c r="S393" s="135"/>
    </row>
    <row r="394" spans="1:19" s="137" customFormat="1" ht="13.5">
      <c r="A394" s="133">
        <v>388</v>
      </c>
      <c r="B394" s="142">
        <f>DS!D390</f>
        <v>0</v>
      </c>
      <c r="C394" s="143" t="e">
        <f>VLOOKUP(B394,DS!$D$3:$I$2489,2,0)</f>
        <v>#N/A</v>
      </c>
      <c r="D394" s="144" t="e">
        <f>VLOOKUP(B394,DS!$D$3:$I$2489,3,0)</f>
        <v>#N/A</v>
      </c>
      <c r="E394" s="145" t="e">
        <f>VLOOKUP(B394,DS!$D$3:$I$2489,5,0)</f>
        <v>#N/A</v>
      </c>
      <c r="F394" s="145" t="e">
        <f>VLOOKUP(B394,DS!$D$3:$I$2489,6,0)</f>
        <v>#N/A</v>
      </c>
      <c r="G394" s="136"/>
      <c r="H394" s="136"/>
      <c r="I394" s="136"/>
      <c r="J394" s="136"/>
      <c r="K394" s="136"/>
      <c r="L394" s="136"/>
      <c r="M394" s="136"/>
      <c r="N394" s="136"/>
      <c r="O394" s="146"/>
      <c r="P394" s="134">
        <f t="shared" si="6"/>
        <v>0</v>
      </c>
      <c r="Q394" s="135" t="str">
        <f>VLOOKUP(P394,IDCODE!$A$1:$B$96,2,0)</f>
        <v>Không</v>
      </c>
      <c r="R394" s="135" t="e">
        <f>VLOOKUP(B394,DS!$D$3:$P$2489,13,0)</f>
        <v>#N/A</v>
      </c>
      <c r="S394" s="135"/>
    </row>
    <row r="395" spans="1:19" s="137" customFormat="1" ht="13.5">
      <c r="A395" s="133">
        <v>389</v>
      </c>
      <c r="B395" s="142">
        <f>DS!D391</f>
        <v>0</v>
      </c>
      <c r="C395" s="143" t="e">
        <f>VLOOKUP(B395,DS!$D$3:$I$2489,2,0)</f>
        <v>#N/A</v>
      </c>
      <c r="D395" s="144" t="e">
        <f>VLOOKUP(B395,DS!$D$3:$I$2489,3,0)</f>
        <v>#N/A</v>
      </c>
      <c r="E395" s="145" t="e">
        <f>VLOOKUP(B395,DS!$D$3:$I$2489,5,0)</f>
        <v>#N/A</v>
      </c>
      <c r="F395" s="145" t="e">
        <f>VLOOKUP(B395,DS!$D$3:$I$2489,6,0)</f>
        <v>#N/A</v>
      </c>
      <c r="G395" s="136"/>
      <c r="H395" s="136"/>
      <c r="I395" s="136"/>
      <c r="J395" s="136"/>
      <c r="K395" s="136"/>
      <c r="L395" s="136"/>
      <c r="M395" s="136"/>
      <c r="N395" s="136"/>
      <c r="O395" s="146"/>
      <c r="P395" s="134">
        <f t="shared" si="6"/>
        <v>0</v>
      </c>
      <c r="Q395" s="135" t="str">
        <f>VLOOKUP(P395,IDCODE!$A$1:$B$96,2,0)</f>
        <v>Không</v>
      </c>
      <c r="R395" s="135" t="e">
        <f>VLOOKUP(B395,DS!$D$3:$P$2489,13,0)</f>
        <v>#N/A</v>
      </c>
      <c r="S395" s="135"/>
    </row>
    <row r="396" spans="1:19" s="137" customFormat="1" ht="13.5">
      <c r="A396" s="133">
        <v>390</v>
      </c>
      <c r="B396" s="142">
        <f>DS!D392</f>
        <v>0</v>
      </c>
      <c r="C396" s="143" t="e">
        <f>VLOOKUP(B396,DS!$D$3:$I$2489,2,0)</f>
        <v>#N/A</v>
      </c>
      <c r="D396" s="144" t="e">
        <f>VLOOKUP(B396,DS!$D$3:$I$2489,3,0)</f>
        <v>#N/A</v>
      </c>
      <c r="E396" s="145" t="e">
        <f>VLOOKUP(B396,DS!$D$3:$I$2489,5,0)</f>
        <v>#N/A</v>
      </c>
      <c r="F396" s="145" t="e">
        <f>VLOOKUP(B396,DS!$D$3:$I$2489,6,0)</f>
        <v>#N/A</v>
      </c>
      <c r="G396" s="136"/>
      <c r="H396" s="136"/>
      <c r="I396" s="136"/>
      <c r="J396" s="136"/>
      <c r="K396" s="136"/>
      <c r="L396" s="136"/>
      <c r="M396" s="136"/>
      <c r="N396" s="136"/>
      <c r="O396" s="146"/>
      <c r="P396" s="134">
        <f t="shared" si="6"/>
        <v>0</v>
      </c>
      <c r="Q396" s="135" t="str">
        <f>VLOOKUP(P396,IDCODE!$A$1:$B$96,2,0)</f>
        <v>Không</v>
      </c>
      <c r="R396" s="135" t="e">
        <f>VLOOKUP(B396,DS!$D$3:$P$2489,13,0)</f>
        <v>#N/A</v>
      </c>
      <c r="S396" s="135"/>
    </row>
    <row r="397" spans="1:19" s="137" customFormat="1" ht="13.5">
      <c r="A397" s="133">
        <v>391</v>
      </c>
      <c r="B397" s="142">
        <f>DS!D393</f>
        <v>0</v>
      </c>
      <c r="C397" s="143" t="e">
        <f>VLOOKUP(B397,DS!$D$3:$I$2489,2,0)</f>
        <v>#N/A</v>
      </c>
      <c r="D397" s="144" t="e">
        <f>VLOOKUP(B397,DS!$D$3:$I$2489,3,0)</f>
        <v>#N/A</v>
      </c>
      <c r="E397" s="145" t="e">
        <f>VLOOKUP(B397,DS!$D$3:$I$2489,5,0)</f>
        <v>#N/A</v>
      </c>
      <c r="F397" s="145" t="e">
        <f>VLOOKUP(B397,DS!$D$3:$I$2489,6,0)</f>
        <v>#N/A</v>
      </c>
      <c r="G397" s="136"/>
      <c r="H397" s="136"/>
      <c r="I397" s="136"/>
      <c r="J397" s="136"/>
      <c r="K397" s="136"/>
      <c r="L397" s="136"/>
      <c r="M397" s="136"/>
      <c r="N397" s="136"/>
      <c r="O397" s="146"/>
      <c r="P397" s="134">
        <f t="shared" si="6"/>
        <v>0</v>
      </c>
      <c r="Q397" s="135" t="str">
        <f>VLOOKUP(P397,IDCODE!$A$1:$B$96,2,0)</f>
        <v>Không</v>
      </c>
      <c r="R397" s="135" t="e">
        <f>VLOOKUP(B397,DS!$D$3:$P$2489,13,0)</f>
        <v>#N/A</v>
      </c>
      <c r="S397" s="135"/>
    </row>
    <row r="398" spans="1:19" s="137" customFormat="1" ht="13.5">
      <c r="A398" s="133">
        <v>392</v>
      </c>
      <c r="B398" s="142">
        <f>DS!D394</f>
        <v>0</v>
      </c>
      <c r="C398" s="143" t="e">
        <f>VLOOKUP(B398,DS!$D$3:$I$2489,2,0)</f>
        <v>#N/A</v>
      </c>
      <c r="D398" s="144" t="e">
        <f>VLOOKUP(B398,DS!$D$3:$I$2489,3,0)</f>
        <v>#N/A</v>
      </c>
      <c r="E398" s="145" t="e">
        <f>VLOOKUP(B398,DS!$D$3:$I$2489,5,0)</f>
        <v>#N/A</v>
      </c>
      <c r="F398" s="145" t="e">
        <f>VLOOKUP(B398,DS!$D$3:$I$2489,6,0)</f>
        <v>#N/A</v>
      </c>
      <c r="G398" s="136"/>
      <c r="H398" s="136"/>
      <c r="I398" s="136"/>
      <c r="J398" s="136"/>
      <c r="K398" s="136"/>
      <c r="L398" s="136"/>
      <c r="M398" s="136"/>
      <c r="N398" s="136"/>
      <c r="O398" s="146"/>
      <c r="P398" s="134">
        <f t="shared" si="6"/>
        <v>0</v>
      </c>
      <c r="Q398" s="135" t="str">
        <f>VLOOKUP(P398,IDCODE!$A$1:$B$96,2,0)</f>
        <v>Không</v>
      </c>
      <c r="R398" s="135" t="e">
        <f>VLOOKUP(B398,DS!$D$3:$P$2489,13,0)</f>
        <v>#N/A</v>
      </c>
      <c r="S398" s="135"/>
    </row>
    <row r="399" spans="1:19" s="137" customFormat="1" ht="13.5">
      <c r="A399" s="133">
        <v>393</v>
      </c>
      <c r="B399" s="142">
        <f>DS!D395</f>
        <v>0</v>
      </c>
      <c r="C399" s="143" t="e">
        <f>VLOOKUP(B399,DS!$D$3:$I$2489,2,0)</f>
        <v>#N/A</v>
      </c>
      <c r="D399" s="144" t="e">
        <f>VLOOKUP(B399,DS!$D$3:$I$2489,3,0)</f>
        <v>#N/A</v>
      </c>
      <c r="E399" s="145" t="e">
        <f>VLOOKUP(B399,DS!$D$3:$I$2489,5,0)</f>
        <v>#N/A</v>
      </c>
      <c r="F399" s="145" t="e">
        <f>VLOOKUP(B399,DS!$D$3:$I$2489,6,0)</f>
        <v>#N/A</v>
      </c>
      <c r="G399" s="136"/>
      <c r="H399" s="136"/>
      <c r="I399" s="136"/>
      <c r="J399" s="136"/>
      <c r="K399" s="136"/>
      <c r="L399" s="136"/>
      <c r="M399" s="136"/>
      <c r="N399" s="136"/>
      <c r="O399" s="146"/>
      <c r="P399" s="134">
        <f t="shared" si="6"/>
        <v>0</v>
      </c>
      <c r="Q399" s="135" t="str">
        <f>VLOOKUP(P399,IDCODE!$A$1:$B$96,2,0)</f>
        <v>Không</v>
      </c>
      <c r="R399" s="135" t="e">
        <f>VLOOKUP(B399,DS!$D$3:$P$2489,13,0)</f>
        <v>#N/A</v>
      </c>
      <c r="S399" s="135"/>
    </row>
    <row r="400" spans="1:19" s="137" customFormat="1" ht="13.5">
      <c r="A400" s="133">
        <v>394</v>
      </c>
      <c r="B400" s="142">
        <f>DS!D396</f>
        <v>0</v>
      </c>
      <c r="C400" s="143" t="e">
        <f>VLOOKUP(B400,DS!$D$3:$I$2489,2,0)</f>
        <v>#N/A</v>
      </c>
      <c r="D400" s="144" t="e">
        <f>VLOOKUP(B400,DS!$D$3:$I$2489,3,0)</f>
        <v>#N/A</v>
      </c>
      <c r="E400" s="145" t="e">
        <f>VLOOKUP(B400,DS!$D$3:$I$2489,5,0)</f>
        <v>#N/A</v>
      </c>
      <c r="F400" s="145" t="e">
        <f>VLOOKUP(B400,DS!$D$3:$I$2489,6,0)</f>
        <v>#N/A</v>
      </c>
      <c r="G400" s="136"/>
      <c r="H400" s="136"/>
      <c r="I400" s="136"/>
      <c r="J400" s="136"/>
      <c r="K400" s="136"/>
      <c r="L400" s="136"/>
      <c r="M400" s="136"/>
      <c r="N400" s="136"/>
      <c r="O400" s="146"/>
      <c r="P400" s="134">
        <f t="shared" si="6"/>
        <v>0</v>
      </c>
      <c r="Q400" s="135" t="str">
        <f>VLOOKUP(P400,IDCODE!$A$1:$B$96,2,0)</f>
        <v>Không</v>
      </c>
      <c r="R400" s="135" t="e">
        <f>VLOOKUP(B400,DS!$D$3:$P$2489,13,0)</f>
        <v>#N/A</v>
      </c>
      <c r="S400" s="135"/>
    </row>
    <row r="401" spans="1:19" s="137" customFormat="1" ht="13.5">
      <c r="A401" s="133">
        <v>395</v>
      </c>
      <c r="B401" s="142">
        <f>DS!D397</f>
        <v>0</v>
      </c>
      <c r="C401" s="143" t="e">
        <f>VLOOKUP(B401,DS!$D$3:$I$2489,2,0)</f>
        <v>#N/A</v>
      </c>
      <c r="D401" s="144" t="e">
        <f>VLOOKUP(B401,DS!$D$3:$I$2489,3,0)</f>
        <v>#N/A</v>
      </c>
      <c r="E401" s="145" t="e">
        <f>VLOOKUP(B401,DS!$D$3:$I$2489,5,0)</f>
        <v>#N/A</v>
      </c>
      <c r="F401" s="145" t="e">
        <f>VLOOKUP(B401,DS!$D$3:$I$2489,6,0)</f>
        <v>#N/A</v>
      </c>
      <c r="G401" s="136"/>
      <c r="H401" s="136"/>
      <c r="I401" s="136"/>
      <c r="J401" s="136"/>
      <c r="K401" s="136"/>
      <c r="L401" s="136"/>
      <c r="M401" s="136"/>
      <c r="N401" s="136"/>
      <c r="O401" s="146"/>
      <c r="P401" s="134">
        <f t="shared" si="6"/>
        <v>0</v>
      </c>
      <c r="Q401" s="135" t="str">
        <f>VLOOKUP(P401,IDCODE!$A$1:$B$96,2,0)</f>
        <v>Không</v>
      </c>
      <c r="R401" s="135" t="e">
        <f>VLOOKUP(B401,DS!$D$3:$P$2489,13,0)</f>
        <v>#N/A</v>
      </c>
      <c r="S401" s="135"/>
    </row>
    <row r="402" spans="1:19" s="137" customFormat="1" ht="13.5">
      <c r="A402" s="133">
        <v>396</v>
      </c>
      <c r="B402" s="142">
        <f>DS!D398</f>
        <v>0</v>
      </c>
      <c r="C402" s="143" t="e">
        <f>VLOOKUP(B402,DS!$D$3:$I$2489,2,0)</f>
        <v>#N/A</v>
      </c>
      <c r="D402" s="144" t="e">
        <f>VLOOKUP(B402,DS!$D$3:$I$2489,3,0)</f>
        <v>#N/A</v>
      </c>
      <c r="E402" s="145" t="e">
        <f>VLOOKUP(B402,DS!$D$3:$I$2489,5,0)</f>
        <v>#N/A</v>
      </c>
      <c r="F402" s="145" t="e">
        <f>VLOOKUP(B402,DS!$D$3:$I$2489,6,0)</f>
        <v>#N/A</v>
      </c>
      <c r="G402" s="136"/>
      <c r="H402" s="136"/>
      <c r="I402" s="136"/>
      <c r="J402" s="136"/>
      <c r="K402" s="136"/>
      <c r="L402" s="136"/>
      <c r="M402" s="136"/>
      <c r="N402" s="136"/>
      <c r="O402" s="146"/>
      <c r="P402" s="134">
        <f t="shared" si="6"/>
        <v>0</v>
      </c>
      <c r="Q402" s="135" t="str">
        <f>VLOOKUP(P402,IDCODE!$A$1:$B$96,2,0)</f>
        <v>Không</v>
      </c>
      <c r="R402" s="135" t="e">
        <f>VLOOKUP(B402,DS!$D$3:$P$2489,13,0)</f>
        <v>#N/A</v>
      </c>
      <c r="S402" s="135"/>
    </row>
    <row r="403" spans="1:19" s="137" customFormat="1" ht="13.5">
      <c r="A403" s="133">
        <v>397</v>
      </c>
      <c r="B403" s="142">
        <f>DS!D399</f>
        <v>0</v>
      </c>
      <c r="C403" s="143" t="e">
        <f>VLOOKUP(B403,DS!$D$3:$I$2489,2,0)</f>
        <v>#N/A</v>
      </c>
      <c r="D403" s="144" t="e">
        <f>VLOOKUP(B403,DS!$D$3:$I$2489,3,0)</f>
        <v>#N/A</v>
      </c>
      <c r="E403" s="145" t="e">
        <f>VLOOKUP(B403,DS!$D$3:$I$2489,5,0)</f>
        <v>#N/A</v>
      </c>
      <c r="F403" s="145" t="e">
        <f>VLOOKUP(B403,DS!$D$3:$I$2489,6,0)</f>
        <v>#N/A</v>
      </c>
      <c r="G403" s="136"/>
      <c r="H403" s="136"/>
      <c r="I403" s="136"/>
      <c r="J403" s="136"/>
      <c r="K403" s="136"/>
      <c r="L403" s="136"/>
      <c r="M403" s="136"/>
      <c r="N403" s="136"/>
      <c r="O403" s="146"/>
      <c r="P403" s="134">
        <f t="shared" si="6"/>
        <v>0</v>
      </c>
      <c r="Q403" s="135" t="str">
        <f>VLOOKUP(P403,IDCODE!$A$1:$B$96,2,0)</f>
        <v>Không</v>
      </c>
      <c r="R403" s="135" t="e">
        <f>VLOOKUP(B403,DS!$D$3:$P$2489,13,0)</f>
        <v>#N/A</v>
      </c>
      <c r="S403" s="135"/>
    </row>
    <row r="404" spans="1:19" s="137" customFormat="1" ht="13.5">
      <c r="A404" s="133">
        <v>398</v>
      </c>
      <c r="B404" s="142">
        <f>DS!D400</f>
        <v>0</v>
      </c>
      <c r="C404" s="143" t="e">
        <f>VLOOKUP(B404,DS!$D$3:$I$2489,2,0)</f>
        <v>#N/A</v>
      </c>
      <c r="D404" s="144" t="e">
        <f>VLOOKUP(B404,DS!$D$3:$I$2489,3,0)</f>
        <v>#N/A</v>
      </c>
      <c r="E404" s="145" t="e">
        <f>VLOOKUP(B404,DS!$D$3:$I$2489,5,0)</f>
        <v>#N/A</v>
      </c>
      <c r="F404" s="145" t="e">
        <f>VLOOKUP(B404,DS!$D$3:$I$2489,6,0)</f>
        <v>#N/A</v>
      </c>
      <c r="G404" s="136"/>
      <c r="H404" s="136"/>
      <c r="I404" s="136"/>
      <c r="J404" s="136"/>
      <c r="K404" s="136"/>
      <c r="L404" s="136"/>
      <c r="M404" s="136"/>
      <c r="N404" s="136"/>
      <c r="O404" s="146"/>
      <c r="P404" s="134">
        <f t="shared" si="6"/>
        <v>0</v>
      </c>
      <c r="Q404" s="135" t="str">
        <f>VLOOKUP(P404,IDCODE!$A$1:$B$96,2,0)</f>
        <v>Không</v>
      </c>
      <c r="R404" s="135" t="e">
        <f>VLOOKUP(B404,DS!$D$3:$P$2489,13,0)</f>
        <v>#N/A</v>
      </c>
      <c r="S404" s="135"/>
    </row>
    <row r="405" spans="1:19" s="137" customFormat="1" ht="13.5">
      <c r="A405" s="133">
        <v>399</v>
      </c>
      <c r="B405" s="142">
        <f>DS!D401</f>
        <v>0</v>
      </c>
      <c r="C405" s="143" t="e">
        <f>VLOOKUP(B405,DS!$D$3:$I$2489,2,0)</f>
        <v>#N/A</v>
      </c>
      <c r="D405" s="144" t="e">
        <f>VLOOKUP(B405,DS!$D$3:$I$2489,3,0)</f>
        <v>#N/A</v>
      </c>
      <c r="E405" s="145" t="e">
        <f>VLOOKUP(B405,DS!$D$3:$I$2489,5,0)</f>
        <v>#N/A</v>
      </c>
      <c r="F405" s="145" t="e">
        <f>VLOOKUP(B405,DS!$D$3:$I$2489,6,0)</f>
        <v>#N/A</v>
      </c>
      <c r="G405" s="136"/>
      <c r="H405" s="136"/>
      <c r="I405" s="136"/>
      <c r="J405" s="136"/>
      <c r="K405" s="136"/>
      <c r="L405" s="136"/>
      <c r="M405" s="136"/>
      <c r="N405" s="136"/>
      <c r="O405" s="146"/>
      <c r="P405" s="134">
        <f t="shared" si="6"/>
        <v>0</v>
      </c>
      <c r="Q405" s="135" t="str">
        <f>VLOOKUP(P405,IDCODE!$A$1:$B$96,2,0)</f>
        <v>Không</v>
      </c>
      <c r="R405" s="135" t="e">
        <f>VLOOKUP(B405,DS!$D$3:$P$2489,13,0)</f>
        <v>#N/A</v>
      </c>
      <c r="S405" s="135"/>
    </row>
    <row r="406" spans="1:19" s="137" customFormat="1" ht="13.5">
      <c r="A406" s="133">
        <v>400</v>
      </c>
      <c r="B406" s="142">
        <f>DS!D402</f>
        <v>0</v>
      </c>
      <c r="C406" s="143" t="e">
        <f>VLOOKUP(B406,DS!$D$3:$I$2489,2,0)</f>
        <v>#N/A</v>
      </c>
      <c r="D406" s="144" t="e">
        <f>VLOOKUP(B406,DS!$D$3:$I$2489,3,0)</f>
        <v>#N/A</v>
      </c>
      <c r="E406" s="145" t="e">
        <f>VLOOKUP(B406,DS!$D$3:$I$2489,5,0)</f>
        <v>#N/A</v>
      </c>
      <c r="F406" s="145" t="e">
        <f>VLOOKUP(B406,DS!$D$3:$I$2489,6,0)</f>
        <v>#N/A</v>
      </c>
      <c r="G406" s="136"/>
      <c r="H406" s="136"/>
      <c r="I406" s="136"/>
      <c r="J406" s="136"/>
      <c r="K406" s="136"/>
      <c r="L406" s="136"/>
      <c r="M406" s="136"/>
      <c r="N406" s="136"/>
      <c r="O406" s="146"/>
      <c r="P406" s="134">
        <f t="shared" si="6"/>
        <v>0</v>
      </c>
      <c r="Q406" s="135" t="str">
        <f>VLOOKUP(P406,IDCODE!$A$1:$B$96,2,0)</f>
        <v>Không</v>
      </c>
      <c r="R406" s="135" t="e">
        <f>VLOOKUP(B406,DS!$D$3:$P$2489,13,0)</f>
        <v>#N/A</v>
      </c>
      <c r="S406" s="135"/>
    </row>
    <row r="407" spans="1:19" s="137" customFormat="1" ht="13.5">
      <c r="A407" s="133">
        <v>401</v>
      </c>
      <c r="B407" s="142">
        <f>DS!D403</f>
        <v>0</v>
      </c>
      <c r="C407" s="143" t="e">
        <f>VLOOKUP(B407,DS!$D$3:$I$2489,2,0)</f>
        <v>#N/A</v>
      </c>
      <c r="D407" s="144" t="e">
        <f>VLOOKUP(B407,DS!$D$3:$I$2489,3,0)</f>
        <v>#N/A</v>
      </c>
      <c r="E407" s="145" t="e">
        <f>VLOOKUP(B407,DS!$D$3:$I$2489,5,0)</f>
        <v>#N/A</v>
      </c>
      <c r="F407" s="145" t="e">
        <f>VLOOKUP(B407,DS!$D$3:$I$2489,6,0)</f>
        <v>#N/A</v>
      </c>
      <c r="G407" s="136"/>
      <c r="H407" s="136"/>
      <c r="I407" s="136"/>
      <c r="J407" s="136"/>
      <c r="K407" s="136"/>
      <c r="L407" s="136"/>
      <c r="M407" s="136"/>
      <c r="N407" s="136"/>
      <c r="O407" s="146"/>
      <c r="P407" s="134">
        <f t="shared" si="6"/>
        <v>0</v>
      </c>
      <c r="Q407" s="135" t="str">
        <f>VLOOKUP(P407,IDCODE!$A$1:$B$96,2,0)</f>
        <v>Không</v>
      </c>
      <c r="R407" s="135" t="e">
        <f>VLOOKUP(B407,DS!$D$3:$P$2489,13,0)</f>
        <v>#N/A</v>
      </c>
      <c r="S407" s="135"/>
    </row>
    <row r="408" spans="1:19" s="137" customFormat="1" ht="13.5">
      <c r="A408" s="133">
        <v>402</v>
      </c>
      <c r="B408" s="142">
        <f>DS!D404</f>
        <v>0</v>
      </c>
      <c r="C408" s="143" t="e">
        <f>VLOOKUP(B408,DS!$D$3:$I$2489,2,0)</f>
        <v>#N/A</v>
      </c>
      <c r="D408" s="144" t="e">
        <f>VLOOKUP(B408,DS!$D$3:$I$2489,3,0)</f>
        <v>#N/A</v>
      </c>
      <c r="E408" s="145" t="e">
        <f>VLOOKUP(B408,DS!$D$3:$I$2489,5,0)</f>
        <v>#N/A</v>
      </c>
      <c r="F408" s="145" t="e">
        <f>VLOOKUP(B408,DS!$D$3:$I$2489,6,0)</f>
        <v>#N/A</v>
      </c>
      <c r="G408" s="136"/>
      <c r="H408" s="136"/>
      <c r="I408" s="136"/>
      <c r="J408" s="136"/>
      <c r="K408" s="136"/>
      <c r="L408" s="136"/>
      <c r="M408" s="136"/>
      <c r="N408" s="136"/>
      <c r="O408" s="146"/>
      <c r="P408" s="134">
        <f t="shared" si="6"/>
        <v>0</v>
      </c>
      <c r="Q408" s="135" t="str">
        <f>VLOOKUP(P408,IDCODE!$A$1:$B$96,2,0)</f>
        <v>Không</v>
      </c>
      <c r="R408" s="135" t="e">
        <f>VLOOKUP(B408,DS!$D$3:$P$2489,13,0)</f>
        <v>#N/A</v>
      </c>
      <c r="S408" s="135"/>
    </row>
    <row r="409" spans="1:19" s="137" customFormat="1" ht="13.5">
      <c r="A409" s="133">
        <v>403</v>
      </c>
      <c r="B409" s="142">
        <f>DS!D405</f>
        <v>0</v>
      </c>
      <c r="C409" s="143" t="e">
        <f>VLOOKUP(B409,DS!$D$3:$I$2489,2,0)</f>
        <v>#N/A</v>
      </c>
      <c r="D409" s="144" t="e">
        <f>VLOOKUP(B409,DS!$D$3:$I$2489,3,0)</f>
        <v>#N/A</v>
      </c>
      <c r="E409" s="145" t="e">
        <f>VLOOKUP(B409,DS!$D$3:$I$2489,5,0)</f>
        <v>#N/A</v>
      </c>
      <c r="F409" s="145" t="e">
        <f>VLOOKUP(B409,DS!$D$3:$I$2489,6,0)</f>
        <v>#N/A</v>
      </c>
      <c r="G409" s="136"/>
      <c r="H409" s="136"/>
      <c r="I409" s="136"/>
      <c r="J409" s="136"/>
      <c r="K409" s="136"/>
      <c r="L409" s="136"/>
      <c r="M409" s="136"/>
      <c r="N409" s="136"/>
      <c r="O409" s="146"/>
      <c r="P409" s="134">
        <f t="shared" si="6"/>
        <v>0</v>
      </c>
      <c r="Q409" s="135" t="str">
        <f>VLOOKUP(P409,IDCODE!$A$1:$B$96,2,0)</f>
        <v>Không</v>
      </c>
      <c r="R409" s="135" t="e">
        <f>VLOOKUP(B409,DS!$D$3:$P$2489,13,0)</f>
        <v>#N/A</v>
      </c>
      <c r="S409" s="135"/>
    </row>
    <row r="410" spans="1:19" s="137" customFormat="1" ht="13.5">
      <c r="A410" s="133">
        <v>404</v>
      </c>
      <c r="B410" s="142">
        <f>DS!D406</f>
        <v>0</v>
      </c>
      <c r="C410" s="143" t="e">
        <f>VLOOKUP(B410,DS!$D$3:$I$2489,2,0)</f>
        <v>#N/A</v>
      </c>
      <c r="D410" s="144" t="e">
        <f>VLOOKUP(B410,DS!$D$3:$I$2489,3,0)</f>
        <v>#N/A</v>
      </c>
      <c r="E410" s="145" t="e">
        <f>VLOOKUP(B410,DS!$D$3:$I$2489,5,0)</f>
        <v>#N/A</v>
      </c>
      <c r="F410" s="145" t="e">
        <f>VLOOKUP(B410,DS!$D$3:$I$2489,6,0)</f>
        <v>#N/A</v>
      </c>
      <c r="G410" s="136"/>
      <c r="H410" s="136"/>
      <c r="I410" s="136"/>
      <c r="J410" s="136"/>
      <c r="K410" s="136"/>
      <c r="L410" s="136"/>
      <c r="M410" s="136"/>
      <c r="N410" s="136"/>
      <c r="O410" s="146"/>
      <c r="P410" s="134">
        <f t="shared" si="6"/>
        <v>0</v>
      </c>
      <c r="Q410" s="135" t="str">
        <f>VLOOKUP(P410,IDCODE!$A$1:$B$96,2,0)</f>
        <v>Không</v>
      </c>
      <c r="R410" s="135" t="e">
        <f>VLOOKUP(B410,DS!$D$3:$P$2489,13,0)</f>
        <v>#N/A</v>
      </c>
      <c r="S410" s="135"/>
    </row>
    <row r="411" spans="1:19" s="137" customFormat="1" ht="13.5">
      <c r="A411" s="133">
        <v>405</v>
      </c>
      <c r="B411" s="142">
        <f>DS!D407</f>
        <v>0</v>
      </c>
      <c r="C411" s="143" t="e">
        <f>VLOOKUP(B411,DS!$D$3:$I$2489,2,0)</f>
        <v>#N/A</v>
      </c>
      <c r="D411" s="144" t="e">
        <f>VLOOKUP(B411,DS!$D$3:$I$2489,3,0)</f>
        <v>#N/A</v>
      </c>
      <c r="E411" s="145" t="e">
        <f>VLOOKUP(B411,DS!$D$3:$I$2489,5,0)</f>
        <v>#N/A</v>
      </c>
      <c r="F411" s="145" t="e">
        <f>VLOOKUP(B411,DS!$D$3:$I$2489,6,0)</f>
        <v>#N/A</v>
      </c>
      <c r="G411" s="136"/>
      <c r="H411" s="136"/>
      <c r="I411" s="136"/>
      <c r="J411" s="136"/>
      <c r="K411" s="136"/>
      <c r="L411" s="136"/>
      <c r="M411" s="136"/>
      <c r="N411" s="136"/>
      <c r="O411" s="146"/>
      <c r="P411" s="134">
        <f t="shared" si="6"/>
        <v>0</v>
      </c>
      <c r="Q411" s="135" t="str">
        <f>VLOOKUP(P411,IDCODE!$A$1:$B$96,2,0)</f>
        <v>Không</v>
      </c>
      <c r="R411" s="135" t="e">
        <f>VLOOKUP(B411,DS!$D$3:$P$2489,13,0)</f>
        <v>#N/A</v>
      </c>
      <c r="S411" s="135"/>
    </row>
    <row r="412" spans="1:19" s="137" customFormat="1" ht="13.5">
      <c r="A412" s="133">
        <v>406</v>
      </c>
      <c r="B412" s="142">
        <f>DS!D408</f>
        <v>0</v>
      </c>
      <c r="C412" s="143" t="e">
        <f>VLOOKUP(B412,DS!$D$3:$I$2489,2,0)</f>
        <v>#N/A</v>
      </c>
      <c r="D412" s="144" t="e">
        <f>VLOOKUP(B412,DS!$D$3:$I$2489,3,0)</f>
        <v>#N/A</v>
      </c>
      <c r="E412" s="145" t="e">
        <f>VLOOKUP(B412,DS!$D$3:$I$2489,5,0)</f>
        <v>#N/A</v>
      </c>
      <c r="F412" s="145" t="e">
        <f>VLOOKUP(B412,DS!$D$3:$I$2489,6,0)</f>
        <v>#N/A</v>
      </c>
      <c r="G412" s="136"/>
      <c r="H412" s="136"/>
      <c r="I412" s="136"/>
      <c r="J412" s="136"/>
      <c r="K412" s="136"/>
      <c r="L412" s="136"/>
      <c r="M412" s="136"/>
      <c r="N412" s="136"/>
      <c r="O412" s="146"/>
      <c r="P412" s="134">
        <f t="shared" si="6"/>
        <v>0</v>
      </c>
      <c r="Q412" s="135" t="str">
        <f>VLOOKUP(P412,IDCODE!$A$1:$B$96,2,0)</f>
        <v>Không</v>
      </c>
      <c r="R412" s="135" t="e">
        <f>VLOOKUP(B412,DS!$D$3:$P$2489,13,0)</f>
        <v>#N/A</v>
      </c>
      <c r="S412" s="135"/>
    </row>
    <row r="413" spans="1:19" s="137" customFormat="1" ht="13.5">
      <c r="A413" s="133">
        <v>407</v>
      </c>
      <c r="B413" s="142">
        <f>DS!D409</f>
        <v>0</v>
      </c>
      <c r="C413" s="143" t="e">
        <f>VLOOKUP(B413,DS!$D$3:$I$2489,2,0)</f>
        <v>#N/A</v>
      </c>
      <c r="D413" s="144" t="e">
        <f>VLOOKUP(B413,DS!$D$3:$I$2489,3,0)</f>
        <v>#N/A</v>
      </c>
      <c r="E413" s="145" t="e">
        <f>VLOOKUP(B413,DS!$D$3:$I$2489,5,0)</f>
        <v>#N/A</v>
      </c>
      <c r="F413" s="145" t="e">
        <f>VLOOKUP(B413,DS!$D$3:$I$2489,6,0)</f>
        <v>#N/A</v>
      </c>
      <c r="G413" s="136"/>
      <c r="H413" s="136"/>
      <c r="I413" s="136"/>
      <c r="J413" s="136"/>
      <c r="K413" s="136"/>
      <c r="L413" s="136"/>
      <c r="M413" s="136"/>
      <c r="N413" s="136"/>
      <c r="O413" s="146"/>
      <c r="P413" s="134">
        <f t="shared" si="6"/>
        <v>0</v>
      </c>
      <c r="Q413" s="135" t="str">
        <f>VLOOKUP(P413,IDCODE!$A$1:$B$96,2,0)</f>
        <v>Không</v>
      </c>
      <c r="R413" s="135" t="e">
        <f>VLOOKUP(B413,DS!$D$3:$P$2489,13,0)</f>
        <v>#N/A</v>
      </c>
      <c r="S413" s="135"/>
    </row>
    <row r="414" spans="1:19" s="137" customFormat="1" ht="13.5">
      <c r="A414" s="133">
        <v>408</v>
      </c>
      <c r="B414" s="142">
        <f>DS!D410</f>
        <v>0</v>
      </c>
      <c r="C414" s="143" t="e">
        <f>VLOOKUP(B414,DS!$D$3:$I$2489,2,0)</f>
        <v>#N/A</v>
      </c>
      <c r="D414" s="144" t="e">
        <f>VLOOKUP(B414,DS!$D$3:$I$2489,3,0)</f>
        <v>#N/A</v>
      </c>
      <c r="E414" s="145" t="e">
        <f>VLOOKUP(B414,DS!$D$3:$I$2489,5,0)</f>
        <v>#N/A</v>
      </c>
      <c r="F414" s="145" t="e">
        <f>VLOOKUP(B414,DS!$D$3:$I$2489,6,0)</f>
        <v>#N/A</v>
      </c>
      <c r="G414" s="136"/>
      <c r="H414" s="136"/>
      <c r="I414" s="136"/>
      <c r="J414" s="136"/>
      <c r="K414" s="136"/>
      <c r="L414" s="136"/>
      <c r="M414" s="136"/>
      <c r="N414" s="136"/>
      <c r="O414" s="146"/>
      <c r="P414" s="134">
        <f t="shared" si="6"/>
        <v>0</v>
      </c>
      <c r="Q414" s="135" t="str">
        <f>VLOOKUP(P414,IDCODE!$A$1:$B$96,2,0)</f>
        <v>Không</v>
      </c>
      <c r="R414" s="135" t="e">
        <f>VLOOKUP(B414,DS!$D$3:$P$2489,13,0)</f>
        <v>#N/A</v>
      </c>
      <c r="S414" s="135"/>
    </row>
    <row r="415" spans="1:19" s="137" customFormat="1" ht="13.5">
      <c r="A415" s="133">
        <v>409</v>
      </c>
      <c r="B415" s="142">
        <f>DS!D411</f>
        <v>0</v>
      </c>
      <c r="C415" s="143" t="e">
        <f>VLOOKUP(B415,DS!$D$3:$I$2489,2,0)</f>
        <v>#N/A</v>
      </c>
      <c r="D415" s="144" t="e">
        <f>VLOOKUP(B415,DS!$D$3:$I$2489,3,0)</f>
        <v>#N/A</v>
      </c>
      <c r="E415" s="145" t="e">
        <f>VLOOKUP(B415,DS!$D$3:$I$2489,5,0)</f>
        <v>#N/A</v>
      </c>
      <c r="F415" s="145" t="e">
        <f>VLOOKUP(B415,DS!$D$3:$I$2489,6,0)</f>
        <v>#N/A</v>
      </c>
      <c r="G415" s="136"/>
      <c r="H415" s="136"/>
      <c r="I415" s="136"/>
      <c r="J415" s="136"/>
      <c r="K415" s="136"/>
      <c r="L415" s="136"/>
      <c r="M415" s="136"/>
      <c r="N415" s="136"/>
      <c r="O415" s="146"/>
      <c r="P415" s="134">
        <f t="shared" si="6"/>
        <v>0</v>
      </c>
      <c r="Q415" s="135" t="str">
        <f>VLOOKUP(P415,IDCODE!$A$1:$B$96,2,0)</f>
        <v>Không</v>
      </c>
      <c r="R415" s="135" t="e">
        <f>VLOOKUP(B415,DS!$D$3:$P$2489,13,0)</f>
        <v>#N/A</v>
      </c>
      <c r="S415" s="135"/>
    </row>
    <row r="416" spans="1:19" s="137" customFormat="1" ht="13.5">
      <c r="A416" s="133">
        <v>410</v>
      </c>
      <c r="B416" s="142">
        <f>DS!D412</f>
        <v>0</v>
      </c>
      <c r="C416" s="143" t="e">
        <f>VLOOKUP(B416,DS!$D$3:$I$2489,2,0)</f>
        <v>#N/A</v>
      </c>
      <c r="D416" s="144" t="e">
        <f>VLOOKUP(B416,DS!$D$3:$I$2489,3,0)</f>
        <v>#N/A</v>
      </c>
      <c r="E416" s="145" t="e">
        <f>VLOOKUP(B416,DS!$D$3:$I$2489,5,0)</f>
        <v>#N/A</v>
      </c>
      <c r="F416" s="145" t="e">
        <f>VLOOKUP(B416,DS!$D$3:$I$2489,6,0)</f>
        <v>#N/A</v>
      </c>
      <c r="G416" s="136"/>
      <c r="H416" s="136"/>
      <c r="I416" s="136"/>
      <c r="J416" s="136"/>
      <c r="K416" s="136"/>
      <c r="L416" s="136"/>
      <c r="M416" s="136"/>
      <c r="N416" s="136"/>
      <c r="O416" s="146"/>
      <c r="P416" s="134">
        <f t="shared" si="6"/>
        <v>0</v>
      </c>
      <c r="Q416" s="135" t="str">
        <f>VLOOKUP(P416,IDCODE!$A$1:$B$96,2,0)</f>
        <v>Không</v>
      </c>
      <c r="R416" s="135" t="e">
        <f>VLOOKUP(B416,DS!$D$3:$P$2489,13,0)</f>
        <v>#N/A</v>
      </c>
      <c r="S416" s="135"/>
    </row>
    <row r="417" spans="1:19" s="137" customFormat="1" ht="13.5">
      <c r="A417" s="133">
        <v>411</v>
      </c>
      <c r="B417" s="142">
        <f>DS!D413</f>
        <v>0</v>
      </c>
      <c r="C417" s="143" t="e">
        <f>VLOOKUP(B417,DS!$D$3:$I$2489,2,0)</f>
        <v>#N/A</v>
      </c>
      <c r="D417" s="144" t="e">
        <f>VLOOKUP(B417,DS!$D$3:$I$2489,3,0)</f>
        <v>#N/A</v>
      </c>
      <c r="E417" s="145" t="e">
        <f>VLOOKUP(B417,DS!$D$3:$I$2489,5,0)</f>
        <v>#N/A</v>
      </c>
      <c r="F417" s="145" t="e">
        <f>VLOOKUP(B417,DS!$D$3:$I$2489,6,0)</f>
        <v>#N/A</v>
      </c>
      <c r="G417" s="136"/>
      <c r="H417" s="136"/>
      <c r="I417" s="136"/>
      <c r="J417" s="136"/>
      <c r="K417" s="136"/>
      <c r="L417" s="136"/>
      <c r="M417" s="136"/>
      <c r="N417" s="136"/>
      <c r="O417" s="146"/>
      <c r="P417" s="134">
        <f t="shared" si="6"/>
        <v>0</v>
      </c>
      <c r="Q417" s="135" t="str">
        <f>VLOOKUP(P417,IDCODE!$A$1:$B$96,2,0)</f>
        <v>Không</v>
      </c>
      <c r="R417" s="135" t="e">
        <f>VLOOKUP(B417,DS!$D$3:$P$2489,13,0)</f>
        <v>#N/A</v>
      </c>
      <c r="S417" s="135"/>
    </row>
    <row r="418" spans="1:19" s="137" customFormat="1" ht="13.5">
      <c r="A418" s="133">
        <v>412</v>
      </c>
      <c r="B418" s="142">
        <f>DS!D414</f>
        <v>0</v>
      </c>
      <c r="C418" s="143" t="e">
        <f>VLOOKUP(B418,DS!$D$3:$I$2489,2,0)</f>
        <v>#N/A</v>
      </c>
      <c r="D418" s="144" t="e">
        <f>VLOOKUP(B418,DS!$D$3:$I$2489,3,0)</f>
        <v>#N/A</v>
      </c>
      <c r="E418" s="145" t="e">
        <f>VLOOKUP(B418,DS!$D$3:$I$2489,5,0)</f>
        <v>#N/A</v>
      </c>
      <c r="F418" s="145" t="e">
        <f>VLOOKUP(B418,DS!$D$3:$I$2489,6,0)</f>
        <v>#N/A</v>
      </c>
      <c r="G418" s="136"/>
      <c r="H418" s="136"/>
      <c r="I418" s="136"/>
      <c r="J418" s="136"/>
      <c r="K418" s="136"/>
      <c r="L418" s="136"/>
      <c r="M418" s="136"/>
      <c r="N418" s="136"/>
      <c r="O418" s="146"/>
      <c r="P418" s="134">
        <f t="shared" si="6"/>
        <v>0</v>
      </c>
      <c r="Q418" s="135" t="str">
        <f>VLOOKUP(P418,IDCODE!$A$1:$B$96,2,0)</f>
        <v>Không</v>
      </c>
      <c r="R418" s="135" t="e">
        <f>VLOOKUP(B418,DS!$D$3:$P$2489,13,0)</f>
        <v>#N/A</v>
      </c>
      <c r="S418" s="135"/>
    </row>
    <row r="419" spans="1:19" s="137" customFormat="1" ht="13.5">
      <c r="A419" s="133">
        <v>413</v>
      </c>
      <c r="B419" s="142">
        <f>DS!D415</f>
        <v>0</v>
      </c>
      <c r="C419" s="143" t="e">
        <f>VLOOKUP(B419,DS!$D$3:$I$2489,2,0)</f>
        <v>#N/A</v>
      </c>
      <c r="D419" s="144" t="e">
        <f>VLOOKUP(B419,DS!$D$3:$I$2489,3,0)</f>
        <v>#N/A</v>
      </c>
      <c r="E419" s="145" t="e">
        <f>VLOOKUP(B419,DS!$D$3:$I$2489,5,0)</f>
        <v>#N/A</v>
      </c>
      <c r="F419" s="145" t="e">
        <f>VLOOKUP(B419,DS!$D$3:$I$2489,6,0)</f>
        <v>#N/A</v>
      </c>
      <c r="G419" s="136"/>
      <c r="H419" s="136"/>
      <c r="I419" s="136"/>
      <c r="J419" s="136"/>
      <c r="K419" s="136"/>
      <c r="L419" s="136"/>
      <c r="M419" s="136"/>
      <c r="N419" s="136"/>
      <c r="O419" s="146"/>
      <c r="P419" s="134">
        <f t="shared" si="6"/>
        <v>0</v>
      </c>
      <c r="Q419" s="135" t="str">
        <f>VLOOKUP(P419,IDCODE!$A$1:$B$96,2,0)</f>
        <v>Không</v>
      </c>
      <c r="R419" s="135" t="e">
        <f>VLOOKUP(B419,DS!$D$3:$P$2489,13,0)</f>
        <v>#N/A</v>
      </c>
      <c r="S419" s="135"/>
    </row>
    <row r="420" spans="1:19" s="137" customFormat="1" ht="13.5">
      <c r="A420" s="133">
        <v>414</v>
      </c>
      <c r="B420" s="142">
        <f>DS!D416</f>
        <v>0</v>
      </c>
      <c r="C420" s="143" t="e">
        <f>VLOOKUP(B420,DS!$D$3:$I$2489,2,0)</f>
        <v>#N/A</v>
      </c>
      <c r="D420" s="144" t="e">
        <f>VLOOKUP(B420,DS!$D$3:$I$2489,3,0)</f>
        <v>#N/A</v>
      </c>
      <c r="E420" s="145" t="e">
        <f>VLOOKUP(B420,DS!$D$3:$I$2489,5,0)</f>
        <v>#N/A</v>
      </c>
      <c r="F420" s="145" t="e">
        <f>VLOOKUP(B420,DS!$D$3:$I$2489,6,0)</f>
        <v>#N/A</v>
      </c>
      <c r="G420" s="136"/>
      <c r="H420" s="136"/>
      <c r="I420" s="136"/>
      <c r="J420" s="136"/>
      <c r="K420" s="136"/>
      <c r="L420" s="136"/>
      <c r="M420" s="136"/>
      <c r="N420" s="136"/>
      <c r="O420" s="146"/>
      <c r="P420" s="134">
        <f t="shared" si="6"/>
        <v>0</v>
      </c>
      <c r="Q420" s="135" t="str">
        <f>VLOOKUP(P420,IDCODE!$A$1:$B$96,2,0)</f>
        <v>Không</v>
      </c>
      <c r="R420" s="135" t="e">
        <f>VLOOKUP(B420,DS!$D$3:$P$2489,13,0)</f>
        <v>#N/A</v>
      </c>
      <c r="S420" s="135"/>
    </row>
    <row r="421" spans="1:19" s="137" customFormat="1" ht="13.5">
      <c r="A421" s="133">
        <v>415</v>
      </c>
      <c r="B421" s="142">
        <f>DS!D417</f>
        <v>0</v>
      </c>
      <c r="C421" s="143" t="e">
        <f>VLOOKUP(B421,DS!$D$3:$I$2489,2,0)</f>
        <v>#N/A</v>
      </c>
      <c r="D421" s="144" t="e">
        <f>VLOOKUP(B421,DS!$D$3:$I$2489,3,0)</f>
        <v>#N/A</v>
      </c>
      <c r="E421" s="145" t="e">
        <f>VLOOKUP(B421,DS!$D$3:$I$2489,5,0)</f>
        <v>#N/A</v>
      </c>
      <c r="F421" s="145" t="e">
        <f>VLOOKUP(B421,DS!$D$3:$I$2489,6,0)</f>
        <v>#N/A</v>
      </c>
      <c r="G421" s="136"/>
      <c r="H421" s="136"/>
      <c r="I421" s="136"/>
      <c r="J421" s="136"/>
      <c r="K421" s="136"/>
      <c r="L421" s="136"/>
      <c r="M421" s="136"/>
      <c r="N421" s="136"/>
      <c r="O421" s="146"/>
      <c r="P421" s="134">
        <f t="shared" si="6"/>
        <v>0</v>
      </c>
      <c r="Q421" s="135" t="str">
        <f>VLOOKUP(P421,IDCODE!$A$1:$B$96,2,0)</f>
        <v>Không</v>
      </c>
      <c r="R421" s="135" t="e">
        <f>VLOOKUP(B421,DS!$D$3:$P$2489,13,0)</f>
        <v>#N/A</v>
      </c>
      <c r="S421" s="135"/>
    </row>
    <row r="422" spans="1:19" s="137" customFormat="1" ht="13.5">
      <c r="A422" s="133">
        <v>416</v>
      </c>
      <c r="B422" s="142">
        <f>DS!D418</f>
        <v>0</v>
      </c>
      <c r="C422" s="143" t="e">
        <f>VLOOKUP(B422,DS!$D$3:$I$2489,2,0)</f>
        <v>#N/A</v>
      </c>
      <c r="D422" s="144" t="e">
        <f>VLOOKUP(B422,DS!$D$3:$I$2489,3,0)</f>
        <v>#N/A</v>
      </c>
      <c r="E422" s="145" t="e">
        <f>VLOOKUP(B422,DS!$D$3:$I$2489,5,0)</f>
        <v>#N/A</v>
      </c>
      <c r="F422" s="145" t="e">
        <f>VLOOKUP(B422,DS!$D$3:$I$2489,6,0)</f>
        <v>#N/A</v>
      </c>
      <c r="G422" s="136"/>
      <c r="H422" s="136"/>
      <c r="I422" s="136"/>
      <c r="J422" s="136"/>
      <c r="K422" s="136"/>
      <c r="L422" s="136"/>
      <c r="M422" s="136"/>
      <c r="N422" s="136"/>
      <c r="O422" s="146"/>
      <c r="P422" s="134">
        <f t="shared" si="6"/>
        <v>0</v>
      </c>
      <c r="Q422" s="135" t="str">
        <f>VLOOKUP(P422,IDCODE!$A$1:$B$96,2,0)</f>
        <v>Không</v>
      </c>
      <c r="R422" s="135" t="e">
        <f>VLOOKUP(B422,DS!$D$3:$P$2489,13,0)</f>
        <v>#N/A</v>
      </c>
      <c r="S422" s="135"/>
    </row>
    <row r="423" spans="1:19" s="137" customFormat="1" ht="13.5">
      <c r="A423" s="133">
        <v>417</v>
      </c>
      <c r="B423" s="142">
        <f>DS!D419</f>
        <v>0</v>
      </c>
      <c r="C423" s="143" t="e">
        <f>VLOOKUP(B423,DS!$D$3:$I$2489,2,0)</f>
        <v>#N/A</v>
      </c>
      <c r="D423" s="144" t="e">
        <f>VLOOKUP(B423,DS!$D$3:$I$2489,3,0)</f>
        <v>#N/A</v>
      </c>
      <c r="E423" s="145" t="e">
        <f>VLOOKUP(B423,DS!$D$3:$I$2489,5,0)</f>
        <v>#N/A</v>
      </c>
      <c r="F423" s="145" t="e">
        <f>VLOOKUP(B423,DS!$D$3:$I$2489,6,0)</f>
        <v>#N/A</v>
      </c>
      <c r="G423" s="136"/>
      <c r="H423" s="136"/>
      <c r="I423" s="136"/>
      <c r="J423" s="136"/>
      <c r="K423" s="136"/>
      <c r="L423" s="136"/>
      <c r="M423" s="136"/>
      <c r="N423" s="136"/>
      <c r="O423" s="146"/>
      <c r="P423" s="134">
        <f t="shared" si="6"/>
        <v>0</v>
      </c>
      <c r="Q423" s="135" t="str">
        <f>VLOOKUP(P423,IDCODE!$A$1:$B$96,2,0)</f>
        <v>Không</v>
      </c>
      <c r="R423" s="135" t="e">
        <f>VLOOKUP(B423,DS!$D$3:$P$2489,13,0)</f>
        <v>#N/A</v>
      </c>
      <c r="S423" s="135"/>
    </row>
    <row r="424" spans="1:19" s="137" customFormat="1" ht="13.5">
      <c r="A424" s="133">
        <v>418</v>
      </c>
      <c r="B424" s="142">
        <f>DS!D420</f>
        <v>0</v>
      </c>
      <c r="C424" s="143" t="e">
        <f>VLOOKUP(B424,DS!$D$3:$I$2489,2,0)</f>
        <v>#N/A</v>
      </c>
      <c r="D424" s="144" t="e">
        <f>VLOOKUP(B424,DS!$D$3:$I$2489,3,0)</f>
        <v>#N/A</v>
      </c>
      <c r="E424" s="145" t="e">
        <f>VLOOKUP(B424,DS!$D$3:$I$2489,5,0)</f>
        <v>#N/A</v>
      </c>
      <c r="F424" s="145" t="e">
        <f>VLOOKUP(B424,DS!$D$3:$I$2489,6,0)</f>
        <v>#N/A</v>
      </c>
      <c r="G424" s="136"/>
      <c r="H424" s="136"/>
      <c r="I424" s="136"/>
      <c r="J424" s="136"/>
      <c r="K424" s="136"/>
      <c r="L424" s="136"/>
      <c r="M424" s="136"/>
      <c r="N424" s="136"/>
      <c r="O424" s="146"/>
      <c r="P424" s="134">
        <f t="shared" si="6"/>
        <v>0</v>
      </c>
      <c r="Q424" s="135" t="str">
        <f>VLOOKUP(P424,IDCODE!$A$1:$B$96,2,0)</f>
        <v>Không</v>
      </c>
      <c r="R424" s="135" t="e">
        <f>VLOOKUP(B424,DS!$D$3:$P$2489,13,0)</f>
        <v>#N/A</v>
      </c>
      <c r="S424" s="135"/>
    </row>
    <row r="425" spans="1:19" s="137" customFormat="1" ht="13.5">
      <c r="A425" s="133">
        <v>419</v>
      </c>
      <c r="B425" s="142">
        <f>DS!D421</f>
        <v>0</v>
      </c>
      <c r="C425" s="143" t="e">
        <f>VLOOKUP(B425,DS!$D$3:$I$2489,2,0)</f>
        <v>#N/A</v>
      </c>
      <c r="D425" s="144" t="e">
        <f>VLOOKUP(B425,DS!$D$3:$I$2489,3,0)</f>
        <v>#N/A</v>
      </c>
      <c r="E425" s="145" t="e">
        <f>VLOOKUP(B425,DS!$D$3:$I$2489,5,0)</f>
        <v>#N/A</v>
      </c>
      <c r="F425" s="145" t="e">
        <f>VLOOKUP(B425,DS!$D$3:$I$2489,6,0)</f>
        <v>#N/A</v>
      </c>
      <c r="G425" s="136"/>
      <c r="H425" s="136"/>
      <c r="I425" s="136"/>
      <c r="J425" s="136"/>
      <c r="K425" s="136"/>
      <c r="L425" s="136"/>
      <c r="M425" s="136"/>
      <c r="N425" s="136"/>
      <c r="O425" s="146"/>
      <c r="P425" s="134">
        <f t="shared" si="6"/>
        <v>0</v>
      </c>
      <c r="Q425" s="135" t="str">
        <f>VLOOKUP(P425,IDCODE!$A$1:$B$96,2,0)</f>
        <v>Không</v>
      </c>
      <c r="R425" s="135" t="e">
        <f>VLOOKUP(B425,DS!$D$3:$P$2489,13,0)</f>
        <v>#N/A</v>
      </c>
      <c r="S425" s="135"/>
    </row>
    <row r="426" spans="1:19" s="137" customFormat="1" ht="13.5">
      <c r="A426" s="133">
        <v>420</v>
      </c>
      <c r="B426" s="142">
        <f>DS!D422</f>
        <v>0</v>
      </c>
      <c r="C426" s="143" t="e">
        <f>VLOOKUP(B426,DS!$D$3:$I$2489,2,0)</f>
        <v>#N/A</v>
      </c>
      <c r="D426" s="144" t="e">
        <f>VLOOKUP(B426,DS!$D$3:$I$2489,3,0)</f>
        <v>#N/A</v>
      </c>
      <c r="E426" s="145" t="e">
        <f>VLOOKUP(B426,DS!$D$3:$I$2489,5,0)</f>
        <v>#N/A</v>
      </c>
      <c r="F426" s="145" t="e">
        <f>VLOOKUP(B426,DS!$D$3:$I$2489,6,0)</f>
        <v>#N/A</v>
      </c>
      <c r="G426" s="136"/>
      <c r="H426" s="136"/>
      <c r="I426" s="136"/>
      <c r="J426" s="136"/>
      <c r="K426" s="136"/>
      <c r="L426" s="136"/>
      <c r="M426" s="136"/>
      <c r="N426" s="136"/>
      <c r="O426" s="146"/>
      <c r="P426" s="134">
        <f t="shared" si="6"/>
        <v>0</v>
      </c>
      <c r="Q426" s="135" t="str">
        <f>VLOOKUP(P426,IDCODE!$A$1:$B$96,2,0)</f>
        <v>Không</v>
      </c>
      <c r="R426" s="135" t="e">
        <f>VLOOKUP(B426,DS!$D$3:$P$2489,13,0)</f>
        <v>#N/A</v>
      </c>
      <c r="S426" s="135"/>
    </row>
    <row r="427" spans="1:19" s="137" customFormat="1" ht="13.5">
      <c r="A427" s="133">
        <v>421</v>
      </c>
      <c r="B427" s="142">
        <f>DS!D423</f>
        <v>0</v>
      </c>
      <c r="C427" s="143" t="e">
        <f>VLOOKUP(B427,DS!$D$3:$I$2489,2,0)</f>
        <v>#N/A</v>
      </c>
      <c r="D427" s="144" t="e">
        <f>VLOOKUP(B427,DS!$D$3:$I$2489,3,0)</f>
        <v>#N/A</v>
      </c>
      <c r="E427" s="145" t="e">
        <f>VLOOKUP(B427,DS!$D$3:$I$2489,5,0)</f>
        <v>#N/A</v>
      </c>
      <c r="F427" s="145" t="e">
        <f>VLOOKUP(B427,DS!$D$3:$I$2489,6,0)</f>
        <v>#N/A</v>
      </c>
      <c r="G427" s="136"/>
      <c r="H427" s="136"/>
      <c r="I427" s="136"/>
      <c r="J427" s="136"/>
      <c r="K427" s="136"/>
      <c r="L427" s="136"/>
      <c r="M427" s="136"/>
      <c r="N427" s="136"/>
      <c r="O427" s="146"/>
      <c r="P427" s="134">
        <f t="shared" si="6"/>
        <v>0</v>
      </c>
      <c r="Q427" s="135" t="str">
        <f>VLOOKUP(P427,IDCODE!$A$1:$B$96,2,0)</f>
        <v>Không</v>
      </c>
      <c r="R427" s="135" t="e">
        <f>VLOOKUP(B427,DS!$D$3:$P$2489,13,0)</f>
        <v>#N/A</v>
      </c>
      <c r="S427" s="135"/>
    </row>
    <row r="428" spans="1:19" s="137" customFormat="1" ht="13.5">
      <c r="A428" s="133">
        <v>422</v>
      </c>
      <c r="B428" s="142">
        <f>DS!D424</f>
        <v>0</v>
      </c>
      <c r="C428" s="143" t="e">
        <f>VLOOKUP(B428,DS!$D$3:$I$2489,2,0)</f>
        <v>#N/A</v>
      </c>
      <c r="D428" s="144" t="e">
        <f>VLOOKUP(B428,DS!$D$3:$I$2489,3,0)</f>
        <v>#N/A</v>
      </c>
      <c r="E428" s="145" t="e">
        <f>VLOOKUP(B428,DS!$D$3:$I$2489,5,0)</f>
        <v>#N/A</v>
      </c>
      <c r="F428" s="145" t="e">
        <f>VLOOKUP(B428,DS!$D$3:$I$2489,6,0)</f>
        <v>#N/A</v>
      </c>
      <c r="G428" s="136"/>
      <c r="H428" s="136"/>
      <c r="I428" s="136"/>
      <c r="J428" s="136"/>
      <c r="K428" s="136"/>
      <c r="L428" s="136"/>
      <c r="M428" s="136"/>
      <c r="N428" s="136"/>
      <c r="O428" s="146"/>
      <c r="P428" s="134">
        <f t="shared" si="6"/>
        <v>0</v>
      </c>
      <c r="Q428" s="135" t="str">
        <f>VLOOKUP(P428,IDCODE!$A$1:$B$96,2,0)</f>
        <v>Không</v>
      </c>
      <c r="R428" s="135" t="e">
        <f>VLOOKUP(B428,DS!$D$3:$P$2489,13,0)</f>
        <v>#N/A</v>
      </c>
      <c r="S428" s="135"/>
    </row>
    <row r="429" spans="1:19" s="137" customFormat="1" ht="13.5">
      <c r="A429" s="133">
        <v>423</v>
      </c>
      <c r="B429" s="142">
        <f>DS!D425</f>
        <v>0</v>
      </c>
      <c r="C429" s="143" t="e">
        <f>VLOOKUP(B429,DS!$D$3:$I$2489,2,0)</f>
        <v>#N/A</v>
      </c>
      <c r="D429" s="144" t="e">
        <f>VLOOKUP(B429,DS!$D$3:$I$2489,3,0)</f>
        <v>#N/A</v>
      </c>
      <c r="E429" s="145" t="e">
        <f>VLOOKUP(B429,DS!$D$3:$I$2489,5,0)</f>
        <v>#N/A</v>
      </c>
      <c r="F429" s="145" t="e">
        <f>VLOOKUP(B429,DS!$D$3:$I$2489,6,0)</f>
        <v>#N/A</v>
      </c>
      <c r="G429" s="136"/>
      <c r="H429" s="136"/>
      <c r="I429" s="136"/>
      <c r="J429" s="136"/>
      <c r="K429" s="136"/>
      <c r="L429" s="136"/>
      <c r="M429" s="136"/>
      <c r="N429" s="136"/>
      <c r="O429" s="146"/>
      <c r="P429" s="134">
        <f t="shared" si="6"/>
        <v>0</v>
      </c>
      <c r="Q429" s="135" t="str">
        <f>VLOOKUP(P429,IDCODE!$A$1:$B$96,2,0)</f>
        <v>Không</v>
      </c>
      <c r="R429" s="135" t="e">
        <f>VLOOKUP(B429,DS!$D$3:$P$2489,13,0)</f>
        <v>#N/A</v>
      </c>
      <c r="S429" s="135"/>
    </row>
    <row r="430" spans="1:19" s="137" customFormat="1" ht="13.5">
      <c r="A430" s="133">
        <v>424</v>
      </c>
      <c r="B430" s="142">
        <f>DS!D426</f>
        <v>0</v>
      </c>
      <c r="C430" s="143" t="e">
        <f>VLOOKUP(B430,DS!$D$3:$I$2489,2,0)</f>
        <v>#N/A</v>
      </c>
      <c r="D430" s="144" t="e">
        <f>VLOOKUP(B430,DS!$D$3:$I$2489,3,0)</f>
        <v>#N/A</v>
      </c>
      <c r="E430" s="145" t="e">
        <f>VLOOKUP(B430,DS!$D$3:$I$2489,5,0)</f>
        <v>#N/A</v>
      </c>
      <c r="F430" s="145" t="e">
        <f>VLOOKUP(B430,DS!$D$3:$I$2489,6,0)</f>
        <v>#N/A</v>
      </c>
      <c r="G430" s="136"/>
      <c r="H430" s="136"/>
      <c r="I430" s="136"/>
      <c r="J430" s="136"/>
      <c r="K430" s="136"/>
      <c r="L430" s="136"/>
      <c r="M430" s="136"/>
      <c r="N430" s="136"/>
      <c r="O430" s="146"/>
      <c r="P430" s="134">
        <f t="shared" si="6"/>
        <v>0</v>
      </c>
      <c r="Q430" s="135" t="str">
        <f>VLOOKUP(P430,IDCODE!$A$1:$B$96,2,0)</f>
        <v>Không</v>
      </c>
      <c r="R430" s="135" t="e">
        <f>VLOOKUP(B430,DS!$D$3:$P$2489,13,0)</f>
        <v>#N/A</v>
      </c>
      <c r="S430" s="135"/>
    </row>
    <row r="431" spans="1:19" s="137" customFormat="1" ht="13.5">
      <c r="A431" s="133">
        <v>425</v>
      </c>
      <c r="B431" s="142">
        <f>DS!D427</f>
        <v>0</v>
      </c>
      <c r="C431" s="143" t="e">
        <f>VLOOKUP(B431,DS!$D$3:$I$2489,2,0)</f>
        <v>#N/A</v>
      </c>
      <c r="D431" s="144" t="e">
        <f>VLOOKUP(B431,DS!$D$3:$I$2489,3,0)</f>
        <v>#N/A</v>
      </c>
      <c r="E431" s="145" t="e">
        <f>VLOOKUP(B431,DS!$D$3:$I$2489,5,0)</f>
        <v>#N/A</v>
      </c>
      <c r="F431" s="145" t="e">
        <f>VLOOKUP(B431,DS!$D$3:$I$2489,6,0)</f>
        <v>#N/A</v>
      </c>
      <c r="G431" s="136"/>
      <c r="H431" s="136"/>
      <c r="I431" s="136"/>
      <c r="J431" s="136"/>
      <c r="K431" s="136"/>
      <c r="L431" s="136"/>
      <c r="M431" s="136"/>
      <c r="N431" s="136"/>
      <c r="O431" s="146"/>
      <c r="P431" s="134">
        <f t="shared" si="6"/>
        <v>0</v>
      </c>
      <c r="Q431" s="135" t="str">
        <f>VLOOKUP(P431,IDCODE!$A$1:$B$96,2,0)</f>
        <v>Không</v>
      </c>
      <c r="R431" s="135" t="e">
        <f>VLOOKUP(B431,DS!$D$3:$P$2489,13,0)</f>
        <v>#N/A</v>
      </c>
      <c r="S431" s="135"/>
    </row>
    <row r="432" spans="1:19" s="137" customFormat="1" ht="13.5">
      <c r="A432" s="133">
        <v>426</v>
      </c>
      <c r="B432" s="142">
        <f>DS!D428</f>
        <v>0</v>
      </c>
      <c r="C432" s="143" t="e">
        <f>VLOOKUP(B432,DS!$D$3:$I$2489,2,0)</f>
        <v>#N/A</v>
      </c>
      <c r="D432" s="144" t="e">
        <f>VLOOKUP(B432,DS!$D$3:$I$2489,3,0)</f>
        <v>#N/A</v>
      </c>
      <c r="E432" s="145" t="e">
        <f>VLOOKUP(B432,DS!$D$3:$I$2489,5,0)</f>
        <v>#N/A</v>
      </c>
      <c r="F432" s="145" t="e">
        <f>VLOOKUP(B432,DS!$D$3:$I$2489,6,0)</f>
        <v>#N/A</v>
      </c>
      <c r="G432" s="136"/>
      <c r="H432" s="136"/>
      <c r="I432" s="136"/>
      <c r="J432" s="136"/>
      <c r="K432" s="136"/>
      <c r="L432" s="136"/>
      <c r="M432" s="136"/>
      <c r="N432" s="136"/>
      <c r="O432" s="146"/>
      <c r="P432" s="134">
        <f t="shared" si="6"/>
        <v>0</v>
      </c>
      <c r="Q432" s="135" t="str">
        <f>VLOOKUP(P432,IDCODE!$A$1:$B$96,2,0)</f>
        <v>Không</v>
      </c>
      <c r="R432" s="135" t="e">
        <f>VLOOKUP(B432,DS!$D$3:$P$2489,13,0)</f>
        <v>#N/A</v>
      </c>
      <c r="S432" s="135"/>
    </row>
    <row r="433" spans="1:19" s="137" customFormat="1" ht="13.5">
      <c r="A433" s="133">
        <v>427</v>
      </c>
      <c r="B433" s="142">
        <f>DS!D429</f>
        <v>0</v>
      </c>
      <c r="C433" s="143" t="e">
        <f>VLOOKUP(B433,DS!$D$3:$I$2489,2,0)</f>
        <v>#N/A</v>
      </c>
      <c r="D433" s="144" t="e">
        <f>VLOOKUP(B433,DS!$D$3:$I$2489,3,0)</f>
        <v>#N/A</v>
      </c>
      <c r="E433" s="145" t="e">
        <f>VLOOKUP(B433,DS!$D$3:$I$2489,5,0)</f>
        <v>#N/A</v>
      </c>
      <c r="F433" s="145" t="e">
        <f>VLOOKUP(B433,DS!$D$3:$I$2489,6,0)</f>
        <v>#N/A</v>
      </c>
      <c r="G433" s="136"/>
      <c r="H433" s="136"/>
      <c r="I433" s="136"/>
      <c r="J433" s="136"/>
      <c r="K433" s="136"/>
      <c r="L433" s="136"/>
      <c r="M433" s="136"/>
      <c r="N433" s="136"/>
      <c r="O433" s="146"/>
      <c r="P433" s="134">
        <f t="shared" si="6"/>
        <v>0</v>
      </c>
      <c r="Q433" s="135" t="str">
        <f>VLOOKUP(P433,IDCODE!$A$1:$B$96,2,0)</f>
        <v>Không</v>
      </c>
      <c r="R433" s="135" t="e">
        <f>VLOOKUP(B433,DS!$D$3:$P$2489,13,0)</f>
        <v>#N/A</v>
      </c>
      <c r="S433" s="135"/>
    </row>
    <row r="434" spans="1:19" s="137" customFormat="1" ht="13.5">
      <c r="A434" s="133">
        <v>428</v>
      </c>
      <c r="B434" s="142">
        <f>DS!D430</f>
        <v>0</v>
      </c>
      <c r="C434" s="143" t="e">
        <f>VLOOKUP(B434,DS!$D$3:$I$2489,2,0)</f>
        <v>#N/A</v>
      </c>
      <c r="D434" s="144" t="e">
        <f>VLOOKUP(B434,DS!$D$3:$I$2489,3,0)</f>
        <v>#N/A</v>
      </c>
      <c r="E434" s="145" t="e">
        <f>VLOOKUP(B434,DS!$D$3:$I$2489,5,0)</f>
        <v>#N/A</v>
      </c>
      <c r="F434" s="145" t="e">
        <f>VLOOKUP(B434,DS!$D$3:$I$2489,6,0)</f>
        <v>#N/A</v>
      </c>
      <c r="G434" s="136"/>
      <c r="H434" s="136"/>
      <c r="I434" s="136"/>
      <c r="J434" s="136"/>
      <c r="K434" s="136"/>
      <c r="L434" s="136"/>
      <c r="M434" s="136"/>
      <c r="N434" s="136"/>
      <c r="O434" s="146"/>
      <c r="P434" s="134">
        <f t="shared" si="6"/>
        <v>0</v>
      </c>
      <c r="Q434" s="135" t="str">
        <f>VLOOKUP(P434,IDCODE!$A$1:$B$96,2,0)</f>
        <v>Không</v>
      </c>
      <c r="R434" s="135" t="e">
        <f>VLOOKUP(B434,DS!$D$3:$P$2489,13,0)</f>
        <v>#N/A</v>
      </c>
      <c r="S434" s="135"/>
    </row>
    <row r="435" spans="1:19" s="137" customFormat="1" ht="13.5">
      <c r="A435" s="133">
        <v>429</v>
      </c>
      <c r="B435" s="142">
        <f>DS!D431</f>
        <v>0</v>
      </c>
      <c r="C435" s="143" t="e">
        <f>VLOOKUP(B435,DS!$D$3:$I$2489,2,0)</f>
        <v>#N/A</v>
      </c>
      <c r="D435" s="144" t="e">
        <f>VLOOKUP(B435,DS!$D$3:$I$2489,3,0)</f>
        <v>#N/A</v>
      </c>
      <c r="E435" s="145" t="e">
        <f>VLOOKUP(B435,DS!$D$3:$I$2489,5,0)</f>
        <v>#N/A</v>
      </c>
      <c r="F435" s="145" t="e">
        <f>VLOOKUP(B435,DS!$D$3:$I$2489,6,0)</f>
        <v>#N/A</v>
      </c>
      <c r="G435" s="136"/>
      <c r="H435" s="136"/>
      <c r="I435" s="136"/>
      <c r="J435" s="136"/>
      <c r="K435" s="136"/>
      <c r="L435" s="136"/>
      <c r="M435" s="136"/>
      <c r="N435" s="136"/>
      <c r="O435" s="146"/>
      <c r="P435" s="134">
        <f t="shared" si="6"/>
        <v>0</v>
      </c>
      <c r="Q435" s="135" t="str">
        <f>VLOOKUP(P435,IDCODE!$A$1:$B$96,2,0)</f>
        <v>Không</v>
      </c>
      <c r="R435" s="135" t="e">
        <f>VLOOKUP(B435,DS!$D$3:$P$2489,13,0)</f>
        <v>#N/A</v>
      </c>
      <c r="S435" s="135"/>
    </row>
    <row r="436" spans="1:19" s="137" customFormat="1" ht="13.5">
      <c r="A436" s="133">
        <v>430</v>
      </c>
      <c r="B436" s="142">
        <f>DS!D432</f>
        <v>0</v>
      </c>
      <c r="C436" s="143" t="e">
        <f>VLOOKUP(B436,DS!$D$3:$I$2489,2,0)</f>
        <v>#N/A</v>
      </c>
      <c r="D436" s="144" t="e">
        <f>VLOOKUP(B436,DS!$D$3:$I$2489,3,0)</f>
        <v>#N/A</v>
      </c>
      <c r="E436" s="145" t="e">
        <f>VLOOKUP(B436,DS!$D$3:$I$2489,5,0)</f>
        <v>#N/A</v>
      </c>
      <c r="F436" s="145" t="e">
        <f>VLOOKUP(B436,DS!$D$3:$I$2489,6,0)</f>
        <v>#N/A</v>
      </c>
      <c r="G436" s="136"/>
      <c r="H436" s="136"/>
      <c r="I436" s="136"/>
      <c r="J436" s="136"/>
      <c r="K436" s="136"/>
      <c r="L436" s="136"/>
      <c r="M436" s="136"/>
      <c r="N436" s="136"/>
      <c r="O436" s="146"/>
      <c r="P436" s="134">
        <f t="shared" si="6"/>
        <v>0</v>
      </c>
      <c r="Q436" s="135" t="str">
        <f>VLOOKUP(P436,IDCODE!$A$1:$B$96,2,0)</f>
        <v>Không</v>
      </c>
      <c r="R436" s="135" t="e">
        <f>VLOOKUP(B436,DS!$D$3:$P$2489,13,0)</f>
        <v>#N/A</v>
      </c>
      <c r="S436" s="135"/>
    </row>
    <row r="437" spans="1:19" s="137" customFormat="1" ht="13.5">
      <c r="A437" s="133">
        <v>431</v>
      </c>
      <c r="B437" s="142">
        <f>DS!D433</f>
        <v>0</v>
      </c>
      <c r="C437" s="143" t="e">
        <f>VLOOKUP(B437,DS!$D$3:$I$2489,2,0)</f>
        <v>#N/A</v>
      </c>
      <c r="D437" s="144" t="e">
        <f>VLOOKUP(B437,DS!$D$3:$I$2489,3,0)</f>
        <v>#N/A</v>
      </c>
      <c r="E437" s="145" t="e">
        <f>VLOOKUP(B437,DS!$D$3:$I$2489,5,0)</f>
        <v>#N/A</v>
      </c>
      <c r="F437" s="145" t="e">
        <f>VLOOKUP(B437,DS!$D$3:$I$2489,6,0)</f>
        <v>#N/A</v>
      </c>
      <c r="G437" s="136"/>
      <c r="H437" s="136"/>
      <c r="I437" s="136"/>
      <c r="J437" s="136"/>
      <c r="K437" s="136"/>
      <c r="L437" s="136"/>
      <c r="M437" s="136"/>
      <c r="N437" s="136"/>
      <c r="O437" s="146"/>
      <c r="P437" s="134">
        <f t="shared" si="6"/>
        <v>0</v>
      </c>
      <c r="Q437" s="135" t="str">
        <f>VLOOKUP(P437,IDCODE!$A$1:$B$96,2,0)</f>
        <v>Không</v>
      </c>
      <c r="R437" s="135" t="e">
        <f>VLOOKUP(B437,DS!$D$3:$P$2489,13,0)</f>
        <v>#N/A</v>
      </c>
      <c r="S437" s="135"/>
    </row>
    <row r="438" spans="1:19" s="137" customFormat="1" ht="13.5">
      <c r="A438" s="133">
        <v>432</v>
      </c>
      <c r="B438" s="142">
        <f>DS!D434</f>
        <v>0</v>
      </c>
      <c r="C438" s="143" t="e">
        <f>VLOOKUP(B438,DS!$D$3:$I$2489,2,0)</f>
        <v>#N/A</v>
      </c>
      <c r="D438" s="144" t="e">
        <f>VLOOKUP(B438,DS!$D$3:$I$2489,3,0)</f>
        <v>#N/A</v>
      </c>
      <c r="E438" s="145" t="e">
        <f>VLOOKUP(B438,DS!$D$3:$I$2489,5,0)</f>
        <v>#N/A</v>
      </c>
      <c r="F438" s="145" t="e">
        <f>VLOOKUP(B438,DS!$D$3:$I$2489,6,0)</f>
        <v>#N/A</v>
      </c>
      <c r="G438" s="136"/>
      <c r="H438" s="136"/>
      <c r="I438" s="136"/>
      <c r="J438" s="136"/>
      <c r="K438" s="136"/>
      <c r="L438" s="136"/>
      <c r="M438" s="136"/>
      <c r="N438" s="136"/>
      <c r="O438" s="146"/>
      <c r="P438" s="134">
        <f t="shared" si="6"/>
        <v>0</v>
      </c>
      <c r="Q438" s="135" t="str">
        <f>VLOOKUP(P438,IDCODE!$A$1:$B$96,2,0)</f>
        <v>Không</v>
      </c>
      <c r="R438" s="135" t="e">
        <f>VLOOKUP(B438,DS!$D$3:$P$2489,13,0)</f>
        <v>#N/A</v>
      </c>
      <c r="S438" s="135"/>
    </row>
    <row r="439" spans="1:19" s="137" customFormat="1" ht="13.5">
      <c r="A439" s="133">
        <v>433</v>
      </c>
      <c r="B439" s="142">
        <f>DS!D435</f>
        <v>0</v>
      </c>
      <c r="C439" s="143" t="e">
        <f>VLOOKUP(B439,DS!$D$3:$I$2489,2,0)</f>
        <v>#N/A</v>
      </c>
      <c r="D439" s="144" t="e">
        <f>VLOOKUP(B439,DS!$D$3:$I$2489,3,0)</f>
        <v>#N/A</v>
      </c>
      <c r="E439" s="145" t="e">
        <f>VLOOKUP(B439,DS!$D$3:$I$2489,5,0)</f>
        <v>#N/A</v>
      </c>
      <c r="F439" s="145" t="e">
        <f>VLOOKUP(B439,DS!$D$3:$I$2489,6,0)</f>
        <v>#N/A</v>
      </c>
      <c r="G439" s="136"/>
      <c r="H439" s="136"/>
      <c r="I439" s="136"/>
      <c r="J439" s="136"/>
      <c r="K439" s="136"/>
      <c r="L439" s="136"/>
      <c r="M439" s="136"/>
      <c r="N439" s="136"/>
      <c r="O439" s="146"/>
      <c r="P439" s="134">
        <f t="shared" si="6"/>
        <v>0</v>
      </c>
      <c r="Q439" s="135" t="str">
        <f>VLOOKUP(P439,IDCODE!$A$1:$B$96,2,0)</f>
        <v>Không</v>
      </c>
      <c r="R439" s="135" t="e">
        <f>VLOOKUP(B439,DS!$D$3:$P$2489,13,0)</f>
        <v>#N/A</v>
      </c>
      <c r="S439" s="135"/>
    </row>
    <row r="440" spans="1:19" s="137" customFormat="1" ht="13.5">
      <c r="A440" s="133">
        <v>434</v>
      </c>
      <c r="B440" s="142">
        <f>DS!D436</f>
        <v>0</v>
      </c>
      <c r="C440" s="143" t="e">
        <f>VLOOKUP(B440,DS!$D$3:$I$2489,2,0)</f>
        <v>#N/A</v>
      </c>
      <c r="D440" s="144" t="e">
        <f>VLOOKUP(B440,DS!$D$3:$I$2489,3,0)</f>
        <v>#N/A</v>
      </c>
      <c r="E440" s="145" t="e">
        <f>VLOOKUP(B440,DS!$D$3:$I$2489,5,0)</f>
        <v>#N/A</v>
      </c>
      <c r="F440" s="145" t="e">
        <f>VLOOKUP(B440,DS!$D$3:$I$2489,6,0)</f>
        <v>#N/A</v>
      </c>
      <c r="G440" s="136"/>
      <c r="H440" s="136"/>
      <c r="I440" s="136"/>
      <c r="J440" s="136"/>
      <c r="K440" s="136"/>
      <c r="L440" s="136"/>
      <c r="M440" s="136"/>
      <c r="N440" s="136"/>
      <c r="O440" s="146"/>
      <c r="P440" s="134">
        <f t="shared" si="6"/>
        <v>0</v>
      </c>
      <c r="Q440" s="135" t="str">
        <f>VLOOKUP(P440,IDCODE!$A$1:$B$96,2,0)</f>
        <v>Không</v>
      </c>
      <c r="R440" s="135" t="e">
        <f>VLOOKUP(B440,DS!$D$3:$P$2489,13,0)</f>
        <v>#N/A</v>
      </c>
      <c r="S440" s="135"/>
    </row>
    <row r="441" spans="1:19" s="137" customFormat="1" ht="13.5">
      <c r="A441" s="133">
        <v>435</v>
      </c>
      <c r="B441" s="142">
        <f>DS!D437</f>
        <v>0</v>
      </c>
      <c r="C441" s="143" t="e">
        <f>VLOOKUP(B441,DS!$D$3:$I$2489,2,0)</f>
        <v>#N/A</v>
      </c>
      <c r="D441" s="144" t="e">
        <f>VLOOKUP(B441,DS!$D$3:$I$2489,3,0)</f>
        <v>#N/A</v>
      </c>
      <c r="E441" s="145" t="e">
        <f>VLOOKUP(B441,DS!$D$3:$I$2489,5,0)</f>
        <v>#N/A</v>
      </c>
      <c r="F441" s="145" t="e">
        <f>VLOOKUP(B441,DS!$D$3:$I$2489,6,0)</f>
        <v>#N/A</v>
      </c>
      <c r="G441" s="136"/>
      <c r="H441" s="136"/>
      <c r="I441" s="136"/>
      <c r="J441" s="136"/>
      <c r="K441" s="136"/>
      <c r="L441" s="136"/>
      <c r="M441" s="136"/>
      <c r="N441" s="136"/>
      <c r="O441" s="146"/>
      <c r="P441" s="134">
        <f t="shared" si="6"/>
        <v>0</v>
      </c>
      <c r="Q441" s="135" t="str">
        <f>VLOOKUP(P441,IDCODE!$A$1:$B$96,2,0)</f>
        <v>Không</v>
      </c>
      <c r="R441" s="135" t="e">
        <f>VLOOKUP(B441,DS!$D$3:$P$2489,13,0)</f>
        <v>#N/A</v>
      </c>
      <c r="S441" s="135"/>
    </row>
    <row r="442" spans="1:19" s="137" customFormat="1" ht="13.5">
      <c r="A442" s="133">
        <v>436</v>
      </c>
      <c r="B442" s="142">
        <f>DS!D438</f>
        <v>0</v>
      </c>
      <c r="C442" s="143" t="e">
        <f>VLOOKUP(B442,DS!$D$3:$I$2489,2,0)</f>
        <v>#N/A</v>
      </c>
      <c r="D442" s="144" t="e">
        <f>VLOOKUP(B442,DS!$D$3:$I$2489,3,0)</f>
        <v>#N/A</v>
      </c>
      <c r="E442" s="145" t="e">
        <f>VLOOKUP(B442,DS!$D$3:$I$2489,5,0)</f>
        <v>#N/A</v>
      </c>
      <c r="F442" s="145" t="e">
        <f>VLOOKUP(B442,DS!$D$3:$I$2489,6,0)</f>
        <v>#N/A</v>
      </c>
      <c r="G442" s="136"/>
      <c r="H442" s="136"/>
      <c r="I442" s="136"/>
      <c r="J442" s="136"/>
      <c r="K442" s="136"/>
      <c r="L442" s="136"/>
      <c r="M442" s="136"/>
      <c r="N442" s="136"/>
      <c r="O442" s="146"/>
      <c r="P442" s="134">
        <f t="shared" si="6"/>
        <v>0</v>
      </c>
      <c r="Q442" s="135" t="str">
        <f>VLOOKUP(P442,IDCODE!$A$1:$B$96,2,0)</f>
        <v>Không</v>
      </c>
      <c r="R442" s="135" t="e">
        <f>VLOOKUP(B442,DS!$D$3:$P$2489,13,0)</f>
        <v>#N/A</v>
      </c>
      <c r="S442" s="135"/>
    </row>
    <row r="443" spans="1:19" s="137" customFormat="1" ht="13.5">
      <c r="A443" s="133">
        <v>437</v>
      </c>
      <c r="B443" s="142">
        <f>DS!D439</f>
        <v>0</v>
      </c>
      <c r="C443" s="143" t="e">
        <f>VLOOKUP(B443,DS!$D$3:$I$2489,2,0)</f>
        <v>#N/A</v>
      </c>
      <c r="D443" s="144" t="e">
        <f>VLOOKUP(B443,DS!$D$3:$I$2489,3,0)</f>
        <v>#N/A</v>
      </c>
      <c r="E443" s="145" t="e">
        <f>VLOOKUP(B443,DS!$D$3:$I$2489,5,0)</f>
        <v>#N/A</v>
      </c>
      <c r="F443" s="145" t="e">
        <f>VLOOKUP(B443,DS!$D$3:$I$2489,6,0)</f>
        <v>#N/A</v>
      </c>
      <c r="G443" s="136"/>
      <c r="H443" s="136"/>
      <c r="I443" s="136"/>
      <c r="J443" s="136"/>
      <c r="K443" s="136"/>
      <c r="L443" s="136"/>
      <c r="M443" s="136"/>
      <c r="N443" s="136"/>
      <c r="O443" s="146"/>
      <c r="P443" s="134">
        <f t="shared" si="6"/>
        <v>0</v>
      </c>
      <c r="Q443" s="135" t="str">
        <f>VLOOKUP(P443,IDCODE!$A$1:$B$96,2,0)</f>
        <v>Không</v>
      </c>
      <c r="R443" s="135" t="e">
        <f>VLOOKUP(B443,DS!$D$3:$P$2489,13,0)</f>
        <v>#N/A</v>
      </c>
      <c r="S443" s="135"/>
    </row>
    <row r="444" spans="1:19" s="137" customFormat="1" ht="13.5">
      <c r="A444" s="133">
        <v>438</v>
      </c>
      <c r="B444" s="142">
        <f>DS!D440</f>
        <v>0</v>
      </c>
      <c r="C444" s="143" t="e">
        <f>VLOOKUP(B444,DS!$D$3:$I$2489,2,0)</f>
        <v>#N/A</v>
      </c>
      <c r="D444" s="144" t="e">
        <f>VLOOKUP(B444,DS!$D$3:$I$2489,3,0)</f>
        <v>#N/A</v>
      </c>
      <c r="E444" s="145" t="e">
        <f>VLOOKUP(B444,DS!$D$3:$I$2489,5,0)</f>
        <v>#N/A</v>
      </c>
      <c r="F444" s="145" t="e">
        <f>VLOOKUP(B444,DS!$D$3:$I$2489,6,0)</f>
        <v>#N/A</v>
      </c>
      <c r="G444" s="136"/>
      <c r="H444" s="136"/>
      <c r="I444" s="136"/>
      <c r="J444" s="136"/>
      <c r="K444" s="136"/>
      <c r="L444" s="136"/>
      <c r="M444" s="136"/>
      <c r="N444" s="136"/>
      <c r="O444" s="146"/>
      <c r="P444" s="134">
        <f t="shared" si="6"/>
        <v>0</v>
      </c>
      <c r="Q444" s="135" t="str">
        <f>VLOOKUP(P444,IDCODE!$A$1:$B$96,2,0)</f>
        <v>Không</v>
      </c>
      <c r="R444" s="135" t="e">
        <f>VLOOKUP(B444,DS!$D$3:$P$2489,13,0)</f>
        <v>#N/A</v>
      </c>
      <c r="S444" s="135"/>
    </row>
    <row r="445" spans="1:19" s="137" customFormat="1" ht="13.5">
      <c r="A445" s="133">
        <v>439</v>
      </c>
      <c r="B445" s="142">
        <f>DS!D441</f>
        <v>0</v>
      </c>
      <c r="C445" s="143" t="e">
        <f>VLOOKUP(B445,DS!$D$3:$I$2489,2,0)</f>
        <v>#N/A</v>
      </c>
      <c r="D445" s="144" t="e">
        <f>VLOOKUP(B445,DS!$D$3:$I$2489,3,0)</f>
        <v>#N/A</v>
      </c>
      <c r="E445" s="145" t="e">
        <f>VLOOKUP(B445,DS!$D$3:$I$2489,5,0)</f>
        <v>#N/A</v>
      </c>
      <c r="F445" s="145" t="e">
        <f>VLOOKUP(B445,DS!$D$3:$I$2489,6,0)</f>
        <v>#N/A</v>
      </c>
      <c r="G445" s="136"/>
      <c r="H445" s="136"/>
      <c r="I445" s="136"/>
      <c r="J445" s="136"/>
      <c r="K445" s="136"/>
      <c r="L445" s="136"/>
      <c r="M445" s="136"/>
      <c r="N445" s="136"/>
      <c r="O445" s="146"/>
      <c r="P445" s="134">
        <f t="shared" si="6"/>
        <v>0</v>
      </c>
      <c r="Q445" s="135" t="str">
        <f>VLOOKUP(P445,IDCODE!$A$1:$B$96,2,0)</f>
        <v>Không</v>
      </c>
      <c r="R445" s="135" t="e">
        <f>VLOOKUP(B445,DS!$D$3:$P$2489,13,0)</f>
        <v>#N/A</v>
      </c>
      <c r="S445" s="135"/>
    </row>
    <row r="446" spans="1:19" s="137" customFormat="1" ht="13.5">
      <c r="A446" s="133">
        <v>440</v>
      </c>
      <c r="B446" s="142">
        <f>DS!D442</f>
        <v>0</v>
      </c>
      <c r="C446" s="143" t="e">
        <f>VLOOKUP(B446,DS!$D$3:$I$2489,2,0)</f>
        <v>#N/A</v>
      </c>
      <c r="D446" s="144" t="e">
        <f>VLOOKUP(B446,DS!$D$3:$I$2489,3,0)</f>
        <v>#N/A</v>
      </c>
      <c r="E446" s="145" t="e">
        <f>VLOOKUP(B446,DS!$D$3:$I$2489,5,0)</f>
        <v>#N/A</v>
      </c>
      <c r="F446" s="145" t="e">
        <f>VLOOKUP(B446,DS!$D$3:$I$2489,6,0)</f>
        <v>#N/A</v>
      </c>
      <c r="G446" s="136"/>
      <c r="H446" s="136"/>
      <c r="I446" s="136"/>
      <c r="J446" s="136"/>
      <c r="K446" s="136"/>
      <c r="L446" s="136"/>
      <c r="M446" s="136"/>
      <c r="N446" s="136"/>
      <c r="O446" s="146"/>
      <c r="P446" s="134">
        <f t="shared" si="6"/>
        <v>0</v>
      </c>
      <c r="Q446" s="135" t="str">
        <f>VLOOKUP(P446,IDCODE!$A$1:$B$96,2,0)</f>
        <v>Không</v>
      </c>
      <c r="R446" s="135" t="e">
        <f>VLOOKUP(B446,DS!$D$3:$P$2489,13,0)</f>
        <v>#N/A</v>
      </c>
      <c r="S446" s="135"/>
    </row>
    <row r="447" spans="1:19" s="137" customFormat="1" ht="13.5">
      <c r="A447" s="133">
        <v>441</v>
      </c>
      <c r="B447" s="142">
        <f>DS!D443</f>
        <v>0</v>
      </c>
      <c r="C447" s="143" t="e">
        <f>VLOOKUP(B447,DS!$D$3:$I$2489,2,0)</f>
        <v>#N/A</v>
      </c>
      <c r="D447" s="144" t="e">
        <f>VLOOKUP(B447,DS!$D$3:$I$2489,3,0)</f>
        <v>#N/A</v>
      </c>
      <c r="E447" s="145" t="e">
        <f>VLOOKUP(B447,DS!$D$3:$I$2489,5,0)</f>
        <v>#N/A</v>
      </c>
      <c r="F447" s="145" t="e">
        <f>VLOOKUP(B447,DS!$D$3:$I$2489,6,0)</f>
        <v>#N/A</v>
      </c>
      <c r="G447" s="136"/>
      <c r="H447" s="136"/>
      <c r="I447" s="136"/>
      <c r="J447" s="136"/>
      <c r="K447" s="136"/>
      <c r="L447" s="136"/>
      <c r="M447" s="136"/>
      <c r="N447" s="136"/>
      <c r="O447" s="146"/>
      <c r="P447" s="134">
        <f t="shared" si="6"/>
        <v>0</v>
      </c>
      <c r="Q447" s="135" t="str">
        <f>VLOOKUP(P447,IDCODE!$A$1:$B$96,2,0)</f>
        <v>Không</v>
      </c>
      <c r="R447" s="135" t="e">
        <f>VLOOKUP(B447,DS!$D$3:$P$2489,13,0)</f>
        <v>#N/A</v>
      </c>
      <c r="S447" s="135"/>
    </row>
    <row r="448" spans="1:19" s="137" customFormat="1" ht="13.5">
      <c r="A448" s="133">
        <v>442</v>
      </c>
      <c r="B448" s="142">
        <f>DS!D444</f>
        <v>0</v>
      </c>
      <c r="C448" s="143" t="e">
        <f>VLOOKUP(B448,DS!$D$3:$I$2489,2,0)</f>
        <v>#N/A</v>
      </c>
      <c r="D448" s="144" t="e">
        <f>VLOOKUP(B448,DS!$D$3:$I$2489,3,0)</f>
        <v>#N/A</v>
      </c>
      <c r="E448" s="145" t="e">
        <f>VLOOKUP(B448,DS!$D$3:$I$2489,5,0)</f>
        <v>#N/A</v>
      </c>
      <c r="F448" s="145" t="e">
        <f>VLOOKUP(B448,DS!$D$3:$I$2489,6,0)</f>
        <v>#N/A</v>
      </c>
      <c r="G448" s="136"/>
      <c r="H448" s="136"/>
      <c r="I448" s="136"/>
      <c r="J448" s="136"/>
      <c r="K448" s="136"/>
      <c r="L448" s="136"/>
      <c r="M448" s="136"/>
      <c r="N448" s="136"/>
      <c r="O448" s="146"/>
      <c r="P448" s="134">
        <f t="shared" si="6"/>
        <v>0</v>
      </c>
      <c r="Q448" s="135" t="str">
        <f>VLOOKUP(P448,IDCODE!$A$1:$B$96,2,0)</f>
        <v>Không</v>
      </c>
      <c r="R448" s="135" t="e">
        <f>VLOOKUP(B448,DS!$D$3:$P$2489,13,0)</f>
        <v>#N/A</v>
      </c>
      <c r="S448" s="135"/>
    </row>
    <row r="449" spans="1:19" s="137" customFormat="1" ht="13.5">
      <c r="A449" s="133">
        <v>443</v>
      </c>
      <c r="B449" s="142">
        <f>DS!D445</f>
        <v>0</v>
      </c>
      <c r="C449" s="143" t="e">
        <f>VLOOKUP(B449,DS!$D$3:$I$2489,2,0)</f>
        <v>#N/A</v>
      </c>
      <c r="D449" s="144" t="e">
        <f>VLOOKUP(B449,DS!$D$3:$I$2489,3,0)</f>
        <v>#N/A</v>
      </c>
      <c r="E449" s="145" t="e">
        <f>VLOOKUP(B449,DS!$D$3:$I$2489,5,0)</f>
        <v>#N/A</v>
      </c>
      <c r="F449" s="145" t="e">
        <f>VLOOKUP(B449,DS!$D$3:$I$2489,6,0)</f>
        <v>#N/A</v>
      </c>
      <c r="G449" s="136"/>
      <c r="H449" s="136"/>
      <c r="I449" s="136"/>
      <c r="J449" s="136"/>
      <c r="K449" s="136"/>
      <c r="L449" s="136"/>
      <c r="M449" s="136"/>
      <c r="N449" s="136"/>
      <c r="O449" s="146"/>
      <c r="P449" s="134">
        <f t="shared" si="6"/>
        <v>0</v>
      </c>
      <c r="Q449" s="135" t="str">
        <f>VLOOKUP(P449,IDCODE!$A$1:$B$96,2,0)</f>
        <v>Không</v>
      </c>
      <c r="R449" s="135" t="e">
        <f>VLOOKUP(B449,DS!$D$3:$P$2489,13,0)</f>
        <v>#N/A</v>
      </c>
      <c r="S449" s="135"/>
    </row>
    <row r="450" spans="1:19" s="137" customFormat="1" ht="13.5">
      <c r="A450" s="133">
        <v>444</v>
      </c>
      <c r="B450" s="142">
        <f>DS!D446</f>
        <v>0</v>
      </c>
      <c r="C450" s="143" t="e">
        <f>VLOOKUP(B450,DS!$D$3:$I$2489,2,0)</f>
        <v>#N/A</v>
      </c>
      <c r="D450" s="144" t="e">
        <f>VLOOKUP(B450,DS!$D$3:$I$2489,3,0)</f>
        <v>#N/A</v>
      </c>
      <c r="E450" s="145" t="e">
        <f>VLOOKUP(B450,DS!$D$3:$I$2489,5,0)</f>
        <v>#N/A</v>
      </c>
      <c r="F450" s="145" t="e">
        <f>VLOOKUP(B450,DS!$D$3:$I$2489,6,0)</f>
        <v>#N/A</v>
      </c>
      <c r="G450" s="136"/>
      <c r="H450" s="136"/>
      <c r="I450" s="136"/>
      <c r="J450" s="136"/>
      <c r="K450" s="136"/>
      <c r="L450" s="136"/>
      <c r="M450" s="136"/>
      <c r="N450" s="136"/>
      <c r="O450" s="146"/>
      <c r="P450" s="134">
        <f t="shared" si="6"/>
        <v>0</v>
      </c>
      <c r="Q450" s="135" t="str">
        <f>VLOOKUP(P450,IDCODE!$A$1:$B$96,2,0)</f>
        <v>Không</v>
      </c>
      <c r="R450" s="135" t="e">
        <f>VLOOKUP(B450,DS!$D$3:$P$2489,13,0)</f>
        <v>#N/A</v>
      </c>
      <c r="S450" s="135"/>
    </row>
    <row r="451" spans="1:19" s="137" customFormat="1" ht="13.5">
      <c r="A451" s="133">
        <v>445</v>
      </c>
      <c r="B451" s="142">
        <f>DS!D447</f>
        <v>0</v>
      </c>
      <c r="C451" s="143" t="e">
        <f>VLOOKUP(B451,DS!$D$3:$I$2489,2,0)</f>
        <v>#N/A</v>
      </c>
      <c r="D451" s="144" t="e">
        <f>VLOOKUP(B451,DS!$D$3:$I$2489,3,0)</f>
        <v>#N/A</v>
      </c>
      <c r="E451" s="145" t="e">
        <f>VLOOKUP(B451,DS!$D$3:$I$2489,5,0)</f>
        <v>#N/A</v>
      </c>
      <c r="F451" s="145" t="e">
        <f>VLOOKUP(B451,DS!$D$3:$I$2489,6,0)</f>
        <v>#N/A</v>
      </c>
      <c r="G451" s="136"/>
      <c r="H451" s="136"/>
      <c r="I451" s="136"/>
      <c r="J451" s="136"/>
      <c r="K451" s="136"/>
      <c r="L451" s="136"/>
      <c r="M451" s="136"/>
      <c r="N451" s="136"/>
      <c r="O451" s="146"/>
      <c r="P451" s="134">
        <f t="shared" si="6"/>
        <v>0</v>
      </c>
      <c r="Q451" s="135" t="str">
        <f>VLOOKUP(P451,IDCODE!$A$1:$B$96,2,0)</f>
        <v>Không</v>
      </c>
      <c r="R451" s="135" t="e">
        <f>VLOOKUP(B451,DS!$D$3:$P$2489,13,0)</f>
        <v>#N/A</v>
      </c>
      <c r="S451" s="135"/>
    </row>
    <row r="452" spans="1:19" s="137" customFormat="1" ht="13.5">
      <c r="A452" s="133">
        <v>446</v>
      </c>
      <c r="B452" s="142">
        <f>DS!D448</f>
        <v>0</v>
      </c>
      <c r="C452" s="143" t="e">
        <f>VLOOKUP(B452,DS!$D$3:$I$2489,2,0)</f>
        <v>#N/A</v>
      </c>
      <c r="D452" s="144" t="e">
        <f>VLOOKUP(B452,DS!$D$3:$I$2489,3,0)</f>
        <v>#N/A</v>
      </c>
      <c r="E452" s="145" t="e">
        <f>VLOOKUP(B452,DS!$D$3:$I$2489,5,0)</f>
        <v>#N/A</v>
      </c>
      <c r="F452" s="145" t="e">
        <f>VLOOKUP(B452,DS!$D$3:$I$2489,6,0)</f>
        <v>#N/A</v>
      </c>
      <c r="G452" s="136"/>
      <c r="H452" s="136"/>
      <c r="I452" s="136"/>
      <c r="J452" s="136"/>
      <c r="K452" s="136"/>
      <c r="L452" s="136"/>
      <c r="M452" s="136"/>
      <c r="N452" s="136"/>
      <c r="O452" s="146"/>
      <c r="P452" s="134">
        <f t="shared" si="6"/>
        <v>0</v>
      </c>
      <c r="Q452" s="135" t="str">
        <f>VLOOKUP(P452,IDCODE!$A$1:$B$96,2,0)</f>
        <v>Không</v>
      </c>
      <c r="R452" s="135" t="e">
        <f>VLOOKUP(B452,DS!$D$3:$P$2489,13,0)</f>
        <v>#N/A</v>
      </c>
      <c r="S452" s="135"/>
    </row>
    <row r="453" spans="1:19" s="137" customFormat="1" ht="13.5">
      <c r="A453" s="133">
        <v>447</v>
      </c>
      <c r="B453" s="142">
        <f>DS!D449</f>
        <v>0</v>
      </c>
      <c r="C453" s="143" t="e">
        <f>VLOOKUP(B453,DS!$D$3:$I$2489,2,0)</f>
        <v>#N/A</v>
      </c>
      <c r="D453" s="144" t="e">
        <f>VLOOKUP(B453,DS!$D$3:$I$2489,3,0)</f>
        <v>#N/A</v>
      </c>
      <c r="E453" s="145" t="e">
        <f>VLOOKUP(B453,DS!$D$3:$I$2489,5,0)</f>
        <v>#N/A</v>
      </c>
      <c r="F453" s="145" t="e">
        <f>VLOOKUP(B453,DS!$D$3:$I$2489,6,0)</f>
        <v>#N/A</v>
      </c>
      <c r="G453" s="136"/>
      <c r="H453" s="136"/>
      <c r="I453" s="136"/>
      <c r="J453" s="136"/>
      <c r="K453" s="136"/>
      <c r="L453" s="136"/>
      <c r="M453" s="136"/>
      <c r="N453" s="136"/>
      <c r="O453" s="146"/>
      <c r="P453" s="134">
        <f t="shared" si="6"/>
        <v>0</v>
      </c>
      <c r="Q453" s="135" t="str">
        <f>VLOOKUP(P453,IDCODE!$A$1:$B$96,2,0)</f>
        <v>Không</v>
      </c>
      <c r="R453" s="135" t="e">
        <f>VLOOKUP(B453,DS!$D$3:$P$2489,13,0)</f>
        <v>#N/A</v>
      </c>
      <c r="S453" s="135"/>
    </row>
    <row r="454" spans="1:19" s="137" customFormat="1" ht="13.5">
      <c r="A454" s="133">
        <v>448</v>
      </c>
      <c r="B454" s="142">
        <f>DS!D450</f>
        <v>0</v>
      </c>
      <c r="C454" s="143" t="e">
        <f>VLOOKUP(B454,DS!$D$3:$I$2489,2,0)</f>
        <v>#N/A</v>
      </c>
      <c r="D454" s="144" t="e">
        <f>VLOOKUP(B454,DS!$D$3:$I$2489,3,0)</f>
        <v>#N/A</v>
      </c>
      <c r="E454" s="145" t="e">
        <f>VLOOKUP(B454,DS!$D$3:$I$2489,5,0)</f>
        <v>#N/A</v>
      </c>
      <c r="F454" s="145" t="e">
        <f>VLOOKUP(B454,DS!$D$3:$I$2489,6,0)</f>
        <v>#N/A</v>
      </c>
      <c r="G454" s="136"/>
      <c r="H454" s="136"/>
      <c r="I454" s="136"/>
      <c r="J454" s="136"/>
      <c r="K454" s="136"/>
      <c r="L454" s="136"/>
      <c r="M454" s="136"/>
      <c r="N454" s="136"/>
      <c r="O454" s="146"/>
      <c r="P454" s="134">
        <f t="shared" si="6"/>
        <v>0</v>
      </c>
      <c r="Q454" s="135" t="str">
        <f>VLOOKUP(P454,IDCODE!$A$1:$B$96,2,0)</f>
        <v>Không</v>
      </c>
      <c r="R454" s="135" t="e">
        <f>VLOOKUP(B454,DS!$D$3:$P$2489,13,0)</f>
        <v>#N/A</v>
      </c>
      <c r="S454" s="135"/>
    </row>
    <row r="455" spans="1:19" s="137" customFormat="1" ht="13.5">
      <c r="A455" s="133">
        <v>449</v>
      </c>
      <c r="B455" s="142">
        <f>DS!D451</f>
        <v>0</v>
      </c>
      <c r="C455" s="143" t="e">
        <f>VLOOKUP(B455,DS!$D$3:$I$2489,2,0)</f>
        <v>#N/A</v>
      </c>
      <c r="D455" s="144" t="e">
        <f>VLOOKUP(B455,DS!$D$3:$I$2489,3,0)</f>
        <v>#N/A</v>
      </c>
      <c r="E455" s="145" t="e">
        <f>VLOOKUP(B455,DS!$D$3:$I$2489,5,0)</f>
        <v>#N/A</v>
      </c>
      <c r="F455" s="145" t="e">
        <f>VLOOKUP(B455,DS!$D$3:$I$2489,6,0)</f>
        <v>#N/A</v>
      </c>
      <c r="G455" s="136"/>
      <c r="H455" s="136"/>
      <c r="I455" s="136"/>
      <c r="J455" s="136"/>
      <c r="K455" s="136"/>
      <c r="L455" s="136"/>
      <c r="M455" s="136"/>
      <c r="N455" s="136"/>
      <c r="O455" s="146"/>
      <c r="P455" s="134">
        <f t="shared" si="6"/>
        <v>0</v>
      </c>
      <c r="Q455" s="135" t="str">
        <f>VLOOKUP(P455,IDCODE!$A$1:$B$96,2,0)</f>
        <v>Không</v>
      </c>
      <c r="R455" s="135" t="e">
        <f>VLOOKUP(B455,DS!$D$3:$P$2489,13,0)</f>
        <v>#N/A</v>
      </c>
      <c r="S455" s="135"/>
    </row>
    <row r="456" spans="1:19" s="137" customFormat="1" ht="13.5">
      <c r="A456" s="133">
        <v>450</v>
      </c>
      <c r="B456" s="142">
        <f>DS!D452</f>
        <v>0</v>
      </c>
      <c r="C456" s="143" t="e">
        <f>VLOOKUP(B456,DS!$D$3:$I$2489,2,0)</f>
        <v>#N/A</v>
      </c>
      <c r="D456" s="144" t="e">
        <f>VLOOKUP(B456,DS!$D$3:$I$2489,3,0)</f>
        <v>#N/A</v>
      </c>
      <c r="E456" s="145" t="e">
        <f>VLOOKUP(B456,DS!$D$3:$I$2489,5,0)</f>
        <v>#N/A</v>
      </c>
      <c r="F456" s="145" t="e">
        <f>VLOOKUP(B456,DS!$D$3:$I$2489,6,0)</f>
        <v>#N/A</v>
      </c>
      <c r="G456" s="136"/>
      <c r="H456" s="136"/>
      <c r="I456" s="136"/>
      <c r="J456" s="136"/>
      <c r="K456" s="136"/>
      <c r="L456" s="136"/>
      <c r="M456" s="136"/>
      <c r="N456" s="136"/>
      <c r="O456" s="146"/>
      <c r="P456" s="134">
        <f t="shared" ref="P456:P472" si="7">IF(OR(ISNUMBER(O456)=FALSE,$P$6&lt;&gt;100%,O456&lt;4),0,ROUND(SUMPRODUCT($G$6:$O$6,G456:O456),1))</f>
        <v>0</v>
      </c>
      <c r="Q456" s="135" t="str">
        <f>VLOOKUP(P456,IDCODE!$A$1:$B$96,2,0)</f>
        <v>Không</v>
      </c>
      <c r="R456" s="135" t="e">
        <f>VLOOKUP(B456,DS!$D$3:$P$2489,13,0)</f>
        <v>#N/A</v>
      </c>
      <c r="S456" s="135"/>
    </row>
    <row r="457" spans="1:19" s="137" customFormat="1" ht="13.5">
      <c r="A457" s="133">
        <v>451</v>
      </c>
      <c r="B457" s="142">
        <f>DS!D453</f>
        <v>0</v>
      </c>
      <c r="C457" s="143" t="e">
        <f>VLOOKUP(B457,DS!$D$3:$I$2489,2,0)</f>
        <v>#N/A</v>
      </c>
      <c r="D457" s="144" t="e">
        <f>VLOOKUP(B457,DS!$D$3:$I$2489,3,0)</f>
        <v>#N/A</v>
      </c>
      <c r="E457" s="145" t="e">
        <f>VLOOKUP(B457,DS!$D$3:$I$2489,5,0)</f>
        <v>#N/A</v>
      </c>
      <c r="F457" s="145" t="e">
        <f>VLOOKUP(B457,DS!$D$3:$I$2489,6,0)</f>
        <v>#N/A</v>
      </c>
      <c r="G457" s="136"/>
      <c r="H457" s="136"/>
      <c r="I457" s="136"/>
      <c r="J457" s="136"/>
      <c r="K457" s="136"/>
      <c r="L457" s="136"/>
      <c r="M457" s="136"/>
      <c r="N457" s="136"/>
      <c r="O457" s="146"/>
      <c r="P457" s="134">
        <f t="shared" si="7"/>
        <v>0</v>
      </c>
      <c r="Q457" s="135" t="str">
        <f>VLOOKUP(P457,IDCODE!$A$1:$B$96,2,0)</f>
        <v>Không</v>
      </c>
      <c r="R457" s="135" t="e">
        <f>VLOOKUP(B457,DS!$D$3:$P$2489,13,0)</f>
        <v>#N/A</v>
      </c>
      <c r="S457" s="135"/>
    </row>
    <row r="458" spans="1:19" s="137" customFormat="1" ht="13.5">
      <c r="A458" s="133">
        <v>452</v>
      </c>
      <c r="B458" s="142">
        <f>DS!D454</f>
        <v>0</v>
      </c>
      <c r="C458" s="143" t="e">
        <f>VLOOKUP(B458,DS!$D$3:$I$2489,2,0)</f>
        <v>#N/A</v>
      </c>
      <c r="D458" s="144" t="e">
        <f>VLOOKUP(B458,DS!$D$3:$I$2489,3,0)</f>
        <v>#N/A</v>
      </c>
      <c r="E458" s="145" t="e">
        <f>VLOOKUP(B458,DS!$D$3:$I$2489,5,0)</f>
        <v>#N/A</v>
      </c>
      <c r="F458" s="145" t="e">
        <f>VLOOKUP(B458,DS!$D$3:$I$2489,6,0)</f>
        <v>#N/A</v>
      </c>
      <c r="G458" s="136"/>
      <c r="H458" s="136"/>
      <c r="I458" s="136"/>
      <c r="J458" s="136"/>
      <c r="K458" s="136"/>
      <c r="L458" s="136"/>
      <c r="M458" s="136"/>
      <c r="N458" s="136"/>
      <c r="O458" s="146"/>
      <c r="P458" s="134">
        <f t="shared" si="7"/>
        <v>0</v>
      </c>
      <c r="Q458" s="135" t="str">
        <f>VLOOKUP(P458,IDCODE!$A$1:$B$96,2,0)</f>
        <v>Không</v>
      </c>
      <c r="R458" s="135" t="e">
        <f>VLOOKUP(B458,DS!$D$3:$P$2489,13,0)</f>
        <v>#N/A</v>
      </c>
      <c r="S458" s="135"/>
    </row>
    <row r="459" spans="1:19" s="137" customFormat="1" ht="13.5">
      <c r="A459" s="133">
        <v>453</v>
      </c>
      <c r="B459" s="142">
        <f>DS!D455</f>
        <v>0</v>
      </c>
      <c r="C459" s="143" t="e">
        <f>VLOOKUP(B459,DS!$D$3:$I$2489,2,0)</f>
        <v>#N/A</v>
      </c>
      <c r="D459" s="144" t="e">
        <f>VLOOKUP(B459,DS!$D$3:$I$2489,3,0)</f>
        <v>#N/A</v>
      </c>
      <c r="E459" s="145" t="e">
        <f>VLOOKUP(B459,DS!$D$3:$I$2489,5,0)</f>
        <v>#N/A</v>
      </c>
      <c r="F459" s="145" t="e">
        <f>VLOOKUP(B459,DS!$D$3:$I$2489,6,0)</f>
        <v>#N/A</v>
      </c>
      <c r="G459" s="136"/>
      <c r="H459" s="136"/>
      <c r="I459" s="136"/>
      <c r="J459" s="136"/>
      <c r="K459" s="136"/>
      <c r="L459" s="136"/>
      <c r="M459" s="136"/>
      <c r="N459" s="136"/>
      <c r="O459" s="146"/>
      <c r="P459" s="134">
        <f t="shared" si="7"/>
        <v>0</v>
      </c>
      <c r="Q459" s="135" t="str">
        <f>VLOOKUP(P459,IDCODE!$A$1:$B$96,2,0)</f>
        <v>Không</v>
      </c>
      <c r="R459" s="135" t="e">
        <f>VLOOKUP(B459,DS!$D$3:$P$2489,13,0)</f>
        <v>#N/A</v>
      </c>
      <c r="S459" s="135"/>
    </row>
    <row r="460" spans="1:19" s="137" customFormat="1" ht="13.5">
      <c r="A460" s="133">
        <v>454</v>
      </c>
      <c r="B460" s="142">
        <f>DS!D456</f>
        <v>0</v>
      </c>
      <c r="C460" s="143" t="e">
        <f>VLOOKUP(B460,DS!$D$3:$I$2489,2,0)</f>
        <v>#N/A</v>
      </c>
      <c r="D460" s="144" t="e">
        <f>VLOOKUP(B460,DS!$D$3:$I$2489,3,0)</f>
        <v>#N/A</v>
      </c>
      <c r="E460" s="145" t="e">
        <f>VLOOKUP(B460,DS!$D$3:$I$2489,5,0)</f>
        <v>#N/A</v>
      </c>
      <c r="F460" s="145" t="e">
        <f>VLOOKUP(B460,DS!$D$3:$I$2489,6,0)</f>
        <v>#N/A</v>
      </c>
      <c r="G460" s="136"/>
      <c r="H460" s="136"/>
      <c r="I460" s="136"/>
      <c r="J460" s="136"/>
      <c r="K460" s="136"/>
      <c r="L460" s="136"/>
      <c r="M460" s="136"/>
      <c r="N460" s="136"/>
      <c r="O460" s="146"/>
      <c r="P460" s="134">
        <f t="shared" si="7"/>
        <v>0</v>
      </c>
      <c r="Q460" s="135" t="str">
        <f>VLOOKUP(P460,IDCODE!$A$1:$B$96,2,0)</f>
        <v>Không</v>
      </c>
      <c r="R460" s="135" t="e">
        <f>VLOOKUP(B460,DS!$D$3:$P$2489,13,0)</f>
        <v>#N/A</v>
      </c>
      <c r="S460" s="135"/>
    </row>
    <row r="461" spans="1:19" s="137" customFormat="1" ht="13.5">
      <c r="A461" s="133">
        <v>455</v>
      </c>
      <c r="B461" s="142">
        <f>DS!D457</f>
        <v>0</v>
      </c>
      <c r="C461" s="143" t="e">
        <f>VLOOKUP(B461,DS!$D$3:$I$2489,2,0)</f>
        <v>#N/A</v>
      </c>
      <c r="D461" s="144" t="e">
        <f>VLOOKUP(B461,DS!$D$3:$I$2489,3,0)</f>
        <v>#N/A</v>
      </c>
      <c r="E461" s="145" t="e">
        <f>VLOOKUP(B461,DS!$D$3:$I$2489,5,0)</f>
        <v>#N/A</v>
      </c>
      <c r="F461" s="145" t="e">
        <f>VLOOKUP(B461,DS!$D$3:$I$2489,6,0)</f>
        <v>#N/A</v>
      </c>
      <c r="G461" s="136"/>
      <c r="H461" s="136"/>
      <c r="I461" s="136"/>
      <c r="J461" s="136"/>
      <c r="K461" s="136"/>
      <c r="L461" s="136"/>
      <c r="M461" s="136"/>
      <c r="N461" s="136"/>
      <c r="O461" s="146"/>
      <c r="P461" s="134">
        <f t="shared" si="7"/>
        <v>0</v>
      </c>
      <c r="Q461" s="135" t="str">
        <f>VLOOKUP(P461,IDCODE!$A$1:$B$96,2,0)</f>
        <v>Không</v>
      </c>
      <c r="R461" s="135" t="e">
        <f>VLOOKUP(B461,DS!$D$3:$P$2489,13,0)</f>
        <v>#N/A</v>
      </c>
      <c r="S461" s="135"/>
    </row>
    <row r="462" spans="1:19" s="137" customFormat="1" ht="13.5">
      <c r="A462" s="133">
        <v>456</v>
      </c>
      <c r="B462" s="142">
        <f>DS!D458</f>
        <v>0</v>
      </c>
      <c r="C462" s="143" t="e">
        <f>VLOOKUP(B462,DS!$D$3:$I$2489,2,0)</f>
        <v>#N/A</v>
      </c>
      <c r="D462" s="144" t="e">
        <f>VLOOKUP(B462,DS!$D$3:$I$2489,3,0)</f>
        <v>#N/A</v>
      </c>
      <c r="E462" s="145" t="e">
        <f>VLOOKUP(B462,DS!$D$3:$I$2489,5,0)</f>
        <v>#N/A</v>
      </c>
      <c r="F462" s="145" t="e">
        <f>VLOOKUP(B462,DS!$D$3:$I$2489,6,0)</f>
        <v>#N/A</v>
      </c>
      <c r="G462" s="136"/>
      <c r="H462" s="136"/>
      <c r="I462" s="136"/>
      <c r="J462" s="136"/>
      <c r="K462" s="136"/>
      <c r="L462" s="136"/>
      <c r="M462" s="136"/>
      <c r="N462" s="136"/>
      <c r="O462" s="146"/>
      <c r="P462" s="134">
        <f t="shared" si="7"/>
        <v>0</v>
      </c>
      <c r="Q462" s="135" t="str">
        <f>VLOOKUP(P462,IDCODE!$A$1:$B$96,2,0)</f>
        <v>Không</v>
      </c>
      <c r="R462" s="135" t="e">
        <f>VLOOKUP(B462,DS!$D$3:$P$2489,13,0)</f>
        <v>#N/A</v>
      </c>
      <c r="S462" s="135"/>
    </row>
    <row r="463" spans="1:19" s="137" customFormat="1" ht="13.5">
      <c r="A463" s="133">
        <v>457</v>
      </c>
      <c r="B463" s="142">
        <f>DS!D459</f>
        <v>0</v>
      </c>
      <c r="C463" s="143" t="e">
        <f>VLOOKUP(B463,DS!$D$3:$I$2489,2,0)</f>
        <v>#N/A</v>
      </c>
      <c r="D463" s="144" t="e">
        <f>VLOOKUP(B463,DS!$D$3:$I$2489,3,0)</f>
        <v>#N/A</v>
      </c>
      <c r="E463" s="145" t="e">
        <f>VLOOKUP(B463,DS!$D$3:$I$2489,5,0)</f>
        <v>#N/A</v>
      </c>
      <c r="F463" s="145" t="e">
        <f>VLOOKUP(B463,DS!$D$3:$I$2489,6,0)</f>
        <v>#N/A</v>
      </c>
      <c r="G463" s="136"/>
      <c r="H463" s="136"/>
      <c r="I463" s="136"/>
      <c r="J463" s="136"/>
      <c r="K463" s="136"/>
      <c r="L463" s="136"/>
      <c r="M463" s="136"/>
      <c r="N463" s="136"/>
      <c r="O463" s="146"/>
      <c r="P463" s="134">
        <f t="shared" si="7"/>
        <v>0</v>
      </c>
      <c r="Q463" s="135" t="str">
        <f>VLOOKUP(P463,IDCODE!$A$1:$B$96,2,0)</f>
        <v>Không</v>
      </c>
      <c r="R463" s="135" t="e">
        <f>VLOOKUP(B463,DS!$D$3:$P$2489,13,0)</f>
        <v>#N/A</v>
      </c>
      <c r="S463" s="135"/>
    </row>
    <row r="464" spans="1:19" s="137" customFormat="1" ht="13.5">
      <c r="A464" s="133">
        <v>458</v>
      </c>
      <c r="B464" s="142">
        <f>DS!D460</f>
        <v>0</v>
      </c>
      <c r="C464" s="143" t="e">
        <f>VLOOKUP(B464,DS!$D$3:$I$2489,2,0)</f>
        <v>#N/A</v>
      </c>
      <c r="D464" s="144" t="e">
        <f>VLOOKUP(B464,DS!$D$3:$I$2489,3,0)</f>
        <v>#N/A</v>
      </c>
      <c r="E464" s="145" t="e">
        <f>VLOOKUP(B464,DS!$D$3:$I$2489,5,0)</f>
        <v>#N/A</v>
      </c>
      <c r="F464" s="145" t="e">
        <f>VLOOKUP(B464,DS!$D$3:$I$2489,6,0)</f>
        <v>#N/A</v>
      </c>
      <c r="G464" s="136"/>
      <c r="H464" s="136"/>
      <c r="I464" s="136"/>
      <c r="J464" s="136"/>
      <c r="K464" s="136"/>
      <c r="L464" s="136"/>
      <c r="M464" s="136"/>
      <c r="N464" s="136"/>
      <c r="O464" s="146"/>
      <c r="P464" s="134">
        <f t="shared" si="7"/>
        <v>0</v>
      </c>
      <c r="Q464" s="135" t="str">
        <f>VLOOKUP(P464,IDCODE!$A$1:$B$96,2,0)</f>
        <v>Không</v>
      </c>
      <c r="R464" s="135" t="e">
        <f>VLOOKUP(B464,DS!$D$3:$P$2489,13,0)</f>
        <v>#N/A</v>
      </c>
      <c r="S464" s="135"/>
    </row>
    <row r="465" spans="1:19" s="137" customFormat="1" ht="13.5">
      <c r="A465" s="133">
        <v>459</v>
      </c>
      <c r="B465" s="142">
        <f>DS!D461</f>
        <v>0</v>
      </c>
      <c r="C465" s="143" t="e">
        <f>VLOOKUP(B465,DS!$D$3:$I$2489,2,0)</f>
        <v>#N/A</v>
      </c>
      <c r="D465" s="144" t="e">
        <f>VLOOKUP(B465,DS!$D$3:$I$2489,3,0)</f>
        <v>#N/A</v>
      </c>
      <c r="E465" s="145" t="e">
        <f>VLOOKUP(B465,DS!$D$3:$I$2489,5,0)</f>
        <v>#N/A</v>
      </c>
      <c r="F465" s="145" t="e">
        <f>VLOOKUP(B465,DS!$D$3:$I$2489,6,0)</f>
        <v>#N/A</v>
      </c>
      <c r="G465" s="136"/>
      <c r="H465" s="136"/>
      <c r="I465" s="136"/>
      <c r="J465" s="136"/>
      <c r="K465" s="136"/>
      <c r="L465" s="136"/>
      <c r="M465" s="136"/>
      <c r="N465" s="136"/>
      <c r="O465" s="146"/>
      <c r="P465" s="134">
        <f t="shared" si="7"/>
        <v>0</v>
      </c>
      <c r="Q465" s="135" t="str">
        <f>VLOOKUP(P465,IDCODE!$A$1:$B$96,2,0)</f>
        <v>Không</v>
      </c>
      <c r="R465" s="135" t="e">
        <f>VLOOKUP(B465,DS!$D$3:$P$2489,13,0)</f>
        <v>#N/A</v>
      </c>
      <c r="S465" s="135"/>
    </row>
    <row r="466" spans="1:19" s="137" customFormat="1" ht="13.5">
      <c r="A466" s="133">
        <v>460</v>
      </c>
      <c r="B466" s="142">
        <f>DS!D462</f>
        <v>0</v>
      </c>
      <c r="C466" s="143" t="e">
        <f>VLOOKUP(B466,DS!$D$3:$I$2489,2,0)</f>
        <v>#N/A</v>
      </c>
      <c r="D466" s="144" t="e">
        <f>VLOOKUP(B466,DS!$D$3:$I$2489,3,0)</f>
        <v>#N/A</v>
      </c>
      <c r="E466" s="145" t="e">
        <f>VLOOKUP(B466,DS!$D$3:$I$2489,5,0)</f>
        <v>#N/A</v>
      </c>
      <c r="F466" s="145" t="e">
        <f>VLOOKUP(B466,DS!$D$3:$I$2489,6,0)</f>
        <v>#N/A</v>
      </c>
      <c r="G466" s="136"/>
      <c r="H466" s="136"/>
      <c r="I466" s="136"/>
      <c r="J466" s="136"/>
      <c r="K466" s="136"/>
      <c r="L466" s="136"/>
      <c r="M466" s="136"/>
      <c r="N466" s="136"/>
      <c r="O466" s="146"/>
      <c r="P466" s="134">
        <f t="shared" si="7"/>
        <v>0</v>
      </c>
      <c r="Q466" s="135" t="str">
        <f>VLOOKUP(P466,IDCODE!$A$1:$B$96,2,0)</f>
        <v>Không</v>
      </c>
      <c r="R466" s="135" t="e">
        <f>VLOOKUP(B466,DS!$D$3:$P$2489,13,0)</f>
        <v>#N/A</v>
      </c>
      <c r="S466" s="135"/>
    </row>
    <row r="467" spans="1:19" s="137" customFormat="1" ht="13.5">
      <c r="A467" s="133">
        <v>461</v>
      </c>
      <c r="B467" s="142">
        <f>DS!D463</f>
        <v>0</v>
      </c>
      <c r="C467" s="143" t="e">
        <f>VLOOKUP(B467,DS!$D$3:$I$2489,2,0)</f>
        <v>#N/A</v>
      </c>
      <c r="D467" s="144" t="e">
        <f>VLOOKUP(B467,DS!$D$3:$I$2489,3,0)</f>
        <v>#N/A</v>
      </c>
      <c r="E467" s="145" t="e">
        <f>VLOOKUP(B467,DS!$D$3:$I$2489,5,0)</f>
        <v>#N/A</v>
      </c>
      <c r="F467" s="145" t="e">
        <f>VLOOKUP(B467,DS!$D$3:$I$2489,6,0)</f>
        <v>#N/A</v>
      </c>
      <c r="G467" s="136"/>
      <c r="H467" s="136"/>
      <c r="I467" s="136"/>
      <c r="J467" s="136"/>
      <c r="K467" s="136"/>
      <c r="L467" s="136"/>
      <c r="M467" s="136"/>
      <c r="N467" s="136"/>
      <c r="O467" s="146"/>
      <c r="P467" s="134">
        <f t="shared" si="7"/>
        <v>0</v>
      </c>
      <c r="Q467" s="135" t="str">
        <f>VLOOKUP(P467,IDCODE!$A$1:$B$96,2,0)</f>
        <v>Không</v>
      </c>
      <c r="R467" s="135" t="e">
        <f>VLOOKUP(B467,DS!$D$3:$P$2489,13,0)</f>
        <v>#N/A</v>
      </c>
      <c r="S467" s="135"/>
    </row>
    <row r="468" spans="1:19" s="137" customFormat="1" ht="13.5">
      <c r="A468" s="133">
        <v>462</v>
      </c>
      <c r="B468" s="142">
        <f>DS!D464</f>
        <v>0</v>
      </c>
      <c r="C468" s="143" t="e">
        <f>VLOOKUP(B468,DS!$D$3:$I$2489,2,0)</f>
        <v>#N/A</v>
      </c>
      <c r="D468" s="144" t="e">
        <f>VLOOKUP(B468,DS!$D$3:$I$2489,3,0)</f>
        <v>#N/A</v>
      </c>
      <c r="E468" s="145" t="e">
        <f>VLOOKUP(B468,DS!$D$3:$I$2489,5,0)</f>
        <v>#N/A</v>
      </c>
      <c r="F468" s="145" t="e">
        <f>VLOOKUP(B468,DS!$D$3:$I$2489,6,0)</f>
        <v>#N/A</v>
      </c>
      <c r="G468" s="136"/>
      <c r="H468" s="136"/>
      <c r="I468" s="136"/>
      <c r="J468" s="136"/>
      <c r="K468" s="136"/>
      <c r="L468" s="136"/>
      <c r="M468" s="136"/>
      <c r="N468" s="136"/>
      <c r="O468" s="146"/>
      <c r="P468" s="134">
        <f t="shared" si="7"/>
        <v>0</v>
      </c>
      <c r="Q468" s="135" t="str">
        <f>VLOOKUP(P468,IDCODE!$A$1:$B$96,2,0)</f>
        <v>Không</v>
      </c>
      <c r="R468" s="135" t="e">
        <f>VLOOKUP(B468,DS!$D$3:$P$2489,13,0)</f>
        <v>#N/A</v>
      </c>
      <c r="S468" s="135"/>
    </row>
    <row r="469" spans="1:19" s="137" customFormat="1" ht="13.5">
      <c r="A469" s="133">
        <v>463</v>
      </c>
      <c r="B469" s="142">
        <f>DS!D465</f>
        <v>0</v>
      </c>
      <c r="C469" s="143" t="e">
        <f>VLOOKUP(B469,DS!$D$3:$I$2489,2,0)</f>
        <v>#N/A</v>
      </c>
      <c r="D469" s="144" t="e">
        <f>VLOOKUP(B469,DS!$D$3:$I$2489,3,0)</f>
        <v>#N/A</v>
      </c>
      <c r="E469" s="145" t="e">
        <f>VLOOKUP(B469,DS!$D$3:$I$2489,5,0)</f>
        <v>#N/A</v>
      </c>
      <c r="F469" s="145" t="e">
        <f>VLOOKUP(B469,DS!$D$3:$I$2489,6,0)</f>
        <v>#N/A</v>
      </c>
      <c r="G469" s="136"/>
      <c r="H469" s="136"/>
      <c r="I469" s="136"/>
      <c r="J469" s="136"/>
      <c r="K469" s="136"/>
      <c r="L469" s="136"/>
      <c r="M469" s="136"/>
      <c r="N469" s="136"/>
      <c r="O469" s="146"/>
      <c r="P469" s="134">
        <f t="shared" si="7"/>
        <v>0</v>
      </c>
      <c r="Q469" s="135" t="str">
        <f>VLOOKUP(P469,IDCODE!$A$1:$B$96,2,0)</f>
        <v>Không</v>
      </c>
      <c r="R469" s="135" t="e">
        <f>VLOOKUP(B469,DS!$D$3:$P$2489,13,0)</f>
        <v>#N/A</v>
      </c>
      <c r="S469" s="135"/>
    </row>
    <row r="470" spans="1:19" s="137" customFormat="1" ht="13.5">
      <c r="A470" s="133">
        <v>464</v>
      </c>
      <c r="B470" s="142">
        <f>DS!D466</f>
        <v>0</v>
      </c>
      <c r="C470" s="143" t="e">
        <f>VLOOKUP(B470,DS!$D$3:$I$2489,2,0)</f>
        <v>#N/A</v>
      </c>
      <c r="D470" s="144" t="e">
        <f>VLOOKUP(B470,DS!$D$3:$I$2489,3,0)</f>
        <v>#N/A</v>
      </c>
      <c r="E470" s="145" t="e">
        <f>VLOOKUP(B470,DS!$D$3:$I$2489,5,0)</f>
        <v>#N/A</v>
      </c>
      <c r="F470" s="145" t="e">
        <f>VLOOKUP(B470,DS!$D$3:$I$2489,6,0)</f>
        <v>#N/A</v>
      </c>
      <c r="G470" s="136"/>
      <c r="H470" s="136"/>
      <c r="I470" s="136"/>
      <c r="J470" s="136"/>
      <c r="K470" s="136"/>
      <c r="L470" s="136"/>
      <c r="M470" s="136"/>
      <c r="N470" s="136"/>
      <c r="O470" s="146"/>
      <c r="P470" s="134">
        <f t="shared" si="7"/>
        <v>0</v>
      </c>
      <c r="Q470" s="135" t="str">
        <f>VLOOKUP(P470,IDCODE!$A$1:$B$96,2,0)</f>
        <v>Không</v>
      </c>
      <c r="R470" s="135" t="e">
        <f>VLOOKUP(B470,DS!$D$3:$P$2489,13,0)</f>
        <v>#N/A</v>
      </c>
      <c r="S470" s="135"/>
    </row>
    <row r="471" spans="1:19" s="137" customFormat="1" ht="13.5">
      <c r="A471" s="133">
        <v>465</v>
      </c>
      <c r="B471" s="142">
        <f>DS!D467</f>
        <v>0</v>
      </c>
      <c r="C471" s="143" t="e">
        <f>VLOOKUP(B471,DS!$D$3:$I$2489,2,0)</f>
        <v>#N/A</v>
      </c>
      <c r="D471" s="144" t="e">
        <f>VLOOKUP(B471,DS!$D$3:$I$2489,3,0)</f>
        <v>#N/A</v>
      </c>
      <c r="E471" s="145" t="e">
        <f>VLOOKUP(B471,DS!$D$3:$I$2489,5,0)</f>
        <v>#N/A</v>
      </c>
      <c r="F471" s="145" t="e">
        <f>VLOOKUP(B471,DS!$D$3:$I$2489,6,0)</f>
        <v>#N/A</v>
      </c>
      <c r="G471" s="136"/>
      <c r="H471" s="136"/>
      <c r="I471" s="136"/>
      <c r="J471" s="136"/>
      <c r="K471" s="136"/>
      <c r="L471" s="136"/>
      <c r="M471" s="136"/>
      <c r="N471" s="136"/>
      <c r="O471" s="146"/>
      <c r="P471" s="134">
        <f t="shared" si="7"/>
        <v>0</v>
      </c>
      <c r="Q471" s="135" t="str">
        <f>VLOOKUP(P471,IDCODE!$A$1:$B$96,2,0)</f>
        <v>Không</v>
      </c>
      <c r="R471" s="135" t="e">
        <f>VLOOKUP(B471,DS!$D$3:$P$2489,13,0)</f>
        <v>#N/A</v>
      </c>
      <c r="S471" s="135"/>
    </row>
    <row r="472" spans="1:19" s="137" customFormat="1" ht="13.5">
      <c r="A472" s="133">
        <v>466</v>
      </c>
      <c r="B472" s="142">
        <f>DS!D468</f>
        <v>0</v>
      </c>
      <c r="C472" s="143" t="e">
        <f>VLOOKUP(B472,DS!$D$3:$I$2489,2,0)</f>
        <v>#N/A</v>
      </c>
      <c r="D472" s="144" t="e">
        <f>VLOOKUP(B472,DS!$D$3:$I$2489,3,0)</f>
        <v>#N/A</v>
      </c>
      <c r="E472" s="145" t="e">
        <f>VLOOKUP(B472,DS!$D$3:$I$2489,5,0)</f>
        <v>#N/A</v>
      </c>
      <c r="F472" s="145" t="e">
        <f>VLOOKUP(B472,DS!$D$3:$I$2489,6,0)</f>
        <v>#N/A</v>
      </c>
      <c r="G472" s="136"/>
      <c r="H472" s="136"/>
      <c r="I472" s="136"/>
      <c r="J472" s="136"/>
      <c r="K472" s="136"/>
      <c r="L472" s="136"/>
      <c r="M472" s="136"/>
      <c r="N472" s="136"/>
      <c r="O472" s="146"/>
      <c r="P472" s="134">
        <f t="shared" si="7"/>
        <v>0</v>
      </c>
      <c r="Q472" s="135" t="str">
        <f>VLOOKUP(P472,IDCODE!$A$1:$B$96,2,0)</f>
        <v>Không</v>
      </c>
      <c r="R472" s="135" t="e">
        <f>VLOOKUP(B472,DS!$D$3:$P$2489,13,0)</f>
        <v>#N/A</v>
      </c>
      <c r="S472" s="135"/>
    </row>
    <row r="473" spans="1:19" s="137" customFormat="1" ht="13.5">
      <c r="A473" s="133">
        <v>467</v>
      </c>
      <c r="B473" s="142">
        <f>DS!D469</f>
        <v>0</v>
      </c>
      <c r="C473" s="143" t="e">
        <f>VLOOKUP(B473,DS!$D$3:$I$2489,2,0)</f>
        <v>#N/A</v>
      </c>
      <c r="D473" s="144" t="e">
        <f>VLOOKUP(B473,DS!$D$3:$I$2489,3,0)</f>
        <v>#N/A</v>
      </c>
      <c r="E473" s="145" t="e">
        <f>VLOOKUP(B473,DS!$D$3:$I$2489,5,0)</f>
        <v>#N/A</v>
      </c>
      <c r="F473" s="145" t="e">
        <f>VLOOKUP(B473,DS!$D$3:$I$2489,6,0)</f>
        <v>#N/A</v>
      </c>
      <c r="G473" s="136"/>
      <c r="H473" s="136"/>
      <c r="I473" s="136"/>
      <c r="J473" s="136"/>
      <c r="K473" s="136"/>
      <c r="L473" s="136"/>
      <c r="M473" s="136"/>
      <c r="N473" s="136"/>
      <c r="O473" s="146"/>
      <c r="P473" s="134">
        <f t="shared" ref="P473:P536" si="8">IF(OR(ISNUMBER(O473)=FALSE,$P$6&lt;&gt;100%,O473&lt;4),0,ROUND(SUMPRODUCT($G$6:$O$6,G473:O473),1))</f>
        <v>0</v>
      </c>
      <c r="Q473" s="135" t="str">
        <f>VLOOKUP(P473,IDCODE!$A$1:$B$96,2,0)</f>
        <v>Không</v>
      </c>
      <c r="R473" s="135" t="e">
        <f>VLOOKUP(B473,DS!$D$3:$P$2489,13,0)</f>
        <v>#N/A</v>
      </c>
      <c r="S473" s="135"/>
    </row>
    <row r="474" spans="1:19" s="137" customFormat="1" ht="13.5">
      <c r="A474" s="133">
        <v>468</v>
      </c>
      <c r="B474" s="142">
        <f>DS!D470</f>
        <v>0</v>
      </c>
      <c r="C474" s="143" t="e">
        <f>VLOOKUP(B474,DS!$D$3:$I$2489,2,0)</f>
        <v>#N/A</v>
      </c>
      <c r="D474" s="144" t="e">
        <f>VLOOKUP(B474,DS!$D$3:$I$2489,3,0)</f>
        <v>#N/A</v>
      </c>
      <c r="E474" s="145" t="e">
        <f>VLOOKUP(B474,DS!$D$3:$I$2489,5,0)</f>
        <v>#N/A</v>
      </c>
      <c r="F474" s="145" t="e">
        <f>VLOOKUP(B474,DS!$D$3:$I$2489,6,0)</f>
        <v>#N/A</v>
      </c>
      <c r="G474" s="136"/>
      <c r="H474" s="136"/>
      <c r="I474" s="136"/>
      <c r="J474" s="136"/>
      <c r="K474" s="136"/>
      <c r="L474" s="136"/>
      <c r="M474" s="136"/>
      <c r="N474" s="136"/>
      <c r="O474" s="146"/>
      <c r="P474" s="134">
        <f t="shared" si="8"/>
        <v>0</v>
      </c>
      <c r="Q474" s="135" t="str">
        <f>VLOOKUP(P474,IDCODE!$A$1:$B$96,2,0)</f>
        <v>Không</v>
      </c>
      <c r="R474" s="135" t="e">
        <f>VLOOKUP(B474,DS!$D$3:$P$2489,13,0)</f>
        <v>#N/A</v>
      </c>
      <c r="S474" s="135"/>
    </row>
    <row r="475" spans="1:19" ht="13.5">
      <c r="A475" s="133">
        <v>469</v>
      </c>
      <c r="B475" s="142">
        <f>DS!D471</f>
        <v>0</v>
      </c>
      <c r="C475" s="143" t="e">
        <f>VLOOKUP(B475,DS!$D$3:$I$2489,2,0)</f>
        <v>#N/A</v>
      </c>
      <c r="D475" s="144" t="e">
        <f>VLOOKUP(B475,DS!$D$3:$I$2489,3,0)</f>
        <v>#N/A</v>
      </c>
      <c r="E475" s="145" t="e">
        <f>VLOOKUP(B475,DS!$D$3:$I$2489,5,0)</f>
        <v>#N/A</v>
      </c>
      <c r="F475" s="145" t="e">
        <f>VLOOKUP(B475,DS!$D$3:$I$2489,6,0)</f>
        <v>#N/A</v>
      </c>
      <c r="G475" s="136"/>
      <c r="H475" s="136"/>
      <c r="I475" s="136"/>
      <c r="J475" s="136"/>
      <c r="K475" s="136"/>
      <c r="L475" s="136"/>
      <c r="M475" s="136"/>
      <c r="N475" s="136"/>
      <c r="O475" s="146"/>
      <c r="P475" s="134">
        <f t="shared" si="8"/>
        <v>0</v>
      </c>
      <c r="Q475" s="135" t="str">
        <f>VLOOKUP(P475,IDCODE!$A$1:$B$96,2,0)</f>
        <v>Không</v>
      </c>
      <c r="R475" s="135" t="e">
        <f>VLOOKUP(B475,DS!$D$3:$P$2489,13,0)</f>
        <v>#N/A</v>
      </c>
    </row>
    <row r="476" spans="1:19" ht="13.5">
      <c r="A476" s="133">
        <v>470</v>
      </c>
      <c r="B476" s="142">
        <f>DS!D472</f>
        <v>0</v>
      </c>
      <c r="C476" s="143" t="e">
        <f>VLOOKUP(B476,DS!$D$3:$I$2489,2,0)</f>
        <v>#N/A</v>
      </c>
      <c r="D476" s="144" t="e">
        <f>VLOOKUP(B476,DS!$D$3:$I$2489,3,0)</f>
        <v>#N/A</v>
      </c>
      <c r="E476" s="145" t="e">
        <f>VLOOKUP(B476,DS!$D$3:$I$2489,5,0)</f>
        <v>#N/A</v>
      </c>
      <c r="F476" s="145" t="e">
        <f>VLOOKUP(B476,DS!$D$3:$I$2489,6,0)</f>
        <v>#N/A</v>
      </c>
      <c r="G476" s="136"/>
      <c r="H476" s="136"/>
      <c r="I476" s="136"/>
      <c r="J476" s="136"/>
      <c r="K476" s="136"/>
      <c r="L476" s="136"/>
      <c r="M476" s="136"/>
      <c r="N476" s="136"/>
      <c r="O476" s="146"/>
      <c r="P476" s="134">
        <f t="shared" si="8"/>
        <v>0</v>
      </c>
      <c r="Q476" s="135" t="str">
        <f>VLOOKUP(P476,IDCODE!$A$1:$B$96,2,0)</f>
        <v>Không</v>
      </c>
      <c r="R476" s="135" t="e">
        <f>VLOOKUP(B476,DS!$D$3:$P$2489,13,0)</f>
        <v>#N/A</v>
      </c>
    </row>
    <row r="477" spans="1:19" ht="13.5">
      <c r="A477" s="133">
        <v>471</v>
      </c>
      <c r="B477" s="142">
        <f>DS!D473</f>
        <v>0</v>
      </c>
      <c r="C477" s="143" t="e">
        <f>VLOOKUP(B477,DS!$D$3:$I$2489,2,0)</f>
        <v>#N/A</v>
      </c>
      <c r="D477" s="144" t="e">
        <f>VLOOKUP(B477,DS!$D$3:$I$2489,3,0)</f>
        <v>#N/A</v>
      </c>
      <c r="E477" s="145" t="e">
        <f>VLOOKUP(B477,DS!$D$3:$I$2489,5,0)</f>
        <v>#N/A</v>
      </c>
      <c r="F477" s="145" t="e">
        <f>VLOOKUP(B477,DS!$D$3:$I$2489,6,0)</f>
        <v>#N/A</v>
      </c>
      <c r="G477" s="136"/>
      <c r="H477" s="136"/>
      <c r="I477" s="136"/>
      <c r="J477" s="136"/>
      <c r="K477" s="136"/>
      <c r="L477" s="136"/>
      <c r="M477" s="136"/>
      <c r="N477" s="136"/>
      <c r="O477" s="146"/>
      <c r="P477" s="134">
        <f t="shared" si="8"/>
        <v>0</v>
      </c>
      <c r="Q477" s="135" t="str">
        <f>VLOOKUP(P477,IDCODE!$A$1:$B$96,2,0)</f>
        <v>Không</v>
      </c>
      <c r="R477" s="135" t="e">
        <f>VLOOKUP(B477,DS!$D$3:$P$2489,13,0)</f>
        <v>#N/A</v>
      </c>
    </row>
    <row r="478" spans="1:19" ht="13.5">
      <c r="A478" s="133">
        <v>472</v>
      </c>
      <c r="B478" s="142">
        <f>DS!D474</f>
        <v>0</v>
      </c>
      <c r="C478" s="143" t="e">
        <f>VLOOKUP(B478,DS!$D$3:$I$2489,2,0)</f>
        <v>#N/A</v>
      </c>
      <c r="D478" s="144" t="e">
        <f>VLOOKUP(B478,DS!$D$3:$I$2489,3,0)</f>
        <v>#N/A</v>
      </c>
      <c r="E478" s="145" t="e">
        <f>VLOOKUP(B478,DS!$D$3:$I$2489,5,0)</f>
        <v>#N/A</v>
      </c>
      <c r="F478" s="145" t="e">
        <f>VLOOKUP(B478,DS!$D$3:$I$2489,6,0)</f>
        <v>#N/A</v>
      </c>
      <c r="G478" s="136"/>
      <c r="H478" s="136"/>
      <c r="I478" s="136"/>
      <c r="J478" s="136"/>
      <c r="K478" s="136"/>
      <c r="L478" s="136"/>
      <c r="M478" s="136"/>
      <c r="N478" s="136"/>
      <c r="O478" s="146"/>
      <c r="P478" s="134">
        <f t="shared" si="8"/>
        <v>0</v>
      </c>
      <c r="Q478" s="135" t="str">
        <f>VLOOKUP(P478,IDCODE!$A$1:$B$96,2,0)</f>
        <v>Không</v>
      </c>
      <c r="R478" s="135" t="e">
        <f>VLOOKUP(B478,DS!$D$3:$P$2489,13,0)</f>
        <v>#N/A</v>
      </c>
    </row>
    <row r="479" spans="1:19" ht="13.5">
      <c r="A479" s="133">
        <v>473</v>
      </c>
      <c r="B479" s="142">
        <f>DS!D475</f>
        <v>0</v>
      </c>
      <c r="C479" s="143" t="e">
        <f>VLOOKUP(B479,DS!$D$3:$I$2489,2,0)</f>
        <v>#N/A</v>
      </c>
      <c r="D479" s="144" t="e">
        <f>VLOOKUP(B479,DS!$D$3:$I$2489,3,0)</f>
        <v>#N/A</v>
      </c>
      <c r="E479" s="145" t="e">
        <f>VLOOKUP(B479,DS!$D$3:$I$2489,5,0)</f>
        <v>#N/A</v>
      </c>
      <c r="F479" s="145" t="e">
        <f>VLOOKUP(B479,DS!$D$3:$I$2489,6,0)</f>
        <v>#N/A</v>
      </c>
      <c r="G479" s="136"/>
      <c r="H479" s="136"/>
      <c r="I479" s="136"/>
      <c r="J479" s="136"/>
      <c r="K479" s="136"/>
      <c r="L479" s="136"/>
      <c r="M479" s="136"/>
      <c r="N479" s="136"/>
      <c r="O479" s="146"/>
      <c r="P479" s="134">
        <f t="shared" si="8"/>
        <v>0</v>
      </c>
      <c r="Q479" s="135" t="str">
        <f>VLOOKUP(P479,IDCODE!$A$1:$B$96,2,0)</f>
        <v>Không</v>
      </c>
      <c r="R479" s="135" t="e">
        <f>VLOOKUP(B479,DS!$D$3:$P$2489,13,0)</f>
        <v>#N/A</v>
      </c>
    </row>
    <row r="480" spans="1:19" ht="13.5">
      <c r="A480" s="133">
        <v>474</v>
      </c>
      <c r="B480" s="142">
        <f>DS!D476</f>
        <v>0</v>
      </c>
      <c r="C480" s="143" t="e">
        <f>VLOOKUP(B480,DS!$D$3:$I$2489,2,0)</f>
        <v>#N/A</v>
      </c>
      <c r="D480" s="144" t="e">
        <f>VLOOKUP(B480,DS!$D$3:$I$2489,3,0)</f>
        <v>#N/A</v>
      </c>
      <c r="E480" s="145" t="e">
        <f>VLOOKUP(B480,DS!$D$3:$I$2489,5,0)</f>
        <v>#N/A</v>
      </c>
      <c r="F480" s="145" t="e">
        <f>VLOOKUP(B480,DS!$D$3:$I$2489,6,0)</f>
        <v>#N/A</v>
      </c>
      <c r="G480" s="136"/>
      <c r="H480" s="136"/>
      <c r="I480" s="136"/>
      <c r="J480" s="136"/>
      <c r="K480" s="136"/>
      <c r="L480" s="136"/>
      <c r="M480" s="136"/>
      <c r="N480" s="136"/>
      <c r="O480" s="146"/>
      <c r="P480" s="134">
        <f t="shared" si="8"/>
        <v>0</v>
      </c>
      <c r="Q480" s="135" t="str">
        <f>VLOOKUP(P480,IDCODE!$A$1:$B$96,2,0)</f>
        <v>Không</v>
      </c>
      <c r="R480" s="135" t="e">
        <f>VLOOKUP(B480,DS!$D$3:$P$2489,13,0)</f>
        <v>#N/A</v>
      </c>
    </row>
    <row r="481" spans="1:18" ht="13.5">
      <c r="A481" s="133">
        <v>475</v>
      </c>
      <c r="B481" s="142">
        <f>DS!D477</f>
        <v>0</v>
      </c>
      <c r="C481" s="143" t="e">
        <f>VLOOKUP(B481,DS!$D$3:$I$2489,2,0)</f>
        <v>#N/A</v>
      </c>
      <c r="D481" s="144" t="e">
        <f>VLOOKUP(B481,DS!$D$3:$I$2489,3,0)</f>
        <v>#N/A</v>
      </c>
      <c r="E481" s="145" t="e">
        <f>VLOOKUP(B481,DS!$D$3:$I$2489,5,0)</f>
        <v>#N/A</v>
      </c>
      <c r="F481" s="145" t="e">
        <f>VLOOKUP(B481,DS!$D$3:$I$2489,6,0)</f>
        <v>#N/A</v>
      </c>
      <c r="G481" s="136"/>
      <c r="H481" s="136"/>
      <c r="I481" s="136"/>
      <c r="J481" s="136"/>
      <c r="K481" s="136"/>
      <c r="L481" s="136"/>
      <c r="M481" s="136"/>
      <c r="N481" s="136"/>
      <c r="O481" s="146"/>
      <c r="P481" s="134">
        <f t="shared" si="8"/>
        <v>0</v>
      </c>
      <c r="Q481" s="135" t="str">
        <f>VLOOKUP(P481,IDCODE!$A$1:$B$96,2,0)</f>
        <v>Không</v>
      </c>
      <c r="R481" s="135" t="e">
        <f>VLOOKUP(B481,DS!$D$3:$P$2489,13,0)</f>
        <v>#N/A</v>
      </c>
    </row>
    <row r="482" spans="1:18" ht="13.5">
      <c r="A482" s="133">
        <v>476</v>
      </c>
      <c r="B482" s="142">
        <f>DS!D478</f>
        <v>0</v>
      </c>
      <c r="C482" s="143" t="e">
        <f>VLOOKUP(B482,DS!$D$3:$I$2489,2,0)</f>
        <v>#N/A</v>
      </c>
      <c r="D482" s="144" t="e">
        <f>VLOOKUP(B482,DS!$D$3:$I$2489,3,0)</f>
        <v>#N/A</v>
      </c>
      <c r="E482" s="145" t="e">
        <f>VLOOKUP(B482,DS!$D$3:$I$2489,5,0)</f>
        <v>#N/A</v>
      </c>
      <c r="F482" s="145" t="e">
        <f>VLOOKUP(B482,DS!$D$3:$I$2489,6,0)</f>
        <v>#N/A</v>
      </c>
      <c r="G482" s="136"/>
      <c r="H482" s="136"/>
      <c r="I482" s="136"/>
      <c r="J482" s="136"/>
      <c r="K482" s="136"/>
      <c r="L482" s="136"/>
      <c r="M482" s="136"/>
      <c r="N482" s="136"/>
      <c r="O482" s="146"/>
      <c r="P482" s="134">
        <f t="shared" si="8"/>
        <v>0</v>
      </c>
      <c r="Q482" s="135" t="str">
        <f>VLOOKUP(P482,IDCODE!$A$1:$B$96,2,0)</f>
        <v>Không</v>
      </c>
      <c r="R482" s="135" t="e">
        <f>VLOOKUP(B482,DS!$D$3:$P$2489,13,0)</f>
        <v>#N/A</v>
      </c>
    </row>
    <row r="483" spans="1:18" ht="13.5">
      <c r="A483" s="133">
        <v>477</v>
      </c>
      <c r="B483" s="142">
        <f>DS!D479</f>
        <v>0</v>
      </c>
      <c r="C483" s="143" t="e">
        <f>VLOOKUP(B483,DS!$D$3:$I$2489,2,0)</f>
        <v>#N/A</v>
      </c>
      <c r="D483" s="144" t="e">
        <f>VLOOKUP(B483,DS!$D$3:$I$2489,3,0)</f>
        <v>#N/A</v>
      </c>
      <c r="E483" s="145" t="e">
        <f>VLOOKUP(B483,DS!$D$3:$I$2489,5,0)</f>
        <v>#N/A</v>
      </c>
      <c r="F483" s="145" t="e">
        <f>VLOOKUP(B483,DS!$D$3:$I$2489,6,0)</f>
        <v>#N/A</v>
      </c>
      <c r="G483" s="136"/>
      <c r="H483" s="136"/>
      <c r="I483" s="136"/>
      <c r="J483" s="136"/>
      <c r="K483" s="136"/>
      <c r="L483" s="136"/>
      <c r="M483" s="136"/>
      <c r="N483" s="136"/>
      <c r="O483" s="146"/>
      <c r="P483" s="134">
        <f t="shared" si="8"/>
        <v>0</v>
      </c>
      <c r="Q483" s="135" t="str">
        <f>VLOOKUP(P483,IDCODE!$A$1:$B$96,2,0)</f>
        <v>Không</v>
      </c>
      <c r="R483" s="135" t="e">
        <f>VLOOKUP(B483,DS!$D$3:$P$2489,13,0)</f>
        <v>#N/A</v>
      </c>
    </row>
    <row r="484" spans="1:18" ht="13.5">
      <c r="A484" s="133">
        <v>478</v>
      </c>
      <c r="B484" s="142">
        <f>DS!D480</f>
        <v>0</v>
      </c>
      <c r="C484" s="143" t="e">
        <f>VLOOKUP(B484,DS!$D$3:$I$2489,2,0)</f>
        <v>#N/A</v>
      </c>
      <c r="D484" s="144" t="e">
        <f>VLOOKUP(B484,DS!$D$3:$I$2489,3,0)</f>
        <v>#N/A</v>
      </c>
      <c r="E484" s="145" t="e">
        <f>VLOOKUP(B484,DS!$D$3:$I$2489,5,0)</f>
        <v>#N/A</v>
      </c>
      <c r="F484" s="145" t="e">
        <f>VLOOKUP(B484,DS!$D$3:$I$2489,6,0)</f>
        <v>#N/A</v>
      </c>
      <c r="G484" s="136"/>
      <c r="H484" s="136"/>
      <c r="I484" s="136"/>
      <c r="J484" s="136"/>
      <c r="K484" s="136"/>
      <c r="L484" s="136"/>
      <c r="M484" s="136"/>
      <c r="N484" s="136"/>
      <c r="O484" s="146"/>
      <c r="P484" s="134">
        <f t="shared" si="8"/>
        <v>0</v>
      </c>
      <c r="Q484" s="135" t="str">
        <f>VLOOKUP(P484,IDCODE!$A$1:$B$96,2,0)</f>
        <v>Không</v>
      </c>
      <c r="R484" s="135" t="e">
        <f>VLOOKUP(B484,DS!$D$3:$P$2489,13,0)</f>
        <v>#N/A</v>
      </c>
    </row>
    <row r="485" spans="1:18" ht="13.5">
      <c r="A485" s="133">
        <v>479</v>
      </c>
      <c r="B485" s="142">
        <f>DS!D481</f>
        <v>0</v>
      </c>
      <c r="C485" s="143" t="e">
        <f>VLOOKUP(B485,DS!$D$3:$I$2489,2,0)</f>
        <v>#N/A</v>
      </c>
      <c r="D485" s="144" t="e">
        <f>VLOOKUP(B485,DS!$D$3:$I$2489,3,0)</f>
        <v>#N/A</v>
      </c>
      <c r="E485" s="145" t="e">
        <f>VLOOKUP(B485,DS!$D$3:$I$2489,5,0)</f>
        <v>#N/A</v>
      </c>
      <c r="F485" s="145" t="e">
        <f>VLOOKUP(B485,DS!$D$3:$I$2489,6,0)</f>
        <v>#N/A</v>
      </c>
      <c r="G485" s="136"/>
      <c r="H485" s="136"/>
      <c r="I485" s="136"/>
      <c r="J485" s="136"/>
      <c r="K485" s="136"/>
      <c r="L485" s="136"/>
      <c r="M485" s="136"/>
      <c r="N485" s="136"/>
      <c r="O485" s="146"/>
      <c r="P485" s="134">
        <f t="shared" si="8"/>
        <v>0</v>
      </c>
      <c r="Q485" s="135" t="str">
        <f>VLOOKUP(P485,IDCODE!$A$1:$B$96,2,0)</f>
        <v>Không</v>
      </c>
      <c r="R485" s="135" t="e">
        <f>VLOOKUP(B485,DS!$D$3:$P$2489,13,0)</f>
        <v>#N/A</v>
      </c>
    </row>
    <row r="486" spans="1:18" ht="13.5">
      <c r="A486" s="133">
        <v>480</v>
      </c>
      <c r="B486" s="142">
        <f>DS!D482</f>
        <v>0</v>
      </c>
      <c r="C486" s="143" t="e">
        <f>VLOOKUP(B486,DS!$D$3:$I$2489,2,0)</f>
        <v>#N/A</v>
      </c>
      <c r="D486" s="144" t="e">
        <f>VLOOKUP(B486,DS!$D$3:$I$2489,3,0)</f>
        <v>#N/A</v>
      </c>
      <c r="E486" s="145" t="e">
        <f>VLOOKUP(B486,DS!$D$3:$I$2489,5,0)</f>
        <v>#N/A</v>
      </c>
      <c r="F486" s="145" t="e">
        <f>VLOOKUP(B486,DS!$D$3:$I$2489,6,0)</f>
        <v>#N/A</v>
      </c>
      <c r="G486" s="136"/>
      <c r="H486" s="136"/>
      <c r="I486" s="136"/>
      <c r="J486" s="136"/>
      <c r="K486" s="136"/>
      <c r="L486" s="136"/>
      <c r="M486" s="136"/>
      <c r="N486" s="136"/>
      <c r="O486" s="146"/>
      <c r="P486" s="134">
        <f t="shared" si="8"/>
        <v>0</v>
      </c>
      <c r="Q486" s="135" t="str">
        <f>VLOOKUP(P486,IDCODE!$A$1:$B$96,2,0)</f>
        <v>Không</v>
      </c>
      <c r="R486" s="135" t="e">
        <f>VLOOKUP(B486,DS!$D$3:$P$2489,13,0)</f>
        <v>#N/A</v>
      </c>
    </row>
    <row r="487" spans="1:18" ht="13.5">
      <c r="A487" s="133">
        <v>481</v>
      </c>
      <c r="B487" s="142">
        <f>DS!D483</f>
        <v>0</v>
      </c>
      <c r="C487" s="143" t="e">
        <f>VLOOKUP(B487,DS!$D$3:$I$2489,2,0)</f>
        <v>#N/A</v>
      </c>
      <c r="D487" s="144" t="e">
        <f>VLOOKUP(B487,DS!$D$3:$I$2489,3,0)</f>
        <v>#N/A</v>
      </c>
      <c r="E487" s="145" t="e">
        <f>VLOOKUP(B487,DS!$D$3:$I$2489,5,0)</f>
        <v>#N/A</v>
      </c>
      <c r="F487" s="145" t="e">
        <f>VLOOKUP(B487,DS!$D$3:$I$2489,6,0)</f>
        <v>#N/A</v>
      </c>
      <c r="G487" s="136"/>
      <c r="H487" s="136"/>
      <c r="I487" s="136"/>
      <c r="J487" s="136"/>
      <c r="K487" s="136"/>
      <c r="L487" s="136"/>
      <c r="M487" s="136"/>
      <c r="N487" s="136"/>
      <c r="O487" s="146"/>
      <c r="P487" s="134">
        <f t="shared" si="8"/>
        <v>0</v>
      </c>
      <c r="Q487" s="135" t="str">
        <f>VLOOKUP(P487,IDCODE!$A$1:$B$96,2,0)</f>
        <v>Không</v>
      </c>
      <c r="R487" s="135" t="e">
        <f>VLOOKUP(B487,DS!$D$3:$P$2489,13,0)</f>
        <v>#N/A</v>
      </c>
    </row>
    <row r="488" spans="1:18" ht="13.5">
      <c r="A488" s="133">
        <v>482</v>
      </c>
      <c r="B488" s="142">
        <f>DS!D484</f>
        <v>0</v>
      </c>
      <c r="C488" s="143" t="e">
        <f>VLOOKUP(B488,DS!$D$3:$I$2489,2,0)</f>
        <v>#N/A</v>
      </c>
      <c r="D488" s="144" t="e">
        <f>VLOOKUP(B488,DS!$D$3:$I$2489,3,0)</f>
        <v>#N/A</v>
      </c>
      <c r="E488" s="145" t="e">
        <f>VLOOKUP(B488,DS!$D$3:$I$2489,5,0)</f>
        <v>#N/A</v>
      </c>
      <c r="F488" s="145" t="e">
        <f>VLOOKUP(B488,DS!$D$3:$I$2489,6,0)</f>
        <v>#N/A</v>
      </c>
      <c r="G488" s="136"/>
      <c r="H488" s="136"/>
      <c r="I488" s="136"/>
      <c r="J488" s="136"/>
      <c r="K488" s="136"/>
      <c r="L488" s="136"/>
      <c r="M488" s="136"/>
      <c r="N488" s="136"/>
      <c r="O488" s="146"/>
      <c r="P488" s="134">
        <f t="shared" si="8"/>
        <v>0</v>
      </c>
      <c r="Q488" s="135" t="str">
        <f>VLOOKUP(P488,IDCODE!$A$1:$B$96,2,0)</f>
        <v>Không</v>
      </c>
      <c r="R488" s="135" t="e">
        <f>VLOOKUP(B488,DS!$D$3:$P$2489,13,0)</f>
        <v>#N/A</v>
      </c>
    </row>
    <row r="489" spans="1:18" ht="13.5">
      <c r="A489" s="133">
        <v>483</v>
      </c>
      <c r="B489" s="142">
        <f>DS!D485</f>
        <v>0</v>
      </c>
      <c r="C489" s="143" t="e">
        <f>VLOOKUP(B489,DS!$D$3:$I$2489,2,0)</f>
        <v>#N/A</v>
      </c>
      <c r="D489" s="144" t="e">
        <f>VLOOKUP(B489,DS!$D$3:$I$2489,3,0)</f>
        <v>#N/A</v>
      </c>
      <c r="E489" s="145" t="e">
        <f>VLOOKUP(B489,DS!$D$3:$I$2489,5,0)</f>
        <v>#N/A</v>
      </c>
      <c r="F489" s="145" t="e">
        <f>VLOOKUP(B489,DS!$D$3:$I$2489,6,0)</f>
        <v>#N/A</v>
      </c>
      <c r="G489" s="136"/>
      <c r="H489" s="136"/>
      <c r="I489" s="136"/>
      <c r="J489" s="136"/>
      <c r="K489" s="136"/>
      <c r="L489" s="136"/>
      <c r="M489" s="136"/>
      <c r="N489" s="136"/>
      <c r="O489" s="146"/>
      <c r="P489" s="134">
        <f t="shared" si="8"/>
        <v>0</v>
      </c>
      <c r="Q489" s="135" t="str">
        <f>VLOOKUP(P489,IDCODE!$A$1:$B$96,2,0)</f>
        <v>Không</v>
      </c>
      <c r="R489" s="135" t="e">
        <f>VLOOKUP(B489,DS!$D$3:$P$2489,13,0)</f>
        <v>#N/A</v>
      </c>
    </row>
    <row r="490" spans="1:18" ht="13.5">
      <c r="A490" s="133">
        <v>484</v>
      </c>
      <c r="B490" s="142">
        <f>DS!D486</f>
        <v>0</v>
      </c>
      <c r="C490" s="143" t="e">
        <f>VLOOKUP(B490,DS!$D$3:$I$2489,2,0)</f>
        <v>#N/A</v>
      </c>
      <c r="D490" s="144" t="e">
        <f>VLOOKUP(B490,DS!$D$3:$I$2489,3,0)</f>
        <v>#N/A</v>
      </c>
      <c r="E490" s="145" t="e">
        <f>VLOOKUP(B490,DS!$D$3:$I$2489,5,0)</f>
        <v>#N/A</v>
      </c>
      <c r="F490" s="145" t="e">
        <f>VLOOKUP(B490,DS!$D$3:$I$2489,6,0)</f>
        <v>#N/A</v>
      </c>
      <c r="G490" s="136"/>
      <c r="H490" s="136"/>
      <c r="I490" s="136"/>
      <c r="J490" s="136"/>
      <c r="K490" s="136"/>
      <c r="L490" s="136"/>
      <c r="M490" s="136"/>
      <c r="N490" s="136"/>
      <c r="O490" s="146"/>
      <c r="P490" s="134">
        <f t="shared" si="8"/>
        <v>0</v>
      </c>
      <c r="Q490" s="135" t="str">
        <f>VLOOKUP(P490,IDCODE!$A$1:$B$96,2,0)</f>
        <v>Không</v>
      </c>
      <c r="R490" s="135" t="e">
        <f>VLOOKUP(B490,DS!$D$3:$P$2489,13,0)</f>
        <v>#N/A</v>
      </c>
    </row>
    <row r="491" spans="1:18" ht="13.5">
      <c r="A491" s="133">
        <v>485</v>
      </c>
      <c r="B491" s="142">
        <f>DS!D487</f>
        <v>0</v>
      </c>
      <c r="C491" s="143" t="e">
        <f>VLOOKUP(B491,DS!$D$3:$I$2489,2,0)</f>
        <v>#N/A</v>
      </c>
      <c r="D491" s="144" t="e">
        <f>VLOOKUP(B491,DS!$D$3:$I$2489,3,0)</f>
        <v>#N/A</v>
      </c>
      <c r="E491" s="145" t="e">
        <f>VLOOKUP(B491,DS!$D$3:$I$2489,5,0)</f>
        <v>#N/A</v>
      </c>
      <c r="F491" s="145" t="e">
        <f>VLOOKUP(B491,DS!$D$3:$I$2489,6,0)</f>
        <v>#N/A</v>
      </c>
      <c r="G491" s="136"/>
      <c r="H491" s="136"/>
      <c r="I491" s="136"/>
      <c r="J491" s="136"/>
      <c r="K491" s="136"/>
      <c r="L491" s="136"/>
      <c r="M491" s="136"/>
      <c r="N491" s="136"/>
      <c r="O491" s="146"/>
      <c r="P491" s="134">
        <f t="shared" si="8"/>
        <v>0</v>
      </c>
      <c r="Q491" s="135" t="str">
        <f>VLOOKUP(P491,IDCODE!$A$1:$B$96,2,0)</f>
        <v>Không</v>
      </c>
      <c r="R491" s="135" t="e">
        <f>VLOOKUP(B491,DS!$D$3:$P$2489,13,0)</f>
        <v>#N/A</v>
      </c>
    </row>
    <row r="492" spans="1:18" ht="13.5">
      <c r="A492" s="133">
        <v>486</v>
      </c>
      <c r="B492" s="142">
        <f>DS!D488</f>
        <v>0</v>
      </c>
      <c r="C492" s="143" t="e">
        <f>VLOOKUP(B492,DS!$D$3:$I$2489,2,0)</f>
        <v>#N/A</v>
      </c>
      <c r="D492" s="144" t="e">
        <f>VLOOKUP(B492,DS!$D$3:$I$2489,3,0)</f>
        <v>#N/A</v>
      </c>
      <c r="E492" s="145" t="e">
        <f>VLOOKUP(B492,DS!$D$3:$I$2489,5,0)</f>
        <v>#N/A</v>
      </c>
      <c r="F492" s="145" t="e">
        <f>VLOOKUP(B492,DS!$D$3:$I$2489,6,0)</f>
        <v>#N/A</v>
      </c>
      <c r="G492" s="136"/>
      <c r="H492" s="136"/>
      <c r="I492" s="136"/>
      <c r="J492" s="136"/>
      <c r="K492" s="136"/>
      <c r="L492" s="136"/>
      <c r="M492" s="136"/>
      <c r="N492" s="136"/>
      <c r="O492" s="146"/>
      <c r="P492" s="134">
        <f t="shared" si="8"/>
        <v>0</v>
      </c>
      <c r="Q492" s="135" t="str">
        <f>VLOOKUP(P492,IDCODE!$A$1:$B$96,2,0)</f>
        <v>Không</v>
      </c>
      <c r="R492" s="135" t="e">
        <f>VLOOKUP(B492,DS!$D$3:$P$2489,13,0)</f>
        <v>#N/A</v>
      </c>
    </row>
    <row r="493" spans="1:18" ht="13.5">
      <c r="A493" s="133">
        <v>487</v>
      </c>
      <c r="B493" s="142">
        <f>DS!D489</f>
        <v>0</v>
      </c>
      <c r="C493" s="143" t="e">
        <f>VLOOKUP(B493,DS!$D$3:$I$2489,2,0)</f>
        <v>#N/A</v>
      </c>
      <c r="D493" s="144" t="e">
        <f>VLOOKUP(B493,DS!$D$3:$I$2489,3,0)</f>
        <v>#N/A</v>
      </c>
      <c r="E493" s="145" t="e">
        <f>VLOOKUP(B493,DS!$D$3:$I$2489,5,0)</f>
        <v>#N/A</v>
      </c>
      <c r="F493" s="145" t="e">
        <f>VLOOKUP(B493,DS!$D$3:$I$2489,6,0)</f>
        <v>#N/A</v>
      </c>
      <c r="G493" s="136"/>
      <c r="H493" s="136"/>
      <c r="I493" s="136"/>
      <c r="J493" s="136"/>
      <c r="K493" s="136"/>
      <c r="L493" s="136"/>
      <c r="M493" s="136"/>
      <c r="N493" s="136"/>
      <c r="O493" s="146"/>
      <c r="P493" s="134">
        <f t="shared" si="8"/>
        <v>0</v>
      </c>
      <c r="Q493" s="135" t="str">
        <f>VLOOKUP(P493,IDCODE!$A$1:$B$96,2,0)</f>
        <v>Không</v>
      </c>
      <c r="R493" s="135" t="e">
        <f>VLOOKUP(B493,DS!$D$3:$P$2489,13,0)</f>
        <v>#N/A</v>
      </c>
    </row>
    <row r="494" spans="1:18" ht="13.5">
      <c r="A494" s="133">
        <v>488</v>
      </c>
      <c r="B494" s="142">
        <f>DS!D490</f>
        <v>0</v>
      </c>
      <c r="C494" s="143" t="e">
        <f>VLOOKUP(B494,DS!$D$3:$I$2489,2,0)</f>
        <v>#N/A</v>
      </c>
      <c r="D494" s="144" t="e">
        <f>VLOOKUP(B494,DS!$D$3:$I$2489,3,0)</f>
        <v>#N/A</v>
      </c>
      <c r="E494" s="145" t="e">
        <f>VLOOKUP(B494,DS!$D$3:$I$2489,5,0)</f>
        <v>#N/A</v>
      </c>
      <c r="F494" s="145" t="e">
        <f>VLOOKUP(B494,DS!$D$3:$I$2489,6,0)</f>
        <v>#N/A</v>
      </c>
      <c r="G494" s="136"/>
      <c r="H494" s="136"/>
      <c r="I494" s="136"/>
      <c r="J494" s="136"/>
      <c r="K494" s="136"/>
      <c r="L494" s="136"/>
      <c r="M494" s="136"/>
      <c r="N494" s="136"/>
      <c r="O494" s="146"/>
      <c r="P494" s="134">
        <f t="shared" si="8"/>
        <v>0</v>
      </c>
      <c r="Q494" s="135" t="str">
        <f>VLOOKUP(P494,IDCODE!$A$1:$B$96,2,0)</f>
        <v>Không</v>
      </c>
      <c r="R494" s="135" t="e">
        <f>VLOOKUP(B494,DS!$D$3:$P$2489,13,0)</f>
        <v>#N/A</v>
      </c>
    </row>
    <row r="495" spans="1:18" ht="13.5">
      <c r="A495" s="133">
        <v>489</v>
      </c>
      <c r="B495" s="142">
        <f>DS!D491</f>
        <v>0</v>
      </c>
      <c r="C495" s="143" t="e">
        <f>VLOOKUP(B495,DS!$D$3:$I$2489,2,0)</f>
        <v>#N/A</v>
      </c>
      <c r="D495" s="144" t="e">
        <f>VLOOKUP(B495,DS!$D$3:$I$2489,3,0)</f>
        <v>#N/A</v>
      </c>
      <c r="E495" s="145" t="e">
        <f>VLOOKUP(B495,DS!$D$3:$I$2489,5,0)</f>
        <v>#N/A</v>
      </c>
      <c r="F495" s="145" t="e">
        <f>VLOOKUP(B495,DS!$D$3:$I$2489,6,0)</f>
        <v>#N/A</v>
      </c>
      <c r="G495" s="136"/>
      <c r="H495" s="136"/>
      <c r="I495" s="136"/>
      <c r="J495" s="136"/>
      <c r="K495" s="136"/>
      <c r="L495" s="136"/>
      <c r="M495" s="136"/>
      <c r="N495" s="136"/>
      <c r="O495" s="146"/>
      <c r="P495" s="134">
        <f t="shared" si="8"/>
        <v>0</v>
      </c>
      <c r="Q495" s="135" t="str">
        <f>VLOOKUP(P495,IDCODE!$A$1:$B$96,2,0)</f>
        <v>Không</v>
      </c>
      <c r="R495" s="135" t="e">
        <f>VLOOKUP(B495,DS!$D$3:$P$2489,13,0)</f>
        <v>#N/A</v>
      </c>
    </row>
    <row r="496" spans="1:18" ht="13.5">
      <c r="A496" s="133">
        <v>490</v>
      </c>
      <c r="B496" s="142">
        <f>DS!D492</f>
        <v>0</v>
      </c>
      <c r="C496" s="143" t="e">
        <f>VLOOKUP(B496,DS!$D$3:$I$2489,2,0)</f>
        <v>#N/A</v>
      </c>
      <c r="D496" s="144" t="e">
        <f>VLOOKUP(B496,DS!$D$3:$I$2489,3,0)</f>
        <v>#N/A</v>
      </c>
      <c r="E496" s="145" t="e">
        <f>VLOOKUP(B496,DS!$D$3:$I$2489,5,0)</f>
        <v>#N/A</v>
      </c>
      <c r="F496" s="145" t="e">
        <f>VLOOKUP(B496,DS!$D$3:$I$2489,6,0)</f>
        <v>#N/A</v>
      </c>
      <c r="G496" s="136"/>
      <c r="H496" s="136"/>
      <c r="I496" s="136"/>
      <c r="J496" s="136"/>
      <c r="K496" s="136"/>
      <c r="L496" s="136"/>
      <c r="M496" s="136"/>
      <c r="N496" s="136"/>
      <c r="O496" s="146"/>
      <c r="P496" s="134">
        <f t="shared" si="8"/>
        <v>0</v>
      </c>
      <c r="Q496" s="135" t="str">
        <f>VLOOKUP(P496,IDCODE!$A$1:$B$96,2,0)</f>
        <v>Không</v>
      </c>
      <c r="R496" s="135" t="e">
        <f>VLOOKUP(B496,DS!$D$3:$P$2489,13,0)</f>
        <v>#N/A</v>
      </c>
    </row>
    <row r="497" spans="1:18" ht="13.5">
      <c r="A497" s="133">
        <v>491</v>
      </c>
      <c r="B497" s="142">
        <f>DS!D493</f>
        <v>0</v>
      </c>
      <c r="C497" s="143" t="e">
        <f>VLOOKUP(B497,DS!$D$3:$I$2489,2,0)</f>
        <v>#N/A</v>
      </c>
      <c r="D497" s="144" t="e">
        <f>VLOOKUP(B497,DS!$D$3:$I$2489,3,0)</f>
        <v>#N/A</v>
      </c>
      <c r="E497" s="145" t="e">
        <f>VLOOKUP(B497,DS!$D$3:$I$2489,5,0)</f>
        <v>#N/A</v>
      </c>
      <c r="F497" s="145" t="e">
        <f>VLOOKUP(B497,DS!$D$3:$I$2489,6,0)</f>
        <v>#N/A</v>
      </c>
      <c r="G497" s="136"/>
      <c r="H497" s="136"/>
      <c r="I497" s="136"/>
      <c r="J497" s="136"/>
      <c r="K497" s="136"/>
      <c r="L497" s="136"/>
      <c r="M497" s="136"/>
      <c r="N497" s="136"/>
      <c r="O497" s="146"/>
      <c r="P497" s="134">
        <f t="shared" si="8"/>
        <v>0</v>
      </c>
      <c r="Q497" s="135" t="str">
        <f>VLOOKUP(P497,IDCODE!$A$1:$B$96,2,0)</f>
        <v>Không</v>
      </c>
      <c r="R497" s="135" t="e">
        <f>VLOOKUP(B497,DS!$D$3:$P$2489,13,0)</f>
        <v>#N/A</v>
      </c>
    </row>
    <row r="498" spans="1:18" ht="13.5">
      <c r="A498" s="133">
        <v>492</v>
      </c>
      <c r="B498" s="142">
        <f>DS!D494</f>
        <v>0</v>
      </c>
      <c r="C498" s="143" t="e">
        <f>VLOOKUP(B498,DS!$D$3:$I$2489,2,0)</f>
        <v>#N/A</v>
      </c>
      <c r="D498" s="144" t="e">
        <f>VLOOKUP(B498,DS!$D$3:$I$2489,3,0)</f>
        <v>#N/A</v>
      </c>
      <c r="E498" s="145" t="e">
        <f>VLOOKUP(B498,DS!$D$3:$I$2489,5,0)</f>
        <v>#N/A</v>
      </c>
      <c r="F498" s="145" t="e">
        <f>VLOOKUP(B498,DS!$D$3:$I$2489,6,0)</f>
        <v>#N/A</v>
      </c>
      <c r="G498" s="136"/>
      <c r="H498" s="136"/>
      <c r="I498" s="136"/>
      <c r="J498" s="136"/>
      <c r="K498" s="136"/>
      <c r="L498" s="136"/>
      <c r="M498" s="136"/>
      <c r="N498" s="136"/>
      <c r="O498" s="146"/>
      <c r="P498" s="134">
        <f t="shared" si="8"/>
        <v>0</v>
      </c>
      <c r="Q498" s="135" t="str">
        <f>VLOOKUP(P498,IDCODE!$A$1:$B$96,2,0)</f>
        <v>Không</v>
      </c>
      <c r="R498" s="135" t="e">
        <f>VLOOKUP(B498,DS!$D$3:$P$2489,13,0)</f>
        <v>#N/A</v>
      </c>
    </row>
    <row r="499" spans="1:18" ht="13.5">
      <c r="A499" s="133">
        <v>493</v>
      </c>
      <c r="B499" s="142">
        <f>DS!D495</f>
        <v>0</v>
      </c>
      <c r="C499" s="143" t="e">
        <f>VLOOKUP(B499,DS!$D$3:$I$2489,2,0)</f>
        <v>#N/A</v>
      </c>
      <c r="D499" s="144" t="e">
        <f>VLOOKUP(B499,DS!$D$3:$I$2489,3,0)</f>
        <v>#N/A</v>
      </c>
      <c r="E499" s="145" t="e">
        <f>VLOOKUP(B499,DS!$D$3:$I$2489,5,0)</f>
        <v>#N/A</v>
      </c>
      <c r="F499" s="145" t="e">
        <f>VLOOKUP(B499,DS!$D$3:$I$2489,6,0)</f>
        <v>#N/A</v>
      </c>
      <c r="G499" s="136"/>
      <c r="H499" s="136"/>
      <c r="I499" s="136"/>
      <c r="J499" s="136"/>
      <c r="K499" s="136"/>
      <c r="L499" s="136"/>
      <c r="M499" s="136"/>
      <c r="N499" s="136"/>
      <c r="O499" s="146"/>
      <c r="P499" s="134">
        <f t="shared" si="8"/>
        <v>0</v>
      </c>
      <c r="Q499" s="135" t="str">
        <f>VLOOKUP(P499,IDCODE!$A$1:$B$96,2,0)</f>
        <v>Không</v>
      </c>
      <c r="R499" s="135" t="e">
        <f>VLOOKUP(B499,DS!$D$3:$P$2489,13,0)</f>
        <v>#N/A</v>
      </c>
    </row>
    <row r="500" spans="1:18" ht="13.5">
      <c r="A500" s="133">
        <v>494</v>
      </c>
      <c r="B500" s="142">
        <f>DS!D496</f>
        <v>0</v>
      </c>
      <c r="C500" s="143" t="e">
        <f>VLOOKUP(B500,DS!$D$3:$I$2489,2,0)</f>
        <v>#N/A</v>
      </c>
      <c r="D500" s="144" t="e">
        <f>VLOOKUP(B500,DS!$D$3:$I$2489,3,0)</f>
        <v>#N/A</v>
      </c>
      <c r="E500" s="145" t="e">
        <f>VLOOKUP(B500,DS!$D$3:$I$2489,5,0)</f>
        <v>#N/A</v>
      </c>
      <c r="F500" s="145" t="e">
        <f>VLOOKUP(B500,DS!$D$3:$I$2489,6,0)</f>
        <v>#N/A</v>
      </c>
      <c r="G500" s="136"/>
      <c r="H500" s="136"/>
      <c r="I500" s="136"/>
      <c r="J500" s="136"/>
      <c r="K500" s="136"/>
      <c r="L500" s="136"/>
      <c r="M500" s="136"/>
      <c r="N500" s="136"/>
      <c r="O500" s="146"/>
      <c r="P500" s="134">
        <f t="shared" si="8"/>
        <v>0</v>
      </c>
      <c r="Q500" s="135" t="str">
        <f>VLOOKUP(P500,IDCODE!$A$1:$B$96,2,0)</f>
        <v>Không</v>
      </c>
      <c r="R500" s="135" t="e">
        <f>VLOOKUP(B500,DS!$D$3:$P$2489,13,0)</f>
        <v>#N/A</v>
      </c>
    </row>
    <row r="501" spans="1:18" ht="13.5">
      <c r="A501" s="133">
        <v>495</v>
      </c>
      <c r="B501" s="142">
        <f>DS!D497</f>
        <v>0</v>
      </c>
      <c r="C501" s="143" t="e">
        <f>VLOOKUP(B501,DS!$D$3:$I$2489,2,0)</f>
        <v>#N/A</v>
      </c>
      <c r="D501" s="144" t="e">
        <f>VLOOKUP(B501,DS!$D$3:$I$2489,3,0)</f>
        <v>#N/A</v>
      </c>
      <c r="E501" s="145" t="e">
        <f>VLOOKUP(B501,DS!$D$3:$I$2489,5,0)</f>
        <v>#N/A</v>
      </c>
      <c r="F501" s="145" t="e">
        <f>VLOOKUP(B501,DS!$D$3:$I$2489,6,0)</f>
        <v>#N/A</v>
      </c>
      <c r="G501" s="136"/>
      <c r="H501" s="136"/>
      <c r="I501" s="136"/>
      <c r="J501" s="136"/>
      <c r="K501" s="136"/>
      <c r="L501" s="136"/>
      <c r="M501" s="136"/>
      <c r="N501" s="136"/>
      <c r="O501" s="146"/>
      <c r="P501" s="134">
        <f t="shared" si="8"/>
        <v>0</v>
      </c>
      <c r="Q501" s="135" t="str">
        <f>VLOOKUP(P501,IDCODE!$A$1:$B$96,2,0)</f>
        <v>Không</v>
      </c>
      <c r="R501" s="135" t="e">
        <f>VLOOKUP(B501,DS!$D$3:$P$2489,13,0)</f>
        <v>#N/A</v>
      </c>
    </row>
    <row r="502" spans="1:18" ht="13.5">
      <c r="A502" s="133">
        <v>496</v>
      </c>
      <c r="B502" s="142">
        <f>DS!D498</f>
        <v>0</v>
      </c>
      <c r="C502" s="143" t="e">
        <f>VLOOKUP(B502,DS!$D$3:$I$2489,2,0)</f>
        <v>#N/A</v>
      </c>
      <c r="D502" s="144" t="e">
        <f>VLOOKUP(B502,DS!$D$3:$I$2489,3,0)</f>
        <v>#N/A</v>
      </c>
      <c r="E502" s="145" t="e">
        <f>VLOOKUP(B502,DS!$D$3:$I$2489,5,0)</f>
        <v>#N/A</v>
      </c>
      <c r="F502" s="145" t="e">
        <f>VLOOKUP(B502,DS!$D$3:$I$2489,6,0)</f>
        <v>#N/A</v>
      </c>
      <c r="G502" s="136"/>
      <c r="H502" s="136"/>
      <c r="I502" s="136"/>
      <c r="J502" s="136"/>
      <c r="K502" s="136"/>
      <c r="L502" s="136"/>
      <c r="M502" s="136"/>
      <c r="N502" s="136"/>
      <c r="O502" s="146"/>
      <c r="P502" s="134">
        <f t="shared" si="8"/>
        <v>0</v>
      </c>
      <c r="Q502" s="135" t="str">
        <f>VLOOKUP(P502,IDCODE!$A$1:$B$96,2,0)</f>
        <v>Không</v>
      </c>
      <c r="R502" s="135" t="e">
        <f>VLOOKUP(B502,DS!$D$3:$P$2489,13,0)</f>
        <v>#N/A</v>
      </c>
    </row>
    <row r="503" spans="1:18" ht="13.5">
      <c r="A503" s="133">
        <v>497</v>
      </c>
      <c r="B503" s="142">
        <f>DS!D499</f>
        <v>0</v>
      </c>
      <c r="C503" s="143" t="e">
        <f>VLOOKUP(B503,DS!$D$3:$I$2489,2,0)</f>
        <v>#N/A</v>
      </c>
      <c r="D503" s="144" t="e">
        <f>VLOOKUP(B503,DS!$D$3:$I$2489,3,0)</f>
        <v>#N/A</v>
      </c>
      <c r="E503" s="145" t="e">
        <f>VLOOKUP(B503,DS!$D$3:$I$2489,5,0)</f>
        <v>#N/A</v>
      </c>
      <c r="F503" s="145" t="e">
        <f>VLOOKUP(B503,DS!$D$3:$I$2489,6,0)</f>
        <v>#N/A</v>
      </c>
      <c r="G503" s="136"/>
      <c r="H503" s="136"/>
      <c r="I503" s="136"/>
      <c r="J503" s="136"/>
      <c r="K503" s="136"/>
      <c r="L503" s="136"/>
      <c r="M503" s="136"/>
      <c r="N503" s="136"/>
      <c r="O503" s="146"/>
      <c r="P503" s="134">
        <f t="shared" si="8"/>
        <v>0</v>
      </c>
      <c r="Q503" s="135" t="str">
        <f>VLOOKUP(P503,IDCODE!$A$1:$B$96,2,0)</f>
        <v>Không</v>
      </c>
      <c r="R503" s="135" t="e">
        <f>VLOOKUP(B503,DS!$D$3:$P$2489,13,0)</f>
        <v>#N/A</v>
      </c>
    </row>
    <row r="504" spans="1:18" ht="13.5">
      <c r="A504" s="133">
        <v>498</v>
      </c>
      <c r="B504" s="142">
        <f>DS!D500</f>
        <v>0</v>
      </c>
      <c r="C504" s="143" t="e">
        <f>VLOOKUP(B504,DS!$D$3:$I$2489,2,0)</f>
        <v>#N/A</v>
      </c>
      <c r="D504" s="144" t="e">
        <f>VLOOKUP(B504,DS!$D$3:$I$2489,3,0)</f>
        <v>#N/A</v>
      </c>
      <c r="E504" s="145" t="e">
        <f>VLOOKUP(B504,DS!$D$3:$I$2489,5,0)</f>
        <v>#N/A</v>
      </c>
      <c r="F504" s="145" t="e">
        <f>VLOOKUP(B504,DS!$D$3:$I$2489,6,0)</f>
        <v>#N/A</v>
      </c>
      <c r="G504" s="136"/>
      <c r="H504" s="136"/>
      <c r="I504" s="136"/>
      <c r="J504" s="136"/>
      <c r="K504" s="136"/>
      <c r="L504" s="136"/>
      <c r="M504" s="136"/>
      <c r="N504" s="136"/>
      <c r="O504" s="146"/>
      <c r="P504" s="134">
        <f t="shared" si="8"/>
        <v>0</v>
      </c>
      <c r="Q504" s="135" t="str">
        <f>VLOOKUP(P504,IDCODE!$A$1:$B$96,2,0)</f>
        <v>Không</v>
      </c>
      <c r="R504" s="135" t="e">
        <f>VLOOKUP(B504,DS!$D$3:$P$2489,13,0)</f>
        <v>#N/A</v>
      </c>
    </row>
    <row r="505" spans="1:18" ht="13.5">
      <c r="A505" s="133">
        <v>499</v>
      </c>
      <c r="B505" s="142">
        <f>DS!D501</f>
        <v>0</v>
      </c>
      <c r="C505" s="143" t="e">
        <f>VLOOKUP(B505,DS!$D$3:$I$2489,2,0)</f>
        <v>#N/A</v>
      </c>
      <c r="D505" s="144" t="e">
        <f>VLOOKUP(B505,DS!$D$3:$I$2489,3,0)</f>
        <v>#N/A</v>
      </c>
      <c r="E505" s="145" t="e">
        <f>VLOOKUP(B505,DS!$D$3:$I$2489,5,0)</f>
        <v>#N/A</v>
      </c>
      <c r="F505" s="145" t="e">
        <f>VLOOKUP(B505,DS!$D$3:$I$2489,6,0)</f>
        <v>#N/A</v>
      </c>
      <c r="G505" s="136"/>
      <c r="H505" s="136"/>
      <c r="I505" s="136"/>
      <c r="J505" s="136"/>
      <c r="K505" s="136"/>
      <c r="L505" s="136"/>
      <c r="M505" s="136"/>
      <c r="N505" s="136"/>
      <c r="O505" s="146"/>
      <c r="P505" s="134">
        <f t="shared" si="8"/>
        <v>0</v>
      </c>
      <c r="Q505" s="135" t="str">
        <f>VLOOKUP(P505,IDCODE!$A$1:$B$96,2,0)</f>
        <v>Không</v>
      </c>
      <c r="R505" s="135" t="e">
        <f>VLOOKUP(B505,DS!$D$3:$P$2489,13,0)</f>
        <v>#N/A</v>
      </c>
    </row>
    <row r="506" spans="1:18" ht="13.5">
      <c r="A506" s="133">
        <v>500</v>
      </c>
      <c r="B506" s="142">
        <f>DS!D502</f>
        <v>0</v>
      </c>
      <c r="C506" s="143" t="e">
        <f>VLOOKUP(B506,DS!$D$3:$I$2489,2,0)</f>
        <v>#N/A</v>
      </c>
      <c r="D506" s="144" t="e">
        <f>VLOOKUP(B506,DS!$D$3:$I$2489,3,0)</f>
        <v>#N/A</v>
      </c>
      <c r="E506" s="145" t="e">
        <f>VLOOKUP(B506,DS!$D$3:$I$2489,5,0)</f>
        <v>#N/A</v>
      </c>
      <c r="F506" s="145" t="e">
        <f>VLOOKUP(B506,DS!$D$3:$I$2489,6,0)</f>
        <v>#N/A</v>
      </c>
      <c r="G506" s="136"/>
      <c r="H506" s="136"/>
      <c r="I506" s="136"/>
      <c r="J506" s="136"/>
      <c r="K506" s="136"/>
      <c r="L506" s="136"/>
      <c r="M506" s="136"/>
      <c r="N506" s="136"/>
      <c r="O506" s="146"/>
      <c r="P506" s="134">
        <f t="shared" si="8"/>
        <v>0</v>
      </c>
      <c r="Q506" s="135" t="str">
        <f>VLOOKUP(P506,IDCODE!$A$1:$B$96,2,0)</f>
        <v>Không</v>
      </c>
      <c r="R506" s="135" t="e">
        <f>VLOOKUP(B506,DS!$D$3:$P$2489,13,0)</f>
        <v>#N/A</v>
      </c>
    </row>
    <row r="507" spans="1:18" ht="13.5">
      <c r="A507" s="133">
        <v>501</v>
      </c>
      <c r="B507" s="142">
        <f>DS!D503</f>
        <v>0</v>
      </c>
      <c r="C507" s="143" t="e">
        <f>VLOOKUP(B507,DS!$D$3:$I$2489,2,0)</f>
        <v>#N/A</v>
      </c>
      <c r="D507" s="144" t="e">
        <f>VLOOKUP(B507,DS!$D$3:$I$2489,3,0)</f>
        <v>#N/A</v>
      </c>
      <c r="E507" s="145" t="e">
        <f>VLOOKUP(B507,DS!$D$3:$I$2489,5,0)</f>
        <v>#N/A</v>
      </c>
      <c r="F507" s="145" t="e">
        <f>VLOOKUP(B507,DS!$D$3:$I$2489,6,0)</f>
        <v>#N/A</v>
      </c>
      <c r="G507" s="136"/>
      <c r="H507" s="136"/>
      <c r="I507" s="136"/>
      <c r="J507" s="136"/>
      <c r="K507" s="136"/>
      <c r="L507" s="136"/>
      <c r="M507" s="136"/>
      <c r="N507" s="136"/>
      <c r="O507" s="146"/>
      <c r="P507" s="134">
        <f t="shared" si="8"/>
        <v>0</v>
      </c>
      <c r="Q507" s="135" t="str">
        <f>VLOOKUP(P507,IDCODE!$A$1:$B$96,2,0)</f>
        <v>Không</v>
      </c>
      <c r="R507" s="135" t="e">
        <f>VLOOKUP(B507,DS!$D$3:$P$2489,13,0)</f>
        <v>#N/A</v>
      </c>
    </row>
    <row r="508" spans="1:18" ht="13.5">
      <c r="A508" s="133">
        <v>502</v>
      </c>
      <c r="B508" s="142">
        <f>DS!D504</f>
        <v>0</v>
      </c>
      <c r="C508" s="143" t="e">
        <f>VLOOKUP(B508,DS!$D$3:$I$2489,2,0)</f>
        <v>#N/A</v>
      </c>
      <c r="D508" s="144" t="e">
        <f>VLOOKUP(B508,DS!$D$3:$I$2489,3,0)</f>
        <v>#N/A</v>
      </c>
      <c r="E508" s="145" t="e">
        <f>VLOOKUP(B508,DS!$D$3:$I$2489,5,0)</f>
        <v>#N/A</v>
      </c>
      <c r="F508" s="145" t="e">
        <f>VLOOKUP(B508,DS!$D$3:$I$2489,6,0)</f>
        <v>#N/A</v>
      </c>
      <c r="G508" s="136"/>
      <c r="H508" s="136"/>
      <c r="I508" s="136"/>
      <c r="J508" s="136"/>
      <c r="K508" s="136"/>
      <c r="L508" s="136"/>
      <c r="M508" s="136"/>
      <c r="N508" s="136"/>
      <c r="O508" s="146"/>
      <c r="P508" s="134">
        <f t="shared" si="8"/>
        <v>0</v>
      </c>
      <c r="Q508" s="135" t="str">
        <f>VLOOKUP(P508,IDCODE!$A$1:$B$96,2,0)</f>
        <v>Không</v>
      </c>
      <c r="R508" s="135" t="e">
        <f>VLOOKUP(B508,DS!$D$3:$P$2489,13,0)</f>
        <v>#N/A</v>
      </c>
    </row>
    <row r="509" spans="1:18" ht="13.5">
      <c r="A509" s="133">
        <v>503</v>
      </c>
      <c r="B509" s="142">
        <f>DS!D505</f>
        <v>0</v>
      </c>
      <c r="C509" s="143" t="e">
        <f>VLOOKUP(B509,DS!$D$3:$I$2489,2,0)</f>
        <v>#N/A</v>
      </c>
      <c r="D509" s="144" t="e">
        <f>VLOOKUP(B509,DS!$D$3:$I$2489,3,0)</f>
        <v>#N/A</v>
      </c>
      <c r="E509" s="145" t="e">
        <f>VLOOKUP(B509,DS!$D$3:$I$2489,5,0)</f>
        <v>#N/A</v>
      </c>
      <c r="F509" s="145" t="e">
        <f>VLOOKUP(B509,DS!$D$3:$I$2489,6,0)</f>
        <v>#N/A</v>
      </c>
      <c r="G509" s="136"/>
      <c r="H509" s="136"/>
      <c r="I509" s="136"/>
      <c r="J509" s="136"/>
      <c r="K509" s="136"/>
      <c r="L509" s="136"/>
      <c r="M509" s="136"/>
      <c r="N509" s="136"/>
      <c r="O509" s="146"/>
      <c r="P509" s="134">
        <f t="shared" si="8"/>
        <v>0</v>
      </c>
      <c r="Q509" s="135" t="str">
        <f>VLOOKUP(P509,IDCODE!$A$1:$B$96,2,0)</f>
        <v>Không</v>
      </c>
      <c r="R509" s="135" t="e">
        <f>VLOOKUP(B509,DS!$D$3:$P$2489,13,0)</f>
        <v>#N/A</v>
      </c>
    </row>
    <row r="510" spans="1:18" ht="13.5">
      <c r="A510" s="133">
        <v>504</v>
      </c>
      <c r="B510" s="142">
        <f>DS!D506</f>
        <v>0</v>
      </c>
      <c r="C510" s="143" t="e">
        <f>VLOOKUP(B510,DS!$D$3:$I$2489,2,0)</f>
        <v>#N/A</v>
      </c>
      <c r="D510" s="144" t="e">
        <f>VLOOKUP(B510,DS!$D$3:$I$2489,3,0)</f>
        <v>#N/A</v>
      </c>
      <c r="E510" s="145" t="e">
        <f>VLOOKUP(B510,DS!$D$3:$I$2489,5,0)</f>
        <v>#N/A</v>
      </c>
      <c r="F510" s="145" t="e">
        <f>VLOOKUP(B510,DS!$D$3:$I$2489,6,0)</f>
        <v>#N/A</v>
      </c>
      <c r="G510" s="136"/>
      <c r="H510" s="136"/>
      <c r="I510" s="136"/>
      <c r="J510" s="136"/>
      <c r="K510" s="136"/>
      <c r="L510" s="136"/>
      <c r="M510" s="136"/>
      <c r="N510" s="136"/>
      <c r="O510" s="146"/>
      <c r="P510" s="134">
        <f t="shared" si="8"/>
        <v>0</v>
      </c>
      <c r="Q510" s="135" t="str">
        <f>VLOOKUP(P510,IDCODE!$A$1:$B$96,2,0)</f>
        <v>Không</v>
      </c>
      <c r="R510" s="135" t="e">
        <f>VLOOKUP(B510,DS!$D$3:$P$2489,13,0)</f>
        <v>#N/A</v>
      </c>
    </row>
    <row r="511" spans="1:18" ht="13.5">
      <c r="A511" s="133">
        <v>505</v>
      </c>
      <c r="B511" s="142">
        <f>DS!D507</f>
        <v>0</v>
      </c>
      <c r="C511" s="143" t="e">
        <f>VLOOKUP(B511,DS!$D$3:$I$2489,2,0)</f>
        <v>#N/A</v>
      </c>
      <c r="D511" s="144" t="e">
        <f>VLOOKUP(B511,DS!$D$3:$I$2489,3,0)</f>
        <v>#N/A</v>
      </c>
      <c r="E511" s="145" t="e">
        <f>VLOOKUP(B511,DS!$D$3:$I$2489,5,0)</f>
        <v>#N/A</v>
      </c>
      <c r="F511" s="145" t="e">
        <f>VLOOKUP(B511,DS!$D$3:$I$2489,6,0)</f>
        <v>#N/A</v>
      </c>
      <c r="G511" s="136"/>
      <c r="H511" s="136"/>
      <c r="I511" s="136"/>
      <c r="J511" s="136"/>
      <c r="K511" s="136"/>
      <c r="L511" s="136"/>
      <c r="M511" s="136"/>
      <c r="N511" s="136"/>
      <c r="O511" s="146"/>
      <c r="P511" s="134">
        <f t="shared" si="8"/>
        <v>0</v>
      </c>
      <c r="Q511" s="135" t="str">
        <f>VLOOKUP(P511,IDCODE!$A$1:$B$96,2,0)</f>
        <v>Không</v>
      </c>
      <c r="R511" s="135" t="e">
        <f>VLOOKUP(B511,DS!$D$3:$P$2489,13,0)</f>
        <v>#N/A</v>
      </c>
    </row>
    <row r="512" spans="1:18" ht="13.5">
      <c r="A512" s="133">
        <v>506</v>
      </c>
      <c r="B512" s="142">
        <f>DS!D508</f>
        <v>0</v>
      </c>
      <c r="C512" s="143" t="e">
        <f>VLOOKUP(B512,DS!$D$3:$I$2489,2,0)</f>
        <v>#N/A</v>
      </c>
      <c r="D512" s="144" t="e">
        <f>VLOOKUP(B512,DS!$D$3:$I$2489,3,0)</f>
        <v>#N/A</v>
      </c>
      <c r="E512" s="145" t="e">
        <f>VLOOKUP(B512,DS!$D$3:$I$2489,5,0)</f>
        <v>#N/A</v>
      </c>
      <c r="F512" s="145" t="e">
        <f>VLOOKUP(B512,DS!$D$3:$I$2489,6,0)</f>
        <v>#N/A</v>
      </c>
      <c r="G512" s="136"/>
      <c r="H512" s="136"/>
      <c r="I512" s="136"/>
      <c r="J512" s="136"/>
      <c r="K512" s="136"/>
      <c r="L512" s="136"/>
      <c r="M512" s="136"/>
      <c r="N512" s="136"/>
      <c r="O512" s="146"/>
      <c r="P512" s="134">
        <f t="shared" si="8"/>
        <v>0</v>
      </c>
      <c r="Q512" s="135" t="str">
        <f>VLOOKUP(P512,IDCODE!$A$1:$B$96,2,0)</f>
        <v>Không</v>
      </c>
      <c r="R512" s="135" t="e">
        <f>VLOOKUP(B512,DS!$D$3:$P$2489,13,0)</f>
        <v>#N/A</v>
      </c>
    </row>
    <row r="513" spans="1:18" ht="13.5">
      <c r="A513" s="133">
        <v>507</v>
      </c>
      <c r="B513" s="142">
        <f>DS!D509</f>
        <v>0</v>
      </c>
      <c r="C513" s="143" t="e">
        <f>VLOOKUP(B513,DS!$D$3:$I$2489,2,0)</f>
        <v>#N/A</v>
      </c>
      <c r="D513" s="144" t="e">
        <f>VLOOKUP(B513,DS!$D$3:$I$2489,3,0)</f>
        <v>#N/A</v>
      </c>
      <c r="E513" s="145" t="e">
        <f>VLOOKUP(B513,DS!$D$3:$I$2489,5,0)</f>
        <v>#N/A</v>
      </c>
      <c r="F513" s="145" t="e">
        <f>VLOOKUP(B513,DS!$D$3:$I$2489,6,0)</f>
        <v>#N/A</v>
      </c>
      <c r="G513" s="136"/>
      <c r="H513" s="136"/>
      <c r="I513" s="136"/>
      <c r="J513" s="136"/>
      <c r="K513" s="136"/>
      <c r="L513" s="136"/>
      <c r="M513" s="136"/>
      <c r="N513" s="136"/>
      <c r="O513" s="146"/>
      <c r="P513" s="134">
        <f t="shared" si="8"/>
        <v>0</v>
      </c>
      <c r="Q513" s="135" t="str">
        <f>VLOOKUP(P513,IDCODE!$A$1:$B$96,2,0)</f>
        <v>Không</v>
      </c>
      <c r="R513" s="135" t="e">
        <f>VLOOKUP(B513,DS!$D$3:$P$2489,13,0)</f>
        <v>#N/A</v>
      </c>
    </row>
    <row r="514" spans="1:18" ht="13.5">
      <c r="A514" s="133">
        <v>508</v>
      </c>
      <c r="B514" s="142">
        <f>DS!D510</f>
        <v>0</v>
      </c>
      <c r="C514" s="143" t="e">
        <f>VLOOKUP(B514,DS!$D$3:$I$2489,2,0)</f>
        <v>#N/A</v>
      </c>
      <c r="D514" s="144" t="e">
        <f>VLOOKUP(B514,DS!$D$3:$I$2489,3,0)</f>
        <v>#N/A</v>
      </c>
      <c r="E514" s="145" t="e">
        <f>VLOOKUP(B514,DS!$D$3:$I$2489,5,0)</f>
        <v>#N/A</v>
      </c>
      <c r="F514" s="145" t="e">
        <f>VLOOKUP(B514,DS!$D$3:$I$2489,6,0)</f>
        <v>#N/A</v>
      </c>
      <c r="G514" s="136"/>
      <c r="H514" s="136"/>
      <c r="I514" s="136"/>
      <c r="J514" s="136"/>
      <c r="K514" s="136"/>
      <c r="L514" s="136"/>
      <c r="M514" s="136"/>
      <c r="N514" s="136"/>
      <c r="O514" s="146"/>
      <c r="P514" s="134">
        <f t="shared" si="8"/>
        <v>0</v>
      </c>
      <c r="Q514" s="135" t="str">
        <f>VLOOKUP(P514,IDCODE!$A$1:$B$96,2,0)</f>
        <v>Không</v>
      </c>
      <c r="R514" s="135" t="e">
        <f>VLOOKUP(B514,DS!$D$3:$P$2489,13,0)</f>
        <v>#N/A</v>
      </c>
    </row>
    <row r="515" spans="1:18" ht="13.5">
      <c r="A515" s="133">
        <v>509</v>
      </c>
      <c r="B515" s="142">
        <f>DS!D511</f>
        <v>0</v>
      </c>
      <c r="C515" s="143" t="e">
        <f>VLOOKUP(B515,DS!$D$3:$I$2489,2,0)</f>
        <v>#N/A</v>
      </c>
      <c r="D515" s="144" t="e">
        <f>VLOOKUP(B515,DS!$D$3:$I$2489,3,0)</f>
        <v>#N/A</v>
      </c>
      <c r="E515" s="145" t="e">
        <f>VLOOKUP(B515,DS!$D$3:$I$2489,5,0)</f>
        <v>#N/A</v>
      </c>
      <c r="F515" s="145" t="e">
        <f>VLOOKUP(B515,DS!$D$3:$I$2489,6,0)</f>
        <v>#N/A</v>
      </c>
      <c r="G515" s="136"/>
      <c r="H515" s="136"/>
      <c r="I515" s="136"/>
      <c r="J515" s="136"/>
      <c r="K515" s="136"/>
      <c r="L515" s="136"/>
      <c r="M515" s="136"/>
      <c r="N515" s="136"/>
      <c r="O515" s="146"/>
      <c r="P515" s="134">
        <f t="shared" si="8"/>
        <v>0</v>
      </c>
      <c r="Q515" s="135" t="str">
        <f>VLOOKUP(P515,IDCODE!$A$1:$B$96,2,0)</f>
        <v>Không</v>
      </c>
      <c r="R515" s="135" t="e">
        <f>VLOOKUP(B515,DS!$D$3:$P$2489,13,0)</f>
        <v>#N/A</v>
      </c>
    </row>
    <row r="516" spans="1:18" ht="13.5">
      <c r="A516" s="133">
        <v>510</v>
      </c>
      <c r="B516" s="142">
        <f>DS!D512</f>
        <v>0</v>
      </c>
      <c r="C516" s="143" t="e">
        <f>VLOOKUP(B516,DS!$D$3:$I$2489,2,0)</f>
        <v>#N/A</v>
      </c>
      <c r="D516" s="144" t="e">
        <f>VLOOKUP(B516,DS!$D$3:$I$2489,3,0)</f>
        <v>#N/A</v>
      </c>
      <c r="E516" s="145" t="e">
        <f>VLOOKUP(B516,DS!$D$3:$I$2489,5,0)</f>
        <v>#N/A</v>
      </c>
      <c r="F516" s="145" t="e">
        <f>VLOOKUP(B516,DS!$D$3:$I$2489,6,0)</f>
        <v>#N/A</v>
      </c>
      <c r="G516" s="136"/>
      <c r="H516" s="136"/>
      <c r="I516" s="136"/>
      <c r="J516" s="136"/>
      <c r="K516" s="136"/>
      <c r="L516" s="136"/>
      <c r="M516" s="136"/>
      <c r="N516" s="136"/>
      <c r="O516" s="146"/>
      <c r="P516" s="134">
        <f t="shared" si="8"/>
        <v>0</v>
      </c>
      <c r="Q516" s="135" t="str">
        <f>VLOOKUP(P516,IDCODE!$A$1:$B$96,2,0)</f>
        <v>Không</v>
      </c>
      <c r="R516" s="135" t="e">
        <f>VLOOKUP(B516,DS!$D$3:$P$2489,13,0)</f>
        <v>#N/A</v>
      </c>
    </row>
    <row r="517" spans="1:18" ht="13.5">
      <c r="A517" s="133">
        <v>511</v>
      </c>
      <c r="B517" s="142">
        <f>DS!D513</f>
        <v>0</v>
      </c>
      <c r="C517" s="143" t="e">
        <f>VLOOKUP(B517,DS!$D$3:$I$2489,2,0)</f>
        <v>#N/A</v>
      </c>
      <c r="D517" s="144" t="e">
        <f>VLOOKUP(B517,DS!$D$3:$I$2489,3,0)</f>
        <v>#N/A</v>
      </c>
      <c r="E517" s="145" t="e">
        <f>VLOOKUP(B517,DS!$D$3:$I$2489,5,0)</f>
        <v>#N/A</v>
      </c>
      <c r="F517" s="145" t="e">
        <f>VLOOKUP(B517,DS!$D$3:$I$2489,6,0)</f>
        <v>#N/A</v>
      </c>
      <c r="G517" s="136"/>
      <c r="H517" s="136"/>
      <c r="I517" s="136"/>
      <c r="J517" s="136"/>
      <c r="K517" s="136"/>
      <c r="L517" s="136"/>
      <c r="M517" s="136"/>
      <c r="N517" s="136"/>
      <c r="O517" s="146"/>
      <c r="P517" s="134">
        <f t="shared" si="8"/>
        <v>0</v>
      </c>
      <c r="Q517" s="135" t="str">
        <f>VLOOKUP(P517,IDCODE!$A$1:$B$96,2,0)</f>
        <v>Không</v>
      </c>
      <c r="R517" s="135" t="e">
        <f>VLOOKUP(B517,DS!$D$3:$P$2489,13,0)</f>
        <v>#N/A</v>
      </c>
    </row>
    <row r="518" spans="1:18" ht="13.5">
      <c r="A518" s="133">
        <v>512</v>
      </c>
      <c r="B518" s="142">
        <f>DS!D514</f>
        <v>0</v>
      </c>
      <c r="C518" s="143" t="e">
        <f>VLOOKUP(B518,DS!$D$3:$I$2489,2,0)</f>
        <v>#N/A</v>
      </c>
      <c r="D518" s="144" t="e">
        <f>VLOOKUP(B518,DS!$D$3:$I$2489,3,0)</f>
        <v>#N/A</v>
      </c>
      <c r="E518" s="145" t="e">
        <f>VLOOKUP(B518,DS!$D$3:$I$2489,5,0)</f>
        <v>#N/A</v>
      </c>
      <c r="F518" s="145" t="e">
        <f>VLOOKUP(B518,DS!$D$3:$I$2489,6,0)</f>
        <v>#N/A</v>
      </c>
      <c r="G518" s="136"/>
      <c r="H518" s="136"/>
      <c r="I518" s="136"/>
      <c r="J518" s="136"/>
      <c r="K518" s="136"/>
      <c r="L518" s="136"/>
      <c r="M518" s="136"/>
      <c r="N518" s="136"/>
      <c r="O518" s="146"/>
      <c r="P518" s="134">
        <f t="shared" si="8"/>
        <v>0</v>
      </c>
      <c r="Q518" s="135" t="str">
        <f>VLOOKUP(P518,IDCODE!$A$1:$B$96,2,0)</f>
        <v>Không</v>
      </c>
      <c r="R518" s="135" t="e">
        <f>VLOOKUP(B518,DS!$D$3:$P$2489,13,0)</f>
        <v>#N/A</v>
      </c>
    </row>
    <row r="519" spans="1:18" ht="13.5">
      <c r="A519" s="133">
        <v>513</v>
      </c>
      <c r="B519" s="142">
        <f>DS!D515</f>
        <v>0</v>
      </c>
      <c r="C519" s="143" t="e">
        <f>VLOOKUP(B519,DS!$D$3:$I$2489,2,0)</f>
        <v>#N/A</v>
      </c>
      <c r="D519" s="144" t="e">
        <f>VLOOKUP(B519,DS!$D$3:$I$2489,3,0)</f>
        <v>#N/A</v>
      </c>
      <c r="E519" s="145" t="e">
        <f>VLOOKUP(B519,DS!$D$3:$I$2489,5,0)</f>
        <v>#N/A</v>
      </c>
      <c r="F519" s="145" t="e">
        <f>VLOOKUP(B519,DS!$D$3:$I$2489,6,0)</f>
        <v>#N/A</v>
      </c>
      <c r="G519" s="136"/>
      <c r="H519" s="136"/>
      <c r="I519" s="136"/>
      <c r="J519" s="136"/>
      <c r="K519" s="136"/>
      <c r="L519" s="136"/>
      <c r="M519" s="136"/>
      <c r="N519" s="136"/>
      <c r="O519" s="146"/>
      <c r="P519" s="134">
        <f t="shared" si="8"/>
        <v>0</v>
      </c>
      <c r="Q519" s="135" t="str">
        <f>VLOOKUP(P519,IDCODE!$A$1:$B$96,2,0)</f>
        <v>Không</v>
      </c>
      <c r="R519" s="135" t="e">
        <f>VLOOKUP(B519,DS!$D$3:$P$2489,13,0)</f>
        <v>#N/A</v>
      </c>
    </row>
    <row r="520" spans="1:18" ht="13.5">
      <c r="A520" s="133">
        <v>514</v>
      </c>
      <c r="B520" s="142">
        <f>DS!D516</f>
        <v>0</v>
      </c>
      <c r="C520" s="143" t="e">
        <f>VLOOKUP(B520,DS!$D$3:$I$2489,2,0)</f>
        <v>#N/A</v>
      </c>
      <c r="D520" s="144" t="e">
        <f>VLOOKUP(B520,DS!$D$3:$I$2489,3,0)</f>
        <v>#N/A</v>
      </c>
      <c r="E520" s="145" t="e">
        <f>VLOOKUP(B520,DS!$D$3:$I$2489,5,0)</f>
        <v>#N/A</v>
      </c>
      <c r="F520" s="145" t="e">
        <f>VLOOKUP(B520,DS!$D$3:$I$2489,6,0)</f>
        <v>#N/A</v>
      </c>
      <c r="G520" s="136"/>
      <c r="H520" s="136"/>
      <c r="I520" s="136"/>
      <c r="J520" s="136"/>
      <c r="K520" s="136"/>
      <c r="L520" s="136"/>
      <c r="M520" s="136"/>
      <c r="N520" s="136"/>
      <c r="O520" s="146"/>
      <c r="P520" s="134">
        <f t="shared" si="8"/>
        <v>0</v>
      </c>
      <c r="Q520" s="135" t="str">
        <f>VLOOKUP(P520,IDCODE!$A$1:$B$96,2,0)</f>
        <v>Không</v>
      </c>
      <c r="R520" s="135" t="e">
        <f>VLOOKUP(B520,DS!$D$3:$P$2489,13,0)</f>
        <v>#N/A</v>
      </c>
    </row>
    <row r="521" spans="1:18" ht="13.5">
      <c r="A521" s="133">
        <v>515</v>
      </c>
      <c r="B521" s="142">
        <f>DS!D517</f>
        <v>0</v>
      </c>
      <c r="C521" s="143" t="e">
        <f>VLOOKUP(B521,DS!$D$3:$I$2489,2,0)</f>
        <v>#N/A</v>
      </c>
      <c r="D521" s="144" t="e">
        <f>VLOOKUP(B521,DS!$D$3:$I$2489,3,0)</f>
        <v>#N/A</v>
      </c>
      <c r="E521" s="145" t="e">
        <f>VLOOKUP(B521,DS!$D$3:$I$2489,5,0)</f>
        <v>#N/A</v>
      </c>
      <c r="F521" s="145" t="e">
        <f>VLOOKUP(B521,DS!$D$3:$I$2489,6,0)</f>
        <v>#N/A</v>
      </c>
      <c r="G521" s="136"/>
      <c r="H521" s="136"/>
      <c r="I521" s="136"/>
      <c r="J521" s="136"/>
      <c r="K521" s="136"/>
      <c r="L521" s="136"/>
      <c r="M521" s="136"/>
      <c r="N521" s="136"/>
      <c r="O521" s="146"/>
      <c r="P521" s="134">
        <f t="shared" si="8"/>
        <v>0</v>
      </c>
      <c r="Q521" s="135" t="str">
        <f>VLOOKUP(P521,IDCODE!$A$1:$B$96,2,0)</f>
        <v>Không</v>
      </c>
      <c r="R521" s="135" t="e">
        <f>VLOOKUP(B521,DS!$D$3:$P$2489,13,0)</f>
        <v>#N/A</v>
      </c>
    </row>
    <row r="522" spans="1:18" ht="13.5">
      <c r="A522" s="133">
        <v>516</v>
      </c>
      <c r="B522" s="142">
        <f>DS!D518</f>
        <v>0</v>
      </c>
      <c r="C522" s="143" t="e">
        <f>VLOOKUP(B522,DS!$D$3:$I$2489,2,0)</f>
        <v>#N/A</v>
      </c>
      <c r="D522" s="144" t="e">
        <f>VLOOKUP(B522,DS!$D$3:$I$2489,3,0)</f>
        <v>#N/A</v>
      </c>
      <c r="E522" s="145" t="e">
        <f>VLOOKUP(B522,DS!$D$3:$I$2489,5,0)</f>
        <v>#N/A</v>
      </c>
      <c r="F522" s="145" t="e">
        <f>VLOOKUP(B522,DS!$D$3:$I$2489,6,0)</f>
        <v>#N/A</v>
      </c>
      <c r="G522" s="136"/>
      <c r="H522" s="136"/>
      <c r="I522" s="136"/>
      <c r="J522" s="136"/>
      <c r="K522" s="136"/>
      <c r="L522" s="136"/>
      <c r="M522" s="136"/>
      <c r="N522" s="136"/>
      <c r="O522" s="146"/>
      <c r="P522" s="134">
        <f t="shared" si="8"/>
        <v>0</v>
      </c>
      <c r="Q522" s="135" t="str">
        <f>VLOOKUP(P522,IDCODE!$A$1:$B$96,2,0)</f>
        <v>Không</v>
      </c>
      <c r="R522" s="135" t="e">
        <f>VLOOKUP(B522,DS!$D$3:$P$2489,13,0)</f>
        <v>#N/A</v>
      </c>
    </row>
    <row r="523" spans="1:18" ht="13.5">
      <c r="A523" s="133">
        <v>517</v>
      </c>
      <c r="B523" s="142">
        <f>DS!D519</f>
        <v>0</v>
      </c>
      <c r="C523" s="143" t="e">
        <f>VLOOKUP(B523,DS!$D$3:$I$2489,2,0)</f>
        <v>#N/A</v>
      </c>
      <c r="D523" s="144" t="e">
        <f>VLOOKUP(B523,DS!$D$3:$I$2489,3,0)</f>
        <v>#N/A</v>
      </c>
      <c r="E523" s="145" t="e">
        <f>VLOOKUP(B523,DS!$D$3:$I$2489,5,0)</f>
        <v>#N/A</v>
      </c>
      <c r="F523" s="145" t="e">
        <f>VLOOKUP(B523,DS!$D$3:$I$2489,6,0)</f>
        <v>#N/A</v>
      </c>
      <c r="G523" s="136"/>
      <c r="H523" s="136"/>
      <c r="I523" s="136"/>
      <c r="J523" s="136"/>
      <c r="K523" s="136"/>
      <c r="L523" s="136"/>
      <c r="M523" s="136"/>
      <c r="N523" s="136"/>
      <c r="O523" s="146"/>
      <c r="P523" s="134">
        <f t="shared" si="8"/>
        <v>0</v>
      </c>
      <c r="Q523" s="135" t="str">
        <f>VLOOKUP(P523,IDCODE!$A$1:$B$96,2,0)</f>
        <v>Không</v>
      </c>
      <c r="R523" s="135" t="e">
        <f>VLOOKUP(B523,DS!$D$3:$P$2489,13,0)</f>
        <v>#N/A</v>
      </c>
    </row>
    <row r="524" spans="1:18" ht="13.5">
      <c r="A524" s="133">
        <v>518</v>
      </c>
      <c r="B524" s="142">
        <f>DS!D520</f>
        <v>0</v>
      </c>
      <c r="C524" s="143" t="e">
        <f>VLOOKUP(B524,DS!$D$3:$I$2489,2,0)</f>
        <v>#N/A</v>
      </c>
      <c r="D524" s="144" t="e">
        <f>VLOOKUP(B524,DS!$D$3:$I$2489,3,0)</f>
        <v>#N/A</v>
      </c>
      <c r="E524" s="145" t="e">
        <f>VLOOKUP(B524,DS!$D$3:$I$2489,5,0)</f>
        <v>#N/A</v>
      </c>
      <c r="F524" s="145" t="e">
        <f>VLOOKUP(B524,DS!$D$3:$I$2489,6,0)</f>
        <v>#N/A</v>
      </c>
      <c r="G524" s="136"/>
      <c r="H524" s="136"/>
      <c r="I524" s="136"/>
      <c r="J524" s="136"/>
      <c r="K524" s="136"/>
      <c r="L524" s="136"/>
      <c r="M524" s="136"/>
      <c r="N524" s="136"/>
      <c r="O524" s="146"/>
      <c r="P524" s="134">
        <f t="shared" si="8"/>
        <v>0</v>
      </c>
      <c r="Q524" s="135" t="str">
        <f>VLOOKUP(P524,IDCODE!$A$1:$B$96,2,0)</f>
        <v>Không</v>
      </c>
      <c r="R524" s="135" t="e">
        <f>VLOOKUP(B524,DS!$D$3:$P$2489,13,0)</f>
        <v>#N/A</v>
      </c>
    </row>
    <row r="525" spans="1:18" ht="13.5">
      <c r="A525" s="133">
        <v>519</v>
      </c>
      <c r="B525" s="142">
        <f>DS!D521</f>
        <v>0</v>
      </c>
      <c r="C525" s="143" t="e">
        <f>VLOOKUP(B525,DS!$D$3:$I$2489,2,0)</f>
        <v>#N/A</v>
      </c>
      <c r="D525" s="144" t="e">
        <f>VLOOKUP(B525,DS!$D$3:$I$2489,3,0)</f>
        <v>#N/A</v>
      </c>
      <c r="E525" s="145" t="e">
        <f>VLOOKUP(B525,DS!$D$3:$I$2489,5,0)</f>
        <v>#N/A</v>
      </c>
      <c r="F525" s="145" t="e">
        <f>VLOOKUP(B525,DS!$D$3:$I$2489,6,0)</f>
        <v>#N/A</v>
      </c>
      <c r="G525" s="136"/>
      <c r="H525" s="136"/>
      <c r="I525" s="136"/>
      <c r="J525" s="136"/>
      <c r="K525" s="136"/>
      <c r="L525" s="136"/>
      <c r="M525" s="136"/>
      <c r="N525" s="136"/>
      <c r="O525" s="146"/>
      <c r="P525" s="134">
        <f t="shared" si="8"/>
        <v>0</v>
      </c>
      <c r="Q525" s="135" t="str">
        <f>VLOOKUP(P525,IDCODE!$A$1:$B$96,2,0)</f>
        <v>Không</v>
      </c>
      <c r="R525" s="135" t="e">
        <f>VLOOKUP(B525,DS!$D$3:$P$2489,13,0)</f>
        <v>#N/A</v>
      </c>
    </row>
    <row r="526" spans="1:18" ht="13.5">
      <c r="A526" s="133">
        <v>520</v>
      </c>
      <c r="B526" s="142">
        <f>DS!D522</f>
        <v>0</v>
      </c>
      <c r="C526" s="143" t="e">
        <f>VLOOKUP(B526,DS!$D$3:$I$2489,2,0)</f>
        <v>#N/A</v>
      </c>
      <c r="D526" s="144" t="e">
        <f>VLOOKUP(B526,DS!$D$3:$I$2489,3,0)</f>
        <v>#N/A</v>
      </c>
      <c r="E526" s="145" t="e">
        <f>VLOOKUP(B526,DS!$D$3:$I$2489,5,0)</f>
        <v>#N/A</v>
      </c>
      <c r="F526" s="145" t="e">
        <f>VLOOKUP(B526,DS!$D$3:$I$2489,6,0)</f>
        <v>#N/A</v>
      </c>
      <c r="G526" s="136"/>
      <c r="H526" s="136"/>
      <c r="I526" s="136"/>
      <c r="J526" s="136"/>
      <c r="K526" s="136"/>
      <c r="L526" s="136"/>
      <c r="M526" s="136"/>
      <c r="N526" s="136"/>
      <c r="O526" s="146"/>
      <c r="P526" s="134">
        <f t="shared" si="8"/>
        <v>0</v>
      </c>
      <c r="Q526" s="135" t="str">
        <f>VLOOKUP(P526,IDCODE!$A$1:$B$96,2,0)</f>
        <v>Không</v>
      </c>
      <c r="R526" s="135" t="e">
        <f>VLOOKUP(B526,DS!$D$3:$P$2489,13,0)</f>
        <v>#N/A</v>
      </c>
    </row>
    <row r="527" spans="1:18" ht="13.5">
      <c r="A527" s="133">
        <v>521</v>
      </c>
      <c r="B527" s="142">
        <f>DS!D523</f>
        <v>0</v>
      </c>
      <c r="C527" s="143" t="e">
        <f>VLOOKUP(B527,DS!$D$3:$I$2489,2,0)</f>
        <v>#N/A</v>
      </c>
      <c r="D527" s="144" t="e">
        <f>VLOOKUP(B527,DS!$D$3:$I$2489,3,0)</f>
        <v>#N/A</v>
      </c>
      <c r="E527" s="145" t="e">
        <f>VLOOKUP(B527,DS!$D$3:$I$2489,5,0)</f>
        <v>#N/A</v>
      </c>
      <c r="F527" s="145" t="e">
        <f>VLOOKUP(B527,DS!$D$3:$I$2489,6,0)</f>
        <v>#N/A</v>
      </c>
      <c r="G527" s="136"/>
      <c r="H527" s="136"/>
      <c r="I527" s="136"/>
      <c r="J527" s="136"/>
      <c r="K527" s="136"/>
      <c r="L527" s="136"/>
      <c r="M527" s="136"/>
      <c r="N527" s="136"/>
      <c r="O527" s="146"/>
      <c r="P527" s="134">
        <f t="shared" si="8"/>
        <v>0</v>
      </c>
      <c r="Q527" s="135" t="str">
        <f>VLOOKUP(P527,IDCODE!$A$1:$B$96,2,0)</f>
        <v>Không</v>
      </c>
      <c r="R527" s="135" t="e">
        <f>VLOOKUP(B527,DS!$D$3:$P$2489,13,0)</f>
        <v>#N/A</v>
      </c>
    </row>
    <row r="528" spans="1:18" ht="13.5">
      <c r="A528" s="133">
        <v>522</v>
      </c>
      <c r="B528" s="142">
        <f>DS!D524</f>
        <v>0</v>
      </c>
      <c r="C528" s="143" t="e">
        <f>VLOOKUP(B528,DS!$D$3:$I$2489,2,0)</f>
        <v>#N/A</v>
      </c>
      <c r="D528" s="144" t="e">
        <f>VLOOKUP(B528,DS!$D$3:$I$2489,3,0)</f>
        <v>#N/A</v>
      </c>
      <c r="E528" s="145" t="e">
        <f>VLOOKUP(B528,DS!$D$3:$I$2489,5,0)</f>
        <v>#N/A</v>
      </c>
      <c r="F528" s="145" t="e">
        <f>VLOOKUP(B528,DS!$D$3:$I$2489,6,0)</f>
        <v>#N/A</v>
      </c>
      <c r="G528" s="136"/>
      <c r="H528" s="136"/>
      <c r="I528" s="136"/>
      <c r="J528" s="136"/>
      <c r="K528" s="136"/>
      <c r="L528" s="136"/>
      <c r="M528" s="136"/>
      <c r="N528" s="136"/>
      <c r="O528" s="146"/>
      <c r="P528" s="134">
        <f t="shared" si="8"/>
        <v>0</v>
      </c>
      <c r="Q528" s="135" t="str">
        <f>VLOOKUP(P528,IDCODE!$A$1:$B$96,2,0)</f>
        <v>Không</v>
      </c>
      <c r="R528" s="135" t="e">
        <f>VLOOKUP(B528,DS!$D$3:$P$2489,13,0)</f>
        <v>#N/A</v>
      </c>
    </row>
    <row r="529" spans="1:18" ht="13.5">
      <c r="A529" s="133">
        <v>523</v>
      </c>
      <c r="B529" s="142">
        <f>DS!D525</f>
        <v>0</v>
      </c>
      <c r="C529" s="143" t="e">
        <f>VLOOKUP(B529,DS!$D$3:$I$2489,2,0)</f>
        <v>#N/A</v>
      </c>
      <c r="D529" s="144" t="e">
        <f>VLOOKUP(B529,DS!$D$3:$I$2489,3,0)</f>
        <v>#N/A</v>
      </c>
      <c r="E529" s="145" t="e">
        <f>VLOOKUP(B529,DS!$D$3:$I$2489,5,0)</f>
        <v>#N/A</v>
      </c>
      <c r="F529" s="145" t="e">
        <f>VLOOKUP(B529,DS!$D$3:$I$2489,6,0)</f>
        <v>#N/A</v>
      </c>
      <c r="G529" s="136"/>
      <c r="H529" s="136"/>
      <c r="I529" s="136"/>
      <c r="J529" s="136"/>
      <c r="K529" s="136"/>
      <c r="L529" s="136"/>
      <c r="M529" s="136"/>
      <c r="N529" s="136"/>
      <c r="O529" s="146"/>
      <c r="P529" s="134">
        <f t="shared" si="8"/>
        <v>0</v>
      </c>
      <c r="Q529" s="135" t="str">
        <f>VLOOKUP(P529,IDCODE!$A$1:$B$96,2,0)</f>
        <v>Không</v>
      </c>
      <c r="R529" s="135" t="e">
        <f>VLOOKUP(B529,DS!$D$3:$P$2489,13,0)</f>
        <v>#N/A</v>
      </c>
    </row>
    <row r="530" spans="1:18" ht="13.5">
      <c r="A530" s="133">
        <v>524</v>
      </c>
      <c r="B530" s="142">
        <f>DS!D526</f>
        <v>0</v>
      </c>
      <c r="C530" s="143" t="e">
        <f>VLOOKUP(B530,DS!$D$3:$I$2489,2,0)</f>
        <v>#N/A</v>
      </c>
      <c r="D530" s="144" t="e">
        <f>VLOOKUP(B530,DS!$D$3:$I$2489,3,0)</f>
        <v>#N/A</v>
      </c>
      <c r="E530" s="145" t="e">
        <f>VLOOKUP(B530,DS!$D$3:$I$2489,5,0)</f>
        <v>#N/A</v>
      </c>
      <c r="F530" s="145" t="e">
        <f>VLOOKUP(B530,DS!$D$3:$I$2489,6,0)</f>
        <v>#N/A</v>
      </c>
      <c r="G530" s="136"/>
      <c r="H530" s="136"/>
      <c r="I530" s="136"/>
      <c r="J530" s="136"/>
      <c r="K530" s="136"/>
      <c r="L530" s="136"/>
      <c r="M530" s="136"/>
      <c r="N530" s="136"/>
      <c r="O530" s="146"/>
      <c r="P530" s="134">
        <f t="shared" si="8"/>
        <v>0</v>
      </c>
      <c r="Q530" s="135" t="str">
        <f>VLOOKUP(P530,IDCODE!$A$1:$B$96,2,0)</f>
        <v>Không</v>
      </c>
      <c r="R530" s="135" t="e">
        <f>VLOOKUP(B530,DS!$D$3:$P$2489,13,0)</f>
        <v>#N/A</v>
      </c>
    </row>
    <row r="531" spans="1:18" ht="13.5">
      <c r="A531" s="133">
        <v>525</v>
      </c>
      <c r="B531" s="142">
        <f>DS!D527</f>
        <v>0</v>
      </c>
      <c r="C531" s="143" t="e">
        <f>VLOOKUP(B531,DS!$D$3:$I$2489,2,0)</f>
        <v>#N/A</v>
      </c>
      <c r="D531" s="144" t="e">
        <f>VLOOKUP(B531,DS!$D$3:$I$2489,3,0)</f>
        <v>#N/A</v>
      </c>
      <c r="E531" s="145" t="e">
        <f>VLOOKUP(B531,DS!$D$3:$I$2489,5,0)</f>
        <v>#N/A</v>
      </c>
      <c r="F531" s="145" t="e">
        <f>VLOOKUP(B531,DS!$D$3:$I$2489,6,0)</f>
        <v>#N/A</v>
      </c>
      <c r="G531" s="136"/>
      <c r="H531" s="136"/>
      <c r="I531" s="136"/>
      <c r="J531" s="136"/>
      <c r="K531" s="136"/>
      <c r="L531" s="136"/>
      <c r="M531" s="136"/>
      <c r="N531" s="136"/>
      <c r="O531" s="146"/>
      <c r="P531" s="134">
        <f t="shared" si="8"/>
        <v>0</v>
      </c>
      <c r="Q531" s="135" t="str">
        <f>VLOOKUP(P531,IDCODE!$A$1:$B$96,2,0)</f>
        <v>Không</v>
      </c>
      <c r="R531" s="135" t="e">
        <f>VLOOKUP(B531,DS!$D$3:$P$2489,13,0)</f>
        <v>#N/A</v>
      </c>
    </row>
    <row r="532" spans="1:18" ht="13.5">
      <c r="A532" s="133">
        <v>526</v>
      </c>
      <c r="B532" s="142">
        <f>DS!D528</f>
        <v>0</v>
      </c>
      <c r="C532" s="143" t="e">
        <f>VLOOKUP(B532,DS!$D$3:$I$2489,2,0)</f>
        <v>#N/A</v>
      </c>
      <c r="D532" s="144" t="e">
        <f>VLOOKUP(B532,DS!$D$3:$I$2489,3,0)</f>
        <v>#N/A</v>
      </c>
      <c r="E532" s="145" t="e">
        <f>VLOOKUP(B532,DS!$D$3:$I$2489,5,0)</f>
        <v>#N/A</v>
      </c>
      <c r="F532" s="145" t="e">
        <f>VLOOKUP(B532,DS!$D$3:$I$2489,6,0)</f>
        <v>#N/A</v>
      </c>
      <c r="G532" s="136"/>
      <c r="H532" s="136"/>
      <c r="I532" s="136"/>
      <c r="J532" s="136"/>
      <c r="K532" s="136"/>
      <c r="L532" s="136"/>
      <c r="M532" s="136"/>
      <c r="N532" s="136"/>
      <c r="O532" s="146"/>
      <c r="P532" s="134">
        <f t="shared" si="8"/>
        <v>0</v>
      </c>
      <c r="Q532" s="135" t="str">
        <f>VLOOKUP(P532,IDCODE!$A$1:$B$96,2,0)</f>
        <v>Không</v>
      </c>
      <c r="R532" s="135" t="e">
        <f>VLOOKUP(B532,DS!$D$3:$P$2489,13,0)</f>
        <v>#N/A</v>
      </c>
    </row>
    <row r="533" spans="1:18" ht="13.5">
      <c r="A533" s="133">
        <v>527</v>
      </c>
      <c r="B533" s="142">
        <f>DS!D529</f>
        <v>0</v>
      </c>
      <c r="C533" s="143" t="e">
        <f>VLOOKUP(B533,DS!$D$3:$I$2489,2,0)</f>
        <v>#N/A</v>
      </c>
      <c r="D533" s="144" t="e">
        <f>VLOOKUP(B533,DS!$D$3:$I$2489,3,0)</f>
        <v>#N/A</v>
      </c>
      <c r="E533" s="145" t="e">
        <f>VLOOKUP(B533,DS!$D$3:$I$2489,5,0)</f>
        <v>#N/A</v>
      </c>
      <c r="F533" s="145" t="e">
        <f>VLOOKUP(B533,DS!$D$3:$I$2489,6,0)</f>
        <v>#N/A</v>
      </c>
      <c r="G533" s="136"/>
      <c r="H533" s="136"/>
      <c r="I533" s="136"/>
      <c r="J533" s="136"/>
      <c r="K533" s="136"/>
      <c r="L533" s="136"/>
      <c r="M533" s="136"/>
      <c r="N533" s="136"/>
      <c r="O533" s="146"/>
      <c r="P533" s="134">
        <f t="shared" si="8"/>
        <v>0</v>
      </c>
      <c r="Q533" s="135" t="str">
        <f>VLOOKUP(P533,IDCODE!$A$1:$B$96,2,0)</f>
        <v>Không</v>
      </c>
      <c r="R533" s="135" t="e">
        <f>VLOOKUP(B533,DS!$D$3:$P$2489,13,0)</f>
        <v>#N/A</v>
      </c>
    </row>
    <row r="534" spans="1:18" ht="13.5">
      <c r="A534" s="133">
        <v>528</v>
      </c>
      <c r="B534" s="142">
        <f>DS!D530</f>
        <v>0</v>
      </c>
      <c r="C534" s="143" t="e">
        <f>VLOOKUP(B534,DS!$D$3:$I$2489,2,0)</f>
        <v>#N/A</v>
      </c>
      <c r="D534" s="144" t="e">
        <f>VLOOKUP(B534,DS!$D$3:$I$2489,3,0)</f>
        <v>#N/A</v>
      </c>
      <c r="E534" s="145" t="e">
        <f>VLOOKUP(B534,DS!$D$3:$I$2489,5,0)</f>
        <v>#N/A</v>
      </c>
      <c r="F534" s="145" t="e">
        <f>VLOOKUP(B534,DS!$D$3:$I$2489,6,0)</f>
        <v>#N/A</v>
      </c>
      <c r="G534" s="136"/>
      <c r="H534" s="136"/>
      <c r="I534" s="136"/>
      <c r="J534" s="136"/>
      <c r="K534" s="136"/>
      <c r="L534" s="136"/>
      <c r="M534" s="136"/>
      <c r="N534" s="136"/>
      <c r="O534" s="146"/>
      <c r="P534" s="134">
        <f t="shared" si="8"/>
        <v>0</v>
      </c>
      <c r="Q534" s="135" t="str">
        <f>VLOOKUP(P534,IDCODE!$A$1:$B$96,2,0)</f>
        <v>Không</v>
      </c>
      <c r="R534" s="135" t="e">
        <f>VLOOKUP(B534,DS!$D$3:$P$2489,13,0)</f>
        <v>#N/A</v>
      </c>
    </row>
    <row r="535" spans="1:18" ht="13.5">
      <c r="A535" s="133">
        <v>529</v>
      </c>
      <c r="B535" s="142">
        <f>DS!D531</f>
        <v>0</v>
      </c>
      <c r="C535" s="143" t="e">
        <f>VLOOKUP(B535,DS!$D$3:$I$2489,2,0)</f>
        <v>#N/A</v>
      </c>
      <c r="D535" s="144" t="e">
        <f>VLOOKUP(B535,DS!$D$3:$I$2489,3,0)</f>
        <v>#N/A</v>
      </c>
      <c r="E535" s="145" t="e">
        <f>VLOOKUP(B535,DS!$D$3:$I$2489,5,0)</f>
        <v>#N/A</v>
      </c>
      <c r="F535" s="145" t="e">
        <f>VLOOKUP(B535,DS!$D$3:$I$2489,6,0)</f>
        <v>#N/A</v>
      </c>
      <c r="G535" s="136"/>
      <c r="H535" s="136"/>
      <c r="I535" s="136"/>
      <c r="J535" s="136"/>
      <c r="K535" s="136"/>
      <c r="L535" s="136"/>
      <c r="M535" s="136"/>
      <c r="N535" s="136"/>
      <c r="O535" s="146"/>
      <c r="P535" s="134">
        <f t="shared" si="8"/>
        <v>0</v>
      </c>
      <c r="Q535" s="135" t="str">
        <f>VLOOKUP(P535,IDCODE!$A$1:$B$96,2,0)</f>
        <v>Không</v>
      </c>
      <c r="R535" s="135" t="e">
        <f>VLOOKUP(B535,DS!$D$3:$P$2489,13,0)</f>
        <v>#N/A</v>
      </c>
    </row>
    <row r="536" spans="1:18" ht="13.5">
      <c r="A536" s="133">
        <v>530</v>
      </c>
      <c r="B536" s="142">
        <f>DS!D532</f>
        <v>0</v>
      </c>
      <c r="C536" s="143" t="e">
        <f>VLOOKUP(B536,DS!$D$3:$I$2489,2,0)</f>
        <v>#N/A</v>
      </c>
      <c r="D536" s="144" t="e">
        <f>VLOOKUP(B536,DS!$D$3:$I$2489,3,0)</f>
        <v>#N/A</v>
      </c>
      <c r="E536" s="145" t="e">
        <f>VLOOKUP(B536,DS!$D$3:$I$2489,5,0)</f>
        <v>#N/A</v>
      </c>
      <c r="F536" s="145" t="e">
        <f>VLOOKUP(B536,DS!$D$3:$I$2489,6,0)</f>
        <v>#N/A</v>
      </c>
      <c r="G536" s="136"/>
      <c r="H536" s="136"/>
      <c r="I536" s="136"/>
      <c r="J536" s="136"/>
      <c r="K536" s="136"/>
      <c r="L536" s="136"/>
      <c r="M536" s="136"/>
      <c r="N536" s="136"/>
      <c r="O536" s="146"/>
      <c r="P536" s="134">
        <f t="shared" si="8"/>
        <v>0</v>
      </c>
      <c r="Q536" s="135" t="str">
        <f>VLOOKUP(P536,IDCODE!$A$1:$B$96,2,0)</f>
        <v>Không</v>
      </c>
      <c r="R536" s="135" t="e">
        <f>VLOOKUP(B536,DS!$D$3:$P$2489,13,0)</f>
        <v>#N/A</v>
      </c>
    </row>
    <row r="537" spans="1:18" ht="13.5">
      <c r="A537" s="133">
        <v>531</v>
      </c>
      <c r="B537" s="142">
        <f>DS!D533</f>
        <v>0</v>
      </c>
      <c r="C537" s="143" t="e">
        <f>VLOOKUP(B537,DS!$D$3:$I$2489,2,0)</f>
        <v>#N/A</v>
      </c>
      <c r="D537" s="144" t="e">
        <f>VLOOKUP(B537,DS!$D$3:$I$2489,3,0)</f>
        <v>#N/A</v>
      </c>
      <c r="E537" s="145" t="e">
        <f>VLOOKUP(B537,DS!$D$3:$I$2489,5,0)</f>
        <v>#N/A</v>
      </c>
      <c r="F537" s="145" t="e">
        <f>VLOOKUP(B537,DS!$D$3:$I$2489,6,0)</f>
        <v>#N/A</v>
      </c>
      <c r="G537" s="136"/>
      <c r="H537" s="136"/>
      <c r="I537" s="136"/>
      <c r="J537" s="136"/>
      <c r="K537" s="136"/>
      <c r="L537" s="136"/>
      <c r="M537" s="136"/>
      <c r="N537" s="136"/>
      <c r="O537" s="146"/>
      <c r="P537" s="134">
        <f t="shared" ref="P537:P600" si="9">IF(OR(ISNUMBER(O537)=FALSE,$P$6&lt;&gt;100%,O537&lt;4),0,ROUND(SUMPRODUCT($G$6:$O$6,G537:O537),1))</f>
        <v>0</v>
      </c>
      <c r="Q537" s="135" t="str">
        <f>VLOOKUP(P537,IDCODE!$A$1:$B$96,2,0)</f>
        <v>Không</v>
      </c>
      <c r="R537" s="135" t="e">
        <f>VLOOKUP(B537,DS!$D$3:$P$2489,13,0)</f>
        <v>#N/A</v>
      </c>
    </row>
    <row r="538" spans="1:18" ht="13.5">
      <c r="A538" s="133">
        <v>532</v>
      </c>
      <c r="B538" s="142">
        <f>DS!D534</f>
        <v>0</v>
      </c>
      <c r="C538" s="143" t="e">
        <f>VLOOKUP(B538,DS!$D$3:$I$2489,2,0)</f>
        <v>#N/A</v>
      </c>
      <c r="D538" s="144" t="e">
        <f>VLOOKUP(B538,DS!$D$3:$I$2489,3,0)</f>
        <v>#N/A</v>
      </c>
      <c r="E538" s="145" t="e">
        <f>VLOOKUP(B538,DS!$D$3:$I$2489,5,0)</f>
        <v>#N/A</v>
      </c>
      <c r="F538" s="145" t="e">
        <f>VLOOKUP(B538,DS!$D$3:$I$2489,6,0)</f>
        <v>#N/A</v>
      </c>
      <c r="G538" s="136"/>
      <c r="H538" s="136"/>
      <c r="I538" s="136"/>
      <c r="J538" s="136"/>
      <c r="K538" s="136"/>
      <c r="L538" s="136"/>
      <c r="M538" s="136"/>
      <c r="N538" s="136"/>
      <c r="O538" s="146"/>
      <c r="P538" s="134">
        <f t="shared" si="9"/>
        <v>0</v>
      </c>
      <c r="Q538" s="135" t="str">
        <f>VLOOKUP(P538,IDCODE!$A$1:$B$96,2,0)</f>
        <v>Không</v>
      </c>
      <c r="R538" s="135" t="e">
        <f>VLOOKUP(B538,DS!$D$3:$P$2489,13,0)</f>
        <v>#N/A</v>
      </c>
    </row>
    <row r="539" spans="1:18" ht="13.5">
      <c r="A539" s="133">
        <v>533</v>
      </c>
      <c r="B539" s="142">
        <f>DS!D535</f>
        <v>0</v>
      </c>
      <c r="C539" s="143" t="e">
        <f>VLOOKUP(B539,DS!$D$3:$I$2489,2,0)</f>
        <v>#N/A</v>
      </c>
      <c r="D539" s="144" t="e">
        <f>VLOOKUP(B539,DS!$D$3:$I$2489,3,0)</f>
        <v>#N/A</v>
      </c>
      <c r="E539" s="145" t="e">
        <f>VLOOKUP(B539,DS!$D$3:$I$2489,5,0)</f>
        <v>#N/A</v>
      </c>
      <c r="F539" s="145" t="e">
        <f>VLOOKUP(B539,DS!$D$3:$I$2489,6,0)</f>
        <v>#N/A</v>
      </c>
      <c r="G539" s="136"/>
      <c r="H539" s="136"/>
      <c r="I539" s="136"/>
      <c r="J539" s="136"/>
      <c r="K539" s="136"/>
      <c r="L539" s="136"/>
      <c r="M539" s="136"/>
      <c r="N539" s="136"/>
      <c r="O539" s="146"/>
      <c r="P539" s="134">
        <f t="shared" si="9"/>
        <v>0</v>
      </c>
      <c r="Q539" s="135" t="str">
        <f>VLOOKUP(P539,IDCODE!$A$1:$B$96,2,0)</f>
        <v>Không</v>
      </c>
      <c r="R539" s="135" t="e">
        <f>VLOOKUP(B539,DS!$D$3:$P$2489,13,0)</f>
        <v>#N/A</v>
      </c>
    </row>
    <row r="540" spans="1:18" ht="13.5">
      <c r="A540" s="133">
        <v>534</v>
      </c>
      <c r="B540" s="142">
        <f>DS!D536</f>
        <v>0</v>
      </c>
      <c r="C540" s="143" t="e">
        <f>VLOOKUP(B540,DS!$D$3:$I$2489,2,0)</f>
        <v>#N/A</v>
      </c>
      <c r="D540" s="144" t="e">
        <f>VLOOKUP(B540,DS!$D$3:$I$2489,3,0)</f>
        <v>#N/A</v>
      </c>
      <c r="E540" s="145" t="e">
        <f>VLOOKUP(B540,DS!$D$3:$I$2489,5,0)</f>
        <v>#N/A</v>
      </c>
      <c r="F540" s="145" t="e">
        <f>VLOOKUP(B540,DS!$D$3:$I$2489,6,0)</f>
        <v>#N/A</v>
      </c>
      <c r="G540" s="136"/>
      <c r="H540" s="136"/>
      <c r="I540" s="136"/>
      <c r="J540" s="136"/>
      <c r="K540" s="136"/>
      <c r="L540" s="136"/>
      <c r="M540" s="136"/>
      <c r="N540" s="136"/>
      <c r="O540" s="146"/>
      <c r="P540" s="134">
        <f t="shared" si="9"/>
        <v>0</v>
      </c>
      <c r="Q540" s="135" t="str">
        <f>VLOOKUP(P540,IDCODE!$A$1:$B$96,2,0)</f>
        <v>Không</v>
      </c>
      <c r="R540" s="135" t="e">
        <f>VLOOKUP(B540,DS!$D$3:$P$2489,13,0)</f>
        <v>#N/A</v>
      </c>
    </row>
    <row r="541" spans="1:18" ht="13.5">
      <c r="A541" s="133">
        <v>535</v>
      </c>
      <c r="B541" s="142">
        <f>DS!D537</f>
        <v>0</v>
      </c>
      <c r="C541" s="143" t="e">
        <f>VLOOKUP(B541,DS!$D$3:$I$2489,2,0)</f>
        <v>#N/A</v>
      </c>
      <c r="D541" s="144" t="e">
        <f>VLOOKUP(B541,DS!$D$3:$I$2489,3,0)</f>
        <v>#N/A</v>
      </c>
      <c r="E541" s="145" t="e">
        <f>VLOOKUP(B541,DS!$D$3:$I$2489,5,0)</f>
        <v>#N/A</v>
      </c>
      <c r="F541" s="145" t="e">
        <f>VLOOKUP(B541,DS!$D$3:$I$2489,6,0)</f>
        <v>#N/A</v>
      </c>
      <c r="G541" s="136"/>
      <c r="H541" s="136"/>
      <c r="I541" s="136"/>
      <c r="J541" s="136"/>
      <c r="K541" s="136"/>
      <c r="L541" s="136"/>
      <c r="M541" s="136"/>
      <c r="N541" s="136"/>
      <c r="O541" s="146"/>
      <c r="P541" s="134">
        <f t="shared" si="9"/>
        <v>0</v>
      </c>
      <c r="Q541" s="135" t="str">
        <f>VLOOKUP(P541,IDCODE!$A$1:$B$96,2,0)</f>
        <v>Không</v>
      </c>
      <c r="R541" s="135" t="e">
        <f>VLOOKUP(B541,DS!$D$3:$P$2489,13,0)</f>
        <v>#N/A</v>
      </c>
    </row>
    <row r="542" spans="1:18" ht="13.5">
      <c r="A542" s="133">
        <v>536</v>
      </c>
      <c r="B542" s="142">
        <f>DS!D538</f>
        <v>0</v>
      </c>
      <c r="C542" s="143" t="e">
        <f>VLOOKUP(B542,DS!$D$3:$I$2489,2,0)</f>
        <v>#N/A</v>
      </c>
      <c r="D542" s="144" t="e">
        <f>VLOOKUP(B542,DS!$D$3:$I$2489,3,0)</f>
        <v>#N/A</v>
      </c>
      <c r="E542" s="145" t="e">
        <f>VLOOKUP(B542,DS!$D$3:$I$2489,5,0)</f>
        <v>#N/A</v>
      </c>
      <c r="F542" s="145" t="e">
        <f>VLOOKUP(B542,DS!$D$3:$I$2489,6,0)</f>
        <v>#N/A</v>
      </c>
      <c r="G542" s="136"/>
      <c r="H542" s="136"/>
      <c r="I542" s="136"/>
      <c r="J542" s="136"/>
      <c r="K542" s="136"/>
      <c r="L542" s="136"/>
      <c r="M542" s="136"/>
      <c r="N542" s="136"/>
      <c r="O542" s="146"/>
      <c r="P542" s="134">
        <f t="shared" si="9"/>
        <v>0</v>
      </c>
      <c r="Q542" s="135" t="str">
        <f>VLOOKUP(P542,IDCODE!$A$1:$B$96,2,0)</f>
        <v>Không</v>
      </c>
      <c r="R542" s="135" t="e">
        <f>VLOOKUP(B542,DS!$D$3:$P$2489,13,0)</f>
        <v>#N/A</v>
      </c>
    </row>
    <row r="543" spans="1:18" ht="13.5">
      <c r="A543" s="133">
        <v>537</v>
      </c>
      <c r="B543" s="142">
        <f>DS!D539</f>
        <v>0</v>
      </c>
      <c r="C543" s="143" t="e">
        <f>VLOOKUP(B543,DS!$D$3:$I$2489,2,0)</f>
        <v>#N/A</v>
      </c>
      <c r="D543" s="144" t="e">
        <f>VLOOKUP(B543,DS!$D$3:$I$2489,3,0)</f>
        <v>#N/A</v>
      </c>
      <c r="E543" s="145" t="e">
        <f>VLOOKUP(B543,DS!$D$3:$I$2489,5,0)</f>
        <v>#N/A</v>
      </c>
      <c r="F543" s="145" t="e">
        <f>VLOOKUP(B543,DS!$D$3:$I$2489,6,0)</f>
        <v>#N/A</v>
      </c>
      <c r="G543" s="136"/>
      <c r="H543" s="136"/>
      <c r="I543" s="136"/>
      <c r="J543" s="136"/>
      <c r="K543" s="136"/>
      <c r="L543" s="136"/>
      <c r="M543" s="136"/>
      <c r="N543" s="136"/>
      <c r="O543" s="146"/>
      <c r="P543" s="134">
        <f t="shared" si="9"/>
        <v>0</v>
      </c>
      <c r="Q543" s="135" t="str">
        <f>VLOOKUP(P543,IDCODE!$A$1:$B$96,2,0)</f>
        <v>Không</v>
      </c>
      <c r="R543" s="135" t="e">
        <f>VLOOKUP(B543,DS!$D$3:$P$2489,13,0)</f>
        <v>#N/A</v>
      </c>
    </row>
    <row r="544" spans="1:18" ht="13.5">
      <c r="A544" s="133">
        <v>538</v>
      </c>
      <c r="B544" s="142">
        <f>DS!D540</f>
        <v>0</v>
      </c>
      <c r="C544" s="143" t="e">
        <f>VLOOKUP(B544,DS!$D$3:$I$2489,2,0)</f>
        <v>#N/A</v>
      </c>
      <c r="D544" s="144" t="e">
        <f>VLOOKUP(B544,DS!$D$3:$I$2489,3,0)</f>
        <v>#N/A</v>
      </c>
      <c r="E544" s="145" t="e">
        <f>VLOOKUP(B544,DS!$D$3:$I$2489,5,0)</f>
        <v>#N/A</v>
      </c>
      <c r="F544" s="145" t="e">
        <f>VLOOKUP(B544,DS!$D$3:$I$2489,6,0)</f>
        <v>#N/A</v>
      </c>
      <c r="G544" s="136"/>
      <c r="H544" s="136"/>
      <c r="I544" s="136"/>
      <c r="J544" s="136"/>
      <c r="K544" s="136"/>
      <c r="L544" s="136"/>
      <c r="M544" s="136"/>
      <c r="N544" s="136"/>
      <c r="O544" s="146"/>
      <c r="P544" s="134">
        <f t="shared" si="9"/>
        <v>0</v>
      </c>
      <c r="Q544" s="135" t="str">
        <f>VLOOKUP(P544,IDCODE!$A$1:$B$96,2,0)</f>
        <v>Không</v>
      </c>
      <c r="R544" s="135" t="e">
        <f>VLOOKUP(B544,DS!$D$3:$P$2489,13,0)</f>
        <v>#N/A</v>
      </c>
    </row>
    <row r="545" spans="1:18" ht="13.5">
      <c r="A545" s="133">
        <v>539</v>
      </c>
      <c r="B545" s="142">
        <f>DS!D541</f>
        <v>0</v>
      </c>
      <c r="C545" s="143" t="e">
        <f>VLOOKUP(B545,DS!$D$3:$I$2489,2,0)</f>
        <v>#N/A</v>
      </c>
      <c r="D545" s="144" t="e">
        <f>VLOOKUP(B545,DS!$D$3:$I$2489,3,0)</f>
        <v>#N/A</v>
      </c>
      <c r="E545" s="145" t="e">
        <f>VLOOKUP(B545,DS!$D$3:$I$2489,5,0)</f>
        <v>#N/A</v>
      </c>
      <c r="F545" s="145" t="e">
        <f>VLOOKUP(B545,DS!$D$3:$I$2489,6,0)</f>
        <v>#N/A</v>
      </c>
      <c r="G545" s="136"/>
      <c r="H545" s="136"/>
      <c r="I545" s="136"/>
      <c r="J545" s="136"/>
      <c r="K545" s="136"/>
      <c r="L545" s="136"/>
      <c r="M545" s="136"/>
      <c r="N545" s="136"/>
      <c r="O545" s="146"/>
      <c r="P545" s="134">
        <f t="shared" si="9"/>
        <v>0</v>
      </c>
      <c r="Q545" s="135" t="str">
        <f>VLOOKUP(P545,IDCODE!$A$1:$B$96,2,0)</f>
        <v>Không</v>
      </c>
      <c r="R545" s="135" t="e">
        <f>VLOOKUP(B545,DS!$D$3:$P$2489,13,0)</f>
        <v>#N/A</v>
      </c>
    </row>
    <row r="546" spans="1:18" ht="13.5">
      <c r="A546" s="133">
        <v>540</v>
      </c>
      <c r="B546" s="142">
        <f>DS!D542</f>
        <v>0</v>
      </c>
      <c r="C546" s="143" t="e">
        <f>VLOOKUP(B546,DS!$D$3:$I$2489,2,0)</f>
        <v>#N/A</v>
      </c>
      <c r="D546" s="144" t="e">
        <f>VLOOKUP(B546,DS!$D$3:$I$2489,3,0)</f>
        <v>#N/A</v>
      </c>
      <c r="E546" s="145" t="e">
        <f>VLOOKUP(B546,DS!$D$3:$I$2489,5,0)</f>
        <v>#N/A</v>
      </c>
      <c r="F546" s="145" t="e">
        <f>VLOOKUP(B546,DS!$D$3:$I$2489,6,0)</f>
        <v>#N/A</v>
      </c>
      <c r="G546" s="136"/>
      <c r="H546" s="136"/>
      <c r="I546" s="136"/>
      <c r="J546" s="136"/>
      <c r="K546" s="136"/>
      <c r="L546" s="136"/>
      <c r="M546" s="136"/>
      <c r="N546" s="136"/>
      <c r="O546" s="146"/>
      <c r="P546" s="134">
        <f t="shared" si="9"/>
        <v>0</v>
      </c>
      <c r="Q546" s="135" t="str">
        <f>VLOOKUP(P546,IDCODE!$A$1:$B$96,2,0)</f>
        <v>Không</v>
      </c>
      <c r="R546" s="135" t="e">
        <f>VLOOKUP(B546,DS!$D$3:$P$2489,13,0)</f>
        <v>#N/A</v>
      </c>
    </row>
    <row r="547" spans="1:18" ht="13.5">
      <c r="A547" s="133">
        <v>541</v>
      </c>
      <c r="B547" s="142">
        <f>DS!D543</f>
        <v>0</v>
      </c>
      <c r="C547" s="143" t="e">
        <f>VLOOKUP(B547,DS!$D$3:$I$2489,2,0)</f>
        <v>#N/A</v>
      </c>
      <c r="D547" s="144" t="e">
        <f>VLOOKUP(B547,DS!$D$3:$I$2489,3,0)</f>
        <v>#N/A</v>
      </c>
      <c r="E547" s="145" t="e">
        <f>VLOOKUP(B547,DS!$D$3:$I$2489,5,0)</f>
        <v>#N/A</v>
      </c>
      <c r="F547" s="145" t="e">
        <f>VLOOKUP(B547,DS!$D$3:$I$2489,6,0)</f>
        <v>#N/A</v>
      </c>
      <c r="G547" s="136"/>
      <c r="H547" s="136"/>
      <c r="I547" s="136"/>
      <c r="J547" s="136"/>
      <c r="K547" s="136"/>
      <c r="L547" s="136"/>
      <c r="M547" s="136"/>
      <c r="N547" s="136"/>
      <c r="O547" s="146"/>
      <c r="P547" s="134">
        <f t="shared" si="9"/>
        <v>0</v>
      </c>
      <c r="Q547" s="135" t="str">
        <f>VLOOKUP(P547,IDCODE!$A$1:$B$96,2,0)</f>
        <v>Không</v>
      </c>
      <c r="R547" s="135" t="e">
        <f>VLOOKUP(B547,DS!$D$3:$P$2489,13,0)</f>
        <v>#N/A</v>
      </c>
    </row>
    <row r="548" spans="1:18" ht="13.5">
      <c r="A548" s="133">
        <v>542</v>
      </c>
      <c r="B548" s="142">
        <f>DS!D544</f>
        <v>0</v>
      </c>
      <c r="C548" s="143" t="e">
        <f>VLOOKUP(B548,DS!$D$3:$I$2489,2,0)</f>
        <v>#N/A</v>
      </c>
      <c r="D548" s="144" t="e">
        <f>VLOOKUP(B548,DS!$D$3:$I$2489,3,0)</f>
        <v>#N/A</v>
      </c>
      <c r="E548" s="145" t="e">
        <f>VLOOKUP(B548,DS!$D$3:$I$2489,5,0)</f>
        <v>#N/A</v>
      </c>
      <c r="F548" s="145" t="e">
        <f>VLOOKUP(B548,DS!$D$3:$I$2489,6,0)</f>
        <v>#N/A</v>
      </c>
      <c r="G548" s="136"/>
      <c r="H548" s="136"/>
      <c r="I548" s="136"/>
      <c r="J548" s="136"/>
      <c r="K548" s="136"/>
      <c r="L548" s="136"/>
      <c r="M548" s="136"/>
      <c r="N548" s="136"/>
      <c r="O548" s="146"/>
      <c r="P548" s="134">
        <f t="shared" si="9"/>
        <v>0</v>
      </c>
      <c r="Q548" s="135" t="str">
        <f>VLOOKUP(P548,IDCODE!$A$1:$B$96,2,0)</f>
        <v>Không</v>
      </c>
      <c r="R548" s="135" t="e">
        <f>VLOOKUP(B548,DS!$D$3:$P$2489,13,0)</f>
        <v>#N/A</v>
      </c>
    </row>
    <row r="549" spans="1:18" ht="13.5">
      <c r="A549" s="133">
        <v>543</v>
      </c>
      <c r="B549" s="142">
        <f>DS!D545</f>
        <v>0</v>
      </c>
      <c r="C549" s="143" t="e">
        <f>VLOOKUP(B549,DS!$D$3:$I$2489,2,0)</f>
        <v>#N/A</v>
      </c>
      <c r="D549" s="144" t="e">
        <f>VLOOKUP(B549,DS!$D$3:$I$2489,3,0)</f>
        <v>#N/A</v>
      </c>
      <c r="E549" s="145" t="e">
        <f>VLOOKUP(B549,DS!$D$3:$I$2489,5,0)</f>
        <v>#N/A</v>
      </c>
      <c r="F549" s="145" t="e">
        <f>VLOOKUP(B549,DS!$D$3:$I$2489,6,0)</f>
        <v>#N/A</v>
      </c>
      <c r="G549" s="136"/>
      <c r="H549" s="136"/>
      <c r="I549" s="136"/>
      <c r="J549" s="136"/>
      <c r="K549" s="136"/>
      <c r="L549" s="136"/>
      <c r="M549" s="136"/>
      <c r="N549" s="136"/>
      <c r="O549" s="146"/>
      <c r="P549" s="134">
        <f t="shared" si="9"/>
        <v>0</v>
      </c>
      <c r="Q549" s="135" t="str">
        <f>VLOOKUP(P549,IDCODE!$A$1:$B$96,2,0)</f>
        <v>Không</v>
      </c>
      <c r="R549" s="135" t="e">
        <f>VLOOKUP(B549,DS!$D$3:$P$2489,13,0)</f>
        <v>#N/A</v>
      </c>
    </row>
    <row r="550" spans="1:18" ht="13.5">
      <c r="A550" s="133">
        <v>544</v>
      </c>
      <c r="B550" s="142">
        <f>DS!D546</f>
        <v>0</v>
      </c>
      <c r="C550" s="143" t="e">
        <f>VLOOKUP(B550,DS!$D$3:$I$2489,2,0)</f>
        <v>#N/A</v>
      </c>
      <c r="D550" s="144" t="e">
        <f>VLOOKUP(B550,DS!$D$3:$I$2489,3,0)</f>
        <v>#N/A</v>
      </c>
      <c r="E550" s="145" t="e">
        <f>VLOOKUP(B550,DS!$D$3:$I$2489,5,0)</f>
        <v>#N/A</v>
      </c>
      <c r="F550" s="145" t="e">
        <f>VLOOKUP(B550,DS!$D$3:$I$2489,6,0)</f>
        <v>#N/A</v>
      </c>
      <c r="G550" s="136"/>
      <c r="H550" s="136"/>
      <c r="I550" s="136"/>
      <c r="J550" s="136"/>
      <c r="K550" s="136"/>
      <c r="L550" s="136"/>
      <c r="M550" s="136"/>
      <c r="N550" s="136"/>
      <c r="O550" s="146"/>
      <c r="P550" s="134">
        <f t="shared" si="9"/>
        <v>0</v>
      </c>
      <c r="Q550" s="135" t="str">
        <f>VLOOKUP(P550,IDCODE!$A$1:$B$96,2,0)</f>
        <v>Không</v>
      </c>
      <c r="R550" s="135" t="e">
        <f>VLOOKUP(B550,DS!$D$3:$P$2489,13,0)</f>
        <v>#N/A</v>
      </c>
    </row>
    <row r="551" spans="1:18" ht="13.5">
      <c r="A551" s="133">
        <v>545</v>
      </c>
      <c r="B551" s="142">
        <f>DS!D547</f>
        <v>0</v>
      </c>
      <c r="C551" s="143" t="e">
        <f>VLOOKUP(B551,DS!$D$3:$I$2489,2,0)</f>
        <v>#N/A</v>
      </c>
      <c r="D551" s="144" t="e">
        <f>VLOOKUP(B551,DS!$D$3:$I$2489,3,0)</f>
        <v>#N/A</v>
      </c>
      <c r="E551" s="145" t="e">
        <f>VLOOKUP(B551,DS!$D$3:$I$2489,5,0)</f>
        <v>#N/A</v>
      </c>
      <c r="F551" s="145" t="e">
        <f>VLOOKUP(B551,DS!$D$3:$I$2489,6,0)</f>
        <v>#N/A</v>
      </c>
      <c r="G551" s="136"/>
      <c r="H551" s="136"/>
      <c r="I551" s="136"/>
      <c r="J551" s="136"/>
      <c r="K551" s="136"/>
      <c r="L551" s="136"/>
      <c r="M551" s="136"/>
      <c r="N551" s="136"/>
      <c r="O551" s="146"/>
      <c r="P551" s="134">
        <f t="shared" si="9"/>
        <v>0</v>
      </c>
      <c r="Q551" s="135" t="str">
        <f>VLOOKUP(P551,IDCODE!$A$1:$B$96,2,0)</f>
        <v>Không</v>
      </c>
      <c r="R551" s="135" t="e">
        <f>VLOOKUP(B551,DS!$D$3:$P$2489,13,0)</f>
        <v>#N/A</v>
      </c>
    </row>
    <row r="552" spans="1:18" ht="13.5">
      <c r="A552" s="133">
        <v>546</v>
      </c>
      <c r="B552" s="142">
        <f>DS!D548</f>
        <v>0</v>
      </c>
      <c r="C552" s="143" t="e">
        <f>VLOOKUP(B552,DS!$D$3:$I$2489,2,0)</f>
        <v>#N/A</v>
      </c>
      <c r="D552" s="144" t="e">
        <f>VLOOKUP(B552,DS!$D$3:$I$2489,3,0)</f>
        <v>#N/A</v>
      </c>
      <c r="E552" s="145" t="e">
        <f>VLOOKUP(B552,DS!$D$3:$I$2489,5,0)</f>
        <v>#N/A</v>
      </c>
      <c r="F552" s="145" t="e">
        <f>VLOOKUP(B552,DS!$D$3:$I$2489,6,0)</f>
        <v>#N/A</v>
      </c>
      <c r="G552" s="136"/>
      <c r="H552" s="136"/>
      <c r="I552" s="136"/>
      <c r="J552" s="136"/>
      <c r="K552" s="136"/>
      <c r="L552" s="136"/>
      <c r="M552" s="136"/>
      <c r="N552" s="136"/>
      <c r="O552" s="146"/>
      <c r="P552" s="134">
        <f t="shared" si="9"/>
        <v>0</v>
      </c>
      <c r="Q552" s="135" t="str">
        <f>VLOOKUP(P552,IDCODE!$A$1:$B$96,2,0)</f>
        <v>Không</v>
      </c>
      <c r="R552" s="135" t="e">
        <f>VLOOKUP(B552,DS!$D$3:$P$2489,13,0)</f>
        <v>#N/A</v>
      </c>
    </row>
    <row r="553" spans="1:18" ht="13.5">
      <c r="A553" s="133">
        <v>547</v>
      </c>
      <c r="B553" s="142">
        <f>DS!D549</f>
        <v>0</v>
      </c>
      <c r="C553" s="143" t="e">
        <f>VLOOKUP(B553,DS!$D$3:$I$2489,2,0)</f>
        <v>#N/A</v>
      </c>
      <c r="D553" s="144" t="e">
        <f>VLOOKUP(B553,DS!$D$3:$I$2489,3,0)</f>
        <v>#N/A</v>
      </c>
      <c r="E553" s="145" t="e">
        <f>VLOOKUP(B553,DS!$D$3:$I$2489,5,0)</f>
        <v>#N/A</v>
      </c>
      <c r="F553" s="145" t="e">
        <f>VLOOKUP(B553,DS!$D$3:$I$2489,6,0)</f>
        <v>#N/A</v>
      </c>
      <c r="G553" s="136"/>
      <c r="H553" s="136"/>
      <c r="I553" s="136"/>
      <c r="J553" s="136"/>
      <c r="K553" s="136"/>
      <c r="L553" s="136"/>
      <c r="M553" s="136"/>
      <c r="N553" s="136"/>
      <c r="O553" s="146"/>
      <c r="P553" s="134">
        <f t="shared" si="9"/>
        <v>0</v>
      </c>
      <c r="Q553" s="135" t="str">
        <f>VLOOKUP(P553,IDCODE!$A$1:$B$96,2,0)</f>
        <v>Không</v>
      </c>
      <c r="R553" s="135" t="e">
        <f>VLOOKUP(B553,DS!$D$3:$P$2489,13,0)</f>
        <v>#N/A</v>
      </c>
    </row>
    <row r="554" spans="1:18" ht="13.5">
      <c r="A554" s="133">
        <v>548</v>
      </c>
      <c r="B554" s="142">
        <f>DS!D550</f>
        <v>0</v>
      </c>
      <c r="C554" s="143" t="e">
        <f>VLOOKUP(B554,DS!$D$3:$I$2489,2,0)</f>
        <v>#N/A</v>
      </c>
      <c r="D554" s="144" t="e">
        <f>VLOOKUP(B554,DS!$D$3:$I$2489,3,0)</f>
        <v>#N/A</v>
      </c>
      <c r="E554" s="145" t="e">
        <f>VLOOKUP(B554,DS!$D$3:$I$2489,5,0)</f>
        <v>#N/A</v>
      </c>
      <c r="F554" s="145" t="e">
        <f>VLOOKUP(B554,DS!$D$3:$I$2489,6,0)</f>
        <v>#N/A</v>
      </c>
      <c r="G554" s="136"/>
      <c r="H554" s="136"/>
      <c r="I554" s="136"/>
      <c r="J554" s="136"/>
      <c r="K554" s="136"/>
      <c r="L554" s="136"/>
      <c r="M554" s="136"/>
      <c r="N554" s="136"/>
      <c r="O554" s="146"/>
      <c r="P554" s="134">
        <f t="shared" si="9"/>
        <v>0</v>
      </c>
      <c r="Q554" s="135" t="str">
        <f>VLOOKUP(P554,IDCODE!$A$1:$B$96,2,0)</f>
        <v>Không</v>
      </c>
      <c r="R554" s="135" t="e">
        <f>VLOOKUP(B554,DS!$D$3:$P$2489,13,0)</f>
        <v>#N/A</v>
      </c>
    </row>
    <row r="555" spans="1:18" ht="13.5">
      <c r="A555" s="133">
        <v>549</v>
      </c>
      <c r="B555" s="142">
        <f>DS!D551</f>
        <v>0</v>
      </c>
      <c r="C555" s="143" t="e">
        <f>VLOOKUP(B555,DS!$D$3:$I$2489,2,0)</f>
        <v>#N/A</v>
      </c>
      <c r="D555" s="144" t="e">
        <f>VLOOKUP(B555,DS!$D$3:$I$2489,3,0)</f>
        <v>#N/A</v>
      </c>
      <c r="E555" s="145" t="e">
        <f>VLOOKUP(B555,DS!$D$3:$I$2489,5,0)</f>
        <v>#N/A</v>
      </c>
      <c r="F555" s="145" t="e">
        <f>VLOOKUP(B555,DS!$D$3:$I$2489,6,0)</f>
        <v>#N/A</v>
      </c>
      <c r="G555" s="136"/>
      <c r="H555" s="136"/>
      <c r="I555" s="136"/>
      <c r="J555" s="136"/>
      <c r="K555" s="136"/>
      <c r="L555" s="136"/>
      <c r="M555" s="136"/>
      <c r="N555" s="136"/>
      <c r="O555" s="146"/>
      <c r="P555" s="134">
        <f t="shared" si="9"/>
        <v>0</v>
      </c>
      <c r="Q555" s="135" t="str">
        <f>VLOOKUP(P555,IDCODE!$A$1:$B$96,2,0)</f>
        <v>Không</v>
      </c>
      <c r="R555" s="135" t="e">
        <f>VLOOKUP(B555,DS!$D$3:$P$2489,13,0)</f>
        <v>#N/A</v>
      </c>
    </row>
    <row r="556" spans="1:18" ht="13.5">
      <c r="A556" s="133">
        <v>550</v>
      </c>
      <c r="B556" s="142">
        <f>DS!D552</f>
        <v>0</v>
      </c>
      <c r="C556" s="143" t="e">
        <f>VLOOKUP(B556,DS!$D$3:$I$2489,2,0)</f>
        <v>#N/A</v>
      </c>
      <c r="D556" s="144" t="e">
        <f>VLOOKUP(B556,DS!$D$3:$I$2489,3,0)</f>
        <v>#N/A</v>
      </c>
      <c r="E556" s="145" t="e">
        <f>VLOOKUP(B556,DS!$D$3:$I$2489,5,0)</f>
        <v>#N/A</v>
      </c>
      <c r="F556" s="145" t="e">
        <f>VLOOKUP(B556,DS!$D$3:$I$2489,6,0)</f>
        <v>#N/A</v>
      </c>
      <c r="G556" s="136"/>
      <c r="H556" s="136"/>
      <c r="I556" s="136"/>
      <c r="J556" s="136"/>
      <c r="K556" s="136"/>
      <c r="L556" s="136"/>
      <c r="M556" s="136"/>
      <c r="N556" s="136"/>
      <c r="O556" s="146"/>
      <c r="P556" s="134">
        <f t="shared" si="9"/>
        <v>0</v>
      </c>
      <c r="Q556" s="135" t="str">
        <f>VLOOKUP(P556,IDCODE!$A$1:$B$96,2,0)</f>
        <v>Không</v>
      </c>
      <c r="R556" s="135" t="e">
        <f>VLOOKUP(B556,DS!$D$3:$P$2489,13,0)</f>
        <v>#N/A</v>
      </c>
    </row>
    <row r="557" spans="1:18" ht="13.5">
      <c r="A557" s="133">
        <v>551</v>
      </c>
      <c r="B557" s="142">
        <f>DS!D553</f>
        <v>0</v>
      </c>
      <c r="C557" s="143" t="e">
        <f>VLOOKUP(B557,DS!$D$3:$I$2489,2,0)</f>
        <v>#N/A</v>
      </c>
      <c r="D557" s="144" t="e">
        <f>VLOOKUP(B557,DS!$D$3:$I$2489,3,0)</f>
        <v>#N/A</v>
      </c>
      <c r="E557" s="145" t="e">
        <f>VLOOKUP(B557,DS!$D$3:$I$2489,5,0)</f>
        <v>#N/A</v>
      </c>
      <c r="F557" s="145" t="e">
        <f>VLOOKUP(B557,DS!$D$3:$I$2489,6,0)</f>
        <v>#N/A</v>
      </c>
      <c r="G557" s="136"/>
      <c r="H557" s="136"/>
      <c r="I557" s="136"/>
      <c r="J557" s="136"/>
      <c r="K557" s="136"/>
      <c r="L557" s="136"/>
      <c r="M557" s="136"/>
      <c r="N557" s="136"/>
      <c r="O557" s="146"/>
      <c r="P557" s="134">
        <f t="shared" si="9"/>
        <v>0</v>
      </c>
      <c r="Q557" s="135" t="str">
        <f>VLOOKUP(P557,IDCODE!$A$1:$B$96,2,0)</f>
        <v>Không</v>
      </c>
      <c r="R557" s="135" t="e">
        <f>VLOOKUP(B557,DS!$D$3:$P$2489,13,0)</f>
        <v>#N/A</v>
      </c>
    </row>
    <row r="558" spans="1:18" ht="13.5">
      <c r="A558" s="133">
        <v>552</v>
      </c>
      <c r="B558" s="142">
        <f>DS!D554</f>
        <v>0</v>
      </c>
      <c r="C558" s="143" t="e">
        <f>VLOOKUP(B558,DS!$D$3:$I$2489,2,0)</f>
        <v>#N/A</v>
      </c>
      <c r="D558" s="144" t="e">
        <f>VLOOKUP(B558,DS!$D$3:$I$2489,3,0)</f>
        <v>#N/A</v>
      </c>
      <c r="E558" s="145" t="e">
        <f>VLOOKUP(B558,DS!$D$3:$I$2489,5,0)</f>
        <v>#N/A</v>
      </c>
      <c r="F558" s="145" t="e">
        <f>VLOOKUP(B558,DS!$D$3:$I$2489,6,0)</f>
        <v>#N/A</v>
      </c>
      <c r="G558" s="136"/>
      <c r="H558" s="136"/>
      <c r="I558" s="136"/>
      <c r="J558" s="136"/>
      <c r="K558" s="136"/>
      <c r="L558" s="136"/>
      <c r="M558" s="136"/>
      <c r="N558" s="136"/>
      <c r="O558" s="146"/>
      <c r="P558" s="134">
        <f t="shared" si="9"/>
        <v>0</v>
      </c>
      <c r="Q558" s="135" t="str">
        <f>VLOOKUP(P558,IDCODE!$A$1:$B$96,2,0)</f>
        <v>Không</v>
      </c>
      <c r="R558" s="135" t="e">
        <f>VLOOKUP(B558,DS!$D$3:$P$2489,13,0)</f>
        <v>#N/A</v>
      </c>
    </row>
    <row r="559" spans="1:18" ht="13.5">
      <c r="A559" s="133">
        <v>553</v>
      </c>
      <c r="B559" s="142">
        <f>DS!D555</f>
        <v>0</v>
      </c>
      <c r="C559" s="143" t="e">
        <f>VLOOKUP(B559,DS!$D$3:$I$2489,2,0)</f>
        <v>#N/A</v>
      </c>
      <c r="D559" s="144" t="e">
        <f>VLOOKUP(B559,DS!$D$3:$I$2489,3,0)</f>
        <v>#N/A</v>
      </c>
      <c r="E559" s="145" t="e">
        <f>VLOOKUP(B559,DS!$D$3:$I$2489,5,0)</f>
        <v>#N/A</v>
      </c>
      <c r="F559" s="145" t="e">
        <f>VLOOKUP(B559,DS!$D$3:$I$2489,6,0)</f>
        <v>#N/A</v>
      </c>
      <c r="G559" s="136"/>
      <c r="H559" s="136"/>
      <c r="I559" s="136"/>
      <c r="J559" s="136"/>
      <c r="K559" s="136"/>
      <c r="L559" s="136"/>
      <c r="M559" s="136"/>
      <c r="N559" s="136"/>
      <c r="O559" s="146"/>
      <c r="P559" s="134">
        <f t="shared" si="9"/>
        <v>0</v>
      </c>
      <c r="Q559" s="135" t="str">
        <f>VLOOKUP(P559,IDCODE!$A$1:$B$96,2,0)</f>
        <v>Không</v>
      </c>
      <c r="R559" s="135" t="e">
        <f>VLOOKUP(B559,DS!$D$3:$P$2489,13,0)</f>
        <v>#N/A</v>
      </c>
    </row>
    <row r="560" spans="1:18" ht="13.5">
      <c r="A560" s="133">
        <v>554</v>
      </c>
      <c r="B560" s="142">
        <f>DS!D556</f>
        <v>0</v>
      </c>
      <c r="C560" s="143" t="e">
        <f>VLOOKUP(B560,DS!$D$3:$I$2489,2,0)</f>
        <v>#N/A</v>
      </c>
      <c r="D560" s="144" t="e">
        <f>VLOOKUP(B560,DS!$D$3:$I$2489,3,0)</f>
        <v>#N/A</v>
      </c>
      <c r="E560" s="145" t="e">
        <f>VLOOKUP(B560,DS!$D$3:$I$2489,5,0)</f>
        <v>#N/A</v>
      </c>
      <c r="F560" s="145" t="e">
        <f>VLOOKUP(B560,DS!$D$3:$I$2489,6,0)</f>
        <v>#N/A</v>
      </c>
      <c r="G560" s="136"/>
      <c r="H560" s="136"/>
      <c r="I560" s="136"/>
      <c r="J560" s="136"/>
      <c r="K560" s="136"/>
      <c r="L560" s="136"/>
      <c r="M560" s="136"/>
      <c r="N560" s="136"/>
      <c r="O560" s="146"/>
      <c r="P560" s="134">
        <f t="shared" si="9"/>
        <v>0</v>
      </c>
      <c r="Q560" s="135" t="str">
        <f>VLOOKUP(P560,IDCODE!$A$1:$B$96,2,0)</f>
        <v>Không</v>
      </c>
      <c r="R560" s="135" t="e">
        <f>VLOOKUP(B560,DS!$D$3:$P$2489,13,0)</f>
        <v>#N/A</v>
      </c>
    </row>
    <row r="561" spans="1:18" ht="13.5">
      <c r="A561" s="133">
        <v>555</v>
      </c>
      <c r="B561" s="142">
        <f>DS!D557</f>
        <v>0</v>
      </c>
      <c r="C561" s="143" t="e">
        <f>VLOOKUP(B561,DS!$D$3:$I$2489,2,0)</f>
        <v>#N/A</v>
      </c>
      <c r="D561" s="144" t="e">
        <f>VLOOKUP(B561,DS!$D$3:$I$2489,3,0)</f>
        <v>#N/A</v>
      </c>
      <c r="E561" s="145" t="e">
        <f>VLOOKUP(B561,DS!$D$3:$I$2489,5,0)</f>
        <v>#N/A</v>
      </c>
      <c r="F561" s="145" t="e">
        <f>VLOOKUP(B561,DS!$D$3:$I$2489,6,0)</f>
        <v>#N/A</v>
      </c>
      <c r="G561" s="136"/>
      <c r="H561" s="136"/>
      <c r="I561" s="136"/>
      <c r="J561" s="136"/>
      <c r="K561" s="136"/>
      <c r="L561" s="136"/>
      <c r="M561" s="136"/>
      <c r="N561" s="136"/>
      <c r="O561" s="146"/>
      <c r="P561" s="134">
        <f t="shared" si="9"/>
        <v>0</v>
      </c>
      <c r="Q561" s="135" t="str">
        <f>VLOOKUP(P561,IDCODE!$A$1:$B$96,2,0)</f>
        <v>Không</v>
      </c>
      <c r="R561" s="135" t="e">
        <f>VLOOKUP(B561,DS!$D$3:$P$2489,13,0)</f>
        <v>#N/A</v>
      </c>
    </row>
    <row r="562" spans="1:18" ht="13.5">
      <c r="A562" s="133">
        <v>556</v>
      </c>
      <c r="B562" s="142">
        <f>DS!D558</f>
        <v>0</v>
      </c>
      <c r="C562" s="143" t="e">
        <f>VLOOKUP(B562,DS!$D$3:$I$2489,2,0)</f>
        <v>#N/A</v>
      </c>
      <c r="D562" s="144" t="e">
        <f>VLOOKUP(B562,DS!$D$3:$I$2489,3,0)</f>
        <v>#N/A</v>
      </c>
      <c r="E562" s="145" t="e">
        <f>VLOOKUP(B562,DS!$D$3:$I$2489,5,0)</f>
        <v>#N/A</v>
      </c>
      <c r="F562" s="145" t="e">
        <f>VLOOKUP(B562,DS!$D$3:$I$2489,6,0)</f>
        <v>#N/A</v>
      </c>
      <c r="G562" s="136"/>
      <c r="H562" s="136"/>
      <c r="I562" s="136"/>
      <c r="J562" s="136"/>
      <c r="K562" s="136"/>
      <c r="L562" s="136"/>
      <c r="M562" s="136"/>
      <c r="N562" s="136"/>
      <c r="O562" s="146"/>
      <c r="P562" s="134">
        <f t="shared" si="9"/>
        <v>0</v>
      </c>
      <c r="Q562" s="135" t="str">
        <f>VLOOKUP(P562,IDCODE!$A$1:$B$96,2,0)</f>
        <v>Không</v>
      </c>
      <c r="R562" s="135" t="e">
        <f>VLOOKUP(B562,DS!$D$3:$P$2489,13,0)</f>
        <v>#N/A</v>
      </c>
    </row>
    <row r="563" spans="1:18" ht="13.5">
      <c r="A563" s="133">
        <v>557</v>
      </c>
      <c r="B563" s="142">
        <f>DS!D559</f>
        <v>0</v>
      </c>
      <c r="C563" s="143" t="e">
        <f>VLOOKUP(B563,DS!$D$3:$I$2489,2,0)</f>
        <v>#N/A</v>
      </c>
      <c r="D563" s="144" t="e">
        <f>VLOOKUP(B563,DS!$D$3:$I$2489,3,0)</f>
        <v>#N/A</v>
      </c>
      <c r="E563" s="145" t="e">
        <f>VLOOKUP(B563,DS!$D$3:$I$2489,5,0)</f>
        <v>#N/A</v>
      </c>
      <c r="F563" s="145" t="e">
        <f>VLOOKUP(B563,DS!$D$3:$I$2489,6,0)</f>
        <v>#N/A</v>
      </c>
      <c r="G563" s="136"/>
      <c r="H563" s="136"/>
      <c r="I563" s="136"/>
      <c r="J563" s="136"/>
      <c r="K563" s="136"/>
      <c r="L563" s="136"/>
      <c r="M563" s="136"/>
      <c r="N563" s="136"/>
      <c r="O563" s="146"/>
      <c r="P563" s="134">
        <f t="shared" si="9"/>
        <v>0</v>
      </c>
      <c r="Q563" s="135" t="str">
        <f>VLOOKUP(P563,IDCODE!$A$1:$B$96,2,0)</f>
        <v>Không</v>
      </c>
      <c r="R563" s="135" t="e">
        <f>VLOOKUP(B563,DS!$D$3:$P$2489,13,0)</f>
        <v>#N/A</v>
      </c>
    </row>
    <row r="564" spans="1:18" ht="13.5">
      <c r="A564" s="133">
        <v>558</v>
      </c>
      <c r="B564" s="142">
        <f>DS!D560</f>
        <v>0</v>
      </c>
      <c r="C564" s="143" t="e">
        <f>VLOOKUP(B564,DS!$D$3:$I$2489,2,0)</f>
        <v>#N/A</v>
      </c>
      <c r="D564" s="144" t="e">
        <f>VLOOKUP(B564,DS!$D$3:$I$2489,3,0)</f>
        <v>#N/A</v>
      </c>
      <c r="E564" s="145" t="e">
        <f>VLOOKUP(B564,DS!$D$3:$I$2489,5,0)</f>
        <v>#N/A</v>
      </c>
      <c r="F564" s="145" t="e">
        <f>VLOOKUP(B564,DS!$D$3:$I$2489,6,0)</f>
        <v>#N/A</v>
      </c>
      <c r="G564" s="136"/>
      <c r="H564" s="136"/>
      <c r="I564" s="136"/>
      <c r="J564" s="136"/>
      <c r="K564" s="136"/>
      <c r="L564" s="136"/>
      <c r="M564" s="136"/>
      <c r="N564" s="136"/>
      <c r="O564" s="146"/>
      <c r="P564" s="134">
        <f t="shared" si="9"/>
        <v>0</v>
      </c>
      <c r="Q564" s="135" t="str">
        <f>VLOOKUP(P564,IDCODE!$A$1:$B$96,2,0)</f>
        <v>Không</v>
      </c>
      <c r="R564" s="135" t="e">
        <f>VLOOKUP(B564,DS!$D$3:$P$2489,13,0)</f>
        <v>#N/A</v>
      </c>
    </row>
    <row r="565" spans="1:18" ht="13.5">
      <c r="A565" s="133">
        <v>559</v>
      </c>
      <c r="B565" s="142">
        <f>DS!D561</f>
        <v>0</v>
      </c>
      <c r="C565" s="143" t="e">
        <f>VLOOKUP(B565,DS!$D$3:$I$2489,2,0)</f>
        <v>#N/A</v>
      </c>
      <c r="D565" s="144" t="e">
        <f>VLOOKUP(B565,DS!$D$3:$I$2489,3,0)</f>
        <v>#N/A</v>
      </c>
      <c r="E565" s="145" t="e">
        <f>VLOOKUP(B565,DS!$D$3:$I$2489,5,0)</f>
        <v>#N/A</v>
      </c>
      <c r="F565" s="145" t="e">
        <f>VLOOKUP(B565,DS!$D$3:$I$2489,6,0)</f>
        <v>#N/A</v>
      </c>
      <c r="G565" s="136"/>
      <c r="H565" s="136"/>
      <c r="I565" s="136"/>
      <c r="J565" s="136"/>
      <c r="K565" s="136"/>
      <c r="L565" s="136"/>
      <c r="M565" s="136"/>
      <c r="N565" s="136"/>
      <c r="O565" s="146"/>
      <c r="P565" s="134">
        <f t="shared" si="9"/>
        <v>0</v>
      </c>
      <c r="Q565" s="135" t="str">
        <f>VLOOKUP(P565,IDCODE!$A$1:$B$96,2,0)</f>
        <v>Không</v>
      </c>
      <c r="R565" s="135" t="e">
        <f>VLOOKUP(B565,DS!$D$3:$P$2489,13,0)</f>
        <v>#N/A</v>
      </c>
    </row>
    <row r="566" spans="1:18" ht="13.5">
      <c r="A566" s="133">
        <v>560</v>
      </c>
      <c r="B566" s="142">
        <f>DS!D562</f>
        <v>0</v>
      </c>
      <c r="C566" s="143" t="e">
        <f>VLOOKUP(B566,DS!$D$3:$I$2489,2,0)</f>
        <v>#N/A</v>
      </c>
      <c r="D566" s="144" t="e">
        <f>VLOOKUP(B566,DS!$D$3:$I$2489,3,0)</f>
        <v>#N/A</v>
      </c>
      <c r="E566" s="145" t="e">
        <f>VLOOKUP(B566,DS!$D$3:$I$2489,5,0)</f>
        <v>#N/A</v>
      </c>
      <c r="F566" s="145" t="e">
        <f>VLOOKUP(B566,DS!$D$3:$I$2489,6,0)</f>
        <v>#N/A</v>
      </c>
      <c r="G566" s="136"/>
      <c r="H566" s="136"/>
      <c r="I566" s="136"/>
      <c r="J566" s="136"/>
      <c r="K566" s="136"/>
      <c r="L566" s="136"/>
      <c r="M566" s="136"/>
      <c r="N566" s="136"/>
      <c r="O566" s="146"/>
      <c r="P566" s="134">
        <f t="shared" si="9"/>
        <v>0</v>
      </c>
      <c r="Q566" s="135" t="str">
        <f>VLOOKUP(P566,IDCODE!$A$1:$B$96,2,0)</f>
        <v>Không</v>
      </c>
      <c r="R566" s="135" t="e">
        <f>VLOOKUP(B566,DS!$D$3:$P$2489,13,0)</f>
        <v>#N/A</v>
      </c>
    </row>
    <row r="567" spans="1:18" ht="13.5">
      <c r="A567" s="133">
        <v>561</v>
      </c>
      <c r="B567" s="142">
        <f>DS!D563</f>
        <v>0</v>
      </c>
      <c r="C567" s="143" t="e">
        <f>VLOOKUP(B567,DS!$D$3:$I$2489,2,0)</f>
        <v>#N/A</v>
      </c>
      <c r="D567" s="144" t="e">
        <f>VLOOKUP(B567,DS!$D$3:$I$2489,3,0)</f>
        <v>#N/A</v>
      </c>
      <c r="E567" s="145" t="e">
        <f>VLOOKUP(B567,DS!$D$3:$I$2489,5,0)</f>
        <v>#N/A</v>
      </c>
      <c r="F567" s="145" t="e">
        <f>VLOOKUP(B567,DS!$D$3:$I$2489,6,0)</f>
        <v>#N/A</v>
      </c>
      <c r="G567" s="136"/>
      <c r="H567" s="136"/>
      <c r="I567" s="136"/>
      <c r="J567" s="136"/>
      <c r="K567" s="136"/>
      <c r="L567" s="136"/>
      <c r="M567" s="136"/>
      <c r="N567" s="136"/>
      <c r="O567" s="146"/>
      <c r="P567" s="134">
        <f t="shared" si="9"/>
        <v>0</v>
      </c>
      <c r="Q567" s="135" t="str">
        <f>VLOOKUP(P567,IDCODE!$A$1:$B$96,2,0)</f>
        <v>Không</v>
      </c>
      <c r="R567" s="135" t="e">
        <f>VLOOKUP(B567,DS!$D$3:$P$2489,13,0)</f>
        <v>#N/A</v>
      </c>
    </row>
    <row r="568" spans="1:18" ht="13.5">
      <c r="A568" s="133">
        <v>562</v>
      </c>
      <c r="B568" s="142">
        <f>DS!D564</f>
        <v>0</v>
      </c>
      <c r="C568" s="143" t="e">
        <f>VLOOKUP(B568,DS!$D$3:$I$2489,2,0)</f>
        <v>#N/A</v>
      </c>
      <c r="D568" s="144" t="e">
        <f>VLOOKUP(B568,DS!$D$3:$I$2489,3,0)</f>
        <v>#N/A</v>
      </c>
      <c r="E568" s="145" t="e">
        <f>VLOOKUP(B568,DS!$D$3:$I$2489,5,0)</f>
        <v>#N/A</v>
      </c>
      <c r="F568" s="145" t="e">
        <f>VLOOKUP(B568,DS!$D$3:$I$2489,6,0)</f>
        <v>#N/A</v>
      </c>
      <c r="G568" s="136"/>
      <c r="H568" s="136"/>
      <c r="I568" s="136"/>
      <c r="J568" s="136"/>
      <c r="K568" s="136"/>
      <c r="L568" s="136"/>
      <c r="M568" s="136"/>
      <c r="N568" s="136"/>
      <c r="O568" s="146"/>
      <c r="P568" s="134">
        <f t="shared" si="9"/>
        <v>0</v>
      </c>
      <c r="Q568" s="135" t="str">
        <f>VLOOKUP(P568,IDCODE!$A$1:$B$96,2,0)</f>
        <v>Không</v>
      </c>
      <c r="R568" s="135" t="e">
        <f>VLOOKUP(B568,DS!$D$3:$P$2489,13,0)</f>
        <v>#N/A</v>
      </c>
    </row>
    <row r="569" spans="1:18" ht="13.5">
      <c r="A569" s="133">
        <v>563</v>
      </c>
      <c r="B569" s="142">
        <f>DS!D565</f>
        <v>0</v>
      </c>
      <c r="C569" s="143" t="e">
        <f>VLOOKUP(B569,DS!$D$3:$I$2489,2,0)</f>
        <v>#N/A</v>
      </c>
      <c r="D569" s="144" t="e">
        <f>VLOOKUP(B569,DS!$D$3:$I$2489,3,0)</f>
        <v>#N/A</v>
      </c>
      <c r="E569" s="145" t="e">
        <f>VLOOKUP(B569,DS!$D$3:$I$2489,5,0)</f>
        <v>#N/A</v>
      </c>
      <c r="F569" s="145" t="e">
        <f>VLOOKUP(B569,DS!$D$3:$I$2489,6,0)</f>
        <v>#N/A</v>
      </c>
      <c r="G569" s="136"/>
      <c r="H569" s="136"/>
      <c r="I569" s="136"/>
      <c r="J569" s="136"/>
      <c r="K569" s="136"/>
      <c r="L569" s="136"/>
      <c r="M569" s="136"/>
      <c r="N569" s="136"/>
      <c r="O569" s="146"/>
      <c r="P569" s="134">
        <f t="shared" si="9"/>
        <v>0</v>
      </c>
      <c r="Q569" s="135" t="str">
        <f>VLOOKUP(P569,IDCODE!$A$1:$B$96,2,0)</f>
        <v>Không</v>
      </c>
      <c r="R569" s="135" t="e">
        <f>VLOOKUP(B569,DS!$D$3:$P$2489,13,0)</f>
        <v>#N/A</v>
      </c>
    </row>
    <row r="570" spans="1:18" ht="13.5">
      <c r="A570" s="133">
        <v>564</v>
      </c>
      <c r="B570" s="142">
        <f>DS!D566</f>
        <v>0</v>
      </c>
      <c r="C570" s="143" t="e">
        <f>VLOOKUP(B570,DS!$D$3:$I$2489,2,0)</f>
        <v>#N/A</v>
      </c>
      <c r="D570" s="144" t="e">
        <f>VLOOKUP(B570,DS!$D$3:$I$2489,3,0)</f>
        <v>#N/A</v>
      </c>
      <c r="E570" s="145" t="e">
        <f>VLOOKUP(B570,DS!$D$3:$I$2489,5,0)</f>
        <v>#N/A</v>
      </c>
      <c r="F570" s="145" t="e">
        <f>VLOOKUP(B570,DS!$D$3:$I$2489,6,0)</f>
        <v>#N/A</v>
      </c>
      <c r="G570" s="136"/>
      <c r="H570" s="136"/>
      <c r="I570" s="136"/>
      <c r="J570" s="136"/>
      <c r="K570" s="136"/>
      <c r="L570" s="136"/>
      <c r="M570" s="136"/>
      <c r="N570" s="136"/>
      <c r="O570" s="146"/>
      <c r="P570" s="134">
        <f t="shared" si="9"/>
        <v>0</v>
      </c>
      <c r="Q570" s="135" t="str">
        <f>VLOOKUP(P570,IDCODE!$A$1:$B$96,2,0)</f>
        <v>Không</v>
      </c>
      <c r="R570" s="135" t="e">
        <f>VLOOKUP(B570,DS!$D$3:$P$2489,13,0)</f>
        <v>#N/A</v>
      </c>
    </row>
    <row r="571" spans="1:18" ht="13.5">
      <c r="A571" s="133">
        <v>565</v>
      </c>
      <c r="B571" s="142">
        <f>DS!D567</f>
        <v>0</v>
      </c>
      <c r="C571" s="143" t="e">
        <f>VLOOKUP(B571,DS!$D$3:$I$2489,2,0)</f>
        <v>#N/A</v>
      </c>
      <c r="D571" s="144" t="e">
        <f>VLOOKUP(B571,DS!$D$3:$I$2489,3,0)</f>
        <v>#N/A</v>
      </c>
      <c r="E571" s="145" t="e">
        <f>VLOOKUP(B571,DS!$D$3:$I$2489,5,0)</f>
        <v>#N/A</v>
      </c>
      <c r="F571" s="145" t="e">
        <f>VLOOKUP(B571,DS!$D$3:$I$2489,6,0)</f>
        <v>#N/A</v>
      </c>
      <c r="G571" s="136"/>
      <c r="H571" s="136"/>
      <c r="I571" s="136"/>
      <c r="J571" s="136"/>
      <c r="K571" s="136"/>
      <c r="L571" s="136"/>
      <c r="M571" s="136"/>
      <c r="N571" s="136"/>
      <c r="O571" s="146"/>
      <c r="P571" s="134">
        <f t="shared" si="9"/>
        <v>0</v>
      </c>
      <c r="Q571" s="135" t="str">
        <f>VLOOKUP(P571,IDCODE!$A$1:$B$96,2,0)</f>
        <v>Không</v>
      </c>
      <c r="R571" s="135" t="e">
        <f>VLOOKUP(B571,DS!$D$3:$P$2489,13,0)</f>
        <v>#N/A</v>
      </c>
    </row>
    <row r="572" spans="1:18" ht="13.5">
      <c r="A572" s="133">
        <v>566</v>
      </c>
      <c r="B572" s="142">
        <f>DS!D568</f>
        <v>0</v>
      </c>
      <c r="C572" s="143" t="e">
        <f>VLOOKUP(B572,DS!$D$3:$I$2489,2,0)</f>
        <v>#N/A</v>
      </c>
      <c r="D572" s="144" t="e">
        <f>VLOOKUP(B572,DS!$D$3:$I$2489,3,0)</f>
        <v>#N/A</v>
      </c>
      <c r="E572" s="145" t="e">
        <f>VLOOKUP(B572,DS!$D$3:$I$2489,5,0)</f>
        <v>#N/A</v>
      </c>
      <c r="F572" s="145" t="e">
        <f>VLOOKUP(B572,DS!$D$3:$I$2489,6,0)</f>
        <v>#N/A</v>
      </c>
      <c r="G572" s="136"/>
      <c r="H572" s="136"/>
      <c r="I572" s="136"/>
      <c r="J572" s="136"/>
      <c r="K572" s="136"/>
      <c r="L572" s="136"/>
      <c r="M572" s="136"/>
      <c r="N572" s="136"/>
      <c r="O572" s="146"/>
      <c r="P572" s="134">
        <f t="shared" si="9"/>
        <v>0</v>
      </c>
      <c r="Q572" s="135" t="str">
        <f>VLOOKUP(P572,IDCODE!$A$1:$B$96,2,0)</f>
        <v>Không</v>
      </c>
      <c r="R572" s="135" t="e">
        <f>VLOOKUP(B572,DS!$D$3:$P$2489,13,0)</f>
        <v>#N/A</v>
      </c>
    </row>
    <row r="573" spans="1:18" ht="13.5">
      <c r="A573" s="133">
        <v>567</v>
      </c>
      <c r="B573" s="142">
        <f>DS!D569</f>
        <v>0</v>
      </c>
      <c r="C573" s="143" t="e">
        <f>VLOOKUP(B573,DS!$D$3:$I$2489,2,0)</f>
        <v>#N/A</v>
      </c>
      <c r="D573" s="144" t="e">
        <f>VLOOKUP(B573,DS!$D$3:$I$2489,3,0)</f>
        <v>#N/A</v>
      </c>
      <c r="E573" s="145" t="e">
        <f>VLOOKUP(B573,DS!$D$3:$I$2489,5,0)</f>
        <v>#N/A</v>
      </c>
      <c r="F573" s="145" t="e">
        <f>VLOOKUP(B573,DS!$D$3:$I$2489,6,0)</f>
        <v>#N/A</v>
      </c>
      <c r="G573" s="136"/>
      <c r="H573" s="136"/>
      <c r="I573" s="136"/>
      <c r="J573" s="136"/>
      <c r="K573" s="136"/>
      <c r="L573" s="136"/>
      <c r="M573" s="136"/>
      <c r="N573" s="136"/>
      <c r="O573" s="146"/>
      <c r="P573" s="134">
        <f t="shared" si="9"/>
        <v>0</v>
      </c>
      <c r="Q573" s="135" t="str">
        <f>VLOOKUP(P573,IDCODE!$A$1:$B$96,2,0)</f>
        <v>Không</v>
      </c>
      <c r="R573" s="135" t="e">
        <f>VLOOKUP(B573,DS!$D$3:$P$2489,13,0)</f>
        <v>#N/A</v>
      </c>
    </row>
    <row r="574" spans="1:18" ht="13.5">
      <c r="A574" s="133">
        <v>568</v>
      </c>
      <c r="B574" s="142">
        <f>DS!D570</f>
        <v>0</v>
      </c>
      <c r="C574" s="143" t="e">
        <f>VLOOKUP(B574,DS!$D$3:$I$2489,2,0)</f>
        <v>#N/A</v>
      </c>
      <c r="D574" s="144" t="e">
        <f>VLOOKUP(B574,DS!$D$3:$I$2489,3,0)</f>
        <v>#N/A</v>
      </c>
      <c r="E574" s="145" t="e">
        <f>VLOOKUP(B574,DS!$D$3:$I$2489,5,0)</f>
        <v>#N/A</v>
      </c>
      <c r="F574" s="145" t="e">
        <f>VLOOKUP(B574,DS!$D$3:$I$2489,6,0)</f>
        <v>#N/A</v>
      </c>
      <c r="G574" s="136"/>
      <c r="H574" s="136"/>
      <c r="I574" s="136"/>
      <c r="J574" s="136"/>
      <c r="K574" s="136"/>
      <c r="L574" s="136"/>
      <c r="M574" s="136"/>
      <c r="N574" s="136"/>
      <c r="O574" s="146"/>
      <c r="P574" s="134">
        <f t="shared" si="9"/>
        <v>0</v>
      </c>
      <c r="Q574" s="135" t="str">
        <f>VLOOKUP(P574,IDCODE!$A$1:$B$96,2,0)</f>
        <v>Không</v>
      </c>
      <c r="R574" s="135" t="e">
        <f>VLOOKUP(B574,DS!$D$3:$P$2489,13,0)</f>
        <v>#N/A</v>
      </c>
    </row>
    <row r="575" spans="1:18" ht="13.5">
      <c r="A575" s="133">
        <v>569</v>
      </c>
      <c r="B575" s="142">
        <f>DS!D571</f>
        <v>0</v>
      </c>
      <c r="C575" s="143" t="e">
        <f>VLOOKUP(B575,DS!$D$3:$I$2489,2,0)</f>
        <v>#N/A</v>
      </c>
      <c r="D575" s="144" t="e">
        <f>VLOOKUP(B575,DS!$D$3:$I$2489,3,0)</f>
        <v>#N/A</v>
      </c>
      <c r="E575" s="145" t="e">
        <f>VLOOKUP(B575,DS!$D$3:$I$2489,5,0)</f>
        <v>#N/A</v>
      </c>
      <c r="F575" s="145" t="e">
        <f>VLOOKUP(B575,DS!$D$3:$I$2489,6,0)</f>
        <v>#N/A</v>
      </c>
      <c r="G575" s="136"/>
      <c r="H575" s="136"/>
      <c r="I575" s="136"/>
      <c r="J575" s="136"/>
      <c r="K575" s="136"/>
      <c r="L575" s="136"/>
      <c r="M575" s="136"/>
      <c r="N575" s="136"/>
      <c r="O575" s="146"/>
      <c r="P575" s="134">
        <f t="shared" si="9"/>
        <v>0</v>
      </c>
      <c r="Q575" s="135" t="str">
        <f>VLOOKUP(P575,IDCODE!$A$1:$B$96,2,0)</f>
        <v>Không</v>
      </c>
      <c r="R575" s="135" t="e">
        <f>VLOOKUP(B575,DS!$D$3:$P$2489,13,0)</f>
        <v>#N/A</v>
      </c>
    </row>
    <row r="576" spans="1:18" ht="13.5">
      <c r="A576" s="133">
        <v>570</v>
      </c>
      <c r="B576" s="142">
        <f>DS!D572</f>
        <v>0</v>
      </c>
      <c r="C576" s="143" t="e">
        <f>VLOOKUP(B576,DS!$D$3:$I$2489,2,0)</f>
        <v>#N/A</v>
      </c>
      <c r="D576" s="144" t="e">
        <f>VLOOKUP(B576,DS!$D$3:$I$2489,3,0)</f>
        <v>#N/A</v>
      </c>
      <c r="E576" s="145" t="e">
        <f>VLOOKUP(B576,DS!$D$3:$I$2489,5,0)</f>
        <v>#N/A</v>
      </c>
      <c r="F576" s="145" t="e">
        <f>VLOOKUP(B576,DS!$D$3:$I$2489,6,0)</f>
        <v>#N/A</v>
      </c>
      <c r="G576" s="136"/>
      <c r="H576" s="136"/>
      <c r="I576" s="136"/>
      <c r="J576" s="136"/>
      <c r="K576" s="136"/>
      <c r="L576" s="136"/>
      <c r="M576" s="136"/>
      <c r="N576" s="136"/>
      <c r="O576" s="146"/>
      <c r="P576" s="134">
        <f t="shared" si="9"/>
        <v>0</v>
      </c>
      <c r="Q576" s="135" t="str">
        <f>VLOOKUP(P576,IDCODE!$A$1:$B$96,2,0)</f>
        <v>Không</v>
      </c>
      <c r="R576" s="135" t="e">
        <f>VLOOKUP(B576,DS!$D$3:$P$2489,13,0)</f>
        <v>#N/A</v>
      </c>
    </row>
    <row r="577" spans="1:18" ht="13.5">
      <c r="A577" s="133">
        <v>571</v>
      </c>
      <c r="B577" s="142">
        <f>DS!D573</f>
        <v>0</v>
      </c>
      <c r="C577" s="143" t="e">
        <f>VLOOKUP(B577,DS!$D$3:$I$2489,2,0)</f>
        <v>#N/A</v>
      </c>
      <c r="D577" s="144" t="e">
        <f>VLOOKUP(B577,DS!$D$3:$I$2489,3,0)</f>
        <v>#N/A</v>
      </c>
      <c r="E577" s="145" t="e">
        <f>VLOOKUP(B577,DS!$D$3:$I$2489,5,0)</f>
        <v>#N/A</v>
      </c>
      <c r="F577" s="145" t="e">
        <f>VLOOKUP(B577,DS!$D$3:$I$2489,6,0)</f>
        <v>#N/A</v>
      </c>
      <c r="G577" s="136"/>
      <c r="H577" s="136"/>
      <c r="I577" s="136"/>
      <c r="J577" s="136"/>
      <c r="K577" s="136"/>
      <c r="L577" s="136"/>
      <c r="M577" s="136"/>
      <c r="N577" s="136"/>
      <c r="O577" s="146"/>
      <c r="P577" s="134">
        <f t="shared" si="9"/>
        <v>0</v>
      </c>
      <c r="Q577" s="135" t="str">
        <f>VLOOKUP(P577,IDCODE!$A$1:$B$96,2,0)</f>
        <v>Không</v>
      </c>
      <c r="R577" s="135" t="e">
        <f>VLOOKUP(B577,DS!$D$3:$P$2489,13,0)</f>
        <v>#N/A</v>
      </c>
    </row>
    <row r="578" spans="1:18" ht="13.5">
      <c r="A578" s="133">
        <v>572</v>
      </c>
      <c r="B578" s="142">
        <f>DS!D574</f>
        <v>0</v>
      </c>
      <c r="C578" s="143" t="e">
        <f>VLOOKUP(B578,DS!$D$3:$I$2489,2,0)</f>
        <v>#N/A</v>
      </c>
      <c r="D578" s="144" t="e">
        <f>VLOOKUP(B578,DS!$D$3:$I$2489,3,0)</f>
        <v>#N/A</v>
      </c>
      <c r="E578" s="145" t="e">
        <f>VLOOKUP(B578,DS!$D$3:$I$2489,5,0)</f>
        <v>#N/A</v>
      </c>
      <c r="F578" s="145" t="e">
        <f>VLOOKUP(B578,DS!$D$3:$I$2489,6,0)</f>
        <v>#N/A</v>
      </c>
      <c r="G578" s="136"/>
      <c r="H578" s="136"/>
      <c r="I578" s="136"/>
      <c r="J578" s="136"/>
      <c r="K578" s="136"/>
      <c r="L578" s="136"/>
      <c r="M578" s="136"/>
      <c r="N578" s="136"/>
      <c r="O578" s="146"/>
      <c r="P578" s="134">
        <f t="shared" si="9"/>
        <v>0</v>
      </c>
      <c r="Q578" s="135" t="str">
        <f>VLOOKUP(P578,IDCODE!$A$1:$B$96,2,0)</f>
        <v>Không</v>
      </c>
      <c r="R578" s="135" t="e">
        <f>VLOOKUP(B578,DS!$D$3:$P$2489,13,0)</f>
        <v>#N/A</v>
      </c>
    </row>
    <row r="579" spans="1:18" ht="13.5">
      <c r="A579" s="133">
        <v>573</v>
      </c>
      <c r="B579" s="142">
        <f>DS!D575</f>
        <v>0</v>
      </c>
      <c r="C579" s="143" t="e">
        <f>VLOOKUP(B579,DS!$D$3:$I$2489,2,0)</f>
        <v>#N/A</v>
      </c>
      <c r="D579" s="144" t="e">
        <f>VLOOKUP(B579,DS!$D$3:$I$2489,3,0)</f>
        <v>#N/A</v>
      </c>
      <c r="E579" s="145" t="e">
        <f>VLOOKUP(B579,DS!$D$3:$I$2489,5,0)</f>
        <v>#N/A</v>
      </c>
      <c r="F579" s="145" t="e">
        <f>VLOOKUP(B579,DS!$D$3:$I$2489,6,0)</f>
        <v>#N/A</v>
      </c>
      <c r="G579" s="136"/>
      <c r="H579" s="136"/>
      <c r="I579" s="136"/>
      <c r="J579" s="136"/>
      <c r="K579" s="136"/>
      <c r="L579" s="136"/>
      <c r="M579" s="136"/>
      <c r="N579" s="136"/>
      <c r="O579" s="146"/>
      <c r="P579" s="134">
        <f t="shared" si="9"/>
        <v>0</v>
      </c>
      <c r="Q579" s="135" t="str">
        <f>VLOOKUP(P579,IDCODE!$A$1:$B$96,2,0)</f>
        <v>Không</v>
      </c>
      <c r="R579" s="135" t="e">
        <f>VLOOKUP(B579,DS!$D$3:$P$2489,13,0)</f>
        <v>#N/A</v>
      </c>
    </row>
    <row r="580" spans="1:18" ht="13.5">
      <c r="A580" s="133">
        <v>574</v>
      </c>
      <c r="B580" s="142">
        <f>DS!D576</f>
        <v>0</v>
      </c>
      <c r="C580" s="143" t="e">
        <f>VLOOKUP(B580,DS!$D$3:$I$2489,2,0)</f>
        <v>#N/A</v>
      </c>
      <c r="D580" s="144" t="e">
        <f>VLOOKUP(B580,DS!$D$3:$I$2489,3,0)</f>
        <v>#N/A</v>
      </c>
      <c r="E580" s="145" t="e">
        <f>VLOOKUP(B580,DS!$D$3:$I$2489,5,0)</f>
        <v>#N/A</v>
      </c>
      <c r="F580" s="145" t="e">
        <f>VLOOKUP(B580,DS!$D$3:$I$2489,6,0)</f>
        <v>#N/A</v>
      </c>
      <c r="G580" s="136"/>
      <c r="H580" s="136"/>
      <c r="I580" s="136"/>
      <c r="J580" s="136"/>
      <c r="K580" s="136"/>
      <c r="L580" s="136"/>
      <c r="M580" s="136"/>
      <c r="N580" s="136"/>
      <c r="O580" s="146"/>
      <c r="P580" s="134">
        <f t="shared" si="9"/>
        <v>0</v>
      </c>
      <c r="Q580" s="135" t="str">
        <f>VLOOKUP(P580,IDCODE!$A$1:$B$96,2,0)</f>
        <v>Không</v>
      </c>
      <c r="R580" s="135" t="e">
        <f>VLOOKUP(B580,DS!$D$3:$P$2489,13,0)</f>
        <v>#N/A</v>
      </c>
    </row>
    <row r="581" spans="1:18" ht="13.5">
      <c r="A581" s="133">
        <v>575</v>
      </c>
      <c r="B581" s="142">
        <f>DS!D577</f>
        <v>0</v>
      </c>
      <c r="C581" s="143" t="e">
        <f>VLOOKUP(B581,DS!$D$3:$I$2489,2,0)</f>
        <v>#N/A</v>
      </c>
      <c r="D581" s="144" t="e">
        <f>VLOOKUP(B581,DS!$D$3:$I$2489,3,0)</f>
        <v>#N/A</v>
      </c>
      <c r="E581" s="145" t="e">
        <f>VLOOKUP(B581,DS!$D$3:$I$2489,5,0)</f>
        <v>#N/A</v>
      </c>
      <c r="F581" s="145" t="e">
        <f>VLOOKUP(B581,DS!$D$3:$I$2489,6,0)</f>
        <v>#N/A</v>
      </c>
      <c r="G581" s="136"/>
      <c r="H581" s="136"/>
      <c r="I581" s="136"/>
      <c r="J581" s="136"/>
      <c r="K581" s="136"/>
      <c r="L581" s="136"/>
      <c r="M581" s="136"/>
      <c r="N581" s="136"/>
      <c r="O581" s="146"/>
      <c r="P581" s="134">
        <f t="shared" si="9"/>
        <v>0</v>
      </c>
      <c r="Q581" s="135" t="str">
        <f>VLOOKUP(P581,IDCODE!$A$1:$B$96,2,0)</f>
        <v>Không</v>
      </c>
      <c r="R581" s="135" t="e">
        <f>VLOOKUP(B581,DS!$D$3:$P$2489,13,0)</f>
        <v>#N/A</v>
      </c>
    </row>
    <row r="582" spans="1:18" ht="13.5">
      <c r="A582" s="133">
        <v>576</v>
      </c>
      <c r="B582" s="142">
        <f>DS!D578</f>
        <v>0</v>
      </c>
      <c r="C582" s="143" t="e">
        <f>VLOOKUP(B582,DS!$D$3:$I$2489,2,0)</f>
        <v>#N/A</v>
      </c>
      <c r="D582" s="144" t="e">
        <f>VLOOKUP(B582,DS!$D$3:$I$2489,3,0)</f>
        <v>#N/A</v>
      </c>
      <c r="E582" s="145" t="e">
        <f>VLOOKUP(B582,DS!$D$3:$I$2489,5,0)</f>
        <v>#N/A</v>
      </c>
      <c r="F582" s="145" t="e">
        <f>VLOOKUP(B582,DS!$D$3:$I$2489,6,0)</f>
        <v>#N/A</v>
      </c>
      <c r="G582" s="136"/>
      <c r="H582" s="136"/>
      <c r="I582" s="136"/>
      <c r="J582" s="136"/>
      <c r="K582" s="136"/>
      <c r="L582" s="136"/>
      <c r="M582" s="136"/>
      <c r="N582" s="136"/>
      <c r="O582" s="146"/>
      <c r="P582" s="134">
        <f t="shared" si="9"/>
        <v>0</v>
      </c>
      <c r="Q582" s="135" t="str">
        <f>VLOOKUP(P582,IDCODE!$A$1:$B$96,2,0)</f>
        <v>Không</v>
      </c>
      <c r="R582" s="135" t="e">
        <f>VLOOKUP(B582,DS!$D$3:$P$2489,13,0)</f>
        <v>#N/A</v>
      </c>
    </row>
    <row r="583" spans="1:18" ht="13.5">
      <c r="A583" s="133">
        <v>577</v>
      </c>
      <c r="B583" s="142">
        <f>DS!D579</f>
        <v>0</v>
      </c>
      <c r="C583" s="143" t="e">
        <f>VLOOKUP(B583,DS!$D$3:$I$2489,2,0)</f>
        <v>#N/A</v>
      </c>
      <c r="D583" s="144" t="e">
        <f>VLOOKUP(B583,DS!$D$3:$I$2489,3,0)</f>
        <v>#N/A</v>
      </c>
      <c r="E583" s="145" t="e">
        <f>VLOOKUP(B583,DS!$D$3:$I$2489,5,0)</f>
        <v>#N/A</v>
      </c>
      <c r="F583" s="145" t="e">
        <f>VLOOKUP(B583,DS!$D$3:$I$2489,6,0)</f>
        <v>#N/A</v>
      </c>
      <c r="G583" s="136"/>
      <c r="H583" s="136"/>
      <c r="I583" s="136"/>
      <c r="J583" s="136"/>
      <c r="K583" s="136"/>
      <c r="L583" s="136"/>
      <c r="M583" s="136"/>
      <c r="N583" s="136"/>
      <c r="O583" s="146"/>
      <c r="P583" s="134">
        <f t="shared" si="9"/>
        <v>0</v>
      </c>
      <c r="Q583" s="135" t="str">
        <f>VLOOKUP(P583,IDCODE!$A$1:$B$96,2,0)</f>
        <v>Không</v>
      </c>
      <c r="R583" s="135" t="e">
        <f>VLOOKUP(B583,DS!$D$3:$P$2489,13,0)</f>
        <v>#N/A</v>
      </c>
    </row>
    <row r="584" spans="1:18" ht="13.5">
      <c r="A584" s="133">
        <v>578</v>
      </c>
      <c r="B584" s="142">
        <f>DS!D580</f>
        <v>0</v>
      </c>
      <c r="C584" s="143" t="e">
        <f>VLOOKUP(B584,DS!$D$3:$I$2489,2,0)</f>
        <v>#N/A</v>
      </c>
      <c r="D584" s="144" t="e">
        <f>VLOOKUP(B584,DS!$D$3:$I$2489,3,0)</f>
        <v>#N/A</v>
      </c>
      <c r="E584" s="145" t="e">
        <f>VLOOKUP(B584,DS!$D$3:$I$2489,5,0)</f>
        <v>#N/A</v>
      </c>
      <c r="F584" s="145" t="e">
        <f>VLOOKUP(B584,DS!$D$3:$I$2489,6,0)</f>
        <v>#N/A</v>
      </c>
      <c r="G584" s="136"/>
      <c r="H584" s="136"/>
      <c r="I584" s="136"/>
      <c r="J584" s="136"/>
      <c r="K584" s="136"/>
      <c r="L584" s="136"/>
      <c r="M584" s="136"/>
      <c r="N584" s="136"/>
      <c r="O584" s="146"/>
      <c r="P584" s="134">
        <f t="shared" si="9"/>
        <v>0</v>
      </c>
      <c r="Q584" s="135" t="str">
        <f>VLOOKUP(P584,IDCODE!$A$1:$B$96,2,0)</f>
        <v>Không</v>
      </c>
      <c r="R584" s="135" t="e">
        <f>VLOOKUP(B584,DS!$D$3:$P$2489,13,0)</f>
        <v>#N/A</v>
      </c>
    </row>
    <row r="585" spans="1:18" ht="13.5">
      <c r="A585" s="133">
        <v>579</v>
      </c>
      <c r="B585" s="142">
        <f>DS!D581</f>
        <v>0</v>
      </c>
      <c r="C585" s="143" t="e">
        <f>VLOOKUP(B585,DS!$D$3:$I$2489,2,0)</f>
        <v>#N/A</v>
      </c>
      <c r="D585" s="144" t="e">
        <f>VLOOKUP(B585,DS!$D$3:$I$2489,3,0)</f>
        <v>#N/A</v>
      </c>
      <c r="E585" s="145" t="e">
        <f>VLOOKUP(B585,DS!$D$3:$I$2489,5,0)</f>
        <v>#N/A</v>
      </c>
      <c r="F585" s="145" t="e">
        <f>VLOOKUP(B585,DS!$D$3:$I$2489,6,0)</f>
        <v>#N/A</v>
      </c>
      <c r="G585" s="136"/>
      <c r="H585" s="136"/>
      <c r="I585" s="136"/>
      <c r="J585" s="136"/>
      <c r="K585" s="136"/>
      <c r="L585" s="136"/>
      <c r="M585" s="136"/>
      <c r="N585" s="136"/>
      <c r="O585" s="146"/>
      <c r="P585" s="134">
        <f t="shared" si="9"/>
        <v>0</v>
      </c>
      <c r="Q585" s="135" t="str">
        <f>VLOOKUP(P585,IDCODE!$A$1:$B$96,2,0)</f>
        <v>Không</v>
      </c>
      <c r="R585" s="135" t="e">
        <f>VLOOKUP(B585,DS!$D$3:$P$2489,13,0)</f>
        <v>#N/A</v>
      </c>
    </row>
    <row r="586" spans="1:18" ht="13.5">
      <c r="A586" s="133">
        <v>580</v>
      </c>
      <c r="B586" s="142">
        <f>DS!D582</f>
        <v>0</v>
      </c>
      <c r="C586" s="143" t="e">
        <f>VLOOKUP(B586,DS!$D$3:$I$2489,2,0)</f>
        <v>#N/A</v>
      </c>
      <c r="D586" s="144" t="e">
        <f>VLOOKUP(B586,DS!$D$3:$I$2489,3,0)</f>
        <v>#N/A</v>
      </c>
      <c r="E586" s="145" t="e">
        <f>VLOOKUP(B586,DS!$D$3:$I$2489,5,0)</f>
        <v>#N/A</v>
      </c>
      <c r="F586" s="145" t="e">
        <f>VLOOKUP(B586,DS!$D$3:$I$2489,6,0)</f>
        <v>#N/A</v>
      </c>
      <c r="G586" s="136"/>
      <c r="H586" s="136"/>
      <c r="I586" s="136"/>
      <c r="J586" s="136"/>
      <c r="K586" s="136"/>
      <c r="L586" s="136"/>
      <c r="M586" s="136"/>
      <c r="N586" s="136"/>
      <c r="O586" s="146"/>
      <c r="P586" s="134">
        <f t="shared" si="9"/>
        <v>0</v>
      </c>
      <c r="Q586" s="135" t="str">
        <f>VLOOKUP(P586,IDCODE!$A$1:$B$96,2,0)</f>
        <v>Không</v>
      </c>
      <c r="R586" s="135" t="e">
        <f>VLOOKUP(B586,DS!$D$3:$P$2489,13,0)</f>
        <v>#N/A</v>
      </c>
    </row>
    <row r="587" spans="1:18" ht="13.5">
      <c r="A587" s="133">
        <v>581</v>
      </c>
      <c r="B587" s="142">
        <f>DS!D583</f>
        <v>0</v>
      </c>
      <c r="C587" s="143" t="e">
        <f>VLOOKUP(B587,DS!$D$3:$I$2489,2,0)</f>
        <v>#N/A</v>
      </c>
      <c r="D587" s="144" t="e">
        <f>VLOOKUP(B587,DS!$D$3:$I$2489,3,0)</f>
        <v>#N/A</v>
      </c>
      <c r="E587" s="145" t="e">
        <f>VLOOKUP(B587,DS!$D$3:$I$2489,5,0)</f>
        <v>#N/A</v>
      </c>
      <c r="F587" s="145" t="e">
        <f>VLOOKUP(B587,DS!$D$3:$I$2489,6,0)</f>
        <v>#N/A</v>
      </c>
      <c r="G587" s="136"/>
      <c r="H587" s="136"/>
      <c r="I587" s="136"/>
      <c r="J587" s="136"/>
      <c r="K587" s="136"/>
      <c r="L587" s="136"/>
      <c r="M587" s="136"/>
      <c r="N587" s="136"/>
      <c r="O587" s="146"/>
      <c r="P587" s="134">
        <f t="shared" si="9"/>
        <v>0</v>
      </c>
      <c r="Q587" s="135" t="str">
        <f>VLOOKUP(P587,IDCODE!$A$1:$B$96,2,0)</f>
        <v>Không</v>
      </c>
      <c r="R587" s="135" t="e">
        <f>VLOOKUP(B587,DS!$D$3:$P$2489,13,0)</f>
        <v>#N/A</v>
      </c>
    </row>
    <row r="588" spans="1:18" ht="13.5">
      <c r="A588" s="133">
        <v>582</v>
      </c>
      <c r="B588" s="142">
        <f>DS!D584</f>
        <v>0</v>
      </c>
      <c r="C588" s="143" t="e">
        <f>VLOOKUP(B588,DS!$D$3:$I$2489,2,0)</f>
        <v>#N/A</v>
      </c>
      <c r="D588" s="144" t="e">
        <f>VLOOKUP(B588,DS!$D$3:$I$2489,3,0)</f>
        <v>#N/A</v>
      </c>
      <c r="E588" s="145" t="e">
        <f>VLOOKUP(B588,DS!$D$3:$I$2489,5,0)</f>
        <v>#N/A</v>
      </c>
      <c r="F588" s="145" t="e">
        <f>VLOOKUP(B588,DS!$D$3:$I$2489,6,0)</f>
        <v>#N/A</v>
      </c>
      <c r="G588" s="136"/>
      <c r="H588" s="136"/>
      <c r="I588" s="136"/>
      <c r="J588" s="136"/>
      <c r="K588" s="136"/>
      <c r="L588" s="136"/>
      <c r="M588" s="136"/>
      <c r="N588" s="136"/>
      <c r="O588" s="146"/>
      <c r="P588" s="134">
        <f t="shared" si="9"/>
        <v>0</v>
      </c>
      <c r="Q588" s="135" t="str">
        <f>VLOOKUP(P588,IDCODE!$A$1:$B$96,2,0)</f>
        <v>Không</v>
      </c>
      <c r="R588" s="135" t="e">
        <f>VLOOKUP(B588,DS!$D$3:$P$2489,13,0)</f>
        <v>#N/A</v>
      </c>
    </row>
    <row r="589" spans="1:18" ht="13.5">
      <c r="A589" s="133">
        <v>583</v>
      </c>
      <c r="B589" s="142">
        <f>DS!D585</f>
        <v>0</v>
      </c>
      <c r="C589" s="143" t="e">
        <f>VLOOKUP(B589,DS!$D$3:$I$2489,2,0)</f>
        <v>#N/A</v>
      </c>
      <c r="D589" s="144" t="e">
        <f>VLOOKUP(B589,DS!$D$3:$I$2489,3,0)</f>
        <v>#N/A</v>
      </c>
      <c r="E589" s="145" t="e">
        <f>VLOOKUP(B589,DS!$D$3:$I$2489,5,0)</f>
        <v>#N/A</v>
      </c>
      <c r="F589" s="145" t="e">
        <f>VLOOKUP(B589,DS!$D$3:$I$2489,6,0)</f>
        <v>#N/A</v>
      </c>
      <c r="G589" s="136"/>
      <c r="H589" s="136"/>
      <c r="I589" s="136"/>
      <c r="J589" s="136"/>
      <c r="K589" s="136"/>
      <c r="L589" s="136"/>
      <c r="M589" s="136"/>
      <c r="N589" s="136"/>
      <c r="O589" s="146"/>
      <c r="P589" s="134">
        <f t="shared" si="9"/>
        <v>0</v>
      </c>
      <c r="Q589" s="135" t="str">
        <f>VLOOKUP(P589,IDCODE!$A$1:$B$96,2,0)</f>
        <v>Không</v>
      </c>
      <c r="R589" s="135" t="e">
        <f>VLOOKUP(B589,DS!$D$3:$P$2489,13,0)</f>
        <v>#N/A</v>
      </c>
    </row>
    <row r="590" spans="1:18" ht="13.5">
      <c r="A590" s="133">
        <v>584</v>
      </c>
      <c r="B590" s="142">
        <f>DS!D586</f>
        <v>0</v>
      </c>
      <c r="C590" s="143" t="e">
        <f>VLOOKUP(B590,DS!$D$3:$I$2489,2,0)</f>
        <v>#N/A</v>
      </c>
      <c r="D590" s="144" t="e">
        <f>VLOOKUP(B590,DS!$D$3:$I$2489,3,0)</f>
        <v>#N/A</v>
      </c>
      <c r="E590" s="145" t="e">
        <f>VLOOKUP(B590,DS!$D$3:$I$2489,5,0)</f>
        <v>#N/A</v>
      </c>
      <c r="F590" s="145" t="e">
        <f>VLOOKUP(B590,DS!$D$3:$I$2489,6,0)</f>
        <v>#N/A</v>
      </c>
      <c r="G590" s="136"/>
      <c r="H590" s="136"/>
      <c r="I590" s="136"/>
      <c r="J590" s="136"/>
      <c r="K590" s="136"/>
      <c r="L590" s="136"/>
      <c r="M590" s="136"/>
      <c r="N590" s="136"/>
      <c r="O590" s="146"/>
      <c r="P590" s="134">
        <f t="shared" si="9"/>
        <v>0</v>
      </c>
      <c r="Q590" s="135" t="str">
        <f>VLOOKUP(P590,IDCODE!$A$1:$B$96,2,0)</f>
        <v>Không</v>
      </c>
      <c r="R590" s="135" t="e">
        <f>VLOOKUP(B590,DS!$D$3:$P$2489,13,0)</f>
        <v>#N/A</v>
      </c>
    </row>
    <row r="591" spans="1:18" ht="13.5">
      <c r="A591" s="133">
        <v>585</v>
      </c>
      <c r="B591" s="142">
        <f>DS!D587</f>
        <v>0</v>
      </c>
      <c r="C591" s="143" t="e">
        <f>VLOOKUP(B591,DS!$D$3:$I$2489,2,0)</f>
        <v>#N/A</v>
      </c>
      <c r="D591" s="144" t="e">
        <f>VLOOKUP(B591,DS!$D$3:$I$2489,3,0)</f>
        <v>#N/A</v>
      </c>
      <c r="E591" s="145" t="e">
        <f>VLOOKUP(B591,DS!$D$3:$I$2489,5,0)</f>
        <v>#N/A</v>
      </c>
      <c r="F591" s="145" t="e">
        <f>VLOOKUP(B591,DS!$D$3:$I$2489,6,0)</f>
        <v>#N/A</v>
      </c>
      <c r="G591" s="136"/>
      <c r="H591" s="136"/>
      <c r="I591" s="136"/>
      <c r="J591" s="136"/>
      <c r="K591" s="136"/>
      <c r="L591" s="136"/>
      <c r="M591" s="136"/>
      <c r="N591" s="136"/>
      <c r="O591" s="146"/>
      <c r="P591" s="134">
        <f t="shared" si="9"/>
        <v>0</v>
      </c>
      <c r="Q591" s="135" t="str">
        <f>VLOOKUP(P591,IDCODE!$A$1:$B$96,2,0)</f>
        <v>Không</v>
      </c>
      <c r="R591" s="135" t="e">
        <f>VLOOKUP(B591,DS!$D$3:$P$2489,13,0)</f>
        <v>#N/A</v>
      </c>
    </row>
    <row r="592" spans="1:18" ht="13.5">
      <c r="A592" s="133">
        <v>586</v>
      </c>
      <c r="B592" s="142">
        <f>DS!D588</f>
        <v>0</v>
      </c>
      <c r="C592" s="143" t="e">
        <f>VLOOKUP(B592,DS!$D$3:$I$2489,2,0)</f>
        <v>#N/A</v>
      </c>
      <c r="D592" s="144" t="e">
        <f>VLOOKUP(B592,DS!$D$3:$I$2489,3,0)</f>
        <v>#N/A</v>
      </c>
      <c r="E592" s="145" t="e">
        <f>VLOOKUP(B592,DS!$D$3:$I$2489,5,0)</f>
        <v>#N/A</v>
      </c>
      <c r="F592" s="145" t="e">
        <f>VLOOKUP(B592,DS!$D$3:$I$2489,6,0)</f>
        <v>#N/A</v>
      </c>
      <c r="G592" s="136"/>
      <c r="H592" s="136"/>
      <c r="I592" s="136"/>
      <c r="J592" s="136"/>
      <c r="K592" s="136"/>
      <c r="L592" s="136"/>
      <c r="M592" s="136"/>
      <c r="N592" s="136"/>
      <c r="O592" s="146"/>
      <c r="P592" s="134">
        <f t="shared" si="9"/>
        <v>0</v>
      </c>
      <c r="Q592" s="135" t="str">
        <f>VLOOKUP(P592,IDCODE!$A$1:$B$96,2,0)</f>
        <v>Không</v>
      </c>
      <c r="R592" s="135" t="e">
        <f>VLOOKUP(B592,DS!$D$3:$P$2489,13,0)</f>
        <v>#N/A</v>
      </c>
    </row>
    <row r="593" spans="1:19" ht="13.5">
      <c r="A593" s="133">
        <v>587</v>
      </c>
      <c r="B593" s="142">
        <f>DS!D589</f>
        <v>0</v>
      </c>
      <c r="C593" s="143" t="e">
        <f>VLOOKUP(B593,DS!$D$3:$I$2489,2,0)</f>
        <v>#N/A</v>
      </c>
      <c r="D593" s="144" t="e">
        <f>VLOOKUP(B593,DS!$D$3:$I$2489,3,0)</f>
        <v>#N/A</v>
      </c>
      <c r="E593" s="145" t="e">
        <f>VLOOKUP(B593,DS!$D$3:$I$2489,5,0)</f>
        <v>#N/A</v>
      </c>
      <c r="F593" s="145" t="e">
        <f>VLOOKUP(B593,DS!$D$3:$I$2489,6,0)</f>
        <v>#N/A</v>
      </c>
      <c r="G593" s="136"/>
      <c r="H593" s="136"/>
      <c r="I593" s="136"/>
      <c r="J593" s="136"/>
      <c r="K593" s="136"/>
      <c r="L593" s="136"/>
      <c r="M593" s="136"/>
      <c r="N593" s="136"/>
      <c r="O593" s="146"/>
      <c r="P593" s="134">
        <f t="shared" si="9"/>
        <v>0</v>
      </c>
      <c r="Q593" s="135" t="str">
        <f>VLOOKUP(P593,IDCODE!$A$1:$B$96,2,0)</f>
        <v>Không</v>
      </c>
      <c r="R593" s="135" t="e">
        <f>VLOOKUP(B593,DS!$D$3:$P$2489,13,0)</f>
        <v>#N/A</v>
      </c>
    </row>
    <row r="594" spans="1:19" s="148" customFormat="1" ht="13.5">
      <c r="A594" s="133">
        <v>588</v>
      </c>
      <c r="B594" s="142">
        <f>DS!D590</f>
        <v>0</v>
      </c>
      <c r="C594" s="143" t="e">
        <f>VLOOKUP(B594,DS!$D$3:$I$2489,2,0)</f>
        <v>#N/A</v>
      </c>
      <c r="D594" s="144" t="e">
        <f>VLOOKUP(B594,DS!$D$3:$I$2489,3,0)</f>
        <v>#N/A</v>
      </c>
      <c r="E594" s="145" t="e">
        <f>VLOOKUP(B594,DS!$D$3:$I$2489,5,0)</f>
        <v>#N/A</v>
      </c>
      <c r="F594" s="145" t="e">
        <f>VLOOKUP(B594,DS!$D$3:$I$2489,6,0)</f>
        <v>#N/A</v>
      </c>
      <c r="G594" s="136"/>
      <c r="H594" s="136"/>
      <c r="I594" s="136"/>
      <c r="J594" s="136"/>
      <c r="K594" s="136"/>
      <c r="L594" s="136"/>
      <c r="M594" s="136"/>
      <c r="N594" s="136"/>
      <c r="O594" s="146"/>
      <c r="P594" s="134">
        <f t="shared" si="9"/>
        <v>0</v>
      </c>
      <c r="Q594" s="135" t="str">
        <f>VLOOKUP(P594,IDCODE!$A$1:$B$96,2,0)</f>
        <v>Không</v>
      </c>
      <c r="R594" s="135" t="e">
        <f>VLOOKUP(B594,DS!$D$3:$P$2489,13,0)</f>
        <v>#N/A</v>
      </c>
      <c r="S594" s="149"/>
    </row>
    <row r="595" spans="1:19" ht="13.5">
      <c r="A595" s="133">
        <v>589</v>
      </c>
      <c r="B595" s="142">
        <f>DS!D591</f>
        <v>0</v>
      </c>
      <c r="C595" s="143" t="e">
        <f>VLOOKUP(B595,DS!$D$3:$I$2489,2,0)</f>
        <v>#N/A</v>
      </c>
      <c r="D595" s="144" t="e">
        <f>VLOOKUP(B595,DS!$D$3:$I$2489,3,0)</f>
        <v>#N/A</v>
      </c>
      <c r="E595" s="145" t="e">
        <f>VLOOKUP(B595,DS!$D$3:$I$2489,5,0)</f>
        <v>#N/A</v>
      </c>
      <c r="F595" s="145" t="e">
        <f>VLOOKUP(B595,DS!$D$3:$I$2489,6,0)</f>
        <v>#N/A</v>
      </c>
      <c r="G595" s="136"/>
      <c r="H595" s="136"/>
      <c r="I595" s="136"/>
      <c r="J595" s="136"/>
      <c r="K595" s="136"/>
      <c r="L595" s="136"/>
      <c r="M595" s="136"/>
      <c r="N595" s="136"/>
      <c r="O595" s="146"/>
      <c r="P595" s="134">
        <f t="shared" si="9"/>
        <v>0</v>
      </c>
      <c r="Q595" s="135" t="str">
        <f>VLOOKUP(P595,IDCODE!$A$1:$B$96,2,0)</f>
        <v>Không</v>
      </c>
      <c r="R595" s="135" t="e">
        <f>VLOOKUP(B595,DS!$D$3:$P$2489,13,0)</f>
        <v>#N/A</v>
      </c>
    </row>
    <row r="596" spans="1:19" ht="13.5">
      <c r="A596" s="133">
        <v>590</v>
      </c>
      <c r="B596" s="142">
        <f>DS!D592</f>
        <v>0</v>
      </c>
      <c r="C596" s="143" t="e">
        <f>VLOOKUP(B596,DS!$D$3:$I$2489,2,0)</f>
        <v>#N/A</v>
      </c>
      <c r="D596" s="144" t="e">
        <f>VLOOKUP(B596,DS!$D$3:$I$2489,3,0)</f>
        <v>#N/A</v>
      </c>
      <c r="E596" s="145" t="e">
        <f>VLOOKUP(B596,DS!$D$3:$I$2489,5,0)</f>
        <v>#N/A</v>
      </c>
      <c r="F596" s="145" t="e">
        <f>VLOOKUP(B596,DS!$D$3:$I$2489,6,0)</f>
        <v>#N/A</v>
      </c>
      <c r="G596" s="136"/>
      <c r="H596" s="136"/>
      <c r="I596" s="136"/>
      <c r="J596" s="136"/>
      <c r="K596" s="136"/>
      <c r="L596" s="136"/>
      <c r="M596" s="136"/>
      <c r="N596" s="136"/>
      <c r="O596" s="146"/>
      <c r="P596" s="134">
        <f t="shared" si="9"/>
        <v>0</v>
      </c>
      <c r="Q596" s="135" t="str">
        <f>VLOOKUP(P596,IDCODE!$A$1:$B$96,2,0)</f>
        <v>Không</v>
      </c>
      <c r="R596" s="135" t="e">
        <f>VLOOKUP(B596,DS!$D$3:$P$2489,13,0)</f>
        <v>#N/A</v>
      </c>
    </row>
    <row r="597" spans="1:19" ht="13.5">
      <c r="A597" s="133">
        <v>591</v>
      </c>
      <c r="B597" s="142">
        <f>DS!D593</f>
        <v>0</v>
      </c>
      <c r="C597" s="143" t="e">
        <f>VLOOKUP(B597,DS!$D$3:$I$2489,2,0)</f>
        <v>#N/A</v>
      </c>
      <c r="D597" s="144" t="e">
        <f>VLOOKUP(B597,DS!$D$3:$I$2489,3,0)</f>
        <v>#N/A</v>
      </c>
      <c r="E597" s="145" t="e">
        <f>VLOOKUP(B597,DS!$D$3:$I$2489,5,0)</f>
        <v>#N/A</v>
      </c>
      <c r="F597" s="145" t="e">
        <f>VLOOKUP(B597,DS!$D$3:$I$2489,6,0)</f>
        <v>#N/A</v>
      </c>
      <c r="G597" s="136"/>
      <c r="H597" s="136"/>
      <c r="I597" s="136"/>
      <c r="J597" s="136"/>
      <c r="K597" s="136"/>
      <c r="L597" s="136"/>
      <c r="M597" s="136"/>
      <c r="N597" s="136"/>
      <c r="O597" s="146"/>
      <c r="P597" s="134">
        <f t="shared" si="9"/>
        <v>0</v>
      </c>
      <c r="Q597" s="135" t="str">
        <f>VLOOKUP(P597,IDCODE!$A$1:$B$96,2,0)</f>
        <v>Không</v>
      </c>
      <c r="R597" s="135" t="e">
        <f>VLOOKUP(B597,DS!$D$3:$P$2489,13,0)</f>
        <v>#N/A</v>
      </c>
    </row>
    <row r="598" spans="1:19" ht="13.5">
      <c r="A598" s="133">
        <v>592</v>
      </c>
      <c r="B598" s="142">
        <f>DS!D594</f>
        <v>0</v>
      </c>
      <c r="C598" s="143" t="e">
        <f>VLOOKUP(B598,DS!$D$3:$I$2489,2,0)</f>
        <v>#N/A</v>
      </c>
      <c r="D598" s="144" t="e">
        <f>VLOOKUP(B598,DS!$D$3:$I$2489,3,0)</f>
        <v>#N/A</v>
      </c>
      <c r="E598" s="145" t="e">
        <f>VLOOKUP(B598,DS!$D$3:$I$2489,5,0)</f>
        <v>#N/A</v>
      </c>
      <c r="F598" s="145" t="e">
        <f>VLOOKUP(B598,DS!$D$3:$I$2489,6,0)</f>
        <v>#N/A</v>
      </c>
      <c r="G598" s="136"/>
      <c r="H598" s="136"/>
      <c r="I598" s="136"/>
      <c r="J598" s="136"/>
      <c r="K598" s="136"/>
      <c r="L598" s="136"/>
      <c r="M598" s="136"/>
      <c r="N598" s="136"/>
      <c r="O598" s="146"/>
      <c r="P598" s="134">
        <f t="shared" si="9"/>
        <v>0</v>
      </c>
      <c r="Q598" s="135" t="str">
        <f>VLOOKUP(P598,IDCODE!$A$1:$B$96,2,0)</f>
        <v>Không</v>
      </c>
      <c r="R598" s="135" t="e">
        <f>VLOOKUP(B598,DS!$D$3:$P$2489,13,0)</f>
        <v>#N/A</v>
      </c>
    </row>
    <row r="599" spans="1:19" ht="13.5">
      <c r="A599" s="133">
        <v>593</v>
      </c>
      <c r="B599" s="142">
        <f>DS!D595</f>
        <v>0</v>
      </c>
      <c r="C599" s="143" t="e">
        <f>VLOOKUP(B599,DS!$D$3:$I$2489,2,0)</f>
        <v>#N/A</v>
      </c>
      <c r="D599" s="144" t="e">
        <f>VLOOKUP(B599,DS!$D$3:$I$2489,3,0)</f>
        <v>#N/A</v>
      </c>
      <c r="E599" s="145" t="e">
        <f>VLOOKUP(B599,DS!$D$3:$I$2489,5,0)</f>
        <v>#N/A</v>
      </c>
      <c r="F599" s="145" t="e">
        <f>VLOOKUP(B599,DS!$D$3:$I$2489,6,0)</f>
        <v>#N/A</v>
      </c>
      <c r="G599" s="136"/>
      <c r="H599" s="136"/>
      <c r="I599" s="136"/>
      <c r="J599" s="136"/>
      <c r="K599" s="136"/>
      <c r="L599" s="136"/>
      <c r="M599" s="136"/>
      <c r="N599" s="136"/>
      <c r="O599" s="146"/>
      <c r="P599" s="134">
        <f t="shared" si="9"/>
        <v>0</v>
      </c>
      <c r="Q599" s="135" t="str">
        <f>VLOOKUP(P599,IDCODE!$A$1:$B$96,2,0)</f>
        <v>Không</v>
      </c>
      <c r="R599" s="135" t="e">
        <f>VLOOKUP(B599,DS!$D$3:$P$2489,13,0)</f>
        <v>#N/A</v>
      </c>
    </row>
    <row r="600" spans="1:19" ht="13.5">
      <c r="A600" s="133">
        <v>594</v>
      </c>
      <c r="B600" s="142">
        <f>DS!D596</f>
        <v>0</v>
      </c>
      <c r="C600" s="143" t="e">
        <f>VLOOKUP(B600,DS!$D$3:$I$2489,2,0)</f>
        <v>#N/A</v>
      </c>
      <c r="D600" s="144" t="e">
        <f>VLOOKUP(B600,DS!$D$3:$I$2489,3,0)</f>
        <v>#N/A</v>
      </c>
      <c r="E600" s="145" t="e">
        <f>VLOOKUP(B600,DS!$D$3:$I$2489,5,0)</f>
        <v>#N/A</v>
      </c>
      <c r="F600" s="145" t="e">
        <f>VLOOKUP(B600,DS!$D$3:$I$2489,6,0)</f>
        <v>#N/A</v>
      </c>
      <c r="G600" s="136"/>
      <c r="H600" s="136"/>
      <c r="I600" s="136"/>
      <c r="J600" s="136"/>
      <c r="K600" s="136"/>
      <c r="L600" s="136"/>
      <c r="M600" s="136"/>
      <c r="N600" s="136"/>
      <c r="O600" s="146"/>
      <c r="P600" s="134">
        <f t="shared" si="9"/>
        <v>0</v>
      </c>
      <c r="Q600" s="135" t="str">
        <f>VLOOKUP(P600,IDCODE!$A$1:$B$96,2,0)</f>
        <v>Không</v>
      </c>
      <c r="R600" s="135" t="e">
        <f>VLOOKUP(B600,DS!$D$3:$P$2489,13,0)</f>
        <v>#N/A</v>
      </c>
    </row>
    <row r="601" spans="1:19" ht="13.5">
      <c r="A601" s="133">
        <v>595</v>
      </c>
      <c r="B601" s="142">
        <f>DS!D597</f>
        <v>0</v>
      </c>
      <c r="C601" s="143" t="e">
        <f>VLOOKUP(B601,DS!$D$3:$I$2489,2,0)</f>
        <v>#N/A</v>
      </c>
      <c r="D601" s="144" t="e">
        <f>VLOOKUP(B601,DS!$D$3:$I$2489,3,0)</f>
        <v>#N/A</v>
      </c>
      <c r="E601" s="145" t="e">
        <f>VLOOKUP(B601,DS!$D$3:$I$2489,5,0)</f>
        <v>#N/A</v>
      </c>
      <c r="F601" s="145" t="e">
        <f>VLOOKUP(B601,DS!$D$3:$I$2489,6,0)</f>
        <v>#N/A</v>
      </c>
      <c r="G601" s="136"/>
      <c r="H601" s="136"/>
      <c r="I601" s="136"/>
      <c r="J601" s="136"/>
      <c r="K601" s="136"/>
      <c r="L601" s="136"/>
      <c r="M601" s="136"/>
      <c r="N601" s="136"/>
      <c r="O601" s="146"/>
      <c r="P601" s="134">
        <f t="shared" ref="P601:P664" si="10">IF(OR(ISNUMBER(O601)=FALSE,$P$6&lt;&gt;100%,O601&lt;4),0,ROUND(SUMPRODUCT($G$6:$O$6,G601:O601),1))</f>
        <v>0</v>
      </c>
      <c r="Q601" s="135" t="str">
        <f>VLOOKUP(P601,IDCODE!$A$1:$B$96,2,0)</f>
        <v>Không</v>
      </c>
      <c r="R601" s="135" t="e">
        <f>VLOOKUP(B601,DS!$D$3:$P$2489,13,0)</f>
        <v>#N/A</v>
      </c>
    </row>
    <row r="602" spans="1:19" ht="13.5">
      <c r="A602" s="133">
        <v>596</v>
      </c>
      <c r="B602" s="142">
        <f>DS!D598</f>
        <v>0</v>
      </c>
      <c r="C602" s="143" t="e">
        <f>VLOOKUP(B602,DS!$D$3:$I$2489,2,0)</f>
        <v>#N/A</v>
      </c>
      <c r="D602" s="144" t="e">
        <f>VLOOKUP(B602,DS!$D$3:$I$2489,3,0)</f>
        <v>#N/A</v>
      </c>
      <c r="E602" s="145" t="e">
        <f>VLOOKUP(B602,DS!$D$3:$I$2489,5,0)</f>
        <v>#N/A</v>
      </c>
      <c r="F602" s="145" t="e">
        <f>VLOOKUP(B602,DS!$D$3:$I$2489,6,0)</f>
        <v>#N/A</v>
      </c>
      <c r="G602" s="136"/>
      <c r="H602" s="136"/>
      <c r="I602" s="136"/>
      <c r="J602" s="136"/>
      <c r="K602" s="136"/>
      <c r="L602" s="136"/>
      <c r="M602" s="136"/>
      <c r="N602" s="136"/>
      <c r="O602" s="146"/>
      <c r="P602" s="134">
        <f t="shared" si="10"/>
        <v>0</v>
      </c>
      <c r="Q602" s="135" t="str">
        <f>VLOOKUP(P602,IDCODE!$A$1:$B$96,2,0)</f>
        <v>Không</v>
      </c>
      <c r="R602" s="135" t="e">
        <f>VLOOKUP(B602,DS!$D$3:$P$2489,13,0)</f>
        <v>#N/A</v>
      </c>
    </row>
    <row r="603" spans="1:19" ht="13.5">
      <c r="A603" s="133">
        <v>597</v>
      </c>
      <c r="B603" s="142">
        <f>DS!D599</f>
        <v>0</v>
      </c>
      <c r="C603" s="143" t="e">
        <f>VLOOKUP(B603,DS!$D$3:$I$2489,2,0)</f>
        <v>#N/A</v>
      </c>
      <c r="D603" s="144" t="e">
        <f>VLOOKUP(B603,DS!$D$3:$I$2489,3,0)</f>
        <v>#N/A</v>
      </c>
      <c r="E603" s="145" t="e">
        <f>VLOOKUP(B603,DS!$D$3:$I$2489,5,0)</f>
        <v>#N/A</v>
      </c>
      <c r="F603" s="145" t="e">
        <f>VLOOKUP(B603,DS!$D$3:$I$2489,6,0)</f>
        <v>#N/A</v>
      </c>
      <c r="G603" s="136"/>
      <c r="H603" s="136"/>
      <c r="I603" s="136"/>
      <c r="J603" s="136"/>
      <c r="K603" s="136"/>
      <c r="L603" s="136"/>
      <c r="M603" s="136"/>
      <c r="N603" s="136"/>
      <c r="O603" s="146"/>
      <c r="P603" s="134">
        <f t="shared" si="10"/>
        <v>0</v>
      </c>
      <c r="Q603" s="135" t="str">
        <f>VLOOKUP(P603,IDCODE!$A$1:$B$96,2,0)</f>
        <v>Không</v>
      </c>
      <c r="R603" s="135" t="e">
        <f>VLOOKUP(B603,DS!$D$3:$P$2489,13,0)</f>
        <v>#N/A</v>
      </c>
    </row>
    <row r="604" spans="1:19" ht="13.5">
      <c r="A604" s="133">
        <v>598</v>
      </c>
      <c r="B604" s="142">
        <f>DS!D600</f>
        <v>0</v>
      </c>
      <c r="C604" s="143" t="e">
        <f>VLOOKUP(B604,DS!$D$3:$I$2489,2,0)</f>
        <v>#N/A</v>
      </c>
      <c r="D604" s="144" t="e">
        <f>VLOOKUP(B604,DS!$D$3:$I$2489,3,0)</f>
        <v>#N/A</v>
      </c>
      <c r="E604" s="145" t="e">
        <f>VLOOKUP(B604,DS!$D$3:$I$2489,5,0)</f>
        <v>#N/A</v>
      </c>
      <c r="F604" s="145" t="e">
        <f>VLOOKUP(B604,DS!$D$3:$I$2489,6,0)</f>
        <v>#N/A</v>
      </c>
      <c r="G604" s="136"/>
      <c r="H604" s="136"/>
      <c r="I604" s="136"/>
      <c r="J604" s="136"/>
      <c r="K604" s="136"/>
      <c r="L604" s="136"/>
      <c r="M604" s="136"/>
      <c r="N604" s="136"/>
      <c r="O604" s="146"/>
      <c r="P604" s="134">
        <f t="shared" si="10"/>
        <v>0</v>
      </c>
      <c r="Q604" s="135" t="str">
        <f>VLOOKUP(P604,IDCODE!$A$1:$B$96,2,0)</f>
        <v>Không</v>
      </c>
      <c r="R604" s="135" t="e">
        <f>VLOOKUP(B604,DS!$D$3:$P$2489,13,0)</f>
        <v>#N/A</v>
      </c>
    </row>
    <row r="605" spans="1:19" ht="13.5">
      <c r="A605" s="133">
        <v>599</v>
      </c>
      <c r="B605" s="142">
        <f>DS!D601</f>
        <v>0</v>
      </c>
      <c r="C605" s="143" t="e">
        <f>VLOOKUP(B605,DS!$D$3:$I$2489,2,0)</f>
        <v>#N/A</v>
      </c>
      <c r="D605" s="144" t="e">
        <f>VLOOKUP(B605,DS!$D$3:$I$2489,3,0)</f>
        <v>#N/A</v>
      </c>
      <c r="E605" s="145" t="e">
        <f>VLOOKUP(B605,DS!$D$3:$I$2489,5,0)</f>
        <v>#N/A</v>
      </c>
      <c r="F605" s="145" t="e">
        <f>VLOOKUP(B605,DS!$D$3:$I$2489,6,0)</f>
        <v>#N/A</v>
      </c>
      <c r="G605" s="136"/>
      <c r="H605" s="136"/>
      <c r="I605" s="136"/>
      <c r="J605" s="136"/>
      <c r="K605" s="136"/>
      <c r="L605" s="136"/>
      <c r="M605" s="136"/>
      <c r="N605" s="136"/>
      <c r="O605" s="146"/>
      <c r="P605" s="134">
        <f t="shared" si="10"/>
        <v>0</v>
      </c>
      <c r="Q605" s="135" t="str">
        <f>VLOOKUP(P605,IDCODE!$A$1:$B$96,2,0)</f>
        <v>Không</v>
      </c>
      <c r="R605" s="135" t="e">
        <f>VLOOKUP(B605,DS!$D$3:$P$2489,13,0)</f>
        <v>#N/A</v>
      </c>
    </row>
    <row r="606" spans="1:19" ht="13.5">
      <c r="A606" s="133">
        <v>600</v>
      </c>
      <c r="B606" s="142">
        <f>DS!D602</f>
        <v>0</v>
      </c>
      <c r="C606" s="143" t="e">
        <f>VLOOKUP(B606,DS!$D$3:$I$2489,2,0)</f>
        <v>#N/A</v>
      </c>
      <c r="D606" s="144" t="e">
        <f>VLOOKUP(B606,DS!$D$3:$I$2489,3,0)</f>
        <v>#N/A</v>
      </c>
      <c r="E606" s="145" t="e">
        <f>VLOOKUP(B606,DS!$D$3:$I$2489,5,0)</f>
        <v>#N/A</v>
      </c>
      <c r="F606" s="145" t="e">
        <f>VLOOKUP(B606,DS!$D$3:$I$2489,6,0)</f>
        <v>#N/A</v>
      </c>
      <c r="G606" s="136"/>
      <c r="H606" s="136"/>
      <c r="I606" s="136"/>
      <c r="J606" s="136"/>
      <c r="K606" s="136"/>
      <c r="L606" s="136"/>
      <c r="M606" s="136"/>
      <c r="N606" s="136"/>
      <c r="O606" s="146"/>
      <c r="P606" s="134">
        <f t="shared" si="10"/>
        <v>0</v>
      </c>
      <c r="Q606" s="135" t="str">
        <f>VLOOKUP(P606,IDCODE!$A$1:$B$96,2,0)</f>
        <v>Không</v>
      </c>
      <c r="R606" s="135" t="e">
        <f>VLOOKUP(B606,DS!$D$3:$P$2489,13,0)</f>
        <v>#N/A</v>
      </c>
    </row>
    <row r="607" spans="1:19" ht="13.5">
      <c r="A607" s="133">
        <v>601</v>
      </c>
      <c r="B607" s="142">
        <f>DS!D603</f>
        <v>0</v>
      </c>
      <c r="C607" s="143" t="e">
        <f>VLOOKUP(B607,DS!$D$3:$I$2489,2,0)</f>
        <v>#N/A</v>
      </c>
      <c r="D607" s="144" t="e">
        <f>VLOOKUP(B607,DS!$D$3:$I$2489,3,0)</f>
        <v>#N/A</v>
      </c>
      <c r="E607" s="145" t="e">
        <f>VLOOKUP(B607,DS!$D$3:$I$2489,5,0)</f>
        <v>#N/A</v>
      </c>
      <c r="F607" s="145" t="e">
        <f>VLOOKUP(B607,DS!$D$3:$I$2489,6,0)</f>
        <v>#N/A</v>
      </c>
      <c r="G607" s="136"/>
      <c r="H607" s="136"/>
      <c r="I607" s="136"/>
      <c r="J607" s="136"/>
      <c r="K607" s="136"/>
      <c r="L607" s="136"/>
      <c r="M607" s="136"/>
      <c r="N607" s="136"/>
      <c r="O607" s="146"/>
      <c r="P607" s="134">
        <f t="shared" si="10"/>
        <v>0</v>
      </c>
      <c r="Q607" s="135" t="str">
        <f>VLOOKUP(P607,IDCODE!$A$1:$B$96,2,0)</f>
        <v>Không</v>
      </c>
      <c r="R607" s="135" t="e">
        <f>VLOOKUP(B607,DS!$D$3:$P$2489,13,0)</f>
        <v>#N/A</v>
      </c>
    </row>
    <row r="608" spans="1:19" ht="13.5">
      <c r="A608" s="133">
        <v>602</v>
      </c>
      <c r="B608" s="142">
        <f>DS!D604</f>
        <v>0</v>
      </c>
      <c r="C608" s="143" t="e">
        <f>VLOOKUP(B608,DS!$D$3:$I$2489,2,0)</f>
        <v>#N/A</v>
      </c>
      <c r="D608" s="144" t="e">
        <f>VLOOKUP(B608,DS!$D$3:$I$2489,3,0)</f>
        <v>#N/A</v>
      </c>
      <c r="E608" s="145" t="e">
        <f>VLOOKUP(B608,DS!$D$3:$I$2489,5,0)</f>
        <v>#N/A</v>
      </c>
      <c r="F608" s="145" t="e">
        <f>VLOOKUP(B608,DS!$D$3:$I$2489,6,0)</f>
        <v>#N/A</v>
      </c>
      <c r="G608" s="136"/>
      <c r="H608" s="136"/>
      <c r="I608" s="136"/>
      <c r="J608" s="136"/>
      <c r="K608" s="136"/>
      <c r="L608" s="136"/>
      <c r="M608" s="136"/>
      <c r="N608" s="136"/>
      <c r="O608" s="146"/>
      <c r="P608" s="134">
        <f t="shared" si="10"/>
        <v>0</v>
      </c>
      <c r="Q608" s="135" t="str">
        <f>VLOOKUP(P608,IDCODE!$A$1:$B$96,2,0)</f>
        <v>Không</v>
      </c>
      <c r="R608" s="135" t="e">
        <f>VLOOKUP(B608,DS!$D$3:$P$2489,13,0)</f>
        <v>#N/A</v>
      </c>
    </row>
    <row r="609" spans="1:18" ht="13.5">
      <c r="A609" s="133">
        <v>603</v>
      </c>
      <c r="B609" s="142">
        <f>DS!D605</f>
        <v>0</v>
      </c>
      <c r="C609" s="143" t="e">
        <f>VLOOKUP(B609,DS!$D$3:$I$2489,2,0)</f>
        <v>#N/A</v>
      </c>
      <c r="D609" s="144" t="e">
        <f>VLOOKUP(B609,DS!$D$3:$I$2489,3,0)</f>
        <v>#N/A</v>
      </c>
      <c r="E609" s="145" t="e">
        <f>VLOOKUP(B609,DS!$D$3:$I$2489,5,0)</f>
        <v>#N/A</v>
      </c>
      <c r="F609" s="145" t="e">
        <f>VLOOKUP(B609,DS!$D$3:$I$2489,6,0)</f>
        <v>#N/A</v>
      </c>
      <c r="G609" s="136"/>
      <c r="H609" s="136"/>
      <c r="I609" s="136"/>
      <c r="J609" s="136"/>
      <c r="K609" s="136"/>
      <c r="L609" s="136"/>
      <c r="M609" s="136"/>
      <c r="N609" s="136"/>
      <c r="O609" s="146"/>
      <c r="P609" s="134">
        <f t="shared" si="10"/>
        <v>0</v>
      </c>
      <c r="Q609" s="135" t="str">
        <f>VLOOKUP(P609,IDCODE!$A$1:$B$96,2,0)</f>
        <v>Không</v>
      </c>
      <c r="R609" s="135" t="e">
        <f>VLOOKUP(B609,DS!$D$3:$P$2489,13,0)</f>
        <v>#N/A</v>
      </c>
    </row>
    <row r="610" spans="1:18" ht="13.5">
      <c r="A610" s="133">
        <v>604</v>
      </c>
      <c r="B610" s="142">
        <f>DS!D606</f>
        <v>0</v>
      </c>
      <c r="C610" s="143" t="e">
        <f>VLOOKUP(B610,DS!$D$3:$I$2489,2,0)</f>
        <v>#N/A</v>
      </c>
      <c r="D610" s="144" t="e">
        <f>VLOOKUP(B610,DS!$D$3:$I$2489,3,0)</f>
        <v>#N/A</v>
      </c>
      <c r="E610" s="145" t="e">
        <f>VLOOKUP(B610,DS!$D$3:$I$2489,5,0)</f>
        <v>#N/A</v>
      </c>
      <c r="F610" s="145" t="e">
        <f>VLOOKUP(B610,DS!$D$3:$I$2489,6,0)</f>
        <v>#N/A</v>
      </c>
      <c r="G610" s="136"/>
      <c r="H610" s="136"/>
      <c r="I610" s="136"/>
      <c r="J610" s="136"/>
      <c r="K610" s="136"/>
      <c r="L610" s="136"/>
      <c r="M610" s="136"/>
      <c r="N610" s="136"/>
      <c r="O610" s="146"/>
      <c r="P610" s="134">
        <f t="shared" si="10"/>
        <v>0</v>
      </c>
      <c r="Q610" s="135" t="str">
        <f>VLOOKUP(P610,IDCODE!$A$1:$B$96,2,0)</f>
        <v>Không</v>
      </c>
      <c r="R610" s="135" t="e">
        <f>VLOOKUP(B610,DS!$D$3:$P$2489,13,0)</f>
        <v>#N/A</v>
      </c>
    </row>
    <row r="611" spans="1:18" ht="13.5">
      <c r="A611" s="133">
        <v>605</v>
      </c>
      <c r="B611" s="142">
        <f>DS!D607</f>
        <v>0</v>
      </c>
      <c r="C611" s="143" t="e">
        <f>VLOOKUP(B611,DS!$D$3:$I$2489,2,0)</f>
        <v>#N/A</v>
      </c>
      <c r="D611" s="144" t="e">
        <f>VLOOKUP(B611,DS!$D$3:$I$2489,3,0)</f>
        <v>#N/A</v>
      </c>
      <c r="E611" s="145" t="e">
        <f>VLOOKUP(B611,DS!$D$3:$I$2489,5,0)</f>
        <v>#N/A</v>
      </c>
      <c r="F611" s="145" t="e">
        <f>VLOOKUP(B611,DS!$D$3:$I$2489,6,0)</f>
        <v>#N/A</v>
      </c>
      <c r="G611" s="136"/>
      <c r="H611" s="136"/>
      <c r="I611" s="136"/>
      <c r="J611" s="136"/>
      <c r="K611" s="136"/>
      <c r="L611" s="136"/>
      <c r="M611" s="136"/>
      <c r="N611" s="136"/>
      <c r="O611" s="146"/>
      <c r="P611" s="134">
        <f t="shared" si="10"/>
        <v>0</v>
      </c>
      <c r="Q611" s="135" t="str">
        <f>VLOOKUP(P611,IDCODE!$A$1:$B$96,2,0)</f>
        <v>Không</v>
      </c>
      <c r="R611" s="135" t="e">
        <f>VLOOKUP(B611,DS!$D$3:$P$2489,13,0)</f>
        <v>#N/A</v>
      </c>
    </row>
    <row r="612" spans="1:18" ht="13.5">
      <c r="A612" s="133">
        <v>606</v>
      </c>
      <c r="B612" s="142">
        <f>DS!D608</f>
        <v>0</v>
      </c>
      <c r="C612" s="143" t="e">
        <f>VLOOKUP(B612,DS!$D$3:$I$2489,2,0)</f>
        <v>#N/A</v>
      </c>
      <c r="D612" s="144" t="e">
        <f>VLOOKUP(B612,DS!$D$3:$I$2489,3,0)</f>
        <v>#N/A</v>
      </c>
      <c r="E612" s="145" t="e">
        <f>VLOOKUP(B612,DS!$D$3:$I$2489,5,0)</f>
        <v>#N/A</v>
      </c>
      <c r="F612" s="145" t="e">
        <f>VLOOKUP(B612,DS!$D$3:$I$2489,6,0)</f>
        <v>#N/A</v>
      </c>
      <c r="G612" s="136"/>
      <c r="H612" s="136"/>
      <c r="I612" s="136"/>
      <c r="J612" s="136"/>
      <c r="K612" s="136"/>
      <c r="L612" s="136"/>
      <c r="M612" s="136"/>
      <c r="N612" s="136"/>
      <c r="O612" s="146"/>
      <c r="P612" s="134">
        <f t="shared" si="10"/>
        <v>0</v>
      </c>
      <c r="Q612" s="135" t="str">
        <f>VLOOKUP(P612,IDCODE!$A$1:$B$96,2,0)</f>
        <v>Không</v>
      </c>
      <c r="R612" s="135" t="e">
        <f>VLOOKUP(B612,DS!$D$3:$P$2489,13,0)</f>
        <v>#N/A</v>
      </c>
    </row>
    <row r="613" spans="1:18" ht="13.5">
      <c r="A613" s="133">
        <v>607</v>
      </c>
      <c r="B613" s="142">
        <f>DS!D609</f>
        <v>0</v>
      </c>
      <c r="C613" s="143" t="e">
        <f>VLOOKUP(B613,DS!$D$3:$I$2489,2,0)</f>
        <v>#N/A</v>
      </c>
      <c r="D613" s="144" t="e">
        <f>VLOOKUP(B613,DS!$D$3:$I$2489,3,0)</f>
        <v>#N/A</v>
      </c>
      <c r="E613" s="145" t="e">
        <f>VLOOKUP(B613,DS!$D$3:$I$2489,5,0)</f>
        <v>#N/A</v>
      </c>
      <c r="F613" s="145" t="e">
        <f>VLOOKUP(B613,DS!$D$3:$I$2489,6,0)</f>
        <v>#N/A</v>
      </c>
      <c r="G613" s="136"/>
      <c r="H613" s="136"/>
      <c r="I613" s="136"/>
      <c r="J613" s="136"/>
      <c r="K613" s="136"/>
      <c r="L613" s="136"/>
      <c r="M613" s="136"/>
      <c r="N613" s="136"/>
      <c r="O613" s="146"/>
      <c r="P613" s="134">
        <f t="shared" si="10"/>
        <v>0</v>
      </c>
      <c r="Q613" s="135" t="str">
        <f>VLOOKUP(P613,IDCODE!$A$1:$B$96,2,0)</f>
        <v>Không</v>
      </c>
      <c r="R613" s="135" t="e">
        <f>VLOOKUP(B613,DS!$D$3:$P$2489,13,0)</f>
        <v>#N/A</v>
      </c>
    </row>
    <row r="614" spans="1:18" ht="13.5">
      <c r="A614" s="133">
        <v>608</v>
      </c>
      <c r="B614" s="142">
        <f>DS!D610</f>
        <v>0</v>
      </c>
      <c r="C614" s="143" t="e">
        <f>VLOOKUP(B614,DS!$D$3:$I$2489,2,0)</f>
        <v>#N/A</v>
      </c>
      <c r="D614" s="144" t="e">
        <f>VLOOKUP(B614,DS!$D$3:$I$2489,3,0)</f>
        <v>#N/A</v>
      </c>
      <c r="E614" s="145" t="e">
        <f>VLOOKUP(B614,DS!$D$3:$I$2489,5,0)</f>
        <v>#N/A</v>
      </c>
      <c r="F614" s="145" t="e">
        <f>VLOOKUP(B614,DS!$D$3:$I$2489,6,0)</f>
        <v>#N/A</v>
      </c>
      <c r="G614" s="136"/>
      <c r="H614" s="136"/>
      <c r="I614" s="136"/>
      <c r="J614" s="136"/>
      <c r="K614" s="136"/>
      <c r="L614" s="136"/>
      <c r="M614" s="136"/>
      <c r="N614" s="136"/>
      <c r="O614" s="146"/>
      <c r="P614" s="134">
        <f t="shared" si="10"/>
        <v>0</v>
      </c>
      <c r="Q614" s="135" t="str">
        <f>VLOOKUP(P614,IDCODE!$A$1:$B$96,2,0)</f>
        <v>Không</v>
      </c>
      <c r="R614" s="135" t="e">
        <f>VLOOKUP(B614,DS!$D$3:$P$2489,13,0)</f>
        <v>#N/A</v>
      </c>
    </row>
    <row r="615" spans="1:18" ht="13.5">
      <c r="A615" s="133">
        <v>609</v>
      </c>
      <c r="B615" s="142">
        <f>DS!D611</f>
        <v>0</v>
      </c>
      <c r="C615" s="143" t="e">
        <f>VLOOKUP(B615,DS!$D$3:$I$2489,2,0)</f>
        <v>#N/A</v>
      </c>
      <c r="D615" s="144" t="e">
        <f>VLOOKUP(B615,DS!$D$3:$I$2489,3,0)</f>
        <v>#N/A</v>
      </c>
      <c r="E615" s="145" t="e">
        <f>VLOOKUP(B615,DS!$D$3:$I$2489,5,0)</f>
        <v>#N/A</v>
      </c>
      <c r="F615" s="145" t="e">
        <f>VLOOKUP(B615,DS!$D$3:$I$2489,6,0)</f>
        <v>#N/A</v>
      </c>
      <c r="G615" s="136"/>
      <c r="H615" s="136"/>
      <c r="I615" s="136"/>
      <c r="J615" s="136"/>
      <c r="K615" s="136"/>
      <c r="L615" s="136"/>
      <c r="M615" s="136"/>
      <c r="N615" s="136"/>
      <c r="O615" s="146"/>
      <c r="P615" s="134">
        <f t="shared" si="10"/>
        <v>0</v>
      </c>
      <c r="Q615" s="135" t="str">
        <f>VLOOKUP(P615,IDCODE!$A$1:$B$96,2,0)</f>
        <v>Không</v>
      </c>
      <c r="R615" s="135" t="e">
        <f>VLOOKUP(B615,DS!$D$3:$P$2489,13,0)</f>
        <v>#N/A</v>
      </c>
    </row>
    <row r="616" spans="1:18" ht="13.5">
      <c r="A616" s="133">
        <v>610</v>
      </c>
      <c r="B616" s="142">
        <f>DS!D612</f>
        <v>0</v>
      </c>
      <c r="C616" s="143" t="e">
        <f>VLOOKUP(B616,DS!$D$3:$I$2489,2,0)</f>
        <v>#N/A</v>
      </c>
      <c r="D616" s="144" t="e">
        <f>VLOOKUP(B616,DS!$D$3:$I$2489,3,0)</f>
        <v>#N/A</v>
      </c>
      <c r="E616" s="145" t="e">
        <f>VLOOKUP(B616,DS!$D$3:$I$2489,5,0)</f>
        <v>#N/A</v>
      </c>
      <c r="F616" s="145" t="e">
        <f>VLOOKUP(B616,DS!$D$3:$I$2489,6,0)</f>
        <v>#N/A</v>
      </c>
      <c r="G616" s="136"/>
      <c r="H616" s="136"/>
      <c r="I616" s="136"/>
      <c r="J616" s="136"/>
      <c r="K616" s="136"/>
      <c r="L616" s="136"/>
      <c r="M616" s="136"/>
      <c r="N616" s="136"/>
      <c r="O616" s="146"/>
      <c r="P616" s="134">
        <f t="shared" si="10"/>
        <v>0</v>
      </c>
      <c r="Q616" s="135" t="str">
        <f>VLOOKUP(P616,IDCODE!$A$1:$B$96,2,0)</f>
        <v>Không</v>
      </c>
      <c r="R616" s="135" t="e">
        <f>VLOOKUP(B616,DS!$D$3:$P$2489,13,0)</f>
        <v>#N/A</v>
      </c>
    </row>
    <row r="617" spans="1:18" ht="13.5">
      <c r="A617" s="133">
        <v>611</v>
      </c>
      <c r="B617" s="142">
        <f>DS!D613</f>
        <v>0</v>
      </c>
      <c r="C617" s="143" t="e">
        <f>VLOOKUP(B617,DS!$D$3:$I$2489,2,0)</f>
        <v>#N/A</v>
      </c>
      <c r="D617" s="144" t="e">
        <f>VLOOKUP(B617,DS!$D$3:$I$2489,3,0)</f>
        <v>#N/A</v>
      </c>
      <c r="E617" s="145" t="e">
        <f>VLOOKUP(B617,DS!$D$3:$I$2489,5,0)</f>
        <v>#N/A</v>
      </c>
      <c r="F617" s="145" t="e">
        <f>VLOOKUP(B617,DS!$D$3:$I$2489,6,0)</f>
        <v>#N/A</v>
      </c>
      <c r="G617" s="136"/>
      <c r="H617" s="136"/>
      <c r="I617" s="136"/>
      <c r="J617" s="136"/>
      <c r="K617" s="136"/>
      <c r="L617" s="136"/>
      <c r="M617" s="136"/>
      <c r="N617" s="136"/>
      <c r="O617" s="146"/>
      <c r="P617" s="134">
        <f t="shared" si="10"/>
        <v>0</v>
      </c>
      <c r="Q617" s="135" t="str">
        <f>VLOOKUP(P617,IDCODE!$A$1:$B$96,2,0)</f>
        <v>Không</v>
      </c>
      <c r="R617" s="135" t="e">
        <f>VLOOKUP(B617,DS!$D$3:$P$2489,13,0)</f>
        <v>#N/A</v>
      </c>
    </row>
    <row r="618" spans="1:18" ht="13.5">
      <c r="A618" s="133">
        <v>612</v>
      </c>
      <c r="B618" s="142">
        <f>DS!D614</f>
        <v>0</v>
      </c>
      <c r="C618" s="143" t="e">
        <f>VLOOKUP(B618,DS!$D$3:$I$2489,2,0)</f>
        <v>#N/A</v>
      </c>
      <c r="D618" s="144" t="e">
        <f>VLOOKUP(B618,DS!$D$3:$I$2489,3,0)</f>
        <v>#N/A</v>
      </c>
      <c r="E618" s="145" t="e">
        <f>VLOOKUP(B618,DS!$D$3:$I$2489,5,0)</f>
        <v>#N/A</v>
      </c>
      <c r="F618" s="145" t="e">
        <f>VLOOKUP(B618,DS!$D$3:$I$2489,6,0)</f>
        <v>#N/A</v>
      </c>
      <c r="G618" s="136"/>
      <c r="H618" s="136"/>
      <c r="I618" s="136"/>
      <c r="J618" s="136"/>
      <c r="K618" s="136"/>
      <c r="L618" s="136"/>
      <c r="M618" s="136"/>
      <c r="N618" s="136"/>
      <c r="O618" s="146"/>
      <c r="P618" s="134">
        <f t="shared" si="10"/>
        <v>0</v>
      </c>
      <c r="Q618" s="135" t="str">
        <f>VLOOKUP(P618,IDCODE!$A$1:$B$96,2,0)</f>
        <v>Không</v>
      </c>
      <c r="R618" s="135" t="e">
        <f>VLOOKUP(B618,DS!$D$3:$P$2489,13,0)</f>
        <v>#N/A</v>
      </c>
    </row>
    <row r="619" spans="1:18" ht="13.5">
      <c r="A619" s="133">
        <v>613</v>
      </c>
      <c r="B619" s="142">
        <f>DS!D615</f>
        <v>0</v>
      </c>
      <c r="C619" s="143" t="e">
        <f>VLOOKUP(B619,DS!$D$3:$I$2489,2,0)</f>
        <v>#N/A</v>
      </c>
      <c r="D619" s="144" t="e">
        <f>VLOOKUP(B619,DS!$D$3:$I$2489,3,0)</f>
        <v>#N/A</v>
      </c>
      <c r="E619" s="145" t="e">
        <f>VLOOKUP(B619,DS!$D$3:$I$2489,5,0)</f>
        <v>#N/A</v>
      </c>
      <c r="F619" s="145" t="e">
        <f>VLOOKUP(B619,DS!$D$3:$I$2489,6,0)</f>
        <v>#N/A</v>
      </c>
      <c r="G619" s="136"/>
      <c r="H619" s="136"/>
      <c r="I619" s="136"/>
      <c r="J619" s="136"/>
      <c r="K619" s="136"/>
      <c r="L619" s="136"/>
      <c r="M619" s="136"/>
      <c r="N619" s="136"/>
      <c r="O619" s="146"/>
      <c r="P619" s="134">
        <f t="shared" si="10"/>
        <v>0</v>
      </c>
      <c r="Q619" s="135" t="str">
        <f>VLOOKUP(P619,IDCODE!$A$1:$B$96,2,0)</f>
        <v>Không</v>
      </c>
      <c r="R619" s="135" t="e">
        <f>VLOOKUP(B619,DS!$D$3:$P$2489,13,0)</f>
        <v>#N/A</v>
      </c>
    </row>
    <row r="620" spans="1:18" ht="13.5">
      <c r="A620" s="133">
        <v>614</v>
      </c>
      <c r="B620" s="142">
        <f>DS!D616</f>
        <v>0</v>
      </c>
      <c r="C620" s="143" t="e">
        <f>VLOOKUP(B620,DS!$D$3:$I$2489,2,0)</f>
        <v>#N/A</v>
      </c>
      <c r="D620" s="144" t="e">
        <f>VLOOKUP(B620,DS!$D$3:$I$2489,3,0)</f>
        <v>#N/A</v>
      </c>
      <c r="E620" s="145" t="e">
        <f>VLOOKUP(B620,DS!$D$3:$I$2489,5,0)</f>
        <v>#N/A</v>
      </c>
      <c r="F620" s="145" t="e">
        <f>VLOOKUP(B620,DS!$D$3:$I$2489,6,0)</f>
        <v>#N/A</v>
      </c>
      <c r="G620" s="136"/>
      <c r="H620" s="136"/>
      <c r="I620" s="136"/>
      <c r="J620" s="136"/>
      <c r="K620" s="136"/>
      <c r="L620" s="136"/>
      <c r="M620" s="136"/>
      <c r="N620" s="136"/>
      <c r="O620" s="146"/>
      <c r="P620" s="134">
        <f t="shared" si="10"/>
        <v>0</v>
      </c>
      <c r="Q620" s="135" t="str">
        <f>VLOOKUP(P620,IDCODE!$A$1:$B$96,2,0)</f>
        <v>Không</v>
      </c>
      <c r="R620" s="135" t="e">
        <f>VLOOKUP(B620,DS!$D$3:$P$2489,13,0)</f>
        <v>#N/A</v>
      </c>
    </row>
    <row r="621" spans="1:18" ht="13.5">
      <c r="A621" s="133">
        <v>615</v>
      </c>
      <c r="B621" s="142">
        <f>DS!D617</f>
        <v>0</v>
      </c>
      <c r="C621" s="143" t="e">
        <f>VLOOKUP(B621,DS!$D$3:$I$2489,2,0)</f>
        <v>#N/A</v>
      </c>
      <c r="D621" s="144" t="e">
        <f>VLOOKUP(B621,DS!$D$3:$I$2489,3,0)</f>
        <v>#N/A</v>
      </c>
      <c r="E621" s="145" t="e">
        <f>VLOOKUP(B621,DS!$D$3:$I$2489,5,0)</f>
        <v>#N/A</v>
      </c>
      <c r="F621" s="145" t="e">
        <f>VLOOKUP(B621,DS!$D$3:$I$2489,6,0)</f>
        <v>#N/A</v>
      </c>
      <c r="G621" s="136"/>
      <c r="H621" s="136"/>
      <c r="I621" s="136"/>
      <c r="J621" s="136"/>
      <c r="K621" s="136"/>
      <c r="L621" s="136"/>
      <c r="M621" s="136"/>
      <c r="N621" s="136"/>
      <c r="O621" s="146"/>
      <c r="P621" s="134">
        <f t="shared" si="10"/>
        <v>0</v>
      </c>
      <c r="Q621" s="135" t="str">
        <f>VLOOKUP(P621,IDCODE!$A$1:$B$96,2,0)</f>
        <v>Không</v>
      </c>
      <c r="R621" s="135" t="e">
        <f>VLOOKUP(B621,DS!$D$3:$P$2489,13,0)</f>
        <v>#N/A</v>
      </c>
    </row>
    <row r="622" spans="1:18" ht="13.5">
      <c r="A622" s="133">
        <v>616</v>
      </c>
      <c r="B622" s="142">
        <f>DS!D618</f>
        <v>0</v>
      </c>
      <c r="C622" s="143" t="e">
        <f>VLOOKUP(B622,DS!$D$3:$I$2489,2,0)</f>
        <v>#N/A</v>
      </c>
      <c r="D622" s="144" t="e">
        <f>VLOOKUP(B622,DS!$D$3:$I$2489,3,0)</f>
        <v>#N/A</v>
      </c>
      <c r="E622" s="145" t="e">
        <f>VLOOKUP(B622,DS!$D$3:$I$2489,5,0)</f>
        <v>#N/A</v>
      </c>
      <c r="F622" s="145" t="e">
        <f>VLOOKUP(B622,DS!$D$3:$I$2489,6,0)</f>
        <v>#N/A</v>
      </c>
      <c r="G622" s="136"/>
      <c r="H622" s="136"/>
      <c r="I622" s="136"/>
      <c r="J622" s="136"/>
      <c r="K622" s="136"/>
      <c r="L622" s="136"/>
      <c r="M622" s="136"/>
      <c r="N622" s="136"/>
      <c r="O622" s="146"/>
      <c r="P622" s="134">
        <f t="shared" si="10"/>
        <v>0</v>
      </c>
      <c r="Q622" s="135" t="str">
        <f>VLOOKUP(P622,IDCODE!$A$1:$B$96,2,0)</f>
        <v>Không</v>
      </c>
      <c r="R622" s="135" t="e">
        <f>VLOOKUP(B622,DS!$D$3:$P$2489,13,0)</f>
        <v>#N/A</v>
      </c>
    </row>
    <row r="623" spans="1:18" ht="13.5">
      <c r="A623" s="133">
        <v>617</v>
      </c>
      <c r="B623" s="142">
        <f>DS!D619</f>
        <v>0</v>
      </c>
      <c r="C623" s="143" t="e">
        <f>VLOOKUP(B623,DS!$D$3:$I$2489,2,0)</f>
        <v>#N/A</v>
      </c>
      <c r="D623" s="144" t="e">
        <f>VLOOKUP(B623,DS!$D$3:$I$2489,3,0)</f>
        <v>#N/A</v>
      </c>
      <c r="E623" s="145" t="e">
        <f>VLOOKUP(B623,DS!$D$3:$I$2489,5,0)</f>
        <v>#N/A</v>
      </c>
      <c r="F623" s="145" t="e">
        <f>VLOOKUP(B623,DS!$D$3:$I$2489,6,0)</f>
        <v>#N/A</v>
      </c>
      <c r="G623" s="136"/>
      <c r="H623" s="136"/>
      <c r="I623" s="136"/>
      <c r="J623" s="136"/>
      <c r="K623" s="136"/>
      <c r="L623" s="136"/>
      <c r="M623" s="136"/>
      <c r="N623" s="136"/>
      <c r="O623" s="146"/>
      <c r="P623" s="134">
        <f t="shared" si="10"/>
        <v>0</v>
      </c>
      <c r="Q623" s="135" t="str">
        <f>VLOOKUP(P623,IDCODE!$A$1:$B$96,2,0)</f>
        <v>Không</v>
      </c>
      <c r="R623" s="135" t="e">
        <f>VLOOKUP(B623,DS!$D$3:$P$2489,13,0)</f>
        <v>#N/A</v>
      </c>
    </row>
    <row r="624" spans="1:18" ht="13.5">
      <c r="A624" s="133">
        <v>618</v>
      </c>
      <c r="B624" s="142">
        <f>DS!D620</f>
        <v>0</v>
      </c>
      <c r="C624" s="143" t="e">
        <f>VLOOKUP(B624,DS!$D$3:$I$2489,2,0)</f>
        <v>#N/A</v>
      </c>
      <c r="D624" s="144" t="e">
        <f>VLOOKUP(B624,DS!$D$3:$I$2489,3,0)</f>
        <v>#N/A</v>
      </c>
      <c r="E624" s="145" t="e">
        <f>VLOOKUP(B624,DS!$D$3:$I$2489,5,0)</f>
        <v>#N/A</v>
      </c>
      <c r="F624" s="145" t="e">
        <f>VLOOKUP(B624,DS!$D$3:$I$2489,6,0)</f>
        <v>#N/A</v>
      </c>
      <c r="G624" s="136"/>
      <c r="H624" s="136"/>
      <c r="I624" s="136"/>
      <c r="J624" s="136"/>
      <c r="K624" s="136"/>
      <c r="L624" s="136"/>
      <c r="M624" s="136"/>
      <c r="N624" s="136"/>
      <c r="O624" s="146"/>
      <c r="P624" s="134">
        <f t="shared" si="10"/>
        <v>0</v>
      </c>
      <c r="Q624" s="135" t="str">
        <f>VLOOKUP(P624,IDCODE!$A$1:$B$96,2,0)</f>
        <v>Không</v>
      </c>
      <c r="R624" s="135" t="e">
        <f>VLOOKUP(B624,DS!$D$3:$P$2489,13,0)</f>
        <v>#N/A</v>
      </c>
    </row>
    <row r="625" spans="1:19" ht="13.5">
      <c r="A625" s="133">
        <v>619</v>
      </c>
      <c r="B625" s="142">
        <f>DS!D621</f>
        <v>0</v>
      </c>
      <c r="C625" s="143" t="e">
        <f>VLOOKUP(B625,DS!$D$3:$I$2489,2,0)</f>
        <v>#N/A</v>
      </c>
      <c r="D625" s="144" t="e">
        <f>VLOOKUP(B625,DS!$D$3:$I$2489,3,0)</f>
        <v>#N/A</v>
      </c>
      <c r="E625" s="145" t="e">
        <f>VLOOKUP(B625,DS!$D$3:$I$2489,5,0)</f>
        <v>#N/A</v>
      </c>
      <c r="F625" s="145" t="e">
        <f>VLOOKUP(B625,DS!$D$3:$I$2489,6,0)</f>
        <v>#N/A</v>
      </c>
      <c r="G625" s="136"/>
      <c r="H625" s="136"/>
      <c r="I625" s="136"/>
      <c r="J625" s="136"/>
      <c r="K625" s="136"/>
      <c r="L625" s="136"/>
      <c r="M625" s="136"/>
      <c r="N625" s="136"/>
      <c r="O625" s="146"/>
      <c r="P625" s="134">
        <f t="shared" si="10"/>
        <v>0</v>
      </c>
      <c r="Q625" s="135" t="str">
        <f>VLOOKUP(P625,IDCODE!$A$1:$B$96,2,0)</f>
        <v>Không</v>
      </c>
      <c r="R625" s="135" t="e">
        <f>VLOOKUP(B625,DS!$D$3:$P$2489,13,0)</f>
        <v>#N/A</v>
      </c>
    </row>
    <row r="626" spans="1:19" ht="13.5">
      <c r="A626" s="133">
        <v>620</v>
      </c>
      <c r="B626" s="142">
        <f>DS!D622</f>
        <v>0</v>
      </c>
      <c r="C626" s="143" t="e">
        <f>VLOOKUP(B626,DS!$D$3:$I$2489,2,0)</f>
        <v>#N/A</v>
      </c>
      <c r="D626" s="144" t="e">
        <f>VLOOKUP(B626,DS!$D$3:$I$2489,3,0)</f>
        <v>#N/A</v>
      </c>
      <c r="E626" s="145" t="e">
        <f>VLOOKUP(B626,DS!$D$3:$I$2489,5,0)</f>
        <v>#N/A</v>
      </c>
      <c r="F626" s="145" t="e">
        <f>VLOOKUP(B626,DS!$D$3:$I$2489,6,0)</f>
        <v>#N/A</v>
      </c>
      <c r="G626" s="136"/>
      <c r="H626" s="136"/>
      <c r="I626" s="136"/>
      <c r="J626" s="136"/>
      <c r="K626" s="136"/>
      <c r="L626" s="136"/>
      <c r="M626" s="136"/>
      <c r="N626" s="136"/>
      <c r="O626" s="146"/>
      <c r="P626" s="134">
        <f t="shared" si="10"/>
        <v>0</v>
      </c>
      <c r="Q626" s="135" t="str">
        <f>VLOOKUP(P626,IDCODE!$A$1:$B$96,2,0)</f>
        <v>Không</v>
      </c>
      <c r="R626" s="135" t="e">
        <f>VLOOKUP(B626,DS!$D$3:$P$2489,13,0)</f>
        <v>#N/A</v>
      </c>
    </row>
    <row r="627" spans="1:19" ht="13.5">
      <c r="A627" s="133">
        <v>621</v>
      </c>
      <c r="B627" s="142">
        <f>DS!D623</f>
        <v>0</v>
      </c>
      <c r="C627" s="143" t="e">
        <f>VLOOKUP(B627,DS!$D$3:$I$2489,2,0)</f>
        <v>#N/A</v>
      </c>
      <c r="D627" s="144" t="e">
        <f>VLOOKUP(B627,DS!$D$3:$I$2489,3,0)</f>
        <v>#N/A</v>
      </c>
      <c r="E627" s="145" t="e">
        <f>VLOOKUP(B627,DS!$D$3:$I$2489,5,0)</f>
        <v>#N/A</v>
      </c>
      <c r="F627" s="145" t="e">
        <f>VLOOKUP(B627,DS!$D$3:$I$2489,6,0)</f>
        <v>#N/A</v>
      </c>
      <c r="G627" s="136"/>
      <c r="H627" s="136"/>
      <c r="I627" s="136"/>
      <c r="J627" s="136"/>
      <c r="K627" s="136"/>
      <c r="L627" s="136"/>
      <c r="M627" s="136"/>
      <c r="N627" s="136"/>
      <c r="O627" s="146"/>
      <c r="P627" s="134">
        <f t="shared" si="10"/>
        <v>0</v>
      </c>
      <c r="Q627" s="135" t="str">
        <f>VLOOKUP(P627,IDCODE!$A$1:$B$96,2,0)</f>
        <v>Không</v>
      </c>
      <c r="R627" s="135" t="e">
        <f>VLOOKUP(B627,DS!$D$3:$P$2489,13,0)</f>
        <v>#N/A</v>
      </c>
    </row>
    <row r="628" spans="1:19" ht="13.5">
      <c r="A628" s="133">
        <v>622</v>
      </c>
      <c r="B628" s="142">
        <f>DS!D624</f>
        <v>0</v>
      </c>
      <c r="C628" s="143" t="e">
        <f>VLOOKUP(B628,DS!$D$3:$I$2489,2,0)</f>
        <v>#N/A</v>
      </c>
      <c r="D628" s="144" t="e">
        <f>VLOOKUP(B628,DS!$D$3:$I$2489,3,0)</f>
        <v>#N/A</v>
      </c>
      <c r="E628" s="145" t="e">
        <f>VLOOKUP(B628,DS!$D$3:$I$2489,5,0)</f>
        <v>#N/A</v>
      </c>
      <c r="F628" s="145" t="e">
        <f>VLOOKUP(B628,DS!$D$3:$I$2489,6,0)</f>
        <v>#N/A</v>
      </c>
      <c r="G628" s="136"/>
      <c r="H628" s="136"/>
      <c r="I628" s="136"/>
      <c r="J628" s="136"/>
      <c r="K628" s="136"/>
      <c r="L628" s="136"/>
      <c r="M628" s="136"/>
      <c r="N628" s="136"/>
      <c r="O628" s="146"/>
      <c r="P628" s="134">
        <f t="shared" si="10"/>
        <v>0</v>
      </c>
      <c r="Q628" s="135" t="str">
        <f>VLOOKUP(P628,IDCODE!$A$1:$B$96,2,0)</f>
        <v>Không</v>
      </c>
      <c r="R628" s="135" t="e">
        <f>VLOOKUP(B628,DS!$D$3:$P$2489,13,0)</f>
        <v>#N/A</v>
      </c>
    </row>
    <row r="629" spans="1:19" ht="13.5">
      <c r="A629" s="133">
        <v>623</v>
      </c>
      <c r="B629" s="142">
        <f>DS!D625</f>
        <v>0</v>
      </c>
      <c r="C629" s="143" t="e">
        <f>VLOOKUP(B629,DS!$D$3:$I$2489,2,0)</f>
        <v>#N/A</v>
      </c>
      <c r="D629" s="144" t="e">
        <f>VLOOKUP(B629,DS!$D$3:$I$2489,3,0)</f>
        <v>#N/A</v>
      </c>
      <c r="E629" s="145" t="e">
        <f>VLOOKUP(B629,DS!$D$3:$I$2489,5,0)</f>
        <v>#N/A</v>
      </c>
      <c r="F629" s="145" t="e">
        <f>VLOOKUP(B629,DS!$D$3:$I$2489,6,0)</f>
        <v>#N/A</v>
      </c>
      <c r="G629" s="136"/>
      <c r="H629" s="136"/>
      <c r="I629" s="136"/>
      <c r="J629" s="136"/>
      <c r="K629" s="136"/>
      <c r="L629" s="136"/>
      <c r="M629" s="136"/>
      <c r="N629" s="136"/>
      <c r="O629" s="146"/>
      <c r="P629" s="134">
        <f t="shared" si="10"/>
        <v>0</v>
      </c>
      <c r="Q629" s="135" t="str">
        <f>VLOOKUP(P629,IDCODE!$A$1:$B$96,2,0)</f>
        <v>Không</v>
      </c>
      <c r="R629" s="135" t="e">
        <f>VLOOKUP(B629,DS!$D$3:$P$2489,13,0)</f>
        <v>#N/A</v>
      </c>
    </row>
    <row r="630" spans="1:19" ht="13.5">
      <c r="A630" s="133">
        <v>624</v>
      </c>
      <c r="B630" s="142">
        <f>DS!D626</f>
        <v>0</v>
      </c>
      <c r="C630" s="143" t="e">
        <f>VLOOKUP(B630,DS!$D$3:$I$2489,2,0)</f>
        <v>#N/A</v>
      </c>
      <c r="D630" s="144" t="e">
        <f>VLOOKUP(B630,DS!$D$3:$I$2489,3,0)</f>
        <v>#N/A</v>
      </c>
      <c r="E630" s="145" t="e">
        <f>VLOOKUP(B630,DS!$D$3:$I$2489,5,0)</f>
        <v>#N/A</v>
      </c>
      <c r="F630" s="145" t="e">
        <f>VLOOKUP(B630,DS!$D$3:$I$2489,6,0)</f>
        <v>#N/A</v>
      </c>
      <c r="G630" s="136"/>
      <c r="H630" s="136"/>
      <c r="I630" s="136"/>
      <c r="J630" s="136"/>
      <c r="K630" s="136"/>
      <c r="L630" s="136"/>
      <c r="M630" s="136"/>
      <c r="N630" s="136"/>
      <c r="O630" s="146"/>
      <c r="P630" s="134">
        <f t="shared" si="10"/>
        <v>0</v>
      </c>
      <c r="Q630" s="135" t="str">
        <f>VLOOKUP(P630,IDCODE!$A$1:$B$96,2,0)</f>
        <v>Không</v>
      </c>
      <c r="R630" s="135" t="e">
        <f>VLOOKUP(B630,DS!$D$3:$P$2489,13,0)</f>
        <v>#N/A</v>
      </c>
    </row>
    <row r="631" spans="1:19" ht="13.5">
      <c r="A631" s="133">
        <v>625</v>
      </c>
      <c r="B631" s="142">
        <f>DS!D627</f>
        <v>0</v>
      </c>
      <c r="C631" s="143" t="e">
        <f>VLOOKUP(B631,DS!$D$3:$I$2489,2,0)</f>
        <v>#N/A</v>
      </c>
      <c r="D631" s="144" t="e">
        <f>VLOOKUP(B631,DS!$D$3:$I$2489,3,0)</f>
        <v>#N/A</v>
      </c>
      <c r="E631" s="145" t="e">
        <f>VLOOKUP(B631,DS!$D$3:$I$2489,5,0)</f>
        <v>#N/A</v>
      </c>
      <c r="F631" s="145" t="e">
        <f>VLOOKUP(B631,DS!$D$3:$I$2489,6,0)</f>
        <v>#N/A</v>
      </c>
      <c r="G631" s="136"/>
      <c r="H631" s="136"/>
      <c r="I631" s="136"/>
      <c r="J631" s="136"/>
      <c r="K631" s="136"/>
      <c r="L631" s="136"/>
      <c r="M631" s="136"/>
      <c r="N631" s="136"/>
      <c r="O631" s="146"/>
      <c r="P631" s="134">
        <f t="shared" si="10"/>
        <v>0</v>
      </c>
      <c r="Q631" s="135" t="str">
        <f>VLOOKUP(P631,IDCODE!$A$1:$B$96,2,0)</f>
        <v>Không</v>
      </c>
      <c r="R631" s="135" t="e">
        <f>VLOOKUP(B631,DS!$D$3:$P$2489,13,0)</f>
        <v>#N/A</v>
      </c>
    </row>
    <row r="632" spans="1:19" ht="13.5">
      <c r="A632" s="133">
        <v>626</v>
      </c>
      <c r="B632" s="142">
        <f>DS!D628</f>
        <v>0</v>
      </c>
      <c r="C632" s="143" t="e">
        <f>VLOOKUP(B632,DS!$D$3:$I$2489,2,0)</f>
        <v>#N/A</v>
      </c>
      <c r="D632" s="144" t="e">
        <f>VLOOKUP(B632,DS!$D$3:$I$2489,3,0)</f>
        <v>#N/A</v>
      </c>
      <c r="E632" s="145" t="e">
        <f>VLOOKUP(B632,DS!$D$3:$I$2489,5,0)</f>
        <v>#N/A</v>
      </c>
      <c r="F632" s="145" t="e">
        <f>VLOOKUP(B632,DS!$D$3:$I$2489,6,0)</f>
        <v>#N/A</v>
      </c>
      <c r="G632" s="136"/>
      <c r="H632" s="136"/>
      <c r="I632" s="136"/>
      <c r="J632" s="136"/>
      <c r="K632" s="136"/>
      <c r="L632" s="136"/>
      <c r="M632" s="136"/>
      <c r="N632" s="136"/>
      <c r="O632" s="146"/>
      <c r="P632" s="134">
        <f t="shared" si="10"/>
        <v>0</v>
      </c>
      <c r="Q632" s="135" t="str">
        <f>VLOOKUP(P632,IDCODE!$A$1:$B$96,2,0)</f>
        <v>Không</v>
      </c>
      <c r="R632" s="135" t="e">
        <f>VLOOKUP(B632,DS!$D$3:$P$2489,13,0)</f>
        <v>#N/A</v>
      </c>
    </row>
    <row r="633" spans="1:19" ht="13.5">
      <c r="A633" s="133">
        <v>627</v>
      </c>
      <c r="B633" s="142">
        <f>DS!D629</f>
        <v>0</v>
      </c>
      <c r="C633" s="143" t="e">
        <f>VLOOKUP(B633,DS!$D$3:$I$2489,2,0)</f>
        <v>#N/A</v>
      </c>
      <c r="D633" s="144" t="e">
        <f>VLOOKUP(B633,DS!$D$3:$I$2489,3,0)</f>
        <v>#N/A</v>
      </c>
      <c r="E633" s="145" t="e">
        <f>VLOOKUP(B633,DS!$D$3:$I$2489,5,0)</f>
        <v>#N/A</v>
      </c>
      <c r="F633" s="145" t="e">
        <f>VLOOKUP(B633,DS!$D$3:$I$2489,6,0)</f>
        <v>#N/A</v>
      </c>
      <c r="G633" s="136"/>
      <c r="H633" s="136"/>
      <c r="I633" s="136"/>
      <c r="J633" s="136"/>
      <c r="K633" s="136"/>
      <c r="L633" s="136"/>
      <c r="M633" s="136"/>
      <c r="N633" s="136"/>
      <c r="O633" s="146"/>
      <c r="P633" s="134">
        <f t="shared" si="10"/>
        <v>0</v>
      </c>
      <c r="Q633" s="135" t="str">
        <f>VLOOKUP(P633,IDCODE!$A$1:$B$96,2,0)</f>
        <v>Không</v>
      </c>
      <c r="R633" s="135" t="e">
        <f>VLOOKUP(B633,DS!$D$3:$P$2489,13,0)</f>
        <v>#N/A</v>
      </c>
    </row>
    <row r="634" spans="1:19" ht="13.5">
      <c r="A634" s="133">
        <v>628</v>
      </c>
      <c r="B634" s="142">
        <f>DS!D630</f>
        <v>0</v>
      </c>
      <c r="C634" s="143" t="e">
        <f>VLOOKUP(B634,DS!$D$3:$I$2489,2,0)</f>
        <v>#N/A</v>
      </c>
      <c r="D634" s="144" t="e">
        <f>VLOOKUP(B634,DS!$D$3:$I$2489,3,0)</f>
        <v>#N/A</v>
      </c>
      <c r="E634" s="145" t="e">
        <f>VLOOKUP(B634,DS!$D$3:$I$2489,5,0)</f>
        <v>#N/A</v>
      </c>
      <c r="F634" s="145" t="e">
        <f>VLOOKUP(B634,DS!$D$3:$I$2489,6,0)</f>
        <v>#N/A</v>
      </c>
      <c r="G634" s="136"/>
      <c r="H634" s="136"/>
      <c r="I634" s="136"/>
      <c r="J634" s="136"/>
      <c r="K634" s="136"/>
      <c r="L634" s="136"/>
      <c r="M634" s="136"/>
      <c r="N634" s="136"/>
      <c r="O634" s="146"/>
      <c r="P634" s="134">
        <f t="shared" si="10"/>
        <v>0</v>
      </c>
      <c r="Q634" s="135" t="str">
        <f>VLOOKUP(P634,IDCODE!$A$1:$B$96,2,0)</f>
        <v>Không</v>
      </c>
      <c r="R634" s="135" t="e">
        <f>VLOOKUP(B634,DS!$D$3:$P$2489,13,0)</f>
        <v>#N/A</v>
      </c>
    </row>
    <row r="635" spans="1:19" ht="13.5">
      <c r="A635" s="133">
        <v>629</v>
      </c>
      <c r="B635" s="142">
        <f>DS!D631</f>
        <v>0</v>
      </c>
      <c r="C635" s="143" t="e">
        <f>VLOOKUP(B635,DS!$D$3:$I$2489,2,0)</f>
        <v>#N/A</v>
      </c>
      <c r="D635" s="144" t="e">
        <f>VLOOKUP(B635,DS!$D$3:$I$2489,3,0)</f>
        <v>#N/A</v>
      </c>
      <c r="E635" s="145" t="e">
        <f>VLOOKUP(B635,DS!$D$3:$I$2489,5,0)</f>
        <v>#N/A</v>
      </c>
      <c r="F635" s="145" t="e">
        <f>VLOOKUP(B635,DS!$D$3:$I$2489,6,0)</f>
        <v>#N/A</v>
      </c>
      <c r="G635" s="136"/>
      <c r="H635" s="136"/>
      <c r="I635" s="136"/>
      <c r="J635" s="136"/>
      <c r="K635" s="136"/>
      <c r="L635" s="136"/>
      <c r="M635" s="136"/>
      <c r="N635" s="136"/>
      <c r="O635" s="146"/>
      <c r="P635" s="134">
        <f t="shared" si="10"/>
        <v>0</v>
      </c>
      <c r="Q635" s="135" t="str">
        <f>VLOOKUP(P635,IDCODE!$A$1:$B$96,2,0)</f>
        <v>Không</v>
      </c>
      <c r="R635" s="135" t="e">
        <f>VLOOKUP(B635,DS!$D$3:$P$2489,13,0)</f>
        <v>#N/A</v>
      </c>
    </row>
    <row r="636" spans="1:19" ht="13.5">
      <c r="A636" s="133">
        <v>630</v>
      </c>
      <c r="B636" s="142">
        <f>DS!D632</f>
        <v>0</v>
      </c>
      <c r="C636" s="143" t="e">
        <f>VLOOKUP(B636,DS!$D$3:$I$2489,2,0)</f>
        <v>#N/A</v>
      </c>
      <c r="D636" s="144" t="e">
        <f>VLOOKUP(B636,DS!$D$3:$I$2489,3,0)</f>
        <v>#N/A</v>
      </c>
      <c r="E636" s="145" t="e">
        <f>VLOOKUP(B636,DS!$D$3:$I$2489,5,0)</f>
        <v>#N/A</v>
      </c>
      <c r="F636" s="145" t="e">
        <f>VLOOKUP(B636,DS!$D$3:$I$2489,6,0)</f>
        <v>#N/A</v>
      </c>
      <c r="G636" s="136"/>
      <c r="H636" s="136"/>
      <c r="I636" s="136"/>
      <c r="J636" s="136"/>
      <c r="K636" s="136"/>
      <c r="L636" s="136"/>
      <c r="M636" s="136"/>
      <c r="N636" s="136"/>
      <c r="O636" s="146"/>
      <c r="P636" s="134">
        <f t="shared" si="10"/>
        <v>0</v>
      </c>
      <c r="Q636" s="135" t="str">
        <f>VLOOKUP(P636,IDCODE!$A$1:$B$96,2,0)</f>
        <v>Không</v>
      </c>
      <c r="R636" s="135" t="e">
        <f>VLOOKUP(B636,DS!$D$3:$P$2489,13,0)</f>
        <v>#N/A</v>
      </c>
    </row>
    <row r="637" spans="1:19" ht="13.5">
      <c r="A637" s="133">
        <v>631</v>
      </c>
      <c r="B637" s="142">
        <f>DS!D633</f>
        <v>0</v>
      </c>
      <c r="C637" s="143" t="e">
        <f>VLOOKUP(B637,DS!$D$3:$I$2489,2,0)</f>
        <v>#N/A</v>
      </c>
      <c r="D637" s="144" t="e">
        <f>VLOOKUP(B637,DS!$D$3:$I$2489,3,0)</f>
        <v>#N/A</v>
      </c>
      <c r="E637" s="145" t="e">
        <f>VLOOKUP(B637,DS!$D$3:$I$2489,5,0)</f>
        <v>#N/A</v>
      </c>
      <c r="F637" s="145" t="e">
        <f>VLOOKUP(B637,DS!$D$3:$I$2489,6,0)</f>
        <v>#N/A</v>
      </c>
      <c r="G637" s="136"/>
      <c r="H637" s="136"/>
      <c r="I637" s="136"/>
      <c r="J637" s="136"/>
      <c r="K637" s="136"/>
      <c r="L637" s="136"/>
      <c r="M637" s="136"/>
      <c r="N637" s="136"/>
      <c r="O637" s="146"/>
      <c r="P637" s="134">
        <f t="shared" si="10"/>
        <v>0</v>
      </c>
      <c r="Q637" s="135" t="str">
        <f>VLOOKUP(P637,IDCODE!$A$1:$B$96,2,0)</f>
        <v>Không</v>
      </c>
      <c r="R637" s="135" t="e">
        <f>VLOOKUP(B637,DS!$D$3:$P$2489,13,0)</f>
        <v>#N/A</v>
      </c>
    </row>
    <row r="638" spans="1:19" ht="13.5">
      <c r="A638" s="133">
        <v>632</v>
      </c>
      <c r="B638" s="142">
        <f>DS!D634</f>
        <v>0</v>
      </c>
      <c r="C638" s="143" t="e">
        <f>VLOOKUP(B638,DS!$D$3:$I$2489,2,0)</f>
        <v>#N/A</v>
      </c>
      <c r="D638" s="144" t="e">
        <f>VLOOKUP(B638,DS!$D$3:$I$2489,3,0)</f>
        <v>#N/A</v>
      </c>
      <c r="E638" s="145" t="e">
        <f>VLOOKUP(B638,DS!$D$3:$I$2489,5,0)</f>
        <v>#N/A</v>
      </c>
      <c r="F638" s="145" t="e">
        <f>VLOOKUP(B638,DS!$D$3:$I$2489,6,0)</f>
        <v>#N/A</v>
      </c>
      <c r="G638" s="136"/>
      <c r="H638" s="136"/>
      <c r="I638" s="136"/>
      <c r="J638" s="136"/>
      <c r="K638" s="136"/>
      <c r="L638" s="136"/>
      <c r="M638" s="136"/>
      <c r="N638" s="136"/>
      <c r="O638" s="146"/>
      <c r="P638" s="134">
        <f t="shared" si="10"/>
        <v>0</v>
      </c>
      <c r="Q638" s="135" t="str">
        <f>VLOOKUP(P638,IDCODE!$A$1:$B$96,2,0)</f>
        <v>Không</v>
      </c>
      <c r="R638" s="135" t="e">
        <f>VLOOKUP(B638,DS!$D$3:$P$2489,13,0)</f>
        <v>#N/A</v>
      </c>
    </row>
    <row r="639" spans="1:19" s="148" customFormat="1" ht="13.5">
      <c r="A639" s="133">
        <v>633</v>
      </c>
      <c r="B639" s="142">
        <f>DS!D635</f>
        <v>0</v>
      </c>
      <c r="C639" s="143" t="e">
        <f>VLOOKUP(B639,DS!$D$3:$I$2489,2,0)</f>
        <v>#N/A</v>
      </c>
      <c r="D639" s="144" t="e">
        <f>VLOOKUP(B639,DS!$D$3:$I$2489,3,0)</f>
        <v>#N/A</v>
      </c>
      <c r="E639" s="145" t="e">
        <f>VLOOKUP(B639,DS!$D$3:$I$2489,5,0)</f>
        <v>#N/A</v>
      </c>
      <c r="F639" s="145" t="e">
        <f>VLOOKUP(B639,DS!$D$3:$I$2489,6,0)</f>
        <v>#N/A</v>
      </c>
      <c r="G639" s="136"/>
      <c r="H639" s="136"/>
      <c r="I639" s="136"/>
      <c r="J639" s="136"/>
      <c r="K639" s="136"/>
      <c r="L639" s="136"/>
      <c r="M639" s="136"/>
      <c r="N639" s="136"/>
      <c r="O639" s="146"/>
      <c r="P639" s="134">
        <f t="shared" si="10"/>
        <v>0</v>
      </c>
      <c r="Q639" s="135" t="str">
        <f>VLOOKUP(P639,IDCODE!$A$1:$B$96,2,0)</f>
        <v>Không</v>
      </c>
      <c r="R639" s="135" t="e">
        <f>VLOOKUP(B639,DS!$D$3:$P$2489,13,0)</f>
        <v>#N/A</v>
      </c>
      <c r="S639" s="149"/>
    </row>
    <row r="640" spans="1:19" ht="13.5">
      <c r="A640" s="133">
        <v>634</v>
      </c>
      <c r="B640" s="142">
        <f>DS!D636</f>
        <v>0</v>
      </c>
      <c r="C640" s="143" t="e">
        <f>VLOOKUP(B640,DS!$D$3:$I$2489,2,0)</f>
        <v>#N/A</v>
      </c>
      <c r="D640" s="144" t="e">
        <f>VLOOKUP(B640,DS!$D$3:$I$2489,3,0)</f>
        <v>#N/A</v>
      </c>
      <c r="E640" s="145" t="e">
        <f>VLOOKUP(B640,DS!$D$3:$I$2489,5,0)</f>
        <v>#N/A</v>
      </c>
      <c r="F640" s="145" t="e">
        <f>VLOOKUP(B640,DS!$D$3:$I$2489,6,0)</f>
        <v>#N/A</v>
      </c>
      <c r="G640" s="136"/>
      <c r="H640" s="136"/>
      <c r="I640" s="136"/>
      <c r="J640" s="136"/>
      <c r="K640" s="136"/>
      <c r="L640" s="136"/>
      <c r="M640" s="136"/>
      <c r="N640" s="136"/>
      <c r="O640" s="146"/>
      <c r="P640" s="134">
        <f t="shared" si="10"/>
        <v>0</v>
      </c>
      <c r="Q640" s="135" t="str">
        <f>VLOOKUP(P640,IDCODE!$A$1:$B$96,2,0)</f>
        <v>Không</v>
      </c>
      <c r="R640" s="135" t="e">
        <f>VLOOKUP(B640,DS!$D$3:$P$2489,13,0)</f>
        <v>#N/A</v>
      </c>
    </row>
    <row r="641" spans="1:19" ht="13.5">
      <c r="A641" s="133">
        <v>635</v>
      </c>
      <c r="B641" s="142">
        <f>DS!D637</f>
        <v>0</v>
      </c>
      <c r="C641" s="143" t="e">
        <f>VLOOKUP(B641,DS!$D$3:$I$2489,2,0)</f>
        <v>#N/A</v>
      </c>
      <c r="D641" s="144" t="e">
        <f>VLOOKUP(B641,DS!$D$3:$I$2489,3,0)</f>
        <v>#N/A</v>
      </c>
      <c r="E641" s="145" t="e">
        <f>VLOOKUP(B641,DS!$D$3:$I$2489,5,0)</f>
        <v>#N/A</v>
      </c>
      <c r="F641" s="145" t="e">
        <f>VLOOKUP(B641,DS!$D$3:$I$2489,6,0)</f>
        <v>#N/A</v>
      </c>
      <c r="G641" s="136"/>
      <c r="H641" s="136"/>
      <c r="I641" s="136"/>
      <c r="J641" s="136"/>
      <c r="K641" s="136"/>
      <c r="L641" s="136"/>
      <c r="M641" s="136"/>
      <c r="N641" s="136"/>
      <c r="O641" s="146"/>
      <c r="P641" s="134">
        <f t="shared" si="10"/>
        <v>0</v>
      </c>
      <c r="Q641" s="135" t="str">
        <f>VLOOKUP(P641,IDCODE!$A$1:$B$96,2,0)</f>
        <v>Không</v>
      </c>
      <c r="R641" s="135" t="e">
        <f>VLOOKUP(B641,DS!$D$3:$P$2489,13,0)</f>
        <v>#N/A</v>
      </c>
    </row>
    <row r="642" spans="1:19" ht="13.5">
      <c r="A642" s="133">
        <v>636</v>
      </c>
      <c r="B642" s="142">
        <f>DS!D638</f>
        <v>0</v>
      </c>
      <c r="C642" s="143" t="e">
        <f>VLOOKUP(B642,DS!$D$3:$I$2489,2,0)</f>
        <v>#N/A</v>
      </c>
      <c r="D642" s="144" t="e">
        <f>VLOOKUP(B642,DS!$D$3:$I$2489,3,0)</f>
        <v>#N/A</v>
      </c>
      <c r="E642" s="145" t="e">
        <f>VLOOKUP(B642,DS!$D$3:$I$2489,5,0)</f>
        <v>#N/A</v>
      </c>
      <c r="F642" s="145" t="e">
        <f>VLOOKUP(B642,DS!$D$3:$I$2489,6,0)</f>
        <v>#N/A</v>
      </c>
      <c r="G642" s="136"/>
      <c r="H642" s="136"/>
      <c r="I642" s="136"/>
      <c r="J642" s="136"/>
      <c r="K642" s="136"/>
      <c r="L642" s="136"/>
      <c r="M642" s="136"/>
      <c r="N642" s="136"/>
      <c r="O642" s="146"/>
      <c r="P642" s="134">
        <f t="shared" si="10"/>
        <v>0</v>
      </c>
      <c r="Q642" s="135" t="str">
        <f>VLOOKUP(P642,IDCODE!$A$1:$B$96,2,0)</f>
        <v>Không</v>
      </c>
      <c r="R642" s="135" t="e">
        <f>VLOOKUP(B642,DS!$D$3:$P$2489,13,0)</f>
        <v>#N/A</v>
      </c>
    </row>
    <row r="643" spans="1:19" ht="13.5">
      <c r="A643" s="133">
        <v>637</v>
      </c>
      <c r="B643" s="142">
        <f>DS!D639</f>
        <v>0</v>
      </c>
      <c r="C643" s="143" t="e">
        <f>VLOOKUP(B643,DS!$D$3:$I$2489,2,0)</f>
        <v>#N/A</v>
      </c>
      <c r="D643" s="144" t="e">
        <f>VLOOKUP(B643,DS!$D$3:$I$2489,3,0)</f>
        <v>#N/A</v>
      </c>
      <c r="E643" s="145" t="e">
        <f>VLOOKUP(B643,DS!$D$3:$I$2489,5,0)</f>
        <v>#N/A</v>
      </c>
      <c r="F643" s="145" t="e">
        <f>VLOOKUP(B643,DS!$D$3:$I$2489,6,0)</f>
        <v>#N/A</v>
      </c>
      <c r="G643" s="136"/>
      <c r="H643" s="136"/>
      <c r="I643" s="136"/>
      <c r="J643" s="136"/>
      <c r="K643" s="136"/>
      <c r="L643" s="136"/>
      <c r="M643" s="136"/>
      <c r="N643" s="136"/>
      <c r="O643" s="146"/>
      <c r="P643" s="134">
        <f t="shared" si="10"/>
        <v>0</v>
      </c>
      <c r="Q643" s="135" t="str">
        <f>VLOOKUP(P643,IDCODE!$A$1:$B$96,2,0)</f>
        <v>Không</v>
      </c>
      <c r="R643" s="135" t="e">
        <f>VLOOKUP(B643,DS!$D$3:$P$2489,13,0)</f>
        <v>#N/A</v>
      </c>
    </row>
    <row r="644" spans="1:19" ht="13.5">
      <c r="A644" s="133">
        <v>638</v>
      </c>
      <c r="B644" s="142">
        <f>DS!D640</f>
        <v>0</v>
      </c>
      <c r="C644" s="143" t="e">
        <f>VLOOKUP(B644,DS!$D$3:$I$2489,2,0)</f>
        <v>#N/A</v>
      </c>
      <c r="D644" s="144" t="e">
        <f>VLOOKUP(B644,DS!$D$3:$I$2489,3,0)</f>
        <v>#N/A</v>
      </c>
      <c r="E644" s="145" t="e">
        <f>VLOOKUP(B644,DS!$D$3:$I$2489,5,0)</f>
        <v>#N/A</v>
      </c>
      <c r="F644" s="145" t="e">
        <f>VLOOKUP(B644,DS!$D$3:$I$2489,6,0)</f>
        <v>#N/A</v>
      </c>
      <c r="G644" s="136"/>
      <c r="H644" s="136"/>
      <c r="I644" s="136"/>
      <c r="J644" s="136"/>
      <c r="K644" s="136"/>
      <c r="L644" s="136"/>
      <c r="M644" s="136"/>
      <c r="N644" s="136"/>
      <c r="O644" s="146"/>
      <c r="P644" s="134">
        <f t="shared" si="10"/>
        <v>0</v>
      </c>
      <c r="Q644" s="135" t="str">
        <f>VLOOKUP(P644,IDCODE!$A$1:$B$96,2,0)</f>
        <v>Không</v>
      </c>
      <c r="R644" s="135" t="e">
        <f>VLOOKUP(B644,DS!$D$3:$P$2489,13,0)</f>
        <v>#N/A</v>
      </c>
    </row>
    <row r="645" spans="1:19" s="148" customFormat="1" ht="13.5">
      <c r="A645" s="133">
        <v>639</v>
      </c>
      <c r="B645" s="142">
        <f>DS!D641</f>
        <v>0</v>
      </c>
      <c r="C645" s="143" t="e">
        <f>VLOOKUP(B645,DS!$D$3:$I$2489,2,0)</f>
        <v>#N/A</v>
      </c>
      <c r="D645" s="144" t="e">
        <f>VLOOKUP(B645,DS!$D$3:$I$2489,3,0)</f>
        <v>#N/A</v>
      </c>
      <c r="E645" s="145" t="e">
        <f>VLOOKUP(B645,DS!$D$3:$I$2489,5,0)</f>
        <v>#N/A</v>
      </c>
      <c r="F645" s="145" t="e">
        <f>VLOOKUP(B645,DS!$D$3:$I$2489,6,0)</f>
        <v>#N/A</v>
      </c>
      <c r="G645" s="136"/>
      <c r="H645" s="136"/>
      <c r="I645" s="136"/>
      <c r="J645" s="136"/>
      <c r="K645" s="136"/>
      <c r="L645" s="136"/>
      <c r="M645" s="136"/>
      <c r="N645" s="136"/>
      <c r="O645" s="146"/>
      <c r="P645" s="134">
        <f t="shared" si="10"/>
        <v>0</v>
      </c>
      <c r="Q645" s="135" t="str">
        <f>VLOOKUP(P645,IDCODE!$A$1:$B$96,2,0)</f>
        <v>Không</v>
      </c>
      <c r="R645" s="135" t="e">
        <f>VLOOKUP(B645,DS!$D$3:$P$2489,13,0)</f>
        <v>#N/A</v>
      </c>
      <c r="S645" s="149"/>
    </row>
    <row r="646" spans="1:19" ht="13.5">
      <c r="A646" s="133">
        <v>640</v>
      </c>
      <c r="B646" s="142">
        <f>DS!D642</f>
        <v>0</v>
      </c>
      <c r="C646" s="143" t="e">
        <f>VLOOKUP(B646,DS!$D$3:$I$2489,2,0)</f>
        <v>#N/A</v>
      </c>
      <c r="D646" s="144" t="e">
        <f>VLOOKUP(B646,DS!$D$3:$I$2489,3,0)</f>
        <v>#N/A</v>
      </c>
      <c r="E646" s="145" t="e">
        <f>VLOOKUP(B646,DS!$D$3:$I$2489,5,0)</f>
        <v>#N/A</v>
      </c>
      <c r="F646" s="145" t="e">
        <f>VLOOKUP(B646,DS!$D$3:$I$2489,6,0)</f>
        <v>#N/A</v>
      </c>
      <c r="G646" s="136"/>
      <c r="H646" s="136"/>
      <c r="I646" s="136"/>
      <c r="J646" s="136"/>
      <c r="K646" s="136"/>
      <c r="L646" s="136"/>
      <c r="M646" s="136"/>
      <c r="N646" s="136"/>
      <c r="O646" s="146"/>
      <c r="P646" s="134">
        <f t="shared" si="10"/>
        <v>0</v>
      </c>
      <c r="Q646" s="135" t="str">
        <f>VLOOKUP(P646,IDCODE!$A$1:$B$96,2,0)</f>
        <v>Không</v>
      </c>
      <c r="R646" s="135" t="e">
        <f>VLOOKUP(B646,DS!$D$3:$P$2489,13,0)</f>
        <v>#N/A</v>
      </c>
    </row>
    <row r="647" spans="1:19" ht="13.5">
      <c r="A647" s="133">
        <v>641</v>
      </c>
      <c r="B647" s="142">
        <f>DS!D643</f>
        <v>0</v>
      </c>
      <c r="C647" s="143" t="e">
        <f>VLOOKUP(B647,DS!$D$3:$I$2489,2,0)</f>
        <v>#N/A</v>
      </c>
      <c r="D647" s="144" t="e">
        <f>VLOOKUP(B647,DS!$D$3:$I$2489,3,0)</f>
        <v>#N/A</v>
      </c>
      <c r="E647" s="145" t="e">
        <f>VLOOKUP(B647,DS!$D$3:$I$2489,5,0)</f>
        <v>#N/A</v>
      </c>
      <c r="F647" s="145" t="e">
        <f>VLOOKUP(B647,DS!$D$3:$I$2489,6,0)</f>
        <v>#N/A</v>
      </c>
      <c r="G647" s="136"/>
      <c r="H647" s="136"/>
      <c r="I647" s="136"/>
      <c r="J647" s="136"/>
      <c r="K647" s="136"/>
      <c r="L647" s="136"/>
      <c r="M647" s="136"/>
      <c r="N647" s="136"/>
      <c r="O647" s="146"/>
      <c r="P647" s="134">
        <f t="shared" si="10"/>
        <v>0</v>
      </c>
      <c r="Q647" s="135" t="str">
        <f>VLOOKUP(P647,IDCODE!$A$1:$B$96,2,0)</f>
        <v>Không</v>
      </c>
      <c r="R647" s="135" t="e">
        <f>VLOOKUP(B647,DS!$D$3:$P$2489,13,0)</f>
        <v>#N/A</v>
      </c>
    </row>
    <row r="648" spans="1:19" ht="13.5">
      <c r="A648" s="133">
        <v>642</v>
      </c>
      <c r="B648" s="142">
        <f>DS!D644</f>
        <v>0</v>
      </c>
      <c r="C648" s="143" t="e">
        <f>VLOOKUP(B648,DS!$D$3:$I$2489,2,0)</f>
        <v>#N/A</v>
      </c>
      <c r="D648" s="144" t="e">
        <f>VLOOKUP(B648,DS!$D$3:$I$2489,3,0)</f>
        <v>#N/A</v>
      </c>
      <c r="E648" s="145" t="e">
        <f>VLOOKUP(B648,DS!$D$3:$I$2489,5,0)</f>
        <v>#N/A</v>
      </c>
      <c r="F648" s="145" t="e">
        <f>VLOOKUP(B648,DS!$D$3:$I$2489,6,0)</f>
        <v>#N/A</v>
      </c>
      <c r="G648" s="136"/>
      <c r="H648" s="136"/>
      <c r="I648" s="136"/>
      <c r="J648" s="136"/>
      <c r="K648" s="136"/>
      <c r="L648" s="136"/>
      <c r="M648" s="136"/>
      <c r="N648" s="136"/>
      <c r="O648" s="146"/>
      <c r="P648" s="134">
        <f t="shared" si="10"/>
        <v>0</v>
      </c>
      <c r="Q648" s="135" t="str">
        <f>VLOOKUP(P648,IDCODE!$A$1:$B$96,2,0)</f>
        <v>Không</v>
      </c>
      <c r="R648" s="135" t="e">
        <f>VLOOKUP(B648,DS!$D$3:$P$2489,13,0)</f>
        <v>#N/A</v>
      </c>
    </row>
    <row r="649" spans="1:19" ht="13.5">
      <c r="A649" s="133">
        <v>643</v>
      </c>
      <c r="B649" s="142">
        <f>DS!D645</f>
        <v>0</v>
      </c>
      <c r="C649" s="143" t="e">
        <f>VLOOKUP(B649,DS!$D$3:$I$2489,2,0)</f>
        <v>#N/A</v>
      </c>
      <c r="D649" s="144" t="e">
        <f>VLOOKUP(B649,DS!$D$3:$I$2489,3,0)</f>
        <v>#N/A</v>
      </c>
      <c r="E649" s="145" t="e">
        <f>VLOOKUP(B649,DS!$D$3:$I$2489,5,0)</f>
        <v>#N/A</v>
      </c>
      <c r="F649" s="145" t="e">
        <f>VLOOKUP(B649,DS!$D$3:$I$2489,6,0)</f>
        <v>#N/A</v>
      </c>
      <c r="G649" s="136"/>
      <c r="H649" s="136"/>
      <c r="I649" s="136"/>
      <c r="J649" s="136"/>
      <c r="K649" s="136"/>
      <c r="L649" s="136"/>
      <c r="M649" s="136"/>
      <c r="N649" s="136"/>
      <c r="O649" s="146"/>
      <c r="P649" s="134">
        <f t="shared" si="10"/>
        <v>0</v>
      </c>
      <c r="Q649" s="135" t="str">
        <f>VLOOKUP(P649,IDCODE!$A$1:$B$96,2,0)</f>
        <v>Không</v>
      </c>
      <c r="R649" s="135" t="e">
        <f>VLOOKUP(B649,DS!$D$3:$P$2489,13,0)</f>
        <v>#N/A</v>
      </c>
    </row>
    <row r="650" spans="1:19" ht="13.5">
      <c r="A650" s="133">
        <v>644</v>
      </c>
      <c r="B650" s="142">
        <f>DS!D646</f>
        <v>0</v>
      </c>
      <c r="C650" s="143" t="e">
        <f>VLOOKUP(B650,DS!$D$3:$I$2489,2,0)</f>
        <v>#N/A</v>
      </c>
      <c r="D650" s="144" t="e">
        <f>VLOOKUP(B650,DS!$D$3:$I$2489,3,0)</f>
        <v>#N/A</v>
      </c>
      <c r="E650" s="145" t="e">
        <f>VLOOKUP(B650,DS!$D$3:$I$2489,5,0)</f>
        <v>#N/A</v>
      </c>
      <c r="F650" s="145" t="e">
        <f>VLOOKUP(B650,DS!$D$3:$I$2489,6,0)</f>
        <v>#N/A</v>
      </c>
      <c r="G650" s="136"/>
      <c r="H650" s="136"/>
      <c r="I650" s="136"/>
      <c r="J650" s="136"/>
      <c r="K650" s="136"/>
      <c r="L650" s="136"/>
      <c r="M650" s="136"/>
      <c r="N650" s="136"/>
      <c r="O650" s="146"/>
      <c r="P650" s="134">
        <f t="shared" si="10"/>
        <v>0</v>
      </c>
      <c r="Q650" s="135" t="str">
        <f>VLOOKUP(P650,IDCODE!$A$1:$B$96,2,0)</f>
        <v>Không</v>
      </c>
      <c r="R650" s="135" t="e">
        <f>VLOOKUP(B650,DS!$D$3:$P$2489,13,0)</f>
        <v>#N/A</v>
      </c>
    </row>
    <row r="651" spans="1:19" ht="13.5">
      <c r="A651" s="133">
        <v>645</v>
      </c>
      <c r="B651" s="142">
        <f>DS!D647</f>
        <v>0</v>
      </c>
      <c r="C651" s="143" t="e">
        <f>VLOOKUP(B651,DS!$D$3:$I$2489,2,0)</f>
        <v>#N/A</v>
      </c>
      <c r="D651" s="144" t="e">
        <f>VLOOKUP(B651,DS!$D$3:$I$2489,3,0)</f>
        <v>#N/A</v>
      </c>
      <c r="E651" s="145" t="e">
        <f>VLOOKUP(B651,DS!$D$3:$I$2489,5,0)</f>
        <v>#N/A</v>
      </c>
      <c r="F651" s="145" t="e">
        <f>VLOOKUP(B651,DS!$D$3:$I$2489,6,0)</f>
        <v>#N/A</v>
      </c>
      <c r="G651" s="136"/>
      <c r="H651" s="136"/>
      <c r="I651" s="136"/>
      <c r="J651" s="136"/>
      <c r="K651" s="136"/>
      <c r="L651" s="136"/>
      <c r="M651" s="136"/>
      <c r="N651" s="136"/>
      <c r="O651" s="146"/>
      <c r="P651" s="134">
        <f t="shared" si="10"/>
        <v>0</v>
      </c>
      <c r="Q651" s="135" t="str">
        <f>VLOOKUP(P651,IDCODE!$A$1:$B$96,2,0)</f>
        <v>Không</v>
      </c>
      <c r="R651" s="135" t="e">
        <f>VLOOKUP(B651,DS!$D$3:$P$2489,13,0)</f>
        <v>#N/A</v>
      </c>
    </row>
    <row r="652" spans="1:19" ht="13.5">
      <c r="A652" s="133">
        <v>646</v>
      </c>
      <c r="B652" s="142">
        <f>DS!D648</f>
        <v>0</v>
      </c>
      <c r="C652" s="143" t="e">
        <f>VLOOKUP(B652,DS!$D$3:$I$2489,2,0)</f>
        <v>#N/A</v>
      </c>
      <c r="D652" s="144" t="e">
        <f>VLOOKUP(B652,DS!$D$3:$I$2489,3,0)</f>
        <v>#N/A</v>
      </c>
      <c r="E652" s="145" t="e">
        <f>VLOOKUP(B652,DS!$D$3:$I$2489,5,0)</f>
        <v>#N/A</v>
      </c>
      <c r="F652" s="145" t="e">
        <f>VLOOKUP(B652,DS!$D$3:$I$2489,6,0)</f>
        <v>#N/A</v>
      </c>
      <c r="G652" s="136"/>
      <c r="H652" s="136"/>
      <c r="I652" s="136"/>
      <c r="J652" s="136"/>
      <c r="K652" s="136"/>
      <c r="L652" s="136"/>
      <c r="M652" s="136"/>
      <c r="N652" s="136"/>
      <c r="O652" s="146"/>
      <c r="P652" s="134">
        <f t="shared" si="10"/>
        <v>0</v>
      </c>
      <c r="Q652" s="135" t="str">
        <f>VLOOKUP(P652,IDCODE!$A$1:$B$96,2,0)</f>
        <v>Không</v>
      </c>
      <c r="R652" s="135" t="e">
        <f>VLOOKUP(B652,DS!$D$3:$P$2489,13,0)</f>
        <v>#N/A</v>
      </c>
    </row>
    <row r="653" spans="1:19" s="148" customFormat="1" ht="13.5">
      <c r="A653" s="133">
        <v>647</v>
      </c>
      <c r="B653" s="142">
        <f>DS!D649</f>
        <v>0</v>
      </c>
      <c r="C653" s="143" t="e">
        <f>VLOOKUP(B653,DS!$D$3:$I$2489,2,0)</f>
        <v>#N/A</v>
      </c>
      <c r="D653" s="144" t="e">
        <f>VLOOKUP(B653,DS!$D$3:$I$2489,3,0)</f>
        <v>#N/A</v>
      </c>
      <c r="E653" s="145" t="e">
        <f>VLOOKUP(B653,DS!$D$3:$I$2489,5,0)</f>
        <v>#N/A</v>
      </c>
      <c r="F653" s="145" t="e">
        <f>VLOOKUP(B653,DS!$D$3:$I$2489,6,0)</f>
        <v>#N/A</v>
      </c>
      <c r="G653" s="136"/>
      <c r="H653" s="136"/>
      <c r="I653" s="136"/>
      <c r="J653" s="136"/>
      <c r="K653" s="136"/>
      <c r="L653" s="136"/>
      <c r="M653" s="136"/>
      <c r="N653" s="136"/>
      <c r="O653" s="146"/>
      <c r="P653" s="134">
        <f t="shared" si="10"/>
        <v>0</v>
      </c>
      <c r="Q653" s="135" t="str">
        <f>VLOOKUP(P653,IDCODE!$A$1:$B$96,2,0)</f>
        <v>Không</v>
      </c>
      <c r="R653" s="135" t="e">
        <f>VLOOKUP(B653,DS!$D$3:$P$2489,13,0)</f>
        <v>#N/A</v>
      </c>
      <c r="S653" s="149"/>
    </row>
    <row r="654" spans="1:19" ht="13.5">
      <c r="A654" s="133">
        <v>648</v>
      </c>
      <c r="B654" s="142">
        <f>DS!D650</f>
        <v>0</v>
      </c>
      <c r="C654" s="143" t="e">
        <f>VLOOKUP(B654,DS!$D$3:$I$2489,2,0)</f>
        <v>#N/A</v>
      </c>
      <c r="D654" s="144" t="e">
        <f>VLOOKUP(B654,DS!$D$3:$I$2489,3,0)</f>
        <v>#N/A</v>
      </c>
      <c r="E654" s="145" t="e">
        <f>VLOOKUP(B654,DS!$D$3:$I$2489,5,0)</f>
        <v>#N/A</v>
      </c>
      <c r="F654" s="145" t="e">
        <f>VLOOKUP(B654,DS!$D$3:$I$2489,6,0)</f>
        <v>#N/A</v>
      </c>
      <c r="G654" s="136"/>
      <c r="H654" s="136"/>
      <c r="I654" s="136"/>
      <c r="J654" s="136"/>
      <c r="K654" s="136"/>
      <c r="L654" s="136"/>
      <c r="M654" s="136"/>
      <c r="N654" s="136"/>
      <c r="O654" s="146"/>
      <c r="P654" s="134">
        <f t="shared" si="10"/>
        <v>0</v>
      </c>
      <c r="Q654" s="135" t="str">
        <f>VLOOKUP(P654,IDCODE!$A$1:$B$96,2,0)</f>
        <v>Không</v>
      </c>
      <c r="R654" s="135" t="e">
        <f>VLOOKUP(B654,DS!$D$3:$P$2489,13,0)</f>
        <v>#N/A</v>
      </c>
    </row>
    <row r="655" spans="1:19" ht="13.5">
      <c r="A655" s="133">
        <v>649</v>
      </c>
      <c r="B655" s="142">
        <f>DS!D651</f>
        <v>0</v>
      </c>
      <c r="C655" s="143" t="e">
        <f>VLOOKUP(B655,DS!$D$3:$I$2489,2,0)</f>
        <v>#N/A</v>
      </c>
      <c r="D655" s="144" t="e">
        <f>VLOOKUP(B655,DS!$D$3:$I$2489,3,0)</f>
        <v>#N/A</v>
      </c>
      <c r="E655" s="145" t="e">
        <f>VLOOKUP(B655,DS!$D$3:$I$2489,5,0)</f>
        <v>#N/A</v>
      </c>
      <c r="F655" s="145" t="e">
        <f>VLOOKUP(B655,DS!$D$3:$I$2489,6,0)</f>
        <v>#N/A</v>
      </c>
      <c r="G655" s="136"/>
      <c r="H655" s="136"/>
      <c r="I655" s="136"/>
      <c r="J655" s="136"/>
      <c r="K655" s="136"/>
      <c r="L655" s="136"/>
      <c r="M655" s="136"/>
      <c r="N655" s="136"/>
      <c r="O655" s="146"/>
      <c r="P655" s="134">
        <f t="shared" si="10"/>
        <v>0</v>
      </c>
      <c r="Q655" s="135" t="str">
        <f>VLOOKUP(P655,IDCODE!$A$1:$B$96,2,0)</f>
        <v>Không</v>
      </c>
      <c r="R655" s="135" t="e">
        <f>VLOOKUP(B655,DS!$D$3:$P$2489,13,0)</f>
        <v>#N/A</v>
      </c>
    </row>
    <row r="656" spans="1:19" ht="13.5">
      <c r="A656" s="133">
        <v>650</v>
      </c>
      <c r="B656" s="142">
        <f>DS!D652</f>
        <v>0</v>
      </c>
      <c r="C656" s="143" t="e">
        <f>VLOOKUP(B656,DS!$D$3:$I$2489,2,0)</f>
        <v>#N/A</v>
      </c>
      <c r="D656" s="144" t="e">
        <f>VLOOKUP(B656,DS!$D$3:$I$2489,3,0)</f>
        <v>#N/A</v>
      </c>
      <c r="E656" s="145" t="e">
        <f>VLOOKUP(B656,DS!$D$3:$I$2489,5,0)</f>
        <v>#N/A</v>
      </c>
      <c r="F656" s="145" t="e">
        <f>VLOOKUP(B656,DS!$D$3:$I$2489,6,0)</f>
        <v>#N/A</v>
      </c>
      <c r="G656" s="136"/>
      <c r="H656" s="136"/>
      <c r="I656" s="136"/>
      <c r="J656" s="136"/>
      <c r="K656" s="136"/>
      <c r="L656" s="136"/>
      <c r="M656" s="136"/>
      <c r="N656" s="136"/>
      <c r="O656" s="146"/>
      <c r="P656" s="134">
        <f t="shared" si="10"/>
        <v>0</v>
      </c>
      <c r="Q656" s="135" t="str">
        <f>VLOOKUP(P656,IDCODE!$A$1:$B$96,2,0)</f>
        <v>Không</v>
      </c>
      <c r="R656" s="135" t="e">
        <f>VLOOKUP(B656,DS!$D$3:$P$2489,13,0)</f>
        <v>#N/A</v>
      </c>
    </row>
    <row r="657" spans="1:18" ht="13.5">
      <c r="A657" s="133">
        <v>651</v>
      </c>
      <c r="B657" s="142">
        <f>DS!D653</f>
        <v>0</v>
      </c>
      <c r="C657" s="143" t="e">
        <f>VLOOKUP(B657,DS!$D$3:$I$2489,2,0)</f>
        <v>#N/A</v>
      </c>
      <c r="D657" s="144" t="e">
        <f>VLOOKUP(B657,DS!$D$3:$I$2489,3,0)</f>
        <v>#N/A</v>
      </c>
      <c r="E657" s="145" t="e">
        <f>VLOOKUP(B657,DS!$D$3:$I$2489,5,0)</f>
        <v>#N/A</v>
      </c>
      <c r="F657" s="145" t="e">
        <f>VLOOKUP(B657,DS!$D$3:$I$2489,6,0)</f>
        <v>#N/A</v>
      </c>
      <c r="G657" s="136"/>
      <c r="H657" s="136"/>
      <c r="I657" s="136"/>
      <c r="J657" s="136"/>
      <c r="K657" s="136"/>
      <c r="L657" s="136"/>
      <c r="M657" s="136"/>
      <c r="N657" s="136"/>
      <c r="O657" s="146"/>
      <c r="P657" s="134">
        <f t="shared" si="10"/>
        <v>0</v>
      </c>
      <c r="Q657" s="135" t="str">
        <f>VLOOKUP(P657,IDCODE!$A$1:$B$96,2,0)</f>
        <v>Không</v>
      </c>
      <c r="R657" s="135" t="e">
        <f>VLOOKUP(B657,DS!$D$3:$P$2489,13,0)</f>
        <v>#N/A</v>
      </c>
    </row>
    <row r="658" spans="1:18" ht="13.5">
      <c r="A658" s="133">
        <v>652</v>
      </c>
      <c r="B658" s="142">
        <f>DS!D654</f>
        <v>0</v>
      </c>
      <c r="C658" s="143" t="e">
        <f>VLOOKUP(B658,DS!$D$3:$I$2489,2,0)</f>
        <v>#N/A</v>
      </c>
      <c r="D658" s="144" t="e">
        <f>VLOOKUP(B658,DS!$D$3:$I$2489,3,0)</f>
        <v>#N/A</v>
      </c>
      <c r="E658" s="145" t="e">
        <f>VLOOKUP(B658,DS!$D$3:$I$2489,5,0)</f>
        <v>#N/A</v>
      </c>
      <c r="F658" s="145" t="e">
        <f>VLOOKUP(B658,DS!$D$3:$I$2489,6,0)</f>
        <v>#N/A</v>
      </c>
      <c r="G658" s="136"/>
      <c r="H658" s="136"/>
      <c r="I658" s="136"/>
      <c r="J658" s="136"/>
      <c r="K658" s="136"/>
      <c r="L658" s="136"/>
      <c r="M658" s="136"/>
      <c r="N658" s="136"/>
      <c r="O658" s="146"/>
      <c r="P658" s="134">
        <f t="shared" si="10"/>
        <v>0</v>
      </c>
      <c r="Q658" s="135" t="str">
        <f>VLOOKUP(P658,IDCODE!$A$1:$B$96,2,0)</f>
        <v>Không</v>
      </c>
      <c r="R658" s="135" t="e">
        <f>VLOOKUP(B658,DS!$D$3:$P$2489,13,0)</f>
        <v>#N/A</v>
      </c>
    </row>
    <row r="659" spans="1:18" ht="13.5">
      <c r="A659" s="133">
        <v>653</v>
      </c>
      <c r="B659" s="142">
        <f>DS!D655</f>
        <v>0</v>
      </c>
      <c r="C659" s="143" t="e">
        <f>VLOOKUP(B659,DS!$D$3:$I$2489,2,0)</f>
        <v>#N/A</v>
      </c>
      <c r="D659" s="144" t="e">
        <f>VLOOKUP(B659,DS!$D$3:$I$2489,3,0)</f>
        <v>#N/A</v>
      </c>
      <c r="E659" s="145" t="e">
        <f>VLOOKUP(B659,DS!$D$3:$I$2489,5,0)</f>
        <v>#N/A</v>
      </c>
      <c r="F659" s="145" t="e">
        <f>VLOOKUP(B659,DS!$D$3:$I$2489,6,0)</f>
        <v>#N/A</v>
      </c>
      <c r="G659" s="136"/>
      <c r="H659" s="136"/>
      <c r="I659" s="136"/>
      <c r="J659" s="136"/>
      <c r="K659" s="136"/>
      <c r="L659" s="136"/>
      <c r="M659" s="136"/>
      <c r="N659" s="136"/>
      <c r="O659" s="146"/>
      <c r="P659" s="134">
        <f t="shared" si="10"/>
        <v>0</v>
      </c>
      <c r="Q659" s="135" t="str">
        <f>VLOOKUP(P659,IDCODE!$A$1:$B$96,2,0)</f>
        <v>Không</v>
      </c>
      <c r="R659" s="135" t="e">
        <f>VLOOKUP(B659,DS!$D$3:$P$2489,13,0)</f>
        <v>#N/A</v>
      </c>
    </row>
    <row r="660" spans="1:18" ht="13.5">
      <c r="A660" s="133">
        <v>654</v>
      </c>
      <c r="B660" s="142">
        <f>DS!D656</f>
        <v>0</v>
      </c>
      <c r="C660" s="143" t="e">
        <f>VLOOKUP(B660,DS!$D$3:$I$2489,2,0)</f>
        <v>#N/A</v>
      </c>
      <c r="D660" s="144" t="e">
        <f>VLOOKUP(B660,DS!$D$3:$I$2489,3,0)</f>
        <v>#N/A</v>
      </c>
      <c r="E660" s="145" t="e">
        <f>VLOOKUP(B660,DS!$D$3:$I$2489,5,0)</f>
        <v>#N/A</v>
      </c>
      <c r="F660" s="145" t="e">
        <f>VLOOKUP(B660,DS!$D$3:$I$2489,6,0)</f>
        <v>#N/A</v>
      </c>
      <c r="G660" s="136"/>
      <c r="H660" s="136"/>
      <c r="I660" s="136"/>
      <c r="J660" s="136"/>
      <c r="K660" s="136"/>
      <c r="L660" s="136"/>
      <c r="M660" s="136"/>
      <c r="N660" s="136"/>
      <c r="O660" s="146"/>
      <c r="P660" s="134">
        <f t="shared" si="10"/>
        <v>0</v>
      </c>
      <c r="Q660" s="135" t="str">
        <f>VLOOKUP(P660,IDCODE!$A$1:$B$96,2,0)</f>
        <v>Không</v>
      </c>
      <c r="R660" s="135" t="e">
        <f>VLOOKUP(B660,DS!$D$3:$P$2489,13,0)</f>
        <v>#N/A</v>
      </c>
    </row>
    <row r="661" spans="1:18" ht="13.5">
      <c r="A661" s="133">
        <v>655</v>
      </c>
      <c r="B661" s="142">
        <f>DS!D657</f>
        <v>0</v>
      </c>
      <c r="C661" s="143" t="e">
        <f>VLOOKUP(B661,DS!$D$3:$I$2489,2,0)</f>
        <v>#N/A</v>
      </c>
      <c r="D661" s="144" t="e">
        <f>VLOOKUP(B661,DS!$D$3:$I$2489,3,0)</f>
        <v>#N/A</v>
      </c>
      <c r="E661" s="145" t="e">
        <f>VLOOKUP(B661,DS!$D$3:$I$2489,5,0)</f>
        <v>#N/A</v>
      </c>
      <c r="F661" s="145" t="e">
        <f>VLOOKUP(B661,DS!$D$3:$I$2489,6,0)</f>
        <v>#N/A</v>
      </c>
      <c r="G661" s="136"/>
      <c r="H661" s="136"/>
      <c r="I661" s="136"/>
      <c r="J661" s="136"/>
      <c r="K661" s="136"/>
      <c r="L661" s="136"/>
      <c r="M661" s="136"/>
      <c r="N661" s="136"/>
      <c r="O661" s="146"/>
      <c r="P661" s="134">
        <f t="shared" si="10"/>
        <v>0</v>
      </c>
      <c r="Q661" s="135" t="str">
        <f>VLOOKUP(P661,IDCODE!$A$1:$B$96,2,0)</f>
        <v>Không</v>
      </c>
      <c r="R661" s="135" t="e">
        <f>VLOOKUP(B661,DS!$D$3:$P$2489,13,0)</f>
        <v>#N/A</v>
      </c>
    </row>
    <row r="662" spans="1:18" ht="13.5">
      <c r="A662" s="133">
        <v>656</v>
      </c>
      <c r="B662" s="142">
        <f>DS!D658</f>
        <v>0</v>
      </c>
      <c r="C662" s="143" t="e">
        <f>VLOOKUP(B662,DS!$D$3:$I$2489,2,0)</f>
        <v>#N/A</v>
      </c>
      <c r="D662" s="144" t="e">
        <f>VLOOKUP(B662,DS!$D$3:$I$2489,3,0)</f>
        <v>#N/A</v>
      </c>
      <c r="E662" s="145" t="e">
        <f>VLOOKUP(B662,DS!$D$3:$I$2489,5,0)</f>
        <v>#N/A</v>
      </c>
      <c r="F662" s="145" t="e">
        <f>VLOOKUP(B662,DS!$D$3:$I$2489,6,0)</f>
        <v>#N/A</v>
      </c>
      <c r="G662" s="136"/>
      <c r="H662" s="136"/>
      <c r="I662" s="136"/>
      <c r="J662" s="136"/>
      <c r="K662" s="136"/>
      <c r="L662" s="136"/>
      <c r="M662" s="136"/>
      <c r="N662" s="136"/>
      <c r="O662" s="146"/>
      <c r="P662" s="134">
        <f t="shared" si="10"/>
        <v>0</v>
      </c>
      <c r="Q662" s="135" t="str">
        <f>VLOOKUP(P662,IDCODE!$A$1:$B$96,2,0)</f>
        <v>Không</v>
      </c>
      <c r="R662" s="135" t="e">
        <f>VLOOKUP(B662,DS!$D$3:$P$2489,13,0)</f>
        <v>#N/A</v>
      </c>
    </row>
    <row r="663" spans="1:18" ht="13.5">
      <c r="A663" s="133">
        <v>657</v>
      </c>
      <c r="B663" s="142">
        <f>DS!D659</f>
        <v>0</v>
      </c>
      <c r="C663" s="143" t="e">
        <f>VLOOKUP(B663,DS!$D$3:$I$2489,2,0)</f>
        <v>#N/A</v>
      </c>
      <c r="D663" s="144" t="e">
        <f>VLOOKUP(B663,DS!$D$3:$I$2489,3,0)</f>
        <v>#N/A</v>
      </c>
      <c r="E663" s="145" t="e">
        <f>VLOOKUP(B663,DS!$D$3:$I$2489,5,0)</f>
        <v>#N/A</v>
      </c>
      <c r="F663" s="145" t="e">
        <f>VLOOKUP(B663,DS!$D$3:$I$2489,6,0)</f>
        <v>#N/A</v>
      </c>
      <c r="G663" s="136"/>
      <c r="H663" s="136"/>
      <c r="I663" s="136"/>
      <c r="J663" s="136"/>
      <c r="K663" s="136"/>
      <c r="L663" s="136"/>
      <c r="M663" s="136"/>
      <c r="N663" s="136"/>
      <c r="O663" s="146"/>
      <c r="P663" s="134">
        <f t="shared" si="10"/>
        <v>0</v>
      </c>
      <c r="Q663" s="135" t="str">
        <f>VLOOKUP(P663,IDCODE!$A$1:$B$96,2,0)</f>
        <v>Không</v>
      </c>
      <c r="R663" s="135" t="e">
        <f>VLOOKUP(B663,DS!$D$3:$P$2489,13,0)</f>
        <v>#N/A</v>
      </c>
    </row>
    <row r="664" spans="1:18" ht="13.5">
      <c r="A664" s="133">
        <v>658</v>
      </c>
      <c r="B664" s="142">
        <f>DS!D660</f>
        <v>0</v>
      </c>
      <c r="C664" s="143" t="e">
        <f>VLOOKUP(B664,DS!$D$3:$I$2489,2,0)</f>
        <v>#N/A</v>
      </c>
      <c r="D664" s="144" t="e">
        <f>VLOOKUP(B664,DS!$D$3:$I$2489,3,0)</f>
        <v>#N/A</v>
      </c>
      <c r="E664" s="145" t="e">
        <f>VLOOKUP(B664,DS!$D$3:$I$2489,5,0)</f>
        <v>#N/A</v>
      </c>
      <c r="F664" s="145" t="e">
        <f>VLOOKUP(B664,DS!$D$3:$I$2489,6,0)</f>
        <v>#N/A</v>
      </c>
      <c r="G664" s="136"/>
      <c r="H664" s="136"/>
      <c r="I664" s="136"/>
      <c r="J664" s="136"/>
      <c r="K664" s="136"/>
      <c r="L664" s="136"/>
      <c r="M664" s="136"/>
      <c r="N664" s="136"/>
      <c r="O664" s="146"/>
      <c r="P664" s="134">
        <f t="shared" si="10"/>
        <v>0</v>
      </c>
      <c r="Q664" s="135" t="str">
        <f>VLOOKUP(P664,IDCODE!$A$1:$B$96,2,0)</f>
        <v>Không</v>
      </c>
      <c r="R664" s="135" t="e">
        <f>VLOOKUP(B664,DS!$D$3:$P$2489,13,0)</f>
        <v>#N/A</v>
      </c>
    </row>
    <row r="665" spans="1:18" ht="13.5">
      <c r="A665" s="133">
        <v>659</v>
      </c>
      <c r="B665" s="142">
        <f>DS!D661</f>
        <v>0</v>
      </c>
      <c r="C665" s="143" t="e">
        <f>VLOOKUP(B665,DS!$D$3:$I$2489,2,0)</f>
        <v>#N/A</v>
      </c>
      <c r="D665" s="144" t="e">
        <f>VLOOKUP(B665,DS!$D$3:$I$2489,3,0)</f>
        <v>#N/A</v>
      </c>
      <c r="E665" s="145" t="e">
        <f>VLOOKUP(B665,DS!$D$3:$I$2489,5,0)</f>
        <v>#N/A</v>
      </c>
      <c r="F665" s="145" t="e">
        <f>VLOOKUP(B665,DS!$D$3:$I$2489,6,0)</f>
        <v>#N/A</v>
      </c>
      <c r="G665" s="136"/>
      <c r="H665" s="136"/>
      <c r="I665" s="136"/>
      <c r="J665" s="136"/>
      <c r="K665" s="136"/>
      <c r="L665" s="136"/>
      <c r="M665" s="136"/>
      <c r="N665" s="136"/>
      <c r="O665" s="146"/>
      <c r="P665" s="134">
        <f t="shared" ref="P665:P728" si="11">IF(OR(ISNUMBER(O665)=FALSE,$P$6&lt;&gt;100%,O665&lt;4),0,ROUND(SUMPRODUCT($G$6:$O$6,G665:O665),1))</f>
        <v>0</v>
      </c>
      <c r="Q665" s="135" t="str">
        <f>VLOOKUP(P665,IDCODE!$A$1:$B$96,2,0)</f>
        <v>Không</v>
      </c>
      <c r="R665" s="135" t="e">
        <f>VLOOKUP(B665,DS!$D$3:$P$2489,13,0)</f>
        <v>#N/A</v>
      </c>
    </row>
    <row r="666" spans="1:18" ht="13.5">
      <c r="A666" s="133">
        <v>660</v>
      </c>
      <c r="B666" s="142">
        <f>DS!D662</f>
        <v>0</v>
      </c>
      <c r="C666" s="143" t="e">
        <f>VLOOKUP(B666,DS!$D$3:$I$2489,2,0)</f>
        <v>#N/A</v>
      </c>
      <c r="D666" s="144" t="e">
        <f>VLOOKUP(B666,DS!$D$3:$I$2489,3,0)</f>
        <v>#N/A</v>
      </c>
      <c r="E666" s="145" t="e">
        <f>VLOOKUP(B666,DS!$D$3:$I$2489,5,0)</f>
        <v>#N/A</v>
      </c>
      <c r="F666" s="145" t="e">
        <f>VLOOKUP(B666,DS!$D$3:$I$2489,6,0)</f>
        <v>#N/A</v>
      </c>
      <c r="G666" s="136"/>
      <c r="H666" s="136"/>
      <c r="I666" s="136"/>
      <c r="J666" s="136"/>
      <c r="K666" s="136"/>
      <c r="L666" s="136"/>
      <c r="M666" s="136"/>
      <c r="N666" s="136"/>
      <c r="O666" s="146"/>
      <c r="P666" s="134">
        <f t="shared" si="11"/>
        <v>0</v>
      </c>
      <c r="Q666" s="135" t="str">
        <f>VLOOKUP(P666,IDCODE!$A$1:$B$96,2,0)</f>
        <v>Không</v>
      </c>
      <c r="R666" s="135" t="e">
        <f>VLOOKUP(B666,DS!$D$3:$P$2489,13,0)</f>
        <v>#N/A</v>
      </c>
    </row>
    <row r="667" spans="1:18" ht="13.5">
      <c r="A667" s="133">
        <v>661</v>
      </c>
      <c r="B667" s="142">
        <f>DS!D663</f>
        <v>0</v>
      </c>
      <c r="C667" s="143" t="e">
        <f>VLOOKUP(B667,DS!$D$3:$I$2489,2,0)</f>
        <v>#N/A</v>
      </c>
      <c r="D667" s="144" t="e">
        <f>VLOOKUP(B667,DS!$D$3:$I$2489,3,0)</f>
        <v>#N/A</v>
      </c>
      <c r="E667" s="145" t="e">
        <f>VLOOKUP(B667,DS!$D$3:$I$2489,5,0)</f>
        <v>#N/A</v>
      </c>
      <c r="F667" s="145" t="e">
        <f>VLOOKUP(B667,DS!$D$3:$I$2489,6,0)</f>
        <v>#N/A</v>
      </c>
      <c r="G667" s="136"/>
      <c r="H667" s="136"/>
      <c r="I667" s="136"/>
      <c r="J667" s="136"/>
      <c r="K667" s="136"/>
      <c r="L667" s="136"/>
      <c r="M667" s="136"/>
      <c r="N667" s="136"/>
      <c r="O667" s="146"/>
      <c r="P667" s="134">
        <f t="shared" si="11"/>
        <v>0</v>
      </c>
      <c r="Q667" s="135" t="str">
        <f>VLOOKUP(P667,IDCODE!$A$1:$B$96,2,0)</f>
        <v>Không</v>
      </c>
      <c r="R667" s="135" t="e">
        <f>VLOOKUP(B667,DS!$D$3:$P$2489,13,0)</f>
        <v>#N/A</v>
      </c>
    </row>
    <row r="668" spans="1:18" ht="13.5">
      <c r="A668" s="133">
        <v>662</v>
      </c>
      <c r="B668" s="142">
        <f>DS!D664</f>
        <v>0</v>
      </c>
      <c r="C668" s="143" t="e">
        <f>VLOOKUP(B668,DS!$D$3:$I$2489,2,0)</f>
        <v>#N/A</v>
      </c>
      <c r="D668" s="144" t="e">
        <f>VLOOKUP(B668,DS!$D$3:$I$2489,3,0)</f>
        <v>#N/A</v>
      </c>
      <c r="E668" s="145" t="e">
        <f>VLOOKUP(B668,DS!$D$3:$I$2489,5,0)</f>
        <v>#N/A</v>
      </c>
      <c r="F668" s="145" t="e">
        <f>VLOOKUP(B668,DS!$D$3:$I$2489,6,0)</f>
        <v>#N/A</v>
      </c>
      <c r="G668" s="136"/>
      <c r="H668" s="136"/>
      <c r="I668" s="136"/>
      <c r="J668" s="136"/>
      <c r="K668" s="136"/>
      <c r="L668" s="136"/>
      <c r="M668" s="136"/>
      <c r="N668" s="136"/>
      <c r="O668" s="146"/>
      <c r="P668" s="134">
        <f t="shared" si="11"/>
        <v>0</v>
      </c>
      <c r="Q668" s="135" t="str">
        <f>VLOOKUP(P668,IDCODE!$A$1:$B$96,2,0)</f>
        <v>Không</v>
      </c>
      <c r="R668" s="135" t="e">
        <f>VLOOKUP(B668,DS!$D$3:$P$2489,13,0)</f>
        <v>#N/A</v>
      </c>
    </row>
    <row r="669" spans="1:18" ht="13.5">
      <c r="A669" s="133">
        <v>663</v>
      </c>
      <c r="B669" s="142">
        <f>DS!D665</f>
        <v>0</v>
      </c>
      <c r="C669" s="143" t="e">
        <f>VLOOKUP(B669,DS!$D$3:$I$2489,2,0)</f>
        <v>#N/A</v>
      </c>
      <c r="D669" s="144" t="e">
        <f>VLOOKUP(B669,DS!$D$3:$I$2489,3,0)</f>
        <v>#N/A</v>
      </c>
      <c r="E669" s="145" t="e">
        <f>VLOOKUP(B669,DS!$D$3:$I$2489,5,0)</f>
        <v>#N/A</v>
      </c>
      <c r="F669" s="145" t="e">
        <f>VLOOKUP(B669,DS!$D$3:$I$2489,6,0)</f>
        <v>#N/A</v>
      </c>
      <c r="G669" s="136"/>
      <c r="H669" s="136"/>
      <c r="I669" s="136"/>
      <c r="J669" s="136"/>
      <c r="K669" s="136"/>
      <c r="L669" s="136"/>
      <c r="M669" s="136"/>
      <c r="N669" s="136"/>
      <c r="O669" s="146"/>
      <c r="P669" s="134">
        <f t="shared" si="11"/>
        <v>0</v>
      </c>
      <c r="Q669" s="135" t="str">
        <f>VLOOKUP(P669,IDCODE!$A$1:$B$96,2,0)</f>
        <v>Không</v>
      </c>
      <c r="R669" s="135" t="e">
        <f>VLOOKUP(B669,DS!$D$3:$P$2489,13,0)</f>
        <v>#N/A</v>
      </c>
    </row>
    <row r="670" spans="1:18" ht="13.5">
      <c r="A670" s="133">
        <v>664</v>
      </c>
      <c r="B670" s="142">
        <f>DS!D666</f>
        <v>0</v>
      </c>
      <c r="C670" s="143" t="e">
        <f>VLOOKUP(B670,DS!$D$3:$I$2489,2,0)</f>
        <v>#N/A</v>
      </c>
      <c r="D670" s="144" t="e">
        <f>VLOOKUP(B670,DS!$D$3:$I$2489,3,0)</f>
        <v>#N/A</v>
      </c>
      <c r="E670" s="145" t="e">
        <f>VLOOKUP(B670,DS!$D$3:$I$2489,5,0)</f>
        <v>#N/A</v>
      </c>
      <c r="F670" s="145" t="e">
        <f>VLOOKUP(B670,DS!$D$3:$I$2489,6,0)</f>
        <v>#N/A</v>
      </c>
      <c r="G670" s="136"/>
      <c r="H670" s="136"/>
      <c r="I670" s="136"/>
      <c r="J670" s="136"/>
      <c r="K670" s="136"/>
      <c r="L670" s="136"/>
      <c r="M670" s="136"/>
      <c r="N670" s="136"/>
      <c r="O670" s="146"/>
      <c r="P670" s="134">
        <f t="shared" si="11"/>
        <v>0</v>
      </c>
      <c r="Q670" s="135" t="str">
        <f>VLOOKUP(P670,IDCODE!$A$1:$B$96,2,0)</f>
        <v>Không</v>
      </c>
      <c r="R670" s="135" t="e">
        <f>VLOOKUP(B670,DS!$D$3:$P$2489,13,0)</f>
        <v>#N/A</v>
      </c>
    </row>
    <row r="671" spans="1:18" ht="13.5">
      <c r="A671" s="133">
        <v>665</v>
      </c>
      <c r="B671" s="142">
        <f>DS!D667</f>
        <v>0</v>
      </c>
      <c r="C671" s="143" t="e">
        <f>VLOOKUP(B671,DS!$D$3:$I$2489,2,0)</f>
        <v>#N/A</v>
      </c>
      <c r="D671" s="144" t="e">
        <f>VLOOKUP(B671,DS!$D$3:$I$2489,3,0)</f>
        <v>#N/A</v>
      </c>
      <c r="E671" s="145" t="e">
        <f>VLOOKUP(B671,DS!$D$3:$I$2489,5,0)</f>
        <v>#N/A</v>
      </c>
      <c r="F671" s="145" t="e">
        <f>VLOOKUP(B671,DS!$D$3:$I$2489,6,0)</f>
        <v>#N/A</v>
      </c>
      <c r="G671" s="136"/>
      <c r="H671" s="136"/>
      <c r="I671" s="136"/>
      <c r="J671" s="136"/>
      <c r="K671" s="136"/>
      <c r="L671" s="136"/>
      <c r="M671" s="136"/>
      <c r="N671" s="136"/>
      <c r="O671" s="146"/>
      <c r="P671" s="134">
        <f t="shared" si="11"/>
        <v>0</v>
      </c>
      <c r="Q671" s="135" t="str">
        <f>VLOOKUP(P671,IDCODE!$A$1:$B$96,2,0)</f>
        <v>Không</v>
      </c>
      <c r="R671" s="135" t="e">
        <f>VLOOKUP(B671,DS!$D$3:$P$2489,13,0)</f>
        <v>#N/A</v>
      </c>
    </row>
    <row r="672" spans="1:18" ht="13.5">
      <c r="A672" s="133">
        <v>666</v>
      </c>
      <c r="B672" s="142">
        <f>DS!D668</f>
        <v>0</v>
      </c>
      <c r="C672" s="143" t="e">
        <f>VLOOKUP(B672,DS!$D$3:$I$2489,2,0)</f>
        <v>#N/A</v>
      </c>
      <c r="D672" s="144" t="e">
        <f>VLOOKUP(B672,DS!$D$3:$I$2489,3,0)</f>
        <v>#N/A</v>
      </c>
      <c r="E672" s="145" t="e">
        <f>VLOOKUP(B672,DS!$D$3:$I$2489,5,0)</f>
        <v>#N/A</v>
      </c>
      <c r="F672" s="145" t="e">
        <f>VLOOKUP(B672,DS!$D$3:$I$2489,6,0)</f>
        <v>#N/A</v>
      </c>
      <c r="G672" s="136"/>
      <c r="H672" s="136"/>
      <c r="I672" s="136"/>
      <c r="J672" s="136"/>
      <c r="K672" s="136"/>
      <c r="L672" s="136"/>
      <c r="M672" s="136"/>
      <c r="N672" s="136"/>
      <c r="O672" s="146"/>
      <c r="P672" s="134">
        <f t="shared" si="11"/>
        <v>0</v>
      </c>
      <c r="Q672" s="135" t="str">
        <f>VLOOKUP(P672,IDCODE!$A$1:$B$96,2,0)</f>
        <v>Không</v>
      </c>
      <c r="R672" s="135" t="e">
        <f>VLOOKUP(B672,DS!$D$3:$P$2489,13,0)</f>
        <v>#N/A</v>
      </c>
    </row>
    <row r="673" spans="1:19" s="148" customFormat="1" ht="13.5">
      <c r="A673" s="133">
        <v>667</v>
      </c>
      <c r="B673" s="142">
        <f>DS!D669</f>
        <v>0</v>
      </c>
      <c r="C673" s="143" t="e">
        <f>VLOOKUP(B673,DS!$D$3:$I$2489,2,0)</f>
        <v>#N/A</v>
      </c>
      <c r="D673" s="144" t="e">
        <f>VLOOKUP(B673,DS!$D$3:$I$2489,3,0)</f>
        <v>#N/A</v>
      </c>
      <c r="E673" s="145" t="e">
        <f>VLOOKUP(B673,DS!$D$3:$I$2489,5,0)</f>
        <v>#N/A</v>
      </c>
      <c r="F673" s="145" t="e">
        <f>VLOOKUP(B673,DS!$D$3:$I$2489,6,0)</f>
        <v>#N/A</v>
      </c>
      <c r="G673" s="136"/>
      <c r="H673" s="136"/>
      <c r="I673" s="136"/>
      <c r="J673" s="136"/>
      <c r="K673" s="136"/>
      <c r="L673" s="136"/>
      <c r="M673" s="136"/>
      <c r="N673" s="136"/>
      <c r="O673" s="146"/>
      <c r="P673" s="134">
        <f t="shared" si="11"/>
        <v>0</v>
      </c>
      <c r="Q673" s="135" t="str">
        <f>VLOOKUP(P673,IDCODE!$A$1:$B$96,2,0)</f>
        <v>Không</v>
      </c>
      <c r="R673" s="135" t="e">
        <f>VLOOKUP(B673,DS!$D$3:$P$2489,13,0)</f>
        <v>#N/A</v>
      </c>
      <c r="S673" s="149"/>
    </row>
    <row r="674" spans="1:19" ht="13.5">
      <c r="A674" s="133">
        <v>668</v>
      </c>
      <c r="B674" s="142">
        <f>DS!D670</f>
        <v>0</v>
      </c>
      <c r="C674" s="143" t="e">
        <f>VLOOKUP(B674,DS!$D$3:$I$2489,2,0)</f>
        <v>#N/A</v>
      </c>
      <c r="D674" s="144" t="e">
        <f>VLOOKUP(B674,DS!$D$3:$I$2489,3,0)</f>
        <v>#N/A</v>
      </c>
      <c r="E674" s="145" t="e">
        <f>VLOOKUP(B674,DS!$D$3:$I$2489,5,0)</f>
        <v>#N/A</v>
      </c>
      <c r="F674" s="145" t="e">
        <f>VLOOKUP(B674,DS!$D$3:$I$2489,6,0)</f>
        <v>#N/A</v>
      </c>
      <c r="G674" s="136"/>
      <c r="H674" s="136"/>
      <c r="I674" s="136"/>
      <c r="J674" s="136"/>
      <c r="K674" s="136"/>
      <c r="L674" s="136"/>
      <c r="M674" s="136"/>
      <c r="N674" s="136"/>
      <c r="O674" s="146"/>
      <c r="P674" s="134">
        <f t="shared" si="11"/>
        <v>0</v>
      </c>
      <c r="Q674" s="135" t="str">
        <f>VLOOKUP(P674,IDCODE!$A$1:$B$96,2,0)</f>
        <v>Không</v>
      </c>
      <c r="R674" s="135" t="e">
        <f>VLOOKUP(B674,DS!$D$3:$P$2489,13,0)</f>
        <v>#N/A</v>
      </c>
    </row>
    <row r="675" spans="1:19" ht="13.5">
      <c r="A675" s="133">
        <v>669</v>
      </c>
      <c r="B675" s="142">
        <f>DS!D671</f>
        <v>0</v>
      </c>
      <c r="C675" s="143" t="e">
        <f>VLOOKUP(B675,DS!$D$3:$I$2489,2,0)</f>
        <v>#N/A</v>
      </c>
      <c r="D675" s="144" t="e">
        <f>VLOOKUP(B675,DS!$D$3:$I$2489,3,0)</f>
        <v>#N/A</v>
      </c>
      <c r="E675" s="145" t="e">
        <f>VLOOKUP(B675,DS!$D$3:$I$2489,5,0)</f>
        <v>#N/A</v>
      </c>
      <c r="F675" s="145" t="e">
        <f>VLOOKUP(B675,DS!$D$3:$I$2489,6,0)</f>
        <v>#N/A</v>
      </c>
      <c r="G675" s="136"/>
      <c r="H675" s="136"/>
      <c r="I675" s="136"/>
      <c r="J675" s="136"/>
      <c r="K675" s="136"/>
      <c r="L675" s="136"/>
      <c r="M675" s="136"/>
      <c r="N675" s="136"/>
      <c r="O675" s="146"/>
      <c r="P675" s="134">
        <f t="shared" si="11"/>
        <v>0</v>
      </c>
      <c r="Q675" s="135" t="str">
        <f>VLOOKUP(P675,IDCODE!$A$1:$B$96,2,0)</f>
        <v>Không</v>
      </c>
      <c r="R675" s="135" t="e">
        <f>VLOOKUP(B675,DS!$D$3:$P$2489,13,0)</f>
        <v>#N/A</v>
      </c>
    </row>
    <row r="676" spans="1:19" ht="13.5">
      <c r="A676" s="133">
        <v>670</v>
      </c>
      <c r="B676" s="142">
        <f>DS!D672</f>
        <v>0</v>
      </c>
      <c r="C676" s="143" t="e">
        <f>VLOOKUP(B676,DS!$D$3:$I$2489,2,0)</f>
        <v>#N/A</v>
      </c>
      <c r="D676" s="144" t="e">
        <f>VLOOKUP(B676,DS!$D$3:$I$2489,3,0)</f>
        <v>#N/A</v>
      </c>
      <c r="E676" s="145" t="e">
        <f>VLOOKUP(B676,DS!$D$3:$I$2489,5,0)</f>
        <v>#N/A</v>
      </c>
      <c r="F676" s="145" t="e">
        <f>VLOOKUP(B676,DS!$D$3:$I$2489,6,0)</f>
        <v>#N/A</v>
      </c>
      <c r="G676" s="136"/>
      <c r="H676" s="136"/>
      <c r="I676" s="136"/>
      <c r="J676" s="136"/>
      <c r="K676" s="136"/>
      <c r="L676" s="136"/>
      <c r="M676" s="136"/>
      <c r="N676" s="136"/>
      <c r="O676" s="146"/>
      <c r="P676" s="134">
        <f t="shared" si="11"/>
        <v>0</v>
      </c>
      <c r="Q676" s="135" t="str">
        <f>VLOOKUP(P676,IDCODE!$A$1:$B$96,2,0)</f>
        <v>Không</v>
      </c>
      <c r="R676" s="135" t="e">
        <f>VLOOKUP(B676,DS!$D$3:$P$2489,13,0)</f>
        <v>#N/A</v>
      </c>
    </row>
    <row r="677" spans="1:19" ht="13.5">
      <c r="A677" s="133">
        <v>671</v>
      </c>
      <c r="B677" s="142">
        <f>DS!D673</f>
        <v>0</v>
      </c>
      <c r="C677" s="143" t="e">
        <f>VLOOKUP(B677,DS!$D$3:$I$2489,2,0)</f>
        <v>#N/A</v>
      </c>
      <c r="D677" s="144" t="e">
        <f>VLOOKUP(B677,DS!$D$3:$I$2489,3,0)</f>
        <v>#N/A</v>
      </c>
      <c r="E677" s="145" t="e">
        <f>VLOOKUP(B677,DS!$D$3:$I$2489,5,0)</f>
        <v>#N/A</v>
      </c>
      <c r="F677" s="145" t="e">
        <f>VLOOKUP(B677,DS!$D$3:$I$2489,6,0)</f>
        <v>#N/A</v>
      </c>
      <c r="G677" s="136"/>
      <c r="H677" s="136"/>
      <c r="I677" s="136"/>
      <c r="J677" s="136"/>
      <c r="K677" s="136"/>
      <c r="L677" s="136"/>
      <c r="M677" s="136"/>
      <c r="N677" s="136"/>
      <c r="O677" s="146"/>
      <c r="P677" s="134">
        <f t="shared" si="11"/>
        <v>0</v>
      </c>
      <c r="Q677" s="135" t="str">
        <f>VLOOKUP(P677,IDCODE!$A$1:$B$96,2,0)</f>
        <v>Không</v>
      </c>
      <c r="R677" s="135" t="e">
        <f>VLOOKUP(B677,DS!$D$3:$P$2489,13,0)</f>
        <v>#N/A</v>
      </c>
    </row>
    <row r="678" spans="1:19" ht="13.5">
      <c r="A678" s="133">
        <v>672</v>
      </c>
      <c r="B678" s="142">
        <f>DS!D674</f>
        <v>0</v>
      </c>
      <c r="C678" s="143" t="e">
        <f>VLOOKUP(B678,DS!$D$3:$I$2489,2,0)</f>
        <v>#N/A</v>
      </c>
      <c r="D678" s="144" t="e">
        <f>VLOOKUP(B678,DS!$D$3:$I$2489,3,0)</f>
        <v>#N/A</v>
      </c>
      <c r="E678" s="145" t="e">
        <f>VLOOKUP(B678,DS!$D$3:$I$2489,5,0)</f>
        <v>#N/A</v>
      </c>
      <c r="F678" s="145" t="e">
        <f>VLOOKUP(B678,DS!$D$3:$I$2489,6,0)</f>
        <v>#N/A</v>
      </c>
      <c r="G678" s="136"/>
      <c r="H678" s="136"/>
      <c r="I678" s="136"/>
      <c r="J678" s="136"/>
      <c r="K678" s="136"/>
      <c r="L678" s="136"/>
      <c r="M678" s="136"/>
      <c r="N678" s="136"/>
      <c r="O678" s="146"/>
      <c r="P678" s="134">
        <f t="shared" si="11"/>
        <v>0</v>
      </c>
      <c r="Q678" s="135" t="str">
        <f>VLOOKUP(P678,IDCODE!$A$1:$B$96,2,0)</f>
        <v>Không</v>
      </c>
      <c r="R678" s="135" t="e">
        <f>VLOOKUP(B678,DS!$D$3:$P$2489,13,0)</f>
        <v>#N/A</v>
      </c>
    </row>
    <row r="679" spans="1:19" ht="13.5">
      <c r="A679" s="133">
        <v>673</v>
      </c>
      <c r="B679" s="142">
        <f>DS!D675</f>
        <v>0</v>
      </c>
      <c r="C679" s="143" t="e">
        <f>VLOOKUP(B679,DS!$D$3:$I$2489,2,0)</f>
        <v>#N/A</v>
      </c>
      <c r="D679" s="144" t="e">
        <f>VLOOKUP(B679,DS!$D$3:$I$2489,3,0)</f>
        <v>#N/A</v>
      </c>
      <c r="E679" s="145" t="e">
        <f>VLOOKUP(B679,DS!$D$3:$I$2489,5,0)</f>
        <v>#N/A</v>
      </c>
      <c r="F679" s="145" t="e">
        <f>VLOOKUP(B679,DS!$D$3:$I$2489,6,0)</f>
        <v>#N/A</v>
      </c>
      <c r="G679" s="136"/>
      <c r="H679" s="136"/>
      <c r="I679" s="136"/>
      <c r="J679" s="136"/>
      <c r="K679" s="136"/>
      <c r="L679" s="136"/>
      <c r="M679" s="136"/>
      <c r="N679" s="136"/>
      <c r="O679" s="146"/>
      <c r="P679" s="134">
        <f t="shared" si="11"/>
        <v>0</v>
      </c>
      <c r="Q679" s="135" t="str">
        <f>VLOOKUP(P679,IDCODE!$A$1:$B$96,2,0)</f>
        <v>Không</v>
      </c>
      <c r="R679" s="135" t="e">
        <f>VLOOKUP(B679,DS!$D$3:$P$2489,13,0)</f>
        <v>#N/A</v>
      </c>
    </row>
    <row r="680" spans="1:19" ht="13.5">
      <c r="A680" s="133">
        <v>674</v>
      </c>
      <c r="B680" s="142">
        <f>DS!D676</f>
        <v>0</v>
      </c>
      <c r="C680" s="143" t="e">
        <f>VLOOKUP(B680,DS!$D$3:$I$2489,2,0)</f>
        <v>#N/A</v>
      </c>
      <c r="D680" s="144" t="e">
        <f>VLOOKUP(B680,DS!$D$3:$I$2489,3,0)</f>
        <v>#N/A</v>
      </c>
      <c r="E680" s="145" t="e">
        <f>VLOOKUP(B680,DS!$D$3:$I$2489,5,0)</f>
        <v>#N/A</v>
      </c>
      <c r="F680" s="145" t="e">
        <f>VLOOKUP(B680,DS!$D$3:$I$2489,6,0)</f>
        <v>#N/A</v>
      </c>
      <c r="G680" s="136"/>
      <c r="H680" s="136"/>
      <c r="I680" s="136"/>
      <c r="J680" s="136"/>
      <c r="K680" s="136"/>
      <c r="L680" s="136"/>
      <c r="M680" s="136"/>
      <c r="N680" s="136"/>
      <c r="O680" s="146"/>
      <c r="P680" s="134">
        <f t="shared" si="11"/>
        <v>0</v>
      </c>
      <c r="Q680" s="135" t="str">
        <f>VLOOKUP(P680,IDCODE!$A$1:$B$96,2,0)</f>
        <v>Không</v>
      </c>
      <c r="R680" s="135" t="e">
        <f>VLOOKUP(B680,DS!$D$3:$P$2489,13,0)</f>
        <v>#N/A</v>
      </c>
    </row>
    <row r="681" spans="1:19" ht="13.5">
      <c r="A681" s="133">
        <v>675</v>
      </c>
      <c r="B681" s="142">
        <f>DS!D677</f>
        <v>0</v>
      </c>
      <c r="C681" s="143" t="e">
        <f>VLOOKUP(B681,DS!$D$3:$I$2489,2,0)</f>
        <v>#N/A</v>
      </c>
      <c r="D681" s="144" t="e">
        <f>VLOOKUP(B681,DS!$D$3:$I$2489,3,0)</f>
        <v>#N/A</v>
      </c>
      <c r="E681" s="145" t="e">
        <f>VLOOKUP(B681,DS!$D$3:$I$2489,5,0)</f>
        <v>#N/A</v>
      </c>
      <c r="F681" s="145" t="e">
        <f>VLOOKUP(B681,DS!$D$3:$I$2489,6,0)</f>
        <v>#N/A</v>
      </c>
      <c r="G681" s="136"/>
      <c r="H681" s="136"/>
      <c r="I681" s="136"/>
      <c r="J681" s="136"/>
      <c r="K681" s="136"/>
      <c r="L681" s="136"/>
      <c r="M681" s="136"/>
      <c r="N681" s="136"/>
      <c r="O681" s="146"/>
      <c r="P681" s="134">
        <f t="shared" si="11"/>
        <v>0</v>
      </c>
      <c r="Q681" s="135" t="str">
        <f>VLOOKUP(P681,IDCODE!$A$1:$B$96,2,0)</f>
        <v>Không</v>
      </c>
      <c r="R681" s="135" t="e">
        <f>VLOOKUP(B681,DS!$D$3:$P$2489,13,0)</f>
        <v>#N/A</v>
      </c>
    </row>
    <row r="682" spans="1:19" ht="13.5">
      <c r="A682" s="133">
        <v>676</v>
      </c>
      <c r="B682" s="142">
        <f>DS!D678</f>
        <v>0</v>
      </c>
      <c r="C682" s="143" t="e">
        <f>VLOOKUP(B682,DS!$D$3:$I$2489,2,0)</f>
        <v>#N/A</v>
      </c>
      <c r="D682" s="144" t="e">
        <f>VLOOKUP(B682,DS!$D$3:$I$2489,3,0)</f>
        <v>#N/A</v>
      </c>
      <c r="E682" s="145" t="e">
        <f>VLOOKUP(B682,DS!$D$3:$I$2489,5,0)</f>
        <v>#N/A</v>
      </c>
      <c r="F682" s="145" t="e">
        <f>VLOOKUP(B682,DS!$D$3:$I$2489,6,0)</f>
        <v>#N/A</v>
      </c>
      <c r="G682" s="136"/>
      <c r="H682" s="136"/>
      <c r="I682" s="136"/>
      <c r="J682" s="136"/>
      <c r="K682" s="136"/>
      <c r="L682" s="136"/>
      <c r="M682" s="136"/>
      <c r="N682" s="136"/>
      <c r="O682" s="146"/>
      <c r="P682" s="134">
        <f t="shared" si="11"/>
        <v>0</v>
      </c>
      <c r="Q682" s="135" t="str">
        <f>VLOOKUP(P682,IDCODE!$A$1:$B$96,2,0)</f>
        <v>Không</v>
      </c>
      <c r="R682" s="135" t="e">
        <f>VLOOKUP(B682,DS!$D$3:$P$2489,13,0)</f>
        <v>#N/A</v>
      </c>
    </row>
    <row r="683" spans="1:19" ht="13.5">
      <c r="A683" s="133">
        <v>677</v>
      </c>
      <c r="B683" s="142">
        <f>DS!D679</f>
        <v>0</v>
      </c>
      <c r="C683" s="143" t="e">
        <f>VLOOKUP(B683,DS!$D$3:$I$2489,2,0)</f>
        <v>#N/A</v>
      </c>
      <c r="D683" s="144" t="e">
        <f>VLOOKUP(B683,DS!$D$3:$I$2489,3,0)</f>
        <v>#N/A</v>
      </c>
      <c r="E683" s="145" t="e">
        <f>VLOOKUP(B683,DS!$D$3:$I$2489,5,0)</f>
        <v>#N/A</v>
      </c>
      <c r="F683" s="145" t="e">
        <f>VLOOKUP(B683,DS!$D$3:$I$2489,6,0)</f>
        <v>#N/A</v>
      </c>
      <c r="G683" s="136"/>
      <c r="H683" s="136"/>
      <c r="I683" s="136"/>
      <c r="J683" s="136"/>
      <c r="K683" s="136"/>
      <c r="L683" s="136"/>
      <c r="M683" s="136"/>
      <c r="N683" s="136"/>
      <c r="O683" s="146"/>
      <c r="P683" s="134">
        <f t="shared" si="11"/>
        <v>0</v>
      </c>
      <c r="Q683" s="135" t="str">
        <f>VLOOKUP(P683,IDCODE!$A$1:$B$96,2,0)</f>
        <v>Không</v>
      </c>
      <c r="R683" s="135" t="e">
        <f>VLOOKUP(B683,DS!$D$3:$P$2489,13,0)</f>
        <v>#N/A</v>
      </c>
    </row>
    <row r="684" spans="1:19" ht="13.5">
      <c r="A684" s="133">
        <v>678</v>
      </c>
      <c r="B684" s="142">
        <f>DS!D680</f>
        <v>0</v>
      </c>
      <c r="C684" s="143" t="e">
        <f>VLOOKUP(B684,DS!$D$3:$I$2489,2,0)</f>
        <v>#N/A</v>
      </c>
      <c r="D684" s="144" t="e">
        <f>VLOOKUP(B684,DS!$D$3:$I$2489,3,0)</f>
        <v>#N/A</v>
      </c>
      <c r="E684" s="145" t="e">
        <f>VLOOKUP(B684,DS!$D$3:$I$2489,5,0)</f>
        <v>#N/A</v>
      </c>
      <c r="F684" s="145" t="e">
        <f>VLOOKUP(B684,DS!$D$3:$I$2489,6,0)</f>
        <v>#N/A</v>
      </c>
      <c r="G684" s="136"/>
      <c r="H684" s="136"/>
      <c r="I684" s="136"/>
      <c r="J684" s="136"/>
      <c r="K684" s="136"/>
      <c r="L684" s="136"/>
      <c r="M684" s="136"/>
      <c r="N684" s="136"/>
      <c r="O684" s="146"/>
      <c r="P684" s="134">
        <f t="shared" si="11"/>
        <v>0</v>
      </c>
      <c r="Q684" s="135" t="str">
        <f>VLOOKUP(P684,IDCODE!$A$1:$B$96,2,0)</f>
        <v>Không</v>
      </c>
      <c r="R684" s="135" t="e">
        <f>VLOOKUP(B684,DS!$D$3:$P$2489,13,0)</f>
        <v>#N/A</v>
      </c>
    </row>
    <row r="685" spans="1:19" ht="13.5">
      <c r="A685" s="133">
        <v>679</v>
      </c>
      <c r="B685" s="142">
        <f>DS!D681</f>
        <v>0</v>
      </c>
      <c r="C685" s="143" t="e">
        <f>VLOOKUP(B685,DS!$D$3:$I$2489,2,0)</f>
        <v>#N/A</v>
      </c>
      <c r="D685" s="144" t="e">
        <f>VLOOKUP(B685,DS!$D$3:$I$2489,3,0)</f>
        <v>#N/A</v>
      </c>
      <c r="E685" s="145" t="e">
        <f>VLOOKUP(B685,DS!$D$3:$I$2489,5,0)</f>
        <v>#N/A</v>
      </c>
      <c r="F685" s="145" t="e">
        <f>VLOOKUP(B685,DS!$D$3:$I$2489,6,0)</f>
        <v>#N/A</v>
      </c>
      <c r="G685" s="136"/>
      <c r="H685" s="136"/>
      <c r="I685" s="136"/>
      <c r="J685" s="136"/>
      <c r="K685" s="136"/>
      <c r="L685" s="136"/>
      <c r="M685" s="136"/>
      <c r="N685" s="136"/>
      <c r="O685" s="146"/>
      <c r="P685" s="134">
        <f t="shared" si="11"/>
        <v>0</v>
      </c>
      <c r="Q685" s="135" t="str">
        <f>VLOOKUP(P685,IDCODE!$A$1:$B$96,2,0)</f>
        <v>Không</v>
      </c>
      <c r="R685" s="135" t="e">
        <f>VLOOKUP(B685,DS!$D$3:$P$2489,13,0)</f>
        <v>#N/A</v>
      </c>
    </row>
    <row r="686" spans="1:19" ht="13.5">
      <c r="A686" s="133">
        <v>680</v>
      </c>
      <c r="B686" s="142">
        <f>DS!D682</f>
        <v>0</v>
      </c>
      <c r="C686" s="143" t="e">
        <f>VLOOKUP(B686,DS!$D$3:$I$2489,2,0)</f>
        <v>#N/A</v>
      </c>
      <c r="D686" s="144" t="e">
        <f>VLOOKUP(B686,DS!$D$3:$I$2489,3,0)</f>
        <v>#N/A</v>
      </c>
      <c r="E686" s="145" t="e">
        <f>VLOOKUP(B686,DS!$D$3:$I$2489,5,0)</f>
        <v>#N/A</v>
      </c>
      <c r="F686" s="145" t="e">
        <f>VLOOKUP(B686,DS!$D$3:$I$2489,6,0)</f>
        <v>#N/A</v>
      </c>
      <c r="G686" s="136"/>
      <c r="H686" s="136"/>
      <c r="I686" s="136"/>
      <c r="J686" s="136"/>
      <c r="K686" s="136"/>
      <c r="L686" s="136"/>
      <c r="M686" s="136"/>
      <c r="N686" s="136"/>
      <c r="O686" s="146"/>
      <c r="P686" s="134">
        <f t="shared" si="11"/>
        <v>0</v>
      </c>
      <c r="Q686" s="135" t="str">
        <f>VLOOKUP(P686,IDCODE!$A$1:$B$96,2,0)</f>
        <v>Không</v>
      </c>
      <c r="R686" s="135" t="e">
        <f>VLOOKUP(B686,DS!$D$3:$P$2489,13,0)</f>
        <v>#N/A</v>
      </c>
    </row>
    <row r="687" spans="1:19" ht="13.5">
      <c r="A687" s="133">
        <v>681</v>
      </c>
      <c r="B687" s="142">
        <f>DS!D683</f>
        <v>0</v>
      </c>
      <c r="C687" s="143" t="e">
        <f>VLOOKUP(B687,DS!$D$3:$I$2489,2,0)</f>
        <v>#N/A</v>
      </c>
      <c r="D687" s="144" t="e">
        <f>VLOOKUP(B687,DS!$D$3:$I$2489,3,0)</f>
        <v>#N/A</v>
      </c>
      <c r="E687" s="145" t="e">
        <f>VLOOKUP(B687,DS!$D$3:$I$2489,5,0)</f>
        <v>#N/A</v>
      </c>
      <c r="F687" s="145" t="e">
        <f>VLOOKUP(B687,DS!$D$3:$I$2489,6,0)</f>
        <v>#N/A</v>
      </c>
      <c r="G687" s="136"/>
      <c r="H687" s="136"/>
      <c r="I687" s="136"/>
      <c r="J687" s="136"/>
      <c r="K687" s="136"/>
      <c r="L687" s="136"/>
      <c r="M687" s="136"/>
      <c r="N687" s="136"/>
      <c r="O687" s="146"/>
      <c r="P687" s="134">
        <f t="shared" si="11"/>
        <v>0</v>
      </c>
      <c r="Q687" s="135" t="str">
        <f>VLOOKUP(P687,IDCODE!$A$1:$B$96,2,0)</f>
        <v>Không</v>
      </c>
      <c r="R687" s="135" t="e">
        <f>VLOOKUP(B687,DS!$D$3:$P$2489,13,0)</f>
        <v>#N/A</v>
      </c>
    </row>
    <row r="688" spans="1:19" ht="13.5">
      <c r="A688" s="133">
        <v>682</v>
      </c>
      <c r="B688" s="142">
        <f>DS!D684</f>
        <v>0</v>
      </c>
      <c r="C688" s="143" t="e">
        <f>VLOOKUP(B688,DS!$D$3:$I$2489,2,0)</f>
        <v>#N/A</v>
      </c>
      <c r="D688" s="144" t="e">
        <f>VLOOKUP(B688,DS!$D$3:$I$2489,3,0)</f>
        <v>#N/A</v>
      </c>
      <c r="E688" s="145" t="e">
        <f>VLOOKUP(B688,DS!$D$3:$I$2489,5,0)</f>
        <v>#N/A</v>
      </c>
      <c r="F688" s="145" t="e">
        <f>VLOOKUP(B688,DS!$D$3:$I$2489,6,0)</f>
        <v>#N/A</v>
      </c>
      <c r="G688" s="136"/>
      <c r="H688" s="136"/>
      <c r="I688" s="136"/>
      <c r="J688" s="136"/>
      <c r="K688" s="136"/>
      <c r="L688" s="136"/>
      <c r="M688" s="136"/>
      <c r="N688" s="136"/>
      <c r="O688" s="146"/>
      <c r="P688" s="134">
        <f t="shared" si="11"/>
        <v>0</v>
      </c>
      <c r="Q688" s="135" t="str">
        <f>VLOOKUP(P688,IDCODE!$A$1:$B$96,2,0)</f>
        <v>Không</v>
      </c>
      <c r="R688" s="135" t="e">
        <f>VLOOKUP(B688,DS!$D$3:$P$2489,13,0)</f>
        <v>#N/A</v>
      </c>
    </row>
    <row r="689" spans="1:18" ht="13.5">
      <c r="A689" s="133">
        <v>683</v>
      </c>
      <c r="B689" s="142">
        <f>DS!D685</f>
        <v>0</v>
      </c>
      <c r="C689" s="143" t="e">
        <f>VLOOKUP(B689,DS!$D$3:$I$2489,2,0)</f>
        <v>#N/A</v>
      </c>
      <c r="D689" s="144" t="e">
        <f>VLOOKUP(B689,DS!$D$3:$I$2489,3,0)</f>
        <v>#N/A</v>
      </c>
      <c r="E689" s="145" t="e">
        <f>VLOOKUP(B689,DS!$D$3:$I$2489,5,0)</f>
        <v>#N/A</v>
      </c>
      <c r="F689" s="145" t="e">
        <f>VLOOKUP(B689,DS!$D$3:$I$2489,6,0)</f>
        <v>#N/A</v>
      </c>
      <c r="G689" s="136"/>
      <c r="H689" s="136"/>
      <c r="I689" s="136"/>
      <c r="J689" s="136"/>
      <c r="K689" s="136"/>
      <c r="L689" s="136"/>
      <c r="M689" s="136"/>
      <c r="N689" s="136"/>
      <c r="O689" s="146"/>
      <c r="P689" s="134">
        <f t="shared" si="11"/>
        <v>0</v>
      </c>
      <c r="Q689" s="135" t="str">
        <f>VLOOKUP(P689,IDCODE!$A$1:$B$96,2,0)</f>
        <v>Không</v>
      </c>
      <c r="R689" s="135" t="e">
        <f>VLOOKUP(B689,DS!$D$3:$P$2489,13,0)</f>
        <v>#N/A</v>
      </c>
    </row>
    <row r="690" spans="1:18" ht="13.5">
      <c r="A690" s="133">
        <v>684</v>
      </c>
      <c r="B690" s="142">
        <f>DS!D686</f>
        <v>0</v>
      </c>
      <c r="C690" s="143" t="e">
        <f>VLOOKUP(B690,DS!$D$3:$I$2489,2,0)</f>
        <v>#N/A</v>
      </c>
      <c r="D690" s="144" t="e">
        <f>VLOOKUP(B690,DS!$D$3:$I$2489,3,0)</f>
        <v>#N/A</v>
      </c>
      <c r="E690" s="145" t="e">
        <f>VLOOKUP(B690,DS!$D$3:$I$2489,5,0)</f>
        <v>#N/A</v>
      </c>
      <c r="F690" s="145" t="e">
        <f>VLOOKUP(B690,DS!$D$3:$I$2489,6,0)</f>
        <v>#N/A</v>
      </c>
      <c r="G690" s="136"/>
      <c r="H690" s="136"/>
      <c r="I690" s="136"/>
      <c r="J690" s="136"/>
      <c r="K690" s="136"/>
      <c r="L690" s="136"/>
      <c r="M690" s="136"/>
      <c r="N690" s="136"/>
      <c r="O690" s="146"/>
      <c r="P690" s="134">
        <f t="shared" si="11"/>
        <v>0</v>
      </c>
      <c r="Q690" s="135" t="str">
        <f>VLOOKUP(P690,IDCODE!$A$1:$B$96,2,0)</f>
        <v>Không</v>
      </c>
      <c r="R690" s="135" t="e">
        <f>VLOOKUP(B690,DS!$D$3:$P$2489,13,0)</f>
        <v>#N/A</v>
      </c>
    </row>
    <row r="691" spans="1:18" ht="13.5">
      <c r="A691" s="133">
        <v>685</v>
      </c>
      <c r="B691" s="142">
        <f>DS!D687</f>
        <v>0</v>
      </c>
      <c r="C691" s="143" t="e">
        <f>VLOOKUP(B691,DS!$D$3:$I$2489,2,0)</f>
        <v>#N/A</v>
      </c>
      <c r="D691" s="144" t="e">
        <f>VLOOKUP(B691,DS!$D$3:$I$2489,3,0)</f>
        <v>#N/A</v>
      </c>
      <c r="E691" s="145" t="e">
        <f>VLOOKUP(B691,DS!$D$3:$I$2489,5,0)</f>
        <v>#N/A</v>
      </c>
      <c r="F691" s="145" t="e">
        <f>VLOOKUP(B691,DS!$D$3:$I$2489,6,0)</f>
        <v>#N/A</v>
      </c>
      <c r="G691" s="136"/>
      <c r="H691" s="136"/>
      <c r="I691" s="136"/>
      <c r="J691" s="136"/>
      <c r="K691" s="136"/>
      <c r="L691" s="136"/>
      <c r="M691" s="136"/>
      <c r="N691" s="136"/>
      <c r="O691" s="146"/>
      <c r="P691" s="134">
        <f t="shared" si="11"/>
        <v>0</v>
      </c>
      <c r="Q691" s="135" t="str">
        <f>VLOOKUP(P691,IDCODE!$A$1:$B$96,2,0)</f>
        <v>Không</v>
      </c>
      <c r="R691" s="135" t="e">
        <f>VLOOKUP(B691,DS!$D$3:$P$2489,13,0)</f>
        <v>#N/A</v>
      </c>
    </row>
    <row r="692" spans="1:18" ht="13.5">
      <c r="A692" s="133">
        <v>686</v>
      </c>
      <c r="B692" s="142">
        <f>DS!D688</f>
        <v>0</v>
      </c>
      <c r="C692" s="143" t="e">
        <f>VLOOKUP(B692,DS!$D$3:$I$2489,2,0)</f>
        <v>#N/A</v>
      </c>
      <c r="D692" s="144" t="e">
        <f>VLOOKUP(B692,DS!$D$3:$I$2489,3,0)</f>
        <v>#N/A</v>
      </c>
      <c r="E692" s="145" t="e">
        <f>VLOOKUP(B692,DS!$D$3:$I$2489,5,0)</f>
        <v>#N/A</v>
      </c>
      <c r="F692" s="145" t="e">
        <f>VLOOKUP(B692,DS!$D$3:$I$2489,6,0)</f>
        <v>#N/A</v>
      </c>
      <c r="G692" s="136"/>
      <c r="H692" s="136"/>
      <c r="I692" s="136"/>
      <c r="J692" s="136"/>
      <c r="K692" s="136"/>
      <c r="L692" s="136"/>
      <c r="M692" s="136"/>
      <c r="N692" s="136"/>
      <c r="O692" s="146"/>
      <c r="P692" s="134">
        <f t="shared" si="11"/>
        <v>0</v>
      </c>
      <c r="Q692" s="135" t="str">
        <f>VLOOKUP(P692,IDCODE!$A$1:$B$96,2,0)</f>
        <v>Không</v>
      </c>
      <c r="R692" s="135" t="e">
        <f>VLOOKUP(B692,DS!$D$3:$P$2489,13,0)</f>
        <v>#N/A</v>
      </c>
    </row>
    <row r="693" spans="1:18" ht="13.5">
      <c r="A693" s="133">
        <v>687</v>
      </c>
      <c r="B693" s="142">
        <f>DS!D689</f>
        <v>0</v>
      </c>
      <c r="C693" s="143" t="e">
        <f>VLOOKUP(B693,DS!$D$3:$I$2489,2,0)</f>
        <v>#N/A</v>
      </c>
      <c r="D693" s="144" t="e">
        <f>VLOOKUP(B693,DS!$D$3:$I$2489,3,0)</f>
        <v>#N/A</v>
      </c>
      <c r="E693" s="145" t="e">
        <f>VLOOKUP(B693,DS!$D$3:$I$2489,5,0)</f>
        <v>#N/A</v>
      </c>
      <c r="F693" s="145" t="e">
        <f>VLOOKUP(B693,DS!$D$3:$I$2489,6,0)</f>
        <v>#N/A</v>
      </c>
      <c r="G693" s="136"/>
      <c r="H693" s="136"/>
      <c r="I693" s="136"/>
      <c r="J693" s="136"/>
      <c r="K693" s="136"/>
      <c r="L693" s="136"/>
      <c r="M693" s="136"/>
      <c r="N693" s="136"/>
      <c r="O693" s="146"/>
      <c r="P693" s="134">
        <f t="shared" si="11"/>
        <v>0</v>
      </c>
      <c r="Q693" s="135" t="str">
        <f>VLOOKUP(P693,IDCODE!$A$1:$B$96,2,0)</f>
        <v>Không</v>
      </c>
      <c r="R693" s="135" t="e">
        <f>VLOOKUP(B693,DS!$D$3:$P$2489,13,0)</f>
        <v>#N/A</v>
      </c>
    </row>
    <row r="694" spans="1:18" ht="13.5">
      <c r="A694" s="133">
        <v>688</v>
      </c>
      <c r="B694" s="142">
        <f>DS!D690</f>
        <v>0</v>
      </c>
      <c r="C694" s="143" t="e">
        <f>VLOOKUP(B694,DS!$D$3:$I$2489,2,0)</f>
        <v>#N/A</v>
      </c>
      <c r="D694" s="144" t="e">
        <f>VLOOKUP(B694,DS!$D$3:$I$2489,3,0)</f>
        <v>#N/A</v>
      </c>
      <c r="E694" s="145" t="e">
        <f>VLOOKUP(B694,DS!$D$3:$I$2489,5,0)</f>
        <v>#N/A</v>
      </c>
      <c r="F694" s="145" t="e">
        <f>VLOOKUP(B694,DS!$D$3:$I$2489,6,0)</f>
        <v>#N/A</v>
      </c>
      <c r="G694" s="136"/>
      <c r="H694" s="136"/>
      <c r="I694" s="136"/>
      <c r="J694" s="136"/>
      <c r="K694" s="136"/>
      <c r="L694" s="136"/>
      <c r="M694" s="136"/>
      <c r="N694" s="136"/>
      <c r="O694" s="146"/>
      <c r="P694" s="134">
        <f t="shared" si="11"/>
        <v>0</v>
      </c>
      <c r="Q694" s="135" t="str">
        <f>VLOOKUP(P694,IDCODE!$A$1:$B$96,2,0)</f>
        <v>Không</v>
      </c>
      <c r="R694" s="135" t="e">
        <f>VLOOKUP(B694,DS!$D$3:$P$2489,13,0)</f>
        <v>#N/A</v>
      </c>
    </row>
    <row r="695" spans="1:18" ht="13.5">
      <c r="A695" s="133">
        <v>689</v>
      </c>
      <c r="B695" s="142">
        <f>DS!D691</f>
        <v>0</v>
      </c>
      <c r="C695" s="143" t="e">
        <f>VLOOKUP(B695,DS!$D$3:$I$2489,2,0)</f>
        <v>#N/A</v>
      </c>
      <c r="D695" s="144" t="e">
        <f>VLOOKUP(B695,DS!$D$3:$I$2489,3,0)</f>
        <v>#N/A</v>
      </c>
      <c r="E695" s="145" t="e">
        <f>VLOOKUP(B695,DS!$D$3:$I$2489,5,0)</f>
        <v>#N/A</v>
      </c>
      <c r="F695" s="145" t="e">
        <f>VLOOKUP(B695,DS!$D$3:$I$2489,6,0)</f>
        <v>#N/A</v>
      </c>
      <c r="G695" s="136"/>
      <c r="H695" s="136"/>
      <c r="I695" s="136"/>
      <c r="J695" s="136"/>
      <c r="K695" s="136"/>
      <c r="L695" s="136"/>
      <c r="M695" s="136"/>
      <c r="N695" s="136"/>
      <c r="O695" s="146"/>
      <c r="P695" s="134">
        <f t="shared" si="11"/>
        <v>0</v>
      </c>
      <c r="Q695" s="135" t="str">
        <f>VLOOKUP(P695,IDCODE!$A$1:$B$96,2,0)</f>
        <v>Không</v>
      </c>
      <c r="R695" s="135" t="e">
        <f>VLOOKUP(B695,DS!$D$3:$P$2489,13,0)</f>
        <v>#N/A</v>
      </c>
    </row>
    <row r="696" spans="1:18" ht="13.5">
      <c r="A696" s="133">
        <v>690</v>
      </c>
      <c r="B696" s="142">
        <f>DS!D692</f>
        <v>0</v>
      </c>
      <c r="C696" s="143" t="e">
        <f>VLOOKUP(B696,DS!$D$3:$I$2489,2,0)</f>
        <v>#N/A</v>
      </c>
      <c r="D696" s="144" t="e">
        <f>VLOOKUP(B696,DS!$D$3:$I$2489,3,0)</f>
        <v>#N/A</v>
      </c>
      <c r="E696" s="145" t="e">
        <f>VLOOKUP(B696,DS!$D$3:$I$2489,5,0)</f>
        <v>#N/A</v>
      </c>
      <c r="F696" s="145" t="e">
        <f>VLOOKUP(B696,DS!$D$3:$I$2489,6,0)</f>
        <v>#N/A</v>
      </c>
      <c r="G696" s="136"/>
      <c r="H696" s="136"/>
      <c r="I696" s="136"/>
      <c r="J696" s="136"/>
      <c r="K696" s="136"/>
      <c r="L696" s="136"/>
      <c r="M696" s="136"/>
      <c r="N696" s="136"/>
      <c r="O696" s="146"/>
      <c r="P696" s="134">
        <f t="shared" si="11"/>
        <v>0</v>
      </c>
      <c r="Q696" s="135" t="str">
        <f>VLOOKUP(P696,IDCODE!$A$1:$B$96,2,0)</f>
        <v>Không</v>
      </c>
      <c r="R696" s="135" t="e">
        <f>VLOOKUP(B696,DS!$D$3:$P$2489,13,0)</f>
        <v>#N/A</v>
      </c>
    </row>
    <row r="697" spans="1:18" ht="13.5">
      <c r="A697" s="133">
        <v>691</v>
      </c>
      <c r="B697" s="142">
        <f>DS!D693</f>
        <v>0</v>
      </c>
      <c r="C697" s="143" t="e">
        <f>VLOOKUP(B697,DS!$D$3:$I$2489,2,0)</f>
        <v>#N/A</v>
      </c>
      <c r="D697" s="144" t="e">
        <f>VLOOKUP(B697,DS!$D$3:$I$2489,3,0)</f>
        <v>#N/A</v>
      </c>
      <c r="E697" s="145" t="e">
        <f>VLOOKUP(B697,DS!$D$3:$I$2489,5,0)</f>
        <v>#N/A</v>
      </c>
      <c r="F697" s="145" t="e">
        <f>VLOOKUP(B697,DS!$D$3:$I$2489,6,0)</f>
        <v>#N/A</v>
      </c>
      <c r="G697" s="136"/>
      <c r="H697" s="136"/>
      <c r="I697" s="136"/>
      <c r="J697" s="136"/>
      <c r="K697" s="136"/>
      <c r="L697" s="136"/>
      <c r="M697" s="136"/>
      <c r="N697" s="136"/>
      <c r="O697" s="146"/>
      <c r="P697" s="134">
        <f t="shared" si="11"/>
        <v>0</v>
      </c>
      <c r="Q697" s="135" t="str">
        <f>VLOOKUP(P697,IDCODE!$A$1:$B$96,2,0)</f>
        <v>Không</v>
      </c>
      <c r="R697" s="135" t="e">
        <f>VLOOKUP(B697,DS!$D$3:$P$2489,13,0)</f>
        <v>#N/A</v>
      </c>
    </row>
    <row r="698" spans="1:18" ht="13.5">
      <c r="A698" s="133">
        <v>692</v>
      </c>
      <c r="B698" s="142">
        <f>DS!D694</f>
        <v>0</v>
      </c>
      <c r="C698" s="143" t="e">
        <f>VLOOKUP(B698,DS!$D$3:$I$2489,2,0)</f>
        <v>#N/A</v>
      </c>
      <c r="D698" s="144" t="e">
        <f>VLOOKUP(B698,DS!$D$3:$I$2489,3,0)</f>
        <v>#N/A</v>
      </c>
      <c r="E698" s="145" t="e">
        <f>VLOOKUP(B698,DS!$D$3:$I$2489,5,0)</f>
        <v>#N/A</v>
      </c>
      <c r="F698" s="145" t="e">
        <f>VLOOKUP(B698,DS!$D$3:$I$2489,6,0)</f>
        <v>#N/A</v>
      </c>
      <c r="G698" s="136"/>
      <c r="H698" s="136"/>
      <c r="I698" s="136"/>
      <c r="J698" s="136"/>
      <c r="K698" s="136"/>
      <c r="L698" s="136"/>
      <c r="M698" s="136"/>
      <c r="N698" s="136"/>
      <c r="O698" s="146"/>
      <c r="P698" s="134">
        <f t="shared" si="11"/>
        <v>0</v>
      </c>
      <c r="Q698" s="135" t="str">
        <f>VLOOKUP(P698,IDCODE!$A$1:$B$96,2,0)</f>
        <v>Không</v>
      </c>
      <c r="R698" s="135" t="e">
        <f>VLOOKUP(B698,DS!$D$3:$P$2489,13,0)</f>
        <v>#N/A</v>
      </c>
    </row>
    <row r="699" spans="1:18" ht="13.5">
      <c r="A699" s="133">
        <v>693</v>
      </c>
      <c r="B699" s="142">
        <f>DS!D695</f>
        <v>0</v>
      </c>
      <c r="C699" s="143" t="e">
        <f>VLOOKUP(B699,DS!$D$3:$I$2489,2,0)</f>
        <v>#N/A</v>
      </c>
      <c r="D699" s="144" t="e">
        <f>VLOOKUP(B699,DS!$D$3:$I$2489,3,0)</f>
        <v>#N/A</v>
      </c>
      <c r="E699" s="145" t="e">
        <f>VLOOKUP(B699,DS!$D$3:$I$2489,5,0)</f>
        <v>#N/A</v>
      </c>
      <c r="F699" s="145" t="e">
        <f>VLOOKUP(B699,DS!$D$3:$I$2489,6,0)</f>
        <v>#N/A</v>
      </c>
      <c r="G699" s="136"/>
      <c r="H699" s="136"/>
      <c r="I699" s="136"/>
      <c r="J699" s="136"/>
      <c r="K699" s="136"/>
      <c r="L699" s="136"/>
      <c r="M699" s="136"/>
      <c r="N699" s="136"/>
      <c r="O699" s="146"/>
      <c r="P699" s="134">
        <f t="shared" si="11"/>
        <v>0</v>
      </c>
      <c r="Q699" s="135" t="str">
        <f>VLOOKUP(P699,IDCODE!$A$1:$B$96,2,0)</f>
        <v>Không</v>
      </c>
      <c r="R699" s="135" t="e">
        <f>VLOOKUP(B699,DS!$D$3:$P$2489,13,0)</f>
        <v>#N/A</v>
      </c>
    </row>
    <row r="700" spans="1:18" ht="13.5">
      <c r="A700" s="133">
        <v>694</v>
      </c>
      <c r="B700" s="142">
        <f>DS!D696</f>
        <v>0</v>
      </c>
      <c r="C700" s="143" t="e">
        <f>VLOOKUP(B700,DS!$D$3:$I$2489,2,0)</f>
        <v>#N/A</v>
      </c>
      <c r="D700" s="144" t="e">
        <f>VLOOKUP(B700,DS!$D$3:$I$2489,3,0)</f>
        <v>#N/A</v>
      </c>
      <c r="E700" s="145" t="e">
        <f>VLOOKUP(B700,DS!$D$3:$I$2489,5,0)</f>
        <v>#N/A</v>
      </c>
      <c r="F700" s="145" t="e">
        <f>VLOOKUP(B700,DS!$D$3:$I$2489,6,0)</f>
        <v>#N/A</v>
      </c>
      <c r="G700" s="136"/>
      <c r="H700" s="136"/>
      <c r="I700" s="136"/>
      <c r="J700" s="136"/>
      <c r="K700" s="136"/>
      <c r="L700" s="136"/>
      <c r="M700" s="136"/>
      <c r="N700" s="136"/>
      <c r="O700" s="146"/>
      <c r="P700" s="134">
        <f t="shared" si="11"/>
        <v>0</v>
      </c>
      <c r="Q700" s="135" t="str">
        <f>VLOOKUP(P700,IDCODE!$A$1:$B$96,2,0)</f>
        <v>Không</v>
      </c>
      <c r="R700" s="135" t="e">
        <f>VLOOKUP(B700,DS!$D$3:$P$2489,13,0)</f>
        <v>#N/A</v>
      </c>
    </row>
    <row r="701" spans="1:18" ht="13.5">
      <c r="A701" s="133">
        <v>695</v>
      </c>
      <c r="B701" s="142">
        <f>DS!D697</f>
        <v>0</v>
      </c>
      <c r="C701" s="143" t="e">
        <f>VLOOKUP(B701,DS!$D$3:$I$2489,2,0)</f>
        <v>#N/A</v>
      </c>
      <c r="D701" s="144" t="e">
        <f>VLOOKUP(B701,DS!$D$3:$I$2489,3,0)</f>
        <v>#N/A</v>
      </c>
      <c r="E701" s="145" t="e">
        <f>VLOOKUP(B701,DS!$D$3:$I$2489,5,0)</f>
        <v>#N/A</v>
      </c>
      <c r="F701" s="145" t="e">
        <f>VLOOKUP(B701,DS!$D$3:$I$2489,6,0)</f>
        <v>#N/A</v>
      </c>
      <c r="G701" s="136"/>
      <c r="H701" s="136"/>
      <c r="I701" s="136"/>
      <c r="J701" s="136"/>
      <c r="K701" s="136"/>
      <c r="L701" s="136"/>
      <c r="M701" s="136"/>
      <c r="N701" s="136"/>
      <c r="O701" s="146"/>
      <c r="P701" s="134">
        <f t="shared" si="11"/>
        <v>0</v>
      </c>
      <c r="Q701" s="135" t="str">
        <f>VLOOKUP(P701,IDCODE!$A$1:$B$96,2,0)</f>
        <v>Không</v>
      </c>
      <c r="R701" s="135" t="e">
        <f>VLOOKUP(B701,DS!$D$3:$P$2489,13,0)</f>
        <v>#N/A</v>
      </c>
    </row>
    <row r="702" spans="1:18" ht="13.5">
      <c r="A702" s="133">
        <v>696</v>
      </c>
      <c r="B702" s="142">
        <f>DS!D698</f>
        <v>0</v>
      </c>
      <c r="C702" s="143" t="e">
        <f>VLOOKUP(B702,DS!$D$3:$I$2489,2,0)</f>
        <v>#N/A</v>
      </c>
      <c r="D702" s="144" t="e">
        <f>VLOOKUP(B702,DS!$D$3:$I$2489,3,0)</f>
        <v>#N/A</v>
      </c>
      <c r="E702" s="145" t="e">
        <f>VLOOKUP(B702,DS!$D$3:$I$2489,5,0)</f>
        <v>#N/A</v>
      </c>
      <c r="F702" s="145" t="e">
        <f>VLOOKUP(B702,DS!$D$3:$I$2489,6,0)</f>
        <v>#N/A</v>
      </c>
      <c r="G702" s="136"/>
      <c r="H702" s="136"/>
      <c r="I702" s="136"/>
      <c r="J702" s="136"/>
      <c r="K702" s="136"/>
      <c r="L702" s="136"/>
      <c r="M702" s="136"/>
      <c r="N702" s="136"/>
      <c r="O702" s="146"/>
      <c r="P702" s="134">
        <f t="shared" si="11"/>
        <v>0</v>
      </c>
      <c r="Q702" s="135" t="str">
        <f>VLOOKUP(P702,IDCODE!$A$1:$B$96,2,0)</f>
        <v>Không</v>
      </c>
      <c r="R702" s="135" t="e">
        <f>VLOOKUP(B702,DS!$D$3:$P$2489,13,0)</f>
        <v>#N/A</v>
      </c>
    </row>
    <row r="703" spans="1:18" ht="13.5">
      <c r="A703" s="133">
        <v>697</v>
      </c>
      <c r="B703" s="142">
        <f>DS!D699</f>
        <v>0</v>
      </c>
      <c r="C703" s="143" t="e">
        <f>VLOOKUP(B703,DS!$D$3:$I$2489,2,0)</f>
        <v>#N/A</v>
      </c>
      <c r="D703" s="144" t="e">
        <f>VLOOKUP(B703,DS!$D$3:$I$2489,3,0)</f>
        <v>#N/A</v>
      </c>
      <c r="E703" s="145" t="e">
        <f>VLOOKUP(B703,DS!$D$3:$I$2489,5,0)</f>
        <v>#N/A</v>
      </c>
      <c r="F703" s="145" t="e">
        <f>VLOOKUP(B703,DS!$D$3:$I$2489,6,0)</f>
        <v>#N/A</v>
      </c>
      <c r="G703" s="136"/>
      <c r="H703" s="136"/>
      <c r="I703" s="136"/>
      <c r="J703" s="136"/>
      <c r="K703" s="136"/>
      <c r="L703" s="136"/>
      <c r="M703" s="136"/>
      <c r="N703" s="136"/>
      <c r="O703" s="146"/>
      <c r="P703" s="134">
        <f t="shared" si="11"/>
        <v>0</v>
      </c>
      <c r="Q703" s="135" t="str">
        <f>VLOOKUP(P703,IDCODE!$A$1:$B$96,2,0)</f>
        <v>Không</v>
      </c>
      <c r="R703" s="135" t="e">
        <f>VLOOKUP(B703,DS!$D$3:$P$2489,13,0)</f>
        <v>#N/A</v>
      </c>
    </row>
    <row r="704" spans="1:18" ht="13.5">
      <c r="A704" s="133">
        <v>698</v>
      </c>
      <c r="B704" s="142">
        <f>DS!D700</f>
        <v>0</v>
      </c>
      <c r="C704" s="143" t="e">
        <f>VLOOKUP(B704,DS!$D$3:$I$2489,2,0)</f>
        <v>#N/A</v>
      </c>
      <c r="D704" s="144" t="e">
        <f>VLOOKUP(B704,DS!$D$3:$I$2489,3,0)</f>
        <v>#N/A</v>
      </c>
      <c r="E704" s="145" t="e">
        <f>VLOOKUP(B704,DS!$D$3:$I$2489,5,0)</f>
        <v>#N/A</v>
      </c>
      <c r="F704" s="145" t="e">
        <f>VLOOKUP(B704,DS!$D$3:$I$2489,6,0)</f>
        <v>#N/A</v>
      </c>
      <c r="G704" s="136"/>
      <c r="H704" s="136"/>
      <c r="I704" s="136"/>
      <c r="J704" s="136"/>
      <c r="K704" s="136"/>
      <c r="L704" s="136"/>
      <c r="M704" s="136"/>
      <c r="N704" s="136"/>
      <c r="O704" s="146"/>
      <c r="P704" s="134">
        <f t="shared" si="11"/>
        <v>0</v>
      </c>
      <c r="Q704" s="135" t="str">
        <f>VLOOKUP(P704,IDCODE!$A$1:$B$96,2,0)</f>
        <v>Không</v>
      </c>
      <c r="R704" s="135" t="e">
        <f>VLOOKUP(B704,DS!$D$3:$P$2489,13,0)</f>
        <v>#N/A</v>
      </c>
    </row>
    <row r="705" spans="1:18" ht="13.5">
      <c r="A705" s="133">
        <v>699</v>
      </c>
      <c r="B705" s="142">
        <f>DS!D701</f>
        <v>0</v>
      </c>
      <c r="C705" s="143" t="e">
        <f>VLOOKUP(B705,DS!$D$3:$I$2489,2,0)</f>
        <v>#N/A</v>
      </c>
      <c r="D705" s="144" t="e">
        <f>VLOOKUP(B705,DS!$D$3:$I$2489,3,0)</f>
        <v>#N/A</v>
      </c>
      <c r="E705" s="145" t="e">
        <f>VLOOKUP(B705,DS!$D$3:$I$2489,5,0)</f>
        <v>#N/A</v>
      </c>
      <c r="F705" s="145" t="e">
        <f>VLOOKUP(B705,DS!$D$3:$I$2489,6,0)</f>
        <v>#N/A</v>
      </c>
      <c r="G705" s="136"/>
      <c r="H705" s="136"/>
      <c r="I705" s="136"/>
      <c r="J705" s="136"/>
      <c r="K705" s="136"/>
      <c r="L705" s="136"/>
      <c r="M705" s="136"/>
      <c r="N705" s="136"/>
      <c r="O705" s="146"/>
      <c r="P705" s="134">
        <f t="shared" si="11"/>
        <v>0</v>
      </c>
      <c r="Q705" s="135" t="str">
        <f>VLOOKUP(P705,IDCODE!$A$1:$B$96,2,0)</f>
        <v>Không</v>
      </c>
      <c r="R705" s="135" t="e">
        <f>VLOOKUP(B705,DS!$D$3:$P$2489,13,0)</f>
        <v>#N/A</v>
      </c>
    </row>
    <row r="706" spans="1:18" ht="13.5">
      <c r="A706" s="133">
        <v>700</v>
      </c>
      <c r="B706" s="142">
        <f>DS!D702</f>
        <v>0</v>
      </c>
      <c r="C706" s="143" t="e">
        <f>VLOOKUP(B706,DS!$D$3:$I$2489,2,0)</f>
        <v>#N/A</v>
      </c>
      <c r="D706" s="144" t="e">
        <f>VLOOKUP(B706,DS!$D$3:$I$2489,3,0)</f>
        <v>#N/A</v>
      </c>
      <c r="E706" s="145" t="e">
        <f>VLOOKUP(B706,DS!$D$3:$I$2489,5,0)</f>
        <v>#N/A</v>
      </c>
      <c r="F706" s="145" t="e">
        <f>VLOOKUP(B706,DS!$D$3:$I$2489,6,0)</f>
        <v>#N/A</v>
      </c>
      <c r="G706" s="136"/>
      <c r="H706" s="136"/>
      <c r="I706" s="136"/>
      <c r="J706" s="136"/>
      <c r="K706" s="136"/>
      <c r="L706" s="136"/>
      <c r="M706" s="136"/>
      <c r="N706" s="136"/>
      <c r="O706" s="146"/>
      <c r="P706" s="134">
        <f t="shared" si="11"/>
        <v>0</v>
      </c>
      <c r="Q706" s="135" t="str">
        <f>VLOOKUP(P706,IDCODE!$A$1:$B$96,2,0)</f>
        <v>Không</v>
      </c>
      <c r="R706" s="135" t="e">
        <f>VLOOKUP(B706,DS!$D$3:$P$2489,13,0)</f>
        <v>#N/A</v>
      </c>
    </row>
    <row r="707" spans="1:18" ht="13.5">
      <c r="A707" s="133">
        <v>701</v>
      </c>
      <c r="B707" s="142">
        <f>DS!D703</f>
        <v>0</v>
      </c>
      <c r="C707" s="143" t="e">
        <f>VLOOKUP(B707,DS!$D$3:$I$2489,2,0)</f>
        <v>#N/A</v>
      </c>
      <c r="D707" s="144" t="e">
        <f>VLOOKUP(B707,DS!$D$3:$I$2489,3,0)</f>
        <v>#N/A</v>
      </c>
      <c r="E707" s="145" t="e">
        <f>VLOOKUP(B707,DS!$D$3:$I$2489,5,0)</f>
        <v>#N/A</v>
      </c>
      <c r="F707" s="145" t="e">
        <f>VLOOKUP(B707,DS!$D$3:$I$2489,6,0)</f>
        <v>#N/A</v>
      </c>
      <c r="G707" s="136"/>
      <c r="H707" s="136"/>
      <c r="I707" s="136"/>
      <c r="J707" s="136"/>
      <c r="K707" s="136"/>
      <c r="L707" s="136"/>
      <c r="M707" s="136"/>
      <c r="N707" s="136"/>
      <c r="O707" s="146"/>
      <c r="P707" s="134">
        <f t="shared" si="11"/>
        <v>0</v>
      </c>
      <c r="Q707" s="135" t="str">
        <f>VLOOKUP(P707,IDCODE!$A$1:$B$96,2,0)</f>
        <v>Không</v>
      </c>
      <c r="R707" s="135" t="e">
        <f>VLOOKUP(B707,DS!$D$3:$P$2489,13,0)</f>
        <v>#N/A</v>
      </c>
    </row>
    <row r="708" spans="1:18" ht="13.5">
      <c r="A708" s="133">
        <v>702</v>
      </c>
      <c r="B708" s="142">
        <f>DS!D704</f>
        <v>0</v>
      </c>
      <c r="C708" s="143" t="e">
        <f>VLOOKUP(B708,DS!$D$3:$I$2489,2,0)</f>
        <v>#N/A</v>
      </c>
      <c r="D708" s="144" t="e">
        <f>VLOOKUP(B708,DS!$D$3:$I$2489,3,0)</f>
        <v>#N/A</v>
      </c>
      <c r="E708" s="145" t="e">
        <f>VLOOKUP(B708,DS!$D$3:$I$2489,5,0)</f>
        <v>#N/A</v>
      </c>
      <c r="F708" s="145" t="e">
        <f>VLOOKUP(B708,DS!$D$3:$I$2489,6,0)</f>
        <v>#N/A</v>
      </c>
      <c r="G708" s="136"/>
      <c r="H708" s="136"/>
      <c r="I708" s="136"/>
      <c r="J708" s="136"/>
      <c r="K708" s="136"/>
      <c r="L708" s="136"/>
      <c r="M708" s="136"/>
      <c r="N708" s="136"/>
      <c r="O708" s="146"/>
      <c r="P708" s="134">
        <f t="shared" si="11"/>
        <v>0</v>
      </c>
      <c r="Q708" s="135" t="str">
        <f>VLOOKUP(P708,IDCODE!$A$1:$B$96,2,0)</f>
        <v>Không</v>
      </c>
      <c r="R708" s="135" t="e">
        <f>VLOOKUP(B708,DS!$D$3:$P$2489,13,0)</f>
        <v>#N/A</v>
      </c>
    </row>
    <row r="709" spans="1:18" ht="13.5">
      <c r="A709" s="133">
        <v>703</v>
      </c>
      <c r="B709" s="142">
        <f>DS!D705</f>
        <v>0</v>
      </c>
      <c r="C709" s="143" t="e">
        <f>VLOOKUP(B709,DS!$D$3:$I$2489,2,0)</f>
        <v>#N/A</v>
      </c>
      <c r="D709" s="144" t="e">
        <f>VLOOKUP(B709,DS!$D$3:$I$2489,3,0)</f>
        <v>#N/A</v>
      </c>
      <c r="E709" s="145" t="e">
        <f>VLOOKUP(B709,DS!$D$3:$I$2489,5,0)</f>
        <v>#N/A</v>
      </c>
      <c r="F709" s="145" t="e">
        <f>VLOOKUP(B709,DS!$D$3:$I$2489,6,0)</f>
        <v>#N/A</v>
      </c>
      <c r="G709" s="136"/>
      <c r="H709" s="136"/>
      <c r="I709" s="136"/>
      <c r="J709" s="136"/>
      <c r="K709" s="136"/>
      <c r="L709" s="136"/>
      <c r="M709" s="136"/>
      <c r="N709" s="136"/>
      <c r="O709" s="146"/>
      <c r="P709" s="134">
        <f t="shared" si="11"/>
        <v>0</v>
      </c>
      <c r="Q709" s="135" t="str">
        <f>VLOOKUP(P709,IDCODE!$A$1:$B$96,2,0)</f>
        <v>Không</v>
      </c>
      <c r="R709" s="135" t="e">
        <f>VLOOKUP(B709,DS!$D$3:$P$2489,13,0)</f>
        <v>#N/A</v>
      </c>
    </row>
    <row r="710" spans="1:18" ht="13.5">
      <c r="A710" s="133">
        <v>704</v>
      </c>
      <c r="B710" s="142">
        <f>DS!D706</f>
        <v>0</v>
      </c>
      <c r="C710" s="143" t="e">
        <f>VLOOKUP(B710,DS!$D$3:$I$2489,2,0)</f>
        <v>#N/A</v>
      </c>
      <c r="D710" s="144" t="e">
        <f>VLOOKUP(B710,DS!$D$3:$I$2489,3,0)</f>
        <v>#N/A</v>
      </c>
      <c r="E710" s="145" t="e">
        <f>VLOOKUP(B710,DS!$D$3:$I$2489,5,0)</f>
        <v>#N/A</v>
      </c>
      <c r="F710" s="145" t="e">
        <f>VLOOKUP(B710,DS!$D$3:$I$2489,6,0)</f>
        <v>#N/A</v>
      </c>
      <c r="G710" s="136"/>
      <c r="H710" s="136"/>
      <c r="I710" s="136"/>
      <c r="J710" s="136"/>
      <c r="K710" s="136"/>
      <c r="L710" s="136"/>
      <c r="M710" s="136"/>
      <c r="N710" s="136"/>
      <c r="O710" s="146"/>
      <c r="P710" s="134">
        <f t="shared" si="11"/>
        <v>0</v>
      </c>
      <c r="Q710" s="135" t="str">
        <f>VLOOKUP(P710,IDCODE!$A$1:$B$96,2,0)</f>
        <v>Không</v>
      </c>
      <c r="R710" s="135" t="e">
        <f>VLOOKUP(B710,DS!$D$3:$P$2489,13,0)</f>
        <v>#N/A</v>
      </c>
    </row>
    <row r="711" spans="1:18" ht="13.5">
      <c r="A711" s="133">
        <v>705</v>
      </c>
      <c r="B711" s="142">
        <f>DS!D707</f>
        <v>0</v>
      </c>
      <c r="C711" s="143" t="e">
        <f>VLOOKUP(B711,DS!$D$3:$I$2489,2,0)</f>
        <v>#N/A</v>
      </c>
      <c r="D711" s="144" t="e">
        <f>VLOOKUP(B711,DS!$D$3:$I$2489,3,0)</f>
        <v>#N/A</v>
      </c>
      <c r="E711" s="145" t="e">
        <f>VLOOKUP(B711,DS!$D$3:$I$2489,5,0)</f>
        <v>#N/A</v>
      </c>
      <c r="F711" s="145" t="e">
        <f>VLOOKUP(B711,DS!$D$3:$I$2489,6,0)</f>
        <v>#N/A</v>
      </c>
      <c r="G711" s="136"/>
      <c r="H711" s="136"/>
      <c r="I711" s="136"/>
      <c r="J711" s="136"/>
      <c r="K711" s="136"/>
      <c r="L711" s="136"/>
      <c r="M711" s="136"/>
      <c r="N711" s="136"/>
      <c r="O711" s="146"/>
      <c r="P711" s="134">
        <f t="shared" si="11"/>
        <v>0</v>
      </c>
      <c r="Q711" s="135" t="str">
        <f>VLOOKUP(P711,IDCODE!$A$1:$B$96,2,0)</f>
        <v>Không</v>
      </c>
      <c r="R711" s="135" t="e">
        <f>VLOOKUP(B711,DS!$D$3:$P$2489,13,0)</f>
        <v>#N/A</v>
      </c>
    </row>
    <row r="712" spans="1:18" ht="13.5">
      <c r="A712" s="133">
        <v>706</v>
      </c>
      <c r="B712" s="142">
        <f>DS!D708</f>
        <v>0</v>
      </c>
      <c r="C712" s="143" t="e">
        <f>VLOOKUP(B712,DS!$D$3:$I$2489,2,0)</f>
        <v>#N/A</v>
      </c>
      <c r="D712" s="144" t="e">
        <f>VLOOKUP(B712,DS!$D$3:$I$2489,3,0)</f>
        <v>#N/A</v>
      </c>
      <c r="E712" s="145" t="e">
        <f>VLOOKUP(B712,DS!$D$3:$I$2489,5,0)</f>
        <v>#N/A</v>
      </c>
      <c r="F712" s="145" t="e">
        <f>VLOOKUP(B712,DS!$D$3:$I$2489,6,0)</f>
        <v>#N/A</v>
      </c>
      <c r="G712" s="136"/>
      <c r="H712" s="136"/>
      <c r="I712" s="136"/>
      <c r="J712" s="136"/>
      <c r="K712" s="136"/>
      <c r="L712" s="136"/>
      <c r="M712" s="136"/>
      <c r="N712" s="136"/>
      <c r="O712" s="146"/>
      <c r="P712" s="134">
        <f t="shared" si="11"/>
        <v>0</v>
      </c>
      <c r="Q712" s="135" t="str">
        <f>VLOOKUP(P712,IDCODE!$A$1:$B$96,2,0)</f>
        <v>Không</v>
      </c>
      <c r="R712" s="135" t="e">
        <f>VLOOKUP(B712,DS!$D$3:$P$2489,13,0)</f>
        <v>#N/A</v>
      </c>
    </row>
    <row r="713" spans="1:18" ht="13.5">
      <c r="A713" s="133">
        <v>707</v>
      </c>
      <c r="B713" s="142">
        <f>DS!D709</f>
        <v>0</v>
      </c>
      <c r="C713" s="143" t="e">
        <f>VLOOKUP(B713,DS!$D$3:$I$2489,2,0)</f>
        <v>#N/A</v>
      </c>
      <c r="D713" s="144" t="e">
        <f>VLOOKUP(B713,DS!$D$3:$I$2489,3,0)</f>
        <v>#N/A</v>
      </c>
      <c r="E713" s="145" t="e">
        <f>VLOOKUP(B713,DS!$D$3:$I$2489,5,0)</f>
        <v>#N/A</v>
      </c>
      <c r="F713" s="145" t="e">
        <f>VLOOKUP(B713,DS!$D$3:$I$2489,6,0)</f>
        <v>#N/A</v>
      </c>
      <c r="G713" s="136"/>
      <c r="H713" s="136"/>
      <c r="I713" s="136"/>
      <c r="J713" s="136"/>
      <c r="K713" s="136"/>
      <c r="L713" s="136"/>
      <c r="M713" s="136"/>
      <c r="N713" s="136"/>
      <c r="O713" s="146"/>
      <c r="P713" s="134">
        <f t="shared" si="11"/>
        <v>0</v>
      </c>
      <c r="Q713" s="135" t="str">
        <f>VLOOKUP(P713,IDCODE!$A$1:$B$96,2,0)</f>
        <v>Không</v>
      </c>
      <c r="R713" s="135" t="e">
        <f>VLOOKUP(B713,DS!$D$3:$P$2489,13,0)</f>
        <v>#N/A</v>
      </c>
    </row>
    <row r="714" spans="1:18" ht="13.5">
      <c r="A714" s="133">
        <v>708</v>
      </c>
      <c r="B714" s="142">
        <f>DS!D710</f>
        <v>0</v>
      </c>
      <c r="C714" s="143" t="e">
        <f>VLOOKUP(B714,DS!$D$3:$I$2489,2,0)</f>
        <v>#N/A</v>
      </c>
      <c r="D714" s="144" t="e">
        <f>VLOOKUP(B714,DS!$D$3:$I$2489,3,0)</f>
        <v>#N/A</v>
      </c>
      <c r="E714" s="145" t="e">
        <f>VLOOKUP(B714,DS!$D$3:$I$2489,5,0)</f>
        <v>#N/A</v>
      </c>
      <c r="F714" s="145" t="e">
        <f>VLOOKUP(B714,DS!$D$3:$I$2489,6,0)</f>
        <v>#N/A</v>
      </c>
      <c r="G714" s="136"/>
      <c r="H714" s="136"/>
      <c r="I714" s="136"/>
      <c r="J714" s="136"/>
      <c r="K714" s="136"/>
      <c r="L714" s="136"/>
      <c r="M714" s="136"/>
      <c r="N714" s="136"/>
      <c r="O714" s="146"/>
      <c r="P714" s="134">
        <f t="shared" si="11"/>
        <v>0</v>
      </c>
      <c r="Q714" s="135" t="str">
        <f>VLOOKUP(P714,IDCODE!$A$1:$B$96,2,0)</f>
        <v>Không</v>
      </c>
      <c r="R714" s="135" t="e">
        <f>VLOOKUP(B714,DS!$D$3:$P$2489,13,0)</f>
        <v>#N/A</v>
      </c>
    </row>
    <row r="715" spans="1:18" ht="13.5">
      <c r="A715" s="133">
        <v>709</v>
      </c>
      <c r="B715" s="142">
        <f>DS!D711</f>
        <v>0</v>
      </c>
      <c r="C715" s="143" t="e">
        <f>VLOOKUP(B715,DS!$D$3:$I$2489,2,0)</f>
        <v>#N/A</v>
      </c>
      <c r="D715" s="144" t="e">
        <f>VLOOKUP(B715,DS!$D$3:$I$2489,3,0)</f>
        <v>#N/A</v>
      </c>
      <c r="E715" s="145" t="e">
        <f>VLOOKUP(B715,DS!$D$3:$I$2489,5,0)</f>
        <v>#N/A</v>
      </c>
      <c r="F715" s="145" t="e">
        <f>VLOOKUP(B715,DS!$D$3:$I$2489,6,0)</f>
        <v>#N/A</v>
      </c>
      <c r="G715" s="136"/>
      <c r="H715" s="136"/>
      <c r="I715" s="136"/>
      <c r="J715" s="136"/>
      <c r="K715" s="136"/>
      <c r="L715" s="136"/>
      <c r="M715" s="136"/>
      <c r="N715" s="136"/>
      <c r="O715" s="146"/>
      <c r="P715" s="134">
        <f t="shared" si="11"/>
        <v>0</v>
      </c>
      <c r="Q715" s="135" t="str">
        <f>VLOOKUP(P715,IDCODE!$A$1:$B$96,2,0)</f>
        <v>Không</v>
      </c>
      <c r="R715" s="135" t="e">
        <f>VLOOKUP(B715,DS!$D$3:$P$2489,13,0)</f>
        <v>#N/A</v>
      </c>
    </row>
    <row r="716" spans="1:18" ht="13.5">
      <c r="A716" s="133">
        <v>710</v>
      </c>
      <c r="B716" s="142">
        <f>DS!D712</f>
        <v>0</v>
      </c>
      <c r="C716" s="143" t="e">
        <f>VLOOKUP(B716,DS!$D$3:$I$2489,2,0)</f>
        <v>#N/A</v>
      </c>
      <c r="D716" s="144" t="e">
        <f>VLOOKUP(B716,DS!$D$3:$I$2489,3,0)</f>
        <v>#N/A</v>
      </c>
      <c r="E716" s="145" t="e">
        <f>VLOOKUP(B716,DS!$D$3:$I$2489,5,0)</f>
        <v>#N/A</v>
      </c>
      <c r="F716" s="145" t="e">
        <f>VLOOKUP(B716,DS!$D$3:$I$2489,6,0)</f>
        <v>#N/A</v>
      </c>
      <c r="G716" s="136"/>
      <c r="H716" s="136"/>
      <c r="I716" s="136"/>
      <c r="J716" s="136"/>
      <c r="K716" s="136"/>
      <c r="L716" s="136"/>
      <c r="M716" s="136"/>
      <c r="N716" s="136"/>
      <c r="O716" s="146"/>
      <c r="P716" s="134">
        <f t="shared" si="11"/>
        <v>0</v>
      </c>
      <c r="Q716" s="135" t="str">
        <f>VLOOKUP(P716,IDCODE!$A$1:$B$96,2,0)</f>
        <v>Không</v>
      </c>
      <c r="R716" s="135" t="e">
        <f>VLOOKUP(B716,DS!$D$3:$P$2489,13,0)</f>
        <v>#N/A</v>
      </c>
    </row>
    <row r="717" spans="1:18" ht="13.5">
      <c r="A717" s="133">
        <v>711</v>
      </c>
      <c r="B717" s="142">
        <f>DS!D713</f>
        <v>0</v>
      </c>
      <c r="C717" s="143" t="e">
        <f>VLOOKUP(B717,DS!$D$3:$I$2489,2,0)</f>
        <v>#N/A</v>
      </c>
      <c r="D717" s="144" t="e">
        <f>VLOOKUP(B717,DS!$D$3:$I$2489,3,0)</f>
        <v>#N/A</v>
      </c>
      <c r="E717" s="145" t="e">
        <f>VLOOKUP(B717,DS!$D$3:$I$2489,5,0)</f>
        <v>#N/A</v>
      </c>
      <c r="F717" s="145" t="e">
        <f>VLOOKUP(B717,DS!$D$3:$I$2489,6,0)</f>
        <v>#N/A</v>
      </c>
      <c r="G717" s="136"/>
      <c r="H717" s="136"/>
      <c r="I717" s="136"/>
      <c r="J717" s="136"/>
      <c r="K717" s="136"/>
      <c r="L717" s="136"/>
      <c r="M717" s="136"/>
      <c r="N717" s="136"/>
      <c r="O717" s="146"/>
      <c r="P717" s="134">
        <f t="shared" si="11"/>
        <v>0</v>
      </c>
      <c r="Q717" s="135" t="str">
        <f>VLOOKUP(P717,IDCODE!$A$1:$B$96,2,0)</f>
        <v>Không</v>
      </c>
      <c r="R717" s="135" t="e">
        <f>VLOOKUP(B717,DS!$D$3:$P$2489,13,0)</f>
        <v>#N/A</v>
      </c>
    </row>
    <row r="718" spans="1:18" ht="13.5">
      <c r="A718" s="133">
        <v>712</v>
      </c>
      <c r="B718" s="142">
        <f>DS!D714</f>
        <v>0</v>
      </c>
      <c r="C718" s="143" t="e">
        <f>VLOOKUP(B718,DS!$D$3:$I$2489,2,0)</f>
        <v>#N/A</v>
      </c>
      <c r="D718" s="144" t="e">
        <f>VLOOKUP(B718,DS!$D$3:$I$2489,3,0)</f>
        <v>#N/A</v>
      </c>
      <c r="E718" s="145" t="e">
        <f>VLOOKUP(B718,DS!$D$3:$I$2489,5,0)</f>
        <v>#N/A</v>
      </c>
      <c r="F718" s="145" t="e">
        <f>VLOOKUP(B718,DS!$D$3:$I$2489,6,0)</f>
        <v>#N/A</v>
      </c>
      <c r="G718" s="136"/>
      <c r="H718" s="136"/>
      <c r="I718" s="136"/>
      <c r="J718" s="136"/>
      <c r="K718" s="136"/>
      <c r="L718" s="136"/>
      <c r="M718" s="136"/>
      <c r="N718" s="136"/>
      <c r="O718" s="146"/>
      <c r="P718" s="134">
        <f t="shared" si="11"/>
        <v>0</v>
      </c>
      <c r="Q718" s="135" t="str">
        <f>VLOOKUP(P718,IDCODE!$A$1:$B$96,2,0)</f>
        <v>Không</v>
      </c>
      <c r="R718" s="135" t="e">
        <f>VLOOKUP(B718,DS!$D$3:$P$2489,13,0)</f>
        <v>#N/A</v>
      </c>
    </row>
    <row r="719" spans="1:18" ht="13.5">
      <c r="A719" s="133">
        <v>713</v>
      </c>
      <c r="B719" s="142">
        <f>DS!D715</f>
        <v>0</v>
      </c>
      <c r="C719" s="143" t="e">
        <f>VLOOKUP(B719,DS!$D$3:$I$2489,2,0)</f>
        <v>#N/A</v>
      </c>
      <c r="D719" s="144" t="e">
        <f>VLOOKUP(B719,DS!$D$3:$I$2489,3,0)</f>
        <v>#N/A</v>
      </c>
      <c r="E719" s="145" t="e">
        <f>VLOOKUP(B719,DS!$D$3:$I$2489,5,0)</f>
        <v>#N/A</v>
      </c>
      <c r="F719" s="145" t="e">
        <f>VLOOKUP(B719,DS!$D$3:$I$2489,6,0)</f>
        <v>#N/A</v>
      </c>
      <c r="G719" s="136"/>
      <c r="H719" s="136"/>
      <c r="I719" s="136"/>
      <c r="J719" s="136"/>
      <c r="K719" s="136"/>
      <c r="L719" s="136"/>
      <c r="M719" s="136"/>
      <c r="N719" s="136"/>
      <c r="O719" s="146"/>
      <c r="P719" s="134">
        <f t="shared" si="11"/>
        <v>0</v>
      </c>
      <c r="Q719" s="135" t="str">
        <f>VLOOKUP(P719,IDCODE!$A$1:$B$96,2,0)</f>
        <v>Không</v>
      </c>
      <c r="R719" s="135" t="e">
        <f>VLOOKUP(B719,DS!$D$3:$P$2489,13,0)</f>
        <v>#N/A</v>
      </c>
    </row>
    <row r="720" spans="1:18" ht="13.5">
      <c r="A720" s="133">
        <v>714</v>
      </c>
      <c r="B720" s="142">
        <f>DS!D716</f>
        <v>0</v>
      </c>
      <c r="C720" s="143" t="e">
        <f>VLOOKUP(B720,DS!$D$3:$I$2489,2,0)</f>
        <v>#N/A</v>
      </c>
      <c r="D720" s="144" t="e">
        <f>VLOOKUP(B720,DS!$D$3:$I$2489,3,0)</f>
        <v>#N/A</v>
      </c>
      <c r="E720" s="145" t="e">
        <f>VLOOKUP(B720,DS!$D$3:$I$2489,5,0)</f>
        <v>#N/A</v>
      </c>
      <c r="F720" s="145" t="e">
        <f>VLOOKUP(B720,DS!$D$3:$I$2489,6,0)</f>
        <v>#N/A</v>
      </c>
      <c r="G720" s="136"/>
      <c r="H720" s="136"/>
      <c r="I720" s="136"/>
      <c r="J720" s="136"/>
      <c r="K720" s="136"/>
      <c r="L720" s="136"/>
      <c r="M720" s="136"/>
      <c r="N720" s="136"/>
      <c r="O720" s="146"/>
      <c r="P720" s="134">
        <f t="shared" si="11"/>
        <v>0</v>
      </c>
      <c r="Q720" s="135" t="str">
        <f>VLOOKUP(P720,IDCODE!$A$1:$B$96,2,0)</f>
        <v>Không</v>
      </c>
      <c r="R720" s="135" t="e">
        <f>VLOOKUP(B720,DS!$D$3:$P$2489,13,0)</f>
        <v>#N/A</v>
      </c>
    </row>
    <row r="721" spans="1:18" ht="13.5">
      <c r="A721" s="133">
        <v>715</v>
      </c>
      <c r="B721" s="142">
        <f>DS!D717</f>
        <v>0</v>
      </c>
      <c r="C721" s="143" t="e">
        <f>VLOOKUP(B721,DS!$D$3:$I$2489,2,0)</f>
        <v>#N/A</v>
      </c>
      <c r="D721" s="144" t="e">
        <f>VLOOKUP(B721,DS!$D$3:$I$2489,3,0)</f>
        <v>#N/A</v>
      </c>
      <c r="E721" s="145" t="e">
        <f>VLOOKUP(B721,DS!$D$3:$I$2489,5,0)</f>
        <v>#N/A</v>
      </c>
      <c r="F721" s="145" t="e">
        <f>VLOOKUP(B721,DS!$D$3:$I$2489,6,0)</f>
        <v>#N/A</v>
      </c>
      <c r="G721" s="136"/>
      <c r="H721" s="136"/>
      <c r="I721" s="136"/>
      <c r="J721" s="136"/>
      <c r="K721" s="136"/>
      <c r="L721" s="136"/>
      <c r="M721" s="136"/>
      <c r="N721" s="136"/>
      <c r="O721" s="146"/>
      <c r="P721" s="134">
        <f t="shared" si="11"/>
        <v>0</v>
      </c>
      <c r="Q721" s="135" t="str">
        <f>VLOOKUP(P721,IDCODE!$A$1:$B$96,2,0)</f>
        <v>Không</v>
      </c>
      <c r="R721" s="135" t="e">
        <f>VLOOKUP(B721,DS!$D$3:$P$2489,13,0)</f>
        <v>#N/A</v>
      </c>
    </row>
    <row r="722" spans="1:18" ht="13.5">
      <c r="A722" s="133">
        <v>716</v>
      </c>
      <c r="B722" s="142">
        <f>DS!D718</f>
        <v>0</v>
      </c>
      <c r="C722" s="143" t="e">
        <f>VLOOKUP(B722,DS!$D$3:$I$2489,2,0)</f>
        <v>#N/A</v>
      </c>
      <c r="D722" s="144" t="e">
        <f>VLOOKUP(B722,DS!$D$3:$I$2489,3,0)</f>
        <v>#N/A</v>
      </c>
      <c r="E722" s="145" t="e">
        <f>VLOOKUP(B722,DS!$D$3:$I$2489,5,0)</f>
        <v>#N/A</v>
      </c>
      <c r="F722" s="145" t="e">
        <f>VLOOKUP(B722,DS!$D$3:$I$2489,6,0)</f>
        <v>#N/A</v>
      </c>
      <c r="G722" s="136"/>
      <c r="H722" s="136"/>
      <c r="I722" s="136"/>
      <c r="J722" s="136"/>
      <c r="K722" s="136"/>
      <c r="L722" s="136"/>
      <c r="M722" s="136"/>
      <c r="N722" s="136"/>
      <c r="O722" s="146"/>
      <c r="P722" s="134">
        <f t="shared" si="11"/>
        <v>0</v>
      </c>
      <c r="Q722" s="135" t="str">
        <f>VLOOKUP(P722,IDCODE!$A$1:$B$96,2,0)</f>
        <v>Không</v>
      </c>
      <c r="R722" s="135" t="e">
        <f>VLOOKUP(B722,DS!$D$3:$P$2489,13,0)</f>
        <v>#N/A</v>
      </c>
    </row>
    <row r="723" spans="1:18" ht="13.5">
      <c r="A723" s="133">
        <v>717</v>
      </c>
      <c r="B723" s="142">
        <f>DS!D719</f>
        <v>0</v>
      </c>
      <c r="C723" s="143" t="e">
        <f>VLOOKUP(B723,DS!$D$3:$I$2489,2,0)</f>
        <v>#N/A</v>
      </c>
      <c r="D723" s="144" t="e">
        <f>VLOOKUP(B723,DS!$D$3:$I$2489,3,0)</f>
        <v>#N/A</v>
      </c>
      <c r="E723" s="145" t="e">
        <f>VLOOKUP(B723,DS!$D$3:$I$2489,5,0)</f>
        <v>#N/A</v>
      </c>
      <c r="F723" s="145" t="e">
        <f>VLOOKUP(B723,DS!$D$3:$I$2489,6,0)</f>
        <v>#N/A</v>
      </c>
      <c r="G723" s="136"/>
      <c r="H723" s="136"/>
      <c r="I723" s="136"/>
      <c r="J723" s="136"/>
      <c r="K723" s="136"/>
      <c r="L723" s="136"/>
      <c r="M723" s="136"/>
      <c r="N723" s="136"/>
      <c r="O723" s="146"/>
      <c r="P723" s="134">
        <f t="shared" si="11"/>
        <v>0</v>
      </c>
      <c r="Q723" s="135" t="str">
        <f>VLOOKUP(P723,IDCODE!$A$1:$B$96,2,0)</f>
        <v>Không</v>
      </c>
      <c r="R723" s="135" t="e">
        <f>VLOOKUP(B723,DS!$D$3:$P$2489,13,0)</f>
        <v>#N/A</v>
      </c>
    </row>
    <row r="724" spans="1:18" ht="13.5">
      <c r="A724" s="133">
        <v>718</v>
      </c>
      <c r="B724" s="142">
        <f>DS!D720</f>
        <v>0</v>
      </c>
      <c r="C724" s="143" t="e">
        <f>VLOOKUP(B724,DS!$D$3:$I$2489,2,0)</f>
        <v>#N/A</v>
      </c>
      <c r="D724" s="144" t="e">
        <f>VLOOKUP(B724,DS!$D$3:$I$2489,3,0)</f>
        <v>#N/A</v>
      </c>
      <c r="E724" s="145" t="e">
        <f>VLOOKUP(B724,DS!$D$3:$I$2489,5,0)</f>
        <v>#N/A</v>
      </c>
      <c r="F724" s="145" t="e">
        <f>VLOOKUP(B724,DS!$D$3:$I$2489,6,0)</f>
        <v>#N/A</v>
      </c>
      <c r="G724" s="136"/>
      <c r="H724" s="136"/>
      <c r="I724" s="136"/>
      <c r="J724" s="136"/>
      <c r="K724" s="136"/>
      <c r="L724" s="136"/>
      <c r="M724" s="136"/>
      <c r="N724" s="136"/>
      <c r="O724" s="146"/>
      <c r="P724" s="134">
        <f t="shared" si="11"/>
        <v>0</v>
      </c>
      <c r="Q724" s="135" t="str">
        <f>VLOOKUP(P724,IDCODE!$A$1:$B$96,2,0)</f>
        <v>Không</v>
      </c>
      <c r="R724" s="135" t="e">
        <f>VLOOKUP(B724,DS!$D$3:$P$2489,13,0)</f>
        <v>#N/A</v>
      </c>
    </row>
    <row r="725" spans="1:18" ht="13.5">
      <c r="A725" s="133">
        <v>719</v>
      </c>
      <c r="B725" s="142">
        <f>DS!D721</f>
        <v>0</v>
      </c>
      <c r="C725" s="143" t="e">
        <f>VLOOKUP(B725,DS!$D$3:$I$2489,2,0)</f>
        <v>#N/A</v>
      </c>
      <c r="D725" s="144" t="e">
        <f>VLOOKUP(B725,DS!$D$3:$I$2489,3,0)</f>
        <v>#N/A</v>
      </c>
      <c r="E725" s="145" t="e">
        <f>VLOOKUP(B725,DS!$D$3:$I$2489,5,0)</f>
        <v>#N/A</v>
      </c>
      <c r="F725" s="145" t="e">
        <f>VLOOKUP(B725,DS!$D$3:$I$2489,6,0)</f>
        <v>#N/A</v>
      </c>
      <c r="G725" s="136"/>
      <c r="H725" s="136"/>
      <c r="I725" s="136"/>
      <c r="J725" s="136"/>
      <c r="K725" s="136"/>
      <c r="L725" s="136"/>
      <c r="M725" s="136"/>
      <c r="N725" s="136"/>
      <c r="O725" s="146"/>
      <c r="P725" s="134">
        <f t="shared" si="11"/>
        <v>0</v>
      </c>
      <c r="Q725" s="135" t="str">
        <f>VLOOKUP(P725,IDCODE!$A$1:$B$96,2,0)</f>
        <v>Không</v>
      </c>
      <c r="R725" s="135" t="e">
        <f>VLOOKUP(B725,DS!$D$3:$P$2489,13,0)</f>
        <v>#N/A</v>
      </c>
    </row>
    <row r="726" spans="1:18" ht="13.5">
      <c r="A726" s="133">
        <v>720</v>
      </c>
      <c r="B726" s="142">
        <f>DS!D722</f>
        <v>0</v>
      </c>
      <c r="C726" s="143" t="e">
        <f>VLOOKUP(B726,DS!$D$3:$I$2489,2,0)</f>
        <v>#N/A</v>
      </c>
      <c r="D726" s="144" t="e">
        <f>VLOOKUP(B726,DS!$D$3:$I$2489,3,0)</f>
        <v>#N/A</v>
      </c>
      <c r="E726" s="145" t="e">
        <f>VLOOKUP(B726,DS!$D$3:$I$2489,5,0)</f>
        <v>#N/A</v>
      </c>
      <c r="F726" s="145" t="e">
        <f>VLOOKUP(B726,DS!$D$3:$I$2489,6,0)</f>
        <v>#N/A</v>
      </c>
      <c r="G726" s="136"/>
      <c r="H726" s="136"/>
      <c r="I726" s="136"/>
      <c r="J726" s="136"/>
      <c r="K726" s="136"/>
      <c r="L726" s="136"/>
      <c r="M726" s="136"/>
      <c r="N726" s="136"/>
      <c r="O726" s="146"/>
      <c r="P726" s="134">
        <f t="shared" si="11"/>
        <v>0</v>
      </c>
      <c r="Q726" s="135" t="str">
        <f>VLOOKUP(P726,IDCODE!$A$1:$B$96,2,0)</f>
        <v>Không</v>
      </c>
      <c r="R726" s="135" t="e">
        <f>VLOOKUP(B726,DS!$D$3:$P$2489,13,0)</f>
        <v>#N/A</v>
      </c>
    </row>
    <row r="727" spans="1:18" ht="13.5">
      <c r="A727" s="133">
        <v>721</v>
      </c>
      <c r="B727" s="142">
        <f>DS!D723</f>
        <v>0</v>
      </c>
      <c r="C727" s="143" t="e">
        <f>VLOOKUP(B727,DS!$D$3:$I$2489,2,0)</f>
        <v>#N/A</v>
      </c>
      <c r="D727" s="144" t="e">
        <f>VLOOKUP(B727,DS!$D$3:$I$2489,3,0)</f>
        <v>#N/A</v>
      </c>
      <c r="E727" s="145" t="e">
        <f>VLOOKUP(B727,DS!$D$3:$I$2489,5,0)</f>
        <v>#N/A</v>
      </c>
      <c r="F727" s="145" t="e">
        <f>VLOOKUP(B727,DS!$D$3:$I$2489,6,0)</f>
        <v>#N/A</v>
      </c>
      <c r="G727" s="136"/>
      <c r="H727" s="136"/>
      <c r="I727" s="136"/>
      <c r="J727" s="136"/>
      <c r="K727" s="136"/>
      <c r="L727" s="136"/>
      <c r="M727" s="136"/>
      <c r="N727" s="136"/>
      <c r="O727" s="146"/>
      <c r="P727" s="134">
        <f t="shared" si="11"/>
        <v>0</v>
      </c>
      <c r="Q727" s="135" t="str">
        <f>VLOOKUP(P727,IDCODE!$A$1:$B$96,2,0)</f>
        <v>Không</v>
      </c>
      <c r="R727" s="135" t="e">
        <f>VLOOKUP(B727,DS!$D$3:$P$2489,13,0)</f>
        <v>#N/A</v>
      </c>
    </row>
    <row r="728" spans="1:18" ht="13.5">
      <c r="A728" s="133">
        <v>722</v>
      </c>
      <c r="B728" s="142">
        <f>DS!D724</f>
        <v>0</v>
      </c>
      <c r="C728" s="143" t="e">
        <f>VLOOKUP(B728,DS!$D$3:$I$2489,2,0)</f>
        <v>#N/A</v>
      </c>
      <c r="D728" s="144" t="e">
        <f>VLOOKUP(B728,DS!$D$3:$I$2489,3,0)</f>
        <v>#N/A</v>
      </c>
      <c r="E728" s="145" t="e">
        <f>VLOOKUP(B728,DS!$D$3:$I$2489,5,0)</f>
        <v>#N/A</v>
      </c>
      <c r="F728" s="145" t="e">
        <f>VLOOKUP(B728,DS!$D$3:$I$2489,6,0)</f>
        <v>#N/A</v>
      </c>
      <c r="G728" s="136"/>
      <c r="H728" s="136"/>
      <c r="I728" s="136"/>
      <c r="J728" s="136"/>
      <c r="K728" s="136"/>
      <c r="L728" s="136"/>
      <c r="M728" s="136"/>
      <c r="N728" s="136"/>
      <c r="O728" s="146"/>
      <c r="P728" s="134">
        <f t="shared" si="11"/>
        <v>0</v>
      </c>
      <c r="Q728" s="135" t="str">
        <f>VLOOKUP(P728,IDCODE!$A$1:$B$96,2,0)</f>
        <v>Không</v>
      </c>
      <c r="R728" s="135" t="e">
        <f>VLOOKUP(B728,DS!$D$3:$P$2489,13,0)</f>
        <v>#N/A</v>
      </c>
    </row>
    <row r="729" spans="1:18" ht="13.5">
      <c r="A729" s="133">
        <v>723</v>
      </c>
      <c r="B729" s="142">
        <f>DS!D725</f>
        <v>0</v>
      </c>
      <c r="C729" s="143" t="e">
        <f>VLOOKUP(B729,DS!$D$3:$I$2489,2,0)</f>
        <v>#N/A</v>
      </c>
      <c r="D729" s="144" t="e">
        <f>VLOOKUP(B729,DS!$D$3:$I$2489,3,0)</f>
        <v>#N/A</v>
      </c>
      <c r="E729" s="145" t="e">
        <f>VLOOKUP(B729,DS!$D$3:$I$2489,5,0)</f>
        <v>#N/A</v>
      </c>
      <c r="F729" s="145" t="e">
        <f>VLOOKUP(B729,DS!$D$3:$I$2489,6,0)</f>
        <v>#N/A</v>
      </c>
      <c r="G729" s="136"/>
      <c r="H729" s="136"/>
      <c r="I729" s="136"/>
      <c r="J729" s="136"/>
      <c r="K729" s="136"/>
      <c r="L729" s="136"/>
      <c r="M729" s="136"/>
      <c r="N729" s="136"/>
      <c r="O729" s="146"/>
      <c r="P729" s="134">
        <f t="shared" ref="P729:P792" si="12">IF(OR(ISNUMBER(O729)=FALSE,$P$6&lt;&gt;100%,O729&lt;4),0,ROUND(SUMPRODUCT($G$6:$O$6,G729:O729),1))</f>
        <v>0</v>
      </c>
      <c r="Q729" s="135" t="str">
        <f>VLOOKUP(P729,IDCODE!$A$1:$B$96,2,0)</f>
        <v>Không</v>
      </c>
      <c r="R729" s="135" t="e">
        <f>VLOOKUP(B729,DS!$D$3:$P$2489,13,0)</f>
        <v>#N/A</v>
      </c>
    </row>
    <row r="730" spans="1:18" ht="13.5">
      <c r="A730" s="133">
        <v>724</v>
      </c>
      <c r="B730" s="142">
        <f>DS!D726</f>
        <v>0</v>
      </c>
      <c r="C730" s="143" t="e">
        <f>VLOOKUP(B730,DS!$D$3:$I$2489,2,0)</f>
        <v>#N/A</v>
      </c>
      <c r="D730" s="144" t="e">
        <f>VLOOKUP(B730,DS!$D$3:$I$2489,3,0)</f>
        <v>#N/A</v>
      </c>
      <c r="E730" s="145" t="e">
        <f>VLOOKUP(B730,DS!$D$3:$I$2489,5,0)</f>
        <v>#N/A</v>
      </c>
      <c r="F730" s="145" t="e">
        <f>VLOOKUP(B730,DS!$D$3:$I$2489,6,0)</f>
        <v>#N/A</v>
      </c>
      <c r="G730" s="136"/>
      <c r="H730" s="136"/>
      <c r="I730" s="136"/>
      <c r="J730" s="136"/>
      <c r="K730" s="136"/>
      <c r="L730" s="136"/>
      <c r="M730" s="136"/>
      <c r="N730" s="136"/>
      <c r="O730" s="146"/>
      <c r="P730" s="134">
        <f t="shared" si="12"/>
        <v>0</v>
      </c>
      <c r="Q730" s="135" t="str">
        <f>VLOOKUP(P730,IDCODE!$A$1:$B$96,2,0)</f>
        <v>Không</v>
      </c>
      <c r="R730" s="135" t="e">
        <f>VLOOKUP(B730,DS!$D$3:$P$2489,13,0)</f>
        <v>#N/A</v>
      </c>
    </row>
    <row r="731" spans="1:18" ht="13.5">
      <c r="A731" s="133">
        <v>725</v>
      </c>
      <c r="B731" s="142">
        <f>DS!D727</f>
        <v>0</v>
      </c>
      <c r="C731" s="143" t="e">
        <f>VLOOKUP(B731,DS!$D$3:$I$2489,2,0)</f>
        <v>#N/A</v>
      </c>
      <c r="D731" s="144" t="e">
        <f>VLOOKUP(B731,DS!$D$3:$I$2489,3,0)</f>
        <v>#N/A</v>
      </c>
      <c r="E731" s="145" t="e">
        <f>VLOOKUP(B731,DS!$D$3:$I$2489,5,0)</f>
        <v>#N/A</v>
      </c>
      <c r="F731" s="145" t="e">
        <f>VLOOKUP(B731,DS!$D$3:$I$2489,6,0)</f>
        <v>#N/A</v>
      </c>
      <c r="G731" s="136"/>
      <c r="H731" s="136"/>
      <c r="I731" s="136"/>
      <c r="J731" s="136"/>
      <c r="K731" s="136"/>
      <c r="L731" s="136"/>
      <c r="M731" s="136"/>
      <c r="N731" s="136"/>
      <c r="O731" s="146"/>
      <c r="P731" s="134">
        <f t="shared" si="12"/>
        <v>0</v>
      </c>
      <c r="Q731" s="135" t="str">
        <f>VLOOKUP(P731,IDCODE!$A$1:$B$96,2,0)</f>
        <v>Không</v>
      </c>
      <c r="R731" s="135" t="e">
        <f>VLOOKUP(B731,DS!$D$3:$P$2489,13,0)</f>
        <v>#N/A</v>
      </c>
    </row>
    <row r="732" spans="1:18" ht="13.5">
      <c r="A732" s="133">
        <v>726</v>
      </c>
      <c r="B732" s="142">
        <f>DS!D728</f>
        <v>0</v>
      </c>
      <c r="C732" s="143" t="e">
        <f>VLOOKUP(B732,DS!$D$3:$I$2489,2,0)</f>
        <v>#N/A</v>
      </c>
      <c r="D732" s="144" t="e">
        <f>VLOOKUP(B732,DS!$D$3:$I$2489,3,0)</f>
        <v>#N/A</v>
      </c>
      <c r="E732" s="145" t="e">
        <f>VLOOKUP(B732,DS!$D$3:$I$2489,5,0)</f>
        <v>#N/A</v>
      </c>
      <c r="F732" s="145" t="e">
        <f>VLOOKUP(B732,DS!$D$3:$I$2489,6,0)</f>
        <v>#N/A</v>
      </c>
      <c r="G732" s="136"/>
      <c r="H732" s="136"/>
      <c r="I732" s="136"/>
      <c r="J732" s="136"/>
      <c r="K732" s="136"/>
      <c r="L732" s="136"/>
      <c r="M732" s="136"/>
      <c r="N732" s="136"/>
      <c r="O732" s="146"/>
      <c r="P732" s="134">
        <f t="shared" si="12"/>
        <v>0</v>
      </c>
      <c r="Q732" s="135" t="str">
        <f>VLOOKUP(P732,IDCODE!$A$1:$B$96,2,0)</f>
        <v>Không</v>
      </c>
      <c r="R732" s="135" t="e">
        <f>VLOOKUP(B732,DS!$D$3:$P$2489,13,0)</f>
        <v>#N/A</v>
      </c>
    </row>
    <row r="733" spans="1:18" ht="13.5">
      <c r="A733" s="133">
        <v>727</v>
      </c>
      <c r="B733" s="142">
        <f>DS!D729</f>
        <v>0</v>
      </c>
      <c r="C733" s="143" t="e">
        <f>VLOOKUP(B733,DS!$D$3:$I$2489,2,0)</f>
        <v>#N/A</v>
      </c>
      <c r="D733" s="144" t="e">
        <f>VLOOKUP(B733,DS!$D$3:$I$2489,3,0)</f>
        <v>#N/A</v>
      </c>
      <c r="E733" s="145" t="e">
        <f>VLOOKUP(B733,DS!$D$3:$I$2489,5,0)</f>
        <v>#N/A</v>
      </c>
      <c r="F733" s="145" t="e">
        <f>VLOOKUP(B733,DS!$D$3:$I$2489,6,0)</f>
        <v>#N/A</v>
      </c>
      <c r="G733" s="136"/>
      <c r="H733" s="136"/>
      <c r="I733" s="136"/>
      <c r="J733" s="136"/>
      <c r="K733" s="136"/>
      <c r="L733" s="136"/>
      <c r="M733" s="136"/>
      <c r="N733" s="136"/>
      <c r="O733" s="146"/>
      <c r="P733" s="134">
        <f t="shared" si="12"/>
        <v>0</v>
      </c>
      <c r="Q733" s="135" t="str">
        <f>VLOOKUP(P733,IDCODE!$A$1:$B$96,2,0)</f>
        <v>Không</v>
      </c>
      <c r="R733" s="135" t="e">
        <f>VLOOKUP(B733,DS!$D$3:$P$2489,13,0)</f>
        <v>#N/A</v>
      </c>
    </row>
    <row r="734" spans="1:18" ht="13.5">
      <c r="A734" s="133">
        <v>728</v>
      </c>
      <c r="B734" s="142">
        <f>DS!D730</f>
        <v>0</v>
      </c>
      <c r="C734" s="143" t="e">
        <f>VLOOKUP(B734,DS!$D$3:$I$2489,2,0)</f>
        <v>#N/A</v>
      </c>
      <c r="D734" s="144" t="e">
        <f>VLOOKUP(B734,DS!$D$3:$I$2489,3,0)</f>
        <v>#N/A</v>
      </c>
      <c r="E734" s="145" t="e">
        <f>VLOOKUP(B734,DS!$D$3:$I$2489,5,0)</f>
        <v>#N/A</v>
      </c>
      <c r="F734" s="145" t="e">
        <f>VLOOKUP(B734,DS!$D$3:$I$2489,6,0)</f>
        <v>#N/A</v>
      </c>
      <c r="G734" s="136"/>
      <c r="H734" s="136"/>
      <c r="I734" s="136"/>
      <c r="J734" s="136"/>
      <c r="K734" s="136"/>
      <c r="L734" s="136"/>
      <c r="M734" s="136"/>
      <c r="N734" s="136"/>
      <c r="O734" s="146"/>
      <c r="P734" s="134">
        <f t="shared" si="12"/>
        <v>0</v>
      </c>
      <c r="Q734" s="135" t="str">
        <f>VLOOKUP(P734,IDCODE!$A$1:$B$96,2,0)</f>
        <v>Không</v>
      </c>
      <c r="R734" s="135" t="e">
        <f>VLOOKUP(B734,DS!$D$3:$P$2489,13,0)</f>
        <v>#N/A</v>
      </c>
    </row>
    <row r="735" spans="1:18" ht="13.5">
      <c r="A735" s="133">
        <v>729</v>
      </c>
      <c r="B735" s="142">
        <f>DS!D731</f>
        <v>0</v>
      </c>
      <c r="C735" s="143" t="e">
        <f>VLOOKUP(B735,DS!$D$3:$I$2489,2,0)</f>
        <v>#N/A</v>
      </c>
      <c r="D735" s="144" t="e">
        <f>VLOOKUP(B735,DS!$D$3:$I$2489,3,0)</f>
        <v>#N/A</v>
      </c>
      <c r="E735" s="145" t="e">
        <f>VLOOKUP(B735,DS!$D$3:$I$2489,5,0)</f>
        <v>#N/A</v>
      </c>
      <c r="F735" s="145" t="e">
        <f>VLOOKUP(B735,DS!$D$3:$I$2489,6,0)</f>
        <v>#N/A</v>
      </c>
      <c r="G735" s="136"/>
      <c r="H735" s="136"/>
      <c r="I735" s="136"/>
      <c r="J735" s="136"/>
      <c r="K735" s="136"/>
      <c r="L735" s="136"/>
      <c r="M735" s="136"/>
      <c r="N735" s="136"/>
      <c r="O735" s="146"/>
      <c r="P735" s="134">
        <f t="shared" si="12"/>
        <v>0</v>
      </c>
      <c r="Q735" s="135" t="str">
        <f>VLOOKUP(P735,IDCODE!$A$1:$B$96,2,0)</f>
        <v>Không</v>
      </c>
      <c r="R735" s="135" t="e">
        <f>VLOOKUP(B735,DS!$D$3:$P$2489,13,0)</f>
        <v>#N/A</v>
      </c>
    </row>
    <row r="736" spans="1:18" ht="13.5">
      <c r="A736" s="133">
        <v>730</v>
      </c>
      <c r="B736" s="142">
        <f>DS!D732</f>
        <v>0</v>
      </c>
      <c r="C736" s="143" t="e">
        <f>VLOOKUP(B736,DS!$D$3:$I$2489,2,0)</f>
        <v>#N/A</v>
      </c>
      <c r="D736" s="144" t="e">
        <f>VLOOKUP(B736,DS!$D$3:$I$2489,3,0)</f>
        <v>#N/A</v>
      </c>
      <c r="E736" s="145" t="e">
        <f>VLOOKUP(B736,DS!$D$3:$I$2489,5,0)</f>
        <v>#N/A</v>
      </c>
      <c r="F736" s="145" t="e">
        <f>VLOOKUP(B736,DS!$D$3:$I$2489,6,0)</f>
        <v>#N/A</v>
      </c>
      <c r="G736" s="136"/>
      <c r="H736" s="136"/>
      <c r="I736" s="136"/>
      <c r="J736" s="136"/>
      <c r="K736" s="136"/>
      <c r="L736" s="136"/>
      <c r="M736" s="136"/>
      <c r="N736" s="136"/>
      <c r="O736" s="146"/>
      <c r="P736" s="134">
        <f t="shared" si="12"/>
        <v>0</v>
      </c>
      <c r="Q736" s="135" t="str">
        <f>VLOOKUP(P736,IDCODE!$A$1:$B$96,2,0)</f>
        <v>Không</v>
      </c>
      <c r="R736" s="135" t="e">
        <f>VLOOKUP(B736,DS!$D$3:$P$2489,13,0)</f>
        <v>#N/A</v>
      </c>
    </row>
    <row r="737" spans="1:18" ht="13.5">
      <c r="A737" s="133">
        <v>731</v>
      </c>
      <c r="B737" s="142">
        <f>DS!D733</f>
        <v>0</v>
      </c>
      <c r="C737" s="143" t="e">
        <f>VLOOKUP(B737,DS!$D$3:$I$2489,2,0)</f>
        <v>#N/A</v>
      </c>
      <c r="D737" s="144" t="e">
        <f>VLOOKUP(B737,DS!$D$3:$I$2489,3,0)</f>
        <v>#N/A</v>
      </c>
      <c r="E737" s="145" t="e">
        <f>VLOOKUP(B737,DS!$D$3:$I$2489,5,0)</f>
        <v>#N/A</v>
      </c>
      <c r="F737" s="145" t="e">
        <f>VLOOKUP(B737,DS!$D$3:$I$2489,6,0)</f>
        <v>#N/A</v>
      </c>
      <c r="G737" s="136"/>
      <c r="H737" s="136"/>
      <c r="I737" s="136"/>
      <c r="J737" s="136"/>
      <c r="K737" s="136"/>
      <c r="L737" s="136"/>
      <c r="M737" s="136"/>
      <c r="N737" s="136"/>
      <c r="O737" s="146"/>
      <c r="P737" s="134">
        <f t="shared" si="12"/>
        <v>0</v>
      </c>
      <c r="Q737" s="135" t="str">
        <f>VLOOKUP(P737,IDCODE!$A$1:$B$96,2,0)</f>
        <v>Không</v>
      </c>
      <c r="R737" s="135" t="e">
        <f>VLOOKUP(B737,DS!$D$3:$P$2489,13,0)</f>
        <v>#N/A</v>
      </c>
    </row>
    <row r="738" spans="1:18" ht="13.5">
      <c r="A738" s="133">
        <v>732</v>
      </c>
      <c r="B738" s="142">
        <f>DS!D734</f>
        <v>0</v>
      </c>
      <c r="C738" s="143" t="e">
        <f>VLOOKUP(B738,DS!$D$3:$I$2489,2,0)</f>
        <v>#N/A</v>
      </c>
      <c r="D738" s="144" t="e">
        <f>VLOOKUP(B738,DS!$D$3:$I$2489,3,0)</f>
        <v>#N/A</v>
      </c>
      <c r="E738" s="145" t="e">
        <f>VLOOKUP(B738,DS!$D$3:$I$2489,5,0)</f>
        <v>#N/A</v>
      </c>
      <c r="F738" s="145" t="e">
        <f>VLOOKUP(B738,DS!$D$3:$I$2489,6,0)</f>
        <v>#N/A</v>
      </c>
      <c r="G738" s="136"/>
      <c r="H738" s="136"/>
      <c r="I738" s="136"/>
      <c r="J738" s="136"/>
      <c r="K738" s="136"/>
      <c r="L738" s="136"/>
      <c r="M738" s="136"/>
      <c r="N738" s="136"/>
      <c r="O738" s="146"/>
      <c r="P738" s="134">
        <f t="shared" si="12"/>
        <v>0</v>
      </c>
      <c r="Q738" s="135" t="str">
        <f>VLOOKUP(P738,IDCODE!$A$1:$B$96,2,0)</f>
        <v>Không</v>
      </c>
      <c r="R738" s="135" t="e">
        <f>VLOOKUP(B738,DS!$D$3:$P$2489,13,0)</f>
        <v>#N/A</v>
      </c>
    </row>
    <row r="739" spans="1:18" ht="13.5">
      <c r="A739" s="133">
        <v>733</v>
      </c>
      <c r="B739" s="142">
        <f>DS!D735</f>
        <v>0</v>
      </c>
      <c r="C739" s="143" t="e">
        <f>VLOOKUP(B739,DS!$D$3:$I$2489,2,0)</f>
        <v>#N/A</v>
      </c>
      <c r="D739" s="144" t="e">
        <f>VLOOKUP(B739,DS!$D$3:$I$2489,3,0)</f>
        <v>#N/A</v>
      </c>
      <c r="E739" s="145" t="e">
        <f>VLOOKUP(B739,DS!$D$3:$I$2489,5,0)</f>
        <v>#N/A</v>
      </c>
      <c r="F739" s="145" t="e">
        <f>VLOOKUP(B739,DS!$D$3:$I$2489,6,0)</f>
        <v>#N/A</v>
      </c>
      <c r="G739" s="136"/>
      <c r="H739" s="136"/>
      <c r="I739" s="136"/>
      <c r="J739" s="136"/>
      <c r="K739" s="136"/>
      <c r="L739" s="136"/>
      <c r="M739" s="136"/>
      <c r="N739" s="136"/>
      <c r="O739" s="146"/>
      <c r="P739" s="134">
        <f t="shared" si="12"/>
        <v>0</v>
      </c>
      <c r="Q739" s="135" t="str">
        <f>VLOOKUP(P739,IDCODE!$A$1:$B$96,2,0)</f>
        <v>Không</v>
      </c>
      <c r="R739" s="135" t="e">
        <f>VLOOKUP(B739,DS!$D$3:$P$2489,13,0)</f>
        <v>#N/A</v>
      </c>
    </row>
    <row r="740" spans="1:18" ht="13.5">
      <c r="A740" s="133">
        <v>734</v>
      </c>
      <c r="B740" s="142">
        <f>DS!D736</f>
        <v>0</v>
      </c>
      <c r="C740" s="143" t="e">
        <f>VLOOKUP(B740,DS!$D$3:$I$2489,2,0)</f>
        <v>#N/A</v>
      </c>
      <c r="D740" s="144" t="e">
        <f>VLOOKUP(B740,DS!$D$3:$I$2489,3,0)</f>
        <v>#N/A</v>
      </c>
      <c r="E740" s="145" t="e">
        <f>VLOOKUP(B740,DS!$D$3:$I$2489,5,0)</f>
        <v>#N/A</v>
      </c>
      <c r="F740" s="145" t="e">
        <f>VLOOKUP(B740,DS!$D$3:$I$2489,6,0)</f>
        <v>#N/A</v>
      </c>
      <c r="G740" s="136"/>
      <c r="H740" s="136"/>
      <c r="I740" s="136"/>
      <c r="J740" s="136"/>
      <c r="K740" s="136"/>
      <c r="L740" s="136"/>
      <c r="M740" s="136"/>
      <c r="N740" s="136"/>
      <c r="O740" s="146"/>
      <c r="P740" s="134">
        <f t="shared" si="12"/>
        <v>0</v>
      </c>
      <c r="Q740" s="135" t="str">
        <f>VLOOKUP(P740,IDCODE!$A$1:$B$96,2,0)</f>
        <v>Không</v>
      </c>
      <c r="R740" s="135" t="e">
        <f>VLOOKUP(B740,DS!$D$3:$P$2489,13,0)</f>
        <v>#N/A</v>
      </c>
    </row>
    <row r="741" spans="1:18" ht="13.5">
      <c r="A741" s="133">
        <v>735</v>
      </c>
      <c r="B741" s="142">
        <f>DS!D737</f>
        <v>0</v>
      </c>
      <c r="C741" s="143" t="e">
        <f>VLOOKUP(B741,DS!$D$3:$I$2489,2,0)</f>
        <v>#N/A</v>
      </c>
      <c r="D741" s="144" t="e">
        <f>VLOOKUP(B741,DS!$D$3:$I$2489,3,0)</f>
        <v>#N/A</v>
      </c>
      <c r="E741" s="145" t="e">
        <f>VLOOKUP(B741,DS!$D$3:$I$2489,5,0)</f>
        <v>#N/A</v>
      </c>
      <c r="F741" s="145" t="e">
        <f>VLOOKUP(B741,DS!$D$3:$I$2489,6,0)</f>
        <v>#N/A</v>
      </c>
      <c r="G741" s="136"/>
      <c r="H741" s="136"/>
      <c r="I741" s="136"/>
      <c r="J741" s="136"/>
      <c r="K741" s="136"/>
      <c r="L741" s="136"/>
      <c r="M741" s="136"/>
      <c r="N741" s="136"/>
      <c r="O741" s="146"/>
      <c r="P741" s="134">
        <f t="shared" si="12"/>
        <v>0</v>
      </c>
      <c r="Q741" s="135" t="str">
        <f>VLOOKUP(P741,IDCODE!$A$1:$B$96,2,0)</f>
        <v>Không</v>
      </c>
      <c r="R741" s="135" t="e">
        <f>VLOOKUP(B741,DS!$D$3:$P$2489,13,0)</f>
        <v>#N/A</v>
      </c>
    </row>
    <row r="742" spans="1:18" ht="13.5">
      <c r="A742" s="133">
        <v>736</v>
      </c>
      <c r="B742" s="142">
        <f>DS!D738</f>
        <v>0</v>
      </c>
      <c r="C742" s="143" t="e">
        <f>VLOOKUP(B742,DS!$D$3:$I$2489,2,0)</f>
        <v>#N/A</v>
      </c>
      <c r="D742" s="144" t="e">
        <f>VLOOKUP(B742,DS!$D$3:$I$2489,3,0)</f>
        <v>#N/A</v>
      </c>
      <c r="E742" s="145" t="e">
        <f>VLOOKUP(B742,DS!$D$3:$I$2489,5,0)</f>
        <v>#N/A</v>
      </c>
      <c r="F742" s="145" t="e">
        <f>VLOOKUP(B742,DS!$D$3:$I$2489,6,0)</f>
        <v>#N/A</v>
      </c>
      <c r="G742" s="136"/>
      <c r="H742" s="136"/>
      <c r="I742" s="136"/>
      <c r="J742" s="136"/>
      <c r="K742" s="136"/>
      <c r="L742" s="136"/>
      <c r="M742" s="136"/>
      <c r="N742" s="136"/>
      <c r="O742" s="146"/>
      <c r="P742" s="134">
        <f t="shared" si="12"/>
        <v>0</v>
      </c>
      <c r="Q742" s="135" t="str">
        <f>VLOOKUP(P742,IDCODE!$A$1:$B$96,2,0)</f>
        <v>Không</v>
      </c>
      <c r="R742" s="135" t="e">
        <f>VLOOKUP(B742,DS!$D$3:$P$2489,13,0)</f>
        <v>#N/A</v>
      </c>
    </row>
    <row r="743" spans="1:18" ht="13.5">
      <c r="A743" s="133">
        <v>737</v>
      </c>
      <c r="B743" s="142">
        <f>DS!D739</f>
        <v>0</v>
      </c>
      <c r="C743" s="143" t="e">
        <f>VLOOKUP(B743,DS!$D$3:$I$2489,2,0)</f>
        <v>#N/A</v>
      </c>
      <c r="D743" s="144" t="e">
        <f>VLOOKUP(B743,DS!$D$3:$I$2489,3,0)</f>
        <v>#N/A</v>
      </c>
      <c r="E743" s="145" t="e">
        <f>VLOOKUP(B743,DS!$D$3:$I$2489,5,0)</f>
        <v>#N/A</v>
      </c>
      <c r="F743" s="145" t="e">
        <f>VLOOKUP(B743,DS!$D$3:$I$2489,6,0)</f>
        <v>#N/A</v>
      </c>
      <c r="G743" s="136"/>
      <c r="H743" s="136"/>
      <c r="I743" s="136"/>
      <c r="J743" s="136"/>
      <c r="K743" s="136"/>
      <c r="L743" s="136"/>
      <c r="M743" s="136"/>
      <c r="N743" s="136"/>
      <c r="O743" s="146"/>
      <c r="P743" s="134">
        <f t="shared" si="12"/>
        <v>0</v>
      </c>
      <c r="Q743" s="135" t="str">
        <f>VLOOKUP(P743,IDCODE!$A$1:$B$96,2,0)</f>
        <v>Không</v>
      </c>
      <c r="R743" s="135" t="e">
        <f>VLOOKUP(B743,DS!$D$3:$P$2489,13,0)</f>
        <v>#N/A</v>
      </c>
    </row>
    <row r="744" spans="1:18" ht="13.5">
      <c r="A744" s="133">
        <v>738</v>
      </c>
      <c r="B744" s="142">
        <f>DS!D740</f>
        <v>0</v>
      </c>
      <c r="C744" s="143" t="e">
        <f>VLOOKUP(B744,DS!$D$3:$I$2489,2,0)</f>
        <v>#N/A</v>
      </c>
      <c r="D744" s="144" t="e">
        <f>VLOOKUP(B744,DS!$D$3:$I$2489,3,0)</f>
        <v>#N/A</v>
      </c>
      <c r="E744" s="145" t="e">
        <f>VLOOKUP(B744,DS!$D$3:$I$2489,5,0)</f>
        <v>#N/A</v>
      </c>
      <c r="F744" s="145" t="e">
        <f>VLOOKUP(B744,DS!$D$3:$I$2489,6,0)</f>
        <v>#N/A</v>
      </c>
      <c r="G744" s="136"/>
      <c r="H744" s="136"/>
      <c r="I744" s="136"/>
      <c r="J744" s="136"/>
      <c r="K744" s="136"/>
      <c r="L744" s="136"/>
      <c r="M744" s="136"/>
      <c r="N744" s="136"/>
      <c r="O744" s="146"/>
      <c r="P744" s="134">
        <f t="shared" si="12"/>
        <v>0</v>
      </c>
      <c r="Q744" s="135" t="str">
        <f>VLOOKUP(P744,IDCODE!$A$1:$B$96,2,0)</f>
        <v>Không</v>
      </c>
      <c r="R744" s="135" t="e">
        <f>VLOOKUP(B744,DS!$D$3:$P$2489,13,0)</f>
        <v>#N/A</v>
      </c>
    </row>
    <row r="745" spans="1:18" ht="13.5">
      <c r="A745" s="133">
        <v>739</v>
      </c>
      <c r="B745" s="142">
        <f>DS!D741</f>
        <v>0</v>
      </c>
      <c r="C745" s="143" t="e">
        <f>VLOOKUP(B745,DS!$D$3:$I$2489,2,0)</f>
        <v>#N/A</v>
      </c>
      <c r="D745" s="144" t="e">
        <f>VLOOKUP(B745,DS!$D$3:$I$2489,3,0)</f>
        <v>#N/A</v>
      </c>
      <c r="E745" s="145" t="e">
        <f>VLOOKUP(B745,DS!$D$3:$I$2489,5,0)</f>
        <v>#N/A</v>
      </c>
      <c r="F745" s="145" t="e">
        <f>VLOOKUP(B745,DS!$D$3:$I$2489,6,0)</f>
        <v>#N/A</v>
      </c>
      <c r="G745" s="136"/>
      <c r="H745" s="136"/>
      <c r="I745" s="136"/>
      <c r="J745" s="136"/>
      <c r="K745" s="136"/>
      <c r="L745" s="136"/>
      <c r="M745" s="136"/>
      <c r="N745" s="136"/>
      <c r="O745" s="146"/>
      <c r="P745" s="134">
        <f t="shared" si="12"/>
        <v>0</v>
      </c>
      <c r="Q745" s="135" t="str">
        <f>VLOOKUP(P745,IDCODE!$A$1:$B$96,2,0)</f>
        <v>Không</v>
      </c>
      <c r="R745" s="135" t="e">
        <f>VLOOKUP(B745,DS!$D$3:$P$2489,13,0)</f>
        <v>#N/A</v>
      </c>
    </row>
    <row r="746" spans="1:18" ht="13.5">
      <c r="A746" s="133">
        <v>740</v>
      </c>
      <c r="B746" s="142">
        <f>DS!D742</f>
        <v>0</v>
      </c>
      <c r="C746" s="143" t="e">
        <f>VLOOKUP(B746,DS!$D$3:$I$2489,2,0)</f>
        <v>#N/A</v>
      </c>
      <c r="D746" s="144" t="e">
        <f>VLOOKUP(B746,DS!$D$3:$I$2489,3,0)</f>
        <v>#N/A</v>
      </c>
      <c r="E746" s="145" t="e">
        <f>VLOOKUP(B746,DS!$D$3:$I$2489,5,0)</f>
        <v>#N/A</v>
      </c>
      <c r="F746" s="145" t="e">
        <f>VLOOKUP(B746,DS!$D$3:$I$2489,6,0)</f>
        <v>#N/A</v>
      </c>
      <c r="G746" s="136"/>
      <c r="H746" s="136"/>
      <c r="I746" s="136"/>
      <c r="J746" s="136"/>
      <c r="K746" s="136"/>
      <c r="L746" s="136"/>
      <c r="M746" s="136"/>
      <c r="N746" s="136"/>
      <c r="O746" s="146"/>
      <c r="P746" s="134">
        <f t="shared" si="12"/>
        <v>0</v>
      </c>
      <c r="Q746" s="135" t="str">
        <f>VLOOKUP(P746,IDCODE!$A$1:$B$96,2,0)</f>
        <v>Không</v>
      </c>
      <c r="R746" s="135" t="e">
        <f>VLOOKUP(B746,DS!$D$3:$P$2489,13,0)</f>
        <v>#N/A</v>
      </c>
    </row>
    <row r="747" spans="1:18" ht="13.5">
      <c r="A747" s="133">
        <v>741</v>
      </c>
      <c r="B747" s="142">
        <f>DS!D743</f>
        <v>0</v>
      </c>
      <c r="C747" s="143" t="e">
        <f>VLOOKUP(B747,DS!$D$3:$I$2489,2,0)</f>
        <v>#N/A</v>
      </c>
      <c r="D747" s="144" t="e">
        <f>VLOOKUP(B747,DS!$D$3:$I$2489,3,0)</f>
        <v>#N/A</v>
      </c>
      <c r="E747" s="145" t="e">
        <f>VLOOKUP(B747,DS!$D$3:$I$2489,5,0)</f>
        <v>#N/A</v>
      </c>
      <c r="F747" s="145" t="e">
        <f>VLOOKUP(B747,DS!$D$3:$I$2489,6,0)</f>
        <v>#N/A</v>
      </c>
      <c r="G747" s="136"/>
      <c r="H747" s="136"/>
      <c r="I747" s="136"/>
      <c r="J747" s="136"/>
      <c r="K747" s="136"/>
      <c r="L747" s="136"/>
      <c r="M747" s="136"/>
      <c r="N747" s="136"/>
      <c r="O747" s="146"/>
      <c r="P747" s="134">
        <f t="shared" si="12"/>
        <v>0</v>
      </c>
      <c r="Q747" s="135" t="str">
        <f>VLOOKUP(P747,IDCODE!$A$1:$B$96,2,0)</f>
        <v>Không</v>
      </c>
      <c r="R747" s="135" t="e">
        <f>VLOOKUP(B747,DS!$D$3:$P$2489,13,0)</f>
        <v>#N/A</v>
      </c>
    </row>
    <row r="748" spans="1:18" ht="13.5">
      <c r="A748" s="133">
        <v>742</v>
      </c>
      <c r="B748" s="142">
        <f>DS!D744</f>
        <v>0</v>
      </c>
      <c r="C748" s="143" t="e">
        <f>VLOOKUP(B748,DS!$D$3:$I$2489,2,0)</f>
        <v>#N/A</v>
      </c>
      <c r="D748" s="144" t="e">
        <f>VLOOKUP(B748,DS!$D$3:$I$2489,3,0)</f>
        <v>#N/A</v>
      </c>
      <c r="E748" s="145" t="e">
        <f>VLOOKUP(B748,DS!$D$3:$I$2489,5,0)</f>
        <v>#N/A</v>
      </c>
      <c r="F748" s="145" t="e">
        <f>VLOOKUP(B748,DS!$D$3:$I$2489,6,0)</f>
        <v>#N/A</v>
      </c>
      <c r="G748" s="136"/>
      <c r="H748" s="136"/>
      <c r="I748" s="136"/>
      <c r="J748" s="136"/>
      <c r="K748" s="136"/>
      <c r="L748" s="136"/>
      <c r="M748" s="136"/>
      <c r="N748" s="136"/>
      <c r="O748" s="146"/>
      <c r="P748" s="134">
        <f t="shared" si="12"/>
        <v>0</v>
      </c>
      <c r="Q748" s="135" t="str">
        <f>VLOOKUP(P748,IDCODE!$A$1:$B$96,2,0)</f>
        <v>Không</v>
      </c>
      <c r="R748" s="135" t="e">
        <f>VLOOKUP(B748,DS!$D$3:$P$2489,13,0)</f>
        <v>#N/A</v>
      </c>
    </row>
    <row r="749" spans="1:18" ht="13.5">
      <c r="A749" s="133">
        <v>743</v>
      </c>
      <c r="B749" s="142">
        <f>DS!D745</f>
        <v>0</v>
      </c>
      <c r="C749" s="143" t="e">
        <f>VLOOKUP(B749,DS!$D$3:$I$2489,2,0)</f>
        <v>#N/A</v>
      </c>
      <c r="D749" s="144" t="e">
        <f>VLOOKUP(B749,DS!$D$3:$I$2489,3,0)</f>
        <v>#N/A</v>
      </c>
      <c r="E749" s="145" t="e">
        <f>VLOOKUP(B749,DS!$D$3:$I$2489,5,0)</f>
        <v>#N/A</v>
      </c>
      <c r="F749" s="145" t="e">
        <f>VLOOKUP(B749,DS!$D$3:$I$2489,6,0)</f>
        <v>#N/A</v>
      </c>
      <c r="G749" s="136"/>
      <c r="H749" s="136"/>
      <c r="I749" s="136"/>
      <c r="J749" s="136"/>
      <c r="K749" s="136"/>
      <c r="L749" s="136"/>
      <c r="M749" s="136"/>
      <c r="N749" s="136"/>
      <c r="O749" s="146"/>
      <c r="P749" s="134">
        <f t="shared" si="12"/>
        <v>0</v>
      </c>
      <c r="Q749" s="135" t="str">
        <f>VLOOKUP(P749,IDCODE!$A$1:$B$96,2,0)</f>
        <v>Không</v>
      </c>
      <c r="R749" s="135" t="e">
        <f>VLOOKUP(B749,DS!$D$3:$P$2489,13,0)</f>
        <v>#N/A</v>
      </c>
    </row>
    <row r="750" spans="1:18" ht="13.5">
      <c r="A750" s="133">
        <v>744</v>
      </c>
      <c r="B750" s="142">
        <f>DS!D746</f>
        <v>0</v>
      </c>
      <c r="C750" s="143" t="e">
        <f>VLOOKUP(B750,DS!$D$3:$I$2489,2,0)</f>
        <v>#N/A</v>
      </c>
      <c r="D750" s="144" t="e">
        <f>VLOOKUP(B750,DS!$D$3:$I$2489,3,0)</f>
        <v>#N/A</v>
      </c>
      <c r="E750" s="145" t="e">
        <f>VLOOKUP(B750,DS!$D$3:$I$2489,5,0)</f>
        <v>#N/A</v>
      </c>
      <c r="F750" s="145" t="e">
        <f>VLOOKUP(B750,DS!$D$3:$I$2489,6,0)</f>
        <v>#N/A</v>
      </c>
      <c r="G750" s="136"/>
      <c r="H750" s="136"/>
      <c r="I750" s="136"/>
      <c r="J750" s="136"/>
      <c r="K750" s="136"/>
      <c r="L750" s="136"/>
      <c r="M750" s="136"/>
      <c r="N750" s="136"/>
      <c r="O750" s="146"/>
      <c r="P750" s="134">
        <f t="shared" si="12"/>
        <v>0</v>
      </c>
      <c r="Q750" s="135" t="str">
        <f>VLOOKUP(P750,IDCODE!$A$1:$B$96,2,0)</f>
        <v>Không</v>
      </c>
      <c r="R750" s="135" t="e">
        <f>VLOOKUP(B750,DS!$D$3:$P$2489,13,0)</f>
        <v>#N/A</v>
      </c>
    </row>
    <row r="751" spans="1:18" ht="13.5">
      <c r="A751" s="133">
        <v>745</v>
      </c>
      <c r="B751" s="142">
        <f>DS!D747</f>
        <v>0</v>
      </c>
      <c r="C751" s="143" t="e">
        <f>VLOOKUP(B751,DS!$D$3:$I$2489,2,0)</f>
        <v>#N/A</v>
      </c>
      <c r="D751" s="144" t="e">
        <f>VLOOKUP(B751,DS!$D$3:$I$2489,3,0)</f>
        <v>#N/A</v>
      </c>
      <c r="E751" s="145" t="e">
        <f>VLOOKUP(B751,DS!$D$3:$I$2489,5,0)</f>
        <v>#N/A</v>
      </c>
      <c r="F751" s="145" t="e">
        <f>VLOOKUP(B751,DS!$D$3:$I$2489,6,0)</f>
        <v>#N/A</v>
      </c>
      <c r="G751" s="136"/>
      <c r="H751" s="136"/>
      <c r="I751" s="136"/>
      <c r="J751" s="136"/>
      <c r="K751" s="136"/>
      <c r="L751" s="136"/>
      <c r="M751" s="136"/>
      <c r="N751" s="136"/>
      <c r="O751" s="146"/>
      <c r="P751" s="134">
        <f t="shared" si="12"/>
        <v>0</v>
      </c>
      <c r="Q751" s="135" t="str">
        <f>VLOOKUP(P751,IDCODE!$A$1:$B$96,2,0)</f>
        <v>Không</v>
      </c>
      <c r="R751" s="135" t="e">
        <f>VLOOKUP(B751,DS!$D$3:$P$2489,13,0)</f>
        <v>#N/A</v>
      </c>
    </row>
    <row r="752" spans="1:18" ht="13.5">
      <c r="A752" s="133">
        <v>746</v>
      </c>
      <c r="B752" s="142">
        <f>DS!D748</f>
        <v>0</v>
      </c>
      <c r="C752" s="143" t="e">
        <f>VLOOKUP(B752,DS!$D$3:$I$2489,2,0)</f>
        <v>#N/A</v>
      </c>
      <c r="D752" s="144" t="e">
        <f>VLOOKUP(B752,DS!$D$3:$I$2489,3,0)</f>
        <v>#N/A</v>
      </c>
      <c r="E752" s="145" t="e">
        <f>VLOOKUP(B752,DS!$D$3:$I$2489,5,0)</f>
        <v>#N/A</v>
      </c>
      <c r="F752" s="145" t="e">
        <f>VLOOKUP(B752,DS!$D$3:$I$2489,6,0)</f>
        <v>#N/A</v>
      </c>
      <c r="G752" s="136"/>
      <c r="H752" s="136"/>
      <c r="I752" s="136"/>
      <c r="J752" s="136"/>
      <c r="K752" s="136"/>
      <c r="L752" s="136"/>
      <c r="M752" s="136"/>
      <c r="N752" s="136"/>
      <c r="O752" s="146"/>
      <c r="P752" s="134">
        <f t="shared" si="12"/>
        <v>0</v>
      </c>
      <c r="Q752" s="135" t="str">
        <f>VLOOKUP(P752,IDCODE!$A$1:$B$96,2,0)</f>
        <v>Không</v>
      </c>
      <c r="R752" s="135" t="e">
        <f>VLOOKUP(B752,DS!$D$3:$P$2489,13,0)</f>
        <v>#N/A</v>
      </c>
    </row>
    <row r="753" spans="1:18" ht="13.5">
      <c r="A753" s="133">
        <v>747</v>
      </c>
      <c r="B753" s="142">
        <f>DS!D749</f>
        <v>0</v>
      </c>
      <c r="C753" s="143" t="e">
        <f>VLOOKUP(B753,DS!$D$3:$I$2489,2,0)</f>
        <v>#N/A</v>
      </c>
      <c r="D753" s="144" t="e">
        <f>VLOOKUP(B753,DS!$D$3:$I$2489,3,0)</f>
        <v>#N/A</v>
      </c>
      <c r="E753" s="145" t="e">
        <f>VLOOKUP(B753,DS!$D$3:$I$2489,5,0)</f>
        <v>#N/A</v>
      </c>
      <c r="F753" s="145" t="e">
        <f>VLOOKUP(B753,DS!$D$3:$I$2489,6,0)</f>
        <v>#N/A</v>
      </c>
      <c r="G753" s="136"/>
      <c r="H753" s="136"/>
      <c r="I753" s="136"/>
      <c r="J753" s="136"/>
      <c r="K753" s="136"/>
      <c r="L753" s="136"/>
      <c r="M753" s="136"/>
      <c r="N753" s="136"/>
      <c r="O753" s="146"/>
      <c r="P753" s="134">
        <f t="shared" si="12"/>
        <v>0</v>
      </c>
      <c r="Q753" s="135" t="str">
        <f>VLOOKUP(P753,IDCODE!$A$1:$B$96,2,0)</f>
        <v>Không</v>
      </c>
      <c r="R753" s="135" t="e">
        <f>VLOOKUP(B753,DS!$D$3:$P$2489,13,0)</f>
        <v>#N/A</v>
      </c>
    </row>
    <row r="754" spans="1:18" ht="13.5">
      <c r="A754" s="133">
        <v>748</v>
      </c>
      <c r="B754" s="142">
        <f>DS!D750</f>
        <v>0</v>
      </c>
      <c r="C754" s="143" t="e">
        <f>VLOOKUP(B754,DS!$D$3:$I$2489,2,0)</f>
        <v>#N/A</v>
      </c>
      <c r="D754" s="144" t="e">
        <f>VLOOKUP(B754,DS!$D$3:$I$2489,3,0)</f>
        <v>#N/A</v>
      </c>
      <c r="E754" s="145" t="e">
        <f>VLOOKUP(B754,DS!$D$3:$I$2489,5,0)</f>
        <v>#N/A</v>
      </c>
      <c r="F754" s="145" t="e">
        <f>VLOOKUP(B754,DS!$D$3:$I$2489,6,0)</f>
        <v>#N/A</v>
      </c>
      <c r="G754" s="136"/>
      <c r="H754" s="136"/>
      <c r="I754" s="136"/>
      <c r="J754" s="136"/>
      <c r="K754" s="136"/>
      <c r="L754" s="136"/>
      <c r="M754" s="136"/>
      <c r="N754" s="136"/>
      <c r="O754" s="146"/>
      <c r="P754" s="134">
        <f t="shared" si="12"/>
        <v>0</v>
      </c>
      <c r="Q754" s="135" t="str">
        <f>VLOOKUP(P754,IDCODE!$A$1:$B$96,2,0)</f>
        <v>Không</v>
      </c>
      <c r="R754" s="135" t="e">
        <f>VLOOKUP(B754,DS!$D$3:$P$2489,13,0)</f>
        <v>#N/A</v>
      </c>
    </row>
    <row r="755" spans="1:18" ht="13.5">
      <c r="A755" s="133">
        <v>749</v>
      </c>
      <c r="B755" s="142">
        <f>DS!D751</f>
        <v>0</v>
      </c>
      <c r="C755" s="143" t="e">
        <f>VLOOKUP(B755,DS!$D$3:$I$2489,2,0)</f>
        <v>#N/A</v>
      </c>
      <c r="D755" s="144" t="e">
        <f>VLOOKUP(B755,DS!$D$3:$I$2489,3,0)</f>
        <v>#N/A</v>
      </c>
      <c r="E755" s="145" t="e">
        <f>VLOOKUP(B755,DS!$D$3:$I$2489,5,0)</f>
        <v>#N/A</v>
      </c>
      <c r="F755" s="145" t="e">
        <f>VLOOKUP(B755,DS!$D$3:$I$2489,6,0)</f>
        <v>#N/A</v>
      </c>
      <c r="G755" s="136"/>
      <c r="H755" s="136"/>
      <c r="I755" s="136"/>
      <c r="J755" s="136"/>
      <c r="K755" s="136"/>
      <c r="L755" s="136"/>
      <c r="M755" s="136"/>
      <c r="N755" s="136"/>
      <c r="O755" s="146"/>
      <c r="P755" s="134">
        <f t="shared" si="12"/>
        <v>0</v>
      </c>
      <c r="Q755" s="135" t="str">
        <f>VLOOKUP(P755,IDCODE!$A$1:$B$96,2,0)</f>
        <v>Không</v>
      </c>
      <c r="R755" s="135" t="e">
        <f>VLOOKUP(B755,DS!$D$3:$P$2489,13,0)</f>
        <v>#N/A</v>
      </c>
    </row>
    <row r="756" spans="1:18" ht="13.5">
      <c r="A756" s="133">
        <v>750</v>
      </c>
      <c r="B756" s="142">
        <f>DS!D752</f>
        <v>0</v>
      </c>
      <c r="C756" s="143" t="e">
        <f>VLOOKUP(B756,DS!$D$3:$I$2489,2,0)</f>
        <v>#N/A</v>
      </c>
      <c r="D756" s="144" t="e">
        <f>VLOOKUP(B756,DS!$D$3:$I$2489,3,0)</f>
        <v>#N/A</v>
      </c>
      <c r="E756" s="145" t="e">
        <f>VLOOKUP(B756,DS!$D$3:$I$2489,5,0)</f>
        <v>#N/A</v>
      </c>
      <c r="F756" s="145" t="e">
        <f>VLOOKUP(B756,DS!$D$3:$I$2489,6,0)</f>
        <v>#N/A</v>
      </c>
      <c r="G756" s="136"/>
      <c r="H756" s="136"/>
      <c r="I756" s="136"/>
      <c r="J756" s="136"/>
      <c r="K756" s="136"/>
      <c r="L756" s="136"/>
      <c r="M756" s="136"/>
      <c r="N756" s="136"/>
      <c r="O756" s="146"/>
      <c r="P756" s="134">
        <f t="shared" si="12"/>
        <v>0</v>
      </c>
      <c r="Q756" s="135" t="str">
        <f>VLOOKUP(P756,IDCODE!$A$1:$B$96,2,0)</f>
        <v>Không</v>
      </c>
      <c r="R756" s="135" t="e">
        <f>VLOOKUP(B756,DS!$D$3:$P$2489,13,0)</f>
        <v>#N/A</v>
      </c>
    </row>
    <row r="757" spans="1:18" ht="13.5">
      <c r="A757" s="133">
        <v>751</v>
      </c>
      <c r="B757" s="142">
        <f>DS!D753</f>
        <v>0</v>
      </c>
      <c r="C757" s="143" t="e">
        <f>VLOOKUP(B757,DS!$D$3:$I$2489,2,0)</f>
        <v>#N/A</v>
      </c>
      <c r="D757" s="144" t="e">
        <f>VLOOKUP(B757,DS!$D$3:$I$2489,3,0)</f>
        <v>#N/A</v>
      </c>
      <c r="E757" s="145" t="e">
        <f>VLOOKUP(B757,DS!$D$3:$I$2489,5,0)</f>
        <v>#N/A</v>
      </c>
      <c r="F757" s="145" t="e">
        <f>VLOOKUP(B757,DS!$D$3:$I$2489,6,0)</f>
        <v>#N/A</v>
      </c>
      <c r="G757" s="136"/>
      <c r="H757" s="136"/>
      <c r="I757" s="136"/>
      <c r="J757" s="136"/>
      <c r="K757" s="136"/>
      <c r="L757" s="136"/>
      <c r="M757" s="136"/>
      <c r="N757" s="136"/>
      <c r="O757" s="146"/>
      <c r="P757" s="134">
        <f t="shared" si="12"/>
        <v>0</v>
      </c>
      <c r="Q757" s="135" t="str">
        <f>VLOOKUP(P757,IDCODE!$A$1:$B$96,2,0)</f>
        <v>Không</v>
      </c>
      <c r="R757" s="135" t="e">
        <f>VLOOKUP(B757,DS!$D$3:$P$2489,13,0)</f>
        <v>#N/A</v>
      </c>
    </row>
    <row r="758" spans="1:18" ht="13.5">
      <c r="A758" s="133">
        <v>752</v>
      </c>
      <c r="B758" s="142">
        <f>DS!D754</f>
        <v>0</v>
      </c>
      <c r="C758" s="143" t="e">
        <f>VLOOKUP(B758,DS!$D$3:$I$2489,2,0)</f>
        <v>#N/A</v>
      </c>
      <c r="D758" s="144" t="e">
        <f>VLOOKUP(B758,DS!$D$3:$I$2489,3,0)</f>
        <v>#N/A</v>
      </c>
      <c r="E758" s="145" t="e">
        <f>VLOOKUP(B758,DS!$D$3:$I$2489,5,0)</f>
        <v>#N/A</v>
      </c>
      <c r="F758" s="145" t="e">
        <f>VLOOKUP(B758,DS!$D$3:$I$2489,6,0)</f>
        <v>#N/A</v>
      </c>
      <c r="G758" s="136"/>
      <c r="H758" s="136"/>
      <c r="I758" s="136"/>
      <c r="J758" s="136"/>
      <c r="K758" s="136"/>
      <c r="L758" s="136"/>
      <c r="M758" s="136"/>
      <c r="N758" s="136"/>
      <c r="O758" s="146"/>
      <c r="P758" s="134">
        <f t="shared" si="12"/>
        <v>0</v>
      </c>
      <c r="Q758" s="135" t="str">
        <f>VLOOKUP(P758,IDCODE!$A$1:$B$96,2,0)</f>
        <v>Không</v>
      </c>
      <c r="R758" s="135" t="e">
        <f>VLOOKUP(B758,DS!$D$3:$P$2489,13,0)</f>
        <v>#N/A</v>
      </c>
    </row>
    <row r="759" spans="1:18" ht="13.5">
      <c r="A759" s="133">
        <v>753</v>
      </c>
      <c r="B759" s="142">
        <f>DS!D755</f>
        <v>0</v>
      </c>
      <c r="C759" s="143" t="e">
        <f>VLOOKUP(B759,DS!$D$3:$I$2489,2,0)</f>
        <v>#N/A</v>
      </c>
      <c r="D759" s="144" t="e">
        <f>VLOOKUP(B759,DS!$D$3:$I$2489,3,0)</f>
        <v>#N/A</v>
      </c>
      <c r="E759" s="145" t="e">
        <f>VLOOKUP(B759,DS!$D$3:$I$2489,5,0)</f>
        <v>#N/A</v>
      </c>
      <c r="F759" s="145" t="e">
        <f>VLOOKUP(B759,DS!$D$3:$I$2489,6,0)</f>
        <v>#N/A</v>
      </c>
      <c r="G759" s="136"/>
      <c r="H759" s="136"/>
      <c r="I759" s="136"/>
      <c r="J759" s="136"/>
      <c r="K759" s="136"/>
      <c r="L759" s="136"/>
      <c r="M759" s="136"/>
      <c r="N759" s="136"/>
      <c r="O759" s="146"/>
      <c r="P759" s="134">
        <f t="shared" si="12"/>
        <v>0</v>
      </c>
      <c r="Q759" s="135" t="str">
        <f>VLOOKUP(P759,IDCODE!$A$1:$B$96,2,0)</f>
        <v>Không</v>
      </c>
      <c r="R759" s="135" t="e">
        <f>VLOOKUP(B759,DS!$D$3:$P$2489,13,0)</f>
        <v>#N/A</v>
      </c>
    </row>
    <row r="760" spans="1:18" ht="13.5">
      <c r="A760" s="133">
        <v>754</v>
      </c>
      <c r="B760" s="142">
        <f>DS!D756</f>
        <v>0</v>
      </c>
      <c r="C760" s="143" t="e">
        <f>VLOOKUP(B760,DS!$D$3:$I$2489,2,0)</f>
        <v>#N/A</v>
      </c>
      <c r="D760" s="144" t="e">
        <f>VLOOKUP(B760,DS!$D$3:$I$2489,3,0)</f>
        <v>#N/A</v>
      </c>
      <c r="E760" s="145" t="e">
        <f>VLOOKUP(B760,DS!$D$3:$I$2489,5,0)</f>
        <v>#N/A</v>
      </c>
      <c r="F760" s="145" t="e">
        <f>VLOOKUP(B760,DS!$D$3:$I$2489,6,0)</f>
        <v>#N/A</v>
      </c>
      <c r="G760" s="136"/>
      <c r="H760" s="136"/>
      <c r="I760" s="136"/>
      <c r="J760" s="136"/>
      <c r="K760" s="136"/>
      <c r="L760" s="136"/>
      <c r="M760" s="136"/>
      <c r="N760" s="136"/>
      <c r="O760" s="146"/>
      <c r="P760" s="134">
        <f t="shared" si="12"/>
        <v>0</v>
      </c>
      <c r="Q760" s="135" t="str">
        <f>VLOOKUP(P760,IDCODE!$A$1:$B$96,2,0)</f>
        <v>Không</v>
      </c>
      <c r="R760" s="135" t="e">
        <f>VLOOKUP(B760,DS!$D$3:$P$2489,13,0)</f>
        <v>#N/A</v>
      </c>
    </row>
    <row r="761" spans="1:18" ht="13.5">
      <c r="A761" s="133">
        <v>755</v>
      </c>
      <c r="B761" s="142">
        <f>DS!D757</f>
        <v>0</v>
      </c>
      <c r="C761" s="143" t="e">
        <f>VLOOKUP(B761,DS!$D$3:$I$2489,2,0)</f>
        <v>#N/A</v>
      </c>
      <c r="D761" s="144" t="e">
        <f>VLOOKUP(B761,DS!$D$3:$I$2489,3,0)</f>
        <v>#N/A</v>
      </c>
      <c r="E761" s="145" t="e">
        <f>VLOOKUP(B761,DS!$D$3:$I$2489,5,0)</f>
        <v>#N/A</v>
      </c>
      <c r="F761" s="145" t="e">
        <f>VLOOKUP(B761,DS!$D$3:$I$2489,6,0)</f>
        <v>#N/A</v>
      </c>
      <c r="G761" s="136"/>
      <c r="H761" s="136"/>
      <c r="I761" s="136"/>
      <c r="J761" s="136"/>
      <c r="K761" s="136"/>
      <c r="L761" s="136"/>
      <c r="M761" s="136"/>
      <c r="N761" s="136"/>
      <c r="O761" s="146"/>
      <c r="P761" s="134">
        <f t="shared" si="12"/>
        <v>0</v>
      </c>
      <c r="Q761" s="135" t="str">
        <f>VLOOKUP(P761,IDCODE!$A$1:$B$96,2,0)</f>
        <v>Không</v>
      </c>
      <c r="R761" s="135" t="e">
        <f>VLOOKUP(B761,DS!$D$3:$P$2489,13,0)</f>
        <v>#N/A</v>
      </c>
    </row>
    <row r="762" spans="1:18" ht="13.5">
      <c r="A762" s="133">
        <v>756</v>
      </c>
      <c r="B762" s="142">
        <f>DS!D758</f>
        <v>0</v>
      </c>
      <c r="C762" s="143" t="e">
        <f>VLOOKUP(B762,DS!$D$3:$I$2489,2,0)</f>
        <v>#N/A</v>
      </c>
      <c r="D762" s="144" t="e">
        <f>VLOOKUP(B762,DS!$D$3:$I$2489,3,0)</f>
        <v>#N/A</v>
      </c>
      <c r="E762" s="145" t="e">
        <f>VLOOKUP(B762,DS!$D$3:$I$2489,5,0)</f>
        <v>#N/A</v>
      </c>
      <c r="F762" s="145" t="e">
        <f>VLOOKUP(B762,DS!$D$3:$I$2489,6,0)</f>
        <v>#N/A</v>
      </c>
      <c r="G762" s="136"/>
      <c r="H762" s="136"/>
      <c r="I762" s="136"/>
      <c r="J762" s="136"/>
      <c r="K762" s="136"/>
      <c r="L762" s="136"/>
      <c r="M762" s="136"/>
      <c r="N762" s="136"/>
      <c r="O762" s="146"/>
      <c r="P762" s="134">
        <f t="shared" si="12"/>
        <v>0</v>
      </c>
      <c r="Q762" s="135" t="str">
        <f>VLOOKUP(P762,IDCODE!$A$1:$B$96,2,0)</f>
        <v>Không</v>
      </c>
      <c r="R762" s="135" t="e">
        <f>VLOOKUP(B762,DS!$D$3:$P$2489,13,0)</f>
        <v>#N/A</v>
      </c>
    </row>
    <row r="763" spans="1:18" ht="13.5">
      <c r="A763" s="133">
        <v>757</v>
      </c>
      <c r="B763" s="142">
        <f>DS!D759</f>
        <v>0</v>
      </c>
      <c r="C763" s="143" t="e">
        <f>VLOOKUP(B763,DS!$D$3:$I$2489,2,0)</f>
        <v>#N/A</v>
      </c>
      <c r="D763" s="144" t="e">
        <f>VLOOKUP(B763,DS!$D$3:$I$2489,3,0)</f>
        <v>#N/A</v>
      </c>
      <c r="E763" s="145" t="e">
        <f>VLOOKUP(B763,DS!$D$3:$I$2489,5,0)</f>
        <v>#N/A</v>
      </c>
      <c r="F763" s="145" t="e">
        <f>VLOOKUP(B763,DS!$D$3:$I$2489,6,0)</f>
        <v>#N/A</v>
      </c>
      <c r="G763" s="136"/>
      <c r="H763" s="136"/>
      <c r="I763" s="136"/>
      <c r="J763" s="136"/>
      <c r="K763" s="136"/>
      <c r="L763" s="136"/>
      <c r="M763" s="136"/>
      <c r="N763" s="136"/>
      <c r="O763" s="146"/>
      <c r="P763" s="134">
        <f t="shared" si="12"/>
        <v>0</v>
      </c>
      <c r="Q763" s="135" t="str">
        <f>VLOOKUP(P763,IDCODE!$A$1:$B$96,2,0)</f>
        <v>Không</v>
      </c>
      <c r="R763" s="135" t="e">
        <f>VLOOKUP(B763,DS!$D$3:$P$2489,13,0)</f>
        <v>#N/A</v>
      </c>
    </row>
    <row r="764" spans="1:18" ht="13.5">
      <c r="A764" s="133">
        <v>758</v>
      </c>
      <c r="B764" s="142">
        <f>DS!D760</f>
        <v>0</v>
      </c>
      <c r="C764" s="143" t="e">
        <f>VLOOKUP(B764,DS!$D$3:$I$2489,2,0)</f>
        <v>#N/A</v>
      </c>
      <c r="D764" s="144" t="e">
        <f>VLOOKUP(B764,DS!$D$3:$I$2489,3,0)</f>
        <v>#N/A</v>
      </c>
      <c r="E764" s="145" t="e">
        <f>VLOOKUP(B764,DS!$D$3:$I$2489,5,0)</f>
        <v>#N/A</v>
      </c>
      <c r="F764" s="145" t="e">
        <f>VLOOKUP(B764,DS!$D$3:$I$2489,6,0)</f>
        <v>#N/A</v>
      </c>
      <c r="G764" s="136"/>
      <c r="H764" s="136"/>
      <c r="I764" s="136"/>
      <c r="J764" s="136"/>
      <c r="K764" s="136"/>
      <c r="L764" s="136"/>
      <c r="M764" s="136"/>
      <c r="N764" s="136"/>
      <c r="O764" s="146"/>
      <c r="P764" s="134">
        <f t="shared" si="12"/>
        <v>0</v>
      </c>
      <c r="Q764" s="135" t="str">
        <f>VLOOKUP(P764,IDCODE!$A$1:$B$96,2,0)</f>
        <v>Không</v>
      </c>
      <c r="R764" s="135" t="e">
        <f>VLOOKUP(B764,DS!$D$3:$P$2489,13,0)</f>
        <v>#N/A</v>
      </c>
    </row>
    <row r="765" spans="1:18" ht="13.5">
      <c r="A765" s="133">
        <v>759</v>
      </c>
      <c r="B765" s="142">
        <f>DS!D761</f>
        <v>0</v>
      </c>
      <c r="C765" s="143" t="e">
        <f>VLOOKUP(B765,DS!$D$3:$I$2489,2,0)</f>
        <v>#N/A</v>
      </c>
      <c r="D765" s="144" t="e">
        <f>VLOOKUP(B765,DS!$D$3:$I$2489,3,0)</f>
        <v>#N/A</v>
      </c>
      <c r="E765" s="145" t="e">
        <f>VLOOKUP(B765,DS!$D$3:$I$2489,5,0)</f>
        <v>#N/A</v>
      </c>
      <c r="F765" s="145" t="e">
        <f>VLOOKUP(B765,DS!$D$3:$I$2489,6,0)</f>
        <v>#N/A</v>
      </c>
      <c r="G765" s="136"/>
      <c r="H765" s="136"/>
      <c r="I765" s="136"/>
      <c r="J765" s="136"/>
      <c r="K765" s="136"/>
      <c r="L765" s="136"/>
      <c r="M765" s="136"/>
      <c r="N765" s="136"/>
      <c r="O765" s="146"/>
      <c r="P765" s="134">
        <f t="shared" si="12"/>
        <v>0</v>
      </c>
      <c r="Q765" s="135" t="str">
        <f>VLOOKUP(P765,IDCODE!$A$1:$B$96,2,0)</f>
        <v>Không</v>
      </c>
      <c r="R765" s="135" t="e">
        <f>VLOOKUP(B765,DS!$D$3:$P$2489,13,0)</f>
        <v>#N/A</v>
      </c>
    </row>
    <row r="766" spans="1:18" ht="13.5">
      <c r="A766" s="133">
        <v>760</v>
      </c>
      <c r="B766" s="142">
        <f>DS!D762</f>
        <v>0</v>
      </c>
      <c r="C766" s="143" t="e">
        <f>VLOOKUP(B766,DS!$D$3:$I$2489,2,0)</f>
        <v>#N/A</v>
      </c>
      <c r="D766" s="144" t="e">
        <f>VLOOKUP(B766,DS!$D$3:$I$2489,3,0)</f>
        <v>#N/A</v>
      </c>
      <c r="E766" s="145" t="e">
        <f>VLOOKUP(B766,DS!$D$3:$I$2489,5,0)</f>
        <v>#N/A</v>
      </c>
      <c r="F766" s="145" t="e">
        <f>VLOOKUP(B766,DS!$D$3:$I$2489,6,0)</f>
        <v>#N/A</v>
      </c>
      <c r="G766" s="136"/>
      <c r="H766" s="136"/>
      <c r="I766" s="136"/>
      <c r="J766" s="136"/>
      <c r="K766" s="136"/>
      <c r="L766" s="136"/>
      <c r="M766" s="136"/>
      <c r="N766" s="136"/>
      <c r="O766" s="146"/>
      <c r="P766" s="134">
        <f t="shared" si="12"/>
        <v>0</v>
      </c>
      <c r="Q766" s="135" t="str">
        <f>VLOOKUP(P766,IDCODE!$A$1:$B$96,2,0)</f>
        <v>Không</v>
      </c>
      <c r="R766" s="135" t="e">
        <f>VLOOKUP(B766,DS!$D$3:$P$2489,13,0)</f>
        <v>#N/A</v>
      </c>
    </row>
    <row r="767" spans="1:18" ht="13.5">
      <c r="A767" s="133">
        <v>761</v>
      </c>
      <c r="B767" s="142">
        <f>DS!D763</f>
        <v>0</v>
      </c>
      <c r="C767" s="143" t="e">
        <f>VLOOKUP(B767,DS!$D$3:$I$2489,2,0)</f>
        <v>#N/A</v>
      </c>
      <c r="D767" s="144" t="e">
        <f>VLOOKUP(B767,DS!$D$3:$I$2489,3,0)</f>
        <v>#N/A</v>
      </c>
      <c r="E767" s="145" t="e">
        <f>VLOOKUP(B767,DS!$D$3:$I$2489,5,0)</f>
        <v>#N/A</v>
      </c>
      <c r="F767" s="145" t="e">
        <f>VLOOKUP(B767,DS!$D$3:$I$2489,6,0)</f>
        <v>#N/A</v>
      </c>
      <c r="G767" s="136"/>
      <c r="H767" s="136"/>
      <c r="I767" s="136"/>
      <c r="J767" s="136"/>
      <c r="K767" s="136"/>
      <c r="L767" s="136"/>
      <c r="M767" s="136"/>
      <c r="N767" s="136"/>
      <c r="O767" s="146"/>
      <c r="P767" s="134">
        <f t="shared" si="12"/>
        <v>0</v>
      </c>
      <c r="Q767" s="135" t="str">
        <f>VLOOKUP(P767,IDCODE!$A$1:$B$96,2,0)</f>
        <v>Không</v>
      </c>
      <c r="R767" s="135" t="e">
        <f>VLOOKUP(B767,DS!$D$3:$P$2489,13,0)</f>
        <v>#N/A</v>
      </c>
    </row>
    <row r="768" spans="1:18" ht="13.5">
      <c r="A768" s="133">
        <v>762</v>
      </c>
      <c r="B768" s="142">
        <f>DS!D764</f>
        <v>0</v>
      </c>
      <c r="C768" s="143" t="e">
        <f>VLOOKUP(B768,DS!$D$3:$I$2489,2,0)</f>
        <v>#N/A</v>
      </c>
      <c r="D768" s="144" t="e">
        <f>VLOOKUP(B768,DS!$D$3:$I$2489,3,0)</f>
        <v>#N/A</v>
      </c>
      <c r="E768" s="145" t="e">
        <f>VLOOKUP(B768,DS!$D$3:$I$2489,5,0)</f>
        <v>#N/A</v>
      </c>
      <c r="F768" s="145" t="e">
        <f>VLOOKUP(B768,DS!$D$3:$I$2489,6,0)</f>
        <v>#N/A</v>
      </c>
      <c r="G768" s="136"/>
      <c r="H768" s="136"/>
      <c r="I768" s="136"/>
      <c r="J768" s="136"/>
      <c r="K768" s="136"/>
      <c r="L768" s="136"/>
      <c r="M768" s="136"/>
      <c r="N768" s="136"/>
      <c r="O768" s="146"/>
      <c r="P768" s="134">
        <f t="shared" si="12"/>
        <v>0</v>
      </c>
      <c r="Q768" s="135" t="str">
        <f>VLOOKUP(P768,IDCODE!$A$1:$B$96,2,0)</f>
        <v>Không</v>
      </c>
      <c r="R768" s="135" t="e">
        <f>VLOOKUP(B768,DS!$D$3:$P$2489,13,0)</f>
        <v>#N/A</v>
      </c>
    </row>
    <row r="769" spans="1:18" ht="13.5">
      <c r="A769" s="133">
        <v>763</v>
      </c>
      <c r="B769" s="142">
        <f>DS!D765</f>
        <v>0</v>
      </c>
      <c r="C769" s="143" t="e">
        <f>VLOOKUP(B769,DS!$D$3:$I$2489,2,0)</f>
        <v>#N/A</v>
      </c>
      <c r="D769" s="144" t="e">
        <f>VLOOKUP(B769,DS!$D$3:$I$2489,3,0)</f>
        <v>#N/A</v>
      </c>
      <c r="E769" s="145" t="e">
        <f>VLOOKUP(B769,DS!$D$3:$I$2489,5,0)</f>
        <v>#N/A</v>
      </c>
      <c r="F769" s="145" t="e">
        <f>VLOOKUP(B769,DS!$D$3:$I$2489,6,0)</f>
        <v>#N/A</v>
      </c>
      <c r="G769" s="136"/>
      <c r="H769" s="136"/>
      <c r="I769" s="136"/>
      <c r="J769" s="136"/>
      <c r="K769" s="136"/>
      <c r="L769" s="136"/>
      <c r="M769" s="136"/>
      <c r="N769" s="136"/>
      <c r="O769" s="146"/>
      <c r="P769" s="134">
        <f t="shared" si="12"/>
        <v>0</v>
      </c>
      <c r="Q769" s="135" t="str">
        <f>VLOOKUP(P769,IDCODE!$A$1:$B$96,2,0)</f>
        <v>Không</v>
      </c>
      <c r="R769" s="135" t="e">
        <f>VLOOKUP(B769,DS!$D$3:$P$2489,13,0)</f>
        <v>#N/A</v>
      </c>
    </row>
    <row r="770" spans="1:18" ht="13.5">
      <c r="A770" s="133">
        <v>764</v>
      </c>
      <c r="B770" s="142">
        <f>DS!D766</f>
        <v>0</v>
      </c>
      <c r="C770" s="143" t="e">
        <f>VLOOKUP(B770,DS!$D$3:$I$2489,2,0)</f>
        <v>#N/A</v>
      </c>
      <c r="D770" s="144" t="e">
        <f>VLOOKUP(B770,DS!$D$3:$I$2489,3,0)</f>
        <v>#N/A</v>
      </c>
      <c r="E770" s="145" t="e">
        <f>VLOOKUP(B770,DS!$D$3:$I$2489,5,0)</f>
        <v>#N/A</v>
      </c>
      <c r="F770" s="145" t="e">
        <f>VLOOKUP(B770,DS!$D$3:$I$2489,6,0)</f>
        <v>#N/A</v>
      </c>
      <c r="G770" s="136"/>
      <c r="H770" s="136"/>
      <c r="I770" s="136"/>
      <c r="J770" s="136"/>
      <c r="K770" s="136"/>
      <c r="L770" s="136"/>
      <c r="M770" s="136"/>
      <c r="N770" s="136"/>
      <c r="O770" s="146"/>
      <c r="P770" s="134">
        <f t="shared" si="12"/>
        <v>0</v>
      </c>
      <c r="Q770" s="135" t="str">
        <f>VLOOKUP(P770,IDCODE!$A$1:$B$96,2,0)</f>
        <v>Không</v>
      </c>
      <c r="R770" s="135" t="e">
        <f>VLOOKUP(B770,DS!$D$3:$P$2489,13,0)</f>
        <v>#N/A</v>
      </c>
    </row>
    <row r="771" spans="1:18" ht="13.5">
      <c r="A771" s="133">
        <v>765</v>
      </c>
      <c r="B771" s="142">
        <f>DS!D767</f>
        <v>0</v>
      </c>
      <c r="C771" s="143" t="e">
        <f>VLOOKUP(B771,DS!$D$3:$I$2489,2,0)</f>
        <v>#N/A</v>
      </c>
      <c r="D771" s="144" t="e">
        <f>VLOOKUP(B771,DS!$D$3:$I$2489,3,0)</f>
        <v>#N/A</v>
      </c>
      <c r="E771" s="145" t="e">
        <f>VLOOKUP(B771,DS!$D$3:$I$2489,5,0)</f>
        <v>#N/A</v>
      </c>
      <c r="F771" s="145" t="e">
        <f>VLOOKUP(B771,DS!$D$3:$I$2489,6,0)</f>
        <v>#N/A</v>
      </c>
      <c r="G771" s="136"/>
      <c r="H771" s="136"/>
      <c r="I771" s="136"/>
      <c r="J771" s="136"/>
      <c r="K771" s="136"/>
      <c r="L771" s="136"/>
      <c r="M771" s="136"/>
      <c r="N771" s="136"/>
      <c r="O771" s="146"/>
      <c r="P771" s="134">
        <f t="shared" si="12"/>
        <v>0</v>
      </c>
      <c r="Q771" s="135" t="str">
        <f>VLOOKUP(P771,IDCODE!$A$1:$B$96,2,0)</f>
        <v>Không</v>
      </c>
      <c r="R771" s="135" t="e">
        <f>VLOOKUP(B771,DS!$D$3:$P$2489,13,0)</f>
        <v>#N/A</v>
      </c>
    </row>
    <row r="772" spans="1:18" ht="13.5">
      <c r="A772" s="133">
        <v>766</v>
      </c>
      <c r="B772" s="142">
        <f>DS!D768</f>
        <v>0</v>
      </c>
      <c r="C772" s="143" t="e">
        <f>VLOOKUP(B772,DS!$D$3:$I$2489,2,0)</f>
        <v>#N/A</v>
      </c>
      <c r="D772" s="144" t="e">
        <f>VLOOKUP(B772,DS!$D$3:$I$2489,3,0)</f>
        <v>#N/A</v>
      </c>
      <c r="E772" s="145" t="e">
        <f>VLOOKUP(B772,DS!$D$3:$I$2489,5,0)</f>
        <v>#N/A</v>
      </c>
      <c r="F772" s="145" t="e">
        <f>VLOOKUP(B772,DS!$D$3:$I$2489,6,0)</f>
        <v>#N/A</v>
      </c>
      <c r="G772" s="136"/>
      <c r="H772" s="136"/>
      <c r="I772" s="136"/>
      <c r="J772" s="136"/>
      <c r="K772" s="136"/>
      <c r="L772" s="136"/>
      <c r="M772" s="136"/>
      <c r="N772" s="136"/>
      <c r="O772" s="146"/>
      <c r="P772" s="134">
        <f t="shared" si="12"/>
        <v>0</v>
      </c>
      <c r="Q772" s="135" t="str">
        <f>VLOOKUP(P772,IDCODE!$A$1:$B$96,2,0)</f>
        <v>Không</v>
      </c>
      <c r="R772" s="135" t="e">
        <f>VLOOKUP(B772,DS!$D$3:$P$2489,13,0)</f>
        <v>#N/A</v>
      </c>
    </row>
    <row r="773" spans="1:18" ht="13.5">
      <c r="A773" s="133">
        <v>767</v>
      </c>
      <c r="B773" s="142">
        <f>DS!D769</f>
        <v>0</v>
      </c>
      <c r="C773" s="143" t="e">
        <f>VLOOKUP(B773,DS!$D$3:$I$2489,2,0)</f>
        <v>#N/A</v>
      </c>
      <c r="D773" s="144" t="e">
        <f>VLOOKUP(B773,DS!$D$3:$I$2489,3,0)</f>
        <v>#N/A</v>
      </c>
      <c r="E773" s="145" t="e">
        <f>VLOOKUP(B773,DS!$D$3:$I$2489,5,0)</f>
        <v>#N/A</v>
      </c>
      <c r="F773" s="145" t="e">
        <f>VLOOKUP(B773,DS!$D$3:$I$2489,6,0)</f>
        <v>#N/A</v>
      </c>
      <c r="G773" s="136"/>
      <c r="H773" s="136"/>
      <c r="I773" s="136"/>
      <c r="J773" s="136"/>
      <c r="K773" s="136"/>
      <c r="L773" s="136"/>
      <c r="M773" s="136"/>
      <c r="N773" s="136"/>
      <c r="O773" s="146"/>
      <c r="P773" s="134">
        <f t="shared" si="12"/>
        <v>0</v>
      </c>
      <c r="Q773" s="135" t="str">
        <f>VLOOKUP(P773,IDCODE!$A$1:$B$96,2,0)</f>
        <v>Không</v>
      </c>
      <c r="R773" s="135" t="e">
        <f>VLOOKUP(B773,DS!$D$3:$P$2489,13,0)</f>
        <v>#N/A</v>
      </c>
    </row>
    <row r="774" spans="1:18" ht="13.5">
      <c r="A774" s="133">
        <v>768</v>
      </c>
      <c r="B774" s="142">
        <f>DS!D770</f>
        <v>0</v>
      </c>
      <c r="C774" s="143" t="e">
        <f>VLOOKUP(B774,DS!$D$3:$I$2489,2,0)</f>
        <v>#N/A</v>
      </c>
      <c r="D774" s="144" t="e">
        <f>VLOOKUP(B774,DS!$D$3:$I$2489,3,0)</f>
        <v>#N/A</v>
      </c>
      <c r="E774" s="145" t="e">
        <f>VLOOKUP(B774,DS!$D$3:$I$2489,5,0)</f>
        <v>#N/A</v>
      </c>
      <c r="F774" s="145" t="e">
        <f>VLOOKUP(B774,DS!$D$3:$I$2489,6,0)</f>
        <v>#N/A</v>
      </c>
      <c r="G774" s="136"/>
      <c r="H774" s="136"/>
      <c r="I774" s="136"/>
      <c r="J774" s="136"/>
      <c r="K774" s="136"/>
      <c r="L774" s="136"/>
      <c r="M774" s="136"/>
      <c r="N774" s="136"/>
      <c r="O774" s="146"/>
      <c r="P774" s="134">
        <f t="shared" si="12"/>
        <v>0</v>
      </c>
      <c r="Q774" s="135" t="str">
        <f>VLOOKUP(P774,IDCODE!$A$1:$B$96,2,0)</f>
        <v>Không</v>
      </c>
      <c r="R774" s="135" t="e">
        <f>VLOOKUP(B774,DS!$D$3:$P$2489,13,0)</f>
        <v>#N/A</v>
      </c>
    </row>
    <row r="775" spans="1:18" ht="13.5">
      <c r="A775" s="133">
        <v>769</v>
      </c>
      <c r="B775" s="142">
        <f>DS!D771</f>
        <v>0</v>
      </c>
      <c r="C775" s="143" t="e">
        <f>VLOOKUP(B775,DS!$D$3:$I$2489,2,0)</f>
        <v>#N/A</v>
      </c>
      <c r="D775" s="144" t="e">
        <f>VLOOKUP(B775,DS!$D$3:$I$2489,3,0)</f>
        <v>#N/A</v>
      </c>
      <c r="E775" s="145" t="e">
        <f>VLOOKUP(B775,DS!$D$3:$I$2489,5,0)</f>
        <v>#N/A</v>
      </c>
      <c r="F775" s="145" t="e">
        <f>VLOOKUP(B775,DS!$D$3:$I$2489,6,0)</f>
        <v>#N/A</v>
      </c>
      <c r="G775" s="136"/>
      <c r="H775" s="136"/>
      <c r="I775" s="136"/>
      <c r="J775" s="136"/>
      <c r="K775" s="136"/>
      <c r="L775" s="136"/>
      <c r="M775" s="136"/>
      <c r="N775" s="136"/>
      <c r="O775" s="146"/>
      <c r="P775" s="134">
        <f t="shared" si="12"/>
        <v>0</v>
      </c>
      <c r="Q775" s="135" t="str">
        <f>VLOOKUP(P775,IDCODE!$A$1:$B$96,2,0)</f>
        <v>Không</v>
      </c>
      <c r="R775" s="135" t="e">
        <f>VLOOKUP(B775,DS!$D$3:$P$2489,13,0)</f>
        <v>#N/A</v>
      </c>
    </row>
    <row r="776" spans="1:18" ht="13.5">
      <c r="A776" s="133">
        <v>770</v>
      </c>
      <c r="B776" s="142">
        <f>DS!D772</f>
        <v>0</v>
      </c>
      <c r="C776" s="143" t="e">
        <f>VLOOKUP(B776,DS!$D$3:$I$2489,2,0)</f>
        <v>#N/A</v>
      </c>
      <c r="D776" s="144" t="e">
        <f>VLOOKUP(B776,DS!$D$3:$I$2489,3,0)</f>
        <v>#N/A</v>
      </c>
      <c r="E776" s="145" t="e">
        <f>VLOOKUP(B776,DS!$D$3:$I$2489,5,0)</f>
        <v>#N/A</v>
      </c>
      <c r="F776" s="145" t="e">
        <f>VLOOKUP(B776,DS!$D$3:$I$2489,6,0)</f>
        <v>#N/A</v>
      </c>
      <c r="G776" s="136"/>
      <c r="H776" s="136"/>
      <c r="I776" s="136"/>
      <c r="J776" s="136"/>
      <c r="K776" s="136"/>
      <c r="L776" s="136"/>
      <c r="M776" s="136"/>
      <c r="N776" s="136"/>
      <c r="O776" s="146"/>
      <c r="P776" s="134">
        <f t="shared" si="12"/>
        <v>0</v>
      </c>
      <c r="Q776" s="135" t="str">
        <f>VLOOKUP(P776,IDCODE!$A$1:$B$96,2,0)</f>
        <v>Không</v>
      </c>
      <c r="R776" s="135" t="e">
        <f>VLOOKUP(B776,DS!$D$3:$P$2489,13,0)</f>
        <v>#N/A</v>
      </c>
    </row>
    <row r="777" spans="1:18" ht="13.5">
      <c r="A777" s="133">
        <v>771</v>
      </c>
      <c r="B777" s="142">
        <f>DS!D773</f>
        <v>0</v>
      </c>
      <c r="C777" s="143" t="e">
        <f>VLOOKUP(B777,DS!$D$3:$I$2489,2,0)</f>
        <v>#N/A</v>
      </c>
      <c r="D777" s="144" t="e">
        <f>VLOOKUP(B777,DS!$D$3:$I$2489,3,0)</f>
        <v>#N/A</v>
      </c>
      <c r="E777" s="145" t="e">
        <f>VLOOKUP(B777,DS!$D$3:$I$2489,5,0)</f>
        <v>#N/A</v>
      </c>
      <c r="F777" s="145" t="e">
        <f>VLOOKUP(B777,DS!$D$3:$I$2489,6,0)</f>
        <v>#N/A</v>
      </c>
      <c r="G777" s="136"/>
      <c r="H777" s="136"/>
      <c r="I777" s="136"/>
      <c r="J777" s="136"/>
      <c r="K777" s="136"/>
      <c r="L777" s="136"/>
      <c r="M777" s="136"/>
      <c r="N777" s="136"/>
      <c r="O777" s="146"/>
      <c r="P777" s="134">
        <f t="shared" si="12"/>
        <v>0</v>
      </c>
      <c r="Q777" s="135" t="str">
        <f>VLOOKUP(P777,IDCODE!$A$1:$B$96,2,0)</f>
        <v>Không</v>
      </c>
      <c r="R777" s="135" t="e">
        <f>VLOOKUP(B777,DS!$D$3:$P$2489,13,0)</f>
        <v>#N/A</v>
      </c>
    </row>
    <row r="778" spans="1:18" ht="13.5">
      <c r="A778" s="133">
        <v>772</v>
      </c>
      <c r="B778" s="142">
        <f>DS!D774</f>
        <v>0</v>
      </c>
      <c r="C778" s="143" t="e">
        <f>VLOOKUP(B778,DS!$D$3:$I$2489,2,0)</f>
        <v>#N/A</v>
      </c>
      <c r="D778" s="144" t="e">
        <f>VLOOKUP(B778,DS!$D$3:$I$2489,3,0)</f>
        <v>#N/A</v>
      </c>
      <c r="E778" s="145" t="e">
        <f>VLOOKUP(B778,DS!$D$3:$I$2489,5,0)</f>
        <v>#N/A</v>
      </c>
      <c r="F778" s="145" t="e">
        <f>VLOOKUP(B778,DS!$D$3:$I$2489,6,0)</f>
        <v>#N/A</v>
      </c>
      <c r="G778" s="136"/>
      <c r="H778" s="136"/>
      <c r="I778" s="136"/>
      <c r="J778" s="136"/>
      <c r="K778" s="136"/>
      <c r="L778" s="136"/>
      <c r="M778" s="136"/>
      <c r="N778" s="136"/>
      <c r="O778" s="146"/>
      <c r="P778" s="134">
        <f t="shared" si="12"/>
        <v>0</v>
      </c>
      <c r="Q778" s="135" t="str">
        <f>VLOOKUP(P778,IDCODE!$A$1:$B$96,2,0)</f>
        <v>Không</v>
      </c>
      <c r="R778" s="135" t="e">
        <f>VLOOKUP(B778,DS!$D$3:$P$2489,13,0)</f>
        <v>#N/A</v>
      </c>
    </row>
    <row r="779" spans="1:18" ht="13.5">
      <c r="A779" s="133">
        <v>773</v>
      </c>
      <c r="B779" s="142">
        <f>DS!D775</f>
        <v>0</v>
      </c>
      <c r="C779" s="143" t="e">
        <f>VLOOKUP(B779,DS!$D$3:$I$2489,2,0)</f>
        <v>#N/A</v>
      </c>
      <c r="D779" s="144" t="e">
        <f>VLOOKUP(B779,DS!$D$3:$I$2489,3,0)</f>
        <v>#N/A</v>
      </c>
      <c r="E779" s="145" t="e">
        <f>VLOOKUP(B779,DS!$D$3:$I$2489,5,0)</f>
        <v>#N/A</v>
      </c>
      <c r="F779" s="145" t="e">
        <f>VLOOKUP(B779,DS!$D$3:$I$2489,6,0)</f>
        <v>#N/A</v>
      </c>
      <c r="G779" s="136"/>
      <c r="H779" s="136"/>
      <c r="I779" s="136"/>
      <c r="J779" s="136"/>
      <c r="K779" s="136"/>
      <c r="L779" s="136"/>
      <c r="M779" s="136"/>
      <c r="N779" s="136"/>
      <c r="O779" s="146"/>
      <c r="P779" s="134">
        <f t="shared" si="12"/>
        <v>0</v>
      </c>
      <c r="Q779" s="135" t="str">
        <f>VLOOKUP(P779,IDCODE!$A$1:$B$96,2,0)</f>
        <v>Không</v>
      </c>
      <c r="R779" s="135" t="e">
        <f>VLOOKUP(B779,DS!$D$3:$P$2489,13,0)</f>
        <v>#N/A</v>
      </c>
    </row>
    <row r="780" spans="1:18" ht="13.5">
      <c r="A780" s="133">
        <v>774</v>
      </c>
      <c r="B780" s="142">
        <f>DS!D776</f>
        <v>0</v>
      </c>
      <c r="C780" s="143" t="e">
        <f>VLOOKUP(B780,DS!$D$3:$I$2489,2,0)</f>
        <v>#N/A</v>
      </c>
      <c r="D780" s="144" t="e">
        <f>VLOOKUP(B780,DS!$D$3:$I$2489,3,0)</f>
        <v>#N/A</v>
      </c>
      <c r="E780" s="145" t="e">
        <f>VLOOKUP(B780,DS!$D$3:$I$2489,5,0)</f>
        <v>#N/A</v>
      </c>
      <c r="F780" s="145" t="e">
        <f>VLOOKUP(B780,DS!$D$3:$I$2489,6,0)</f>
        <v>#N/A</v>
      </c>
      <c r="G780" s="136"/>
      <c r="H780" s="136"/>
      <c r="I780" s="136"/>
      <c r="J780" s="136"/>
      <c r="K780" s="136"/>
      <c r="L780" s="136"/>
      <c r="M780" s="136"/>
      <c r="N780" s="136"/>
      <c r="O780" s="146"/>
      <c r="P780" s="134">
        <f t="shared" si="12"/>
        <v>0</v>
      </c>
      <c r="Q780" s="135" t="str">
        <f>VLOOKUP(P780,IDCODE!$A$1:$B$96,2,0)</f>
        <v>Không</v>
      </c>
      <c r="R780" s="135" t="e">
        <f>VLOOKUP(B780,DS!$D$3:$P$2489,13,0)</f>
        <v>#N/A</v>
      </c>
    </row>
    <row r="781" spans="1:18" ht="13.5">
      <c r="A781" s="133">
        <v>775</v>
      </c>
      <c r="B781" s="142">
        <f>DS!D777</f>
        <v>0</v>
      </c>
      <c r="C781" s="143" t="e">
        <f>VLOOKUP(B781,DS!$D$3:$I$2489,2,0)</f>
        <v>#N/A</v>
      </c>
      <c r="D781" s="144" t="e">
        <f>VLOOKUP(B781,DS!$D$3:$I$2489,3,0)</f>
        <v>#N/A</v>
      </c>
      <c r="E781" s="145" t="e">
        <f>VLOOKUP(B781,DS!$D$3:$I$2489,5,0)</f>
        <v>#N/A</v>
      </c>
      <c r="F781" s="145" t="e">
        <f>VLOOKUP(B781,DS!$D$3:$I$2489,6,0)</f>
        <v>#N/A</v>
      </c>
      <c r="G781" s="136"/>
      <c r="H781" s="136"/>
      <c r="I781" s="136"/>
      <c r="J781" s="136"/>
      <c r="K781" s="136"/>
      <c r="L781" s="136"/>
      <c r="M781" s="136"/>
      <c r="N781" s="136"/>
      <c r="O781" s="146"/>
      <c r="P781" s="134">
        <f t="shared" si="12"/>
        <v>0</v>
      </c>
      <c r="Q781" s="135" t="str">
        <f>VLOOKUP(P781,IDCODE!$A$1:$B$96,2,0)</f>
        <v>Không</v>
      </c>
      <c r="R781" s="135" t="e">
        <f>VLOOKUP(B781,DS!$D$3:$P$2489,13,0)</f>
        <v>#N/A</v>
      </c>
    </row>
    <row r="782" spans="1:18" ht="13.5">
      <c r="A782" s="133">
        <v>776</v>
      </c>
      <c r="B782" s="142">
        <f>DS!D778</f>
        <v>0</v>
      </c>
      <c r="C782" s="143" t="e">
        <f>VLOOKUP(B782,DS!$D$3:$I$2489,2,0)</f>
        <v>#N/A</v>
      </c>
      <c r="D782" s="144" t="e">
        <f>VLOOKUP(B782,DS!$D$3:$I$2489,3,0)</f>
        <v>#N/A</v>
      </c>
      <c r="E782" s="145" t="e">
        <f>VLOOKUP(B782,DS!$D$3:$I$2489,5,0)</f>
        <v>#N/A</v>
      </c>
      <c r="F782" s="145" t="e">
        <f>VLOOKUP(B782,DS!$D$3:$I$2489,6,0)</f>
        <v>#N/A</v>
      </c>
      <c r="G782" s="136"/>
      <c r="H782" s="136"/>
      <c r="I782" s="136"/>
      <c r="J782" s="136"/>
      <c r="K782" s="136"/>
      <c r="L782" s="136"/>
      <c r="M782" s="136"/>
      <c r="N782" s="136"/>
      <c r="O782" s="146"/>
      <c r="P782" s="134">
        <f t="shared" si="12"/>
        <v>0</v>
      </c>
      <c r="Q782" s="135" t="str">
        <f>VLOOKUP(P782,IDCODE!$A$1:$B$96,2,0)</f>
        <v>Không</v>
      </c>
      <c r="R782" s="135" t="e">
        <f>VLOOKUP(B782,DS!$D$3:$P$2489,13,0)</f>
        <v>#N/A</v>
      </c>
    </row>
    <row r="783" spans="1:18" ht="13.5">
      <c r="A783" s="133">
        <v>777</v>
      </c>
      <c r="B783" s="142">
        <f>DS!D779</f>
        <v>0</v>
      </c>
      <c r="C783" s="143" t="e">
        <f>VLOOKUP(B783,DS!$D$3:$I$2489,2,0)</f>
        <v>#N/A</v>
      </c>
      <c r="D783" s="144" t="e">
        <f>VLOOKUP(B783,DS!$D$3:$I$2489,3,0)</f>
        <v>#N/A</v>
      </c>
      <c r="E783" s="145" t="e">
        <f>VLOOKUP(B783,DS!$D$3:$I$2489,5,0)</f>
        <v>#N/A</v>
      </c>
      <c r="F783" s="145" t="e">
        <f>VLOOKUP(B783,DS!$D$3:$I$2489,6,0)</f>
        <v>#N/A</v>
      </c>
      <c r="G783" s="136"/>
      <c r="H783" s="136"/>
      <c r="I783" s="136"/>
      <c r="J783" s="136"/>
      <c r="K783" s="136"/>
      <c r="L783" s="136"/>
      <c r="M783" s="136"/>
      <c r="N783" s="136"/>
      <c r="O783" s="146"/>
      <c r="P783" s="134">
        <f t="shared" si="12"/>
        <v>0</v>
      </c>
      <c r="Q783" s="135" t="str">
        <f>VLOOKUP(P783,IDCODE!$A$1:$B$96,2,0)</f>
        <v>Không</v>
      </c>
      <c r="R783" s="135" t="e">
        <f>VLOOKUP(B783,DS!$D$3:$P$2489,13,0)</f>
        <v>#N/A</v>
      </c>
    </row>
    <row r="784" spans="1:18" ht="13.5">
      <c r="A784" s="133">
        <v>778</v>
      </c>
      <c r="B784" s="142">
        <f>DS!D780</f>
        <v>0</v>
      </c>
      <c r="C784" s="143" t="e">
        <f>VLOOKUP(B784,DS!$D$3:$I$2489,2,0)</f>
        <v>#N/A</v>
      </c>
      <c r="D784" s="144" t="e">
        <f>VLOOKUP(B784,DS!$D$3:$I$2489,3,0)</f>
        <v>#N/A</v>
      </c>
      <c r="E784" s="145" t="e">
        <f>VLOOKUP(B784,DS!$D$3:$I$2489,5,0)</f>
        <v>#N/A</v>
      </c>
      <c r="F784" s="145" t="e">
        <f>VLOOKUP(B784,DS!$D$3:$I$2489,6,0)</f>
        <v>#N/A</v>
      </c>
      <c r="G784" s="136"/>
      <c r="H784" s="136"/>
      <c r="I784" s="136"/>
      <c r="J784" s="136"/>
      <c r="K784" s="136"/>
      <c r="L784" s="136"/>
      <c r="M784" s="136"/>
      <c r="N784" s="136"/>
      <c r="O784" s="146"/>
      <c r="P784" s="134">
        <f t="shared" si="12"/>
        <v>0</v>
      </c>
      <c r="Q784" s="135" t="str">
        <f>VLOOKUP(P784,IDCODE!$A$1:$B$96,2,0)</f>
        <v>Không</v>
      </c>
      <c r="R784" s="135" t="e">
        <f>VLOOKUP(B784,DS!$D$3:$P$2489,13,0)</f>
        <v>#N/A</v>
      </c>
    </row>
    <row r="785" spans="1:18" ht="13.5">
      <c r="A785" s="133">
        <v>779</v>
      </c>
      <c r="B785" s="142">
        <f>DS!D781</f>
        <v>0</v>
      </c>
      <c r="C785" s="143" t="e">
        <f>VLOOKUP(B785,DS!$D$3:$I$2489,2,0)</f>
        <v>#N/A</v>
      </c>
      <c r="D785" s="144" t="e">
        <f>VLOOKUP(B785,DS!$D$3:$I$2489,3,0)</f>
        <v>#N/A</v>
      </c>
      <c r="E785" s="145" t="e">
        <f>VLOOKUP(B785,DS!$D$3:$I$2489,5,0)</f>
        <v>#N/A</v>
      </c>
      <c r="F785" s="145" t="e">
        <f>VLOOKUP(B785,DS!$D$3:$I$2489,6,0)</f>
        <v>#N/A</v>
      </c>
      <c r="G785" s="136"/>
      <c r="H785" s="136"/>
      <c r="I785" s="136"/>
      <c r="J785" s="136"/>
      <c r="K785" s="136"/>
      <c r="L785" s="136"/>
      <c r="M785" s="136"/>
      <c r="N785" s="136"/>
      <c r="O785" s="146"/>
      <c r="P785" s="134">
        <f t="shared" si="12"/>
        <v>0</v>
      </c>
      <c r="Q785" s="135" t="str">
        <f>VLOOKUP(P785,IDCODE!$A$1:$B$96,2,0)</f>
        <v>Không</v>
      </c>
      <c r="R785" s="135" t="e">
        <f>VLOOKUP(B785,DS!$D$3:$P$2489,13,0)</f>
        <v>#N/A</v>
      </c>
    </row>
    <row r="786" spans="1:18" ht="13.5">
      <c r="A786" s="133">
        <v>780</v>
      </c>
      <c r="B786" s="142">
        <f>DS!D782</f>
        <v>0</v>
      </c>
      <c r="C786" s="143" t="e">
        <f>VLOOKUP(B786,DS!$D$3:$I$2489,2,0)</f>
        <v>#N/A</v>
      </c>
      <c r="D786" s="144" t="e">
        <f>VLOOKUP(B786,DS!$D$3:$I$2489,3,0)</f>
        <v>#N/A</v>
      </c>
      <c r="E786" s="145" t="e">
        <f>VLOOKUP(B786,DS!$D$3:$I$2489,5,0)</f>
        <v>#N/A</v>
      </c>
      <c r="F786" s="145" t="e">
        <f>VLOOKUP(B786,DS!$D$3:$I$2489,6,0)</f>
        <v>#N/A</v>
      </c>
      <c r="G786" s="136"/>
      <c r="H786" s="136"/>
      <c r="I786" s="136"/>
      <c r="J786" s="136"/>
      <c r="K786" s="136"/>
      <c r="L786" s="136"/>
      <c r="M786" s="136"/>
      <c r="N786" s="136"/>
      <c r="O786" s="146"/>
      <c r="P786" s="134">
        <f t="shared" si="12"/>
        <v>0</v>
      </c>
      <c r="Q786" s="135" t="str">
        <f>VLOOKUP(P786,IDCODE!$A$1:$B$96,2,0)</f>
        <v>Không</v>
      </c>
      <c r="R786" s="135" t="e">
        <f>VLOOKUP(B786,DS!$D$3:$P$2489,13,0)</f>
        <v>#N/A</v>
      </c>
    </row>
    <row r="787" spans="1:18" ht="13.5">
      <c r="A787" s="133">
        <v>781</v>
      </c>
      <c r="B787" s="142">
        <f>DS!D783</f>
        <v>0</v>
      </c>
      <c r="C787" s="143" t="e">
        <f>VLOOKUP(B787,DS!$D$3:$I$2489,2,0)</f>
        <v>#N/A</v>
      </c>
      <c r="D787" s="144" t="e">
        <f>VLOOKUP(B787,DS!$D$3:$I$2489,3,0)</f>
        <v>#N/A</v>
      </c>
      <c r="E787" s="145" t="e">
        <f>VLOOKUP(B787,DS!$D$3:$I$2489,5,0)</f>
        <v>#N/A</v>
      </c>
      <c r="F787" s="145" t="e">
        <f>VLOOKUP(B787,DS!$D$3:$I$2489,6,0)</f>
        <v>#N/A</v>
      </c>
      <c r="G787" s="136"/>
      <c r="H787" s="136"/>
      <c r="I787" s="136"/>
      <c r="J787" s="136"/>
      <c r="K787" s="136"/>
      <c r="L787" s="136"/>
      <c r="M787" s="136"/>
      <c r="N787" s="136"/>
      <c r="O787" s="146"/>
      <c r="P787" s="134">
        <f t="shared" si="12"/>
        <v>0</v>
      </c>
      <c r="Q787" s="135" t="str">
        <f>VLOOKUP(P787,IDCODE!$A$1:$B$96,2,0)</f>
        <v>Không</v>
      </c>
      <c r="R787" s="135" t="e">
        <f>VLOOKUP(B787,DS!$D$3:$P$2489,13,0)</f>
        <v>#N/A</v>
      </c>
    </row>
    <row r="788" spans="1:18" ht="13.5">
      <c r="A788" s="133">
        <v>782</v>
      </c>
      <c r="B788" s="142">
        <f>DS!D784</f>
        <v>0</v>
      </c>
      <c r="C788" s="143" t="e">
        <f>VLOOKUP(B788,DS!$D$3:$I$2489,2,0)</f>
        <v>#N/A</v>
      </c>
      <c r="D788" s="144" t="e">
        <f>VLOOKUP(B788,DS!$D$3:$I$2489,3,0)</f>
        <v>#N/A</v>
      </c>
      <c r="E788" s="145" t="e">
        <f>VLOOKUP(B788,DS!$D$3:$I$2489,5,0)</f>
        <v>#N/A</v>
      </c>
      <c r="F788" s="145" t="e">
        <f>VLOOKUP(B788,DS!$D$3:$I$2489,6,0)</f>
        <v>#N/A</v>
      </c>
      <c r="G788" s="136"/>
      <c r="H788" s="136"/>
      <c r="I788" s="136"/>
      <c r="J788" s="136"/>
      <c r="K788" s="136"/>
      <c r="L788" s="136"/>
      <c r="M788" s="136"/>
      <c r="N788" s="136"/>
      <c r="O788" s="146"/>
      <c r="P788" s="134">
        <f t="shared" si="12"/>
        <v>0</v>
      </c>
      <c r="Q788" s="135" t="str">
        <f>VLOOKUP(P788,IDCODE!$A$1:$B$96,2,0)</f>
        <v>Không</v>
      </c>
      <c r="R788" s="135" t="e">
        <f>VLOOKUP(B788,DS!$D$3:$P$2489,13,0)</f>
        <v>#N/A</v>
      </c>
    </row>
    <row r="789" spans="1:18" ht="13.5">
      <c r="A789" s="133">
        <v>783</v>
      </c>
      <c r="B789" s="142">
        <f>DS!D785</f>
        <v>0</v>
      </c>
      <c r="C789" s="143" t="e">
        <f>VLOOKUP(B789,DS!$D$3:$I$2489,2,0)</f>
        <v>#N/A</v>
      </c>
      <c r="D789" s="144" t="e">
        <f>VLOOKUP(B789,DS!$D$3:$I$2489,3,0)</f>
        <v>#N/A</v>
      </c>
      <c r="E789" s="145" t="e">
        <f>VLOOKUP(B789,DS!$D$3:$I$2489,5,0)</f>
        <v>#N/A</v>
      </c>
      <c r="F789" s="145" t="e">
        <f>VLOOKUP(B789,DS!$D$3:$I$2489,6,0)</f>
        <v>#N/A</v>
      </c>
      <c r="G789" s="136"/>
      <c r="H789" s="136"/>
      <c r="I789" s="136"/>
      <c r="J789" s="136"/>
      <c r="K789" s="136"/>
      <c r="L789" s="136"/>
      <c r="M789" s="136"/>
      <c r="N789" s="136"/>
      <c r="O789" s="146"/>
      <c r="P789" s="134">
        <f t="shared" si="12"/>
        <v>0</v>
      </c>
      <c r="Q789" s="135" t="str">
        <f>VLOOKUP(P789,IDCODE!$A$1:$B$96,2,0)</f>
        <v>Không</v>
      </c>
      <c r="R789" s="135" t="e">
        <f>VLOOKUP(B789,DS!$D$3:$P$2489,13,0)</f>
        <v>#N/A</v>
      </c>
    </row>
    <row r="790" spans="1:18" ht="13.5">
      <c r="A790" s="133">
        <v>784</v>
      </c>
      <c r="B790" s="142">
        <f>DS!D786</f>
        <v>0</v>
      </c>
      <c r="C790" s="143" t="e">
        <f>VLOOKUP(B790,DS!$D$3:$I$2489,2,0)</f>
        <v>#N/A</v>
      </c>
      <c r="D790" s="144" t="e">
        <f>VLOOKUP(B790,DS!$D$3:$I$2489,3,0)</f>
        <v>#N/A</v>
      </c>
      <c r="E790" s="145" t="e">
        <f>VLOOKUP(B790,DS!$D$3:$I$2489,5,0)</f>
        <v>#N/A</v>
      </c>
      <c r="F790" s="145" t="e">
        <f>VLOOKUP(B790,DS!$D$3:$I$2489,6,0)</f>
        <v>#N/A</v>
      </c>
      <c r="G790" s="136"/>
      <c r="H790" s="136"/>
      <c r="I790" s="136"/>
      <c r="J790" s="136"/>
      <c r="K790" s="136"/>
      <c r="L790" s="136"/>
      <c r="M790" s="136"/>
      <c r="N790" s="136"/>
      <c r="O790" s="146"/>
      <c r="P790" s="134">
        <f t="shared" si="12"/>
        <v>0</v>
      </c>
      <c r="Q790" s="135" t="str">
        <f>VLOOKUP(P790,IDCODE!$A$1:$B$96,2,0)</f>
        <v>Không</v>
      </c>
      <c r="R790" s="135" t="e">
        <f>VLOOKUP(B790,DS!$D$3:$P$2489,13,0)</f>
        <v>#N/A</v>
      </c>
    </row>
    <row r="791" spans="1:18" ht="13.5">
      <c r="A791" s="133">
        <v>785</v>
      </c>
      <c r="B791" s="142">
        <f>DS!D787</f>
        <v>0</v>
      </c>
      <c r="C791" s="143" t="e">
        <f>VLOOKUP(B791,DS!$D$3:$I$2489,2,0)</f>
        <v>#N/A</v>
      </c>
      <c r="D791" s="144" t="e">
        <f>VLOOKUP(B791,DS!$D$3:$I$2489,3,0)</f>
        <v>#N/A</v>
      </c>
      <c r="E791" s="145" t="e">
        <f>VLOOKUP(B791,DS!$D$3:$I$2489,5,0)</f>
        <v>#N/A</v>
      </c>
      <c r="F791" s="145" t="e">
        <f>VLOOKUP(B791,DS!$D$3:$I$2489,6,0)</f>
        <v>#N/A</v>
      </c>
      <c r="G791" s="136"/>
      <c r="H791" s="136"/>
      <c r="I791" s="136"/>
      <c r="J791" s="136"/>
      <c r="K791" s="136"/>
      <c r="L791" s="136"/>
      <c r="M791" s="136"/>
      <c r="N791" s="136"/>
      <c r="O791" s="146"/>
      <c r="P791" s="134">
        <f t="shared" si="12"/>
        <v>0</v>
      </c>
      <c r="Q791" s="135" t="str">
        <f>VLOOKUP(P791,IDCODE!$A$1:$B$96,2,0)</f>
        <v>Không</v>
      </c>
      <c r="R791" s="135" t="e">
        <f>VLOOKUP(B791,DS!$D$3:$P$2489,13,0)</f>
        <v>#N/A</v>
      </c>
    </row>
    <row r="792" spans="1:18" ht="13.5">
      <c r="A792" s="133">
        <v>786</v>
      </c>
      <c r="B792" s="142">
        <f>DS!D788</f>
        <v>0</v>
      </c>
      <c r="C792" s="143" t="e">
        <f>VLOOKUP(B792,DS!$D$3:$I$2489,2,0)</f>
        <v>#N/A</v>
      </c>
      <c r="D792" s="144" t="e">
        <f>VLOOKUP(B792,DS!$D$3:$I$2489,3,0)</f>
        <v>#N/A</v>
      </c>
      <c r="E792" s="145" t="e">
        <f>VLOOKUP(B792,DS!$D$3:$I$2489,5,0)</f>
        <v>#N/A</v>
      </c>
      <c r="F792" s="145" t="e">
        <f>VLOOKUP(B792,DS!$D$3:$I$2489,6,0)</f>
        <v>#N/A</v>
      </c>
      <c r="G792" s="136"/>
      <c r="H792" s="136"/>
      <c r="I792" s="136"/>
      <c r="J792" s="136"/>
      <c r="K792" s="136"/>
      <c r="L792" s="136"/>
      <c r="M792" s="136"/>
      <c r="N792" s="136"/>
      <c r="O792" s="146"/>
      <c r="P792" s="134">
        <f t="shared" si="12"/>
        <v>0</v>
      </c>
      <c r="Q792" s="135" t="str">
        <f>VLOOKUP(P792,IDCODE!$A$1:$B$96,2,0)</f>
        <v>Không</v>
      </c>
      <c r="R792" s="135" t="e">
        <f>VLOOKUP(B792,DS!$D$3:$P$2489,13,0)</f>
        <v>#N/A</v>
      </c>
    </row>
    <row r="793" spans="1:18" ht="13.5">
      <c r="A793" s="133">
        <v>787</v>
      </c>
      <c r="B793" s="142">
        <f>DS!D789</f>
        <v>0</v>
      </c>
      <c r="C793" s="143" t="e">
        <f>VLOOKUP(B793,DS!$D$3:$I$2489,2,0)</f>
        <v>#N/A</v>
      </c>
      <c r="D793" s="144" t="e">
        <f>VLOOKUP(B793,DS!$D$3:$I$2489,3,0)</f>
        <v>#N/A</v>
      </c>
      <c r="E793" s="145" t="e">
        <f>VLOOKUP(B793,DS!$D$3:$I$2489,5,0)</f>
        <v>#N/A</v>
      </c>
      <c r="F793" s="145" t="e">
        <f>VLOOKUP(B793,DS!$D$3:$I$2489,6,0)</f>
        <v>#N/A</v>
      </c>
      <c r="G793" s="136"/>
      <c r="H793" s="136"/>
      <c r="I793" s="136"/>
      <c r="J793" s="136"/>
      <c r="K793" s="136"/>
      <c r="L793" s="136"/>
      <c r="M793" s="136"/>
      <c r="N793" s="136"/>
      <c r="O793" s="146"/>
      <c r="P793" s="134">
        <f t="shared" ref="P793:P856" si="13">IF(OR(ISNUMBER(O793)=FALSE,$P$6&lt;&gt;100%,O793&lt;4),0,ROUND(SUMPRODUCT($G$6:$O$6,G793:O793),1))</f>
        <v>0</v>
      </c>
      <c r="Q793" s="135" t="str">
        <f>VLOOKUP(P793,IDCODE!$A$1:$B$96,2,0)</f>
        <v>Không</v>
      </c>
      <c r="R793" s="135" t="e">
        <f>VLOOKUP(B793,DS!$D$3:$P$2489,13,0)</f>
        <v>#N/A</v>
      </c>
    </row>
    <row r="794" spans="1:18" ht="13.5">
      <c r="A794" s="133">
        <v>788</v>
      </c>
      <c r="B794" s="142">
        <f>DS!D790</f>
        <v>0</v>
      </c>
      <c r="C794" s="143" t="e">
        <f>VLOOKUP(B794,DS!$D$3:$I$2489,2,0)</f>
        <v>#N/A</v>
      </c>
      <c r="D794" s="144" t="e">
        <f>VLOOKUP(B794,DS!$D$3:$I$2489,3,0)</f>
        <v>#N/A</v>
      </c>
      <c r="E794" s="145" t="e">
        <f>VLOOKUP(B794,DS!$D$3:$I$2489,5,0)</f>
        <v>#N/A</v>
      </c>
      <c r="F794" s="145" t="e">
        <f>VLOOKUP(B794,DS!$D$3:$I$2489,6,0)</f>
        <v>#N/A</v>
      </c>
      <c r="G794" s="136"/>
      <c r="H794" s="136"/>
      <c r="I794" s="136"/>
      <c r="J794" s="136"/>
      <c r="K794" s="136"/>
      <c r="L794" s="136"/>
      <c r="M794" s="136"/>
      <c r="N794" s="136"/>
      <c r="O794" s="146"/>
      <c r="P794" s="134">
        <f t="shared" si="13"/>
        <v>0</v>
      </c>
      <c r="Q794" s="135" t="str">
        <f>VLOOKUP(P794,IDCODE!$A$1:$B$96,2,0)</f>
        <v>Không</v>
      </c>
      <c r="R794" s="135" t="e">
        <f>VLOOKUP(B794,DS!$D$3:$P$2489,13,0)</f>
        <v>#N/A</v>
      </c>
    </row>
    <row r="795" spans="1:18" ht="13.5">
      <c r="A795" s="133">
        <v>789</v>
      </c>
      <c r="B795" s="142">
        <f>DS!D791</f>
        <v>0</v>
      </c>
      <c r="C795" s="143" t="e">
        <f>VLOOKUP(B795,DS!$D$3:$I$2489,2,0)</f>
        <v>#N/A</v>
      </c>
      <c r="D795" s="144" t="e">
        <f>VLOOKUP(B795,DS!$D$3:$I$2489,3,0)</f>
        <v>#N/A</v>
      </c>
      <c r="E795" s="145" t="e">
        <f>VLOOKUP(B795,DS!$D$3:$I$2489,5,0)</f>
        <v>#N/A</v>
      </c>
      <c r="F795" s="145" t="e">
        <f>VLOOKUP(B795,DS!$D$3:$I$2489,6,0)</f>
        <v>#N/A</v>
      </c>
      <c r="G795" s="136"/>
      <c r="H795" s="136"/>
      <c r="I795" s="136"/>
      <c r="J795" s="136"/>
      <c r="K795" s="136"/>
      <c r="L795" s="136"/>
      <c r="M795" s="136"/>
      <c r="N795" s="136"/>
      <c r="O795" s="146"/>
      <c r="P795" s="134">
        <f t="shared" si="13"/>
        <v>0</v>
      </c>
      <c r="Q795" s="135" t="str">
        <f>VLOOKUP(P795,IDCODE!$A$1:$B$96,2,0)</f>
        <v>Không</v>
      </c>
      <c r="R795" s="135" t="e">
        <f>VLOOKUP(B795,DS!$D$3:$P$2489,13,0)</f>
        <v>#N/A</v>
      </c>
    </row>
    <row r="796" spans="1:18" ht="13.5">
      <c r="A796" s="133">
        <v>790</v>
      </c>
      <c r="B796" s="142">
        <f>DS!D792</f>
        <v>0</v>
      </c>
      <c r="C796" s="143" t="e">
        <f>VLOOKUP(B796,DS!$D$3:$I$2489,2,0)</f>
        <v>#N/A</v>
      </c>
      <c r="D796" s="144" t="e">
        <f>VLOOKUP(B796,DS!$D$3:$I$2489,3,0)</f>
        <v>#N/A</v>
      </c>
      <c r="E796" s="145" t="e">
        <f>VLOOKUP(B796,DS!$D$3:$I$2489,5,0)</f>
        <v>#N/A</v>
      </c>
      <c r="F796" s="145" t="e">
        <f>VLOOKUP(B796,DS!$D$3:$I$2489,6,0)</f>
        <v>#N/A</v>
      </c>
      <c r="G796" s="136"/>
      <c r="H796" s="136"/>
      <c r="I796" s="136"/>
      <c r="J796" s="136"/>
      <c r="K796" s="136"/>
      <c r="L796" s="136"/>
      <c r="M796" s="136"/>
      <c r="N796" s="136"/>
      <c r="O796" s="146"/>
      <c r="P796" s="134">
        <f t="shared" si="13"/>
        <v>0</v>
      </c>
      <c r="Q796" s="135" t="str">
        <f>VLOOKUP(P796,IDCODE!$A$1:$B$96,2,0)</f>
        <v>Không</v>
      </c>
      <c r="R796" s="135" t="e">
        <f>VLOOKUP(B796,DS!$D$3:$P$2489,13,0)</f>
        <v>#N/A</v>
      </c>
    </row>
    <row r="797" spans="1:18" ht="13.5">
      <c r="A797" s="133">
        <v>791</v>
      </c>
      <c r="B797" s="142">
        <f>DS!D793</f>
        <v>0</v>
      </c>
      <c r="C797" s="143" t="e">
        <f>VLOOKUP(B797,DS!$D$3:$I$2489,2,0)</f>
        <v>#N/A</v>
      </c>
      <c r="D797" s="144" t="e">
        <f>VLOOKUP(B797,DS!$D$3:$I$2489,3,0)</f>
        <v>#N/A</v>
      </c>
      <c r="E797" s="145" t="e">
        <f>VLOOKUP(B797,DS!$D$3:$I$2489,5,0)</f>
        <v>#N/A</v>
      </c>
      <c r="F797" s="145" t="e">
        <f>VLOOKUP(B797,DS!$D$3:$I$2489,6,0)</f>
        <v>#N/A</v>
      </c>
      <c r="G797" s="136"/>
      <c r="H797" s="136"/>
      <c r="I797" s="136"/>
      <c r="J797" s="136"/>
      <c r="K797" s="136"/>
      <c r="L797" s="136"/>
      <c r="M797" s="136"/>
      <c r="N797" s="136"/>
      <c r="O797" s="146"/>
      <c r="P797" s="134">
        <f t="shared" si="13"/>
        <v>0</v>
      </c>
      <c r="Q797" s="135" t="str">
        <f>VLOOKUP(P797,IDCODE!$A$1:$B$96,2,0)</f>
        <v>Không</v>
      </c>
      <c r="R797" s="135" t="e">
        <f>VLOOKUP(B797,DS!$D$3:$P$2489,13,0)</f>
        <v>#N/A</v>
      </c>
    </row>
    <row r="798" spans="1:18" ht="13.5">
      <c r="A798" s="133">
        <v>792</v>
      </c>
      <c r="B798" s="142">
        <f>DS!D794</f>
        <v>0</v>
      </c>
      <c r="C798" s="143" t="e">
        <f>VLOOKUP(B798,DS!$D$3:$I$2489,2,0)</f>
        <v>#N/A</v>
      </c>
      <c r="D798" s="144" t="e">
        <f>VLOOKUP(B798,DS!$D$3:$I$2489,3,0)</f>
        <v>#N/A</v>
      </c>
      <c r="E798" s="145" t="e">
        <f>VLOOKUP(B798,DS!$D$3:$I$2489,5,0)</f>
        <v>#N/A</v>
      </c>
      <c r="F798" s="145" t="e">
        <f>VLOOKUP(B798,DS!$D$3:$I$2489,6,0)</f>
        <v>#N/A</v>
      </c>
      <c r="G798" s="136"/>
      <c r="H798" s="136"/>
      <c r="I798" s="136"/>
      <c r="J798" s="136"/>
      <c r="K798" s="136"/>
      <c r="L798" s="136"/>
      <c r="M798" s="136"/>
      <c r="N798" s="136"/>
      <c r="O798" s="146"/>
      <c r="P798" s="134">
        <f t="shared" si="13"/>
        <v>0</v>
      </c>
      <c r="Q798" s="135" t="str">
        <f>VLOOKUP(P798,IDCODE!$A$1:$B$96,2,0)</f>
        <v>Không</v>
      </c>
      <c r="R798" s="135" t="e">
        <f>VLOOKUP(B798,DS!$D$3:$P$2489,13,0)</f>
        <v>#N/A</v>
      </c>
    </row>
    <row r="799" spans="1:18" ht="13.5">
      <c r="A799" s="133">
        <v>793</v>
      </c>
      <c r="B799" s="142">
        <f>DS!D795</f>
        <v>0</v>
      </c>
      <c r="C799" s="143" t="e">
        <f>VLOOKUP(B799,DS!$D$3:$I$2489,2,0)</f>
        <v>#N/A</v>
      </c>
      <c r="D799" s="144" t="e">
        <f>VLOOKUP(B799,DS!$D$3:$I$2489,3,0)</f>
        <v>#N/A</v>
      </c>
      <c r="E799" s="145" t="e">
        <f>VLOOKUP(B799,DS!$D$3:$I$2489,5,0)</f>
        <v>#N/A</v>
      </c>
      <c r="F799" s="145" t="e">
        <f>VLOOKUP(B799,DS!$D$3:$I$2489,6,0)</f>
        <v>#N/A</v>
      </c>
      <c r="G799" s="136"/>
      <c r="H799" s="136"/>
      <c r="I799" s="136"/>
      <c r="J799" s="136"/>
      <c r="K799" s="136"/>
      <c r="L799" s="136"/>
      <c r="M799" s="136"/>
      <c r="N799" s="136"/>
      <c r="O799" s="146"/>
      <c r="P799" s="134">
        <f t="shared" si="13"/>
        <v>0</v>
      </c>
      <c r="Q799" s="135" t="str">
        <f>VLOOKUP(P799,IDCODE!$A$1:$B$96,2,0)</f>
        <v>Không</v>
      </c>
      <c r="R799" s="135" t="e">
        <f>VLOOKUP(B799,DS!$D$3:$P$2489,13,0)</f>
        <v>#N/A</v>
      </c>
    </row>
    <row r="800" spans="1:18" ht="13.5">
      <c r="A800" s="133">
        <v>794</v>
      </c>
      <c r="B800" s="142">
        <f>DS!D796</f>
        <v>0</v>
      </c>
      <c r="C800" s="143" t="e">
        <f>VLOOKUP(B800,DS!$D$3:$I$2489,2,0)</f>
        <v>#N/A</v>
      </c>
      <c r="D800" s="144" t="e">
        <f>VLOOKUP(B800,DS!$D$3:$I$2489,3,0)</f>
        <v>#N/A</v>
      </c>
      <c r="E800" s="145" t="e">
        <f>VLOOKUP(B800,DS!$D$3:$I$2489,5,0)</f>
        <v>#N/A</v>
      </c>
      <c r="F800" s="145" t="e">
        <f>VLOOKUP(B800,DS!$D$3:$I$2489,6,0)</f>
        <v>#N/A</v>
      </c>
      <c r="G800" s="136"/>
      <c r="H800" s="136"/>
      <c r="I800" s="136"/>
      <c r="J800" s="136"/>
      <c r="K800" s="136"/>
      <c r="L800" s="136"/>
      <c r="M800" s="136"/>
      <c r="N800" s="136"/>
      <c r="O800" s="146"/>
      <c r="P800" s="134">
        <f t="shared" si="13"/>
        <v>0</v>
      </c>
      <c r="Q800" s="135" t="str">
        <f>VLOOKUP(P800,IDCODE!$A$1:$B$96,2,0)</f>
        <v>Không</v>
      </c>
      <c r="R800" s="135" t="e">
        <f>VLOOKUP(B800,DS!$D$3:$P$2489,13,0)</f>
        <v>#N/A</v>
      </c>
    </row>
    <row r="801" spans="1:18" ht="13.5">
      <c r="A801" s="133">
        <v>795</v>
      </c>
      <c r="B801" s="142">
        <f>DS!D797</f>
        <v>0</v>
      </c>
      <c r="C801" s="143" t="e">
        <f>VLOOKUP(B801,DS!$D$3:$I$2489,2,0)</f>
        <v>#N/A</v>
      </c>
      <c r="D801" s="144" t="e">
        <f>VLOOKUP(B801,DS!$D$3:$I$2489,3,0)</f>
        <v>#N/A</v>
      </c>
      <c r="E801" s="145" t="e">
        <f>VLOOKUP(B801,DS!$D$3:$I$2489,5,0)</f>
        <v>#N/A</v>
      </c>
      <c r="F801" s="145" t="e">
        <f>VLOOKUP(B801,DS!$D$3:$I$2489,6,0)</f>
        <v>#N/A</v>
      </c>
      <c r="G801" s="136"/>
      <c r="H801" s="136"/>
      <c r="I801" s="136"/>
      <c r="J801" s="136"/>
      <c r="K801" s="136"/>
      <c r="L801" s="136"/>
      <c r="M801" s="136"/>
      <c r="N801" s="136"/>
      <c r="O801" s="146"/>
      <c r="P801" s="134">
        <f t="shared" si="13"/>
        <v>0</v>
      </c>
      <c r="Q801" s="135" t="str">
        <f>VLOOKUP(P801,IDCODE!$A$1:$B$96,2,0)</f>
        <v>Không</v>
      </c>
      <c r="R801" s="135" t="e">
        <f>VLOOKUP(B801,DS!$D$3:$P$2489,13,0)</f>
        <v>#N/A</v>
      </c>
    </row>
    <row r="802" spans="1:18" ht="13.5">
      <c r="A802" s="133">
        <v>796</v>
      </c>
      <c r="B802" s="142">
        <f>DS!D798</f>
        <v>0</v>
      </c>
      <c r="C802" s="143" t="e">
        <f>VLOOKUP(B802,DS!$D$3:$I$2489,2,0)</f>
        <v>#N/A</v>
      </c>
      <c r="D802" s="144" t="e">
        <f>VLOOKUP(B802,DS!$D$3:$I$2489,3,0)</f>
        <v>#N/A</v>
      </c>
      <c r="E802" s="145" t="e">
        <f>VLOOKUP(B802,DS!$D$3:$I$2489,5,0)</f>
        <v>#N/A</v>
      </c>
      <c r="F802" s="145" t="e">
        <f>VLOOKUP(B802,DS!$D$3:$I$2489,6,0)</f>
        <v>#N/A</v>
      </c>
      <c r="G802" s="136"/>
      <c r="H802" s="136"/>
      <c r="I802" s="136"/>
      <c r="J802" s="136"/>
      <c r="K802" s="136"/>
      <c r="L802" s="136"/>
      <c r="M802" s="136"/>
      <c r="N802" s="136"/>
      <c r="O802" s="146"/>
      <c r="P802" s="134">
        <f t="shared" si="13"/>
        <v>0</v>
      </c>
      <c r="Q802" s="135" t="str">
        <f>VLOOKUP(P802,IDCODE!$A$1:$B$96,2,0)</f>
        <v>Không</v>
      </c>
      <c r="R802" s="135" t="e">
        <f>VLOOKUP(B802,DS!$D$3:$P$2489,13,0)</f>
        <v>#N/A</v>
      </c>
    </row>
    <row r="803" spans="1:18" ht="13.5">
      <c r="A803" s="133">
        <v>797</v>
      </c>
      <c r="B803" s="142">
        <f>DS!D799</f>
        <v>0</v>
      </c>
      <c r="C803" s="143" t="e">
        <f>VLOOKUP(B803,DS!$D$3:$I$2489,2,0)</f>
        <v>#N/A</v>
      </c>
      <c r="D803" s="144" t="e">
        <f>VLOOKUP(B803,DS!$D$3:$I$2489,3,0)</f>
        <v>#N/A</v>
      </c>
      <c r="E803" s="145" t="e">
        <f>VLOOKUP(B803,DS!$D$3:$I$2489,5,0)</f>
        <v>#N/A</v>
      </c>
      <c r="F803" s="145" t="e">
        <f>VLOOKUP(B803,DS!$D$3:$I$2489,6,0)</f>
        <v>#N/A</v>
      </c>
      <c r="G803" s="136"/>
      <c r="H803" s="136"/>
      <c r="I803" s="136"/>
      <c r="J803" s="136"/>
      <c r="K803" s="136"/>
      <c r="L803" s="136"/>
      <c r="M803" s="136"/>
      <c r="N803" s="136"/>
      <c r="O803" s="146"/>
      <c r="P803" s="134">
        <f t="shared" si="13"/>
        <v>0</v>
      </c>
      <c r="Q803" s="135" t="str">
        <f>VLOOKUP(P803,IDCODE!$A$1:$B$96,2,0)</f>
        <v>Không</v>
      </c>
      <c r="R803" s="135" t="e">
        <f>VLOOKUP(B803,DS!$D$3:$P$2489,13,0)</f>
        <v>#N/A</v>
      </c>
    </row>
    <row r="804" spans="1:18" ht="13.5">
      <c r="A804" s="133">
        <v>798</v>
      </c>
      <c r="B804" s="142">
        <f>DS!D800</f>
        <v>0</v>
      </c>
      <c r="C804" s="143" t="e">
        <f>VLOOKUP(B804,DS!$D$3:$I$2489,2,0)</f>
        <v>#N/A</v>
      </c>
      <c r="D804" s="144" t="e">
        <f>VLOOKUP(B804,DS!$D$3:$I$2489,3,0)</f>
        <v>#N/A</v>
      </c>
      <c r="E804" s="145" t="e">
        <f>VLOOKUP(B804,DS!$D$3:$I$2489,5,0)</f>
        <v>#N/A</v>
      </c>
      <c r="F804" s="145" t="e">
        <f>VLOOKUP(B804,DS!$D$3:$I$2489,6,0)</f>
        <v>#N/A</v>
      </c>
      <c r="G804" s="136"/>
      <c r="H804" s="136"/>
      <c r="I804" s="136"/>
      <c r="J804" s="136"/>
      <c r="K804" s="136"/>
      <c r="L804" s="136"/>
      <c r="M804" s="136"/>
      <c r="N804" s="136"/>
      <c r="O804" s="146"/>
      <c r="P804" s="134">
        <f t="shared" si="13"/>
        <v>0</v>
      </c>
      <c r="Q804" s="135" t="str">
        <f>VLOOKUP(P804,IDCODE!$A$1:$B$96,2,0)</f>
        <v>Không</v>
      </c>
      <c r="R804" s="135" t="e">
        <f>VLOOKUP(B804,DS!$D$3:$P$2489,13,0)</f>
        <v>#N/A</v>
      </c>
    </row>
    <row r="805" spans="1:18" ht="13.5">
      <c r="A805" s="133">
        <v>799</v>
      </c>
      <c r="B805" s="142">
        <f>DS!D801</f>
        <v>0</v>
      </c>
      <c r="C805" s="143" t="e">
        <f>VLOOKUP(B805,DS!$D$3:$I$2489,2,0)</f>
        <v>#N/A</v>
      </c>
      <c r="D805" s="144" t="e">
        <f>VLOOKUP(B805,DS!$D$3:$I$2489,3,0)</f>
        <v>#N/A</v>
      </c>
      <c r="E805" s="145" t="e">
        <f>VLOOKUP(B805,DS!$D$3:$I$2489,5,0)</f>
        <v>#N/A</v>
      </c>
      <c r="F805" s="145" t="e">
        <f>VLOOKUP(B805,DS!$D$3:$I$2489,6,0)</f>
        <v>#N/A</v>
      </c>
      <c r="G805" s="136"/>
      <c r="H805" s="136"/>
      <c r="I805" s="136"/>
      <c r="J805" s="136"/>
      <c r="K805" s="136"/>
      <c r="L805" s="136"/>
      <c r="M805" s="136"/>
      <c r="N805" s="136"/>
      <c r="O805" s="146"/>
      <c r="P805" s="134">
        <f t="shared" si="13"/>
        <v>0</v>
      </c>
      <c r="Q805" s="135" t="str">
        <f>VLOOKUP(P805,IDCODE!$A$1:$B$96,2,0)</f>
        <v>Không</v>
      </c>
      <c r="R805" s="135" t="e">
        <f>VLOOKUP(B805,DS!$D$3:$P$2489,13,0)</f>
        <v>#N/A</v>
      </c>
    </row>
    <row r="806" spans="1:18" ht="13.5">
      <c r="A806" s="133">
        <v>800</v>
      </c>
      <c r="B806" s="142">
        <f>DS!D802</f>
        <v>0</v>
      </c>
      <c r="C806" s="143" t="e">
        <f>VLOOKUP(B806,DS!$D$3:$I$2489,2,0)</f>
        <v>#N/A</v>
      </c>
      <c r="D806" s="144" t="e">
        <f>VLOOKUP(B806,DS!$D$3:$I$2489,3,0)</f>
        <v>#N/A</v>
      </c>
      <c r="E806" s="145" t="e">
        <f>VLOOKUP(B806,DS!$D$3:$I$2489,5,0)</f>
        <v>#N/A</v>
      </c>
      <c r="F806" s="145" t="e">
        <f>VLOOKUP(B806,DS!$D$3:$I$2489,6,0)</f>
        <v>#N/A</v>
      </c>
      <c r="G806" s="136"/>
      <c r="H806" s="136"/>
      <c r="I806" s="136"/>
      <c r="J806" s="136"/>
      <c r="K806" s="136"/>
      <c r="L806" s="136"/>
      <c r="M806" s="136"/>
      <c r="N806" s="136"/>
      <c r="O806" s="146"/>
      <c r="P806" s="134">
        <f t="shared" si="13"/>
        <v>0</v>
      </c>
      <c r="Q806" s="135" t="str">
        <f>VLOOKUP(P806,IDCODE!$A$1:$B$96,2,0)</f>
        <v>Không</v>
      </c>
      <c r="R806" s="135" t="e">
        <f>VLOOKUP(B806,DS!$D$3:$P$2489,13,0)</f>
        <v>#N/A</v>
      </c>
    </row>
    <row r="807" spans="1:18" ht="13.5">
      <c r="A807" s="133">
        <v>801</v>
      </c>
      <c r="B807" s="142">
        <f>DS!D803</f>
        <v>0</v>
      </c>
      <c r="C807" s="143" t="e">
        <f>VLOOKUP(B807,DS!$D$3:$I$2489,2,0)</f>
        <v>#N/A</v>
      </c>
      <c r="D807" s="144" t="e">
        <f>VLOOKUP(B807,DS!$D$3:$I$2489,3,0)</f>
        <v>#N/A</v>
      </c>
      <c r="E807" s="145" t="e">
        <f>VLOOKUP(B807,DS!$D$3:$I$2489,5,0)</f>
        <v>#N/A</v>
      </c>
      <c r="F807" s="145" t="e">
        <f>VLOOKUP(B807,DS!$D$3:$I$2489,6,0)</f>
        <v>#N/A</v>
      </c>
      <c r="G807" s="136"/>
      <c r="H807" s="136"/>
      <c r="I807" s="136"/>
      <c r="J807" s="136"/>
      <c r="K807" s="136"/>
      <c r="L807" s="136"/>
      <c r="M807" s="136"/>
      <c r="N807" s="136"/>
      <c r="O807" s="146"/>
      <c r="P807" s="134">
        <f t="shared" si="13"/>
        <v>0</v>
      </c>
      <c r="Q807" s="135" t="str">
        <f>VLOOKUP(P807,IDCODE!$A$1:$B$96,2,0)</f>
        <v>Không</v>
      </c>
      <c r="R807" s="135" t="e">
        <f>VLOOKUP(B807,DS!$D$3:$P$2489,13,0)</f>
        <v>#N/A</v>
      </c>
    </row>
    <row r="808" spans="1:18" ht="13.5">
      <c r="A808" s="133">
        <v>802</v>
      </c>
      <c r="B808" s="142">
        <f>DS!D804</f>
        <v>0</v>
      </c>
      <c r="C808" s="143" t="e">
        <f>VLOOKUP(B808,DS!$D$3:$I$2489,2,0)</f>
        <v>#N/A</v>
      </c>
      <c r="D808" s="144" t="e">
        <f>VLOOKUP(B808,DS!$D$3:$I$2489,3,0)</f>
        <v>#N/A</v>
      </c>
      <c r="E808" s="145" t="e">
        <f>VLOOKUP(B808,DS!$D$3:$I$2489,5,0)</f>
        <v>#N/A</v>
      </c>
      <c r="F808" s="145" t="e">
        <f>VLOOKUP(B808,DS!$D$3:$I$2489,6,0)</f>
        <v>#N/A</v>
      </c>
      <c r="G808" s="136"/>
      <c r="H808" s="136"/>
      <c r="I808" s="136"/>
      <c r="J808" s="136"/>
      <c r="K808" s="136"/>
      <c r="L808" s="136"/>
      <c r="M808" s="136"/>
      <c r="N808" s="136"/>
      <c r="O808" s="146"/>
      <c r="P808" s="134">
        <f t="shared" si="13"/>
        <v>0</v>
      </c>
      <c r="Q808" s="135" t="str">
        <f>VLOOKUP(P808,IDCODE!$A$1:$B$96,2,0)</f>
        <v>Không</v>
      </c>
      <c r="R808" s="135" t="e">
        <f>VLOOKUP(B808,DS!$D$3:$P$2489,13,0)</f>
        <v>#N/A</v>
      </c>
    </row>
    <row r="809" spans="1:18" ht="13.5">
      <c r="A809" s="133">
        <v>803</v>
      </c>
      <c r="B809" s="142">
        <f>DS!D805</f>
        <v>0</v>
      </c>
      <c r="C809" s="143" t="e">
        <f>VLOOKUP(B809,DS!$D$3:$I$2489,2,0)</f>
        <v>#N/A</v>
      </c>
      <c r="D809" s="144" t="e">
        <f>VLOOKUP(B809,DS!$D$3:$I$2489,3,0)</f>
        <v>#N/A</v>
      </c>
      <c r="E809" s="145" t="e">
        <f>VLOOKUP(B809,DS!$D$3:$I$2489,5,0)</f>
        <v>#N/A</v>
      </c>
      <c r="F809" s="145" t="e">
        <f>VLOOKUP(B809,DS!$D$3:$I$2489,6,0)</f>
        <v>#N/A</v>
      </c>
      <c r="G809" s="136"/>
      <c r="H809" s="136"/>
      <c r="I809" s="136"/>
      <c r="J809" s="136"/>
      <c r="K809" s="136"/>
      <c r="L809" s="136"/>
      <c r="M809" s="136"/>
      <c r="N809" s="136"/>
      <c r="O809" s="146"/>
      <c r="P809" s="134">
        <f t="shared" si="13"/>
        <v>0</v>
      </c>
      <c r="Q809" s="135" t="str">
        <f>VLOOKUP(P809,IDCODE!$A$1:$B$96,2,0)</f>
        <v>Không</v>
      </c>
      <c r="R809" s="135" t="e">
        <f>VLOOKUP(B809,DS!$D$3:$P$2489,13,0)</f>
        <v>#N/A</v>
      </c>
    </row>
    <row r="810" spans="1:18" ht="13.5">
      <c r="A810" s="133">
        <v>804</v>
      </c>
      <c r="B810" s="142">
        <f>DS!D806</f>
        <v>0</v>
      </c>
      <c r="C810" s="143" t="e">
        <f>VLOOKUP(B810,DS!$D$3:$I$2489,2,0)</f>
        <v>#N/A</v>
      </c>
      <c r="D810" s="144" t="e">
        <f>VLOOKUP(B810,DS!$D$3:$I$2489,3,0)</f>
        <v>#N/A</v>
      </c>
      <c r="E810" s="145" t="e">
        <f>VLOOKUP(B810,DS!$D$3:$I$2489,5,0)</f>
        <v>#N/A</v>
      </c>
      <c r="F810" s="145" t="e">
        <f>VLOOKUP(B810,DS!$D$3:$I$2489,6,0)</f>
        <v>#N/A</v>
      </c>
      <c r="G810" s="136"/>
      <c r="H810" s="136"/>
      <c r="I810" s="136"/>
      <c r="J810" s="136"/>
      <c r="K810" s="136"/>
      <c r="L810" s="136"/>
      <c r="M810" s="136"/>
      <c r="N810" s="136"/>
      <c r="O810" s="146"/>
      <c r="P810" s="134">
        <f t="shared" si="13"/>
        <v>0</v>
      </c>
      <c r="Q810" s="135" t="str">
        <f>VLOOKUP(P810,IDCODE!$A$1:$B$96,2,0)</f>
        <v>Không</v>
      </c>
      <c r="R810" s="135" t="e">
        <f>VLOOKUP(B810,DS!$D$3:$P$2489,13,0)</f>
        <v>#N/A</v>
      </c>
    </row>
    <row r="811" spans="1:18" ht="13.5">
      <c r="A811" s="133">
        <v>805</v>
      </c>
      <c r="B811" s="142">
        <f>DS!D807</f>
        <v>0</v>
      </c>
      <c r="C811" s="143" t="e">
        <f>VLOOKUP(B811,DS!$D$3:$I$2489,2,0)</f>
        <v>#N/A</v>
      </c>
      <c r="D811" s="144" t="e">
        <f>VLOOKUP(B811,DS!$D$3:$I$2489,3,0)</f>
        <v>#N/A</v>
      </c>
      <c r="E811" s="145" t="e">
        <f>VLOOKUP(B811,DS!$D$3:$I$2489,5,0)</f>
        <v>#N/A</v>
      </c>
      <c r="F811" s="145" t="e">
        <f>VLOOKUP(B811,DS!$D$3:$I$2489,6,0)</f>
        <v>#N/A</v>
      </c>
      <c r="G811" s="136"/>
      <c r="H811" s="136"/>
      <c r="I811" s="136"/>
      <c r="J811" s="136"/>
      <c r="K811" s="136"/>
      <c r="L811" s="136"/>
      <c r="M811" s="136"/>
      <c r="N811" s="136"/>
      <c r="O811" s="146"/>
      <c r="P811" s="134">
        <f t="shared" si="13"/>
        <v>0</v>
      </c>
      <c r="Q811" s="135" t="str">
        <f>VLOOKUP(P811,IDCODE!$A$1:$B$96,2,0)</f>
        <v>Không</v>
      </c>
      <c r="R811" s="135" t="e">
        <f>VLOOKUP(B811,DS!$D$3:$P$2489,13,0)</f>
        <v>#N/A</v>
      </c>
    </row>
    <row r="812" spans="1:18" ht="13.5">
      <c r="A812" s="133">
        <v>806</v>
      </c>
      <c r="B812" s="142">
        <f>DS!D808</f>
        <v>0</v>
      </c>
      <c r="C812" s="143" t="e">
        <f>VLOOKUP(B812,DS!$D$3:$I$2489,2,0)</f>
        <v>#N/A</v>
      </c>
      <c r="D812" s="144" t="e">
        <f>VLOOKUP(B812,DS!$D$3:$I$2489,3,0)</f>
        <v>#N/A</v>
      </c>
      <c r="E812" s="145" t="e">
        <f>VLOOKUP(B812,DS!$D$3:$I$2489,5,0)</f>
        <v>#N/A</v>
      </c>
      <c r="F812" s="145" t="e">
        <f>VLOOKUP(B812,DS!$D$3:$I$2489,6,0)</f>
        <v>#N/A</v>
      </c>
      <c r="G812" s="136"/>
      <c r="H812" s="136"/>
      <c r="I812" s="136"/>
      <c r="J812" s="136"/>
      <c r="K812" s="136"/>
      <c r="L812" s="136"/>
      <c r="M812" s="136"/>
      <c r="N812" s="136"/>
      <c r="O812" s="146"/>
      <c r="P812" s="134">
        <f t="shared" si="13"/>
        <v>0</v>
      </c>
      <c r="Q812" s="135" t="str">
        <f>VLOOKUP(P812,IDCODE!$A$1:$B$96,2,0)</f>
        <v>Không</v>
      </c>
      <c r="R812" s="135" t="e">
        <f>VLOOKUP(B812,DS!$D$3:$P$2489,13,0)</f>
        <v>#N/A</v>
      </c>
    </row>
    <row r="813" spans="1:18" ht="13.5">
      <c r="A813" s="133">
        <v>807</v>
      </c>
      <c r="B813" s="142">
        <f>DS!D809</f>
        <v>0</v>
      </c>
      <c r="C813" s="143" t="e">
        <f>VLOOKUP(B813,DS!$D$3:$I$2489,2,0)</f>
        <v>#N/A</v>
      </c>
      <c r="D813" s="144" t="e">
        <f>VLOOKUP(B813,DS!$D$3:$I$2489,3,0)</f>
        <v>#N/A</v>
      </c>
      <c r="E813" s="145" t="e">
        <f>VLOOKUP(B813,DS!$D$3:$I$2489,5,0)</f>
        <v>#N/A</v>
      </c>
      <c r="F813" s="145" t="e">
        <f>VLOOKUP(B813,DS!$D$3:$I$2489,6,0)</f>
        <v>#N/A</v>
      </c>
      <c r="G813" s="136"/>
      <c r="H813" s="136"/>
      <c r="I813" s="136"/>
      <c r="J813" s="136"/>
      <c r="K813" s="136"/>
      <c r="L813" s="136"/>
      <c r="M813" s="136"/>
      <c r="N813" s="136"/>
      <c r="O813" s="146"/>
      <c r="P813" s="134">
        <f t="shared" si="13"/>
        <v>0</v>
      </c>
      <c r="Q813" s="135" t="str">
        <f>VLOOKUP(P813,IDCODE!$A$1:$B$96,2,0)</f>
        <v>Không</v>
      </c>
      <c r="R813" s="135" t="e">
        <f>VLOOKUP(B813,DS!$D$3:$P$2489,13,0)</f>
        <v>#N/A</v>
      </c>
    </row>
    <row r="814" spans="1:18" ht="13.5">
      <c r="A814" s="133">
        <v>808</v>
      </c>
      <c r="B814" s="142">
        <f>DS!D810</f>
        <v>0</v>
      </c>
      <c r="C814" s="143" t="e">
        <f>VLOOKUP(B814,DS!$D$3:$I$2489,2,0)</f>
        <v>#N/A</v>
      </c>
      <c r="D814" s="144" t="e">
        <f>VLOOKUP(B814,DS!$D$3:$I$2489,3,0)</f>
        <v>#N/A</v>
      </c>
      <c r="E814" s="145" t="e">
        <f>VLOOKUP(B814,DS!$D$3:$I$2489,5,0)</f>
        <v>#N/A</v>
      </c>
      <c r="F814" s="145" t="e">
        <f>VLOOKUP(B814,DS!$D$3:$I$2489,6,0)</f>
        <v>#N/A</v>
      </c>
      <c r="G814" s="136"/>
      <c r="H814" s="136"/>
      <c r="I814" s="136"/>
      <c r="J814" s="136"/>
      <c r="K814" s="136"/>
      <c r="L814" s="136"/>
      <c r="M814" s="136"/>
      <c r="N814" s="136"/>
      <c r="O814" s="146"/>
      <c r="P814" s="134">
        <f t="shared" si="13"/>
        <v>0</v>
      </c>
      <c r="Q814" s="135" t="str">
        <f>VLOOKUP(P814,IDCODE!$A$1:$B$96,2,0)</f>
        <v>Không</v>
      </c>
      <c r="R814" s="135" t="e">
        <f>VLOOKUP(B814,DS!$D$3:$P$2489,13,0)</f>
        <v>#N/A</v>
      </c>
    </row>
    <row r="815" spans="1:18" ht="13.5">
      <c r="A815" s="133">
        <v>809</v>
      </c>
      <c r="B815" s="142">
        <f>DS!D811</f>
        <v>0</v>
      </c>
      <c r="C815" s="143" t="e">
        <f>VLOOKUP(B815,DS!$D$3:$I$2489,2,0)</f>
        <v>#N/A</v>
      </c>
      <c r="D815" s="144" t="e">
        <f>VLOOKUP(B815,DS!$D$3:$I$2489,3,0)</f>
        <v>#N/A</v>
      </c>
      <c r="E815" s="145" t="e">
        <f>VLOOKUP(B815,DS!$D$3:$I$2489,5,0)</f>
        <v>#N/A</v>
      </c>
      <c r="F815" s="145" t="e">
        <f>VLOOKUP(B815,DS!$D$3:$I$2489,6,0)</f>
        <v>#N/A</v>
      </c>
      <c r="G815" s="136"/>
      <c r="H815" s="136"/>
      <c r="I815" s="136"/>
      <c r="J815" s="136"/>
      <c r="K815" s="136"/>
      <c r="L815" s="136"/>
      <c r="M815" s="136"/>
      <c r="N815" s="136"/>
      <c r="O815" s="146"/>
      <c r="P815" s="134">
        <f t="shared" si="13"/>
        <v>0</v>
      </c>
      <c r="Q815" s="135" t="str">
        <f>VLOOKUP(P815,IDCODE!$A$1:$B$96,2,0)</f>
        <v>Không</v>
      </c>
      <c r="R815" s="135" t="e">
        <f>VLOOKUP(B815,DS!$D$3:$P$2489,13,0)</f>
        <v>#N/A</v>
      </c>
    </row>
    <row r="816" spans="1:18" ht="13.5">
      <c r="A816" s="133">
        <v>810</v>
      </c>
      <c r="B816" s="142">
        <f>DS!D812</f>
        <v>0</v>
      </c>
      <c r="C816" s="143" t="e">
        <f>VLOOKUP(B816,DS!$D$3:$I$2489,2,0)</f>
        <v>#N/A</v>
      </c>
      <c r="D816" s="144" t="e">
        <f>VLOOKUP(B816,DS!$D$3:$I$2489,3,0)</f>
        <v>#N/A</v>
      </c>
      <c r="E816" s="145" t="e">
        <f>VLOOKUP(B816,DS!$D$3:$I$2489,5,0)</f>
        <v>#N/A</v>
      </c>
      <c r="F816" s="145" t="e">
        <f>VLOOKUP(B816,DS!$D$3:$I$2489,6,0)</f>
        <v>#N/A</v>
      </c>
      <c r="G816" s="136"/>
      <c r="H816" s="136"/>
      <c r="I816" s="136"/>
      <c r="J816" s="136"/>
      <c r="K816" s="136"/>
      <c r="L816" s="136"/>
      <c r="M816" s="136"/>
      <c r="N816" s="136"/>
      <c r="O816" s="146"/>
      <c r="P816" s="134">
        <f t="shared" si="13"/>
        <v>0</v>
      </c>
      <c r="Q816" s="135" t="str">
        <f>VLOOKUP(P816,IDCODE!$A$1:$B$96,2,0)</f>
        <v>Không</v>
      </c>
      <c r="R816" s="135" t="e">
        <f>VLOOKUP(B816,DS!$D$3:$P$2489,13,0)</f>
        <v>#N/A</v>
      </c>
    </row>
    <row r="817" spans="1:18" ht="13.5">
      <c r="A817" s="133">
        <v>811</v>
      </c>
      <c r="B817" s="142">
        <f>DS!D813</f>
        <v>0</v>
      </c>
      <c r="C817" s="143" t="e">
        <f>VLOOKUP(B817,DS!$D$3:$I$2489,2,0)</f>
        <v>#N/A</v>
      </c>
      <c r="D817" s="144" t="e">
        <f>VLOOKUP(B817,DS!$D$3:$I$2489,3,0)</f>
        <v>#N/A</v>
      </c>
      <c r="E817" s="145" t="e">
        <f>VLOOKUP(B817,DS!$D$3:$I$2489,5,0)</f>
        <v>#N/A</v>
      </c>
      <c r="F817" s="145" t="e">
        <f>VLOOKUP(B817,DS!$D$3:$I$2489,6,0)</f>
        <v>#N/A</v>
      </c>
      <c r="G817" s="136"/>
      <c r="H817" s="136"/>
      <c r="I817" s="136"/>
      <c r="J817" s="136"/>
      <c r="K817" s="136"/>
      <c r="L817" s="136"/>
      <c r="M817" s="136"/>
      <c r="N817" s="136"/>
      <c r="O817" s="146"/>
      <c r="P817" s="134">
        <f t="shared" si="13"/>
        <v>0</v>
      </c>
      <c r="Q817" s="135" t="str">
        <f>VLOOKUP(P817,IDCODE!$A$1:$B$96,2,0)</f>
        <v>Không</v>
      </c>
      <c r="R817" s="135" t="e">
        <f>VLOOKUP(B817,DS!$D$3:$P$2489,13,0)</f>
        <v>#N/A</v>
      </c>
    </row>
    <row r="818" spans="1:18" ht="13.5">
      <c r="A818" s="133">
        <v>812</v>
      </c>
      <c r="B818" s="142">
        <f>DS!D814</f>
        <v>0</v>
      </c>
      <c r="C818" s="143" t="e">
        <f>VLOOKUP(B818,DS!$D$3:$I$2489,2,0)</f>
        <v>#N/A</v>
      </c>
      <c r="D818" s="144" t="e">
        <f>VLOOKUP(B818,DS!$D$3:$I$2489,3,0)</f>
        <v>#N/A</v>
      </c>
      <c r="E818" s="145" t="e">
        <f>VLOOKUP(B818,DS!$D$3:$I$2489,5,0)</f>
        <v>#N/A</v>
      </c>
      <c r="F818" s="145" t="e">
        <f>VLOOKUP(B818,DS!$D$3:$I$2489,6,0)</f>
        <v>#N/A</v>
      </c>
      <c r="G818" s="136"/>
      <c r="H818" s="136"/>
      <c r="I818" s="136"/>
      <c r="J818" s="136"/>
      <c r="K818" s="136"/>
      <c r="L818" s="136"/>
      <c r="M818" s="136"/>
      <c r="N818" s="136"/>
      <c r="O818" s="146"/>
      <c r="P818" s="134">
        <f t="shared" si="13"/>
        <v>0</v>
      </c>
      <c r="Q818" s="135" t="str">
        <f>VLOOKUP(P818,IDCODE!$A$1:$B$96,2,0)</f>
        <v>Không</v>
      </c>
      <c r="R818" s="135" t="e">
        <f>VLOOKUP(B818,DS!$D$3:$P$2489,13,0)</f>
        <v>#N/A</v>
      </c>
    </row>
    <row r="819" spans="1:18" ht="13.5">
      <c r="A819" s="133">
        <v>813</v>
      </c>
      <c r="B819" s="142">
        <f>DS!D815</f>
        <v>0</v>
      </c>
      <c r="C819" s="143" t="e">
        <f>VLOOKUP(B819,DS!$D$3:$I$2489,2,0)</f>
        <v>#N/A</v>
      </c>
      <c r="D819" s="144" t="e">
        <f>VLOOKUP(B819,DS!$D$3:$I$2489,3,0)</f>
        <v>#N/A</v>
      </c>
      <c r="E819" s="145" t="e">
        <f>VLOOKUP(B819,DS!$D$3:$I$2489,5,0)</f>
        <v>#N/A</v>
      </c>
      <c r="F819" s="145" t="e">
        <f>VLOOKUP(B819,DS!$D$3:$I$2489,6,0)</f>
        <v>#N/A</v>
      </c>
      <c r="G819" s="136"/>
      <c r="H819" s="136"/>
      <c r="I819" s="136"/>
      <c r="J819" s="136"/>
      <c r="K819" s="136"/>
      <c r="L819" s="136"/>
      <c r="M819" s="136"/>
      <c r="N819" s="136"/>
      <c r="O819" s="146"/>
      <c r="P819" s="134">
        <f t="shared" si="13"/>
        <v>0</v>
      </c>
      <c r="Q819" s="135" t="str">
        <f>VLOOKUP(P819,IDCODE!$A$1:$B$96,2,0)</f>
        <v>Không</v>
      </c>
      <c r="R819" s="135" t="e">
        <f>VLOOKUP(B819,DS!$D$3:$P$2489,13,0)</f>
        <v>#N/A</v>
      </c>
    </row>
    <row r="820" spans="1:18" ht="13.5">
      <c r="A820" s="133">
        <v>814</v>
      </c>
      <c r="B820" s="142">
        <f>DS!D816</f>
        <v>0</v>
      </c>
      <c r="C820" s="143" t="e">
        <f>VLOOKUP(B820,DS!$D$3:$I$2489,2,0)</f>
        <v>#N/A</v>
      </c>
      <c r="D820" s="144" t="e">
        <f>VLOOKUP(B820,DS!$D$3:$I$2489,3,0)</f>
        <v>#N/A</v>
      </c>
      <c r="E820" s="145" t="e">
        <f>VLOOKUP(B820,DS!$D$3:$I$2489,5,0)</f>
        <v>#N/A</v>
      </c>
      <c r="F820" s="145" t="e">
        <f>VLOOKUP(B820,DS!$D$3:$I$2489,6,0)</f>
        <v>#N/A</v>
      </c>
      <c r="G820" s="136"/>
      <c r="H820" s="136"/>
      <c r="I820" s="136"/>
      <c r="J820" s="136"/>
      <c r="K820" s="136"/>
      <c r="L820" s="136"/>
      <c r="M820" s="136"/>
      <c r="N820" s="136"/>
      <c r="O820" s="146"/>
      <c r="P820" s="134">
        <f t="shared" si="13"/>
        <v>0</v>
      </c>
      <c r="Q820" s="135" t="str">
        <f>VLOOKUP(P820,IDCODE!$A$1:$B$96,2,0)</f>
        <v>Không</v>
      </c>
      <c r="R820" s="135" t="e">
        <f>VLOOKUP(B820,DS!$D$3:$P$2489,13,0)</f>
        <v>#N/A</v>
      </c>
    </row>
    <row r="821" spans="1:18" ht="13.5">
      <c r="A821" s="133">
        <v>815</v>
      </c>
      <c r="B821" s="142">
        <f>DS!D817</f>
        <v>0</v>
      </c>
      <c r="C821" s="143" t="e">
        <f>VLOOKUP(B821,DS!$D$3:$I$2489,2,0)</f>
        <v>#N/A</v>
      </c>
      <c r="D821" s="144" t="e">
        <f>VLOOKUP(B821,DS!$D$3:$I$2489,3,0)</f>
        <v>#N/A</v>
      </c>
      <c r="E821" s="145" t="e">
        <f>VLOOKUP(B821,DS!$D$3:$I$2489,5,0)</f>
        <v>#N/A</v>
      </c>
      <c r="F821" s="145" t="e">
        <f>VLOOKUP(B821,DS!$D$3:$I$2489,6,0)</f>
        <v>#N/A</v>
      </c>
      <c r="G821" s="136"/>
      <c r="H821" s="136"/>
      <c r="I821" s="136"/>
      <c r="J821" s="136"/>
      <c r="K821" s="136"/>
      <c r="L821" s="136"/>
      <c r="M821" s="136"/>
      <c r="N821" s="136"/>
      <c r="O821" s="146"/>
      <c r="P821" s="134">
        <f t="shared" si="13"/>
        <v>0</v>
      </c>
      <c r="Q821" s="135" t="str">
        <f>VLOOKUP(P821,IDCODE!$A$1:$B$96,2,0)</f>
        <v>Không</v>
      </c>
      <c r="R821" s="135" t="e">
        <f>VLOOKUP(B821,DS!$D$3:$P$2489,13,0)</f>
        <v>#N/A</v>
      </c>
    </row>
    <row r="822" spans="1:18" ht="13.5">
      <c r="A822" s="133">
        <v>816</v>
      </c>
      <c r="B822" s="142">
        <f>DS!D818</f>
        <v>0</v>
      </c>
      <c r="C822" s="143" t="e">
        <f>VLOOKUP(B822,DS!$D$3:$I$2489,2,0)</f>
        <v>#N/A</v>
      </c>
      <c r="D822" s="144" t="e">
        <f>VLOOKUP(B822,DS!$D$3:$I$2489,3,0)</f>
        <v>#N/A</v>
      </c>
      <c r="E822" s="145" t="e">
        <f>VLOOKUP(B822,DS!$D$3:$I$2489,5,0)</f>
        <v>#N/A</v>
      </c>
      <c r="F822" s="145" t="e">
        <f>VLOOKUP(B822,DS!$D$3:$I$2489,6,0)</f>
        <v>#N/A</v>
      </c>
      <c r="G822" s="136"/>
      <c r="H822" s="136"/>
      <c r="I822" s="136"/>
      <c r="J822" s="136"/>
      <c r="K822" s="136"/>
      <c r="L822" s="136"/>
      <c r="M822" s="136"/>
      <c r="N822" s="136"/>
      <c r="O822" s="146"/>
      <c r="P822" s="134">
        <f t="shared" si="13"/>
        <v>0</v>
      </c>
      <c r="Q822" s="135" t="str">
        <f>VLOOKUP(P822,IDCODE!$A$1:$B$96,2,0)</f>
        <v>Không</v>
      </c>
      <c r="R822" s="135" t="e">
        <f>VLOOKUP(B822,DS!$D$3:$P$2489,13,0)</f>
        <v>#N/A</v>
      </c>
    </row>
    <row r="823" spans="1:18" ht="13.5">
      <c r="A823" s="133">
        <v>817</v>
      </c>
      <c r="B823" s="142">
        <f>DS!D819</f>
        <v>0</v>
      </c>
      <c r="C823" s="143" t="e">
        <f>VLOOKUP(B823,DS!$D$3:$I$2489,2,0)</f>
        <v>#N/A</v>
      </c>
      <c r="D823" s="144" t="e">
        <f>VLOOKUP(B823,DS!$D$3:$I$2489,3,0)</f>
        <v>#N/A</v>
      </c>
      <c r="E823" s="145" t="e">
        <f>VLOOKUP(B823,DS!$D$3:$I$2489,5,0)</f>
        <v>#N/A</v>
      </c>
      <c r="F823" s="145" t="e">
        <f>VLOOKUP(B823,DS!$D$3:$I$2489,6,0)</f>
        <v>#N/A</v>
      </c>
      <c r="G823" s="136"/>
      <c r="H823" s="136"/>
      <c r="I823" s="136"/>
      <c r="J823" s="136"/>
      <c r="K823" s="136"/>
      <c r="L823" s="136"/>
      <c r="M823" s="136"/>
      <c r="N823" s="136"/>
      <c r="O823" s="146"/>
      <c r="P823" s="134">
        <f t="shared" si="13"/>
        <v>0</v>
      </c>
      <c r="Q823" s="135" t="str">
        <f>VLOOKUP(P823,IDCODE!$A$1:$B$96,2,0)</f>
        <v>Không</v>
      </c>
      <c r="R823" s="135" t="e">
        <f>VLOOKUP(B823,DS!$D$3:$P$2489,13,0)</f>
        <v>#N/A</v>
      </c>
    </row>
    <row r="824" spans="1:18" ht="13.5">
      <c r="A824" s="133">
        <v>818</v>
      </c>
      <c r="B824" s="142">
        <f>DS!D820</f>
        <v>0</v>
      </c>
      <c r="C824" s="143" t="e">
        <f>VLOOKUP(B824,DS!$D$3:$I$2489,2,0)</f>
        <v>#N/A</v>
      </c>
      <c r="D824" s="144" t="e">
        <f>VLOOKUP(B824,DS!$D$3:$I$2489,3,0)</f>
        <v>#N/A</v>
      </c>
      <c r="E824" s="145" t="e">
        <f>VLOOKUP(B824,DS!$D$3:$I$2489,5,0)</f>
        <v>#N/A</v>
      </c>
      <c r="F824" s="145" t="e">
        <f>VLOOKUP(B824,DS!$D$3:$I$2489,6,0)</f>
        <v>#N/A</v>
      </c>
      <c r="G824" s="136"/>
      <c r="H824" s="136"/>
      <c r="I824" s="136"/>
      <c r="J824" s="136"/>
      <c r="K824" s="136"/>
      <c r="L824" s="136"/>
      <c r="M824" s="136"/>
      <c r="N824" s="136"/>
      <c r="O824" s="146"/>
      <c r="P824" s="134">
        <f t="shared" si="13"/>
        <v>0</v>
      </c>
      <c r="Q824" s="135" t="str">
        <f>VLOOKUP(P824,IDCODE!$A$1:$B$96,2,0)</f>
        <v>Không</v>
      </c>
      <c r="R824" s="135" t="e">
        <f>VLOOKUP(B824,DS!$D$3:$P$2489,13,0)</f>
        <v>#N/A</v>
      </c>
    </row>
    <row r="825" spans="1:18" ht="13.5">
      <c r="A825" s="133">
        <v>819</v>
      </c>
      <c r="B825" s="142">
        <f>DS!D821</f>
        <v>0</v>
      </c>
      <c r="C825" s="143" t="e">
        <f>VLOOKUP(B825,DS!$D$3:$I$2489,2,0)</f>
        <v>#N/A</v>
      </c>
      <c r="D825" s="144" t="e">
        <f>VLOOKUP(B825,DS!$D$3:$I$2489,3,0)</f>
        <v>#N/A</v>
      </c>
      <c r="E825" s="145" t="e">
        <f>VLOOKUP(B825,DS!$D$3:$I$2489,5,0)</f>
        <v>#N/A</v>
      </c>
      <c r="F825" s="145" t="e">
        <f>VLOOKUP(B825,DS!$D$3:$I$2489,6,0)</f>
        <v>#N/A</v>
      </c>
      <c r="G825" s="136"/>
      <c r="H825" s="136"/>
      <c r="I825" s="136"/>
      <c r="J825" s="136"/>
      <c r="K825" s="136"/>
      <c r="L825" s="136"/>
      <c r="M825" s="136"/>
      <c r="N825" s="136"/>
      <c r="O825" s="146"/>
      <c r="P825" s="134">
        <f t="shared" si="13"/>
        <v>0</v>
      </c>
      <c r="Q825" s="135" t="str">
        <f>VLOOKUP(P825,IDCODE!$A$1:$B$96,2,0)</f>
        <v>Không</v>
      </c>
      <c r="R825" s="135" t="e">
        <f>VLOOKUP(B825,DS!$D$3:$P$2489,13,0)</f>
        <v>#N/A</v>
      </c>
    </row>
    <row r="826" spans="1:18" ht="13.5">
      <c r="A826" s="133">
        <v>820</v>
      </c>
      <c r="B826" s="142">
        <f>DS!D822</f>
        <v>0</v>
      </c>
      <c r="C826" s="143" t="e">
        <f>VLOOKUP(B826,DS!$D$3:$I$2489,2,0)</f>
        <v>#N/A</v>
      </c>
      <c r="D826" s="144" t="e">
        <f>VLOOKUP(B826,DS!$D$3:$I$2489,3,0)</f>
        <v>#N/A</v>
      </c>
      <c r="E826" s="145" t="e">
        <f>VLOOKUP(B826,DS!$D$3:$I$2489,5,0)</f>
        <v>#N/A</v>
      </c>
      <c r="F826" s="145" t="e">
        <f>VLOOKUP(B826,DS!$D$3:$I$2489,6,0)</f>
        <v>#N/A</v>
      </c>
      <c r="G826" s="136"/>
      <c r="H826" s="136"/>
      <c r="I826" s="136"/>
      <c r="J826" s="136"/>
      <c r="K826" s="136"/>
      <c r="L826" s="136"/>
      <c r="M826" s="136"/>
      <c r="N826" s="136"/>
      <c r="O826" s="146"/>
      <c r="P826" s="134">
        <f t="shared" si="13"/>
        <v>0</v>
      </c>
      <c r="Q826" s="135" t="str">
        <f>VLOOKUP(P826,IDCODE!$A$1:$B$96,2,0)</f>
        <v>Không</v>
      </c>
      <c r="R826" s="135" t="e">
        <f>VLOOKUP(B826,DS!$D$3:$P$2489,13,0)</f>
        <v>#N/A</v>
      </c>
    </row>
    <row r="827" spans="1:18" ht="13.5">
      <c r="A827" s="133">
        <v>821</v>
      </c>
      <c r="B827" s="142">
        <f>DS!D823</f>
        <v>0</v>
      </c>
      <c r="C827" s="143" t="e">
        <f>VLOOKUP(B827,DS!$D$3:$I$2489,2,0)</f>
        <v>#N/A</v>
      </c>
      <c r="D827" s="144" t="e">
        <f>VLOOKUP(B827,DS!$D$3:$I$2489,3,0)</f>
        <v>#N/A</v>
      </c>
      <c r="E827" s="145" t="e">
        <f>VLOOKUP(B827,DS!$D$3:$I$2489,5,0)</f>
        <v>#N/A</v>
      </c>
      <c r="F827" s="145" t="e">
        <f>VLOOKUP(B827,DS!$D$3:$I$2489,6,0)</f>
        <v>#N/A</v>
      </c>
      <c r="G827" s="136"/>
      <c r="H827" s="136"/>
      <c r="I827" s="136"/>
      <c r="J827" s="136"/>
      <c r="K827" s="136"/>
      <c r="L827" s="136"/>
      <c r="M827" s="136"/>
      <c r="N827" s="136"/>
      <c r="O827" s="146"/>
      <c r="P827" s="134">
        <f t="shared" si="13"/>
        <v>0</v>
      </c>
      <c r="Q827" s="135" t="str">
        <f>VLOOKUP(P827,IDCODE!$A$1:$B$96,2,0)</f>
        <v>Không</v>
      </c>
      <c r="R827" s="135" t="e">
        <f>VLOOKUP(B827,DS!$D$3:$P$2489,13,0)</f>
        <v>#N/A</v>
      </c>
    </row>
    <row r="828" spans="1:18" ht="13.5">
      <c r="A828" s="133">
        <v>822</v>
      </c>
      <c r="B828" s="142">
        <f>DS!D824</f>
        <v>0</v>
      </c>
      <c r="C828" s="143" t="e">
        <f>VLOOKUP(B828,DS!$D$3:$I$2489,2,0)</f>
        <v>#N/A</v>
      </c>
      <c r="D828" s="144" t="e">
        <f>VLOOKUP(B828,DS!$D$3:$I$2489,3,0)</f>
        <v>#N/A</v>
      </c>
      <c r="E828" s="145" t="e">
        <f>VLOOKUP(B828,DS!$D$3:$I$2489,5,0)</f>
        <v>#N/A</v>
      </c>
      <c r="F828" s="145" t="e">
        <f>VLOOKUP(B828,DS!$D$3:$I$2489,6,0)</f>
        <v>#N/A</v>
      </c>
      <c r="G828" s="136"/>
      <c r="H828" s="136"/>
      <c r="I828" s="136"/>
      <c r="J828" s="136"/>
      <c r="K828" s="136"/>
      <c r="L828" s="136"/>
      <c r="M828" s="136"/>
      <c r="N828" s="136"/>
      <c r="O828" s="146"/>
      <c r="P828" s="134">
        <f t="shared" si="13"/>
        <v>0</v>
      </c>
      <c r="Q828" s="135" t="str">
        <f>VLOOKUP(P828,IDCODE!$A$1:$B$96,2,0)</f>
        <v>Không</v>
      </c>
      <c r="R828" s="135" t="e">
        <f>VLOOKUP(B828,DS!$D$3:$P$2489,13,0)</f>
        <v>#N/A</v>
      </c>
    </row>
    <row r="829" spans="1:18" ht="13.5">
      <c r="A829" s="133">
        <v>823</v>
      </c>
      <c r="B829" s="142">
        <f>DS!D825</f>
        <v>0</v>
      </c>
      <c r="C829" s="143" t="e">
        <f>VLOOKUP(B829,DS!$D$3:$I$2489,2,0)</f>
        <v>#N/A</v>
      </c>
      <c r="D829" s="144" t="e">
        <f>VLOOKUP(B829,DS!$D$3:$I$2489,3,0)</f>
        <v>#N/A</v>
      </c>
      <c r="E829" s="145" t="e">
        <f>VLOOKUP(B829,DS!$D$3:$I$2489,5,0)</f>
        <v>#N/A</v>
      </c>
      <c r="F829" s="145" t="e">
        <f>VLOOKUP(B829,DS!$D$3:$I$2489,6,0)</f>
        <v>#N/A</v>
      </c>
      <c r="G829" s="136"/>
      <c r="H829" s="136"/>
      <c r="I829" s="136"/>
      <c r="J829" s="136"/>
      <c r="K829" s="136"/>
      <c r="L829" s="136"/>
      <c r="M829" s="136"/>
      <c r="N829" s="136"/>
      <c r="O829" s="146"/>
      <c r="P829" s="134">
        <f t="shared" si="13"/>
        <v>0</v>
      </c>
      <c r="Q829" s="135" t="str">
        <f>VLOOKUP(P829,IDCODE!$A$1:$B$96,2,0)</f>
        <v>Không</v>
      </c>
      <c r="R829" s="135" t="e">
        <f>VLOOKUP(B829,DS!$D$3:$P$2489,13,0)</f>
        <v>#N/A</v>
      </c>
    </row>
    <row r="830" spans="1:18" ht="13.5">
      <c r="A830" s="133">
        <v>824</v>
      </c>
      <c r="B830" s="142">
        <f>DS!D826</f>
        <v>0</v>
      </c>
      <c r="C830" s="143" t="e">
        <f>VLOOKUP(B830,DS!$D$3:$I$2489,2,0)</f>
        <v>#N/A</v>
      </c>
      <c r="D830" s="144" t="e">
        <f>VLOOKUP(B830,DS!$D$3:$I$2489,3,0)</f>
        <v>#N/A</v>
      </c>
      <c r="E830" s="145" t="e">
        <f>VLOOKUP(B830,DS!$D$3:$I$2489,5,0)</f>
        <v>#N/A</v>
      </c>
      <c r="F830" s="145" t="e">
        <f>VLOOKUP(B830,DS!$D$3:$I$2489,6,0)</f>
        <v>#N/A</v>
      </c>
      <c r="G830" s="136"/>
      <c r="H830" s="136"/>
      <c r="I830" s="136"/>
      <c r="J830" s="136"/>
      <c r="K830" s="136"/>
      <c r="L830" s="136"/>
      <c r="M830" s="136"/>
      <c r="N830" s="136"/>
      <c r="O830" s="146"/>
      <c r="P830" s="134">
        <f t="shared" si="13"/>
        <v>0</v>
      </c>
      <c r="Q830" s="135" t="str">
        <f>VLOOKUP(P830,IDCODE!$A$1:$B$96,2,0)</f>
        <v>Không</v>
      </c>
      <c r="R830" s="135" t="e">
        <f>VLOOKUP(B830,DS!$D$3:$P$2489,13,0)</f>
        <v>#N/A</v>
      </c>
    </row>
    <row r="831" spans="1:18" ht="13.5">
      <c r="A831" s="133">
        <v>825</v>
      </c>
      <c r="B831" s="142">
        <f>DS!D827</f>
        <v>0</v>
      </c>
      <c r="C831" s="143" t="e">
        <f>VLOOKUP(B831,DS!$D$3:$I$2489,2,0)</f>
        <v>#N/A</v>
      </c>
      <c r="D831" s="144" t="e">
        <f>VLOOKUP(B831,DS!$D$3:$I$2489,3,0)</f>
        <v>#N/A</v>
      </c>
      <c r="E831" s="145" t="e">
        <f>VLOOKUP(B831,DS!$D$3:$I$2489,5,0)</f>
        <v>#N/A</v>
      </c>
      <c r="F831" s="145" t="e">
        <f>VLOOKUP(B831,DS!$D$3:$I$2489,6,0)</f>
        <v>#N/A</v>
      </c>
      <c r="G831" s="136"/>
      <c r="H831" s="136"/>
      <c r="I831" s="136"/>
      <c r="J831" s="136"/>
      <c r="K831" s="136"/>
      <c r="L831" s="136"/>
      <c r="M831" s="136"/>
      <c r="N831" s="136"/>
      <c r="O831" s="146"/>
      <c r="P831" s="134">
        <f t="shared" si="13"/>
        <v>0</v>
      </c>
      <c r="Q831" s="135" t="str">
        <f>VLOOKUP(P831,IDCODE!$A$1:$B$96,2,0)</f>
        <v>Không</v>
      </c>
      <c r="R831" s="135" t="e">
        <f>VLOOKUP(B831,DS!$D$3:$P$2489,13,0)</f>
        <v>#N/A</v>
      </c>
    </row>
    <row r="832" spans="1:18" ht="13.5">
      <c r="A832" s="133">
        <v>826</v>
      </c>
      <c r="B832" s="142">
        <f>DS!D828</f>
        <v>0</v>
      </c>
      <c r="C832" s="143" t="e">
        <f>VLOOKUP(B832,DS!$D$3:$I$2489,2,0)</f>
        <v>#N/A</v>
      </c>
      <c r="D832" s="144" t="e">
        <f>VLOOKUP(B832,DS!$D$3:$I$2489,3,0)</f>
        <v>#N/A</v>
      </c>
      <c r="E832" s="145" t="e">
        <f>VLOOKUP(B832,DS!$D$3:$I$2489,5,0)</f>
        <v>#N/A</v>
      </c>
      <c r="F832" s="145" t="e">
        <f>VLOOKUP(B832,DS!$D$3:$I$2489,6,0)</f>
        <v>#N/A</v>
      </c>
      <c r="G832" s="136"/>
      <c r="H832" s="136"/>
      <c r="I832" s="136"/>
      <c r="J832" s="136"/>
      <c r="K832" s="136"/>
      <c r="L832" s="136"/>
      <c r="M832" s="136"/>
      <c r="N832" s="136"/>
      <c r="O832" s="146"/>
      <c r="P832" s="134">
        <f t="shared" si="13"/>
        <v>0</v>
      </c>
      <c r="Q832" s="135" t="str">
        <f>VLOOKUP(P832,IDCODE!$A$1:$B$96,2,0)</f>
        <v>Không</v>
      </c>
      <c r="R832" s="135" t="e">
        <f>VLOOKUP(B832,DS!$D$3:$P$2489,13,0)</f>
        <v>#N/A</v>
      </c>
    </row>
    <row r="833" spans="1:18" ht="13.5">
      <c r="A833" s="133">
        <v>827</v>
      </c>
      <c r="B833" s="142">
        <f>DS!D829</f>
        <v>0</v>
      </c>
      <c r="C833" s="143" t="e">
        <f>VLOOKUP(B833,DS!$D$3:$I$2489,2,0)</f>
        <v>#N/A</v>
      </c>
      <c r="D833" s="144" t="e">
        <f>VLOOKUP(B833,DS!$D$3:$I$2489,3,0)</f>
        <v>#N/A</v>
      </c>
      <c r="E833" s="145" t="e">
        <f>VLOOKUP(B833,DS!$D$3:$I$2489,5,0)</f>
        <v>#N/A</v>
      </c>
      <c r="F833" s="145" t="e">
        <f>VLOOKUP(B833,DS!$D$3:$I$2489,6,0)</f>
        <v>#N/A</v>
      </c>
      <c r="G833" s="136"/>
      <c r="H833" s="136"/>
      <c r="I833" s="136"/>
      <c r="J833" s="136"/>
      <c r="K833" s="136"/>
      <c r="L833" s="136"/>
      <c r="M833" s="136"/>
      <c r="N833" s="136"/>
      <c r="O833" s="146"/>
      <c r="P833" s="134">
        <f t="shared" si="13"/>
        <v>0</v>
      </c>
      <c r="Q833" s="135" t="str">
        <f>VLOOKUP(P833,IDCODE!$A$1:$B$96,2,0)</f>
        <v>Không</v>
      </c>
      <c r="R833" s="135" t="e">
        <f>VLOOKUP(B833,DS!$D$3:$P$2489,13,0)</f>
        <v>#N/A</v>
      </c>
    </row>
    <row r="834" spans="1:18" ht="13.5">
      <c r="A834" s="133">
        <v>828</v>
      </c>
      <c r="B834" s="142">
        <f>DS!D830</f>
        <v>0</v>
      </c>
      <c r="C834" s="143" t="e">
        <f>VLOOKUP(B834,DS!$D$3:$I$2489,2,0)</f>
        <v>#N/A</v>
      </c>
      <c r="D834" s="144" t="e">
        <f>VLOOKUP(B834,DS!$D$3:$I$2489,3,0)</f>
        <v>#N/A</v>
      </c>
      <c r="E834" s="145" t="e">
        <f>VLOOKUP(B834,DS!$D$3:$I$2489,5,0)</f>
        <v>#N/A</v>
      </c>
      <c r="F834" s="145" t="e">
        <f>VLOOKUP(B834,DS!$D$3:$I$2489,6,0)</f>
        <v>#N/A</v>
      </c>
      <c r="G834" s="136"/>
      <c r="H834" s="136"/>
      <c r="I834" s="136"/>
      <c r="J834" s="136"/>
      <c r="K834" s="136"/>
      <c r="L834" s="136"/>
      <c r="M834" s="136"/>
      <c r="N834" s="136"/>
      <c r="O834" s="146"/>
      <c r="P834" s="134">
        <f t="shared" si="13"/>
        <v>0</v>
      </c>
      <c r="Q834" s="135" t="str">
        <f>VLOOKUP(P834,IDCODE!$A$1:$B$96,2,0)</f>
        <v>Không</v>
      </c>
      <c r="R834" s="135" t="e">
        <f>VLOOKUP(B834,DS!$D$3:$P$2489,13,0)</f>
        <v>#N/A</v>
      </c>
    </row>
    <row r="835" spans="1:18" ht="13.5">
      <c r="A835" s="133">
        <v>829</v>
      </c>
      <c r="B835" s="142">
        <f>DS!D831</f>
        <v>0</v>
      </c>
      <c r="C835" s="143" t="e">
        <f>VLOOKUP(B835,DS!$D$3:$I$2489,2,0)</f>
        <v>#N/A</v>
      </c>
      <c r="D835" s="144" t="e">
        <f>VLOOKUP(B835,DS!$D$3:$I$2489,3,0)</f>
        <v>#N/A</v>
      </c>
      <c r="E835" s="145" t="e">
        <f>VLOOKUP(B835,DS!$D$3:$I$2489,5,0)</f>
        <v>#N/A</v>
      </c>
      <c r="F835" s="145" t="e">
        <f>VLOOKUP(B835,DS!$D$3:$I$2489,6,0)</f>
        <v>#N/A</v>
      </c>
      <c r="G835" s="136"/>
      <c r="H835" s="136"/>
      <c r="I835" s="136"/>
      <c r="J835" s="136"/>
      <c r="K835" s="136"/>
      <c r="L835" s="136"/>
      <c r="M835" s="136"/>
      <c r="N835" s="136"/>
      <c r="O835" s="146"/>
      <c r="P835" s="134">
        <f t="shared" si="13"/>
        <v>0</v>
      </c>
      <c r="Q835" s="135" t="str">
        <f>VLOOKUP(P835,IDCODE!$A$1:$B$96,2,0)</f>
        <v>Không</v>
      </c>
      <c r="R835" s="135" t="e">
        <f>VLOOKUP(B835,DS!$D$3:$P$2489,13,0)</f>
        <v>#N/A</v>
      </c>
    </row>
    <row r="836" spans="1:18" ht="13.5">
      <c r="A836" s="133">
        <v>830</v>
      </c>
      <c r="B836" s="142">
        <f>DS!D832</f>
        <v>0</v>
      </c>
      <c r="C836" s="143" t="e">
        <f>VLOOKUP(B836,DS!$D$3:$I$2489,2,0)</f>
        <v>#N/A</v>
      </c>
      <c r="D836" s="144" t="e">
        <f>VLOOKUP(B836,DS!$D$3:$I$2489,3,0)</f>
        <v>#N/A</v>
      </c>
      <c r="E836" s="145" t="e">
        <f>VLOOKUP(B836,DS!$D$3:$I$2489,5,0)</f>
        <v>#N/A</v>
      </c>
      <c r="F836" s="145" t="e">
        <f>VLOOKUP(B836,DS!$D$3:$I$2489,6,0)</f>
        <v>#N/A</v>
      </c>
      <c r="G836" s="136"/>
      <c r="H836" s="136"/>
      <c r="I836" s="136"/>
      <c r="J836" s="136"/>
      <c r="K836" s="136"/>
      <c r="L836" s="136"/>
      <c r="M836" s="136"/>
      <c r="N836" s="136"/>
      <c r="O836" s="146"/>
      <c r="P836" s="134">
        <f t="shared" si="13"/>
        <v>0</v>
      </c>
      <c r="Q836" s="135" t="str">
        <f>VLOOKUP(P836,IDCODE!$A$1:$B$96,2,0)</f>
        <v>Không</v>
      </c>
      <c r="R836" s="135" t="e">
        <f>VLOOKUP(B836,DS!$D$3:$P$2489,13,0)</f>
        <v>#N/A</v>
      </c>
    </row>
    <row r="837" spans="1:18" ht="13.5">
      <c r="A837" s="133">
        <v>831</v>
      </c>
      <c r="B837" s="142">
        <f>DS!D833</f>
        <v>0</v>
      </c>
      <c r="C837" s="143" t="e">
        <f>VLOOKUP(B837,DS!$D$3:$I$2489,2,0)</f>
        <v>#N/A</v>
      </c>
      <c r="D837" s="144" t="e">
        <f>VLOOKUP(B837,DS!$D$3:$I$2489,3,0)</f>
        <v>#N/A</v>
      </c>
      <c r="E837" s="145" t="e">
        <f>VLOOKUP(B837,DS!$D$3:$I$2489,5,0)</f>
        <v>#N/A</v>
      </c>
      <c r="F837" s="145" t="e">
        <f>VLOOKUP(B837,DS!$D$3:$I$2489,6,0)</f>
        <v>#N/A</v>
      </c>
      <c r="G837" s="136"/>
      <c r="H837" s="136"/>
      <c r="I837" s="136"/>
      <c r="J837" s="136"/>
      <c r="K837" s="136"/>
      <c r="L837" s="136"/>
      <c r="M837" s="136"/>
      <c r="N837" s="136"/>
      <c r="O837" s="146"/>
      <c r="P837" s="134">
        <f t="shared" si="13"/>
        <v>0</v>
      </c>
      <c r="Q837" s="135" t="str">
        <f>VLOOKUP(P837,IDCODE!$A$1:$B$96,2,0)</f>
        <v>Không</v>
      </c>
      <c r="R837" s="135" t="e">
        <f>VLOOKUP(B837,DS!$D$3:$P$2489,13,0)</f>
        <v>#N/A</v>
      </c>
    </row>
    <row r="838" spans="1:18" ht="13.5">
      <c r="A838" s="133">
        <v>832</v>
      </c>
      <c r="B838" s="142">
        <f>DS!D834</f>
        <v>0</v>
      </c>
      <c r="C838" s="143" t="e">
        <f>VLOOKUP(B838,DS!$D$3:$I$2489,2,0)</f>
        <v>#N/A</v>
      </c>
      <c r="D838" s="144" t="e">
        <f>VLOOKUP(B838,DS!$D$3:$I$2489,3,0)</f>
        <v>#N/A</v>
      </c>
      <c r="E838" s="145" t="e">
        <f>VLOOKUP(B838,DS!$D$3:$I$2489,5,0)</f>
        <v>#N/A</v>
      </c>
      <c r="F838" s="145" t="e">
        <f>VLOOKUP(B838,DS!$D$3:$I$2489,6,0)</f>
        <v>#N/A</v>
      </c>
      <c r="G838" s="136"/>
      <c r="H838" s="136"/>
      <c r="I838" s="136"/>
      <c r="J838" s="136"/>
      <c r="K838" s="136"/>
      <c r="L838" s="136"/>
      <c r="M838" s="136"/>
      <c r="N838" s="136"/>
      <c r="O838" s="146"/>
      <c r="P838" s="134">
        <f t="shared" si="13"/>
        <v>0</v>
      </c>
      <c r="Q838" s="135" t="str">
        <f>VLOOKUP(P838,IDCODE!$A$1:$B$96,2,0)</f>
        <v>Không</v>
      </c>
      <c r="R838" s="135" t="e">
        <f>VLOOKUP(B838,DS!$D$3:$P$2489,13,0)</f>
        <v>#N/A</v>
      </c>
    </row>
    <row r="839" spans="1:18" ht="13.5">
      <c r="A839" s="133">
        <v>833</v>
      </c>
      <c r="B839" s="142">
        <f>DS!D835</f>
        <v>0</v>
      </c>
      <c r="C839" s="143" t="e">
        <f>VLOOKUP(B839,DS!$D$3:$I$2489,2,0)</f>
        <v>#N/A</v>
      </c>
      <c r="D839" s="144" t="e">
        <f>VLOOKUP(B839,DS!$D$3:$I$2489,3,0)</f>
        <v>#N/A</v>
      </c>
      <c r="E839" s="145" t="e">
        <f>VLOOKUP(B839,DS!$D$3:$I$2489,5,0)</f>
        <v>#N/A</v>
      </c>
      <c r="F839" s="145" t="e">
        <f>VLOOKUP(B839,DS!$D$3:$I$2489,6,0)</f>
        <v>#N/A</v>
      </c>
      <c r="G839" s="136"/>
      <c r="H839" s="136"/>
      <c r="I839" s="136"/>
      <c r="J839" s="136"/>
      <c r="K839" s="136"/>
      <c r="L839" s="136"/>
      <c r="M839" s="136"/>
      <c r="N839" s="136"/>
      <c r="O839" s="146"/>
      <c r="P839" s="134">
        <f t="shared" si="13"/>
        <v>0</v>
      </c>
      <c r="Q839" s="135" t="str">
        <f>VLOOKUP(P839,IDCODE!$A$1:$B$96,2,0)</f>
        <v>Không</v>
      </c>
      <c r="R839" s="135" t="e">
        <f>VLOOKUP(B839,DS!$D$3:$P$2489,13,0)</f>
        <v>#N/A</v>
      </c>
    </row>
    <row r="840" spans="1:18" ht="13.5">
      <c r="A840" s="133">
        <v>834</v>
      </c>
      <c r="B840" s="142">
        <f>DS!D836</f>
        <v>0</v>
      </c>
      <c r="C840" s="143" t="e">
        <f>VLOOKUP(B840,DS!$D$3:$I$2489,2,0)</f>
        <v>#N/A</v>
      </c>
      <c r="D840" s="144" t="e">
        <f>VLOOKUP(B840,DS!$D$3:$I$2489,3,0)</f>
        <v>#N/A</v>
      </c>
      <c r="E840" s="145" t="e">
        <f>VLOOKUP(B840,DS!$D$3:$I$2489,5,0)</f>
        <v>#N/A</v>
      </c>
      <c r="F840" s="145" t="e">
        <f>VLOOKUP(B840,DS!$D$3:$I$2489,6,0)</f>
        <v>#N/A</v>
      </c>
      <c r="G840" s="136"/>
      <c r="H840" s="136"/>
      <c r="I840" s="136"/>
      <c r="J840" s="136"/>
      <c r="K840" s="136"/>
      <c r="L840" s="136"/>
      <c r="M840" s="136"/>
      <c r="N840" s="136"/>
      <c r="O840" s="146"/>
      <c r="P840" s="134">
        <f t="shared" si="13"/>
        <v>0</v>
      </c>
      <c r="Q840" s="135" t="str">
        <f>VLOOKUP(P840,IDCODE!$A$1:$B$96,2,0)</f>
        <v>Không</v>
      </c>
      <c r="R840" s="135" t="e">
        <f>VLOOKUP(B840,DS!$D$3:$P$2489,13,0)</f>
        <v>#N/A</v>
      </c>
    </row>
    <row r="841" spans="1:18" ht="13.5">
      <c r="A841" s="133">
        <v>835</v>
      </c>
      <c r="B841" s="142">
        <f>DS!D837</f>
        <v>0</v>
      </c>
      <c r="C841" s="143" t="e">
        <f>VLOOKUP(B841,DS!$D$3:$I$2489,2,0)</f>
        <v>#N/A</v>
      </c>
      <c r="D841" s="144" t="e">
        <f>VLOOKUP(B841,DS!$D$3:$I$2489,3,0)</f>
        <v>#N/A</v>
      </c>
      <c r="E841" s="145" t="e">
        <f>VLOOKUP(B841,DS!$D$3:$I$2489,5,0)</f>
        <v>#N/A</v>
      </c>
      <c r="F841" s="145" t="e">
        <f>VLOOKUP(B841,DS!$D$3:$I$2489,6,0)</f>
        <v>#N/A</v>
      </c>
      <c r="G841" s="136"/>
      <c r="H841" s="136"/>
      <c r="I841" s="136"/>
      <c r="J841" s="136"/>
      <c r="K841" s="136"/>
      <c r="L841" s="136"/>
      <c r="M841" s="136"/>
      <c r="N841" s="136"/>
      <c r="O841" s="146"/>
      <c r="P841" s="134">
        <f t="shared" si="13"/>
        <v>0</v>
      </c>
      <c r="Q841" s="135" t="str">
        <f>VLOOKUP(P841,IDCODE!$A$1:$B$96,2,0)</f>
        <v>Không</v>
      </c>
      <c r="R841" s="135" t="e">
        <f>VLOOKUP(B841,DS!$D$3:$P$2489,13,0)</f>
        <v>#N/A</v>
      </c>
    </row>
    <row r="842" spans="1:18" ht="13.5">
      <c r="A842" s="133">
        <v>836</v>
      </c>
      <c r="B842" s="142">
        <f>DS!D838</f>
        <v>0</v>
      </c>
      <c r="C842" s="143" t="e">
        <f>VLOOKUP(B842,DS!$D$3:$I$2489,2,0)</f>
        <v>#N/A</v>
      </c>
      <c r="D842" s="144" t="e">
        <f>VLOOKUP(B842,DS!$D$3:$I$2489,3,0)</f>
        <v>#N/A</v>
      </c>
      <c r="E842" s="145" t="e">
        <f>VLOOKUP(B842,DS!$D$3:$I$2489,5,0)</f>
        <v>#N/A</v>
      </c>
      <c r="F842" s="145" t="e">
        <f>VLOOKUP(B842,DS!$D$3:$I$2489,6,0)</f>
        <v>#N/A</v>
      </c>
      <c r="G842" s="136"/>
      <c r="H842" s="136"/>
      <c r="I842" s="136"/>
      <c r="J842" s="136"/>
      <c r="K842" s="136"/>
      <c r="L842" s="136"/>
      <c r="M842" s="136"/>
      <c r="N842" s="136"/>
      <c r="O842" s="146"/>
      <c r="P842" s="134">
        <f t="shared" si="13"/>
        <v>0</v>
      </c>
      <c r="Q842" s="135" t="str">
        <f>VLOOKUP(P842,IDCODE!$A$1:$B$96,2,0)</f>
        <v>Không</v>
      </c>
      <c r="R842" s="135" t="e">
        <f>VLOOKUP(B842,DS!$D$3:$P$2489,13,0)</f>
        <v>#N/A</v>
      </c>
    </row>
    <row r="843" spans="1:18" ht="13.5">
      <c r="A843" s="133">
        <v>837</v>
      </c>
      <c r="B843" s="142">
        <f>DS!D839</f>
        <v>0</v>
      </c>
      <c r="C843" s="143" t="e">
        <f>VLOOKUP(B843,DS!$D$3:$I$2489,2,0)</f>
        <v>#N/A</v>
      </c>
      <c r="D843" s="144" t="e">
        <f>VLOOKUP(B843,DS!$D$3:$I$2489,3,0)</f>
        <v>#N/A</v>
      </c>
      <c r="E843" s="145" t="e">
        <f>VLOOKUP(B843,DS!$D$3:$I$2489,5,0)</f>
        <v>#N/A</v>
      </c>
      <c r="F843" s="145" t="e">
        <f>VLOOKUP(B843,DS!$D$3:$I$2489,6,0)</f>
        <v>#N/A</v>
      </c>
      <c r="G843" s="136"/>
      <c r="H843" s="136"/>
      <c r="I843" s="136"/>
      <c r="J843" s="136"/>
      <c r="K843" s="136"/>
      <c r="L843" s="136"/>
      <c r="M843" s="136"/>
      <c r="N843" s="136"/>
      <c r="O843" s="146"/>
      <c r="P843" s="134">
        <f t="shared" si="13"/>
        <v>0</v>
      </c>
      <c r="Q843" s="135" t="str">
        <f>VLOOKUP(P843,IDCODE!$A$1:$B$96,2,0)</f>
        <v>Không</v>
      </c>
      <c r="R843" s="135" t="e">
        <f>VLOOKUP(B843,DS!$D$3:$P$2489,13,0)</f>
        <v>#N/A</v>
      </c>
    </row>
    <row r="844" spans="1:18" ht="13.5">
      <c r="A844" s="133">
        <v>838</v>
      </c>
      <c r="B844" s="142">
        <f>DS!D840</f>
        <v>0</v>
      </c>
      <c r="C844" s="143" t="e">
        <f>VLOOKUP(B844,DS!$D$3:$I$2489,2,0)</f>
        <v>#N/A</v>
      </c>
      <c r="D844" s="144" t="e">
        <f>VLOOKUP(B844,DS!$D$3:$I$2489,3,0)</f>
        <v>#N/A</v>
      </c>
      <c r="E844" s="145" t="e">
        <f>VLOOKUP(B844,DS!$D$3:$I$2489,5,0)</f>
        <v>#N/A</v>
      </c>
      <c r="F844" s="145" t="e">
        <f>VLOOKUP(B844,DS!$D$3:$I$2489,6,0)</f>
        <v>#N/A</v>
      </c>
      <c r="G844" s="136"/>
      <c r="H844" s="136"/>
      <c r="I844" s="136"/>
      <c r="J844" s="136"/>
      <c r="K844" s="136"/>
      <c r="L844" s="136"/>
      <c r="M844" s="136"/>
      <c r="N844" s="136"/>
      <c r="O844" s="146"/>
      <c r="P844" s="134">
        <f t="shared" si="13"/>
        <v>0</v>
      </c>
      <c r="Q844" s="135" t="str">
        <f>VLOOKUP(P844,IDCODE!$A$1:$B$96,2,0)</f>
        <v>Không</v>
      </c>
      <c r="R844" s="135" t="e">
        <f>VLOOKUP(B844,DS!$D$3:$P$2489,13,0)</f>
        <v>#N/A</v>
      </c>
    </row>
    <row r="845" spans="1:18" ht="13.5">
      <c r="A845" s="133">
        <v>839</v>
      </c>
      <c r="B845" s="142">
        <f>DS!D841</f>
        <v>0</v>
      </c>
      <c r="C845" s="143" t="e">
        <f>VLOOKUP(B845,DS!$D$3:$I$2489,2,0)</f>
        <v>#N/A</v>
      </c>
      <c r="D845" s="144" t="e">
        <f>VLOOKUP(B845,DS!$D$3:$I$2489,3,0)</f>
        <v>#N/A</v>
      </c>
      <c r="E845" s="145" t="e">
        <f>VLOOKUP(B845,DS!$D$3:$I$2489,5,0)</f>
        <v>#N/A</v>
      </c>
      <c r="F845" s="145" t="e">
        <f>VLOOKUP(B845,DS!$D$3:$I$2489,6,0)</f>
        <v>#N/A</v>
      </c>
      <c r="G845" s="136"/>
      <c r="H845" s="136"/>
      <c r="I845" s="136"/>
      <c r="J845" s="136"/>
      <c r="K845" s="136"/>
      <c r="L845" s="136"/>
      <c r="M845" s="136"/>
      <c r="N845" s="136"/>
      <c r="O845" s="146"/>
      <c r="P845" s="134">
        <f t="shared" si="13"/>
        <v>0</v>
      </c>
      <c r="Q845" s="135" t="str">
        <f>VLOOKUP(P845,IDCODE!$A$1:$B$96,2,0)</f>
        <v>Không</v>
      </c>
      <c r="R845" s="135" t="e">
        <f>VLOOKUP(B845,DS!$D$3:$P$2489,13,0)</f>
        <v>#N/A</v>
      </c>
    </row>
    <row r="846" spans="1:18" ht="13.5">
      <c r="A846" s="133">
        <v>840</v>
      </c>
      <c r="B846" s="142">
        <f>DS!D842</f>
        <v>0</v>
      </c>
      <c r="C846" s="143" t="e">
        <f>VLOOKUP(B846,DS!$D$3:$I$2489,2,0)</f>
        <v>#N/A</v>
      </c>
      <c r="D846" s="144" t="e">
        <f>VLOOKUP(B846,DS!$D$3:$I$2489,3,0)</f>
        <v>#N/A</v>
      </c>
      <c r="E846" s="145" t="e">
        <f>VLOOKUP(B846,DS!$D$3:$I$2489,5,0)</f>
        <v>#N/A</v>
      </c>
      <c r="F846" s="145" t="e">
        <f>VLOOKUP(B846,DS!$D$3:$I$2489,6,0)</f>
        <v>#N/A</v>
      </c>
      <c r="G846" s="136"/>
      <c r="H846" s="136"/>
      <c r="I846" s="136"/>
      <c r="J846" s="136"/>
      <c r="K846" s="136"/>
      <c r="L846" s="136"/>
      <c r="M846" s="136"/>
      <c r="N846" s="136"/>
      <c r="O846" s="146"/>
      <c r="P846" s="134">
        <f t="shared" si="13"/>
        <v>0</v>
      </c>
      <c r="Q846" s="135" t="str">
        <f>VLOOKUP(P846,IDCODE!$A$1:$B$96,2,0)</f>
        <v>Không</v>
      </c>
      <c r="R846" s="135" t="e">
        <f>VLOOKUP(B846,DS!$D$3:$P$2489,13,0)</f>
        <v>#N/A</v>
      </c>
    </row>
    <row r="847" spans="1:18" ht="13.5">
      <c r="A847" s="133">
        <v>841</v>
      </c>
      <c r="B847" s="142">
        <f>DS!D843</f>
        <v>0</v>
      </c>
      <c r="C847" s="143" t="e">
        <f>VLOOKUP(B847,DS!$D$3:$I$2489,2,0)</f>
        <v>#N/A</v>
      </c>
      <c r="D847" s="144" t="e">
        <f>VLOOKUP(B847,DS!$D$3:$I$2489,3,0)</f>
        <v>#N/A</v>
      </c>
      <c r="E847" s="145" t="e">
        <f>VLOOKUP(B847,DS!$D$3:$I$2489,5,0)</f>
        <v>#N/A</v>
      </c>
      <c r="F847" s="145" t="e">
        <f>VLOOKUP(B847,DS!$D$3:$I$2489,6,0)</f>
        <v>#N/A</v>
      </c>
      <c r="G847" s="136"/>
      <c r="H847" s="136"/>
      <c r="I847" s="136"/>
      <c r="J847" s="136"/>
      <c r="K847" s="136"/>
      <c r="L847" s="136"/>
      <c r="M847" s="136"/>
      <c r="N847" s="136"/>
      <c r="O847" s="146"/>
      <c r="P847" s="134">
        <f t="shared" si="13"/>
        <v>0</v>
      </c>
      <c r="Q847" s="135" t="str">
        <f>VLOOKUP(P847,IDCODE!$A$1:$B$96,2,0)</f>
        <v>Không</v>
      </c>
      <c r="R847" s="135" t="e">
        <f>VLOOKUP(B847,DS!$D$3:$P$2489,13,0)</f>
        <v>#N/A</v>
      </c>
    </row>
    <row r="848" spans="1:18" ht="13.5">
      <c r="A848" s="133">
        <v>842</v>
      </c>
      <c r="B848" s="142">
        <f>DS!D844</f>
        <v>0</v>
      </c>
      <c r="C848" s="143" t="e">
        <f>VLOOKUP(B848,DS!$D$3:$I$2489,2,0)</f>
        <v>#N/A</v>
      </c>
      <c r="D848" s="144" t="e">
        <f>VLOOKUP(B848,DS!$D$3:$I$2489,3,0)</f>
        <v>#N/A</v>
      </c>
      <c r="E848" s="145" t="e">
        <f>VLOOKUP(B848,DS!$D$3:$I$2489,5,0)</f>
        <v>#N/A</v>
      </c>
      <c r="F848" s="145" t="e">
        <f>VLOOKUP(B848,DS!$D$3:$I$2489,6,0)</f>
        <v>#N/A</v>
      </c>
      <c r="G848" s="136"/>
      <c r="H848" s="136"/>
      <c r="I848" s="136"/>
      <c r="J848" s="136"/>
      <c r="K848" s="136"/>
      <c r="L848" s="136"/>
      <c r="M848" s="136"/>
      <c r="N848" s="136"/>
      <c r="O848" s="146"/>
      <c r="P848" s="134">
        <f t="shared" si="13"/>
        <v>0</v>
      </c>
      <c r="Q848" s="135" t="str">
        <f>VLOOKUP(P848,IDCODE!$A$1:$B$96,2,0)</f>
        <v>Không</v>
      </c>
      <c r="R848" s="135" t="e">
        <f>VLOOKUP(B848,DS!$D$3:$P$2489,13,0)</f>
        <v>#N/A</v>
      </c>
    </row>
    <row r="849" spans="1:18" ht="13.5">
      <c r="A849" s="133">
        <v>843</v>
      </c>
      <c r="B849" s="142">
        <f>DS!D845</f>
        <v>0</v>
      </c>
      <c r="C849" s="143" t="e">
        <f>VLOOKUP(B849,DS!$D$3:$I$2489,2,0)</f>
        <v>#N/A</v>
      </c>
      <c r="D849" s="144" t="e">
        <f>VLOOKUP(B849,DS!$D$3:$I$2489,3,0)</f>
        <v>#N/A</v>
      </c>
      <c r="E849" s="145" t="e">
        <f>VLOOKUP(B849,DS!$D$3:$I$2489,5,0)</f>
        <v>#N/A</v>
      </c>
      <c r="F849" s="145" t="e">
        <f>VLOOKUP(B849,DS!$D$3:$I$2489,6,0)</f>
        <v>#N/A</v>
      </c>
      <c r="G849" s="136"/>
      <c r="H849" s="136"/>
      <c r="I849" s="136"/>
      <c r="J849" s="136"/>
      <c r="K849" s="136"/>
      <c r="L849" s="136"/>
      <c r="M849" s="136"/>
      <c r="N849" s="136"/>
      <c r="O849" s="146"/>
      <c r="P849" s="134">
        <f t="shared" si="13"/>
        <v>0</v>
      </c>
      <c r="Q849" s="135" t="str">
        <f>VLOOKUP(P849,IDCODE!$A$1:$B$96,2,0)</f>
        <v>Không</v>
      </c>
      <c r="R849" s="135" t="e">
        <f>VLOOKUP(B849,DS!$D$3:$P$2489,13,0)</f>
        <v>#N/A</v>
      </c>
    </row>
    <row r="850" spans="1:18" ht="13.5">
      <c r="A850" s="133">
        <v>844</v>
      </c>
      <c r="B850" s="142">
        <f>DS!D846</f>
        <v>0</v>
      </c>
      <c r="C850" s="143" t="e">
        <f>VLOOKUP(B850,DS!$D$3:$I$2489,2,0)</f>
        <v>#N/A</v>
      </c>
      <c r="D850" s="144" t="e">
        <f>VLOOKUP(B850,DS!$D$3:$I$2489,3,0)</f>
        <v>#N/A</v>
      </c>
      <c r="E850" s="145" t="e">
        <f>VLOOKUP(B850,DS!$D$3:$I$2489,5,0)</f>
        <v>#N/A</v>
      </c>
      <c r="F850" s="145" t="e">
        <f>VLOOKUP(B850,DS!$D$3:$I$2489,6,0)</f>
        <v>#N/A</v>
      </c>
      <c r="G850" s="136"/>
      <c r="H850" s="136"/>
      <c r="I850" s="136"/>
      <c r="J850" s="136"/>
      <c r="K850" s="136"/>
      <c r="L850" s="136"/>
      <c r="M850" s="136"/>
      <c r="N850" s="136"/>
      <c r="O850" s="146"/>
      <c r="P850" s="134">
        <f t="shared" si="13"/>
        <v>0</v>
      </c>
      <c r="Q850" s="135" t="str">
        <f>VLOOKUP(P850,IDCODE!$A$1:$B$96,2,0)</f>
        <v>Không</v>
      </c>
      <c r="R850" s="135" t="e">
        <f>VLOOKUP(B850,DS!$D$3:$P$2489,13,0)</f>
        <v>#N/A</v>
      </c>
    </row>
    <row r="851" spans="1:18" ht="13.5">
      <c r="A851" s="133">
        <v>845</v>
      </c>
      <c r="B851" s="142">
        <f>DS!D847</f>
        <v>0</v>
      </c>
      <c r="C851" s="143" t="e">
        <f>VLOOKUP(B851,DS!$D$3:$I$2489,2,0)</f>
        <v>#N/A</v>
      </c>
      <c r="D851" s="144" t="e">
        <f>VLOOKUP(B851,DS!$D$3:$I$2489,3,0)</f>
        <v>#N/A</v>
      </c>
      <c r="E851" s="145" t="e">
        <f>VLOOKUP(B851,DS!$D$3:$I$2489,5,0)</f>
        <v>#N/A</v>
      </c>
      <c r="F851" s="145" t="e">
        <f>VLOOKUP(B851,DS!$D$3:$I$2489,6,0)</f>
        <v>#N/A</v>
      </c>
      <c r="G851" s="136"/>
      <c r="H851" s="136"/>
      <c r="I851" s="136"/>
      <c r="J851" s="136"/>
      <c r="K851" s="136"/>
      <c r="L851" s="136"/>
      <c r="M851" s="136"/>
      <c r="N851" s="136"/>
      <c r="O851" s="146"/>
      <c r="P851" s="134">
        <f t="shared" si="13"/>
        <v>0</v>
      </c>
      <c r="Q851" s="135" t="str">
        <f>VLOOKUP(P851,IDCODE!$A$1:$B$96,2,0)</f>
        <v>Không</v>
      </c>
      <c r="R851" s="135" t="e">
        <f>VLOOKUP(B851,DS!$D$3:$P$2489,13,0)</f>
        <v>#N/A</v>
      </c>
    </row>
    <row r="852" spans="1:18" ht="13.5">
      <c r="A852" s="133">
        <v>846</v>
      </c>
      <c r="B852" s="142">
        <f>DS!D848</f>
        <v>0</v>
      </c>
      <c r="C852" s="143" t="e">
        <f>VLOOKUP(B852,DS!$D$3:$I$2489,2,0)</f>
        <v>#N/A</v>
      </c>
      <c r="D852" s="144" t="e">
        <f>VLOOKUP(B852,DS!$D$3:$I$2489,3,0)</f>
        <v>#N/A</v>
      </c>
      <c r="E852" s="145" t="e">
        <f>VLOOKUP(B852,DS!$D$3:$I$2489,5,0)</f>
        <v>#N/A</v>
      </c>
      <c r="F852" s="145" t="e">
        <f>VLOOKUP(B852,DS!$D$3:$I$2489,6,0)</f>
        <v>#N/A</v>
      </c>
      <c r="G852" s="136"/>
      <c r="H852" s="136"/>
      <c r="I852" s="136"/>
      <c r="J852" s="136"/>
      <c r="K852" s="136"/>
      <c r="L852" s="136"/>
      <c r="M852" s="136"/>
      <c r="N852" s="136"/>
      <c r="O852" s="146"/>
      <c r="P852" s="134">
        <f t="shared" si="13"/>
        <v>0</v>
      </c>
      <c r="Q852" s="135" t="str">
        <f>VLOOKUP(P852,IDCODE!$A$1:$B$96,2,0)</f>
        <v>Không</v>
      </c>
      <c r="R852" s="135" t="e">
        <f>VLOOKUP(B852,DS!$D$3:$P$2489,13,0)</f>
        <v>#N/A</v>
      </c>
    </row>
    <row r="853" spans="1:18" ht="13.5">
      <c r="A853" s="133">
        <v>847</v>
      </c>
      <c r="B853" s="142">
        <f>DS!D849</f>
        <v>0</v>
      </c>
      <c r="C853" s="143" t="e">
        <f>VLOOKUP(B853,DS!$D$3:$I$2489,2,0)</f>
        <v>#N/A</v>
      </c>
      <c r="D853" s="144" t="e">
        <f>VLOOKUP(B853,DS!$D$3:$I$2489,3,0)</f>
        <v>#N/A</v>
      </c>
      <c r="E853" s="145" t="e">
        <f>VLOOKUP(B853,DS!$D$3:$I$2489,5,0)</f>
        <v>#N/A</v>
      </c>
      <c r="F853" s="145" t="e">
        <f>VLOOKUP(B853,DS!$D$3:$I$2489,6,0)</f>
        <v>#N/A</v>
      </c>
      <c r="G853" s="136"/>
      <c r="H853" s="136"/>
      <c r="I853" s="136"/>
      <c r="J853" s="136"/>
      <c r="K853" s="136"/>
      <c r="L853" s="136"/>
      <c r="M853" s="136"/>
      <c r="N853" s="136"/>
      <c r="O853" s="146"/>
      <c r="P853" s="134">
        <f t="shared" si="13"/>
        <v>0</v>
      </c>
      <c r="Q853" s="135" t="str">
        <f>VLOOKUP(P853,IDCODE!$A$1:$B$96,2,0)</f>
        <v>Không</v>
      </c>
      <c r="R853" s="135" t="e">
        <f>VLOOKUP(B853,DS!$D$3:$P$2489,13,0)</f>
        <v>#N/A</v>
      </c>
    </row>
    <row r="854" spans="1:18" ht="13.5">
      <c r="A854" s="133">
        <v>848</v>
      </c>
      <c r="B854" s="142">
        <f>DS!D850</f>
        <v>0</v>
      </c>
      <c r="C854" s="143" t="e">
        <f>VLOOKUP(B854,DS!$D$3:$I$2489,2,0)</f>
        <v>#N/A</v>
      </c>
      <c r="D854" s="144" t="e">
        <f>VLOOKUP(B854,DS!$D$3:$I$2489,3,0)</f>
        <v>#N/A</v>
      </c>
      <c r="E854" s="145" t="e">
        <f>VLOOKUP(B854,DS!$D$3:$I$2489,5,0)</f>
        <v>#N/A</v>
      </c>
      <c r="F854" s="145" t="e">
        <f>VLOOKUP(B854,DS!$D$3:$I$2489,6,0)</f>
        <v>#N/A</v>
      </c>
      <c r="G854" s="136"/>
      <c r="H854" s="136"/>
      <c r="I854" s="136"/>
      <c r="J854" s="136"/>
      <c r="K854" s="136"/>
      <c r="L854" s="136"/>
      <c r="M854" s="136"/>
      <c r="N854" s="136"/>
      <c r="O854" s="146"/>
      <c r="P854" s="134">
        <f t="shared" si="13"/>
        <v>0</v>
      </c>
      <c r="Q854" s="135" t="str">
        <f>VLOOKUP(P854,IDCODE!$A$1:$B$96,2,0)</f>
        <v>Không</v>
      </c>
      <c r="R854" s="135" t="e">
        <f>VLOOKUP(B854,DS!$D$3:$P$2489,13,0)</f>
        <v>#N/A</v>
      </c>
    </row>
    <row r="855" spans="1:18" ht="13.5">
      <c r="A855" s="133">
        <v>849</v>
      </c>
      <c r="B855" s="142">
        <f>DS!D851</f>
        <v>0</v>
      </c>
      <c r="C855" s="143" t="e">
        <f>VLOOKUP(B855,DS!$D$3:$I$2489,2,0)</f>
        <v>#N/A</v>
      </c>
      <c r="D855" s="144" t="e">
        <f>VLOOKUP(B855,DS!$D$3:$I$2489,3,0)</f>
        <v>#N/A</v>
      </c>
      <c r="E855" s="145" t="e">
        <f>VLOOKUP(B855,DS!$D$3:$I$2489,5,0)</f>
        <v>#N/A</v>
      </c>
      <c r="F855" s="145" t="e">
        <f>VLOOKUP(B855,DS!$D$3:$I$2489,6,0)</f>
        <v>#N/A</v>
      </c>
      <c r="G855" s="136"/>
      <c r="H855" s="136"/>
      <c r="I855" s="136"/>
      <c r="J855" s="136"/>
      <c r="K855" s="136"/>
      <c r="L855" s="136"/>
      <c r="M855" s="136"/>
      <c r="N855" s="136"/>
      <c r="O855" s="146"/>
      <c r="P855" s="134">
        <f t="shared" si="13"/>
        <v>0</v>
      </c>
      <c r="Q855" s="135" t="str">
        <f>VLOOKUP(P855,IDCODE!$A$1:$B$96,2,0)</f>
        <v>Không</v>
      </c>
      <c r="R855" s="135" t="e">
        <f>VLOOKUP(B855,DS!$D$3:$P$2489,13,0)</f>
        <v>#N/A</v>
      </c>
    </row>
    <row r="856" spans="1:18" ht="13.5">
      <c r="A856" s="133">
        <v>850</v>
      </c>
      <c r="B856" s="142">
        <f>DS!D852</f>
        <v>0</v>
      </c>
      <c r="C856" s="143" t="e">
        <f>VLOOKUP(B856,DS!$D$3:$I$2489,2,0)</f>
        <v>#N/A</v>
      </c>
      <c r="D856" s="144" t="e">
        <f>VLOOKUP(B856,DS!$D$3:$I$2489,3,0)</f>
        <v>#N/A</v>
      </c>
      <c r="E856" s="145" t="e">
        <f>VLOOKUP(B856,DS!$D$3:$I$2489,5,0)</f>
        <v>#N/A</v>
      </c>
      <c r="F856" s="145" t="e">
        <f>VLOOKUP(B856,DS!$D$3:$I$2489,6,0)</f>
        <v>#N/A</v>
      </c>
      <c r="G856" s="136"/>
      <c r="H856" s="136"/>
      <c r="I856" s="136"/>
      <c r="J856" s="136"/>
      <c r="K856" s="136"/>
      <c r="L856" s="136"/>
      <c r="M856" s="136"/>
      <c r="N856" s="136"/>
      <c r="O856" s="146"/>
      <c r="P856" s="134">
        <f t="shared" si="13"/>
        <v>0</v>
      </c>
      <c r="Q856" s="135" t="str">
        <f>VLOOKUP(P856,IDCODE!$A$1:$B$96,2,0)</f>
        <v>Không</v>
      </c>
      <c r="R856" s="135" t="e">
        <f>VLOOKUP(B856,DS!$D$3:$P$2489,13,0)</f>
        <v>#N/A</v>
      </c>
    </row>
    <row r="857" spans="1:18" ht="13.5">
      <c r="A857" s="133">
        <v>851</v>
      </c>
      <c r="B857" s="142">
        <f>DS!D853</f>
        <v>0</v>
      </c>
      <c r="C857" s="143" t="e">
        <f>VLOOKUP(B857,DS!$D$3:$I$2489,2,0)</f>
        <v>#N/A</v>
      </c>
      <c r="D857" s="144" t="e">
        <f>VLOOKUP(B857,DS!$D$3:$I$2489,3,0)</f>
        <v>#N/A</v>
      </c>
      <c r="E857" s="145" t="e">
        <f>VLOOKUP(B857,DS!$D$3:$I$2489,5,0)</f>
        <v>#N/A</v>
      </c>
      <c r="F857" s="145" t="e">
        <f>VLOOKUP(B857,DS!$D$3:$I$2489,6,0)</f>
        <v>#N/A</v>
      </c>
      <c r="G857" s="136"/>
      <c r="H857" s="136"/>
      <c r="I857" s="136"/>
      <c r="J857" s="136"/>
      <c r="K857" s="136"/>
      <c r="L857" s="136"/>
      <c r="M857" s="136"/>
      <c r="N857" s="136"/>
      <c r="O857" s="146"/>
      <c r="P857" s="134">
        <f t="shared" ref="P857:P920" si="14">IF(OR(ISNUMBER(O857)=FALSE,$P$6&lt;&gt;100%,O857&lt;4),0,ROUND(SUMPRODUCT($G$6:$O$6,G857:O857),1))</f>
        <v>0</v>
      </c>
      <c r="Q857" s="135" t="str">
        <f>VLOOKUP(P857,IDCODE!$A$1:$B$96,2,0)</f>
        <v>Không</v>
      </c>
      <c r="R857" s="135" t="e">
        <f>VLOOKUP(B857,DS!$D$3:$P$2489,13,0)</f>
        <v>#N/A</v>
      </c>
    </row>
    <row r="858" spans="1:18" ht="13.5">
      <c r="A858" s="133">
        <v>852</v>
      </c>
      <c r="B858" s="142">
        <f>DS!D854</f>
        <v>0</v>
      </c>
      <c r="C858" s="143" t="e">
        <f>VLOOKUP(B858,DS!$D$3:$I$2489,2,0)</f>
        <v>#N/A</v>
      </c>
      <c r="D858" s="144" t="e">
        <f>VLOOKUP(B858,DS!$D$3:$I$2489,3,0)</f>
        <v>#N/A</v>
      </c>
      <c r="E858" s="145" t="e">
        <f>VLOOKUP(B858,DS!$D$3:$I$2489,5,0)</f>
        <v>#N/A</v>
      </c>
      <c r="F858" s="145" t="e">
        <f>VLOOKUP(B858,DS!$D$3:$I$2489,6,0)</f>
        <v>#N/A</v>
      </c>
      <c r="G858" s="136"/>
      <c r="H858" s="136"/>
      <c r="I858" s="136"/>
      <c r="J858" s="136"/>
      <c r="K858" s="136"/>
      <c r="L858" s="136"/>
      <c r="M858" s="136"/>
      <c r="N858" s="136"/>
      <c r="O858" s="146"/>
      <c r="P858" s="134">
        <f t="shared" si="14"/>
        <v>0</v>
      </c>
      <c r="Q858" s="135" t="str">
        <f>VLOOKUP(P858,IDCODE!$A$1:$B$96,2,0)</f>
        <v>Không</v>
      </c>
      <c r="R858" s="135" t="e">
        <f>VLOOKUP(B858,DS!$D$3:$P$2489,13,0)</f>
        <v>#N/A</v>
      </c>
    </row>
    <row r="859" spans="1:18" ht="13.5">
      <c r="A859" s="133">
        <v>853</v>
      </c>
      <c r="B859" s="142">
        <f>DS!D855</f>
        <v>0</v>
      </c>
      <c r="C859" s="143" t="e">
        <f>VLOOKUP(B859,DS!$D$3:$I$2489,2,0)</f>
        <v>#N/A</v>
      </c>
      <c r="D859" s="144" t="e">
        <f>VLOOKUP(B859,DS!$D$3:$I$2489,3,0)</f>
        <v>#N/A</v>
      </c>
      <c r="E859" s="145" t="e">
        <f>VLOOKUP(B859,DS!$D$3:$I$2489,5,0)</f>
        <v>#N/A</v>
      </c>
      <c r="F859" s="145" t="e">
        <f>VLOOKUP(B859,DS!$D$3:$I$2489,6,0)</f>
        <v>#N/A</v>
      </c>
      <c r="G859" s="136"/>
      <c r="H859" s="136"/>
      <c r="I859" s="136"/>
      <c r="J859" s="136"/>
      <c r="K859" s="136"/>
      <c r="L859" s="136"/>
      <c r="M859" s="136"/>
      <c r="N859" s="136"/>
      <c r="O859" s="146"/>
      <c r="P859" s="134">
        <f t="shared" si="14"/>
        <v>0</v>
      </c>
      <c r="Q859" s="135" t="str">
        <f>VLOOKUP(P859,IDCODE!$A$1:$B$96,2,0)</f>
        <v>Không</v>
      </c>
      <c r="R859" s="135" t="e">
        <f>VLOOKUP(B859,DS!$D$3:$P$2489,13,0)</f>
        <v>#N/A</v>
      </c>
    </row>
    <row r="860" spans="1:18" ht="13.5">
      <c r="A860" s="133">
        <v>854</v>
      </c>
      <c r="B860" s="142">
        <f>DS!D856</f>
        <v>0</v>
      </c>
      <c r="C860" s="143" t="e">
        <f>VLOOKUP(B860,DS!$D$3:$I$2489,2,0)</f>
        <v>#N/A</v>
      </c>
      <c r="D860" s="144" t="e">
        <f>VLOOKUP(B860,DS!$D$3:$I$2489,3,0)</f>
        <v>#N/A</v>
      </c>
      <c r="E860" s="145" t="e">
        <f>VLOOKUP(B860,DS!$D$3:$I$2489,5,0)</f>
        <v>#N/A</v>
      </c>
      <c r="F860" s="145" t="e">
        <f>VLOOKUP(B860,DS!$D$3:$I$2489,6,0)</f>
        <v>#N/A</v>
      </c>
      <c r="G860" s="136"/>
      <c r="H860" s="136"/>
      <c r="I860" s="136"/>
      <c r="J860" s="136"/>
      <c r="K860" s="136"/>
      <c r="L860" s="136"/>
      <c r="M860" s="136"/>
      <c r="N860" s="136"/>
      <c r="O860" s="146"/>
      <c r="P860" s="134">
        <f t="shared" si="14"/>
        <v>0</v>
      </c>
      <c r="Q860" s="135" t="str">
        <f>VLOOKUP(P860,IDCODE!$A$1:$B$96,2,0)</f>
        <v>Không</v>
      </c>
      <c r="R860" s="135" t="e">
        <f>VLOOKUP(B860,DS!$D$3:$P$2489,13,0)</f>
        <v>#N/A</v>
      </c>
    </row>
    <row r="861" spans="1:18" ht="13.5">
      <c r="A861" s="133">
        <v>855</v>
      </c>
      <c r="B861" s="142">
        <f>DS!D857</f>
        <v>0</v>
      </c>
      <c r="C861" s="143" t="e">
        <f>VLOOKUP(B861,DS!$D$3:$I$2489,2,0)</f>
        <v>#N/A</v>
      </c>
      <c r="D861" s="144" t="e">
        <f>VLOOKUP(B861,DS!$D$3:$I$2489,3,0)</f>
        <v>#N/A</v>
      </c>
      <c r="E861" s="145" t="e">
        <f>VLOOKUP(B861,DS!$D$3:$I$2489,5,0)</f>
        <v>#N/A</v>
      </c>
      <c r="F861" s="145" t="e">
        <f>VLOOKUP(B861,DS!$D$3:$I$2489,6,0)</f>
        <v>#N/A</v>
      </c>
      <c r="G861" s="136"/>
      <c r="H861" s="136"/>
      <c r="I861" s="136"/>
      <c r="J861" s="136"/>
      <c r="K861" s="136"/>
      <c r="L861" s="136"/>
      <c r="M861" s="136"/>
      <c r="N861" s="136"/>
      <c r="O861" s="146"/>
      <c r="P861" s="134">
        <f t="shared" si="14"/>
        <v>0</v>
      </c>
      <c r="Q861" s="135" t="str">
        <f>VLOOKUP(P861,IDCODE!$A$1:$B$96,2,0)</f>
        <v>Không</v>
      </c>
      <c r="R861" s="135" t="e">
        <f>VLOOKUP(B861,DS!$D$3:$P$2489,13,0)</f>
        <v>#N/A</v>
      </c>
    </row>
    <row r="862" spans="1:18" ht="13.5">
      <c r="A862" s="133">
        <v>856</v>
      </c>
      <c r="B862" s="142">
        <f>DS!D858</f>
        <v>0</v>
      </c>
      <c r="C862" s="143" t="e">
        <f>VLOOKUP(B862,DS!$D$3:$I$2489,2,0)</f>
        <v>#N/A</v>
      </c>
      <c r="D862" s="144" t="e">
        <f>VLOOKUP(B862,DS!$D$3:$I$2489,3,0)</f>
        <v>#N/A</v>
      </c>
      <c r="E862" s="145" t="e">
        <f>VLOOKUP(B862,DS!$D$3:$I$2489,5,0)</f>
        <v>#N/A</v>
      </c>
      <c r="F862" s="145" t="e">
        <f>VLOOKUP(B862,DS!$D$3:$I$2489,6,0)</f>
        <v>#N/A</v>
      </c>
      <c r="G862" s="136"/>
      <c r="H862" s="136"/>
      <c r="I862" s="136"/>
      <c r="J862" s="136"/>
      <c r="K862" s="136"/>
      <c r="L862" s="136"/>
      <c r="M862" s="136"/>
      <c r="N862" s="136"/>
      <c r="O862" s="146"/>
      <c r="P862" s="134">
        <f t="shared" si="14"/>
        <v>0</v>
      </c>
      <c r="Q862" s="135" t="str">
        <f>VLOOKUP(P862,IDCODE!$A$1:$B$96,2,0)</f>
        <v>Không</v>
      </c>
      <c r="R862" s="135" t="e">
        <f>VLOOKUP(B862,DS!$D$3:$P$2489,13,0)</f>
        <v>#N/A</v>
      </c>
    </row>
    <row r="863" spans="1:18" ht="13.5">
      <c r="A863" s="133">
        <v>857</v>
      </c>
      <c r="B863" s="142">
        <f>DS!D859</f>
        <v>0</v>
      </c>
      <c r="C863" s="143" t="e">
        <f>VLOOKUP(B863,DS!$D$3:$I$2489,2,0)</f>
        <v>#N/A</v>
      </c>
      <c r="D863" s="144" t="e">
        <f>VLOOKUP(B863,DS!$D$3:$I$2489,3,0)</f>
        <v>#N/A</v>
      </c>
      <c r="E863" s="145" t="e">
        <f>VLOOKUP(B863,DS!$D$3:$I$2489,5,0)</f>
        <v>#N/A</v>
      </c>
      <c r="F863" s="145" t="e">
        <f>VLOOKUP(B863,DS!$D$3:$I$2489,6,0)</f>
        <v>#N/A</v>
      </c>
      <c r="G863" s="136"/>
      <c r="H863" s="136"/>
      <c r="I863" s="136"/>
      <c r="J863" s="136"/>
      <c r="K863" s="136"/>
      <c r="L863" s="136"/>
      <c r="M863" s="136"/>
      <c r="N863" s="136"/>
      <c r="O863" s="146"/>
      <c r="P863" s="134">
        <f t="shared" si="14"/>
        <v>0</v>
      </c>
      <c r="Q863" s="135" t="str">
        <f>VLOOKUP(P863,IDCODE!$A$1:$B$96,2,0)</f>
        <v>Không</v>
      </c>
      <c r="R863" s="135" t="e">
        <f>VLOOKUP(B863,DS!$D$3:$P$2489,13,0)</f>
        <v>#N/A</v>
      </c>
    </row>
    <row r="864" spans="1:18" ht="13.5">
      <c r="A864" s="133">
        <v>858</v>
      </c>
      <c r="B864" s="142">
        <f>DS!D860</f>
        <v>0</v>
      </c>
      <c r="C864" s="143" t="e">
        <f>VLOOKUP(B864,DS!$D$3:$I$2489,2,0)</f>
        <v>#N/A</v>
      </c>
      <c r="D864" s="144" t="e">
        <f>VLOOKUP(B864,DS!$D$3:$I$2489,3,0)</f>
        <v>#N/A</v>
      </c>
      <c r="E864" s="145" t="e">
        <f>VLOOKUP(B864,DS!$D$3:$I$2489,5,0)</f>
        <v>#N/A</v>
      </c>
      <c r="F864" s="145" t="e">
        <f>VLOOKUP(B864,DS!$D$3:$I$2489,6,0)</f>
        <v>#N/A</v>
      </c>
      <c r="G864" s="136"/>
      <c r="H864" s="136"/>
      <c r="I864" s="136"/>
      <c r="J864" s="136"/>
      <c r="K864" s="136"/>
      <c r="L864" s="136"/>
      <c r="M864" s="136"/>
      <c r="N864" s="136"/>
      <c r="O864" s="146"/>
      <c r="P864" s="134">
        <f t="shared" si="14"/>
        <v>0</v>
      </c>
      <c r="Q864" s="135" t="str">
        <f>VLOOKUP(P864,IDCODE!$A$1:$B$96,2,0)</f>
        <v>Không</v>
      </c>
      <c r="R864" s="135" t="e">
        <f>VLOOKUP(B864,DS!$D$3:$P$2489,13,0)</f>
        <v>#N/A</v>
      </c>
    </row>
    <row r="865" spans="1:18" ht="13.5">
      <c r="A865" s="133">
        <v>859</v>
      </c>
      <c r="B865" s="142">
        <f>DS!D861</f>
        <v>0</v>
      </c>
      <c r="C865" s="143" t="e">
        <f>VLOOKUP(B865,DS!$D$3:$I$2489,2,0)</f>
        <v>#N/A</v>
      </c>
      <c r="D865" s="144" t="e">
        <f>VLOOKUP(B865,DS!$D$3:$I$2489,3,0)</f>
        <v>#N/A</v>
      </c>
      <c r="E865" s="145" t="e">
        <f>VLOOKUP(B865,DS!$D$3:$I$2489,5,0)</f>
        <v>#N/A</v>
      </c>
      <c r="F865" s="145" t="e">
        <f>VLOOKUP(B865,DS!$D$3:$I$2489,6,0)</f>
        <v>#N/A</v>
      </c>
      <c r="G865" s="136"/>
      <c r="H865" s="136"/>
      <c r="I865" s="136"/>
      <c r="J865" s="136"/>
      <c r="K865" s="136"/>
      <c r="L865" s="136"/>
      <c r="M865" s="136"/>
      <c r="N865" s="136"/>
      <c r="O865" s="146"/>
      <c r="P865" s="134">
        <f t="shared" si="14"/>
        <v>0</v>
      </c>
      <c r="Q865" s="135" t="str">
        <f>VLOOKUP(P865,IDCODE!$A$1:$B$96,2,0)</f>
        <v>Không</v>
      </c>
      <c r="R865" s="135" t="e">
        <f>VLOOKUP(B865,DS!$D$3:$P$2489,13,0)</f>
        <v>#N/A</v>
      </c>
    </row>
    <row r="866" spans="1:18" ht="13.5">
      <c r="A866" s="133">
        <v>860</v>
      </c>
      <c r="B866" s="142">
        <f>DS!D862</f>
        <v>0</v>
      </c>
      <c r="C866" s="143" t="e">
        <f>VLOOKUP(B866,DS!$D$3:$I$2489,2,0)</f>
        <v>#N/A</v>
      </c>
      <c r="D866" s="144" t="e">
        <f>VLOOKUP(B866,DS!$D$3:$I$2489,3,0)</f>
        <v>#N/A</v>
      </c>
      <c r="E866" s="145" t="e">
        <f>VLOOKUP(B866,DS!$D$3:$I$2489,5,0)</f>
        <v>#N/A</v>
      </c>
      <c r="F866" s="145" t="e">
        <f>VLOOKUP(B866,DS!$D$3:$I$2489,6,0)</f>
        <v>#N/A</v>
      </c>
      <c r="G866" s="136"/>
      <c r="H866" s="136"/>
      <c r="I866" s="136"/>
      <c r="J866" s="136"/>
      <c r="K866" s="136"/>
      <c r="L866" s="136"/>
      <c r="M866" s="136"/>
      <c r="N866" s="136"/>
      <c r="O866" s="146"/>
      <c r="P866" s="134">
        <f t="shared" si="14"/>
        <v>0</v>
      </c>
      <c r="Q866" s="135" t="str">
        <f>VLOOKUP(P866,IDCODE!$A$1:$B$96,2,0)</f>
        <v>Không</v>
      </c>
      <c r="R866" s="135" t="e">
        <f>VLOOKUP(B866,DS!$D$3:$P$2489,13,0)</f>
        <v>#N/A</v>
      </c>
    </row>
    <row r="867" spans="1:18" ht="13.5">
      <c r="A867" s="133">
        <v>861</v>
      </c>
      <c r="B867" s="142">
        <f>DS!D863</f>
        <v>0</v>
      </c>
      <c r="C867" s="143" t="e">
        <f>VLOOKUP(B867,DS!$D$3:$I$2489,2,0)</f>
        <v>#N/A</v>
      </c>
      <c r="D867" s="144" t="e">
        <f>VLOOKUP(B867,DS!$D$3:$I$2489,3,0)</f>
        <v>#N/A</v>
      </c>
      <c r="E867" s="145" t="e">
        <f>VLOOKUP(B867,DS!$D$3:$I$2489,5,0)</f>
        <v>#N/A</v>
      </c>
      <c r="F867" s="145" t="e">
        <f>VLOOKUP(B867,DS!$D$3:$I$2489,6,0)</f>
        <v>#N/A</v>
      </c>
      <c r="G867" s="136"/>
      <c r="H867" s="136"/>
      <c r="I867" s="136"/>
      <c r="J867" s="136"/>
      <c r="K867" s="136"/>
      <c r="L867" s="136"/>
      <c r="M867" s="136"/>
      <c r="N867" s="136"/>
      <c r="O867" s="146"/>
      <c r="P867" s="134">
        <f t="shared" si="14"/>
        <v>0</v>
      </c>
      <c r="Q867" s="135" t="str">
        <f>VLOOKUP(P867,IDCODE!$A$1:$B$96,2,0)</f>
        <v>Không</v>
      </c>
      <c r="R867" s="135" t="e">
        <f>VLOOKUP(B867,DS!$D$3:$P$2489,13,0)</f>
        <v>#N/A</v>
      </c>
    </row>
    <row r="868" spans="1:18" ht="13.5">
      <c r="A868" s="133">
        <v>862</v>
      </c>
      <c r="B868" s="142">
        <f>DS!D864</f>
        <v>0</v>
      </c>
      <c r="C868" s="143" t="e">
        <f>VLOOKUP(B868,DS!$D$3:$I$2489,2,0)</f>
        <v>#N/A</v>
      </c>
      <c r="D868" s="144" t="e">
        <f>VLOOKUP(B868,DS!$D$3:$I$2489,3,0)</f>
        <v>#N/A</v>
      </c>
      <c r="E868" s="145" t="e">
        <f>VLOOKUP(B868,DS!$D$3:$I$2489,5,0)</f>
        <v>#N/A</v>
      </c>
      <c r="F868" s="145" t="e">
        <f>VLOOKUP(B868,DS!$D$3:$I$2489,6,0)</f>
        <v>#N/A</v>
      </c>
      <c r="G868" s="136"/>
      <c r="H868" s="136"/>
      <c r="I868" s="136"/>
      <c r="J868" s="136"/>
      <c r="K868" s="136"/>
      <c r="L868" s="136"/>
      <c r="M868" s="136"/>
      <c r="N868" s="136"/>
      <c r="O868" s="146"/>
      <c r="P868" s="134">
        <f t="shared" si="14"/>
        <v>0</v>
      </c>
      <c r="Q868" s="135" t="str">
        <f>VLOOKUP(P868,IDCODE!$A$1:$B$96,2,0)</f>
        <v>Không</v>
      </c>
      <c r="R868" s="135" t="e">
        <f>VLOOKUP(B868,DS!$D$3:$P$2489,13,0)</f>
        <v>#N/A</v>
      </c>
    </row>
    <row r="869" spans="1:18" ht="13.5">
      <c r="A869" s="133">
        <v>863</v>
      </c>
      <c r="B869" s="142">
        <f>DS!D865</f>
        <v>0</v>
      </c>
      <c r="C869" s="143" t="e">
        <f>VLOOKUP(B869,DS!$D$3:$I$2489,2,0)</f>
        <v>#N/A</v>
      </c>
      <c r="D869" s="144" t="e">
        <f>VLOOKUP(B869,DS!$D$3:$I$2489,3,0)</f>
        <v>#N/A</v>
      </c>
      <c r="E869" s="145" t="e">
        <f>VLOOKUP(B869,DS!$D$3:$I$2489,5,0)</f>
        <v>#N/A</v>
      </c>
      <c r="F869" s="145" t="e">
        <f>VLOOKUP(B869,DS!$D$3:$I$2489,6,0)</f>
        <v>#N/A</v>
      </c>
      <c r="G869" s="136"/>
      <c r="H869" s="136"/>
      <c r="I869" s="136"/>
      <c r="J869" s="136"/>
      <c r="K869" s="136"/>
      <c r="L869" s="136"/>
      <c r="M869" s="136"/>
      <c r="N869" s="136"/>
      <c r="O869" s="146"/>
      <c r="P869" s="134">
        <f t="shared" si="14"/>
        <v>0</v>
      </c>
      <c r="Q869" s="135" t="str">
        <f>VLOOKUP(P869,IDCODE!$A$1:$B$96,2,0)</f>
        <v>Không</v>
      </c>
      <c r="R869" s="135" t="e">
        <f>VLOOKUP(B869,DS!$D$3:$P$2489,13,0)</f>
        <v>#N/A</v>
      </c>
    </row>
    <row r="870" spans="1:18" ht="13.5">
      <c r="A870" s="133">
        <v>864</v>
      </c>
      <c r="B870" s="142">
        <f>DS!D866</f>
        <v>0</v>
      </c>
      <c r="C870" s="143" t="e">
        <f>VLOOKUP(B870,DS!$D$3:$I$2489,2,0)</f>
        <v>#N/A</v>
      </c>
      <c r="D870" s="144" t="e">
        <f>VLOOKUP(B870,DS!$D$3:$I$2489,3,0)</f>
        <v>#N/A</v>
      </c>
      <c r="E870" s="145" t="e">
        <f>VLOOKUP(B870,DS!$D$3:$I$2489,5,0)</f>
        <v>#N/A</v>
      </c>
      <c r="F870" s="145" t="e">
        <f>VLOOKUP(B870,DS!$D$3:$I$2489,6,0)</f>
        <v>#N/A</v>
      </c>
      <c r="G870" s="136"/>
      <c r="H870" s="136"/>
      <c r="I870" s="136"/>
      <c r="J870" s="136"/>
      <c r="K870" s="136"/>
      <c r="L870" s="136"/>
      <c r="M870" s="136"/>
      <c r="N870" s="136"/>
      <c r="O870" s="146"/>
      <c r="P870" s="134">
        <f t="shared" si="14"/>
        <v>0</v>
      </c>
      <c r="Q870" s="135" t="str">
        <f>VLOOKUP(P870,IDCODE!$A$1:$B$96,2,0)</f>
        <v>Không</v>
      </c>
      <c r="R870" s="135" t="e">
        <f>VLOOKUP(B870,DS!$D$3:$P$2489,13,0)</f>
        <v>#N/A</v>
      </c>
    </row>
    <row r="871" spans="1:18" ht="13.5">
      <c r="A871" s="133">
        <v>865</v>
      </c>
      <c r="B871" s="142">
        <f>DS!D867</f>
        <v>0</v>
      </c>
      <c r="C871" s="143" t="e">
        <f>VLOOKUP(B871,DS!$D$3:$I$2489,2,0)</f>
        <v>#N/A</v>
      </c>
      <c r="D871" s="144" t="e">
        <f>VLOOKUP(B871,DS!$D$3:$I$2489,3,0)</f>
        <v>#N/A</v>
      </c>
      <c r="E871" s="145" t="e">
        <f>VLOOKUP(B871,DS!$D$3:$I$2489,5,0)</f>
        <v>#N/A</v>
      </c>
      <c r="F871" s="145" t="e">
        <f>VLOOKUP(B871,DS!$D$3:$I$2489,6,0)</f>
        <v>#N/A</v>
      </c>
      <c r="G871" s="136"/>
      <c r="H871" s="136"/>
      <c r="I871" s="136"/>
      <c r="J871" s="136"/>
      <c r="K871" s="136"/>
      <c r="L871" s="136"/>
      <c r="M871" s="136"/>
      <c r="N871" s="136"/>
      <c r="O871" s="146"/>
      <c r="P871" s="134">
        <f t="shared" si="14"/>
        <v>0</v>
      </c>
      <c r="Q871" s="135" t="str">
        <f>VLOOKUP(P871,IDCODE!$A$1:$B$96,2,0)</f>
        <v>Không</v>
      </c>
      <c r="R871" s="135" t="e">
        <f>VLOOKUP(B871,DS!$D$3:$P$2489,13,0)</f>
        <v>#N/A</v>
      </c>
    </row>
    <row r="872" spans="1:18" ht="13.5">
      <c r="A872" s="133">
        <v>866</v>
      </c>
      <c r="B872" s="142">
        <f>DS!D868</f>
        <v>0</v>
      </c>
      <c r="C872" s="143" t="e">
        <f>VLOOKUP(B872,DS!$D$3:$I$2489,2,0)</f>
        <v>#N/A</v>
      </c>
      <c r="D872" s="144" t="e">
        <f>VLOOKUP(B872,DS!$D$3:$I$2489,3,0)</f>
        <v>#N/A</v>
      </c>
      <c r="E872" s="145" t="e">
        <f>VLOOKUP(B872,DS!$D$3:$I$2489,5,0)</f>
        <v>#N/A</v>
      </c>
      <c r="F872" s="145" t="e">
        <f>VLOOKUP(B872,DS!$D$3:$I$2489,6,0)</f>
        <v>#N/A</v>
      </c>
      <c r="G872" s="136"/>
      <c r="H872" s="136"/>
      <c r="I872" s="136"/>
      <c r="J872" s="136"/>
      <c r="K872" s="136"/>
      <c r="L872" s="136"/>
      <c r="M872" s="136"/>
      <c r="N872" s="136"/>
      <c r="O872" s="146"/>
      <c r="P872" s="134">
        <f t="shared" si="14"/>
        <v>0</v>
      </c>
      <c r="Q872" s="135" t="str">
        <f>VLOOKUP(P872,IDCODE!$A$1:$B$96,2,0)</f>
        <v>Không</v>
      </c>
      <c r="R872" s="135" t="e">
        <f>VLOOKUP(B872,DS!$D$3:$P$2489,13,0)</f>
        <v>#N/A</v>
      </c>
    </row>
    <row r="873" spans="1:18" ht="13.5">
      <c r="A873" s="133">
        <v>867</v>
      </c>
      <c r="B873" s="142">
        <f>DS!D869</f>
        <v>0</v>
      </c>
      <c r="C873" s="143" t="e">
        <f>VLOOKUP(B873,DS!$D$3:$I$2489,2,0)</f>
        <v>#N/A</v>
      </c>
      <c r="D873" s="144" t="e">
        <f>VLOOKUP(B873,DS!$D$3:$I$2489,3,0)</f>
        <v>#N/A</v>
      </c>
      <c r="E873" s="145" t="e">
        <f>VLOOKUP(B873,DS!$D$3:$I$2489,5,0)</f>
        <v>#N/A</v>
      </c>
      <c r="F873" s="145" t="e">
        <f>VLOOKUP(B873,DS!$D$3:$I$2489,6,0)</f>
        <v>#N/A</v>
      </c>
      <c r="G873" s="136"/>
      <c r="H873" s="136"/>
      <c r="I873" s="136"/>
      <c r="J873" s="136"/>
      <c r="K873" s="136"/>
      <c r="L873" s="136"/>
      <c r="M873" s="136"/>
      <c r="N873" s="136"/>
      <c r="O873" s="146"/>
      <c r="P873" s="134">
        <f t="shared" si="14"/>
        <v>0</v>
      </c>
      <c r="Q873" s="135" t="str">
        <f>VLOOKUP(P873,IDCODE!$A$1:$B$96,2,0)</f>
        <v>Không</v>
      </c>
      <c r="R873" s="135" t="e">
        <f>VLOOKUP(B873,DS!$D$3:$P$2489,13,0)</f>
        <v>#N/A</v>
      </c>
    </row>
    <row r="874" spans="1:18" ht="13.5">
      <c r="A874" s="133">
        <v>868</v>
      </c>
      <c r="B874" s="142">
        <f>DS!D870</f>
        <v>0</v>
      </c>
      <c r="C874" s="143" t="e">
        <f>VLOOKUP(B874,DS!$D$3:$I$2489,2,0)</f>
        <v>#N/A</v>
      </c>
      <c r="D874" s="144" t="e">
        <f>VLOOKUP(B874,DS!$D$3:$I$2489,3,0)</f>
        <v>#N/A</v>
      </c>
      <c r="E874" s="145" t="e">
        <f>VLOOKUP(B874,DS!$D$3:$I$2489,5,0)</f>
        <v>#N/A</v>
      </c>
      <c r="F874" s="145" t="e">
        <f>VLOOKUP(B874,DS!$D$3:$I$2489,6,0)</f>
        <v>#N/A</v>
      </c>
      <c r="G874" s="136"/>
      <c r="H874" s="136"/>
      <c r="I874" s="136"/>
      <c r="J874" s="136"/>
      <c r="K874" s="136"/>
      <c r="L874" s="136"/>
      <c r="M874" s="136"/>
      <c r="N874" s="136"/>
      <c r="O874" s="146"/>
      <c r="P874" s="134">
        <f t="shared" si="14"/>
        <v>0</v>
      </c>
      <c r="Q874" s="135" t="str">
        <f>VLOOKUP(P874,IDCODE!$A$1:$B$96,2,0)</f>
        <v>Không</v>
      </c>
      <c r="R874" s="135" t="e">
        <f>VLOOKUP(B874,DS!$D$3:$P$2489,13,0)</f>
        <v>#N/A</v>
      </c>
    </row>
    <row r="875" spans="1:18" ht="13.5">
      <c r="A875" s="133">
        <v>869</v>
      </c>
      <c r="B875" s="142">
        <f>DS!D871</f>
        <v>0</v>
      </c>
      <c r="C875" s="143" t="e">
        <f>VLOOKUP(B875,DS!$D$3:$I$2489,2,0)</f>
        <v>#N/A</v>
      </c>
      <c r="D875" s="144" t="e">
        <f>VLOOKUP(B875,DS!$D$3:$I$2489,3,0)</f>
        <v>#N/A</v>
      </c>
      <c r="E875" s="145" t="e">
        <f>VLOOKUP(B875,DS!$D$3:$I$2489,5,0)</f>
        <v>#N/A</v>
      </c>
      <c r="F875" s="145" t="e">
        <f>VLOOKUP(B875,DS!$D$3:$I$2489,6,0)</f>
        <v>#N/A</v>
      </c>
      <c r="G875" s="136"/>
      <c r="H875" s="136"/>
      <c r="I875" s="136"/>
      <c r="J875" s="136"/>
      <c r="K875" s="136"/>
      <c r="L875" s="136"/>
      <c r="M875" s="136"/>
      <c r="N875" s="136"/>
      <c r="O875" s="146"/>
      <c r="P875" s="134">
        <f t="shared" si="14"/>
        <v>0</v>
      </c>
      <c r="Q875" s="135" t="str">
        <f>VLOOKUP(P875,IDCODE!$A$1:$B$96,2,0)</f>
        <v>Không</v>
      </c>
      <c r="R875" s="135" t="e">
        <f>VLOOKUP(B875,DS!$D$3:$P$2489,13,0)</f>
        <v>#N/A</v>
      </c>
    </row>
    <row r="876" spans="1:18" ht="13.5">
      <c r="A876" s="133">
        <v>870</v>
      </c>
      <c r="B876" s="142">
        <f>DS!D872</f>
        <v>0</v>
      </c>
      <c r="C876" s="143" t="e">
        <f>VLOOKUP(B876,DS!$D$3:$I$2489,2,0)</f>
        <v>#N/A</v>
      </c>
      <c r="D876" s="144" t="e">
        <f>VLOOKUP(B876,DS!$D$3:$I$2489,3,0)</f>
        <v>#N/A</v>
      </c>
      <c r="E876" s="145" t="e">
        <f>VLOOKUP(B876,DS!$D$3:$I$2489,5,0)</f>
        <v>#N/A</v>
      </c>
      <c r="F876" s="145" t="e">
        <f>VLOOKUP(B876,DS!$D$3:$I$2489,6,0)</f>
        <v>#N/A</v>
      </c>
      <c r="G876" s="136"/>
      <c r="H876" s="136"/>
      <c r="I876" s="136"/>
      <c r="J876" s="136"/>
      <c r="K876" s="136"/>
      <c r="L876" s="136"/>
      <c r="M876" s="136"/>
      <c r="N876" s="136"/>
      <c r="O876" s="146"/>
      <c r="P876" s="134">
        <f t="shared" si="14"/>
        <v>0</v>
      </c>
      <c r="Q876" s="135" t="str">
        <f>VLOOKUP(P876,IDCODE!$A$1:$B$96,2,0)</f>
        <v>Không</v>
      </c>
      <c r="R876" s="135" t="e">
        <f>VLOOKUP(B876,DS!$D$3:$P$2489,13,0)</f>
        <v>#N/A</v>
      </c>
    </row>
    <row r="877" spans="1:18" ht="13.5">
      <c r="A877" s="133">
        <v>871</v>
      </c>
      <c r="B877" s="142">
        <f>DS!D873</f>
        <v>0</v>
      </c>
      <c r="C877" s="143" t="e">
        <f>VLOOKUP(B877,DS!$D$3:$I$2489,2,0)</f>
        <v>#N/A</v>
      </c>
      <c r="D877" s="144" t="e">
        <f>VLOOKUP(B877,DS!$D$3:$I$2489,3,0)</f>
        <v>#N/A</v>
      </c>
      <c r="E877" s="145" t="e">
        <f>VLOOKUP(B877,DS!$D$3:$I$2489,5,0)</f>
        <v>#N/A</v>
      </c>
      <c r="F877" s="145" t="e">
        <f>VLOOKUP(B877,DS!$D$3:$I$2489,6,0)</f>
        <v>#N/A</v>
      </c>
      <c r="G877" s="136"/>
      <c r="H877" s="136"/>
      <c r="I877" s="136"/>
      <c r="J877" s="136"/>
      <c r="K877" s="136"/>
      <c r="L877" s="136"/>
      <c r="M877" s="136"/>
      <c r="N877" s="136"/>
      <c r="O877" s="146"/>
      <c r="P877" s="134">
        <f t="shared" si="14"/>
        <v>0</v>
      </c>
      <c r="Q877" s="135" t="str">
        <f>VLOOKUP(P877,IDCODE!$A$1:$B$96,2,0)</f>
        <v>Không</v>
      </c>
      <c r="R877" s="135" t="e">
        <f>VLOOKUP(B877,DS!$D$3:$P$2489,13,0)</f>
        <v>#N/A</v>
      </c>
    </row>
    <row r="878" spans="1:18" ht="13.5">
      <c r="A878" s="133">
        <v>872</v>
      </c>
      <c r="B878" s="142">
        <f>DS!D874</f>
        <v>0</v>
      </c>
      <c r="C878" s="143" t="e">
        <f>VLOOKUP(B878,DS!$D$3:$I$2489,2,0)</f>
        <v>#N/A</v>
      </c>
      <c r="D878" s="144" t="e">
        <f>VLOOKUP(B878,DS!$D$3:$I$2489,3,0)</f>
        <v>#N/A</v>
      </c>
      <c r="E878" s="145" t="e">
        <f>VLOOKUP(B878,DS!$D$3:$I$2489,5,0)</f>
        <v>#N/A</v>
      </c>
      <c r="F878" s="145" t="e">
        <f>VLOOKUP(B878,DS!$D$3:$I$2489,6,0)</f>
        <v>#N/A</v>
      </c>
      <c r="G878" s="136"/>
      <c r="H878" s="136"/>
      <c r="I878" s="136"/>
      <c r="J878" s="136"/>
      <c r="K878" s="136"/>
      <c r="L878" s="136"/>
      <c r="M878" s="136"/>
      <c r="N878" s="136"/>
      <c r="O878" s="146"/>
      <c r="P878" s="134">
        <f t="shared" si="14"/>
        <v>0</v>
      </c>
      <c r="Q878" s="135" t="str">
        <f>VLOOKUP(P878,IDCODE!$A$1:$B$96,2,0)</f>
        <v>Không</v>
      </c>
      <c r="R878" s="135" t="e">
        <f>VLOOKUP(B878,DS!$D$3:$P$2489,13,0)</f>
        <v>#N/A</v>
      </c>
    </row>
    <row r="879" spans="1:18" ht="13.5">
      <c r="A879" s="133">
        <v>873</v>
      </c>
      <c r="B879" s="142">
        <f>DS!D875</f>
        <v>0</v>
      </c>
      <c r="C879" s="143" t="e">
        <f>VLOOKUP(B879,DS!$D$3:$I$2489,2,0)</f>
        <v>#N/A</v>
      </c>
      <c r="D879" s="144" t="e">
        <f>VLOOKUP(B879,DS!$D$3:$I$2489,3,0)</f>
        <v>#N/A</v>
      </c>
      <c r="E879" s="145" t="e">
        <f>VLOOKUP(B879,DS!$D$3:$I$2489,5,0)</f>
        <v>#N/A</v>
      </c>
      <c r="F879" s="145" t="e">
        <f>VLOOKUP(B879,DS!$D$3:$I$2489,6,0)</f>
        <v>#N/A</v>
      </c>
      <c r="G879" s="136"/>
      <c r="H879" s="136"/>
      <c r="I879" s="136"/>
      <c r="J879" s="136"/>
      <c r="K879" s="136"/>
      <c r="L879" s="136"/>
      <c r="M879" s="136"/>
      <c r="N879" s="136"/>
      <c r="O879" s="146"/>
      <c r="P879" s="134">
        <f t="shared" si="14"/>
        <v>0</v>
      </c>
      <c r="Q879" s="135" t="str">
        <f>VLOOKUP(P879,IDCODE!$A$1:$B$96,2,0)</f>
        <v>Không</v>
      </c>
      <c r="R879" s="135" t="e">
        <f>VLOOKUP(B879,DS!$D$3:$P$2489,13,0)</f>
        <v>#N/A</v>
      </c>
    </row>
    <row r="880" spans="1:18" ht="13.5">
      <c r="A880" s="133">
        <v>874</v>
      </c>
      <c r="B880" s="142">
        <f>DS!D876</f>
        <v>0</v>
      </c>
      <c r="C880" s="143" t="e">
        <f>VLOOKUP(B880,DS!$D$3:$I$2489,2,0)</f>
        <v>#N/A</v>
      </c>
      <c r="D880" s="144" t="e">
        <f>VLOOKUP(B880,DS!$D$3:$I$2489,3,0)</f>
        <v>#N/A</v>
      </c>
      <c r="E880" s="145" t="e">
        <f>VLOOKUP(B880,DS!$D$3:$I$2489,5,0)</f>
        <v>#N/A</v>
      </c>
      <c r="F880" s="145" t="e">
        <f>VLOOKUP(B880,DS!$D$3:$I$2489,6,0)</f>
        <v>#N/A</v>
      </c>
      <c r="G880" s="136"/>
      <c r="H880" s="136"/>
      <c r="I880" s="136"/>
      <c r="J880" s="136"/>
      <c r="K880" s="136"/>
      <c r="L880" s="136"/>
      <c r="M880" s="136"/>
      <c r="N880" s="136"/>
      <c r="O880" s="146"/>
      <c r="P880" s="134">
        <f t="shared" si="14"/>
        <v>0</v>
      </c>
      <c r="Q880" s="135" t="str">
        <f>VLOOKUP(P880,IDCODE!$A$1:$B$96,2,0)</f>
        <v>Không</v>
      </c>
      <c r="R880" s="135" t="e">
        <f>VLOOKUP(B880,DS!$D$3:$P$2489,13,0)</f>
        <v>#N/A</v>
      </c>
    </row>
    <row r="881" spans="1:18" ht="13.5">
      <c r="A881" s="133">
        <v>875</v>
      </c>
      <c r="B881" s="142">
        <f>DS!D877</f>
        <v>0</v>
      </c>
      <c r="C881" s="143" t="e">
        <f>VLOOKUP(B881,DS!$D$3:$I$2489,2,0)</f>
        <v>#N/A</v>
      </c>
      <c r="D881" s="144" t="e">
        <f>VLOOKUP(B881,DS!$D$3:$I$2489,3,0)</f>
        <v>#N/A</v>
      </c>
      <c r="E881" s="145" t="e">
        <f>VLOOKUP(B881,DS!$D$3:$I$2489,5,0)</f>
        <v>#N/A</v>
      </c>
      <c r="F881" s="145" t="e">
        <f>VLOOKUP(B881,DS!$D$3:$I$2489,6,0)</f>
        <v>#N/A</v>
      </c>
      <c r="G881" s="136"/>
      <c r="H881" s="136"/>
      <c r="I881" s="136"/>
      <c r="J881" s="136"/>
      <c r="K881" s="136"/>
      <c r="L881" s="136"/>
      <c r="M881" s="136"/>
      <c r="N881" s="136"/>
      <c r="O881" s="146"/>
      <c r="P881" s="134">
        <f t="shared" si="14"/>
        <v>0</v>
      </c>
      <c r="Q881" s="135" t="str">
        <f>VLOOKUP(P881,IDCODE!$A$1:$B$96,2,0)</f>
        <v>Không</v>
      </c>
      <c r="R881" s="135" t="e">
        <f>VLOOKUP(B881,DS!$D$3:$P$2489,13,0)</f>
        <v>#N/A</v>
      </c>
    </row>
    <row r="882" spans="1:18" ht="13.5">
      <c r="A882" s="133">
        <v>876</v>
      </c>
      <c r="B882" s="142">
        <f>DS!D878</f>
        <v>0</v>
      </c>
      <c r="C882" s="143" t="e">
        <f>VLOOKUP(B882,DS!$D$3:$I$2489,2,0)</f>
        <v>#N/A</v>
      </c>
      <c r="D882" s="144" t="e">
        <f>VLOOKUP(B882,DS!$D$3:$I$2489,3,0)</f>
        <v>#N/A</v>
      </c>
      <c r="E882" s="145" t="e">
        <f>VLOOKUP(B882,DS!$D$3:$I$2489,5,0)</f>
        <v>#N/A</v>
      </c>
      <c r="F882" s="145" t="e">
        <f>VLOOKUP(B882,DS!$D$3:$I$2489,6,0)</f>
        <v>#N/A</v>
      </c>
      <c r="G882" s="136"/>
      <c r="H882" s="136"/>
      <c r="I882" s="136"/>
      <c r="J882" s="136"/>
      <c r="K882" s="136"/>
      <c r="L882" s="136"/>
      <c r="M882" s="136"/>
      <c r="N882" s="136"/>
      <c r="O882" s="146"/>
      <c r="P882" s="134">
        <f t="shared" si="14"/>
        <v>0</v>
      </c>
      <c r="Q882" s="135" t="str">
        <f>VLOOKUP(P882,IDCODE!$A$1:$B$96,2,0)</f>
        <v>Không</v>
      </c>
      <c r="R882" s="135" t="e">
        <f>VLOOKUP(B882,DS!$D$3:$P$2489,13,0)</f>
        <v>#N/A</v>
      </c>
    </row>
    <row r="883" spans="1:18" ht="13.5">
      <c r="A883" s="133">
        <v>877</v>
      </c>
      <c r="B883" s="142">
        <f>DS!D879</f>
        <v>0</v>
      </c>
      <c r="C883" s="143" t="e">
        <f>VLOOKUP(B883,DS!$D$3:$I$2489,2,0)</f>
        <v>#N/A</v>
      </c>
      <c r="D883" s="144" t="e">
        <f>VLOOKUP(B883,DS!$D$3:$I$2489,3,0)</f>
        <v>#N/A</v>
      </c>
      <c r="E883" s="145" t="e">
        <f>VLOOKUP(B883,DS!$D$3:$I$2489,5,0)</f>
        <v>#N/A</v>
      </c>
      <c r="F883" s="145" t="e">
        <f>VLOOKUP(B883,DS!$D$3:$I$2489,6,0)</f>
        <v>#N/A</v>
      </c>
      <c r="G883" s="136"/>
      <c r="H883" s="136"/>
      <c r="I883" s="136"/>
      <c r="J883" s="136"/>
      <c r="K883" s="136"/>
      <c r="L883" s="136"/>
      <c r="M883" s="136"/>
      <c r="N883" s="136"/>
      <c r="O883" s="146"/>
      <c r="P883" s="134">
        <f t="shared" si="14"/>
        <v>0</v>
      </c>
      <c r="Q883" s="135" t="str">
        <f>VLOOKUP(P883,IDCODE!$A$1:$B$96,2,0)</f>
        <v>Không</v>
      </c>
      <c r="R883" s="135" t="e">
        <f>VLOOKUP(B883,DS!$D$3:$P$2489,13,0)</f>
        <v>#N/A</v>
      </c>
    </row>
    <row r="884" spans="1:18" ht="13.5">
      <c r="A884" s="133">
        <v>878</v>
      </c>
      <c r="B884" s="142">
        <f>DS!D880</f>
        <v>0</v>
      </c>
      <c r="C884" s="143" t="e">
        <f>VLOOKUP(B884,DS!$D$3:$I$2489,2,0)</f>
        <v>#N/A</v>
      </c>
      <c r="D884" s="144" t="e">
        <f>VLOOKUP(B884,DS!$D$3:$I$2489,3,0)</f>
        <v>#N/A</v>
      </c>
      <c r="E884" s="145" t="e">
        <f>VLOOKUP(B884,DS!$D$3:$I$2489,5,0)</f>
        <v>#N/A</v>
      </c>
      <c r="F884" s="145" t="e">
        <f>VLOOKUP(B884,DS!$D$3:$I$2489,6,0)</f>
        <v>#N/A</v>
      </c>
      <c r="G884" s="136"/>
      <c r="H884" s="136"/>
      <c r="I884" s="136"/>
      <c r="J884" s="136"/>
      <c r="K884" s="136"/>
      <c r="L884" s="136"/>
      <c r="M884" s="136"/>
      <c r="N884" s="136"/>
      <c r="O884" s="146"/>
      <c r="P884" s="134">
        <f t="shared" si="14"/>
        <v>0</v>
      </c>
      <c r="Q884" s="135" t="str">
        <f>VLOOKUP(P884,IDCODE!$A$1:$B$96,2,0)</f>
        <v>Không</v>
      </c>
      <c r="R884" s="135" t="e">
        <f>VLOOKUP(B884,DS!$D$3:$P$2489,13,0)</f>
        <v>#N/A</v>
      </c>
    </row>
    <row r="885" spans="1:18" ht="13.5">
      <c r="A885" s="133">
        <v>879</v>
      </c>
      <c r="B885" s="142">
        <f>DS!D881</f>
        <v>0</v>
      </c>
      <c r="C885" s="143" t="e">
        <f>VLOOKUP(B885,DS!$D$3:$I$2489,2,0)</f>
        <v>#N/A</v>
      </c>
      <c r="D885" s="144" t="e">
        <f>VLOOKUP(B885,DS!$D$3:$I$2489,3,0)</f>
        <v>#N/A</v>
      </c>
      <c r="E885" s="145" t="e">
        <f>VLOOKUP(B885,DS!$D$3:$I$2489,5,0)</f>
        <v>#N/A</v>
      </c>
      <c r="F885" s="145" t="e">
        <f>VLOOKUP(B885,DS!$D$3:$I$2489,6,0)</f>
        <v>#N/A</v>
      </c>
      <c r="G885" s="136"/>
      <c r="H885" s="136"/>
      <c r="I885" s="136"/>
      <c r="J885" s="136"/>
      <c r="K885" s="136"/>
      <c r="L885" s="136"/>
      <c r="M885" s="136"/>
      <c r="N885" s="136"/>
      <c r="O885" s="146"/>
      <c r="P885" s="134">
        <f t="shared" si="14"/>
        <v>0</v>
      </c>
      <c r="Q885" s="135" t="str">
        <f>VLOOKUP(P885,IDCODE!$A$1:$B$96,2,0)</f>
        <v>Không</v>
      </c>
      <c r="R885" s="135" t="e">
        <f>VLOOKUP(B885,DS!$D$3:$P$2489,13,0)</f>
        <v>#N/A</v>
      </c>
    </row>
    <row r="886" spans="1:18" ht="13.5">
      <c r="A886" s="133">
        <v>880</v>
      </c>
      <c r="B886" s="142">
        <f>DS!D882</f>
        <v>0</v>
      </c>
      <c r="C886" s="143" t="e">
        <f>VLOOKUP(B886,DS!$D$3:$I$2489,2,0)</f>
        <v>#N/A</v>
      </c>
      <c r="D886" s="144" t="e">
        <f>VLOOKUP(B886,DS!$D$3:$I$2489,3,0)</f>
        <v>#N/A</v>
      </c>
      <c r="E886" s="145" t="e">
        <f>VLOOKUP(B886,DS!$D$3:$I$2489,5,0)</f>
        <v>#N/A</v>
      </c>
      <c r="F886" s="145" t="e">
        <f>VLOOKUP(B886,DS!$D$3:$I$2489,6,0)</f>
        <v>#N/A</v>
      </c>
      <c r="G886" s="136"/>
      <c r="H886" s="136"/>
      <c r="I886" s="136"/>
      <c r="J886" s="136"/>
      <c r="K886" s="136"/>
      <c r="L886" s="136"/>
      <c r="M886" s="136"/>
      <c r="N886" s="136"/>
      <c r="O886" s="146"/>
      <c r="P886" s="134">
        <f t="shared" si="14"/>
        <v>0</v>
      </c>
      <c r="Q886" s="135" t="str">
        <f>VLOOKUP(P886,IDCODE!$A$1:$B$96,2,0)</f>
        <v>Không</v>
      </c>
      <c r="R886" s="135" t="e">
        <f>VLOOKUP(B886,DS!$D$3:$P$2489,13,0)</f>
        <v>#N/A</v>
      </c>
    </row>
    <row r="887" spans="1:18" ht="13.5">
      <c r="A887" s="133">
        <v>881</v>
      </c>
      <c r="B887" s="142">
        <f>DS!D883</f>
        <v>0</v>
      </c>
      <c r="C887" s="143" t="e">
        <f>VLOOKUP(B887,DS!$D$3:$I$2489,2,0)</f>
        <v>#N/A</v>
      </c>
      <c r="D887" s="144" t="e">
        <f>VLOOKUP(B887,DS!$D$3:$I$2489,3,0)</f>
        <v>#N/A</v>
      </c>
      <c r="E887" s="145" t="e">
        <f>VLOOKUP(B887,DS!$D$3:$I$2489,5,0)</f>
        <v>#N/A</v>
      </c>
      <c r="F887" s="145" t="e">
        <f>VLOOKUP(B887,DS!$D$3:$I$2489,6,0)</f>
        <v>#N/A</v>
      </c>
      <c r="G887" s="136"/>
      <c r="H887" s="136"/>
      <c r="I887" s="136"/>
      <c r="J887" s="136"/>
      <c r="K887" s="136"/>
      <c r="L887" s="136"/>
      <c r="M887" s="136"/>
      <c r="N887" s="136"/>
      <c r="O887" s="146"/>
      <c r="P887" s="134">
        <f t="shared" si="14"/>
        <v>0</v>
      </c>
      <c r="Q887" s="135" t="str">
        <f>VLOOKUP(P887,IDCODE!$A$1:$B$96,2,0)</f>
        <v>Không</v>
      </c>
      <c r="R887" s="135" t="e">
        <f>VLOOKUP(B887,DS!$D$3:$P$2489,13,0)</f>
        <v>#N/A</v>
      </c>
    </row>
    <row r="888" spans="1:18" ht="13.5">
      <c r="A888" s="133">
        <v>882</v>
      </c>
      <c r="B888" s="142">
        <f>DS!D884</f>
        <v>0</v>
      </c>
      <c r="C888" s="143" t="e">
        <f>VLOOKUP(B888,DS!$D$3:$I$2489,2,0)</f>
        <v>#N/A</v>
      </c>
      <c r="D888" s="144" t="e">
        <f>VLOOKUP(B888,DS!$D$3:$I$2489,3,0)</f>
        <v>#N/A</v>
      </c>
      <c r="E888" s="145" t="e">
        <f>VLOOKUP(B888,DS!$D$3:$I$2489,5,0)</f>
        <v>#N/A</v>
      </c>
      <c r="F888" s="145" t="e">
        <f>VLOOKUP(B888,DS!$D$3:$I$2489,6,0)</f>
        <v>#N/A</v>
      </c>
      <c r="G888" s="136"/>
      <c r="H888" s="136"/>
      <c r="I888" s="136"/>
      <c r="J888" s="136"/>
      <c r="K888" s="136"/>
      <c r="L888" s="136"/>
      <c r="M888" s="136"/>
      <c r="N888" s="136"/>
      <c r="O888" s="146"/>
      <c r="P888" s="134">
        <f t="shared" si="14"/>
        <v>0</v>
      </c>
      <c r="Q888" s="135" t="str">
        <f>VLOOKUP(P888,IDCODE!$A$1:$B$96,2,0)</f>
        <v>Không</v>
      </c>
      <c r="R888" s="135" t="e">
        <f>VLOOKUP(B888,DS!$D$3:$P$2489,13,0)</f>
        <v>#N/A</v>
      </c>
    </row>
    <row r="889" spans="1:18" ht="13.5">
      <c r="A889" s="133">
        <v>883</v>
      </c>
      <c r="B889" s="142">
        <f>DS!D885</f>
        <v>0</v>
      </c>
      <c r="C889" s="143" t="e">
        <f>VLOOKUP(B889,DS!$D$3:$I$2489,2,0)</f>
        <v>#N/A</v>
      </c>
      <c r="D889" s="144" t="e">
        <f>VLOOKUP(B889,DS!$D$3:$I$2489,3,0)</f>
        <v>#N/A</v>
      </c>
      <c r="E889" s="145" t="e">
        <f>VLOOKUP(B889,DS!$D$3:$I$2489,5,0)</f>
        <v>#N/A</v>
      </c>
      <c r="F889" s="145" t="e">
        <f>VLOOKUP(B889,DS!$D$3:$I$2489,6,0)</f>
        <v>#N/A</v>
      </c>
      <c r="G889" s="136"/>
      <c r="H889" s="136"/>
      <c r="I889" s="136"/>
      <c r="J889" s="136"/>
      <c r="K889" s="136"/>
      <c r="L889" s="136"/>
      <c r="M889" s="136"/>
      <c r="N889" s="136"/>
      <c r="O889" s="146"/>
      <c r="P889" s="134">
        <f t="shared" si="14"/>
        <v>0</v>
      </c>
      <c r="Q889" s="135" t="str">
        <f>VLOOKUP(P889,IDCODE!$A$1:$B$96,2,0)</f>
        <v>Không</v>
      </c>
      <c r="R889" s="135" t="e">
        <f>VLOOKUP(B889,DS!$D$3:$P$2489,13,0)</f>
        <v>#N/A</v>
      </c>
    </row>
    <row r="890" spans="1:18" ht="13.5">
      <c r="A890" s="133">
        <v>884</v>
      </c>
      <c r="B890" s="142">
        <f>DS!D886</f>
        <v>0</v>
      </c>
      <c r="C890" s="143" t="e">
        <f>VLOOKUP(B890,DS!$D$3:$I$2489,2,0)</f>
        <v>#N/A</v>
      </c>
      <c r="D890" s="144" t="e">
        <f>VLOOKUP(B890,DS!$D$3:$I$2489,3,0)</f>
        <v>#N/A</v>
      </c>
      <c r="E890" s="145" t="e">
        <f>VLOOKUP(B890,DS!$D$3:$I$2489,5,0)</f>
        <v>#N/A</v>
      </c>
      <c r="F890" s="145" t="e">
        <f>VLOOKUP(B890,DS!$D$3:$I$2489,6,0)</f>
        <v>#N/A</v>
      </c>
      <c r="G890" s="136"/>
      <c r="H890" s="136"/>
      <c r="I890" s="136"/>
      <c r="J890" s="136"/>
      <c r="K890" s="136"/>
      <c r="L890" s="136"/>
      <c r="M890" s="136"/>
      <c r="N890" s="136"/>
      <c r="O890" s="146"/>
      <c r="P890" s="134">
        <f t="shared" si="14"/>
        <v>0</v>
      </c>
      <c r="Q890" s="135" t="str">
        <f>VLOOKUP(P890,IDCODE!$A$1:$B$96,2,0)</f>
        <v>Không</v>
      </c>
      <c r="R890" s="135" t="e">
        <f>VLOOKUP(B890,DS!$D$3:$P$2489,13,0)</f>
        <v>#N/A</v>
      </c>
    </row>
    <row r="891" spans="1:18" ht="13.5">
      <c r="A891" s="133">
        <v>885</v>
      </c>
      <c r="B891" s="142">
        <f>DS!D887</f>
        <v>0</v>
      </c>
      <c r="C891" s="143" t="e">
        <f>VLOOKUP(B891,DS!$D$3:$I$2489,2,0)</f>
        <v>#N/A</v>
      </c>
      <c r="D891" s="144" t="e">
        <f>VLOOKUP(B891,DS!$D$3:$I$2489,3,0)</f>
        <v>#N/A</v>
      </c>
      <c r="E891" s="145" t="e">
        <f>VLOOKUP(B891,DS!$D$3:$I$2489,5,0)</f>
        <v>#N/A</v>
      </c>
      <c r="F891" s="145" t="e">
        <f>VLOOKUP(B891,DS!$D$3:$I$2489,6,0)</f>
        <v>#N/A</v>
      </c>
      <c r="G891" s="136"/>
      <c r="H891" s="136"/>
      <c r="I891" s="136"/>
      <c r="J891" s="136"/>
      <c r="K891" s="136"/>
      <c r="L891" s="136"/>
      <c r="M891" s="136"/>
      <c r="N891" s="136"/>
      <c r="O891" s="146"/>
      <c r="P891" s="134">
        <f t="shared" si="14"/>
        <v>0</v>
      </c>
      <c r="Q891" s="135" t="str">
        <f>VLOOKUP(P891,IDCODE!$A$1:$B$96,2,0)</f>
        <v>Không</v>
      </c>
      <c r="R891" s="135" t="e">
        <f>VLOOKUP(B891,DS!$D$3:$P$2489,13,0)</f>
        <v>#N/A</v>
      </c>
    </row>
    <row r="892" spans="1:18" ht="13.5">
      <c r="A892" s="133">
        <v>886</v>
      </c>
      <c r="B892" s="142">
        <f>DS!D888</f>
        <v>0</v>
      </c>
      <c r="C892" s="143" t="e">
        <f>VLOOKUP(B892,DS!$D$3:$I$2489,2,0)</f>
        <v>#N/A</v>
      </c>
      <c r="D892" s="144" t="e">
        <f>VLOOKUP(B892,DS!$D$3:$I$2489,3,0)</f>
        <v>#N/A</v>
      </c>
      <c r="E892" s="145" t="e">
        <f>VLOOKUP(B892,DS!$D$3:$I$2489,5,0)</f>
        <v>#N/A</v>
      </c>
      <c r="F892" s="145" t="e">
        <f>VLOOKUP(B892,DS!$D$3:$I$2489,6,0)</f>
        <v>#N/A</v>
      </c>
      <c r="G892" s="136"/>
      <c r="H892" s="136"/>
      <c r="I892" s="136"/>
      <c r="J892" s="136"/>
      <c r="K892" s="136"/>
      <c r="L892" s="136"/>
      <c r="M892" s="136"/>
      <c r="N892" s="136"/>
      <c r="O892" s="146"/>
      <c r="P892" s="134">
        <f t="shared" si="14"/>
        <v>0</v>
      </c>
      <c r="Q892" s="135" t="str">
        <f>VLOOKUP(P892,IDCODE!$A$1:$B$96,2,0)</f>
        <v>Không</v>
      </c>
      <c r="R892" s="135" t="e">
        <f>VLOOKUP(B892,DS!$D$3:$P$2489,13,0)</f>
        <v>#N/A</v>
      </c>
    </row>
    <row r="893" spans="1:18" ht="13.5">
      <c r="A893" s="133">
        <v>887</v>
      </c>
      <c r="B893" s="142">
        <f>DS!D889</f>
        <v>0</v>
      </c>
      <c r="C893" s="143" t="e">
        <f>VLOOKUP(B893,DS!$D$3:$I$2489,2,0)</f>
        <v>#N/A</v>
      </c>
      <c r="D893" s="144" t="e">
        <f>VLOOKUP(B893,DS!$D$3:$I$2489,3,0)</f>
        <v>#N/A</v>
      </c>
      <c r="E893" s="145" t="e">
        <f>VLOOKUP(B893,DS!$D$3:$I$2489,5,0)</f>
        <v>#N/A</v>
      </c>
      <c r="F893" s="145" t="e">
        <f>VLOOKUP(B893,DS!$D$3:$I$2489,6,0)</f>
        <v>#N/A</v>
      </c>
      <c r="G893" s="136"/>
      <c r="H893" s="136"/>
      <c r="I893" s="136"/>
      <c r="J893" s="136"/>
      <c r="K893" s="136"/>
      <c r="L893" s="136"/>
      <c r="M893" s="136"/>
      <c r="N893" s="136"/>
      <c r="O893" s="146"/>
      <c r="P893" s="134">
        <f t="shared" si="14"/>
        <v>0</v>
      </c>
      <c r="Q893" s="135" t="str">
        <f>VLOOKUP(P893,IDCODE!$A$1:$B$96,2,0)</f>
        <v>Không</v>
      </c>
      <c r="R893" s="135" t="e">
        <f>VLOOKUP(B893,DS!$D$3:$P$2489,13,0)</f>
        <v>#N/A</v>
      </c>
    </row>
    <row r="894" spans="1:18" ht="13.5">
      <c r="A894" s="133">
        <v>888</v>
      </c>
      <c r="B894" s="142">
        <f>DS!D890</f>
        <v>0</v>
      </c>
      <c r="C894" s="143" t="e">
        <f>VLOOKUP(B894,DS!$D$3:$I$2489,2,0)</f>
        <v>#N/A</v>
      </c>
      <c r="D894" s="144" t="e">
        <f>VLOOKUP(B894,DS!$D$3:$I$2489,3,0)</f>
        <v>#N/A</v>
      </c>
      <c r="E894" s="145" t="e">
        <f>VLOOKUP(B894,DS!$D$3:$I$2489,5,0)</f>
        <v>#N/A</v>
      </c>
      <c r="F894" s="145" t="e">
        <f>VLOOKUP(B894,DS!$D$3:$I$2489,6,0)</f>
        <v>#N/A</v>
      </c>
      <c r="G894" s="136"/>
      <c r="H894" s="136"/>
      <c r="I894" s="136"/>
      <c r="J894" s="136"/>
      <c r="K894" s="136"/>
      <c r="L894" s="136"/>
      <c r="M894" s="136"/>
      <c r="N894" s="136"/>
      <c r="O894" s="146"/>
      <c r="P894" s="134">
        <f t="shared" si="14"/>
        <v>0</v>
      </c>
      <c r="Q894" s="135" t="str">
        <f>VLOOKUP(P894,IDCODE!$A$1:$B$96,2,0)</f>
        <v>Không</v>
      </c>
      <c r="R894" s="135" t="e">
        <f>VLOOKUP(B894,DS!$D$3:$P$2489,13,0)</f>
        <v>#N/A</v>
      </c>
    </row>
    <row r="895" spans="1:18" ht="13.5">
      <c r="A895" s="133">
        <v>889</v>
      </c>
      <c r="B895" s="142">
        <f>DS!D891</f>
        <v>0</v>
      </c>
      <c r="C895" s="143" t="e">
        <f>VLOOKUP(B895,DS!$D$3:$I$2489,2,0)</f>
        <v>#N/A</v>
      </c>
      <c r="D895" s="144" t="e">
        <f>VLOOKUP(B895,DS!$D$3:$I$2489,3,0)</f>
        <v>#N/A</v>
      </c>
      <c r="E895" s="145" t="e">
        <f>VLOOKUP(B895,DS!$D$3:$I$2489,5,0)</f>
        <v>#N/A</v>
      </c>
      <c r="F895" s="145" t="e">
        <f>VLOOKUP(B895,DS!$D$3:$I$2489,6,0)</f>
        <v>#N/A</v>
      </c>
      <c r="G895" s="136"/>
      <c r="H895" s="136"/>
      <c r="I895" s="136"/>
      <c r="J895" s="136"/>
      <c r="K895" s="136"/>
      <c r="L895" s="136"/>
      <c r="M895" s="136"/>
      <c r="N895" s="136"/>
      <c r="O895" s="146"/>
      <c r="P895" s="134">
        <f t="shared" si="14"/>
        <v>0</v>
      </c>
      <c r="Q895" s="135" t="str">
        <f>VLOOKUP(P895,IDCODE!$A$1:$B$96,2,0)</f>
        <v>Không</v>
      </c>
      <c r="R895" s="135" t="e">
        <f>VLOOKUP(B895,DS!$D$3:$P$2489,13,0)</f>
        <v>#N/A</v>
      </c>
    </row>
    <row r="896" spans="1:18" ht="13.5">
      <c r="A896" s="133">
        <v>890</v>
      </c>
      <c r="B896" s="142">
        <f>DS!D892</f>
        <v>0</v>
      </c>
      <c r="C896" s="143" t="e">
        <f>VLOOKUP(B896,DS!$D$3:$I$2489,2,0)</f>
        <v>#N/A</v>
      </c>
      <c r="D896" s="144" t="e">
        <f>VLOOKUP(B896,DS!$D$3:$I$2489,3,0)</f>
        <v>#N/A</v>
      </c>
      <c r="E896" s="145" t="e">
        <f>VLOOKUP(B896,DS!$D$3:$I$2489,5,0)</f>
        <v>#N/A</v>
      </c>
      <c r="F896" s="145" t="e">
        <f>VLOOKUP(B896,DS!$D$3:$I$2489,6,0)</f>
        <v>#N/A</v>
      </c>
      <c r="G896" s="136"/>
      <c r="H896" s="136"/>
      <c r="I896" s="136"/>
      <c r="J896" s="136"/>
      <c r="K896" s="136"/>
      <c r="L896" s="136"/>
      <c r="M896" s="136"/>
      <c r="N896" s="136"/>
      <c r="O896" s="146"/>
      <c r="P896" s="134">
        <f t="shared" si="14"/>
        <v>0</v>
      </c>
      <c r="Q896" s="135" t="str">
        <f>VLOOKUP(P896,IDCODE!$A$1:$B$96,2,0)</f>
        <v>Không</v>
      </c>
      <c r="R896" s="135" t="e">
        <f>VLOOKUP(B896,DS!$D$3:$P$2489,13,0)</f>
        <v>#N/A</v>
      </c>
    </row>
    <row r="897" spans="1:18" ht="13.5">
      <c r="A897" s="133">
        <v>891</v>
      </c>
      <c r="B897" s="142">
        <f>DS!D893</f>
        <v>0</v>
      </c>
      <c r="C897" s="143" t="e">
        <f>VLOOKUP(B897,DS!$D$3:$I$2489,2,0)</f>
        <v>#N/A</v>
      </c>
      <c r="D897" s="144" t="e">
        <f>VLOOKUP(B897,DS!$D$3:$I$2489,3,0)</f>
        <v>#N/A</v>
      </c>
      <c r="E897" s="145" t="e">
        <f>VLOOKUP(B897,DS!$D$3:$I$2489,5,0)</f>
        <v>#N/A</v>
      </c>
      <c r="F897" s="145" t="e">
        <f>VLOOKUP(B897,DS!$D$3:$I$2489,6,0)</f>
        <v>#N/A</v>
      </c>
      <c r="G897" s="136"/>
      <c r="H897" s="136"/>
      <c r="I897" s="136"/>
      <c r="J897" s="136"/>
      <c r="K897" s="136"/>
      <c r="L897" s="136"/>
      <c r="M897" s="136"/>
      <c r="N897" s="136"/>
      <c r="O897" s="146"/>
      <c r="P897" s="134">
        <f t="shared" si="14"/>
        <v>0</v>
      </c>
      <c r="Q897" s="135" t="str">
        <f>VLOOKUP(P897,IDCODE!$A$1:$B$96,2,0)</f>
        <v>Không</v>
      </c>
      <c r="R897" s="135" t="e">
        <f>VLOOKUP(B897,DS!$D$3:$P$2489,13,0)</f>
        <v>#N/A</v>
      </c>
    </row>
    <row r="898" spans="1:18" ht="13.5">
      <c r="A898" s="133">
        <v>892</v>
      </c>
      <c r="B898" s="142">
        <f>DS!D894</f>
        <v>0</v>
      </c>
      <c r="C898" s="143" t="e">
        <f>VLOOKUP(B898,DS!$D$3:$I$2489,2,0)</f>
        <v>#N/A</v>
      </c>
      <c r="D898" s="144" t="e">
        <f>VLOOKUP(B898,DS!$D$3:$I$2489,3,0)</f>
        <v>#N/A</v>
      </c>
      <c r="E898" s="145" t="e">
        <f>VLOOKUP(B898,DS!$D$3:$I$2489,5,0)</f>
        <v>#N/A</v>
      </c>
      <c r="F898" s="145" t="e">
        <f>VLOOKUP(B898,DS!$D$3:$I$2489,6,0)</f>
        <v>#N/A</v>
      </c>
      <c r="G898" s="136"/>
      <c r="H898" s="136"/>
      <c r="I898" s="136"/>
      <c r="J898" s="136"/>
      <c r="K898" s="136"/>
      <c r="L898" s="136"/>
      <c r="M898" s="136"/>
      <c r="N898" s="136"/>
      <c r="O898" s="146"/>
      <c r="P898" s="134">
        <f t="shared" si="14"/>
        <v>0</v>
      </c>
      <c r="Q898" s="135" t="str">
        <f>VLOOKUP(P898,IDCODE!$A$1:$B$96,2,0)</f>
        <v>Không</v>
      </c>
      <c r="R898" s="135" t="e">
        <f>VLOOKUP(B898,DS!$D$3:$P$2489,13,0)</f>
        <v>#N/A</v>
      </c>
    </row>
    <row r="899" spans="1:18" ht="13.5">
      <c r="A899" s="133">
        <v>893</v>
      </c>
      <c r="B899" s="142">
        <f>DS!D895</f>
        <v>0</v>
      </c>
      <c r="C899" s="143" t="e">
        <f>VLOOKUP(B899,DS!$D$3:$I$2489,2,0)</f>
        <v>#N/A</v>
      </c>
      <c r="D899" s="144" t="e">
        <f>VLOOKUP(B899,DS!$D$3:$I$2489,3,0)</f>
        <v>#N/A</v>
      </c>
      <c r="E899" s="145" t="e">
        <f>VLOOKUP(B899,DS!$D$3:$I$2489,5,0)</f>
        <v>#N/A</v>
      </c>
      <c r="F899" s="145" t="e">
        <f>VLOOKUP(B899,DS!$D$3:$I$2489,6,0)</f>
        <v>#N/A</v>
      </c>
      <c r="G899" s="136"/>
      <c r="H899" s="136"/>
      <c r="I899" s="136"/>
      <c r="J899" s="136"/>
      <c r="K899" s="136"/>
      <c r="L899" s="136"/>
      <c r="M899" s="136"/>
      <c r="N899" s="136"/>
      <c r="O899" s="146"/>
      <c r="P899" s="134">
        <f t="shared" si="14"/>
        <v>0</v>
      </c>
      <c r="Q899" s="135" t="str">
        <f>VLOOKUP(P899,IDCODE!$A$1:$B$96,2,0)</f>
        <v>Không</v>
      </c>
      <c r="R899" s="135" t="e">
        <f>VLOOKUP(B899,DS!$D$3:$P$2489,13,0)</f>
        <v>#N/A</v>
      </c>
    </row>
    <row r="900" spans="1:18" ht="13.5">
      <c r="A900" s="133">
        <v>894</v>
      </c>
      <c r="B900" s="142">
        <f>DS!D896</f>
        <v>0</v>
      </c>
      <c r="C900" s="143" t="e">
        <f>VLOOKUP(B900,DS!$D$3:$I$2489,2,0)</f>
        <v>#N/A</v>
      </c>
      <c r="D900" s="144" t="e">
        <f>VLOOKUP(B900,DS!$D$3:$I$2489,3,0)</f>
        <v>#N/A</v>
      </c>
      <c r="E900" s="145" t="e">
        <f>VLOOKUP(B900,DS!$D$3:$I$2489,5,0)</f>
        <v>#N/A</v>
      </c>
      <c r="F900" s="145" t="e">
        <f>VLOOKUP(B900,DS!$D$3:$I$2489,6,0)</f>
        <v>#N/A</v>
      </c>
      <c r="G900" s="136"/>
      <c r="H900" s="136"/>
      <c r="I900" s="136"/>
      <c r="J900" s="136"/>
      <c r="K900" s="136"/>
      <c r="L900" s="136"/>
      <c r="M900" s="136"/>
      <c r="N900" s="136"/>
      <c r="O900" s="146"/>
      <c r="P900" s="134">
        <f t="shared" si="14"/>
        <v>0</v>
      </c>
      <c r="Q900" s="135" t="str">
        <f>VLOOKUP(P900,IDCODE!$A$1:$B$96,2,0)</f>
        <v>Không</v>
      </c>
      <c r="R900" s="135" t="e">
        <f>VLOOKUP(B900,DS!$D$3:$P$2489,13,0)</f>
        <v>#N/A</v>
      </c>
    </row>
    <row r="901" spans="1:18" ht="13.5">
      <c r="A901" s="133">
        <v>895</v>
      </c>
      <c r="B901" s="142">
        <f>DS!D897</f>
        <v>0</v>
      </c>
      <c r="C901" s="143" t="e">
        <f>VLOOKUP(B901,DS!$D$3:$I$2489,2,0)</f>
        <v>#N/A</v>
      </c>
      <c r="D901" s="144" t="e">
        <f>VLOOKUP(B901,DS!$D$3:$I$2489,3,0)</f>
        <v>#N/A</v>
      </c>
      <c r="E901" s="145" t="e">
        <f>VLOOKUP(B901,DS!$D$3:$I$2489,5,0)</f>
        <v>#N/A</v>
      </c>
      <c r="F901" s="145" t="e">
        <f>VLOOKUP(B901,DS!$D$3:$I$2489,6,0)</f>
        <v>#N/A</v>
      </c>
      <c r="G901" s="136"/>
      <c r="H901" s="136"/>
      <c r="I901" s="136"/>
      <c r="J901" s="136"/>
      <c r="K901" s="136"/>
      <c r="L901" s="136"/>
      <c r="M901" s="136"/>
      <c r="N901" s="136"/>
      <c r="O901" s="146"/>
      <c r="P901" s="134">
        <f t="shared" si="14"/>
        <v>0</v>
      </c>
      <c r="Q901" s="135" t="str">
        <f>VLOOKUP(P901,IDCODE!$A$1:$B$96,2,0)</f>
        <v>Không</v>
      </c>
      <c r="R901" s="135" t="e">
        <f>VLOOKUP(B901,DS!$D$3:$P$2489,13,0)</f>
        <v>#N/A</v>
      </c>
    </row>
    <row r="902" spans="1:18" ht="13.5">
      <c r="A902" s="133">
        <v>896</v>
      </c>
      <c r="B902" s="142">
        <f>DS!D898</f>
        <v>0</v>
      </c>
      <c r="C902" s="143" t="e">
        <f>VLOOKUP(B902,DS!$D$3:$I$2489,2,0)</f>
        <v>#N/A</v>
      </c>
      <c r="D902" s="144" t="e">
        <f>VLOOKUP(B902,DS!$D$3:$I$2489,3,0)</f>
        <v>#N/A</v>
      </c>
      <c r="E902" s="145" t="e">
        <f>VLOOKUP(B902,DS!$D$3:$I$2489,5,0)</f>
        <v>#N/A</v>
      </c>
      <c r="F902" s="145" t="e">
        <f>VLOOKUP(B902,DS!$D$3:$I$2489,6,0)</f>
        <v>#N/A</v>
      </c>
      <c r="G902" s="136"/>
      <c r="H902" s="136"/>
      <c r="I902" s="136"/>
      <c r="J902" s="136"/>
      <c r="K902" s="136"/>
      <c r="L902" s="136"/>
      <c r="M902" s="136"/>
      <c r="N902" s="136"/>
      <c r="O902" s="146"/>
      <c r="P902" s="134">
        <f t="shared" si="14"/>
        <v>0</v>
      </c>
      <c r="Q902" s="135" t="str">
        <f>VLOOKUP(P902,IDCODE!$A$1:$B$96,2,0)</f>
        <v>Không</v>
      </c>
      <c r="R902" s="135" t="e">
        <f>VLOOKUP(B902,DS!$D$3:$P$2489,13,0)</f>
        <v>#N/A</v>
      </c>
    </row>
    <row r="903" spans="1:18" ht="13.5">
      <c r="A903" s="133">
        <v>897</v>
      </c>
      <c r="B903" s="142">
        <f>DS!D899</f>
        <v>0</v>
      </c>
      <c r="C903" s="143" t="e">
        <f>VLOOKUP(B903,DS!$D$3:$I$2489,2,0)</f>
        <v>#N/A</v>
      </c>
      <c r="D903" s="144" t="e">
        <f>VLOOKUP(B903,DS!$D$3:$I$2489,3,0)</f>
        <v>#N/A</v>
      </c>
      <c r="E903" s="145" t="e">
        <f>VLOOKUP(B903,DS!$D$3:$I$2489,5,0)</f>
        <v>#N/A</v>
      </c>
      <c r="F903" s="145" t="e">
        <f>VLOOKUP(B903,DS!$D$3:$I$2489,6,0)</f>
        <v>#N/A</v>
      </c>
      <c r="G903" s="136"/>
      <c r="H903" s="136"/>
      <c r="I903" s="136"/>
      <c r="J903" s="136"/>
      <c r="K903" s="136"/>
      <c r="L903" s="136"/>
      <c r="M903" s="136"/>
      <c r="N903" s="136"/>
      <c r="O903" s="146"/>
      <c r="P903" s="134">
        <f t="shared" si="14"/>
        <v>0</v>
      </c>
      <c r="Q903" s="135" t="str">
        <f>VLOOKUP(P903,IDCODE!$A$1:$B$96,2,0)</f>
        <v>Không</v>
      </c>
      <c r="R903" s="135" t="e">
        <f>VLOOKUP(B903,DS!$D$3:$P$2489,13,0)</f>
        <v>#N/A</v>
      </c>
    </row>
    <row r="904" spans="1:18" ht="13.5">
      <c r="A904" s="133">
        <v>898</v>
      </c>
      <c r="B904" s="142">
        <f>DS!D900</f>
        <v>0</v>
      </c>
      <c r="C904" s="143" t="e">
        <f>VLOOKUP(B904,DS!$D$3:$I$2489,2,0)</f>
        <v>#N/A</v>
      </c>
      <c r="D904" s="144" t="e">
        <f>VLOOKUP(B904,DS!$D$3:$I$2489,3,0)</f>
        <v>#N/A</v>
      </c>
      <c r="E904" s="145" t="e">
        <f>VLOOKUP(B904,DS!$D$3:$I$2489,5,0)</f>
        <v>#N/A</v>
      </c>
      <c r="F904" s="145" t="e">
        <f>VLOOKUP(B904,DS!$D$3:$I$2489,6,0)</f>
        <v>#N/A</v>
      </c>
      <c r="G904" s="136"/>
      <c r="H904" s="136"/>
      <c r="I904" s="136"/>
      <c r="J904" s="136"/>
      <c r="K904" s="136"/>
      <c r="L904" s="136"/>
      <c r="M904" s="136"/>
      <c r="N904" s="136"/>
      <c r="O904" s="146"/>
      <c r="P904" s="134">
        <f t="shared" si="14"/>
        <v>0</v>
      </c>
      <c r="Q904" s="135" t="str">
        <f>VLOOKUP(P904,IDCODE!$A$1:$B$96,2,0)</f>
        <v>Không</v>
      </c>
      <c r="R904" s="135" t="e">
        <f>VLOOKUP(B904,DS!$D$3:$P$2489,13,0)</f>
        <v>#N/A</v>
      </c>
    </row>
    <row r="905" spans="1:18" ht="13.5">
      <c r="A905" s="133">
        <v>899</v>
      </c>
      <c r="B905" s="142">
        <f>DS!D901</f>
        <v>0</v>
      </c>
      <c r="C905" s="143" t="e">
        <f>VLOOKUP(B905,DS!$D$3:$I$2489,2,0)</f>
        <v>#N/A</v>
      </c>
      <c r="D905" s="144" t="e">
        <f>VLOOKUP(B905,DS!$D$3:$I$2489,3,0)</f>
        <v>#N/A</v>
      </c>
      <c r="E905" s="145" t="e">
        <f>VLOOKUP(B905,DS!$D$3:$I$2489,5,0)</f>
        <v>#N/A</v>
      </c>
      <c r="F905" s="145" t="e">
        <f>VLOOKUP(B905,DS!$D$3:$I$2489,6,0)</f>
        <v>#N/A</v>
      </c>
      <c r="G905" s="136"/>
      <c r="H905" s="136"/>
      <c r="I905" s="136"/>
      <c r="J905" s="136"/>
      <c r="K905" s="136"/>
      <c r="L905" s="136"/>
      <c r="M905" s="136"/>
      <c r="N905" s="136"/>
      <c r="O905" s="146"/>
      <c r="P905" s="134">
        <f t="shared" si="14"/>
        <v>0</v>
      </c>
      <c r="Q905" s="135" t="str">
        <f>VLOOKUP(P905,IDCODE!$A$1:$B$96,2,0)</f>
        <v>Không</v>
      </c>
      <c r="R905" s="135" t="e">
        <f>VLOOKUP(B905,DS!$D$3:$P$2489,13,0)</f>
        <v>#N/A</v>
      </c>
    </row>
    <row r="906" spans="1:18" ht="13.5">
      <c r="A906" s="133">
        <v>900</v>
      </c>
      <c r="B906" s="142">
        <f>DS!D902</f>
        <v>0</v>
      </c>
      <c r="C906" s="143" t="e">
        <f>VLOOKUP(B906,DS!$D$3:$I$2489,2,0)</f>
        <v>#N/A</v>
      </c>
      <c r="D906" s="144" t="e">
        <f>VLOOKUP(B906,DS!$D$3:$I$2489,3,0)</f>
        <v>#N/A</v>
      </c>
      <c r="E906" s="145" t="e">
        <f>VLOOKUP(B906,DS!$D$3:$I$2489,5,0)</f>
        <v>#N/A</v>
      </c>
      <c r="F906" s="145" t="e">
        <f>VLOOKUP(B906,DS!$D$3:$I$2489,6,0)</f>
        <v>#N/A</v>
      </c>
      <c r="G906" s="136"/>
      <c r="H906" s="136"/>
      <c r="I906" s="136"/>
      <c r="J906" s="136"/>
      <c r="K906" s="136"/>
      <c r="L906" s="136"/>
      <c r="M906" s="136"/>
      <c r="N906" s="136"/>
      <c r="O906" s="146"/>
      <c r="P906" s="134">
        <f t="shared" si="14"/>
        <v>0</v>
      </c>
      <c r="Q906" s="135" t="str">
        <f>VLOOKUP(P906,IDCODE!$A$1:$B$96,2,0)</f>
        <v>Không</v>
      </c>
      <c r="R906" s="135" t="e">
        <f>VLOOKUP(B906,DS!$D$3:$P$2489,13,0)</f>
        <v>#N/A</v>
      </c>
    </row>
    <row r="907" spans="1:18" ht="13.5">
      <c r="A907" s="133">
        <v>901</v>
      </c>
      <c r="B907" s="142">
        <f>DS!D903</f>
        <v>0</v>
      </c>
      <c r="C907" s="143" t="e">
        <f>VLOOKUP(B907,DS!$D$3:$I$2489,2,0)</f>
        <v>#N/A</v>
      </c>
      <c r="D907" s="144" t="e">
        <f>VLOOKUP(B907,DS!$D$3:$I$2489,3,0)</f>
        <v>#N/A</v>
      </c>
      <c r="E907" s="145" t="e">
        <f>VLOOKUP(B907,DS!$D$3:$I$2489,5,0)</f>
        <v>#N/A</v>
      </c>
      <c r="F907" s="145" t="e">
        <f>VLOOKUP(B907,DS!$D$3:$I$2489,6,0)</f>
        <v>#N/A</v>
      </c>
      <c r="G907" s="136"/>
      <c r="H907" s="136"/>
      <c r="I907" s="136"/>
      <c r="J907" s="136"/>
      <c r="K907" s="136"/>
      <c r="L907" s="136"/>
      <c r="M907" s="136"/>
      <c r="N907" s="136"/>
      <c r="O907" s="146"/>
      <c r="P907" s="134">
        <f t="shared" si="14"/>
        <v>0</v>
      </c>
      <c r="Q907" s="135" t="str">
        <f>VLOOKUP(P907,IDCODE!$A$1:$B$96,2,0)</f>
        <v>Không</v>
      </c>
      <c r="R907" s="135" t="e">
        <f>VLOOKUP(B907,DS!$D$3:$P$2489,13,0)</f>
        <v>#N/A</v>
      </c>
    </row>
    <row r="908" spans="1:18" ht="13.5">
      <c r="A908" s="133">
        <v>902</v>
      </c>
      <c r="B908" s="142">
        <f>DS!D904</f>
        <v>0</v>
      </c>
      <c r="C908" s="143" t="e">
        <f>VLOOKUP(B908,DS!$D$3:$I$2489,2,0)</f>
        <v>#N/A</v>
      </c>
      <c r="D908" s="144" t="e">
        <f>VLOOKUP(B908,DS!$D$3:$I$2489,3,0)</f>
        <v>#N/A</v>
      </c>
      <c r="E908" s="145" t="e">
        <f>VLOOKUP(B908,DS!$D$3:$I$2489,5,0)</f>
        <v>#N/A</v>
      </c>
      <c r="F908" s="145" t="e">
        <f>VLOOKUP(B908,DS!$D$3:$I$2489,6,0)</f>
        <v>#N/A</v>
      </c>
      <c r="G908" s="136"/>
      <c r="H908" s="136"/>
      <c r="I908" s="136"/>
      <c r="J908" s="136"/>
      <c r="K908" s="136"/>
      <c r="L908" s="136"/>
      <c r="M908" s="136"/>
      <c r="N908" s="136"/>
      <c r="O908" s="146"/>
      <c r="P908" s="134">
        <f t="shared" si="14"/>
        <v>0</v>
      </c>
      <c r="Q908" s="135" t="str">
        <f>VLOOKUP(P908,IDCODE!$A$1:$B$96,2,0)</f>
        <v>Không</v>
      </c>
      <c r="R908" s="135" t="e">
        <f>VLOOKUP(B908,DS!$D$3:$P$2489,13,0)</f>
        <v>#N/A</v>
      </c>
    </row>
    <row r="909" spans="1:18" ht="13.5">
      <c r="A909" s="133">
        <v>903</v>
      </c>
      <c r="B909" s="142">
        <f>DS!D905</f>
        <v>0</v>
      </c>
      <c r="C909" s="143" t="e">
        <f>VLOOKUP(B909,DS!$D$3:$I$2489,2,0)</f>
        <v>#N/A</v>
      </c>
      <c r="D909" s="144" t="e">
        <f>VLOOKUP(B909,DS!$D$3:$I$2489,3,0)</f>
        <v>#N/A</v>
      </c>
      <c r="E909" s="145" t="e">
        <f>VLOOKUP(B909,DS!$D$3:$I$2489,5,0)</f>
        <v>#N/A</v>
      </c>
      <c r="F909" s="145" t="e">
        <f>VLOOKUP(B909,DS!$D$3:$I$2489,6,0)</f>
        <v>#N/A</v>
      </c>
      <c r="G909" s="136"/>
      <c r="H909" s="136"/>
      <c r="I909" s="136"/>
      <c r="J909" s="136"/>
      <c r="K909" s="136"/>
      <c r="L909" s="136"/>
      <c r="M909" s="136"/>
      <c r="N909" s="136"/>
      <c r="O909" s="146"/>
      <c r="P909" s="134">
        <f t="shared" si="14"/>
        <v>0</v>
      </c>
      <c r="Q909" s="135" t="str">
        <f>VLOOKUP(P909,IDCODE!$A$1:$B$96,2,0)</f>
        <v>Không</v>
      </c>
      <c r="R909" s="135" t="e">
        <f>VLOOKUP(B909,DS!$D$3:$P$2489,13,0)</f>
        <v>#N/A</v>
      </c>
    </row>
    <row r="910" spans="1:18" ht="13.5">
      <c r="A910" s="133">
        <v>904</v>
      </c>
      <c r="B910" s="142">
        <f>DS!D906</f>
        <v>0</v>
      </c>
      <c r="C910" s="143" t="e">
        <f>VLOOKUP(B910,DS!$D$3:$I$2489,2,0)</f>
        <v>#N/A</v>
      </c>
      <c r="D910" s="144" t="e">
        <f>VLOOKUP(B910,DS!$D$3:$I$2489,3,0)</f>
        <v>#N/A</v>
      </c>
      <c r="E910" s="145" t="e">
        <f>VLOOKUP(B910,DS!$D$3:$I$2489,5,0)</f>
        <v>#N/A</v>
      </c>
      <c r="F910" s="145" t="e">
        <f>VLOOKUP(B910,DS!$D$3:$I$2489,6,0)</f>
        <v>#N/A</v>
      </c>
      <c r="G910" s="136"/>
      <c r="H910" s="136"/>
      <c r="I910" s="136"/>
      <c r="J910" s="136"/>
      <c r="K910" s="136"/>
      <c r="L910" s="136"/>
      <c r="M910" s="136"/>
      <c r="N910" s="136"/>
      <c r="O910" s="146"/>
      <c r="P910" s="134">
        <f t="shared" si="14"/>
        <v>0</v>
      </c>
      <c r="Q910" s="135" t="str">
        <f>VLOOKUP(P910,IDCODE!$A$1:$B$96,2,0)</f>
        <v>Không</v>
      </c>
      <c r="R910" s="135" t="e">
        <f>VLOOKUP(B910,DS!$D$3:$P$2489,13,0)</f>
        <v>#N/A</v>
      </c>
    </row>
    <row r="911" spans="1:18" ht="13.5">
      <c r="A911" s="133">
        <v>905</v>
      </c>
      <c r="B911" s="142">
        <f>DS!D907</f>
        <v>0</v>
      </c>
      <c r="C911" s="143" t="e">
        <f>VLOOKUP(B911,DS!$D$3:$I$2489,2,0)</f>
        <v>#N/A</v>
      </c>
      <c r="D911" s="144" t="e">
        <f>VLOOKUP(B911,DS!$D$3:$I$2489,3,0)</f>
        <v>#N/A</v>
      </c>
      <c r="E911" s="145" t="e">
        <f>VLOOKUP(B911,DS!$D$3:$I$2489,5,0)</f>
        <v>#N/A</v>
      </c>
      <c r="F911" s="145" t="e">
        <f>VLOOKUP(B911,DS!$D$3:$I$2489,6,0)</f>
        <v>#N/A</v>
      </c>
      <c r="G911" s="136"/>
      <c r="H911" s="136"/>
      <c r="I911" s="136"/>
      <c r="J911" s="136"/>
      <c r="K911" s="136"/>
      <c r="L911" s="136"/>
      <c r="M911" s="136"/>
      <c r="N911" s="136"/>
      <c r="O911" s="146"/>
      <c r="P911" s="134">
        <f t="shared" si="14"/>
        <v>0</v>
      </c>
      <c r="Q911" s="135" t="str">
        <f>VLOOKUP(P911,IDCODE!$A$1:$B$96,2,0)</f>
        <v>Không</v>
      </c>
      <c r="R911" s="135" t="e">
        <f>VLOOKUP(B911,DS!$D$3:$P$2489,13,0)</f>
        <v>#N/A</v>
      </c>
    </row>
    <row r="912" spans="1:18" ht="13.5">
      <c r="A912" s="133">
        <v>906</v>
      </c>
      <c r="B912" s="142">
        <f>DS!D908</f>
        <v>0</v>
      </c>
      <c r="C912" s="143" t="e">
        <f>VLOOKUP(B912,DS!$D$3:$I$2489,2,0)</f>
        <v>#N/A</v>
      </c>
      <c r="D912" s="144" t="e">
        <f>VLOOKUP(B912,DS!$D$3:$I$2489,3,0)</f>
        <v>#N/A</v>
      </c>
      <c r="E912" s="145" t="e">
        <f>VLOOKUP(B912,DS!$D$3:$I$2489,5,0)</f>
        <v>#N/A</v>
      </c>
      <c r="F912" s="145" t="e">
        <f>VLOOKUP(B912,DS!$D$3:$I$2489,6,0)</f>
        <v>#N/A</v>
      </c>
      <c r="G912" s="136"/>
      <c r="H912" s="136"/>
      <c r="I912" s="136"/>
      <c r="J912" s="136"/>
      <c r="K912" s="136"/>
      <c r="L912" s="136"/>
      <c r="M912" s="136"/>
      <c r="N912" s="136"/>
      <c r="O912" s="146"/>
      <c r="P912" s="134">
        <f t="shared" si="14"/>
        <v>0</v>
      </c>
      <c r="Q912" s="135" t="str">
        <f>VLOOKUP(P912,IDCODE!$A$1:$B$96,2,0)</f>
        <v>Không</v>
      </c>
      <c r="R912" s="135" t="e">
        <f>VLOOKUP(B912,DS!$D$3:$P$2489,13,0)</f>
        <v>#N/A</v>
      </c>
    </row>
    <row r="913" spans="1:18" ht="13.5">
      <c r="A913" s="133">
        <v>907</v>
      </c>
      <c r="B913" s="142">
        <f>DS!D909</f>
        <v>0</v>
      </c>
      <c r="C913" s="143" t="e">
        <f>VLOOKUP(B913,DS!$D$3:$I$2489,2,0)</f>
        <v>#N/A</v>
      </c>
      <c r="D913" s="144" t="e">
        <f>VLOOKUP(B913,DS!$D$3:$I$2489,3,0)</f>
        <v>#N/A</v>
      </c>
      <c r="E913" s="145" t="e">
        <f>VLOOKUP(B913,DS!$D$3:$I$2489,5,0)</f>
        <v>#N/A</v>
      </c>
      <c r="F913" s="145" t="e">
        <f>VLOOKUP(B913,DS!$D$3:$I$2489,6,0)</f>
        <v>#N/A</v>
      </c>
      <c r="G913" s="136"/>
      <c r="H913" s="136"/>
      <c r="I913" s="136"/>
      <c r="J913" s="136"/>
      <c r="K913" s="136"/>
      <c r="L913" s="136"/>
      <c r="M913" s="136"/>
      <c r="N913" s="136"/>
      <c r="O913" s="146"/>
      <c r="P913" s="134">
        <f t="shared" si="14"/>
        <v>0</v>
      </c>
      <c r="Q913" s="135" t="str">
        <f>VLOOKUP(P913,IDCODE!$A$1:$B$96,2,0)</f>
        <v>Không</v>
      </c>
      <c r="R913" s="135" t="e">
        <f>VLOOKUP(B913,DS!$D$3:$P$2489,13,0)</f>
        <v>#N/A</v>
      </c>
    </row>
    <row r="914" spans="1:18" ht="13.5">
      <c r="A914" s="133">
        <v>908</v>
      </c>
      <c r="B914" s="142">
        <f>DS!D910</f>
        <v>0</v>
      </c>
      <c r="C914" s="143" t="e">
        <f>VLOOKUP(B914,DS!$D$3:$I$2489,2,0)</f>
        <v>#N/A</v>
      </c>
      <c r="D914" s="144" t="e">
        <f>VLOOKUP(B914,DS!$D$3:$I$2489,3,0)</f>
        <v>#N/A</v>
      </c>
      <c r="E914" s="145" t="e">
        <f>VLOOKUP(B914,DS!$D$3:$I$2489,5,0)</f>
        <v>#N/A</v>
      </c>
      <c r="F914" s="145" t="e">
        <f>VLOOKUP(B914,DS!$D$3:$I$2489,6,0)</f>
        <v>#N/A</v>
      </c>
      <c r="G914" s="136"/>
      <c r="H914" s="136"/>
      <c r="I914" s="136"/>
      <c r="J914" s="136"/>
      <c r="K914" s="136"/>
      <c r="L914" s="136"/>
      <c r="M914" s="136"/>
      <c r="N914" s="136"/>
      <c r="O914" s="146"/>
      <c r="P914" s="134">
        <f t="shared" si="14"/>
        <v>0</v>
      </c>
      <c r="Q914" s="135" t="str">
        <f>VLOOKUP(P914,IDCODE!$A$1:$B$96,2,0)</f>
        <v>Không</v>
      </c>
      <c r="R914" s="135" t="e">
        <f>VLOOKUP(B914,DS!$D$3:$P$2489,13,0)</f>
        <v>#N/A</v>
      </c>
    </row>
    <row r="915" spans="1:18" ht="13.5">
      <c r="A915" s="133">
        <v>909</v>
      </c>
      <c r="B915" s="142">
        <f>DS!D911</f>
        <v>0</v>
      </c>
      <c r="C915" s="143" t="e">
        <f>VLOOKUP(B915,DS!$D$3:$I$2489,2,0)</f>
        <v>#N/A</v>
      </c>
      <c r="D915" s="144" t="e">
        <f>VLOOKUP(B915,DS!$D$3:$I$2489,3,0)</f>
        <v>#N/A</v>
      </c>
      <c r="E915" s="145" t="e">
        <f>VLOOKUP(B915,DS!$D$3:$I$2489,5,0)</f>
        <v>#N/A</v>
      </c>
      <c r="F915" s="145" t="e">
        <f>VLOOKUP(B915,DS!$D$3:$I$2489,6,0)</f>
        <v>#N/A</v>
      </c>
      <c r="G915" s="136"/>
      <c r="H915" s="136"/>
      <c r="I915" s="136"/>
      <c r="J915" s="136"/>
      <c r="K915" s="136"/>
      <c r="L915" s="136"/>
      <c r="M915" s="136"/>
      <c r="N915" s="136"/>
      <c r="O915" s="146"/>
      <c r="P915" s="134">
        <f t="shared" si="14"/>
        <v>0</v>
      </c>
      <c r="Q915" s="135" t="str">
        <f>VLOOKUP(P915,IDCODE!$A$1:$B$96,2,0)</f>
        <v>Không</v>
      </c>
      <c r="R915" s="135" t="e">
        <f>VLOOKUP(B915,DS!$D$3:$P$2489,13,0)</f>
        <v>#N/A</v>
      </c>
    </row>
    <row r="916" spans="1:18" ht="13.5">
      <c r="A916" s="133">
        <v>910</v>
      </c>
      <c r="B916" s="142">
        <f>DS!D912</f>
        <v>0</v>
      </c>
      <c r="C916" s="143" t="e">
        <f>VLOOKUP(B916,DS!$D$3:$I$2489,2,0)</f>
        <v>#N/A</v>
      </c>
      <c r="D916" s="144" t="e">
        <f>VLOOKUP(B916,DS!$D$3:$I$2489,3,0)</f>
        <v>#N/A</v>
      </c>
      <c r="E916" s="145" t="e">
        <f>VLOOKUP(B916,DS!$D$3:$I$2489,5,0)</f>
        <v>#N/A</v>
      </c>
      <c r="F916" s="145" t="e">
        <f>VLOOKUP(B916,DS!$D$3:$I$2489,6,0)</f>
        <v>#N/A</v>
      </c>
      <c r="G916" s="136"/>
      <c r="H916" s="136"/>
      <c r="I916" s="136"/>
      <c r="J916" s="136"/>
      <c r="K916" s="136"/>
      <c r="L916" s="136"/>
      <c r="M916" s="136"/>
      <c r="N916" s="136"/>
      <c r="O916" s="146"/>
      <c r="P916" s="134">
        <f t="shared" si="14"/>
        <v>0</v>
      </c>
      <c r="Q916" s="135" t="str">
        <f>VLOOKUP(P916,IDCODE!$A$1:$B$96,2,0)</f>
        <v>Không</v>
      </c>
      <c r="R916" s="135" t="e">
        <f>VLOOKUP(B916,DS!$D$3:$P$2489,13,0)</f>
        <v>#N/A</v>
      </c>
    </row>
    <row r="917" spans="1:18" ht="13.5">
      <c r="A917" s="133">
        <v>911</v>
      </c>
      <c r="B917" s="142">
        <f>DS!D913</f>
        <v>0</v>
      </c>
      <c r="C917" s="143" t="e">
        <f>VLOOKUP(B917,DS!$D$3:$I$2489,2,0)</f>
        <v>#N/A</v>
      </c>
      <c r="D917" s="144" t="e">
        <f>VLOOKUP(B917,DS!$D$3:$I$2489,3,0)</f>
        <v>#N/A</v>
      </c>
      <c r="E917" s="145" t="e">
        <f>VLOOKUP(B917,DS!$D$3:$I$2489,5,0)</f>
        <v>#N/A</v>
      </c>
      <c r="F917" s="145" t="e">
        <f>VLOOKUP(B917,DS!$D$3:$I$2489,6,0)</f>
        <v>#N/A</v>
      </c>
      <c r="G917" s="136"/>
      <c r="H917" s="136"/>
      <c r="I917" s="136"/>
      <c r="J917" s="136"/>
      <c r="K917" s="136"/>
      <c r="L917" s="136"/>
      <c r="M917" s="136"/>
      <c r="N917" s="136"/>
      <c r="O917" s="146"/>
      <c r="P917" s="134">
        <f t="shared" si="14"/>
        <v>0</v>
      </c>
      <c r="Q917" s="135" t="str">
        <f>VLOOKUP(P917,IDCODE!$A$1:$B$96,2,0)</f>
        <v>Không</v>
      </c>
      <c r="R917" s="135" t="e">
        <f>VLOOKUP(B917,DS!$D$3:$P$2489,13,0)</f>
        <v>#N/A</v>
      </c>
    </row>
    <row r="918" spans="1:18" ht="13.5">
      <c r="A918" s="133">
        <v>912</v>
      </c>
      <c r="B918" s="142">
        <f>DS!D914</f>
        <v>0</v>
      </c>
      <c r="C918" s="143" t="e">
        <f>VLOOKUP(B918,DS!$D$3:$I$2489,2,0)</f>
        <v>#N/A</v>
      </c>
      <c r="D918" s="144" t="e">
        <f>VLOOKUP(B918,DS!$D$3:$I$2489,3,0)</f>
        <v>#N/A</v>
      </c>
      <c r="E918" s="145" t="e">
        <f>VLOOKUP(B918,DS!$D$3:$I$2489,5,0)</f>
        <v>#N/A</v>
      </c>
      <c r="F918" s="145" t="e">
        <f>VLOOKUP(B918,DS!$D$3:$I$2489,6,0)</f>
        <v>#N/A</v>
      </c>
      <c r="G918" s="136"/>
      <c r="H918" s="136"/>
      <c r="I918" s="136"/>
      <c r="J918" s="136"/>
      <c r="K918" s="136"/>
      <c r="L918" s="136"/>
      <c r="M918" s="136"/>
      <c r="N918" s="136"/>
      <c r="O918" s="146"/>
      <c r="P918" s="134">
        <f t="shared" si="14"/>
        <v>0</v>
      </c>
      <c r="Q918" s="135" t="str">
        <f>VLOOKUP(P918,IDCODE!$A$1:$B$96,2,0)</f>
        <v>Không</v>
      </c>
      <c r="R918" s="135" t="e">
        <f>VLOOKUP(B918,DS!$D$3:$P$2489,13,0)</f>
        <v>#N/A</v>
      </c>
    </row>
    <row r="919" spans="1:18" ht="13.5">
      <c r="A919" s="133">
        <v>913</v>
      </c>
      <c r="B919" s="142">
        <f>DS!D915</f>
        <v>0</v>
      </c>
      <c r="C919" s="143" t="e">
        <f>VLOOKUP(B919,DS!$D$3:$I$2489,2,0)</f>
        <v>#N/A</v>
      </c>
      <c r="D919" s="144" t="e">
        <f>VLOOKUP(B919,DS!$D$3:$I$2489,3,0)</f>
        <v>#N/A</v>
      </c>
      <c r="E919" s="145" t="e">
        <f>VLOOKUP(B919,DS!$D$3:$I$2489,5,0)</f>
        <v>#N/A</v>
      </c>
      <c r="F919" s="145" t="e">
        <f>VLOOKUP(B919,DS!$D$3:$I$2489,6,0)</f>
        <v>#N/A</v>
      </c>
      <c r="G919" s="136"/>
      <c r="H919" s="136"/>
      <c r="I919" s="136"/>
      <c r="J919" s="136"/>
      <c r="K919" s="136"/>
      <c r="L919" s="136"/>
      <c r="M919" s="136"/>
      <c r="N919" s="136"/>
      <c r="O919" s="146"/>
      <c r="P919" s="134">
        <f t="shared" si="14"/>
        <v>0</v>
      </c>
      <c r="Q919" s="135" t="str">
        <f>VLOOKUP(P919,IDCODE!$A$1:$B$96,2,0)</f>
        <v>Không</v>
      </c>
      <c r="R919" s="135" t="e">
        <f>VLOOKUP(B919,DS!$D$3:$P$2489,13,0)</f>
        <v>#N/A</v>
      </c>
    </row>
    <row r="920" spans="1:18" ht="13.5">
      <c r="A920" s="133">
        <v>914</v>
      </c>
      <c r="B920" s="142">
        <f>DS!D916</f>
        <v>0</v>
      </c>
      <c r="C920" s="143" t="e">
        <f>VLOOKUP(B920,DS!$D$3:$I$2489,2,0)</f>
        <v>#N/A</v>
      </c>
      <c r="D920" s="144" t="e">
        <f>VLOOKUP(B920,DS!$D$3:$I$2489,3,0)</f>
        <v>#N/A</v>
      </c>
      <c r="E920" s="145" t="e">
        <f>VLOOKUP(B920,DS!$D$3:$I$2489,5,0)</f>
        <v>#N/A</v>
      </c>
      <c r="F920" s="145" t="e">
        <f>VLOOKUP(B920,DS!$D$3:$I$2489,6,0)</f>
        <v>#N/A</v>
      </c>
      <c r="G920" s="136"/>
      <c r="H920" s="136"/>
      <c r="I920" s="136"/>
      <c r="J920" s="136"/>
      <c r="K920" s="136"/>
      <c r="L920" s="136"/>
      <c r="M920" s="136"/>
      <c r="N920" s="136"/>
      <c r="O920" s="146"/>
      <c r="P920" s="134">
        <f t="shared" si="14"/>
        <v>0</v>
      </c>
      <c r="Q920" s="135" t="str">
        <f>VLOOKUP(P920,IDCODE!$A$1:$B$96,2,0)</f>
        <v>Không</v>
      </c>
      <c r="R920" s="135" t="e">
        <f>VLOOKUP(B920,DS!$D$3:$P$2489,13,0)</f>
        <v>#N/A</v>
      </c>
    </row>
    <row r="921" spans="1:18" ht="13.5">
      <c r="A921" s="133">
        <v>915</v>
      </c>
      <c r="B921" s="142">
        <f>DS!D917</f>
        <v>0</v>
      </c>
      <c r="C921" s="143" t="e">
        <f>VLOOKUP(B921,DS!$D$3:$I$2489,2,0)</f>
        <v>#N/A</v>
      </c>
      <c r="D921" s="144" t="e">
        <f>VLOOKUP(B921,DS!$D$3:$I$2489,3,0)</f>
        <v>#N/A</v>
      </c>
      <c r="E921" s="145" t="e">
        <f>VLOOKUP(B921,DS!$D$3:$I$2489,5,0)</f>
        <v>#N/A</v>
      </c>
      <c r="F921" s="145" t="e">
        <f>VLOOKUP(B921,DS!$D$3:$I$2489,6,0)</f>
        <v>#N/A</v>
      </c>
      <c r="G921" s="136"/>
      <c r="H921" s="136"/>
      <c r="I921" s="136"/>
      <c r="J921" s="136"/>
      <c r="K921" s="136"/>
      <c r="L921" s="136"/>
      <c r="M921" s="136"/>
      <c r="N921" s="136"/>
      <c r="O921" s="146"/>
      <c r="P921" s="134">
        <f t="shared" ref="P921:P984" si="15">IF(OR(ISNUMBER(O921)=FALSE,$P$6&lt;&gt;100%,O921&lt;4),0,ROUND(SUMPRODUCT($G$6:$O$6,G921:O921),1))</f>
        <v>0</v>
      </c>
      <c r="Q921" s="135" t="str">
        <f>VLOOKUP(P921,IDCODE!$A$1:$B$96,2,0)</f>
        <v>Không</v>
      </c>
      <c r="R921" s="135" t="e">
        <f>VLOOKUP(B921,DS!$D$3:$P$2489,13,0)</f>
        <v>#N/A</v>
      </c>
    </row>
    <row r="922" spans="1:18" ht="13.5">
      <c r="A922" s="133">
        <v>916</v>
      </c>
      <c r="B922" s="142">
        <f>DS!D918</f>
        <v>0</v>
      </c>
      <c r="C922" s="143" t="e">
        <f>VLOOKUP(B922,DS!$D$3:$I$2489,2,0)</f>
        <v>#N/A</v>
      </c>
      <c r="D922" s="144" t="e">
        <f>VLOOKUP(B922,DS!$D$3:$I$2489,3,0)</f>
        <v>#N/A</v>
      </c>
      <c r="E922" s="145" t="e">
        <f>VLOOKUP(B922,DS!$D$3:$I$2489,5,0)</f>
        <v>#N/A</v>
      </c>
      <c r="F922" s="145" t="e">
        <f>VLOOKUP(B922,DS!$D$3:$I$2489,6,0)</f>
        <v>#N/A</v>
      </c>
      <c r="G922" s="136"/>
      <c r="H922" s="136"/>
      <c r="I922" s="136"/>
      <c r="J922" s="136"/>
      <c r="K922" s="136"/>
      <c r="L922" s="136"/>
      <c r="M922" s="136"/>
      <c r="N922" s="136"/>
      <c r="O922" s="146"/>
      <c r="P922" s="134">
        <f t="shared" si="15"/>
        <v>0</v>
      </c>
      <c r="Q922" s="135" t="str">
        <f>VLOOKUP(P922,IDCODE!$A$1:$B$96,2,0)</f>
        <v>Không</v>
      </c>
      <c r="R922" s="135" t="e">
        <f>VLOOKUP(B922,DS!$D$3:$P$2489,13,0)</f>
        <v>#N/A</v>
      </c>
    </row>
    <row r="923" spans="1:18" ht="13.5">
      <c r="A923" s="133">
        <v>917</v>
      </c>
      <c r="B923" s="142">
        <f>DS!D919</f>
        <v>0</v>
      </c>
      <c r="C923" s="143" t="e">
        <f>VLOOKUP(B923,DS!$D$3:$I$2489,2,0)</f>
        <v>#N/A</v>
      </c>
      <c r="D923" s="144" t="e">
        <f>VLOOKUP(B923,DS!$D$3:$I$2489,3,0)</f>
        <v>#N/A</v>
      </c>
      <c r="E923" s="145" t="e">
        <f>VLOOKUP(B923,DS!$D$3:$I$2489,5,0)</f>
        <v>#N/A</v>
      </c>
      <c r="F923" s="145" t="e">
        <f>VLOOKUP(B923,DS!$D$3:$I$2489,6,0)</f>
        <v>#N/A</v>
      </c>
      <c r="G923" s="136"/>
      <c r="H923" s="136"/>
      <c r="I923" s="136"/>
      <c r="J923" s="136"/>
      <c r="K923" s="136"/>
      <c r="L923" s="136"/>
      <c r="M923" s="136"/>
      <c r="N923" s="136"/>
      <c r="O923" s="146"/>
      <c r="P923" s="134">
        <f t="shared" si="15"/>
        <v>0</v>
      </c>
      <c r="Q923" s="135" t="str">
        <f>VLOOKUP(P923,IDCODE!$A$1:$B$96,2,0)</f>
        <v>Không</v>
      </c>
      <c r="R923" s="135" t="e">
        <f>VLOOKUP(B923,DS!$D$3:$P$2489,13,0)</f>
        <v>#N/A</v>
      </c>
    </row>
    <row r="924" spans="1:18" ht="13.5">
      <c r="A924" s="133">
        <v>918</v>
      </c>
      <c r="B924" s="142">
        <f>DS!D920</f>
        <v>0</v>
      </c>
      <c r="C924" s="143" t="e">
        <f>VLOOKUP(B924,DS!$D$3:$I$2489,2,0)</f>
        <v>#N/A</v>
      </c>
      <c r="D924" s="144" t="e">
        <f>VLOOKUP(B924,DS!$D$3:$I$2489,3,0)</f>
        <v>#N/A</v>
      </c>
      <c r="E924" s="145" t="e">
        <f>VLOOKUP(B924,DS!$D$3:$I$2489,5,0)</f>
        <v>#N/A</v>
      </c>
      <c r="F924" s="145" t="e">
        <f>VLOOKUP(B924,DS!$D$3:$I$2489,6,0)</f>
        <v>#N/A</v>
      </c>
      <c r="G924" s="136"/>
      <c r="H924" s="136"/>
      <c r="I924" s="136"/>
      <c r="J924" s="136"/>
      <c r="K924" s="136"/>
      <c r="L924" s="136"/>
      <c r="M924" s="136"/>
      <c r="N924" s="136"/>
      <c r="O924" s="146"/>
      <c r="P924" s="134">
        <f t="shared" si="15"/>
        <v>0</v>
      </c>
      <c r="Q924" s="135" t="str">
        <f>VLOOKUP(P924,IDCODE!$A$1:$B$96,2,0)</f>
        <v>Không</v>
      </c>
      <c r="R924" s="135" t="e">
        <f>VLOOKUP(B924,DS!$D$3:$P$2489,13,0)</f>
        <v>#N/A</v>
      </c>
    </row>
    <row r="925" spans="1:18" ht="13.5">
      <c r="A925" s="133">
        <v>919</v>
      </c>
      <c r="B925" s="142">
        <f>DS!D921</f>
        <v>0</v>
      </c>
      <c r="C925" s="143" t="e">
        <f>VLOOKUP(B925,DS!$D$3:$I$2489,2,0)</f>
        <v>#N/A</v>
      </c>
      <c r="D925" s="144" t="e">
        <f>VLOOKUP(B925,DS!$D$3:$I$2489,3,0)</f>
        <v>#N/A</v>
      </c>
      <c r="E925" s="145" t="e">
        <f>VLOOKUP(B925,DS!$D$3:$I$2489,5,0)</f>
        <v>#N/A</v>
      </c>
      <c r="F925" s="145" t="e">
        <f>VLOOKUP(B925,DS!$D$3:$I$2489,6,0)</f>
        <v>#N/A</v>
      </c>
      <c r="G925" s="136"/>
      <c r="H925" s="136"/>
      <c r="I925" s="136"/>
      <c r="J925" s="136"/>
      <c r="K925" s="136"/>
      <c r="L925" s="136"/>
      <c r="M925" s="136"/>
      <c r="N925" s="136"/>
      <c r="O925" s="146"/>
      <c r="P925" s="134">
        <f t="shared" si="15"/>
        <v>0</v>
      </c>
      <c r="Q925" s="135" t="str">
        <f>VLOOKUP(P925,IDCODE!$A$1:$B$96,2,0)</f>
        <v>Không</v>
      </c>
      <c r="R925" s="135" t="e">
        <f>VLOOKUP(B925,DS!$D$3:$P$2489,13,0)</f>
        <v>#N/A</v>
      </c>
    </row>
    <row r="926" spans="1:18" ht="13.5">
      <c r="A926" s="133">
        <v>920</v>
      </c>
      <c r="B926" s="142">
        <f>DS!D922</f>
        <v>0</v>
      </c>
      <c r="C926" s="143" t="e">
        <f>VLOOKUP(B926,DS!$D$3:$I$2489,2,0)</f>
        <v>#N/A</v>
      </c>
      <c r="D926" s="144" t="e">
        <f>VLOOKUP(B926,DS!$D$3:$I$2489,3,0)</f>
        <v>#N/A</v>
      </c>
      <c r="E926" s="145" t="e">
        <f>VLOOKUP(B926,DS!$D$3:$I$2489,5,0)</f>
        <v>#N/A</v>
      </c>
      <c r="F926" s="145" t="e">
        <f>VLOOKUP(B926,DS!$D$3:$I$2489,6,0)</f>
        <v>#N/A</v>
      </c>
      <c r="G926" s="136"/>
      <c r="H926" s="136"/>
      <c r="I926" s="136"/>
      <c r="J926" s="136"/>
      <c r="K926" s="136"/>
      <c r="L926" s="136"/>
      <c r="M926" s="136"/>
      <c r="N926" s="136"/>
      <c r="O926" s="146"/>
      <c r="P926" s="134">
        <f t="shared" si="15"/>
        <v>0</v>
      </c>
      <c r="Q926" s="135" t="str">
        <f>VLOOKUP(P926,IDCODE!$A$1:$B$96,2,0)</f>
        <v>Không</v>
      </c>
      <c r="R926" s="135" t="e">
        <f>VLOOKUP(B926,DS!$D$3:$P$2489,13,0)</f>
        <v>#N/A</v>
      </c>
    </row>
    <row r="927" spans="1:18" ht="13.5">
      <c r="A927" s="133">
        <v>921</v>
      </c>
      <c r="B927" s="142">
        <f>DS!D923</f>
        <v>0</v>
      </c>
      <c r="C927" s="143" t="e">
        <f>VLOOKUP(B927,DS!$D$3:$I$2489,2,0)</f>
        <v>#N/A</v>
      </c>
      <c r="D927" s="144" t="e">
        <f>VLOOKUP(B927,DS!$D$3:$I$2489,3,0)</f>
        <v>#N/A</v>
      </c>
      <c r="E927" s="145" t="e">
        <f>VLOOKUP(B927,DS!$D$3:$I$2489,5,0)</f>
        <v>#N/A</v>
      </c>
      <c r="F927" s="145" t="e">
        <f>VLOOKUP(B927,DS!$D$3:$I$2489,6,0)</f>
        <v>#N/A</v>
      </c>
      <c r="G927" s="136"/>
      <c r="H927" s="136"/>
      <c r="I927" s="136"/>
      <c r="J927" s="136"/>
      <c r="K927" s="136"/>
      <c r="L927" s="136"/>
      <c r="M927" s="136"/>
      <c r="N927" s="136"/>
      <c r="O927" s="146"/>
      <c r="P927" s="134">
        <f t="shared" si="15"/>
        <v>0</v>
      </c>
      <c r="Q927" s="135" t="str">
        <f>VLOOKUP(P927,IDCODE!$A$1:$B$96,2,0)</f>
        <v>Không</v>
      </c>
      <c r="R927" s="135" t="e">
        <f>VLOOKUP(B927,DS!$D$3:$P$2489,13,0)</f>
        <v>#N/A</v>
      </c>
    </row>
    <row r="928" spans="1:18" ht="13.5">
      <c r="A928" s="133">
        <v>922</v>
      </c>
      <c r="B928" s="142">
        <f>DS!D924</f>
        <v>0</v>
      </c>
      <c r="C928" s="143" t="e">
        <f>VLOOKUP(B928,DS!$D$3:$I$2489,2,0)</f>
        <v>#N/A</v>
      </c>
      <c r="D928" s="144" t="e">
        <f>VLOOKUP(B928,DS!$D$3:$I$2489,3,0)</f>
        <v>#N/A</v>
      </c>
      <c r="E928" s="145" t="e">
        <f>VLOOKUP(B928,DS!$D$3:$I$2489,5,0)</f>
        <v>#N/A</v>
      </c>
      <c r="F928" s="145" t="e">
        <f>VLOOKUP(B928,DS!$D$3:$I$2489,6,0)</f>
        <v>#N/A</v>
      </c>
      <c r="G928" s="136"/>
      <c r="H928" s="136"/>
      <c r="I928" s="136"/>
      <c r="J928" s="136"/>
      <c r="K928" s="136"/>
      <c r="L928" s="136"/>
      <c r="M928" s="136"/>
      <c r="N928" s="136"/>
      <c r="O928" s="146"/>
      <c r="P928" s="134">
        <f t="shared" si="15"/>
        <v>0</v>
      </c>
      <c r="Q928" s="135" t="str">
        <f>VLOOKUP(P928,IDCODE!$A$1:$B$96,2,0)</f>
        <v>Không</v>
      </c>
      <c r="R928" s="135" t="e">
        <f>VLOOKUP(B928,DS!$D$3:$P$2489,13,0)</f>
        <v>#N/A</v>
      </c>
    </row>
    <row r="929" spans="1:18" ht="13.5">
      <c r="A929" s="133">
        <v>923</v>
      </c>
      <c r="B929" s="142">
        <f>DS!D925</f>
        <v>0</v>
      </c>
      <c r="C929" s="143" t="e">
        <f>VLOOKUP(B929,DS!$D$3:$I$2489,2,0)</f>
        <v>#N/A</v>
      </c>
      <c r="D929" s="144" t="e">
        <f>VLOOKUP(B929,DS!$D$3:$I$2489,3,0)</f>
        <v>#N/A</v>
      </c>
      <c r="E929" s="145" t="e">
        <f>VLOOKUP(B929,DS!$D$3:$I$2489,5,0)</f>
        <v>#N/A</v>
      </c>
      <c r="F929" s="145" t="e">
        <f>VLOOKUP(B929,DS!$D$3:$I$2489,6,0)</f>
        <v>#N/A</v>
      </c>
      <c r="G929" s="136"/>
      <c r="H929" s="136"/>
      <c r="I929" s="136"/>
      <c r="J929" s="136"/>
      <c r="K929" s="136"/>
      <c r="L929" s="136"/>
      <c r="M929" s="136"/>
      <c r="N929" s="136"/>
      <c r="O929" s="146"/>
      <c r="P929" s="134">
        <f t="shared" si="15"/>
        <v>0</v>
      </c>
      <c r="Q929" s="135" t="str">
        <f>VLOOKUP(P929,IDCODE!$A$1:$B$96,2,0)</f>
        <v>Không</v>
      </c>
      <c r="R929" s="135" t="e">
        <f>VLOOKUP(B929,DS!$D$3:$P$2489,13,0)</f>
        <v>#N/A</v>
      </c>
    </row>
    <row r="930" spans="1:18" ht="13.5">
      <c r="A930" s="133">
        <v>924</v>
      </c>
      <c r="B930" s="142">
        <f>DS!D926</f>
        <v>0</v>
      </c>
      <c r="C930" s="143" t="e">
        <f>VLOOKUP(B930,DS!$D$3:$I$2489,2,0)</f>
        <v>#N/A</v>
      </c>
      <c r="D930" s="144" t="e">
        <f>VLOOKUP(B930,DS!$D$3:$I$2489,3,0)</f>
        <v>#N/A</v>
      </c>
      <c r="E930" s="145" t="e">
        <f>VLOOKUP(B930,DS!$D$3:$I$2489,5,0)</f>
        <v>#N/A</v>
      </c>
      <c r="F930" s="145" t="e">
        <f>VLOOKUP(B930,DS!$D$3:$I$2489,6,0)</f>
        <v>#N/A</v>
      </c>
      <c r="G930" s="136"/>
      <c r="H930" s="136"/>
      <c r="I930" s="136"/>
      <c r="J930" s="136"/>
      <c r="K930" s="136"/>
      <c r="L930" s="136"/>
      <c r="M930" s="136"/>
      <c r="N930" s="136"/>
      <c r="O930" s="146"/>
      <c r="P930" s="134">
        <f t="shared" si="15"/>
        <v>0</v>
      </c>
      <c r="Q930" s="135" t="str">
        <f>VLOOKUP(P930,IDCODE!$A$1:$B$96,2,0)</f>
        <v>Không</v>
      </c>
      <c r="R930" s="135" t="e">
        <f>VLOOKUP(B930,DS!$D$3:$P$2489,13,0)</f>
        <v>#N/A</v>
      </c>
    </row>
    <row r="931" spans="1:18" ht="13.5">
      <c r="A931" s="133">
        <v>925</v>
      </c>
      <c r="B931" s="142">
        <f>DS!D927</f>
        <v>0</v>
      </c>
      <c r="C931" s="143" t="e">
        <f>VLOOKUP(B931,DS!$D$3:$I$2489,2,0)</f>
        <v>#N/A</v>
      </c>
      <c r="D931" s="144" t="e">
        <f>VLOOKUP(B931,DS!$D$3:$I$2489,3,0)</f>
        <v>#N/A</v>
      </c>
      <c r="E931" s="145" t="e">
        <f>VLOOKUP(B931,DS!$D$3:$I$2489,5,0)</f>
        <v>#N/A</v>
      </c>
      <c r="F931" s="145" t="e">
        <f>VLOOKUP(B931,DS!$D$3:$I$2489,6,0)</f>
        <v>#N/A</v>
      </c>
      <c r="G931" s="136"/>
      <c r="H931" s="136"/>
      <c r="I931" s="136"/>
      <c r="J931" s="136"/>
      <c r="K931" s="136"/>
      <c r="L931" s="136"/>
      <c r="M931" s="136"/>
      <c r="N931" s="136"/>
      <c r="O931" s="146"/>
      <c r="P931" s="134">
        <f t="shared" si="15"/>
        <v>0</v>
      </c>
      <c r="Q931" s="135" t="str">
        <f>VLOOKUP(P931,IDCODE!$A$1:$B$96,2,0)</f>
        <v>Không</v>
      </c>
      <c r="R931" s="135" t="e">
        <f>VLOOKUP(B931,DS!$D$3:$P$2489,13,0)</f>
        <v>#N/A</v>
      </c>
    </row>
    <row r="932" spans="1:18" ht="13.5">
      <c r="A932" s="133">
        <v>926</v>
      </c>
      <c r="B932" s="142">
        <f>DS!D928</f>
        <v>0</v>
      </c>
      <c r="C932" s="143" t="e">
        <f>VLOOKUP(B932,DS!$D$3:$I$2489,2,0)</f>
        <v>#N/A</v>
      </c>
      <c r="D932" s="144" t="e">
        <f>VLOOKUP(B932,DS!$D$3:$I$2489,3,0)</f>
        <v>#N/A</v>
      </c>
      <c r="E932" s="145" t="e">
        <f>VLOOKUP(B932,DS!$D$3:$I$2489,5,0)</f>
        <v>#N/A</v>
      </c>
      <c r="F932" s="145" t="e">
        <f>VLOOKUP(B932,DS!$D$3:$I$2489,6,0)</f>
        <v>#N/A</v>
      </c>
      <c r="G932" s="136"/>
      <c r="H932" s="136"/>
      <c r="I932" s="136"/>
      <c r="J932" s="136"/>
      <c r="K932" s="136"/>
      <c r="L932" s="136"/>
      <c r="M932" s="136"/>
      <c r="N932" s="136"/>
      <c r="O932" s="146"/>
      <c r="P932" s="134">
        <f t="shared" si="15"/>
        <v>0</v>
      </c>
      <c r="Q932" s="135" t="str">
        <f>VLOOKUP(P932,IDCODE!$A$1:$B$96,2,0)</f>
        <v>Không</v>
      </c>
      <c r="R932" s="135" t="e">
        <f>VLOOKUP(B932,DS!$D$3:$P$2489,13,0)</f>
        <v>#N/A</v>
      </c>
    </row>
    <row r="933" spans="1:18" ht="13.5">
      <c r="A933" s="133">
        <v>927</v>
      </c>
      <c r="B933" s="142">
        <f>DS!D929</f>
        <v>0</v>
      </c>
      <c r="C933" s="143" t="e">
        <f>VLOOKUP(B933,DS!$D$3:$I$2489,2,0)</f>
        <v>#N/A</v>
      </c>
      <c r="D933" s="144" t="e">
        <f>VLOOKUP(B933,DS!$D$3:$I$2489,3,0)</f>
        <v>#N/A</v>
      </c>
      <c r="E933" s="145" t="e">
        <f>VLOOKUP(B933,DS!$D$3:$I$2489,5,0)</f>
        <v>#N/A</v>
      </c>
      <c r="F933" s="145" t="e">
        <f>VLOOKUP(B933,DS!$D$3:$I$2489,6,0)</f>
        <v>#N/A</v>
      </c>
      <c r="G933" s="136"/>
      <c r="H933" s="136"/>
      <c r="I933" s="136"/>
      <c r="J933" s="136"/>
      <c r="K933" s="136"/>
      <c r="L933" s="136"/>
      <c r="M933" s="136"/>
      <c r="N933" s="136"/>
      <c r="O933" s="146"/>
      <c r="P933" s="134">
        <f t="shared" si="15"/>
        <v>0</v>
      </c>
      <c r="Q933" s="135" t="str">
        <f>VLOOKUP(P933,IDCODE!$A$1:$B$96,2,0)</f>
        <v>Không</v>
      </c>
      <c r="R933" s="135" t="e">
        <f>VLOOKUP(B933,DS!$D$3:$P$2489,13,0)</f>
        <v>#N/A</v>
      </c>
    </row>
    <row r="934" spans="1:18" ht="13.5">
      <c r="A934" s="133">
        <v>928</v>
      </c>
      <c r="B934" s="142">
        <f>DS!D930</f>
        <v>0</v>
      </c>
      <c r="C934" s="143" t="e">
        <f>VLOOKUP(B934,DS!$D$3:$I$2489,2,0)</f>
        <v>#N/A</v>
      </c>
      <c r="D934" s="144" t="e">
        <f>VLOOKUP(B934,DS!$D$3:$I$2489,3,0)</f>
        <v>#N/A</v>
      </c>
      <c r="E934" s="145" t="e">
        <f>VLOOKUP(B934,DS!$D$3:$I$2489,5,0)</f>
        <v>#N/A</v>
      </c>
      <c r="F934" s="145" t="e">
        <f>VLOOKUP(B934,DS!$D$3:$I$2489,6,0)</f>
        <v>#N/A</v>
      </c>
      <c r="G934" s="136"/>
      <c r="H934" s="136"/>
      <c r="I934" s="136"/>
      <c r="J934" s="136"/>
      <c r="K934" s="136"/>
      <c r="L934" s="136"/>
      <c r="M934" s="136"/>
      <c r="N934" s="136"/>
      <c r="O934" s="146"/>
      <c r="P934" s="134">
        <f t="shared" si="15"/>
        <v>0</v>
      </c>
      <c r="Q934" s="135" t="str">
        <f>VLOOKUP(P934,IDCODE!$A$1:$B$96,2,0)</f>
        <v>Không</v>
      </c>
      <c r="R934" s="135" t="e">
        <f>VLOOKUP(B934,DS!$D$3:$P$2489,13,0)</f>
        <v>#N/A</v>
      </c>
    </row>
    <row r="935" spans="1:18" ht="13.5">
      <c r="A935" s="133">
        <v>929</v>
      </c>
      <c r="B935" s="142">
        <f>DS!D931</f>
        <v>0</v>
      </c>
      <c r="C935" s="143" t="e">
        <f>VLOOKUP(B935,DS!$D$3:$I$2489,2,0)</f>
        <v>#N/A</v>
      </c>
      <c r="D935" s="144" t="e">
        <f>VLOOKUP(B935,DS!$D$3:$I$2489,3,0)</f>
        <v>#N/A</v>
      </c>
      <c r="E935" s="145" t="e">
        <f>VLOOKUP(B935,DS!$D$3:$I$2489,5,0)</f>
        <v>#N/A</v>
      </c>
      <c r="F935" s="145" t="e">
        <f>VLOOKUP(B935,DS!$D$3:$I$2489,6,0)</f>
        <v>#N/A</v>
      </c>
      <c r="G935" s="136"/>
      <c r="H935" s="136"/>
      <c r="I935" s="136"/>
      <c r="J935" s="136"/>
      <c r="K935" s="136"/>
      <c r="L935" s="136"/>
      <c r="M935" s="136"/>
      <c r="N935" s="136"/>
      <c r="O935" s="146"/>
      <c r="P935" s="134">
        <f t="shared" si="15"/>
        <v>0</v>
      </c>
      <c r="Q935" s="135" t="str">
        <f>VLOOKUP(P935,IDCODE!$A$1:$B$96,2,0)</f>
        <v>Không</v>
      </c>
      <c r="R935" s="135" t="e">
        <f>VLOOKUP(B935,DS!$D$3:$P$2489,13,0)</f>
        <v>#N/A</v>
      </c>
    </row>
    <row r="936" spans="1:18" ht="13.5">
      <c r="A936" s="133">
        <v>930</v>
      </c>
      <c r="B936" s="142">
        <f>DS!D932</f>
        <v>0</v>
      </c>
      <c r="C936" s="143" t="e">
        <f>VLOOKUP(B936,DS!$D$3:$I$2489,2,0)</f>
        <v>#N/A</v>
      </c>
      <c r="D936" s="144" t="e">
        <f>VLOOKUP(B936,DS!$D$3:$I$2489,3,0)</f>
        <v>#N/A</v>
      </c>
      <c r="E936" s="145" t="e">
        <f>VLOOKUP(B936,DS!$D$3:$I$2489,5,0)</f>
        <v>#N/A</v>
      </c>
      <c r="F936" s="145" t="e">
        <f>VLOOKUP(B936,DS!$D$3:$I$2489,6,0)</f>
        <v>#N/A</v>
      </c>
      <c r="G936" s="136"/>
      <c r="H936" s="136"/>
      <c r="I936" s="136"/>
      <c r="J936" s="136"/>
      <c r="K936" s="136"/>
      <c r="L936" s="136"/>
      <c r="M936" s="136"/>
      <c r="N936" s="136"/>
      <c r="O936" s="146"/>
      <c r="P936" s="134">
        <f t="shared" si="15"/>
        <v>0</v>
      </c>
      <c r="Q936" s="135" t="str">
        <f>VLOOKUP(P936,IDCODE!$A$1:$B$96,2,0)</f>
        <v>Không</v>
      </c>
      <c r="R936" s="135" t="e">
        <f>VLOOKUP(B936,DS!$D$3:$P$2489,13,0)</f>
        <v>#N/A</v>
      </c>
    </row>
    <row r="937" spans="1:18" ht="13.5">
      <c r="A937" s="133">
        <v>931</v>
      </c>
      <c r="B937" s="142">
        <f>DS!D933</f>
        <v>0</v>
      </c>
      <c r="C937" s="143" t="e">
        <f>VLOOKUP(B937,DS!$D$3:$I$2489,2,0)</f>
        <v>#N/A</v>
      </c>
      <c r="D937" s="144" t="e">
        <f>VLOOKUP(B937,DS!$D$3:$I$2489,3,0)</f>
        <v>#N/A</v>
      </c>
      <c r="E937" s="145" t="e">
        <f>VLOOKUP(B937,DS!$D$3:$I$2489,5,0)</f>
        <v>#N/A</v>
      </c>
      <c r="F937" s="145" t="e">
        <f>VLOOKUP(B937,DS!$D$3:$I$2489,6,0)</f>
        <v>#N/A</v>
      </c>
      <c r="G937" s="136"/>
      <c r="H937" s="136"/>
      <c r="I937" s="136"/>
      <c r="J937" s="136"/>
      <c r="K937" s="136"/>
      <c r="L937" s="136"/>
      <c r="M937" s="136"/>
      <c r="N937" s="136"/>
      <c r="O937" s="146"/>
      <c r="P937" s="134">
        <f t="shared" si="15"/>
        <v>0</v>
      </c>
      <c r="Q937" s="135" t="str">
        <f>VLOOKUP(P937,IDCODE!$A$1:$B$96,2,0)</f>
        <v>Không</v>
      </c>
      <c r="R937" s="135" t="e">
        <f>VLOOKUP(B937,DS!$D$3:$P$2489,13,0)</f>
        <v>#N/A</v>
      </c>
    </row>
    <row r="938" spans="1:18" ht="13.5">
      <c r="A938" s="133">
        <v>932</v>
      </c>
      <c r="B938" s="142">
        <f>DS!D934</f>
        <v>0</v>
      </c>
      <c r="C938" s="143" t="e">
        <f>VLOOKUP(B938,DS!$D$3:$I$2489,2,0)</f>
        <v>#N/A</v>
      </c>
      <c r="D938" s="144" t="e">
        <f>VLOOKUP(B938,DS!$D$3:$I$2489,3,0)</f>
        <v>#N/A</v>
      </c>
      <c r="E938" s="145" t="e">
        <f>VLOOKUP(B938,DS!$D$3:$I$2489,5,0)</f>
        <v>#N/A</v>
      </c>
      <c r="F938" s="145" t="e">
        <f>VLOOKUP(B938,DS!$D$3:$I$2489,6,0)</f>
        <v>#N/A</v>
      </c>
      <c r="G938" s="136"/>
      <c r="H938" s="136"/>
      <c r="I938" s="136"/>
      <c r="J938" s="136"/>
      <c r="K938" s="136"/>
      <c r="L938" s="136"/>
      <c r="M938" s="136"/>
      <c r="N938" s="136"/>
      <c r="O938" s="146"/>
      <c r="P938" s="134">
        <f t="shared" si="15"/>
        <v>0</v>
      </c>
      <c r="Q938" s="135" t="str">
        <f>VLOOKUP(P938,IDCODE!$A$1:$B$96,2,0)</f>
        <v>Không</v>
      </c>
      <c r="R938" s="135" t="e">
        <f>VLOOKUP(B938,DS!$D$3:$P$2489,13,0)</f>
        <v>#N/A</v>
      </c>
    </row>
    <row r="939" spans="1:18" ht="13.5">
      <c r="A939" s="133">
        <v>933</v>
      </c>
      <c r="B939" s="142">
        <f>DS!D935</f>
        <v>0</v>
      </c>
      <c r="C939" s="143" t="e">
        <f>VLOOKUP(B939,DS!$D$3:$I$2489,2,0)</f>
        <v>#N/A</v>
      </c>
      <c r="D939" s="144" t="e">
        <f>VLOOKUP(B939,DS!$D$3:$I$2489,3,0)</f>
        <v>#N/A</v>
      </c>
      <c r="E939" s="145" t="e">
        <f>VLOOKUP(B939,DS!$D$3:$I$2489,5,0)</f>
        <v>#N/A</v>
      </c>
      <c r="F939" s="145" t="e">
        <f>VLOOKUP(B939,DS!$D$3:$I$2489,6,0)</f>
        <v>#N/A</v>
      </c>
      <c r="G939" s="136"/>
      <c r="H939" s="136"/>
      <c r="I939" s="136"/>
      <c r="J939" s="136"/>
      <c r="K939" s="136"/>
      <c r="L939" s="136"/>
      <c r="M939" s="136"/>
      <c r="N939" s="136"/>
      <c r="O939" s="146"/>
      <c r="P939" s="134">
        <f t="shared" si="15"/>
        <v>0</v>
      </c>
      <c r="Q939" s="135" t="str">
        <f>VLOOKUP(P939,IDCODE!$A$1:$B$96,2,0)</f>
        <v>Không</v>
      </c>
      <c r="R939" s="135" t="e">
        <f>VLOOKUP(B939,DS!$D$3:$P$2489,13,0)</f>
        <v>#N/A</v>
      </c>
    </row>
    <row r="940" spans="1:18" ht="13.5">
      <c r="A940" s="133">
        <v>934</v>
      </c>
      <c r="B940" s="142">
        <f>DS!D936</f>
        <v>0</v>
      </c>
      <c r="C940" s="143" t="e">
        <f>VLOOKUP(B940,DS!$D$3:$I$2489,2,0)</f>
        <v>#N/A</v>
      </c>
      <c r="D940" s="144" t="e">
        <f>VLOOKUP(B940,DS!$D$3:$I$2489,3,0)</f>
        <v>#N/A</v>
      </c>
      <c r="E940" s="145" t="e">
        <f>VLOOKUP(B940,DS!$D$3:$I$2489,5,0)</f>
        <v>#N/A</v>
      </c>
      <c r="F940" s="145" t="e">
        <f>VLOOKUP(B940,DS!$D$3:$I$2489,6,0)</f>
        <v>#N/A</v>
      </c>
      <c r="G940" s="136"/>
      <c r="H940" s="136"/>
      <c r="I940" s="136"/>
      <c r="J940" s="136"/>
      <c r="K940" s="136"/>
      <c r="L940" s="136"/>
      <c r="M940" s="136"/>
      <c r="N940" s="136"/>
      <c r="O940" s="146"/>
      <c r="P940" s="134">
        <f t="shared" si="15"/>
        <v>0</v>
      </c>
      <c r="Q940" s="135" t="str">
        <f>VLOOKUP(P940,IDCODE!$A$1:$B$96,2,0)</f>
        <v>Không</v>
      </c>
      <c r="R940" s="135" t="e">
        <f>VLOOKUP(B940,DS!$D$3:$P$2489,13,0)</f>
        <v>#N/A</v>
      </c>
    </row>
    <row r="941" spans="1:18" ht="13.5">
      <c r="A941" s="133">
        <v>935</v>
      </c>
      <c r="B941" s="142">
        <f>DS!D937</f>
        <v>0</v>
      </c>
      <c r="C941" s="143" t="e">
        <f>VLOOKUP(B941,DS!$D$3:$I$2489,2,0)</f>
        <v>#N/A</v>
      </c>
      <c r="D941" s="144" t="e">
        <f>VLOOKUP(B941,DS!$D$3:$I$2489,3,0)</f>
        <v>#N/A</v>
      </c>
      <c r="E941" s="145" t="e">
        <f>VLOOKUP(B941,DS!$D$3:$I$2489,5,0)</f>
        <v>#N/A</v>
      </c>
      <c r="F941" s="145" t="e">
        <f>VLOOKUP(B941,DS!$D$3:$I$2489,6,0)</f>
        <v>#N/A</v>
      </c>
      <c r="G941" s="136"/>
      <c r="H941" s="136"/>
      <c r="I941" s="136"/>
      <c r="J941" s="136"/>
      <c r="K941" s="136"/>
      <c r="L941" s="136"/>
      <c r="M941" s="136"/>
      <c r="N941" s="136"/>
      <c r="O941" s="146"/>
      <c r="P941" s="134">
        <f t="shared" si="15"/>
        <v>0</v>
      </c>
      <c r="Q941" s="135" t="str">
        <f>VLOOKUP(P941,IDCODE!$A$1:$B$96,2,0)</f>
        <v>Không</v>
      </c>
      <c r="R941" s="135" t="e">
        <f>VLOOKUP(B941,DS!$D$3:$P$2489,13,0)</f>
        <v>#N/A</v>
      </c>
    </row>
    <row r="942" spans="1:18" ht="13.5">
      <c r="A942" s="133">
        <v>936</v>
      </c>
      <c r="B942" s="142">
        <f>DS!D938</f>
        <v>0</v>
      </c>
      <c r="C942" s="143" t="e">
        <f>VLOOKUP(B942,DS!$D$3:$I$2489,2,0)</f>
        <v>#N/A</v>
      </c>
      <c r="D942" s="144" t="e">
        <f>VLOOKUP(B942,DS!$D$3:$I$2489,3,0)</f>
        <v>#N/A</v>
      </c>
      <c r="E942" s="145" t="e">
        <f>VLOOKUP(B942,DS!$D$3:$I$2489,5,0)</f>
        <v>#N/A</v>
      </c>
      <c r="F942" s="145" t="e">
        <f>VLOOKUP(B942,DS!$D$3:$I$2489,6,0)</f>
        <v>#N/A</v>
      </c>
      <c r="G942" s="136"/>
      <c r="H942" s="136"/>
      <c r="I942" s="136"/>
      <c r="J942" s="136"/>
      <c r="K942" s="136"/>
      <c r="L942" s="136"/>
      <c r="M942" s="136"/>
      <c r="N942" s="136"/>
      <c r="O942" s="146"/>
      <c r="P942" s="134">
        <f t="shared" si="15"/>
        <v>0</v>
      </c>
      <c r="Q942" s="135" t="str">
        <f>VLOOKUP(P942,IDCODE!$A$1:$B$96,2,0)</f>
        <v>Không</v>
      </c>
      <c r="R942" s="135" t="e">
        <f>VLOOKUP(B942,DS!$D$3:$P$2489,13,0)</f>
        <v>#N/A</v>
      </c>
    </row>
    <row r="943" spans="1:18" ht="13.5">
      <c r="A943" s="133">
        <v>937</v>
      </c>
      <c r="B943" s="142">
        <f>DS!D939</f>
        <v>0</v>
      </c>
      <c r="C943" s="143" t="e">
        <f>VLOOKUP(B943,DS!$D$3:$I$2489,2,0)</f>
        <v>#N/A</v>
      </c>
      <c r="D943" s="144" t="e">
        <f>VLOOKUP(B943,DS!$D$3:$I$2489,3,0)</f>
        <v>#N/A</v>
      </c>
      <c r="E943" s="145" t="e">
        <f>VLOOKUP(B943,DS!$D$3:$I$2489,5,0)</f>
        <v>#N/A</v>
      </c>
      <c r="F943" s="145" t="e">
        <f>VLOOKUP(B943,DS!$D$3:$I$2489,6,0)</f>
        <v>#N/A</v>
      </c>
      <c r="G943" s="136"/>
      <c r="H943" s="136"/>
      <c r="I943" s="136"/>
      <c r="J943" s="136"/>
      <c r="K943" s="136"/>
      <c r="L943" s="136"/>
      <c r="M943" s="136"/>
      <c r="N943" s="136"/>
      <c r="O943" s="146"/>
      <c r="P943" s="134">
        <f t="shared" si="15"/>
        <v>0</v>
      </c>
      <c r="Q943" s="135" t="str">
        <f>VLOOKUP(P943,IDCODE!$A$1:$B$96,2,0)</f>
        <v>Không</v>
      </c>
      <c r="R943" s="135" t="e">
        <f>VLOOKUP(B943,DS!$D$3:$P$2489,13,0)</f>
        <v>#N/A</v>
      </c>
    </row>
    <row r="944" spans="1:18" ht="13.5">
      <c r="A944" s="133">
        <v>938</v>
      </c>
      <c r="B944" s="142">
        <f>DS!D940</f>
        <v>0</v>
      </c>
      <c r="C944" s="143" t="e">
        <f>VLOOKUP(B944,DS!$D$3:$I$2489,2,0)</f>
        <v>#N/A</v>
      </c>
      <c r="D944" s="144" t="e">
        <f>VLOOKUP(B944,DS!$D$3:$I$2489,3,0)</f>
        <v>#N/A</v>
      </c>
      <c r="E944" s="145" t="e">
        <f>VLOOKUP(B944,DS!$D$3:$I$2489,5,0)</f>
        <v>#N/A</v>
      </c>
      <c r="F944" s="145" t="e">
        <f>VLOOKUP(B944,DS!$D$3:$I$2489,6,0)</f>
        <v>#N/A</v>
      </c>
      <c r="G944" s="136"/>
      <c r="H944" s="136"/>
      <c r="I944" s="136"/>
      <c r="J944" s="136"/>
      <c r="K944" s="136"/>
      <c r="L944" s="136"/>
      <c r="M944" s="136"/>
      <c r="N944" s="136"/>
      <c r="O944" s="146"/>
      <c r="P944" s="134">
        <f t="shared" si="15"/>
        <v>0</v>
      </c>
      <c r="Q944" s="135" t="str">
        <f>VLOOKUP(P944,IDCODE!$A$1:$B$96,2,0)</f>
        <v>Không</v>
      </c>
      <c r="R944" s="135" t="e">
        <f>VLOOKUP(B944,DS!$D$3:$P$2489,13,0)</f>
        <v>#N/A</v>
      </c>
    </row>
    <row r="945" spans="1:18" ht="13.5">
      <c r="A945" s="133">
        <v>939</v>
      </c>
      <c r="B945" s="142">
        <f>DS!D941</f>
        <v>0</v>
      </c>
      <c r="C945" s="143" t="e">
        <f>VLOOKUP(B945,DS!$D$3:$I$2489,2,0)</f>
        <v>#N/A</v>
      </c>
      <c r="D945" s="144" t="e">
        <f>VLOOKUP(B945,DS!$D$3:$I$2489,3,0)</f>
        <v>#N/A</v>
      </c>
      <c r="E945" s="145" t="e">
        <f>VLOOKUP(B945,DS!$D$3:$I$2489,5,0)</f>
        <v>#N/A</v>
      </c>
      <c r="F945" s="145" t="e">
        <f>VLOOKUP(B945,DS!$D$3:$I$2489,6,0)</f>
        <v>#N/A</v>
      </c>
      <c r="G945" s="136"/>
      <c r="H945" s="136"/>
      <c r="I945" s="136"/>
      <c r="J945" s="136"/>
      <c r="K945" s="136"/>
      <c r="L945" s="136"/>
      <c r="M945" s="136"/>
      <c r="N945" s="136"/>
      <c r="O945" s="146"/>
      <c r="P945" s="134">
        <f t="shared" si="15"/>
        <v>0</v>
      </c>
      <c r="Q945" s="135" t="str">
        <f>VLOOKUP(P945,IDCODE!$A$1:$B$96,2,0)</f>
        <v>Không</v>
      </c>
      <c r="R945" s="135" t="e">
        <f>VLOOKUP(B945,DS!$D$3:$P$2489,13,0)</f>
        <v>#N/A</v>
      </c>
    </row>
    <row r="946" spans="1:18" ht="13.5">
      <c r="A946" s="133">
        <v>940</v>
      </c>
      <c r="B946" s="142">
        <f>DS!D942</f>
        <v>0</v>
      </c>
      <c r="C946" s="143" t="e">
        <f>VLOOKUP(B946,DS!$D$3:$I$2489,2,0)</f>
        <v>#N/A</v>
      </c>
      <c r="D946" s="144" t="e">
        <f>VLOOKUP(B946,DS!$D$3:$I$2489,3,0)</f>
        <v>#N/A</v>
      </c>
      <c r="E946" s="145" t="e">
        <f>VLOOKUP(B946,DS!$D$3:$I$2489,5,0)</f>
        <v>#N/A</v>
      </c>
      <c r="F946" s="145" t="e">
        <f>VLOOKUP(B946,DS!$D$3:$I$2489,6,0)</f>
        <v>#N/A</v>
      </c>
      <c r="G946" s="136"/>
      <c r="H946" s="136"/>
      <c r="I946" s="136"/>
      <c r="J946" s="136"/>
      <c r="K946" s="136"/>
      <c r="L946" s="136"/>
      <c r="M946" s="136"/>
      <c r="N946" s="136"/>
      <c r="O946" s="146"/>
      <c r="P946" s="134">
        <f t="shared" si="15"/>
        <v>0</v>
      </c>
      <c r="Q946" s="135" t="str">
        <f>VLOOKUP(P946,IDCODE!$A$1:$B$96,2,0)</f>
        <v>Không</v>
      </c>
      <c r="R946" s="135" t="e">
        <f>VLOOKUP(B946,DS!$D$3:$P$2489,13,0)</f>
        <v>#N/A</v>
      </c>
    </row>
    <row r="947" spans="1:18" ht="13.5">
      <c r="A947" s="133">
        <v>941</v>
      </c>
      <c r="B947" s="142">
        <f>DS!D943</f>
        <v>0</v>
      </c>
      <c r="C947" s="143" t="e">
        <f>VLOOKUP(B947,DS!$D$3:$I$2489,2,0)</f>
        <v>#N/A</v>
      </c>
      <c r="D947" s="144" t="e">
        <f>VLOOKUP(B947,DS!$D$3:$I$2489,3,0)</f>
        <v>#N/A</v>
      </c>
      <c r="E947" s="145" t="e">
        <f>VLOOKUP(B947,DS!$D$3:$I$2489,5,0)</f>
        <v>#N/A</v>
      </c>
      <c r="F947" s="145" t="e">
        <f>VLOOKUP(B947,DS!$D$3:$I$2489,6,0)</f>
        <v>#N/A</v>
      </c>
      <c r="G947" s="136"/>
      <c r="H947" s="136"/>
      <c r="I947" s="136"/>
      <c r="J947" s="136"/>
      <c r="K947" s="136"/>
      <c r="L947" s="136"/>
      <c r="M947" s="136"/>
      <c r="N947" s="136"/>
      <c r="O947" s="146"/>
      <c r="P947" s="134">
        <f t="shared" si="15"/>
        <v>0</v>
      </c>
      <c r="Q947" s="135" t="str">
        <f>VLOOKUP(P947,IDCODE!$A$1:$B$96,2,0)</f>
        <v>Không</v>
      </c>
      <c r="R947" s="135" t="e">
        <f>VLOOKUP(B947,DS!$D$3:$P$2489,13,0)</f>
        <v>#N/A</v>
      </c>
    </row>
    <row r="948" spans="1:18" ht="13.5">
      <c r="A948" s="133">
        <v>942</v>
      </c>
      <c r="B948" s="142">
        <f>DS!D944</f>
        <v>0</v>
      </c>
      <c r="C948" s="143" t="e">
        <f>VLOOKUP(B948,DS!$D$3:$I$2489,2,0)</f>
        <v>#N/A</v>
      </c>
      <c r="D948" s="144" t="e">
        <f>VLOOKUP(B948,DS!$D$3:$I$2489,3,0)</f>
        <v>#N/A</v>
      </c>
      <c r="E948" s="145" t="e">
        <f>VLOOKUP(B948,DS!$D$3:$I$2489,5,0)</f>
        <v>#N/A</v>
      </c>
      <c r="F948" s="145" t="e">
        <f>VLOOKUP(B948,DS!$D$3:$I$2489,6,0)</f>
        <v>#N/A</v>
      </c>
      <c r="G948" s="136"/>
      <c r="H948" s="136"/>
      <c r="I948" s="136"/>
      <c r="J948" s="136"/>
      <c r="K948" s="136"/>
      <c r="L948" s="136"/>
      <c r="M948" s="136"/>
      <c r="N948" s="136"/>
      <c r="O948" s="146"/>
      <c r="P948" s="134">
        <f t="shared" si="15"/>
        <v>0</v>
      </c>
      <c r="Q948" s="135" t="str">
        <f>VLOOKUP(P948,IDCODE!$A$1:$B$96,2,0)</f>
        <v>Không</v>
      </c>
      <c r="R948" s="135" t="e">
        <f>VLOOKUP(B948,DS!$D$3:$P$2489,13,0)</f>
        <v>#N/A</v>
      </c>
    </row>
    <row r="949" spans="1:18" ht="13.5">
      <c r="A949" s="133">
        <v>943</v>
      </c>
      <c r="B949" s="142">
        <f>DS!D945</f>
        <v>0</v>
      </c>
      <c r="C949" s="143" t="e">
        <f>VLOOKUP(B949,DS!$D$3:$I$2489,2,0)</f>
        <v>#N/A</v>
      </c>
      <c r="D949" s="144" t="e">
        <f>VLOOKUP(B949,DS!$D$3:$I$2489,3,0)</f>
        <v>#N/A</v>
      </c>
      <c r="E949" s="145" t="e">
        <f>VLOOKUP(B949,DS!$D$3:$I$2489,5,0)</f>
        <v>#N/A</v>
      </c>
      <c r="F949" s="145" t="e">
        <f>VLOOKUP(B949,DS!$D$3:$I$2489,6,0)</f>
        <v>#N/A</v>
      </c>
      <c r="G949" s="136"/>
      <c r="H949" s="136"/>
      <c r="I949" s="136"/>
      <c r="J949" s="136"/>
      <c r="K949" s="136"/>
      <c r="L949" s="136"/>
      <c r="M949" s="136"/>
      <c r="N949" s="136"/>
      <c r="O949" s="146"/>
      <c r="P949" s="134">
        <f t="shared" si="15"/>
        <v>0</v>
      </c>
      <c r="Q949" s="135" t="str">
        <f>VLOOKUP(P949,IDCODE!$A$1:$B$96,2,0)</f>
        <v>Không</v>
      </c>
      <c r="R949" s="135" t="e">
        <f>VLOOKUP(B949,DS!$D$3:$P$2489,13,0)</f>
        <v>#N/A</v>
      </c>
    </row>
    <row r="950" spans="1:18" ht="13.5">
      <c r="A950" s="133">
        <v>944</v>
      </c>
      <c r="B950" s="142">
        <f>DS!D946</f>
        <v>0</v>
      </c>
      <c r="C950" s="143" t="e">
        <f>VLOOKUP(B950,DS!$D$3:$I$2489,2,0)</f>
        <v>#N/A</v>
      </c>
      <c r="D950" s="144" t="e">
        <f>VLOOKUP(B950,DS!$D$3:$I$2489,3,0)</f>
        <v>#N/A</v>
      </c>
      <c r="E950" s="145" t="e">
        <f>VLOOKUP(B950,DS!$D$3:$I$2489,5,0)</f>
        <v>#N/A</v>
      </c>
      <c r="F950" s="145" t="e">
        <f>VLOOKUP(B950,DS!$D$3:$I$2489,6,0)</f>
        <v>#N/A</v>
      </c>
      <c r="G950" s="136"/>
      <c r="H950" s="136"/>
      <c r="I950" s="136"/>
      <c r="J950" s="136"/>
      <c r="K950" s="136"/>
      <c r="L950" s="136"/>
      <c r="M950" s="136"/>
      <c r="N950" s="136"/>
      <c r="O950" s="146"/>
      <c r="P950" s="134">
        <f t="shared" si="15"/>
        <v>0</v>
      </c>
      <c r="Q950" s="135" t="str">
        <f>VLOOKUP(P950,IDCODE!$A$1:$B$96,2,0)</f>
        <v>Không</v>
      </c>
      <c r="R950" s="135" t="e">
        <f>VLOOKUP(B950,DS!$D$3:$P$2489,13,0)</f>
        <v>#N/A</v>
      </c>
    </row>
    <row r="951" spans="1:18" ht="13.5">
      <c r="A951" s="133">
        <v>945</v>
      </c>
      <c r="B951" s="142">
        <f>DS!D947</f>
        <v>0</v>
      </c>
      <c r="C951" s="143" t="e">
        <f>VLOOKUP(B951,DS!$D$3:$I$2489,2,0)</f>
        <v>#N/A</v>
      </c>
      <c r="D951" s="144" t="e">
        <f>VLOOKUP(B951,DS!$D$3:$I$2489,3,0)</f>
        <v>#N/A</v>
      </c>
      <c r="E951" s="145" t="e">
        <f>VLOOKUP(B951,DS!$D$3:$I$2489,5,0)</f>
        <v>#N/A</v>
      </c>
      <c r="F951" s="145" t="e">
        <f>VLOOKUP(B951,DS!$D$3:$I$2489,6,0)</f>
        <v>#N/A</v>
      </c>
      <c r="G951" s="136"/>
      <c r="H951" s="136"/>
      <c r="I951" s="136"/>
      <c r="J951" s="136"/>
      <c r="K951" s="136"/>
      <c r="L951" s="136"/>
      <c r="M951" s="136"/>
      <c r="N951" s="136"/>
      <c r="O951" s="146"/>
      <c r="P951" s="134">
        <f t="shared" si="15"/>
        <v>0</v>
      </c>
      <c r="Q951" s="135" t="str">
        <f>VLOOKUP(P951,IDCODE!$A$1:$B$96,2,0)</f>
        <v>Không</v>
      </c>
      <c r="R951" s="135" t="e">
        <f>VLOOKUP(B951,DS!$D$3:$P$2489,13,0)</f>
        <v>#N/A</v>
      </c>
    </row>
    <row r="952" spans="1:18" ht="13.5">
      <c r="A952" s="133">
        <v>946</v>
      </c>
      <c r="B952" s="142">
        <f>DS!D948</f>
        <v>0</v>
      </c>
      <c r="C952" s="143" t="e">
        <f>VLOOKUP(B952,DS!$D$3:$I$2489,2,0)</f>
        <v>#N/A</v>
      </c>
      <c r="D952" s="144" t="e">
        <f>VLOOKUP(B952,DS!$D$3:$I$2489,3,0)</f>
        <v>#N/A</v>
      </c>
      <c r="E952" s="145" t="e">
        <f>VLOOKUP(B952,DS!$D$3:$I$2489,5,0)</f>
        <v>#N/A</v>
      </c>
      <c r="F952" s="145" t="e">
        <f>VLOOKUP(B952,DS!$D$3:$I$2489,6,0)</f>
        <v>#N/A</v>
      </c>
      <c r="G952" s="136"/>
      <c r="H952" s="136"/>
      <c r="I952" s="136"/>
      <c r="J952" s="136"/>
      <c r="K952" s="136"/>
      <c r="L952" s="136"/>
      <c r="M952" s="136"/>
      <c r="N952" s="136"/>
      <c r="O952" s="146"/>
      <c r="P952" s="134">
        <f t="shared" si="15"/>
        <v>0</v>
      </c>
      <c r="Q952" s="135" t="str">
        <f>VLOOKUP(P952,IDCODE!$A$1:$B$96,2,0)</f>
        <v>Không</v>
      </c>
      <c r="R952" s="135" t="e">
        <f>VLOOKUP(B952,DS!$D$3:$P$2489,13,0)</f>
        <v>#N/A</v>
      </c>
    </row>
    <row r="953" spans="1:18" ht="13.5">
      <c r="A953" s="133">
        <v>947</v>
      </c>
      <c r="B953" s="142">
        <f>DS!D949</f>
        <v>0</v>
      </c>
      <c r="C953" s="143" t="e">
        <f>VLOOKUP(B953,DS!$D$3:$I$2489,2,0)</f>
        <v>#N/A</v>
      </c>
      <c r="D953" s="144" t="e">
        <f>VLOOKUP(B953,DS!$D$3:$I$2489,3,0)</f>
        <v>#N/A</v>
      </c>
      <c r="E953" s="145" t="e">
        <f>VLOOKUP(B953,DS!$D$3:$I$2489,5,0)</f>
        <v>#N/A</v>
      </c>
      <c r="F953" s="145" t="e">
        <f>VLOOKUP(B953,DS!$D$3:$I$2489,6,0)</f>
        <v>#N/A</v>
      </c>
      <c r="G953" s="136"/>
      <c r="H953" s="136"/>
      <c r="I953" s="136"/>
      <c r="J953" s="136"/>
      <c r="K953" s="136"/>
      <c r="L953" s="136"/>
      <c r="M953" s="136"/>
      <c r="N953" s="136"/>
      <c r="O953" s="146"/>
      <c r="P953" s="134">
        <f t="shared" si="15"/>
        <v>0</v>
      </c>
      <c r="Q953" s="135" t="str">
        <f>VLOOKUP(P953,IDCODE!$A$1:$B$96,2,0)</f>
        <v>Không</v>
      </c>
      <c r="R953" s="135" t="e">
        <f>VLOOKUP(B953,DS!$D$3:$P$2489,13,0)</f>
        <v>#N/A</v>
      </c>
    </row>
    <row r="954" spans="1:18" ht="13.5">
      <c r="A954" s="133">
        <v>948</v>
      </c>
      <c r="B954" s="142">
        <f>DS!D950</f>
        <v>0</v>
      </c>
      <c r="C954" s="143" t="e">
        <f>VLOOKUP(B954,DS!$D$3:$I$2489,2,0)</f>
        <v>#N/A</v>
      </c>
      <c r="D954" s="144" t="e">
        <f>VLOOKUP(B954,DS!$D$3:$I$2489,3,0)</f>
        <v>#N/A</v>
      </c>
      <c r="E954" s="145" t="e">
        <f>VLOOKUP(B954,DS!$D$3:$I$2489,5,0)</f>
        <v>#N/A</v>
      </c>
      <c r="F954" s="145" t="e">
        <f>VLOOKUP(B954,DS!$D$3:$I$2489,6,0)</f>
        <v>#N/A</v>
      </c>
      <c r="G954" s="136"/>
      <c r="H954" s="136"/>
      <c r="I954" s="136"/>
      <c r="J954" s="136"/>
      <c r="K954" s="136"/>
      <c r="L954" s="136"/>
      <c r="M954" s="136"/>
      <c r="N954" s="136"/>
      <c r="O954" s="146"/>
      <c r="P954" s="134">
        <f t="shared" si="15"/>
        <v>0</v>
      </c>
      <c r="Q954" s="135" t="str">
        <f>VLOOKUP(P954,IDCODE!$A$1:$B$96,2,0)</f>
        <v>Không</v>
      </c>
      <c r="R954" s="135" t="e">
        <f>VLOOKUP(B954,DS!$D$3:$P$2489,13,0)</f>
        <v>#N/A</v>
      </c>
    </row>
    <row r="955" spans="1:18" ht="13.5">
      <c r="A955" s="133">
        <v>949</v>
      </c>
      <c r="B955" s="142">
        <f>DS!D951</f>
        <v>0</v>
      </c>
      <c r="C955" s="143" t="e">
        <f>VLOOKUP(B955,DS!$D$3:$I$2489,2,0)</f>
        <v>#N/A</v>
      </c>
      <c r="D955" s="144" t="e">
        <f>VLOOKUP(B955,DS!$D$3:$I$2489,3,0)</f>
        <v>#N/A</v>
      </c>
      <c r="E955" s="145" t="e">
        <f>VLOOKUP(B955,DS!$D$3:$I$2489,5,0)</f>
        <v>#N/A</v>
      </c>
      <c r="F955" s="145" t="e">
        <f>VLOOKUP(B955,DS!$D$3:$I$2489,6,0)</f>
        <v>#N/A</v>
      </c>
      <c r="G955" s="136"/>
      <c r="H955" s="136"/>
      <c r="I955" s="136"/>
      <c r="J955" s="136"/>
      <c r="K955" s="136"/>
      <c r="L955" s="136"/>
      <c r="M955" s="136"/>
      <c r="N955" s="136"/>
      <c r="O955" s="146"/>
      <c r="P955" s="134">
        <f t="shared" si="15"/>
        <v>0</v>
      </c>
      <c r="Q955" s="135" t="str">
        <f>VLOOKUP(P955,IDCODE!$A$1:$B$96,2,0)</f>
        <v>Không</v>
      </c>
      <c r="R955" s="135" t="e">
        <f>VLOOKUP(B955,DS!$D$3:$P$2489,13,0)</f>
        <v>#N/A</v>
      </c>
    </row>
    <row r="956" spans="1:18" ht="13.5">
      <c r="A956" s="133">
        <v>950</v>
      </c>
      <c r="B956" s="142">
        <f>DS!D952</f>
        <v>0</v>
      </c>
      <c r="C956" s="143" t="e">
        <f>VLOOKUP(B956,DS!$D$3:$I$2489,2,0)</f>
        <v>#N/A</v>
      </c>
      <c r="D956" s="144" t="e">
        <f>VLOOKUP(B956,DS!$D$3:$I$2489,3,0)</f>
        <v>#N/A</v>
      </c>
      <c r="E956" s="145" t="e">
        <f>VLOOKUP(B956,DS!$D$3:$I$2489,5,0)</f>
        <v>#N/A</v>
      </c>
      <c r="F956" s="145" t="e">
        <f>VLOOKUP(B956,DS!$D$3:$I$2489,6,0)</f>
        <v>#N/A</v>
      </c>
      <c r="G956" s="136"/>
      <c r="H956" s="136"/>
      <c r="I956" s="136"/>
      <c r="J956" s="136"/>
      <c r="K956" s="136"/>
      <c r="L956" s="136"/>
      <c r="M956" s="136"/>
      <c r="N956" s="136"/>
      <c r="O956" s="146"/>
      <c r="P956" s="134">
        <f t="shared" si="15"/>
        <v>0</v>
      </c>
      <c r="Q956" s="135" t="str">
        <f>VLOOKUP(P956,IDCODE!$A$1:$B$96,2,0)</f>
        <v>Không</v>
      </c>
      <c r="R956" s="135" t="e">
        <f>VLOOKUP(B956,DS!$D$3:$P$2489,13,0)</f>
        <v>#N/A</v>
      </c>
    </row>
    <row r="957" spans="1:18" ht="13.5">
      <c r="A957" s="133">
        <v>951</v>
      </c>
      <c r="B957" s="142">
        <f>DS!D953</f>
        <v>0</v>
      </c>
      <c r="C957" s="143" t="e">
        <f>VLOOKUP(B957,DS!$D$3:$I$2489,2,0)</f>
        <v>#N/A</v>
      </c>
      <c r="D957" s="144" t="e">
        <f>VLOOKUP(B957,DS!$D$3:$I$2489,3,0)</f>
        <v>#N/A</v>
      </c>
      <c r="E957" s="145" t="e">
        <f>VLOOKUP(B957,DS!$D$3:$I$2489,5,0)</f>
        <v>#N/A</v>
      </c>
      <c r="F957" s="145" t="e">
        <f>VLOOKUP(B957,DS!$D$3:$I$2489,6,0)</f>
        <v>#N/A</v>
      </c>
      <c r="G957" s="136"/>
      <c r="H957" s="136"/>
      <c r="I957" s="136"/>
      <c r="J957" s="136"/>
      <c r="K957" s="136"/>
      <c r="L957" s="136"/>
      <c r="M957" s="136"/>
      <c r="N957" s="136"/>
      <c r="O957" s="146"/>
      <c r="P957" s="134">
        <f t="shared" si="15"/>
        <v>0</v>
      </c>
      <c r="Q957" s="135" t="str">
        <f>VLOOKUP(P957,IDCODE!$A$1:$B$96,2,0)</f>
        <v>Không</v>
      </c>
      <c r="R957" s="135" t="e">
        <f>VLOOKUP(B957,DS!$D$3:$P$2489,13,0)</f>
        <v>#N/A</v>
      </c>
    </row>
    <row r="958" spans="1:18" ht="13.5">
      <c r="A958" s="133">
        <v>952</v>
      </c>
      <c r="B958" s="142">
        <f>DS!D954</f>
        <v>0</v>
      </c>
      <c r="C958" s="143" t="e">
        <f>VLOOKUP(B958,DS!$D$3:$I$2489,2,0)</f>
        <v>#N/A</v>
      </c>
      <c r="D958" s="144" t="e">
        <f>VLOOKUP(B958,DS!$D$3:$I$2489,3,0)</f>
        <v>#N/A</v>
      </c>
      <c r="E958" s="145" t="e">
        <f>VLOOKUP(B958,DS!$D$3:$I$2489,5,0)</f>
        <v>#N/A</v>
      </c>
      <c r="F958" s="145" t="e">
        <f>VLOOKUP(B958,DS!$D$3:$I$2489,6,0)</f>
        <v>#N/A</v>
      </c>
      <c r="G958" s="136"/>
      <c r="H958" s="136"/>
      <c r="I958" s="136"/>
      <c r="J958" s="136"/>
      <c r="K958" s="136"/>
      <c r="L958" s="136"/>
      <c r="M958" s="136"/>
      <c r="N958" s="136"/>
      <c r="O958" s="146"/>
      <c r="P958" s="134">
        <f t="shared" si="15"/>
        <v>0</v>
      </c>
      <c r="Q958" s="135" t="str">
        <f>VLOOKUP(P958,IDCODE!$A$1:$B$96,2,0)</f>
        <v>Không</v>
      </c>
      <c r="R958" s="135" t="e">
        <f>VLOOKUP(B958,DS!$D$3:$P$2489,13,0)</f>
        <v>#N/A</v>
      </c>
    </row>
    <row r="959" spans="1:18" ht="13.5">
      <c r="A959" s="133">
        <v>953</v>
      </c>
      <c r="B959" s="142">
        <f>DS!D955</f>
        <v>0</v>
      </c>
      <c r="C959" s="143" t="e">
        <f>VLOOKUP(B959,DS!$D$3:$I$2489,2,0)</f>
        <v>#N/A</v>
      </c>
      <c r="D959" s="144" t="e">
        <f>VLOOKUP(B959,DS!$D$3:$I$2489,3,0)</f>
        <v>#N/A</v>
      </c>
      <c r="E959" s="145" t="e">
        <f>VLOOKUP(B959,DS!$D$3:$I$2489,5,0)</f>
        <v>#N/A</v>
      </c>
      <c r="F959" s="145" t="e">
        <f>VLOOKUP(B959,DS!$D$3:$I$2489,6,0)</f>
        <v>#N/A</v>
      </c>
      <c r="G959" s="136"/>
      <c r="H959" s="136"/>
      <c r="I959" s="136"/>
      <c r="J959" s="136"/>
      <c r="K959" s="136"/>
      <c r="L959" s="136"/>
      <c r="M959" s="136"/>
      <c r="N959" s="136"/>
      <c r="O959" s="146"/>
      <c r="P959" s="134">
        <f t="shared" si="15"/>
        <v>0</v>
      </c>
      <c r="Q959" s="135" t="str">
        <f>VLOOKUP(P959,IDCODE!$A$1:$B$96,2,0)</f>
        <v>Không</v>
      </c>
      <c r="R959" s="135" t="e">
        <f>VLOOKUP(B959,DS!$D$3:$P$2489,13,0)</f>
        <v>#N/A</v>
      </c>
    </row>
    <row r="960" spans="1:18" ht="13.5">
      <c r="A960" s="133">
        <v>954</v>
      </c>
      <c r="B960" s="142">
        <f>DS!D956</f>
        <v>0</v>
      </c>
      <c r="C960" s="143" t="e">
        <f>VLOOKUP(B960,DS!$D$3:$I$2489,2,0)</f>
        <v>#N/A</v>
      </c>
      <c r="D960" s="144" t="e">
        <f>VLOOKUP(B960,DS!$D$3:$I$2489,3,0)</f>
        <v>#N/A</v>
      </c>
      <c r="E960" s="145" t="e">
        <f>VLOOKUP(B960,DS!$D$3:$I$2489,5,0)</f>
        <v>#N/A</v>
      </c>
      <c r="F960" s="145" t="e">
        <f>VLOOKUP(B960,DS!$D$3:$I$2489,6,0)</f>
        <v>#N/A</v>
      </c>
      <c r="G960" s="136"/>
      <c r="H960" s="136"/>
      <c r="I960" s="136"/>
      <c r="J960" s="136"/>
      <c r="K960" s="136"/>
      <c r="L960" s="136"/>
      <c r="M960" s="136"/>
      <c r="N960" s="136"/>
      <c r="O960" s="146"/>
      <c r="P960" s="134">
        <f t="shared" si="15"/>
        <v>0</v>
      </c>
      <c r="Q960" s="135" t="str">
        <f>VLOOKUP(P960,IDCODE!$A$1:$B$96,2,0)</f>
        <v>Không</v>
      </c>
      <c r="R960" s="135" t="e">
        <f>VLOOKUP(B960,DS!$D$3:$P$2489,13,0)</f>
        <v>#N/A</v>
      </c>
    </row>
    <row r="961" spans="1:18" ht="13.5">
      <c r="A961" s="133">
        <v>955</v>
      </c>
      <c r="B961" s="142">
        <f>DS!D957</f>
        <v>0</v>
      </c>
      <c r="C961" s="143" t="e">
        <f>VLOOKUP(B961,DS!$D$3:$I$2489,2,0)</f>
        <v>#N/A</v>
      </c>
      <c r="D961" s="144" t="e">
        <f>VLOOKUP(B961,DS!$D$3:$I$2489,3,0)</f>
        <v>#N/A</v>
      </c>
      <c r="E961" s="145" t="e">
        <f>VLOOKUP(B961,DS!$D$3:$I$2489,5,0)</f>
        <v>#N/A</v>
      </c>
      <c r="F961" s="145" t="e">
        <f>VLOOKUP(B961,DS!$D$3:$I$2489,6,0)</f>
        <v>#N/A</v>
      </c>
      <c r="G961" s="136"/>
      <c r="H961" s="136"/>
      <c r="I961" s="136"/>
      <c r="J961" s="136"/>
      <c r="K961" s="136"/>
      <c r="L961" s="136"/>
      <c r="M961" s="136"/>
      <c r="N961" s="136"/>
      <c r="O961" s="146"/>
      <c r="P961" s="134">
        <f t="shared" si="15"/>
        <v>0</v>
      </c>
      <c r="Q961" s="135" t="str">
        <f>VLOOKUP(P961,IDCODE!$A$1:$B$96,2,0)</f>
        <v>Không</v>
      </c>
      <c r="R961" s="135" t="e">
        <f>VLOOKUP(B961,DS!$D$3:$P$2489,13,0)</f>
        <v>#N/A</v>
      </c>
    </row>
    <row r="962" spans="1:18" ht="13.5">
      <c r="A962" s="133">
        <v>956</v>
      </c>
      <c r="B962" s="142">
        <f>DS!D958</f>
        <v>0</v>
      </c>
      <c r="C962" s="143" t="e">
        <f>VLOOKUP(B962,DS!$D$3:$I$2489,2,0)</f>
        <v>#N/A</v>
      </c>
      <c r="D962" s="144" t="e">
        <f>VLOOKUP(B962,DS!$D$3:$I$2489,3,0)</f>
        <v>#N/A</v>
      </c>
      <c r="E962" s="145" t="e">
        <f>VLOOKUP(B962,DS!$D$3:$I$2489,5,0)</f>
        <v>#N/A</v>
      </c>
      <c r="F962" s="145" t="e">
        <f>VLOOKUP(B962,DS!$D$3:$I$2489,6,0)</f>
        <v>#N/A</v>
      </c>
      <c r="G962" s="136"/>
      <c r="H962" s="136"/>
      <c r="I962" s="136"/>
      <c r="J962" s="136"/>
      <c r="K962" s="136"/>
      <c r="L962" s="136"/>
      <c r="M962" s="136"/>
      <c r="N962" s="136"/>
      <c r="O962" s="146"/>
      <c r="P962" s="134">
        <f t="shared" si="15"/>
        <v>0</v>
      </c>
      <c r="Q962" s="135" t="str">
        <f>VLOOKUP(P962,IDCODE!$A$1:$B$96,2,0)</f>
        <v>Không</v>
      </c>
      <c r="R962" s="135" t="e">
        <f>VLOOKUP(B962,DS!$D$3:$P$2489,13,0)</f>
        <v>#N/A</v>
      </c>
    </row>
    <row r="963" spans="1:18" ht="13.5">
      <c r="A963" s="133">
        <v>957</v>
      </c>
      <c r="B963" s="142">
        <f>DS!D959</f>
        <v>0</v>
      </c>
      <c r="C963" s="143" t="e">
        <f>VLOOKUP(B963,DS!$D$3:$I$2489,2,0)</f>
        <v>#N/A</v>
      </c>
      <c r="D963" s="144" t="e">
        <f>VLOOKUP(B963,DS!$D$3:$I$2489,3,0)</f>
        <v>#N/A</v>
      </c>
      <c r="E963" s="145" t="e">
        <f>VLOOKUP(B963,DS!$D$3:$I$2489,5,0)</f>
        <v>#N/A</v>
      </c>
      <c r="F963" s="145" t="e">
        <f>VLOOKUP(B963,DS!$D$3:$I$2489,6,0)</f>
        <v>#N/A</v>
      </c>
      <c r="G963" s="136"/>
      <c r="H963" s="136"/>
      <c r="I963" s="136"/>
      <c r="J963" s="136"/>
      <c r="K963" s="136"/>
      <c r="L963" s="136"/>
      <c r="M963" s="136"/>
      <c r="N963" s="136"/>
      <c r="O963" s="146"/>
      <c r="P963" s="134">
        <f t="shared" si="15"/>
        <v>0</v>
      </c>
      <c r="Q963" s="135" t="str">
        <f>VLOOKUP(P963,IDCODE!$A$1:$B$96,2,0)</f>
        <v>Không</v>
      </c>
      <c r="R963" s="135" t="e">
        <f>VLOOKUP(B963,DS!$D$3:$P$2489,13,0)</f>
        <v>#N/A</v>
      </c>
    </row>
    <row r="964" spans="1:18" ht="13.5">
      <c r="A964" s="133">
        <v>958</v>
      </c>
      <c r="B964" s="142">
        <f>DS!D960</f>
        <v>0</v>
      </c>
      <c r="C964" s="143" t="e">
        <f>VLOOKUP(B964,DS!$D$3:$I$2489,2,0)</f>
        <v>#N/A</v>
      </c>
      <c r="D964" s="144" t="e">
        <f>VLOOKUP(B964,DS!$D$3:$I$2489,3,0)</f>
        <v>#N/A</v>
      </c>
      <c r="E964" s="145" t="e">
        <f>VLOOKUP(B964,DS!$D$3:$I$2489,5,0)</f>
        <v>#N/A</v>
      </c>
      <c r="F964" s="145" t="e">
        <f>VLOOKUP(B964,DS!$D$3:$I$2489,6,0)</f>
        <v>#N/A</v>
      </c>
      <c r="G964" s="136"/>
      <c r="H964" s="136"/>
      <c r="I964" s="136"/>
      <c r="J964" s="136"/>
      <c r="K964" s="136"/>
      <c r="L964" s="136"/>
      <c r="M964" s="136"/>
      <c r="N964" s="136"/>
      <c r="O964" s="146"/>
      <c r="P964" s="134">
        <f t="shared" si="15"/>
        <v>0</v>
      </c>
      <c r="Q964" s="135" t="str">
        <f>VLOOKUP(P964,IDCODE!$A$1:$B$96,2,0)</f>
        <v>Không</v>
      </c>
      <c r="R964" s="135" t="e">
        <f>VLOOKUP(B964,DS!$D$3:$P$2489,13,0)</f>
        <v>#N/A</v>
      </c>
    </row>
    <row r="965" spans="1:18" ht="13.5">
      <c r="A965" s="133">
        <v>959</v>
      </c>
      <c r="B965" s="142">
        <f>DS!D961</f>
        <v>0</v>
      </c>
      <c r="C965" s="143" t="e">
        <f>VLOOKUP(B965,DS!$D$3:$I$2489,2,0)</f>
        <v>#N/A</v>
      </c>
      <c r="D965" s="144" t="e">
        <f>VLOOKUP(B965,DS!$D$3:$I$2489,3,0)</f>
        <v>#N/A</v>
      </c>
      <c r="E965" s="145" t="e">
        <f>VLOOKUP(B965,DS!$D$3:$I$2489,5,0)</f>
        <v>#N/A</v>
      </c>
      <c r="F965" s="145" t="e">
        <f>VLOOKUP(B965,DS!$D$3:$I$2489,6,0)</f>
        <v>#N/A</v>
      </c>
      <c r="G965" s="136"/>
      <c r="H965" s="136"/>
      <c r="I965" s="136"/>
      <c r="J965" s="136"/>
      <c r="K965" s="136"/>
      <c r="L965" s="136"/>
      <c r="M965" s="136"/>
      <c r="N965" s="136"/>
      <c r="O965" s="146"/>
      <c r="P965" s="134">
        <f t="shared" si="15"/>
        <v>0</v>
      </c>
      <c r="Q965" s="135" t="str">
        <f>VLOOKUP(P965,IDCODE!$A$1:$B$96,2,0)</f>
        <v>Không</v>
      </c>
      <c r="R965" s="135" t="e">
        <f>VLOOKUP(B965,DS!$D$3:$P$2489,13,0)</f>
        <v>#N/A</v>
      </c>
    </row>
    <row r="966" spans="1:18" ht="13.5">
      <c r="A966" s="133">
        <v>960</v>
      </c>
      <c r="B966" s="142">
        <f>DS!D962</f>
        <v>0</v>
      </c>
      <c r="C966" s="143" t="e">
        <f>VLOOKUP(B966,DS!$D$3:$I$2489,2,0)</f>
        <v>#N/A</v>
      </c>
      <c r="D966" s="144" t="e">
        <f>VLOOKUP(B966,DS!$D$3:$I$2489,3,0)</f>
        <v>#N/A</v>
      </c>
      <c r="E966" s="145" t="e">
        <f>VLOOKUP(B966,DS!$D$3:$I$2489,5,0)</f>
        <v>#N/A</v>
      </c>
      <c r="F966" s="145" t="e">
        <f>VLOOKUP(B966,DS!$D$3:$I$2489,6,0)</f>
        <v>#N/A</v>
      </c>
      <c r="G966" s="136"/>
      <c r="H966" s="136"/>
      <c r="I966" s="136"/>
      <c r="J966" s="136"/>
      <c r="K966" s="136"/>
      <c r="L966" s="136"/>
      <c r="M966" s="136"/>
      <c r="N966" s="136"/>
      <c r="O966" s="146"/>
      <c r="P966" s="134">
        <f t="shared" si="15"/>
        <v>0</v>
      </c>
      <c r="Q966" s="135" t="str">
        <f>VLOOKUP(P966,IDCODE!$A$1:$B$96,2,0)</f>
        <v>Không</v>
      </c>
      <c r="R966" s="135" t="e">
        <f>VLOOKUP(B966,DS!$D$3:$P$2489,13,0)</f>
        <v>#N/A</v>
      </c>
    </row>
    <row r="967" spans="1:18" ht="13.5">
      <c r="A967" s="133">
        <v>961</v>
      </c>
      <c r="B967" s="142">
        <f>DS!D963</f>
        <v>0</v>
      </c>
      <c r="C967" s="143" t="e">
        <f>VLOOKUP(B967,DS!$D$3:$I$2489,2,0)</f>
        <v>#N/A</v>
      </c>
      <c r="D967" s="144" t="e">
        <f>VLOOKUP(B967,DS!$D$3:$I$2489,3,0)</f>
        <v>#N/A</v>
      </c>
      <c r="E967" s="145" t="e">
        <f>VLOOKUP(B967,DS!$D$3:$I$2489,5,0)</f>
        <v>#N/A</v>
      </c>
      <c r="F967" s="145" t="e">
        <f>VLOOKUP(B967,DS!$D$3:$I$2489,6,0)</f>
        <v>#N/A</v>
      </c>
      <c r="G967" s="136"/>
      <c r="H967" s="136"/>
      <c r="I967" s="136"/>
      <c r="J967" s="136"/>
      <c r="K967" s="136"/>
      <c r="L967" s="136"/>
      <c r="M967" s="136"/>
      <c r="N967" s="136"/>
      <c r="O967" s="146"/>
      <c r="P967" s="134">
        <f t="shared" si="15"/>
        <v>0</v>
      </c>
      <c r="Q967" s="135" t="str">
        <f>VLOOKUP(P967,IDCODE!$A$1:$B$96,2,0)</f>
        <v>Không</v>
      </c>
      <c r="R967" s="135" t="e">
        <f>VLOOKUP(B967,DS!$D$3:$P$2489,13,0)</f>
        <v>#N/A</v>
      </c>
    </row>
    <row r="968" spans="1:18" ht="13.5">
      <c r="A968" s="133">
        <v>962</v>
      </c>
      <c r="B968" s="142">
        <f>DS!D964</f>
        <v>0</v>
      </c>
      <c r="C968" s="143" t="e">
        <f>VLOOKUP(B968,DS!$D$3:$I$2489,2,0)</f>
        <v>#N/A</v>
      </c>
      <c r="D968" s="144" t="e">
        <f>VLOOKUP(B968,DS!$D$3:$I$2489,3,0)</f>
        <v>#N/A</v>
      </c>
      <c r="E968" s="145" t="e">
        <f>VLOOKUP(B968,DS!$D$3:$I$2489,5,0)</f>
        <v>#N/A</v>
      </c>
      <c r="F968" s="145" t="e">
        <f>VLOOKUP(B968,DS!$D$3:$I$2489,6,0)</f>
        <v>#N/A</v>
      </c>
      <c r="G968" s="136"/>
      <c r="H968" s="136"/>
      <c r="I968" s="136"/>
      <c r="J968" s="136"/>
      <c r="K968" s="136"/>
      <c r="L968" s="136"/>
      <c r="M968" s="136"/>
      <c r="N968" s="136"/>
      <c r="O968" s="146"/>
      <c r="P968" s="134">
        <f t="shared" si="15"/>
        <v>0</v>
      </c>
      <c r="Q968" s="135" t="str">
        <f>VLOOKUP(P968,IDCODE!$A$1:$B$96,2,0)</f>
        <v>Không</v>
      </c>
      <c r="R968" s="135" t="e">
        <f>VLOOKUP(B968,DS!$D$3:$P$2489,13,0)</f>
        <v>#N/A</v>
      </c>
    </row>
    <row r="969" spans="1:18" ht="13.5">
      <c r="A969" s="133">
        <v>963</v>
      </c>
      <c r="B969" s="142">
        <f>DS!D965</f>
        <v>0</v>
      </c>
      <c r="C969" s="143" t="e">
        <f>VLOOKUP(B969,DS!$D$3:$I$2489,2,0)</f>
        <v>#N/A</v>
      </c>
      <c r="D969" s="144" t="e">
        <f>VLOOKUP(B969,DS!$D$3:$I$2489,3,0)</f>
        <v>#N/A</v>
      </c>
      <c r="E969" s="145" t="e">
        <f>VLOOKUP(B969,DS!$D$3:$I$2489,5,0)</f>
        <v>#N/A</v>
      </c>
      <c r="F969" s="145" t="e">
        <f>VLOOKUP(B969,DS!$D$3:$I$2489,6,0)</f>
        <v>#N/A</v>
      </c>
      <c r="G969" s="136"/>
      <c r="H969" s="136"/>
      <c r="I969" s="136"/>
      <c r="J969" s="136"/>
      <c r="K969" s="136"/>
      <c r="L969" s="136"/>
      <c r="M969" s="136"/>
      <c r="N969" s="136"/>
      <c r="O969" s="146"/>
      <c r="P969" s="134">
        <f t="shared" si="15"/>
        <v>0</v>
      </c>
      <c r="Q969" s="135" t="str">
        <f>VLOOKUP(P969,IDCODE!$A$1:$B$96,2,0)</f>
        <v>Không</v>
      </c>
      <c r="R969" s="135" t="e">
        <f>VLOOKUP(B969,DS!$D$3:$P$2489,13,0)</f>
        <v>#N/A</v>
      </c>
    </row>
    <row r="970" spans="1:18" ht="13.5">
      <c r="A970" s="133">
        <v>964</v>
      </c>
      <c r="B970" s="142">
        <f>DS!D966</f>
        <v>0</v>
      </c>
      <c r="C970" s="143" t="e">
        <f>VLOOKUP(B970,DS!$D$3:$I$2489,2,0)</f>
        <v>#N/A</v>
      </c>
      <c r="D970" s="144" t="e">
        <f>VLOOKUP(B970,DS!$D$3:$I$2489,3,0)</f>
        <v>#N/A</v>
      </c>
      <c r="E970" s="145" t="e">
        <f>VLOOKUP(B970,DS!$D$3:$I$2489,5,0)</f>
        <v>#N/A</v>
      </c>
      <c r="F970" s="145" t="e">
        <f>VLOOKUP(B970,DS!$D$3:$I$2489,6,0)</f>
        <v>#N/A</v>
      </c>
      <c r="G970" s="136"/>
      <c r="H970" s="136"/>
      <c r="I970" s="136"/>
      <c r="J970" s="136"/>
      <c r="K970" s="136"/>
      <c r="L970" s="136"/>
      <c r="M970" s="136"/>
      <c r="N970" s="136"/>
      <c r="O970" s="146"/>
      <c r="P970" s="134">
        <f t="shared" si="15"/>
        <v>0</v>
      </c>
      <c r="Q970" s="135" t="str">
        <f>VLOOKUP(P970,IDCODE!$A$1:$B$96,2,0)</f>
        <v>Không</v>
      </c>
      <c r="R970" s="135" t="e">
        <f>VLOOKUP(B970,DS!$D$3:$P$2489,13,0)</f>
        <v>#N/A</v>
      </c>
    </row>
    <row r="971" spans="1:18" ht="13.5">
      <c r="A971" s="133">
        <v>965</v>
      </c>
      <c r="B971" s="142">
        <f>DS!D967</f>
        <v>0</v>
      </c>
      <c r="C971" s="143" t="e">
        <f>VLOOKUP(B971,DS!$D$3:$I$2489,2,0)</f>
        <v>#N/A</v>
      </c>
      <c r="D971" s="144" t="e">
        <f>VLOOKUP(B971,DS!$D$3:$I$2489,3,0)</f>
        <v>#N/A</v>
      </c>
      <c r="E971" s="145" t="e">
        <f>VLOOKUP(B971,DS!$D$3:$I$2489,5,0)</f>
        <v>#N/A</v>
      </c>
      <c r="F971" s="145" t="e">
        <f>VLOOKUP(B971,DS!$D$3:$I$2489,6,0)</f>
        <v>#N/A</v>
      </c>
      <c r="G971" s="136"/>
      <c r="H971" s="136"/>
      <c r="I971" s="136"/>
      <c r="J971" s="136"/>
      <c r="K971" s="136"/>
      <c r="L971" s="136"/>
      <c r="M971" s="136"/>
      <c r="N971" s="136"/>
      <c r="O971" s="146"/>
      <c r="P971" s="134">
        <f t="shared" si="15"/>
        <v>0</v>
      </c>
      <c r="Q971" s="135" t="str">
        <f>VLOOKUP(P971,IDCODE!$A$1:$B$96,2,0)</f>
        <v>Không</v>
      </c>
      <c r="R971" s="135" t="e">
        <f>VLOOKUP(B971,DS!$D$3:$P$2489,13,0)</f>
        <v>#N/A</v>
      </c>
    </row>
    <row r="972" spans="1:18" ht="13.5">
      <c r="A972" s="133">
        <v>966</v>
      </c>
      <c r="B972" s="142">
        <f>DS!D968</f>
        <v>0</v>
      </c>
      <c r="C972" s="143" t="e">
        <f>VLOOKUP(B972,DS!$D$3:$I$2489,2,0)</f>
        <v>#N/A</v>
      </c>
      <c r="D972" s="144" t="e">
        <f>VLOOKUP(B972,DS!$D$3:$I$2489,3,0)</f>
        <v>#N/A</v>
      </c>
      <c r="E972" s="145" t="e">
        <f>VLOOKUP(B972,DS!$D$3:$I$2489,5,0)</f>
        <v>#N/A</v>
      </c>
      <c r="F972" s="145" t="e">
        <f>VLOOKUP(B972,DS!$D$3:$I$2489,6,0)</f>
        <v>#N/A</v>
      </c>
      <c r="G972" s="136"/>
      <c r="H972" s="136"/>
      <c r="I972" s="136"/>
      <c r="J972" s="136"/>
      <c r="K972" s="136"/>
      <c r="L972" s="136"/>
      <c r="M972" s="136"/>
      <c r="N972" s="136"/>
      <c r="O972" s="146"/>
      <c r="P972" s="134">
        <f t="shared" si="15"/>
        <v>0</v>
      </c>
      <c r="Q972" s="135" t="str">
        <f>VLOOKUP(P972,IDCODE!$A$1:$B$96,2,0)</f>
        <v>Không</v>
      </c>
      <c r="R972" s="135" t="e">
        <f>VLOOKUP(B972,DS!$D$3:$P$2489,13,0)</f>
        <v>#N/A</v>
      </c>
    </row>
    <row r="973" spans="1:18" ht="13.5">
      <c r="A973" s="133">
        <v>967</v>
      </c>
      <c r="B973" s="142">
        <f>DS!D969</f>
        <v>0</v>
      </c>
      <c r="C973" s="143" t="e">
        <f>VLOOKUP(B973,DS!$D$3:$I$2489,2,0)</f>
        <v>#N/A</v>
      </c>
      <c r="D973" s="144" t="e">
        <f>VLOOKUP(B973,DS!$D$3:$I$2489,3,0)</f>
        <v>#N/A</v>
      </c>
      <c r="E973" s="145" t="e">
        <f>VLOOKUP(B973,DS!$D$3:$I$2489,5,0)</f>
        <v>#N/A</v>
      </c>
      <c r="F973" s="145" t="e">
        <f>VLOOKUP(B973,DS!$D$3:$I$2489,6,0)</f>
        <v>#N/A</v>
      </c>
      <c r="G973" s="136"/>
      <c r="H973" s="136"/>
      <c r="I973" s="136"/>
      <c r="J973" s="136"/>
      <c r="K973" s="136"/>
      <c r="L973" s="136"/>
      <c r="M973" s="136"/>
      <c r="N973" s="136"/>
      <c r="O973" s="146"/>
      <c r="P973" s="134">
        <f t="shared" si="15"/>
        <v>0</v>
      </c>
      <c r="Q973" s="135" t="str">
        <f>VLOOKUP(P973,IDCODE!$A$1:$B$96,2,0)</f>
        <v>Không</v>
      </c>
      <c r="R973" s="135" t="e">
        <f>VLOOKUP(B973,DS!$D$3:$P$2489,13,0)</f>
        <v>#N/A</v>
      </c>
    </row>
    <row r="974" spans="1:18" ht="13.5">
      <c r="A974" s="133">
        <v>968</v>
      </c>
      <c r="B974" s="142">
        <f>DS!D970</f>
        <v>0</v>
      </c>
      <c r="C974" s="143" t="e">
        <f>VLOOKUP(B974,DS!$D$3:$I$2489,2,0)</f>
        <v>#N/A</v>
      </c>
      <c r="D974" s="144" t="e">
        <f>VLOOKUP(B974,DS!$D$3:$I$2489,3,0)</f>
        <v>#N/A</v>
      </c>
      <c r="E974" s="145" t="e">
        <f>VLOOKUP(B974,DS!$D$3:$I$2489,5,0)</f>
        <v>#N/A</v>
      </c>
      <c r="F974" s="145" t="e">
        <f>VLOOKUP(B974,DS!$D$3:$I$2489,6,0)</f>
        <v>#N/A</v>
      </c>
      <c r="G974" s="136"/>
      <c r="H974" s="136"/>
      <c r="I974" s="136"/>
      <c r="J974" s="136"/>
      <c r="K974" s="136"/>
      <c r="L974" s="136"/>
      <c r="M974" s="136"/>
      <c r="N974" s="136"/>
      <c r="O974" s="146"/>
      <c r="P974" s="134">
        <f t="shared" si="15"/>
        <v>0</v>
      </c>
      <c r="Q974" s="135" t="str">
        <f>VLOOKUP(P974,IDCODE!$A$1:$B$96,2,0)</f>
        <v>Không</v>
      </c>
      <c r="R974" s="135" t="e">
        <f>VLOOKUP(B974,DS!$D$3:$P$2489,13,0)</f>
        <v>#N/A</v>
      </c>
    </row>
    <row r="975" spans="1:18" ht="13.5">
      <c r="A975" s="133">
        <v>969</v>
      </c>
      <c r="B975" s="142">
        <f>DS!D971</f>
        <v>0</v>
      </c>
      <c r="C975" s="143" t="e">
        <f>VLOOKUP(B975,DS!$D$3:$I$2489,2,0)</f>
        <v>#N/A</v>
      </c>
      <c r="D975" s="144" t="e">
        <f>VLOOKUP(B975,DS!$D$3:$I$2489,3,0)</f>
        <v>#N/A</v>
      </c>
      <c r="E975" s="145" t="e">
        <f>VLOOKUP(B975,DS!$D$3:$I$2489,5,0)</f>
        <v>#N/A</v>
      </c>
      <c r="F975" s="145" t="e">
        <f>VLOOKUP(B975,DS!$D$3:$I$2489,6,0)</f>
        <v>#N/A</v>
      </c>
      <c r="G975" s="136"/>
      <c r="H975" s="136"/>
      <c r="I975" s="136"/>
      <c r="J975" s="136"/>
      <c r="K975" s="136"/>
      <c r="L975" s="136"/>
      <c r="M975" s="136"/>
      <c r="N975" s="136"/>
      <c r="O975" s="146"/>
      <c r="P975" s="134">
        <f t="shared" si="15"/>
        <v>0</v>
      </c>
      <c r="Q975" s="135" t="str">
        <f>VLOOKUP(P975,IDCODE!$A$1:$B$96,2,0)</f>
        <v>Không</v>
      </c>
      <c r="R975" s="135" t="e">
        <f>VLOOKUP(B975,DS!$D$3:$P$2489,13,0)</f>
        <v>#N/A</v>
      </c>
    </row>
    <row r="976" spans="1:18" ht="13.5">
      <c r="A976" s="133">
        <v>970</v>
      </c>
      <c r="B976" s="142">
        <f>DS!D972</f>
        <v>0</v>
      </c>
      <c r="C976" s="143" t="e">
        <f>VLOOKUP(B976,DS!$D$3:$I$2489,2,0)</f>
        <v>#N/A</v>
      </c>
      <c r="D976" s="144" t="e">
        <f>VLOOKUP(B976,DS!$D$3:$I$2489,3,0)</f>
        <v>#N/A</v>
      </c>
      <c r="E976" s="145" t="e">
        <f>VLOOKUP(B976,DS!$D$3:$I$2489,5,0)</f>
        <v>#N/A</v>
      </c>
      <c r="F976" s="145" t="e">
        <f>VLOOKUP(B976,DS!$D$3:$I$2489,6,0)</f>
        <v>#N/A</v>
      </c>
      <c r="G976" s="136"/>
      <c r="H976" s="136"/>
      <c r="I976" s="136"/>
      <c r="J976" s="136"/>
      <c r="K976" s="136"/>
      <c r="L976" s="136"/>
      <c r="M976" s="136"/>
      <c r="N976" s="136"/>
      <c r="O976" s="146"/>
      <c r="P976" s="134">
        <f t="shared" si="15"/>
        <v>0</v>
      </c>
      <c r="Q976" s="135" t="str">
        <f>VLOOKUP(P976,IDCODE!$A$1:$B$96,2,0)</f>
        <v>Không</v>
      </c>
      <c r="R976" s="135" t="e">
        <f>VLOOKUP(B976,DS!$D$3:$P$2489,13,0)</f>
        <v>#N/A</v>
      </c>
    </row>
    <row r="977" spans="1:18" ht="13.5">
      <c r="A977" s="133">
        <v>971</v>
      </c>
      <c r="B977" s="142">
        <f>DS!D973</f>
        <v>0</v>
      </c>
      <c r="C977" s="143" t="e">
        <f>VLOOKUP(B977,DS!$D$3:$I$2489,2,0)</f>
        <v>#N/A</v>
      </c>
      <c r="D977" s="144" t="e">
        <f>VLOOKUP(B977,DS!$D$3:$I$2489,3,0)</f>
        <v>#N/A</v>
      </c>
      <c r="E977" s="145" t="e">
        <f>VLOOKUP(B977,DS!$D$3:$I$2489,5,0)</f>
        <v>#N/A</v>
      </c>
      <c r="F977" s="145" t="e">
        <f>VLOOKUP(B977,DS!$D$3:$I$2489,6,0)</f>
        <v>#N/A</v>
      </c>
      <c r="G977" s="136"/>
      <c r="H977" s="136"/>
      <c r="I977" s="136"/>
      <c r="J977" s="136"/>
      <c r="K977" s="136"/>
      <c r="L977" s="136"/>
      <c r="M977" s="136"/>
      <c r="N977" s="136"/>
      <c r="O977" s="146"/>
      <c r="P977" s="134">
        <f t="shared" si="15"/>
        <v>0</v>
      </c>
      <c r="Q977" s="135" t="str">
        <f>VLOOKUP(P977,IDCODE!$A$1:$B$96,2,0)</f>
        <v>Không</v>
      </c>
      <c r="R977" s="135" t="e">
        <f>VLOOKUP(B977,DS!$D$3:$P$2489,13,0)</f>
        <v>#N/A</v>
      </c>
    </row>
    <row r="978" spans="1:18" ht="13.5">
      <c r="A978" s="133">
        <v>972</v>
      </c>
      <c r="B978" s="142">
        <f>DS!D974</f>
        <v>0</v>
      </c>
      <c r="C978" s="143" t="e">
        <f>VLOOKUP(B978,DS!$D$3:$I$2489,2,0)</f>
        <v>#N/A</v>
      </c>
      <c r="D978" s="144" t="e">
        <f>VLOOKUP(B978,DS!$D$3:$I$2489,3,0)</f>
        <v>#N/A</v>
      </c>
      <c r="E978" s="145" t="e">
        <f>VLOOKUP(B978,DS!$D$3:$I$2489,5,0)</f>
        <v>#N/A</v>
      </c>
      <c r="F978" s="145" t="e">
        <f>VLOOKUP(B978,DS!$D$3:$I$2489,6,0)</f>
        <v>#N/A</v>
      </c>
      <c r="G978" s="136"/>
      <c r="H978" s="136"/>
      <c r="I978" s="136"/>
      <c r="J978" s="136"/>
      <c r="K978" s="136"/>
      <c r="L978" s="136"/>
      <c r="M978" s="136"/>
      <c r="N978" s="136"/>
      <c r="O978" s="146"/>
      <c r="P978" s="134">
        <f t="shared" si="15"/>
        <v>0</v>
      </c>
      <c r="Q978" s="135" t="str">
        <f>VLOOKUP(P978,IDCODE!$A$1:$B$96,2,0)</f>
        <v>Không</v>
      </c>
      <c r="R978" s="135" t="e">
        <f>VLOOKUP(B978,DS!$D$3:$P$2489,13,0)</f>
        <v>#N/A</v>
      </c>
    </row>
    <row r="979" spans="1:18" ht="13.5">
      <c r="A979" s="133">
        <v>973</v>
      </c>
      <c r="B979" s="142">
        <f>DS!D975</f>
        <v>0</v>
      </c>
      <c r="C979" s="143" t="e">
        <f>VLOOKUP(B979,DS!$D$3:$I$2489,2,0)</f>
        <v>#N/A</v>
      </c>
      <c r="D979" s="144" t="e">
        <f>VLOOKUP(B979,DS!$D$3:$I$2489,3,0)</f>
        <v>#N/A</v>
      </c>
      <c r="E979" s="145" t="e">
        <f>VLOOKUP(B979,DS!$D$3:$I$2489,5,0)</f>
        <v>#N/A</v>
      </c>
      <c r="F979" s="145" t="e">
        <f>VLOOKUP(B979,DS!$D$3:$I$2489,6,0)</f>
        <v>#N/A</v>
      </c>
      <c r="G979" s="136"/>
      <c r="H979" s="136"/>
      <c r="I979" s="136"/>
      <c r="J979" s="136"/>
      <c r="K979" s="136"/>
      <c r="L979" s="136"/>
      <c r="M979" s="136"/>
      <c r="N979" s="136"/>
      <c r="O979" s="146"/>
      <c r="P979" s="134">
        <f t="shared" si="15"/>
        <v>0</v>
      </c>
      <c r="Q979" s="135" t="str">
        <f>VLOOKUP(P979,IDCODE!$A$1:$B$96,2,0)</f>
        <v>Không</v>
      </c>
      <c r="R979" s="135" t="e">
        <f>VLOOKUP(B979,DS!$D$3:$P$2489,13,0)</f>
        <v>#N/A</v>
      </c>
    </row>
    <row r="980" spans="1:18" ht="13.5">
      <c r="A980" s="133">
        <v>974</v>
      </c>
      <c r="B980" s="142">
        <f>DS!D976</f>
        <v>0</v>
      </c>
      <c r="C980" s="143" t="e">
        <f>VLOOKUP(B980,DS!$D$3:$I$2489,2,0)</f>
        <v>#N/A</v>
      </c>
      <c r="D980" s="144" t="e">
        <f>VLOOKUP(B980,DS!$D$3:$I$2489,3,0)</f>
        <v>#N/A</v>
      </c>
      <c r="E980" s="145" t="e">
        <f>VLOOKUP(B980,DS!$D$3:$I$2489,5,0)</f>
        <v>#N/A</v>
      </c>
      <c r="F980" s="145" t="e">
        <f>VLOOKUP(B980,DS!$D$3:$I$2489,6,0)</f>
        <v>#N/A</v>
      </c>
      <c r="G980" s="136"/>
      <c r="H980" s="136"/>
      <c r="I980" s="136"/>
      <c r="J980" s="136"/>
      <c r="K980" s="136"/>
      <c r="L980" s="136"/>
      <c r="M980" s="136"/>
      <c r="N980" s="136"/>
      <c r="O980" s="146"/>
      <c r="P980" s="134">
        <f t="shared" si="15"/>
        <v>0</v>
      </c>
      <c r="Q980" s="135" t="str">
        <f>VLOOKUP(P980,IDCODE!$A$1:$B$96,2,0)</f>
        <v>Không</v>
      </c>
      <c r="R980" s="135" t="e">
        <f>VLOOKUP(B980,DS!$D$3:$P$2489,13,0)</f>
        <v>#N/A</v>
      </c>
    </row>
    <row r="981" spans="1:18" ht="13.5">
      <c r="A981" s="133">
        <v>975</v>
      </c>
      <c r="B981" s="142">
        <f>DS!D977</f>
        <v>0</v>
      </c>
      <c r="C981" s="143" t="e">
        <f>VLOOKUP(B981,DS!$D$3:$I$2489,2,0)</f>
        <v>#N/A</v>
      </c>
      <c r="D981" s="144" t="e">
        <f>VLOOKUP(B981,DS!$D$3:$I$2489,3,0)</f>
        <v>#N/A</v>
      </c>
      <c r="E981" s="145" t="e">
        <f>VLOOKUP(B981,DS!$D$3:$I$2489,5,0)</f>
        <v>#N/A</v>
      </c>
      <c r="F981" s="145" t="e">
        <f>VLOOKUP(B981,DS!$D$3:$I$2489,6,0)</f>
        <v>#N/A</v>
      </c>
      <c r="G981" s="136"/>
      <c r="H981" s="136"/>
      <c r="I981" s="136"/>
      <c r="J981" s="136"/>
      <c r="K981" s="136"/>
      <c r="L981" s="136"/>
      <c r="M981" s="136"/>
      <c r="N981" s="136"/>
      <c r="O981" s="146"/>
      <c r="P981" s="134">
        <f t="shared" si="15"/>
        <v>0</v>
      </c>
      <c r="Q981" s="135" t="str">
        <f>VLOOKUP(P981,IDCODE!$A$1:$B$96,2,0)</f>
        <v>Không</v>
      </c>
      <c r="R981" s="135" t="e">
        <f>VLOOKUP(B981,DS!$D$3:$P$2489,13,0)</f>
        <v>#N/A</v>
      </c>
    </row>
    <row r="982" spans="1:18" ht="13.5">
      <c r="A982" s="133">
        <v>976</v>
      </c>
      <c r="B982" s="142">
        <f>DS!D978</f>
        <v>0</v>
      </c>
      <c r="C982" s="143" t="e">
        <f>VLOOKUP(B982,DS!$D$3:$I$2489,2,0)</f>
        <v>#N/A</v>
      </c>
      <c r="D982" s="144" t="e">
        <f>VLOOKUP(B982,DS!$D$3:$I$2489,3,0)</f>
        <v>#N/A</v>
      </c>
      <c r="E982" s="145" t="e">
        <f>VLOOKUP(B982,DS!$D$3:$I$2489,5,0)</f>
        <v>#N/A</v>
      </c>
      <c r="F982" s="145" t="e">
        <f>VLOOKUP(B982,DS!$D$3:$I$2489,6,0)</f>
        <v>#N/A</v>
      </c>
      <c r="G982" s="136"/>
      <c r="H982" s="136"/>
      <c r="I982" s="136"/>
      <c r="J982" s="136"/>
      <c r="K982" s="136"/>
      <c r="L982" s="136"/>
      <c r="M982" s="136"/>
      <c r="N982" s="136"/>
      <c r="O982" s="146"/>
      <c r="P982" s="134">
        <f t="shared" si="15"/>
        <v>0</v>
      </c>
      <c r="Q982" s="135" t="str">
        <f>VLOOKUP(P982,IDCODE!$A$1:$B$96,2,0)</f>
        <v>Không</v>
      </c>
      <c r="R982" s="135" t="e">
        <f>VLOOKUP(B982,DS!$D$3:$P$2489,13,0)</f>
        <v>#N/A</v>
      </c>
    </row>
    <row r="983" spans="1:18" ht="13.5">
      <c r="A983" s="133">
        <v>977</v>
      </c>
      <c r="B983" s="142">
        <f>DS!D979</f>
        <v>0</v>
      </c>
      <c r="C983" s="143" t="e">
        <f>VLOOKUP(B983,DS!$D$3:$I$2489,2,0)</f>
        <v>#N/A</v>
      </c>
      <c r="D983" s="144" t="e">
        <f>VLOOKUP(B983,DS!$D$3:$I$2489,3,0)</f>
        <v>#N/A</v>
      </c>
      <c r="E983" s="145" t="e">
        <f>VLOOKUP(B983,DS!$D$3:$I$2489,5,0)</f>
        <v>#N/A</v>
      </c>
      <c r="F983" s="145" t="e">
        <f>VLOOKUP(B983,DS!$D$3:$I$2489,6,0)</f>
        <v>#N/A</v>
      </c>
      <c r="G983" s="136"/>
      <c r="H983" s="136"/>
      <c r="I983" s="136"/>
      <c r="J983" s="136"/>
      <c r="K983" s="136"/>
      <c r="L983" s="136"/>
      <c r="M983" s="136"/>
      <c r="N983" s="136"/>
      <c r="O983" s="146"/>
      <c r="P983" s="134">
        <f t="shared" si="15"/>
        <v>0</v>
      </c>
      <c r="Q983" s="135" t="str">
        <f>VLOOKUP(P983,IDCODE!$A$1:$B$96,2,0)</f>
        <v>Không</v>
      </c>
      <c r="R983" s="135" t="e">
        <f>VLOOKUP(B983,DS!$D$3:$P$2489,13,0)</f>
        <v>#N/A</v>
      </c>
    </row>
    <row r="984" spans="1:18" ht="13.5">
      <c r="A984" s="133">
        <v>978</v>
      </c>
      <c r="B984" s="142">
        <f>DS!D980</f>
        <v>0</v>
      </c>
      <c r="C984" s="143" t="e">
        <f>VLOOKUP(B984,DS!$D$3:$I$2489,2,0)</f>
        <v>#N/A</v>
      </c>
      <c r="D984" s="144" t="e">
        <f>VLOOKUP(B984,DS!$D$3:$I$2489,3,0)</f>
        <v>#N/A</v>
      </c>
      <c r="E984" s="145" t="e">
        <f>VLOOKUP(B984,DS!$D$3:$I$2489,5,0)</f>
        <v>#N/A</v>
      </c>
      <c r="F984" s="145" t="e">
        <f>VLOOKUP(B984,DS!$D$3:$I$2489,6,0)</f>
        <v>#N/A</v>
      </c>
      <c r="G984" s="136"/>
      <c r="H984" s="136"/>
      <c r="I984" s="136"/>
      <c r="J984" s="136"/>
      <c r="K984" s="136"/>
      <c r="L984" s="136"/>
      <c r="M984" s="136"/>
      <c r="N984" s="136"/>
      <c r="O984" s="146"/>
      <c r="P984" s="134">
        <f t="shared" si="15"/>
        <v>0</v>
      </c>
      <c r="Q984" s="135" t="str">
        <f>VLOOKUP(P984,IDCODE!$A$1:$B$96,2,0)</f>
        <v>Không</v>
      </c>
      <c r="R984" s="135" t="e">
        <f>VLOOKUP(B984,DS!$D$3:$P$2489,13,0)</f>
        <v>#N/A</v>
      </c>
    </row>
    <row r="985" spans="1:18" ht="13.5">
      <c r="A985" s="133">
        <v>979</v>
      </c>
      <c r="B985" s="142">
        <f>DS!D981</f>
        <v>0</v>
      </c>
      <c r="C985" s="143" t="e">
        <f>VLOOKUP(B985,DS!$D$3:$I$2489,2,0)</f>
        <v>#N/A</v>
      </c>
      <c r="D985" s="144" t="e">
        <f>VLOOKUP(B985,DS!$D$3:$I$2489,3,0)</f>
        <v>#N/A</v>
      </c>
      <c r="E985" s="145" t="e">
        <f>VLOOKUP(B985,DS!$D$3:$I$2489,5,0)</f>
        <v>#N/A</v>
      </c>
      <c r="F985" s="145" t="e">
        <f>VLOOKUP(B985,DS!$D$3:$I$2489,6,0)</f>
        <v>#N/A</v>
      </c>
      <c r="G985" s="136"/>
      <c r="H985" s="136"/>
      <c r="I985" s="136"/>
      <c r="J985" s="136"/>
      <c r="K985" s="136"/>
      <c r="L985" s="136"/>
      <c r="M985" s="136"/>
      <c r="N985" s="136"/>
      <c r="O985" s="146"/>
      <c r="P985" s="134">
        <f t="shared" ref="P985:P1048" si="16">IF(OR(ISNUMBER(O985)=FALSE,$P$6&lt;&gt;100%,O985&lt;4),0,ROUND(SUMPRODUCT($G$6:$O$6,G985:O985),1))</f>
        <v>0</v>
      </c>
      <c r="Q985" s="135" t="str">
        <f>VLOOKUP(P985,IDCODE!$A$1:$B$96,2,0)</f>
        <v>Không</v>
      </c>
      <c r="R985" s="135" t="e">
        <f>VLOOKUP(B985,DS!$D$3:$P$2489,13,0)</f>
        <v>#N/A</v>
      </c>
    </row>
    <row r="986" spans="1:18" ht="13.5">
      <c r="A986" s="133">
        <v>980</v>
      </c>
      <c r="B986" s="142">
        <f>DS!D982</f>
        <v>0</v>
      </c>
      <c r="C986" s="143" t="e">
        <f>VLOOKUP(B986,DS!$D$3:$I$2489,2,0)</f>
        <v>#N/A</v>
      </c>
      <c r="D986" s="144" t="e">
        <f>VLOOKUP(B986,DS!$D$3:$I$2489,3,0)</f>
        <v>#N/A</v>
      </c>
      <c r="E986" s="145" t="e">
        <f>VLOOKUP(B986,DS!$D$3:$I$2489,5,0)</f>
        <v>#N/A</v>
      </c>
      <c r="F986" s="145" t="e">
        <f>VLOOKUP(B986,DS!$D$3:$I$2489,6,0)</f>
        <v>#N/A</v>
      </c>
      <c r="G986" s="136"/>
      <c r="H986" s="136"/>
      <c r="I986" s="136"/>
      <c r="J986" s="136"/>
      <c r="K986" s="136"/>
      <c r="L986" s="136"/>
      <c r="M986" s="136"/>
      <c r="N986" s="136"/>
      <c r="O986" s="146"/>
      <c r="P986" s="134">
        <f t="shared" si="16"/>
        <v>0</v>
      </c>
      <c r="Q986" s="135" t="str">
        <f>VLOOKUP(P986,IDCODE!$A$1:$B$96,2,0)</f>
        <v>Không</v>
      </c>
      <c r="R986" s="135" t="e">
        <f>VLOOKUP(B986,DS!$D$3:$P$2489,13,0)</f>
        <v>#N/A</v>
      </c>
    </row>
    <row r="987" spans="1:18" ht="13.5">
      <c r="A987" s="133">
        <v>981</v>
      </c>
      <c r="B987" s="142">
        <f>DS!D983</f>
        <v>0</v>
      </c>
      <c r="C987" s="143" t="e">
        <f>VLOOKUP(B987,DS!$D$3:$I$2489,2,0)</f>
        <v>#N/A</v>
      </c>
      <c r="D987" s="144" t="e">
        <f>VLOOKUP(B987,DS!$D$3:$I$2489,3,0)</f>
        <v>#N/A</v>
      </c>
      <c r="E987" s="145" t="e">
        <f>VLOOKUP(B987,DS!$D$3:$I$2489,5,0)</f>
        <v>#N/A</v>
      </c>
      <c r="F987" s="145" t="e">
        <f>VLOOKUP(B987,DS!$D$3:$I$2489,6,0)</f>
        <v>#N/A</v>
      </c>
      <c r="G987" s="136"/>
      <c r="H987" s="136"/>
      <c r="I987" s="136"/>
      <c r="J987" s="136"/>
      <c r="K987" s="136"/>
      <c r="L987" s="136"/>
      <c r="M987" s="136"/>
      <c r="N987" s="136"/>
      <c r="O987" s="146"/>
      <c r="P987" s="134">
        <f t="shared" si="16"/>
        <v>0</v>
      </c>
      <c r="Q987" s="135" t="str">
        <f>VLOOKUP(P987,IDCODE!$A$1:$B$96,2,0)</f>
        <v>Không</v>
      </c>
      <c r="R987" s="135" t="e">
        <f>VLOOKUP(B987,DS!$D$3:$P$2489,13,0)</f>
        <v>#N/A</v>
      </c>
    </row>
    <row r="988" spans="1:18" ht="13.5">
      <c r="A988" s="133">
        <v>982</v>
      </c>
      <c r="B988" s="142">
        <f>DS!D984</f>
        <v>0</v>
      </c>
      <c r="C988" s="143" t="e">
        <f>VLOOKUP(B988,DS!$D$3:$I$2489,2,0)</f>
        <v>#N/A</v>
      </c>
      <c r="D988" s="144" t="e">
        <f>VLOOKUP(B988,DS!$D$3:$I$2489,3,0)</f>
        <v>#N/A</v>
      </c>
      <c r="E988" s="145" t="e">
        <f>VLOOKUP(B988,DS!$D$3:$I$2489,5,0)</f>
        <v>#N/A</v>
      </c>
      <c r="F988" s="145" t="e">
        <f>VLOOKUP(B988,DS!$D$3:$I$2489,6,0)</f>
        <v>#N/A</v>
      </c>
      <c r="G988" s="136"/>
      <c r="H988" s="136"/>
      <c r="I988" s="136"/>
      <c r="J988" s="136"/>
      <c r="K988" s="136"/>
      <c r="L988" s="136"/>
      <c r="M988" s="136"/>
      <c r="N988" s="136"/>
      <c r="O988" s="146"/>
      <c r="P988" s="134">
        <f t="shared" si="16"/>
        <v>0</v>
      </c>
      <c r="Q988" s="135" t="str">
        <f>VLOOKUP(P988,IDCODE!$A$1:$B$96,2,0)</f>
        <v>Không</v>
      </c>
      <c r="R988" s="135" t="e">
        <f>VLOOKUP(B988,DS!$D$3:$P$2489,13,0)</f>
        <v>#N/A</v>
      </c>
    </row>
    <row r="989" spans="1:18" ht="13.5">
      <c r="A989" s="133">
        <v>983</v>
      </c>
      <c r="B989" s="142">
        <f>DS!D985</f>
        <v>0</v>
      </c>
      <c r="C989" s="143" t="e">
        <f>VLOOKUP(B989,DS!$D$3:$I$2489,2,0)</f>
        <v>#N/A</v>
      </c>
      <c r="D989" s="144" t="e">
        <f>VLOOKUP(B989,DS!$D$3:$I$2489,3,0)</f>
        <v>#N/A</v>
      </c>
      <c r="E989" s="145" t="e">
        <f>VLOOKUP(B989,DS!$D$3:$I$2489,5,0)</f>
        <v>#N/A</v>
      </c>
      <c r="F989" s="145" t="e">
        <f>VLOOKUP(B989,DS!$D$3:$I$2489,6,0)</f>
        <v>#N/A</v>
      </c>
      <c r="G989" s="136"/>
      <c r="H989" s="136"/>
      <c r="I989" s="136"/>
      <c r="J989" s="136"/>
      <c r="K989" s="136"/>
      <c r="L989" s="136"/>
      <c r="M989" s="136"/>
      <c r="N989" s="136"/>
      <c r="O989" s="146"/>
      <c r="P989" s="134">
        <f t="shared" si="16"/>
        <v>0</v>
      </c>
      <c r="Q989" s="135" t="str">
        <f>VLOOKUP(P989,IDCODE!$A$1:$B$96,2,0)</f>
        <v>Không</v>
      </c>
      <c r="R989" s="135" t="e">
        <f>VLOOKUP(B989,DS!$D$3:$P$2489,13,0)</f>
        <v>#N/A</v>
      </c>
    </row>
    <row r="990" spans="1:18" ht="13.5">
      <c r="A990" s="133">
        <v>984</v>
      </c>
      <c r="B990" s="142">
        <f>DS!D986</f>
        <v>0</v>
      </c>
      <c r="C990" s="143" t="e">
        <f>VLOOKUP(B990,DS!$D$3:$I$2489,2,0)</f>
        <v>#N/A</v>
      </c>
      <c r="D990" s="144" t="e">
        <f>VLOOKUP(B990,DS!$D$3:$I$2489,3,0)</f>
        <v>#N/A</v>
      </c>
      <c r="E990" s="145" t="e">
        <f>VLOOKUP(B990,DS!$D$3:$I$2489,5,0)</f>
        <v>#N/A</v>
      </c>
      <c r="F990" s="145" t="e">
        <f>VLOOKUP(B990,DS!$D$3:$I$2489,6,0)</f>
        <v>#N/A</v>
      </c>
      <c r="G990" s="136"/>
      <c r="H990" s="136"/>
      <c r="I990" s="136"/>
      <c r="J990" s="136"/>
      <c r="K990" s="136"/>
      <c r="L990" s="136"/>
      <c r="M990" s="136"/>
      <c r="N990" s="136"/>
      <c r="O990" s="146"/>
      <c r="P990" s="134">
        <f t="shared" si="16"/>
        <v>0</v>
      </c>
      <c r="Q990" s="135" t="str">
        <f>VLOOKUP(P990,IDCODE!$A$1:$B$96,2,0)</f>
        <v>Không</v>
      </c>
      <c r="R990" s="135" t="e">
        <f>VLOOKUP(B990,DS!$D$3:$P$2489,13,0)</f>
        <v>#N/A</v>
      </c>
    </row>
    <row r="991" spans="1:18" ht="13.5">
      <c r="A991" s="133">
        <v>985</v>
      </c>
      <c r="B991" s="142">
        <f>DS!D987</f>
        <v>0</v>
      </c>
      <c r="C991" s="143" t="e">
        <f>VLOOKUP(B991,DS!$D$3:$I$2489,2,0)</f>
        <v>#N/A</v>
      </c>
      <c r="D991" s="144" t="e">
        <f>VLOOKUP(B991,DS!$D$3:$I$2489,3,0)</f>
        <v>#N/A</v>
      </c>
      <c r="E991" s="145" t="e">
        <f>VLOOKUP(B991,DS!$D$3:$I$2489,5,0)</f>
        <v>#N/A</v>
      </c>
      <c r="F991" s="145" t="e">
        <f>VLOOKUP(B991,DS!$D$3:$I$2489,6,0)</f>
        <v>#N/A</v>
      </c>
      <c r="G991" s="136"/>
      <c r="H991" s="136"/>
      <c r="I991" s="136"/>
      <c r="J991" s="136"/>
      <c r="K991" s="136"/>
      <c r="L991" s="136"/>
      <c r="M991" s="136"/>
      <c r="N991" s="136"/>
      <c r="O991" s="146"/>
      <c r="P991" s="134">
        <f t="shared" si="16"/>
        <v>0</v>
      </c>
      <c r="Q991" s="135" t="str">
        <f>VLOOKUP(P991,IDCODE!$A$1:$B$96,2,0)</f>
        <v>Không</v>
      </c>
      <c r="R991" s="135" t="e">
        <f>VLOOKUP(B991,DS!$D$3:$P$2489,13,0)</f>
        <v>#N/A</v>
      </c>
    </row>
    <row r="992" spans="1:18" ht="13.5">
      <c r="A992" s="133">
        <v>986</v>
      </c>
      <c r="B992" s="142">
        <f>DS!D988</f>
        <v>0</v>
      </c>
      <c r="C992" s="143" t="e">
        <f>VLOOKUP(B992,DS!$D$3:$I$2489,2,0)</f>
        <v>#N/A</v>
      </c>
      <c r="D992" s="144" t="e">
        <f>VLOOKUP(B992,DS!$D$3:$I$2489,3,0)</f>
        <v>#N/A</v>
      </c>
      <c r="E992" s="145" t="e">
        <f>VLOOKUP(B992,DS!$D$3:$I$2489,5,0)</f>
        <v>#N/A</v>
      </c>
      <c r="F992" s="145" t="e">
        <f>VLOOKUP(B992,DS!$D$3:$I$2489,6,0)</f>
        <v>#N/A</v>
      </c>
      <c r="G992" s="136"/>
      <c r="H992" s="136"/>
      <c r="I992" s="136"/>
      <c r="J992" s="136"/>
      <c r="K992" s="136"/>
      <c r="L992" s="136"/>
      <c r="M992" s="136"/>
      <c r="N992" s="136"/>
      <c r="O992" s="146"/>
      <c r="P992" s="134">
        <f t="shared" si="16"/>
        <v>0</v>
      </c>
      <c r="Q992" s="135" t="str">
        <f>VLOOKUP(P992,IDCODE!$A$1:$B$96,2,0)</f>
        <v>Không</v>
      </c>
      <c r="R992" s="135" t="e">
        <f>VLOOKUP(B992,DS!$D$3:$P$2489,13,0)</f>
        <v>#N/A</v>
      </c>
    </row>
    <row r="993" spans="1:18" ht="13.5">
      <c r="A993" s="133">
        <v>987</v>
      </c>
      <c r="B993" s="142">
        <f>DS!D989</f>
        <v>0</v>
      </c>
      <c r="C993" s="143" t="e">
        <f>VLOOKUP(B993,DS!$D$3:$I$2489,2,0)</f>
        <v>#N/A</v>
      </c>
      <c r="D993" s="144" t="e">
        <f>VLOOKUP(B993,DS!$D$3:$I$2489,3,0)</f>
        <v>#N/A</v>
      </c>
      <c r="E993" s="145" t="e">
        <f>VLOOKUP(B993,DS!$D$3:$I$2489,5,0)</f>
        <v>#N/A</v>
      </c>
      <c r="F993" s="145" t="e">
        <f>VLOOKUP(B993,DS!$D$3:$I$2489,6,0)</f>
        <v>#N/A</v>
      </c>
      <c r="G993" s="136"/>
      <c r="H993" s="136"/>
      <c r="I993" s="136"/>
      <c r="J993" s="136"/>
      <c r="K993" s="136"/>
      <c r="L993" s="136"/>
      <c r="M993" s="136"/>
      <c r="N993" s="136"/>
      <c r="O993" s="146"/>
      <c r="P993" s="134">
        <f t="shared" si="16"/>
        <v>0</v>
      </c>
      <c r="Q993" s="135" t="str">
        <f>VLOOKUP(P993,IDCODE!$A$1:$B$96,2,0)</f>
        <v>Không</v>
      </c>
      <c r="R993" s="135" t="e">
        <f>VLOOKUP(B993,DS!$D$3:$P$2489,13,0)</f>
        <v>#N/A</v>
      </c>
    </row>
    <row r="994" spans="1:18" ht="13.5">
      <c r="A994" s="133">
        <v>988</v>
      </c>
      <c r="B994" s="142">
        <f>DS!D990</f>
        <v>0</v>
      </c>
      <c r="C994" s="143" t="e">
        <f>VLOOKUP(B994,DS!$D$3:$I$2489,2,0)</f>
        <v>#N/A</v>
      </c>
      <c r="D994" s="144" t="e">
        <f>VLOOKUP(B994,DS!$D$3:$I$2489,3,0)</f>
        <v>#N/A</v>
      </c>
      <c r="E994" s="145" t="e">
        <f>VLOOKUP(B994,DS!$D$3:$I$2489,5,0)</f>
        <v>#N/A</v>
      </c>
      <c r="F994" s="145" t="e">
        <f>VLOOKUP(B994,DS!$D$3:$I$2489,6,0)</f>
        <v>#N/A</v>
      </c>
      <c r="G994" s="136"/>
      <c r="H994" s="136"/>
      <c r="I994" s="136"/>
      <c r="J994" s="136"/>
      <c r="K994" s="136"/>
      <c r="L994" s="136"/>
      <c r="M994" s="136"/>
      <c r="N994" s="136"/>
      <c r="O994" s="146"/>
      <c r="P994" s="134">
        <f t="shared" si="16"/>
        <v>0</v>
      </c>
      <c r="Q994" s="135" t="str">
        <f>VLOOKUP(P994,IDCODE!$A$1:$B$96,2,0)</f>
        <v>Không</v>
      </c>
      <c r="R994" s="135" t="e">
        <f>VLOOKUP(B994,DS!$D$3:$P$2489,13,0)</f>
        <v>#N/A</v>
      </c>
    </row>
    <row r="995" spans="1:18" ht="13.5">
      <c r="A995" s="133">
        <v>989</v>
      </c>
      <c r="B995" s="142">
        <f>DS!D991</f>
        <v>0</v>
      </c>
      <c r="C995" s="143" t="e">
        <f>VLOOKUP(B995,DS!$D$3:$I$2489,2,0)</f>
        <v>#N/A</v>
      </c>
      <c r="D995" s="144" t="e">
        <f>VLOOKUP(B995,DS!$D$3:$I$2489,3,0)</f>
        <v>#N/A</v>
      </c>
      <c r="E995" s="145" t="e">
        <f>VLOOKUP(B995,DS!$D$3:$I$2489,5,0)</f>
        <v>#N/A</v>
      </c>
      <c r="F995" s="145" t="e">
        <f>VLOOKUP(B995,DS!$D$3:$I$2489,6,0)</f>
        <v>#N/A</v>
      </c>
      <c r="G995" s="136"/>
      <c r="H995" s="136"/>
      <c r="I995" s="136"/>
      <c r="J995" s="136"/>
      <c r="K995" s="136"/>
      <c r="L995" s="136"/>
      <c r="M995" s="136"/>
      <c r="N995" s="136"/>
      <c r="O995" s="146"/>
      <c r="P995" s="134">
        <f t="shared" si="16"/>
        <v>0</v>
      </c>
      <c r="Q995" s="135" t="str">
        <f>VLOOKUP(P995,IDCODE!$A$1:$B$96,2,0)</f>
        <v>Không</v>
      </c>
      <c r="R995" s="135" t="e">
        <f>VLOOKUP(B995,DS!$D$3:$P$2489,13,0)</f>
        <v>#N/A</v>
      </c>
    </row>
    <row r="996" spans="1:18" ht="13.5">
      <c r="A996" s="133">
        <v>990</v>
      </c>
      <c r="B996" s="142">
        <f>DS!D992</f>
        <v>0</v>
      </c>
      <c r="C996" s="143" t="e">
        <f>VLOOKUP(B996,DS!$D$3:$I$2489,2,0)</f>
        <v>#N/A</v>
      </c>
      <c r="D996" s="144" t="e">
        <f>VLOOKUP(B996,DS!$D$3:$I$2489,3,0)</f>
        <v>#N/A</v>
      </c>
      <c r="E996" s="145" t="e">
        <f>VLOOKUP(B996,DS!$D$3:$I$2489,5,0)</f>
        <v>#N/A</v>
      </c>
      <c r="F996" s="145" t="e">
        <f>VLOOKUP(B996,DS!$D$3:$I$2489,6,0)</f>
        <v>#N/A</v>
      </c>
      <c r="G996" s="136"/>
      <c r="H996" s="136"/>
      <c r="I996" s="136"/>
      <c r="J996" s="136"/>
      <c r="K996" s="136"/>
      <c r="L996" s="136"/>
      <c r="M996" s="136"/>
      <c r="N996" s="136"/>
      <c r="O996" s="146"/>
      <c r="P996" s="134">
        <f t="shared" si="16"/>
        <v>0</v>
      </c>
      <c r="Q996" s="135" t="str">
        <f>VLOOKUP(P996,IDCODE!$A$1:$B$96,2,0)</f>
        <v>Không</v>
      </c>
      <c r="R996" s="135" t="e">
        <f>VLOOKUP(B996,DS!$D$3:$P$2489,13,0)</f>
        <v>#N/A</v>
      </c>
    </row>
    <row r="997" spans="1:18" ht="13.5">
      <c r="A997" s="133">
        <v>991</v>
      </c>
      <c r="B997" s="142">
        <f>DS!D993</f>
        <v>0</v>
      </c>
      <c r="C997" s="143" t="e">
        <f>VLOOKUP(B997,DS!$D$3:$I$2489,2,0)</f>
        <v>#N/A</v>
      </c>
      <c r="D997" s="144" t="e">
        <f>VLOOKUP(B997,DS!$D$3:$I$2489,3,0)</f>
        <v>#N/A</v>
      </c>
      <c r="E997" s="145" t="e">
        <f>VLOOKUP(B997,DS!$D$3:$I$2489,5,0)</f>
        <v>#N/A</v>
      </c>
      <c r="F997" s="145" t="e">
        <f>VLOOKUP(B997,DS!$D$3:$I$2489,6,0)</f>
        <v>#N/A</v>
      </c>
      <c r="G997" s="136"/>
      <c r="H997" s="136"/>
      <c r="I997" s="136"/>
      <c r="J997" s="136"/>
      <c r="K997" s="136"/>
      <c r="L997" s="136"/>
      <c r="M997" s="136"/>
      <c r="N997" s="136"/>
      <c r="O997" s="146"/>
      <c r="P997" s="134">
        <f t="shared" si="16"/>
        <v>0</v>
      </c>
      <c r="Q997" s="135" t="str">
        <f>VLOOKUP(P997,IDCODE!$A$1:$B$96,2,0)</f>
        <v>Không</v>
      </c>
      <c r="R997" s="135" t="e">
        <f>VLOOKUP(B997,DS!$D$3:$P$2489,13,0)</f>
        <v>#N/A</v>
      </c>
    </row>
    <row r="998" spans="1:18" ht="13.5">
      <c r="A998" s="133">
        <v>992</v>
      </c>
      <c r="B998" s="142">
        <f>DS!D994</f>
        <v>0</v>
      </c>
      <c r="C998" s="143" t="e">
        <f>VLOOKUP(B998,DS!$D$3:$I$2489,2,0)</f>
        <v>#N/A</v>
      </c>
      <c r="D998" s="144" t="e">
        <f>VLOOKUP(B998,DS!$D$3:$I$2489,3,0)</f>
        <v>#N/A</v>
      </c>
      <c r="E998" s="145" t="e">
        <f>VLOOKUP(B998,DS!$D$3:$I$2489,5,0)</f>
        <v>#N/A</v>
      </c>
      <c r="F998" s="145" t="e">
        <f>VLOOKUP(B998,DS!$D$3:$I$2489,6,0)</f>
        <v>#N/A</v>
      </c>
      <c r="G998" s="136"/>
      <c r="H998" s="136"/>
      <c r="I998" s="136"/>
      <c r="J998" s="136"/>
      <c r="K998" s="136"/>
      <c r="L998" s="136"/>
      <c r="M998" s="136"/>
      <c r="N998" s="136"/>
      <c r="O998" s="146"/>
      <c r="P998" s="134">
        <f t="shared" si="16"/>
        <v>0</v>
      </c>
      <c r="Q998" s="135" t="str">
        <f>VLOOKUP(P998,IDCODE!$A$1:$B$96,2,0)</f>
        <v>Không</v>
      </c>
      <c r="R998" s="135" t="e">
        <f>VLOOKUP(B998,DS!$D$3:$P$2489,13,0)</f>
        <v>#N/A</v>
      </c>
    </row>
    <row r="999" spans="1:18" ht="13.5">
      <c r="A999" s="133">
        <v>993</v>
      </c>
      <c r="B999" s="142">
        <f>DS!D995</f>
        <v>0</v>
      </c>
      <c r="C999" s="143" t="e">
        <f>VLOOKUP(B999,DS!$D$3:$I$2489,2,0)</f>
        <v>#N/A</v>
      </c>
      <c r="D999" s="144" t="e">
        <f>VLOOKUP(B999,DS!$D$3:$I$2489,3,0)</f>
        <v>#N/A</v>
      </c>
      <c r="E999" s="145" t="e">
        <f>VLOOKUP(B999,DS!$D$3:$I$2489,5,0)</f>
        <v>#N/A</v>
      </c>
      <c r="F999" s="145" t="e">
        <f>VLOOKUP(B999,DS!$D$3:$I$2489,6,0)</f>
        <v>#N/A</v>
      </c>
      <c r="G999" s="136"/>
      <c r="H999" s="136"/>
      <c r="I999" s="136"/>
      <c r="J999" s="136"/>
      <c r="K999" s="136"/>
      <c r="L999" s="136"/>
      <c r="M999" s="136"/>
      <c r="N999" s="136"/>
      <c r="O999" s="146"/>
      <c r="P999" s="134">
        <f t="shared" si="16"/>
        <v>0</v>
      </c>
      <c r="Q999" s="135" t="str">
        <f>VLOOKUP(P999,IDCODE!$A$1:$B$96,2,0)</f>
        <v>Không</v>
      </c>
      <c r="R999" s="135" t="e">
        <f>VLOOKUP(B999,DS!$D$3:$P$2489,13,0)</f>
        <v>#N/A</v>
      </c>
    </row>
    <row r="1000" spans="1:18" ht="13.5">
      <c r="A1000" s="133">
        <v>994</v>
      </c>
      <c r="B1000" s="142">
        <f>DS!D996</f>
        <v>0</v>
      </c>
      <c r="C1000" s="143" t="e">
        <f>VLOOKUP(B1000,DS!$D$3:$I$2489,2,0)</f>
        <v>#N/A</v>
      </c>
      <c r="D1000" s="144" t="e">
        <f>VLOOKUP(B1000,DS!$D$3:$I$2489,3,0)</f>
        <v>#N/A</v>
      </c>
      <c r="E1000" s="145" t="e">
        <f>VLOOKUP(B1000,DS!$D$3:$I$2489,5,0)</f>
        <v>#N/A</v>
      </c>
      <c r="F1000" s="145" t="e">
        <f>VLOOKUP(B1000,DS!$D$3:$I$2489,6,0)</f>
        <v>#N/A</v>
      </c>
      <c r="G1000" s="136"/>
      <c r="H1000" s="136"/>
      <c r="I1000" s="136"/>
      <c r="J1000" s="136"/>
      <c r="K1000" s="136"/>
      <c r="L1000" s="136"/>
      <c r="M1000" s="136"/>
      <c r="N1000" s="136"/>
      <c r="O1000" s="146"/>
      <c r="P1000" s="134">
        <f t="shared" si="16"/>
        <v>0</v>
      </c>
      <c r="Q1000" s="135" t="str">
        <f>VLOOKUP(P1000,IDCODE!$A$1:$B$96,2,0)</f>
        <v>Không</v>
      </c>
      <c r="R1000" s="135" t="e">
        <f>VLOOKUP(B1000,DS!$D$3:$P$2489,13,0)</f>
        <v>#N/A</v>
      </c>
    </row>
    <row r="1001" spans="1:18" ht="13.5">
      <c r="A1001" s="133">
        <v>995</v>
      </c>
      <c r="B1001" s="142">
        <f>DS!D997</f>
        <v>0</v>
      </c>
      <c r="C1001" s="143" t="e">
        <f>VLOOKUP(B1001,DS!$D$3:$I$2489,2,0)</f>
        <v>#N/A</v>
      </c>
      <c r="D1001" s="144" t="e">
        <f>VLOOKUP(B1001,DS!$D$3:$I$2489,3,0)</f>
        <v>#N/A</v>
      </c>
      <c r="E1001" s="145" t="e">
        <f>VLOOKUP(B1001,DS!$D$3:$I$2489,5,0)</f>
        <v>#N/A</v>
      </c>
      <c r="F1001" s="145" t="e">
        <f>VLOOKUP(B1001,DS!$D$3:$I$2489,6,0)</f>
        <v>#N/A</v>
      </c>
      <c r="G1001" s="136"/>
      <c r="H1001" s="136"/>
      <c r="I1001" s="136"/>
      <c r="J1001" s="136"/>
      <c r="K1001" s="136"/>
      <c r="L1001" s="136"/>
      <c r="M1001" s="136"/>
      <c r="N1001" s="136"/>
      <c r="O1001" s="146"/>
      <c r="P1001" s="134">
        <f t="shared" si="16"/>
        <v>0</v>
      </c>
      <c r="Q1001" s="135" t="str">
        <f>VLOOKUP(P1001,IDCODE!$A$1:$B$96,2,0)</f>
        <v>Không</v>
      </c>
      <c r="R1001" s="135" t="e">
        <f>VLOOKUP(B1001,DS!$D$3:$P$2489,13,0)</f>
        <v>#N/A</v>
      </c>
    </row>
    <row r="1002" spans="1:18" ht="13.5">
      <c r="A1002" s="133">
        <v>996</v>
      </c>
      <c r="B1002" s="142">
        <f>DS!D998</f>
        <v>0</v>
      </c>
      <c r="C1002" s="143" t="e">
        <f>VLOOKUP(B1002,DS!$D$3:$I$2489,2,0)</f>
        <v>#N/A</v>
      </c>
      <c r="D1002" s="144" t="e">
        <f>VLOOKUP(B1002,DS!$D$3:$I$2489,3,0)</f>
        <v>#N/A</v>
      </c>
      <c r="E1002" s="145" t="e">
        <f>VLOOKUP(B1002,DS!$D$3:$I$2489,5,0)</f>
        <v>#N/A</v>
      </c>
      <c r="F1002" s="145" t="e">
        <f>VLOOKUP(B1002,DS!$D$3:$I$2489,6,0)</f>
        <v>#N/A</v>
      </c>
      <c r="G1002" s="136"/>
      <c r="H1002" s="136"/>
      <c r="I1002" s="136"/>
      <c r="J1002" s="136"/>
      <c r="K1002" s="136"/>
      <c r="L1002" s="136"/>
      <c r="M1002" s="136"/>
      <c r="N1002" s="136"/>
      <c r="O1002" s="146"/>
      <c r="P1002" s="134">
        <f t="shared" si="16"/>
        <v>0</v>
      </c>
      <c r="Q1002" s="135" t="str">
        <f>VLOOKUP(P1002,IDCODE!$A$1:$B$96,2,0)</f>
        <v>Không</v>
      </c>
      <c r="R1002" s="135" t="e">
        <f>VLOOKUP(B1002,DS!$D$3:$P$2489,13,0)</f>
        <v>#N/A</v>
      </c>
    </row>
    <row r="1003" spans="1:18" ht="13.5">
      <c r="A1003" s="133">
        <v>997</v>
      </c>
      <c r="B1003" s="142">
        <f>DS!D999</f>
        <v>0</v>
      </c>
      <c r="C1003" s="143" t="e">
        <f>VLOOKUP(B1003,DS!$D$3:$I$2489,2,0)</f>
        <v>#N/A</v>
      </c>
      <c r="D1003" s="144" t="e">
        <f>VLOOKUP(B1003,DS!$D$3:$I$2489,3,0)</f>
        <v>#N/A</v>
      </c>
      <c r="E1003" s="145" t="e">
        <f>VLOOKUP(B1003,DS!$D$3:$I$2489,5,0)</f>
        <v>#N/A</v>
      </c>
      <c r="F1003" s="145" t="e">
        <f>VLOOKUP(B1003,DS!$D$3:$I$2489,6,0)</f>
        <v>#N/A</v>
      </c>
      <c r="G1003" s="136"/>
      <c r="H1003" s="136"/>
      <c r="I1003" s="136"/>
      <c r="J1003" s="136"/>
      <c r="K1003" s="136"/>
      <c r="L1003" s="136"/>
      <c r="M1003" s="136"/>
      <c r="N1003" s="136"/>
      <c r="O1003" s="146"/>
      <c r="P1003" s="134">
        <f t="shared" si="16"/>
        <v>0</v>
      </c>
      <c r="Q1003" s="135" t="str">
        <f>VLOOKUP(P1003,IDCODE!$A$1:$B$96,2,0)</f>
        <v>Không</v>
      </c>
      <c r="R1003" s="135" t="e">
        <f>VLOOKUP(B1003,DS!$D$3:$P$2489,13,0)</f>
        <v>#N/A</v>
      </c>
    </row>
    <row r="1004" spans="1:18" ht="13.5">
      <c r="A1004" s="133">
        <v>998</v>
      </c>
      <c r="B1004" s="142">
        <f>DS!D1000</f>
        <v>0</v>
      </c>
      <c r="C1004" s="143" t="e">
        <f>VLOOKUP(B1004,DS!$D$3:$I$2489,2,0)</f>
        <v>#N/A</v>
      </c>
      <c r="D1004" s="144" t="e">
        <f>VLOOKUP(B1004,DS!$D$3:$I$2489,3,0)</f>
        <v>#N/A</v>
      </c>
      <c r="E1004" s="145" t="e">
        <f>VLOOKUP(B1004,DS!$D$3:$I$2489,5,0)</f>
        <v>#N/A</v>
      </c>
      <c r="F1004" s="145" t="e">
        <f>VLOOKUP(B1004,DS!$D$3:$I$2489,6,0)</f>
        <v>#N/A</v>
      </c>
      <c r="G1004" s="136"/>
      <c r="H1004" s="136"/>
      <c r="I1004" s="136"/>
      <c r="J1004" s="136"/>
      <c r="K1004" s="136"/>
      <c r="L1004" s="136"/>
      <c r="M1004" s="136"/>
      <c r="N1004" s="136"/>
      <c r="O1004" s="146"/>
      <c r="P1004" s="134">
        <f t="shared" si="16"/>
        <v>0</v>
      </c>
      <c r="Q1004" s="135" t="str">
        <f>VLOOKUP(P1004,IDCODE!$A$1:$B$96,2,0)</f>
        <v>Không</v>
      </c>
      <c r="R1004" s="135" t="e">
        <f>VLOOKUP(B1004,DS!$D$3:$P$2489,13,0)</f>
        <v>#N/A</v>
      </c>
    </row>
    <row r="1005" spans="1:18" ht="13.5">
      <c r="A1005" s="133">
        <v>999</v>
      </c>
      <c r="B1005" s="142">
        <f>DS!D1001</f>
        <v>0</v>
      </c>
      <c r="C1005" s="143" t="e">
        <f>VLOOKUP(B1005,DS!$D$3:$I$2489,2,0)</f>
        <v>#N/A</v>
      </c>
      <c r="D1005" s="144" t="e">
        <f>VLOOKUP(B1005,DS!$D$3:$I$2489,3,0)</f>
        <v>#N/A</v>
      </c>
      <c r="E1005" s="145" t="e">
        <f>VLOOKUP(B1005,DS!$D$3:$I$2489,5,0)</f>
        <v>#N/A</v>
      </c>
      <c r="F1005" s="145" t="e">
        <f>VLOOKUP(B1005,DS!$D$3:$I$2489,6,0)</f>
        <v>#N/A</v>
      </c>
      <c r="G1005" s="136"/>
      <c r="H1005" s="136"/>
      <c r="I1005" s="136"/>
      <c r="J1005" s="136"/>
      <c r="K1005" s="136"/>
      <c r="L1005" s="136"/>
      <c r="M1005" s="136"/>
      <c r="N1005" s="136"/>
      <c r="O1005" s="146"/>
      <c r="P1005" s="134">
        <f t="shared" si="16"/>
        <v>0</v>
      </c>
      <c r="Q1005" s="135" t="str">
        <f>VLOOKUP(P1005,IDCODE!$A$1:$B$96,2,0)</f>
        <v>Không</v>
      </c>
      <c r="R1005" s="135" t="e">
        <f>VLOOKUP(B1005,DS!$D$3:$P$2489,13,0)</f>
        <v>#N/A</v>
      </c>
    </row>
    <row r="1006" spans="1:18" ht="13.5">
      <c r="A1006" s="133">
        <v>1000</v>
      </c>
      <c r="B1006" s="142">
        <f>DS!D1002</f>
        <v>0</v>
      </c>
      <c r="C1006" s="143" t="e">
        <f>VLOOKUP(B1006,DS!$D$3:$I$2489,2,0)</f>
        <v>#N/A</v>
      </c>
      <c r="D1006" s="144" t="e">
        <f>VLOOKUP(B1006,DS!$D$3:$I$2489,3,0)</f>
        <v>#N/A</v>
      </c>
      <c r="E1006" s="145" t="e">
        <f>VLOOKUP(B1006,DS!$D$3:$I$2489,5,0)</f>
        <v>#N/A</v>
      </c>
      <c r="F1006" s="145" t="e">
        <f>VLOOKUP(B1006,DS!$D$3:$I$2489,6,0)</f>
        <v>#N/A</v>
      </c>
      <c r="G1006" s="136"/>
      <c r="H1006" s="136"/>
      <c r="I1006" s="136"/>
      <c r="J1006" s="136"/>
      <c r="K1006" s="136"/>
      <c r="L1006" s="136"/>
      <c r="M1006" s="136"/>
      <c r="N1006" s="136"/>
      <c r="O1006" s="146"/>
      <c r="P1006" s="134">
        <f t="shared" si="16"/>
        <v>0</v>
      </c>
      <c r="Q1006" s="135" t="str">
        <f>VLOOKUP(P1006,IDCODE!$A$1:$B$96,2,0)</f>
        <v>Không</v>
      </c>
      <c r="R1006" s="135" t="e">
        <f>VLOOKUP(B1006,DS!$D$3:$P$2489,13,0)</f>
        <v>#N/A</v>
      </c>
    </row>
    <row r="1007" spans="1:18" ht="13.5">
      <c r="A1007" s="133">
        <v>1001</v>
      </c>
      <c r="B1007" s="142">
        <f>DS!D1003</f>
        <v>0</v>
      </c>
      <c r="C1007" s="143" t="e">
        <f>VLOOKUP(B1007,DS!$D$3:$I$2489,2,0)</f>
        <v>#N/A</v>
      </c>
      <c r="D1007" s="144" t="e">
        <f>VLOOKUP(B1007,DS!$D$3:$I$2489,3,0)</f>
        <v>#N/A</v>
      </c>
      <c r="E1007" s="145" t="e">
        <f>VLOOKUP(B1007,DS!$D$3:$I$2489,5,0)</f>
        <v>#N/A</v>
      </c>
      <c r="F1007" s="145" t="e">
        <f>VLOOKUP(B1007,DS!$D$3:$I$2489,6,0)</f>
        <v>#N/A</v>
      </c>
      <c r="G1007" s="136"/>
      <c r="H1007" s="136"/>
      <c r="I1007" s="136"/>
      <c r="J1007" s="136"/>
      <c r="K1007" s="136"/>
      <c r="L1007" s="136"/>
      <c r="M1007" s="136"/>
      <c r="N1007" s="136"/>
      <c r="O1007" s="146"/>
      <c r="P1007" s="134">
        <f t="shared" si="16"/>
        <v>0</v>
      </c>
      <c r="Q1007" s="135" t="str">
        <f>VLOOKUP(P1007,IDCODE!$A$1:$B$96,2,0)</f>
        <v>Không</v>
      </c>
      <c r="R1007" s="135" t="e">
        <f>VLOOKUP(B1007,DS!$D$3:$P$2489,13,0)</f>
        <v>#N/A</v>
      </c>
    </row>
    <row r="1008" spans="1:18" ht="13.5">
      <c r="A1008" s="133">
        <v>1002</v>
      </c>
      <c r="B1008" s="142">
        <f>DS!D1004</f>
        <v>0</v>
      </c>
      <c r="C1008" s="143" t="e">
        <f>VLOOKUP(B1008,DS!$D$3:$I$2489,2,0)</f>
        <v>#N/A</v>
      </c>
      <c r="D1008" s="144" t="e">
        <f>VLOOKUP(B1008,DS!$D$3:$I$2489,3,0)</f>
        <v>#N/A</v>
      </c>
      <c r="E1008" s="145" t="e">
        <f>VLOOKUP(B1008,DS!$D$3:$I$2489,5,0)</f>
        <v>#N/A</v>
      </c>
      <c r="F1008" s="145" t="e">
        <f>VLOOKUP(B1008,DS!$D$3:$I$2489,6,0)</f>
        <v>#N/A</v>
      </c>
      <c r="G1008" s="136"/>
      <c r="H1008" s="136"/>
      <c r="I1008" s="136"/>
      <c r="J1008" s="136"/>
      <c r="K1008" s="136"/>
      <c r="L1008" s="136"/>
      <c r="M1008" s="136"/>
      <c r="N1008" s="136"/>
      <c r="O1008" s="146"/>
      <c r="P1008" s="134">
        <f t="shared" si="16"/>
        <v>0</v>
      </c>
      <c r="Q1008" s="135" t="str">
        <f>VLOOKUP(P1008,IDCODE!$A$1:$B$96,2,0)</f>
        <v>Không</v>
      </c>
      <c r="R1008" s="135" t="e">
        <f>VLOOKUP(B1008,DS!$D$3:$P$2489,13,0)</f>
        <v>#N/A</v>
      </c>
    </row>
    <row r="1009" spans="1:18" ht="13.5">
      <c r="A1009" s="133">
        <v>1003</v>
      </c>
      <c r="B1009" s="142">
        <f>DS!D1005</f>
        <v>0</v>
      </c>
      <c r="C1009" s="143" t="e">
        <f>VLOOKUP(B1009,DS!$D$3:$I$2489,2,0)</f>
        <v>#N/A</v>
      </c>
      <c r="D1009" s="144" t="e">
        <f>VLOOKUP(B1009,DS!$D$3:$I$2489,3,0)</f>
        <v>#N/A</v>
      </c>
      <c r="E1009" s="145" t="e">
        <f>VLOOKUP(B1009,DS!$D$3:$I$2489,5,0)</f>
        <v>#N/A</v>
      </c>
      <c r="F1009" s="145" t="e">
        <f>VLOOKUP(B1009,DS!$D$3:$I$2489,6,0)</f>
        <v>#N/A</v>
      </c>
      <c r="G1009" s="136"/>
      <c r="H1009" s="136"/>
      <c r="I1009" s="136"/>
      <c r="J1009" s="136"/>
      <c r="K1009" s="136"/>
      <c r="L1009" s="136"/>
      <c r="M1009" s="136"/>
      <c r="N1009" s="136"/>
      <c r="O1009" s="146"/>
      <c r="P1009" s="134">
        <f t="shared" si="16"/>
        <v>0</v>
      </c>
      <c r="Q1009" s="135" t="str">
        <f>VLOOKUP(P1009,IDCODE!$A$1:$B$96,2,0)</f>
        <v>Không</v>
      </c>
      <c r="R1009" s="135" t="e">
        <f>VLOOKUP(B1009,DS!$D$3:$P$2489,13,0)</f>
        <v>#N/A</v>
      </c>
    </row>
    <row r="1010" spans="1:18" ht="13.5">
      <c r="A1010" s="133">
        <v>1004</v>
      </c>
      <c r="B1010" s="142">
        <f>DS!D1006</f>
        <v>0</v>
      </c>
      <c r="C1010" s="143" t="e">
        <f>VLOOKUP(B1010,DS!$D$3:$I$2489,2,0)</f>
        <v>#N/A</v>
      </c>
      <c r="D1010" s="144" t="e">
        <f>VLOOKUP(B1010,DS!$D$3:$I$2489,3,0)</f>
        <v>#N/A</v>
      </c>
      <c r="E1010" s="145" t="e">
        <f>VLOOKUP(B1010,DS!$D$3:$I$2489,5,0)</f>
        <v>#N/A</v>
      </c>
      <c r="F1010" s="145" t="e">
        <f>VLOOKUP(B1010,DS!$D$3:$I$2489,6,0)</f>
        <v>#N/A</v>
      </c>
      <c r="G1010" s="136"/>
      <c r="H1010" s="136"/>
      <c r="I1010" s="136"/>
      <c r="J1010" s="136"/>
      <c r="K1010" s="136"/>
      <c r="L1010" s="136"/>
      <c r="M1010" s="136"/>
      <c r="N1010" s="136"/>
      <c r="O1010" s="146"/>
      <c r="P1010" s="134">
        <f t="shared" si="16"/>
        <v>0</v>
      </c>
      <c r="Q1010" s="135" t="str">
        <f>VLOOKUP(P1010,IDCODE!$A$1:$B$96,2,0)</f>
        <v>Không</v>
      </c>
      <c r="R1010" s="135" t="e">
        <f>VLOOKUP(B1010,DS!$D$3:$P$2489,13,0)</f>
        <v>#N/A</v>
      </c>
    </row>
    <row r="1011" spans="1:18" ht="13.5">
      <c r="A1011" s="133">
        <v>1005</v>
      </c>
      <c r="B1011" s="142">
        <f>DS!D1007</f>
        <v>0</v>
      </c>
      <c r="C1011" s="143" t="e">
        <f>VLOOKUP(B1011,DS!$D$3:$I$2489,2,0)</f>
        <v>#N/A</v>
      </c>
      <c r="D1011" s="144" t="e">
        <f>VLOOKUP(B1011,DS!$D$3:$I$2489,3,0)</f>
        <v>#N/A</v>
      </c>
      <c r="E1011" s="145" t="e">
        <f>VLOOKUP(B1011,DS!$D$3:$I$2489,5,0)</f>
        <v>#N/A</v>
      </c>
      <c r="F1011" s="145" t="e">
        <f>VLOOKUP(B1011,DS!$D$3:$I$2489,6,0)</f>
        <v>#N/A</v>
      </c>
      <c r="G1011" s="136"/>
      <c r="H1011" s="136"/>
      <c r="I1011" s="136"/>
      <c r="J1011" s="136"/>
      <c r="K1011" s="136"/>
      <c r="L1011" s="136"/>
      <c r="M1011" s="136"/>
      <c r="N1011" s="136"/>
      <c r="O1011" s="146"/>
      <c r="P1011" s="134">
        <f t="shared" si="16"/>
        <v>0</v>
      </c>
      <c r="Q1011" s="135" t="str">
        <f>VLOOKUP(P1011,IDCODE!$A$1:$B$96,2,0)</f>
        <v>Không</v>
      </c>
      <c r="R1011" s="135" t="e">
        <f>VLOOKUP(B1011,DS!$D$3:$P$2489,13,0)</f>
        <v>#N/A</v>
      </c>
    </row>
    <row r="1012" spans="1:18" ht="13.5">
      <c r="A1012" s="133">
        <v>1006</v>
      </c>
      <c r="B1012" s="142">
        <f>DS!D1008</f>
        <v>0</v>
      </c>
      <c r="C1012" s="143" t="e">
        <f>VLOOKUP(B1012,DS!$D$3:$I$2489,2,0)</f>
        <v>#N/A</v>
      </c>
      <c r="D1012" s="144" t="e">
        <f>VLOOKUP(B1012,DS!$D$3:$I$2489,3,0)</f>
        <v>#N/A</v>
      </c>
      <c r="E1012" s="145" t="e">
        <f>VLOOKUP(B1012,DS!$D$3:$I$2489,5,0)</f>
        <v>#N/A</v>
      </c>
      <c r="F1012" s="145" t="e">
        <f>VLOOKUP(B1012,DS!$D$3:$I$2489,6,0)</f>
        <v>#N/A</v>
      </c>
      <c r="G1012" s="136"/>
      <c r="H1012" s="136"/>
      <c r="I1012" s="136"/>
      <c r="J1012" s="136"/>
      <c r="K1012" s="136"/>
      <c r="L1012" s="136"/>
      <c r="M1012" s="136"/>
      <c r="N1012" s="136"/>
      <c r="O1012" s="146"/>
      <c r="P1012" s="134">
        <f t="shared" si="16"/>
        <v>0</v>
      </c>
      <c r="Q1012" s="135" t="str">
        <f>VLOOKUP(P1012,IDCODE!$A$1:$B$96,2,0)</f>
        <v>Không</v>
      </c>
      <c r="R1012" s="135" t="e">
        <f>VLOOKUP(B1012,DS!$D$3:$P$2489,13,0)</f>
        <v>#N/A</v>
      </c>
    </row>
    <row r="1013" spans="1:18" ht="13.5">
      <c r="A1013" s="133">
        <v>1007</v>
      </c>
      <c r="B1013" s="142">
        <f>DS!D1009</f>
        <v>0</v>
      </c>
      <c r="C1013" s="143" t="e">
        <f>VLOOKUP(B1013,DS!$D$3:$I$2489,2,0)</f>
        <v>#N/A</v>
      </c>
      <c r="D1013" s="144" t="e">
        <f>VLOOKUP(B1013,DS!$D$3:$I$2489,3,0)</f>
        <v>#N/A</v>
      </c>
      <c r="E1013" s="145" t="e">
        <f>VLOOKUP(B1013,DS!$D$3:$I$2489,5,0)</f>
        <v>#N/A</v>
      </c>
      <c r="F1013" s="145" t="e">
        <f>VLOOKUP(B1013,DS!$D$3:$I$2489,6,0)</f>
        <v>#N/A</v>
      </c>
      <c r="G1013" s="136"/>
      <c r="H1013" s="136"/>
      <c r="I1013" s="136"/>
      <c r="J1013" s="136"/>
      <c r="K1013" s="136"/>
      <c r="L1013" s="136"/>
      <c r="M1013" s="136"/>
      <c r="N1013" s="136"/>
      <c r="O1013" s="146"/>
      <c r="P1013" s="134">
        <f t="shared" si="16"/>
        <v>0</v>
      </c>
      <c r="Q1013" s="135" t="str">
        <f>VLOOKUP(P1013,IDCODE!$A$1:$B$96,2,0)</f>
        <v>Không</v>
      </c>
      <c r="R1013" s="135" t="e">
        <f>VLOOKUP(B1013,DS!$D$3:$P$2489,13,0)</f>
        <v>#N/A</v>
      </c>
    </row>
    <row r="1014" spans="1:18" ht="13.5">
      <c r="A1014" s="133">
        <v>1008</v>
      </c>
      <c r="B1014" s="142">
        <f>DS!D1010</f>
        <v>0</v>
      </c>
      <c r="C1014" s="143" t="e">
        <f>VLOOKUP(B1014,DS!$D$3:$I$2489,2,0)</f>
        <v>#N/A</v>
      </c>
      <c r="D1014" s="144" t="e">
        <f>VLOOKUP(B1014,DS!$D$3:$I$2489,3,0)</f>
        <v>#N/A</v>
      </c>
      <c r="E1014" s="145" t="e">
        <f>VLOOKUP(B1014,DS!$D$3:$I$2489,5,0)</f>
        <v>#N/A</v>
      </c>
      <c r="F1014" s="145" t="e">
        <f>VLOOKUP(B1014,DS!$D$3:$I$2489,6,0)</f>
        <v>#N/A</v>
      </c>
      <c r="G1014" s="136"/>
      <c r="H1014" s="136"/>
      <c r="I1014" s="136"/>
      <c r="J1014" s="136"/>
      <c r="K1014" s="136"/>
      <c r="L1014" s="136"/>
      <c r="M1014" s="136"/>
      <c r="N1014" s="136"/>
      <c r="O1014" s="146"/>
      <c r="P1014" s="134">
        <f t="shared" si="16"/>
        <v>0</v>
      </c>
      <c r="Q1014" s="135" t="str">
        <f>VLOOKUP(P1014,IDCODE!$A$1:$B$96,2,0)</f>
        <v>Không</v>
      </c>
      <c r="R1014" s="135" t="e">
        <f>VLOOKUP(B1014,DS!$D$3:$P$2489,13,0)</f>
        <v>#N/A</v>
      </c>
    </row>
    <row r="1015" spans="1:18" ht="13.5">
      <c r="A1015" s="133">
        <v>1009</v>
      </c>
      <c r="B1015" s="142">
        <f>DS!D1011</f>
        <v>0</v>
      </c>
      <c r="C1015" s="143" t="e">
        <f>VLOOKUP(B1015,DS!$D$3:$I$2489,2,0)</f>
        <v>#N/A</v>
      </c>
      <c r="D1015" s="144" t="e">
        <f>VLOOKUP(B1015,DS!$D$3:$I$2489,3,0)</f>
        <v>#N/A</v>
      </c>
      <c r="E1015" s="145" t="e">
        <f>VLOOKUP(B1015,DS!$D$3:$I$2489,5,0)</f>
        <v>#N/A</v>
      </c>
      <c r="F1015" s="145" t="e">
        <f>VLOOKUP(B1015,DS!$D$3:$I$2489,6,0)</f>
        <v>#N/A</v>
      </c>
      <c r="G1015" s="136"/>
      <c r="H1015" s="136"/>
      <c r="I1015" s="136"/>
      <c r="J1015" s="136"/>
      <c r="K1015" s="136"/>
      <c r="L1015" s="136"/>
      <c r="M1015" s="136"/>
      <c r="N1015" s="136"/>
      <c r="O1015" s="146"/>
      <c r="P1015" s="134">
        <f t="shared" si="16"/>
        <v>0</v>
      </c>
      <c r="Q1015" s="135" t="str">
        <f>VLOOKUP(P1015,IDCODE!$A$1:$B$96,2,0)</f>
        <v>Không</v>
      </c>
      <c r="R1015" s="135" t="e">
        <f>VLOOKUP(B1015,DS!$D$3:$P$2489,13,0)</f>
        <v>#N/A</v>
      </c>
    </row>
    <row r="1016" spans="1:18" ht="13.5">
      <c r="A1016" s="133">
        <v>1010</v>
      </c>
      <c r="B1016" s="142">
        <f>DS!D1012</f>
        <v>0</v>
      </c>
      <c r="C1016" s="143" t="e">
        <f>VLOOKUP(B1016,DS!$D$3:$I$2489,2,0)</f>
        <v>#N/A</v>
      </c>
      <c r="D1016" s="144" t="e">
        <f>VLOOKUP(B1016,DS!$D$3:$I$2489,3,0)</f>
        <v>#N/A</v>
      </c>
      <c r="E1016" s="145" t="e">
        <f>VLOOKUP(B1016,DS!$D$3:$I$2489,5,0)</f>
        <v>#N/A</v>
      </c>
      <c r="F1016" s="145" t="e">
        <f>VLOOKUP(B1016,DS!$D$3:$I$2489,6,0)</f>
        <v>#N/A</v>
      </c>
      <c r="G1016" s="136"/>
      <c r="H1016" s="136"/>
      <c r="I1016" s="136"/>
      <c r="J1016" s="136"/>
      <c r="K1016" s="136"/>
      <c r="L1016" s="136"/>
      <c r="M1016" s="136"/>
      <c r="N1016" s="136"/>
      <c r="O1016" s="146"/>
      <c r="P1016" s="134">
        <f t="shared" si="16"/>
        <v>0</v>
      </c>
      <c r="Q1016" s="135" t="str">
        <f>VLOOKUP(P1016,IDCODE!$A$1:$B$96,2,0)</f>
        <v>Không</v>
      </c>
      <c r="R1016" s="135" t="e">
        <f>VLOOKUP(B1016,DS!$D$3:$P$2489,13,0)</f>
        <v>#N/A</v>
      </c>
    </row>
    <row r="1017" spans="1:18" ht="13.5">
      <c r="A1017" s="133">
        <v>1011</v>
      </c>
      <c r="B1017" s="142">
        <f>DS!D1013</f>
        <v>0</v>
      </c>
      <c r="C1017" s="143" t="e">
        <f>VLOOKUP(B1017,DS!$D$3:$I$2489,2,0)</f>
        <v>#N/A</v>
      </c>
      <c r="D1017" s="144" t="e">
        <f>VLOOKUP(B1017,DS!$D$3:$I$2489,3,0)</f>
        <v>#N/A</v>
      </c>
      <c r="E1017" s="145" t="e">
        <f>VLOOKUP(B1017,DS!$D$3:$I$2489,5,0)</f>
        <v>#N/A</v>
      </c>
      <c r="F1017" s="145" t="e">
        <f>VLOOKUP(B1017,DS!$D$3:$I$2489,6,0)</f>
        <v>#N/A</v>
      </c>
      <c r="G1017" s="136"/>
      <c r="H1017" s="136"/>
      <c r="I1017" s="136"/>
      <c r="J1017" s="136"/>
      <c r="K1017" s="136"/>
      <c r="L1017" s="136"/>
      <c r="M1017" s="136"/>
      <c r="N1017" s="136"/>
      <c r="O1017" s="146"/>
      <c r="P1017" s="134">
        <f t="shared" si="16"/>
        <v>0</v>
      </c>
      <c r="Q1017" s="135" t="str">
        <f>VLOOKUP(P1017,IDCODE!$A$1:$B$96,2,0)</f>
        <v>Không</v>
      </c>
      <c r="R1017" s="135" t="e">
        <f>VLOOKUP(B1017,DS!$D$3:$P$2489,13,0)</f>
        <v>#N/A</v>
      </c>
    </row>
    <row r="1018" spans="1:18" ht="13.5">
      <c r="A1018" s="133">
        <v>1012</v>
      </c>
      <c r="B1018" s="142">
        <f>DS!D1014</f>
        <v>0</v>
      </c>
      <c r="C1018" s="143" t="e">
        <f>VLOOKUP(B1018,DS!$D$3:$I$2489,2,0)</f>
        <v>#N/A</v>
      </c>
      <c r="D1018" s="144" t="e">
        <f>VLOOKUP(B1018,DS!$D$3:$I$2489,3,0)</f>
        <v>#N/A</v>
      </c>
      <c r="E1018" s="145" t="e">
        <f>VLOOKUP(B1018,DS!$D$3:$I$2489,5,0)</f>
        <v>#N/A</v>
      </c>
      <c r="F1018" s="145" t="e">
        <f>VLOOKUP(B1018,DS!$D$3:$I$2489,6,0)</f>
        <v>#N/A</v>
      </c>
      <c r="G1018" s="136"/>
      <c r="H1018" s="136"/>
      <c r="I1018" s="136"/>
      <c r="J1018" s="136"/>
      <c r="K1018" s="136"/>
      <c r="L1018" s="136"/>
      <c r="M1018" s="136"/>
      <c r="N1018" s="136"/>
      <c r="O1018" s="146"/>
      <c r="P1018" s="134">
        <f t="shared" si="16"/>
        <v>0</v>
      </c>
      <c r="Q1018" s="135" t="str">
        <f>VLOOKUP(P1018,IDCODE!$A$1:$B$96,2,0)</f>
        <v>Không</v>
      </c>
      <c r="R1018" s="135" t="e">
        <f>VLOOKUP(B1018,DS!$D$3:$P$2489,13,0)</f>
        <v>#N/A</v>
      </c>
    </row>
    <row r="1019" spans="1:18" ht="13.5">
      <c r="A1019" s="133">
        <v>1013</v>
      </c>
      <c r="B1019" s="142">
        <f>DS!D1015</f>
        <v>0</v>
      </c>
      <c r="C1019" s="143" t="e">
        <f>VLOOKUP(B1019,DS!$D$3:$I$2489,2,0)</f>
        <v>#N/A</v>
      </c>
      <c r="D1019" s="144" t="e">
        <f>VLOOKUP(B1019,DS!$D$3:$I$2489,3,0)</f>
        <v>#N/A</v>
      </c>
      <c r="E1019" s="145" t="e">
        <f>VLOOKUP(B1019,DS!$D$3:$I$2489,5,0)</f>
        <v>#N/A</v>
      </c>
      <c r="F1019" s="145" t="e">
        <f>VLOOKUP(B1019,DS!$D$3:$I$2489,6,0)</f>
        <v>#N/A</v>
      </c>
      <c r="G1019" s="136"/>
      <c r="H1019" s="136"/>
      <c r="I1019" s="136"/>
      <c r="J1019" s="136"/>
      <c r="K1019" s="136"/>
      <c r="L1019" s="136"/>
      <c r="M1019" s="136"/>
      <c r="N1019" s="136"/>
      <c r="O1019" s="146"/>
      <c r="P1019" s="134">
        <f t="shared" si="16"/>
        <v>0</v>
      </c>
      <c r="Q1019" s="135" t="str">
        <f>VLOOKUP(P1019,IDCODE!$A$1:$B$96,2,0)</f>
        <v>Không</v>
      </c>
      <c r="R1019" s="135" t="e">
        <f>VLOOKUP(B1019,DS!$D$3:$P$2489,13,0)</f>
        <v>#N/A</v>
      </c>
    </row>
    <row r="1020" spans="1:18" ht="13.5">
      <c r="A1020" s="133">
        <v>1014</v>
      </c>
      <c r="B1020" s="142">
        <f>DS!D1016</f>
        <v>0</v>
      </c>
      <c r="C1020" s="143" t="e">
        <f>VLOOKUP(B1020,DS!$D$3:$I$2489,2,0)</f>
        <v>#N/A</v>
      </c>
      <c r="D1020" s="144" t="e">
        <f>VLOOKUP(B1020,DS!$D$3:$I$2489,3,0)</f>
        <v>#N/A</v>
      </c>
      <c r="E1020" s="145" t="e">
        <f>VLOOKUP(B1020,DS!$D$3:$I$2489,5,0)</f>
        <v>#N/A</v>
      </c>
      <c r="F1020" s="145" t="e">
        <f>VLOOKUP(B1020,DS!$D$3:$I$2489,6,0)</f>
        <v>#N/A</v>
      </c>
      <c r="G1020" s="136"/>
      <c r="H1020" s="136"/>
      <c r="I1020" s="136"/>
      <c r="J1020" s="136"/>
      <c r="K1020" s="136"/>
      <c r="L1020" s="136"/>
      <c r="M1020" s="136"/>
      <c r="N1020" s="136"/>
      <c r="O1020" s="146"/>
      <c r="P1020" s="134">
        <f t="shared" si="16"/>
        <v>0</v>
      </c>
      <c r="Q1020" s="135" t="str">
        <f>VLOOKUP(P1020,IDCODE!$A$1:$B$96,2,0)</f>
        <v>Không</v>
      </c>
      <c r="R1020" s="135" t="e">
        <f>VLOOKUP(B1020,DS!$D$3:$P$2489,13,0)</f>
        <v>#N/A</v>
      </c>
    </row>
    <row r="1021" spans="1:18" ht="13.5">
      <c r="A1021" s="133">
        <v>1015</v>
      </c>
      <c r="B1021" s="142">
        <f>DS!D1017</f>
        <v>0</v>
      </c>
      <c r="C1021" s="143" t="e">
        <f>VLOOKUP(B1021,DS!$D$3:$I$2489,2,0)</f>
        <v>#N/A</v>
      </c>
      <c r="D1021" s="144" t="e">
        <f>VLOOKUP(B1021,DS!$D$3:$I$2489,3,0)</f>
        <v>#N/A</v>
      </c>
      <c r="E1021" s="145" t="e">
        <f>VLOOKUP(B1021,DS!$D$3:$I$2489,5,0)</f>
        <v>#N/A</v>
      </c>
      <c r="F1021" s="145" t="e">
        <f>VLOOKUP(B1021,DS!$D$3:$I$2489,6,0)</f>
        <v>#N/A</v>
      </c>
      <c r="G1021" s="136"/>
      <c r="H1021" s="136"/>
      <c r="I1021" s="136"/>
      <c r="J1021" s="136"/>
      <c r="K1021" s="136"/>
      <c r="L1021" s="136"/>
      <c r="M1021" s="136"/>
      <c r="N1021" s="136"/>
      <c r="O1021" s="146"/>
      <c r="P1021" s="134">
        <f t="shared" si="16"/>
        <v>0</v>
      </c>
      <c r="Q1021" s="135" t="str">
        <f>VLOOKUP(P1021,IDCODE!$A$1:$B$96,2,0)</f>
        <v>Không</v>
      </c>
      <c r="R1021" s="135" t="e">
        <f>VLOOKUP(B1021,DS!$D$3:$P$2489,13,0)</f>
        <v>#N/A</v>
      </c>
    </row>
    <row r="1022" spans="1:18" ht="13.5">
      <c r="A1022" s="133">
        <v>1016</v>
      </c>
      <c r="B1022" s="142">
        <f>DS!D1018</f>
        <v>0</v>
      </c>
      <c r="C1022" s="143" t="e">
        <f>VLOOKUP(B1022,DS!$D$3:$I$2489,2,0)</f>
        <v>#N/A</v>
      </c>
      <c r="D1022" s="144" t="e">
        <f>VLOOKUP(B1022,DS!$D$3:$I$2489,3,0)</f>
        <v>#N/A</v>
      </c>
      <c r="E1022" s="145" t="e">
        <f>VLOOKUP(B1022,DS!$D$3:$I$2489,5,0)</f>
        <v>#N/A</v>
      </c>
      <c r="F1022" s="145" t="e">
        <f>VLOOKUP(B1022,DS!$D$3:$I$2489,6,0)</f>
        <v>#N/A</v>
      </c>
      <c r="G1022" s="136"/>
      <c r="H1022" s="136"/>
      <c r="I1022" s="136"/>
      <c r="J1022" s="136"/>
      <c r="K1022" s="136"/>
      <c r="L1022" s="136"/>
      <c r="M1022" s="136"/>
      <c r="N1022" s="136"/>
      <c r="O1022" s="146"/>
      <c r="P1022" s="134">
        <f t="shared" si="16"/>
        <v>0</v>
      </c>
      <c r="Q1022" s="135" t="str">
        <f>VLOOKUP(P1022,IDCODE!$A$1:$B$96,2,0)</f>
        <v>Không</v>
      </c>
      <c r="R1022" s="135" t="e">
        <f>VLOOKUP(B1022,DS!$D$3:$P$2489,13,0)</f>
        <v>#N/A</v>
      </c>
    </row>
    <row r="1023" spans="1:18" ht="13.5">
      <c r="A1023" s="133">
        <v>1017</v>
      </c>
      <c r="B1023" s="142">
        <f>DS!D1019</f>
        <v>0</v>
      </c>
      <c r="C1023" s="143" t="e">
        <f>VLOOKUP(B1023,DS!$D$3:$I$2489,2,0)</f>
        <v>#N/A</v>
      </c>
      <c r="D1023" s="144" t="e">
        <f>VLOOKUP(B1023,DS!$D$3:$I$2489,3,0)</f>
        <v>#N/A</v>
      </c>
      <c r="E1023" s="145" t="e">
        <f>VLOOKUP(B1023,DS!$D$3:$I$2489,5,0)</f>
        <v>#N/A</v>
      </c>
      <c r="F1023" s="145" t="e">
        <f>VLOOKUP(B1023,DS!$D$3:$I$2489,6,0)</f>
        <v>#N/A</v>
      </c>
      <c r="G1023" s="136"/>
      <c r="H1023" s="136"/>
      <c r="I1023" s="136"/>
      <c r="J1023" s="136"/>
      <c r="K1023" s="136"/>
      <c r="L1023" s="136"/>
      <c r="M1023" s="136"/>
      <c r="N1023" s="136"/>
      <c r="O1023" s="146"/>
      <c r="P1023" s="134">
        <f t="shared" si="16"/>
        <v>0</v>
      </c>
      <c r="Q1023" s="135" t="str">
        <f>VLOOKUP(P1023,IDCODE!$A$1:$B$96,2,0)</f>
        <v>Không</v>
      </c>
      <c r="R1023" s="135" t="e">
        <f>VLOOKUP(B1023,DS!$D$3:$P$2489,13,0)</f>
        <v>#N/A</v>
      </c>
    </row>
    <row r="1024" spans="1:18" ht="13.5">
      <c r="A1024" s="133">
        <v>1018</v>
      </c>
      <c r="B1024" s="142">
        <f>DS!D1020</f>
        <v>0</v>
      </c>
      <c r="C1024" s="143" t="e">
        <f>VLOOKUP(B1024,DS!$D$3:$I$2489,2,0)</f>
        <v>#N/A</v>
      </c>
      <c r="D1024" s="144" t="e">
        <f>VLOOKUP(B1024,DS!$D$3:$I$2489,3,0)</f>
        <v>#N/A</v>
      </c>
      <c r="E1024" s="145" t="e">
        <f>VLOOKUP(B1024,DS!$D$3:$I$2489,5,0)</f>
        <v>#N/A</v>
      </c>
      <c r="F1024" s="145" t="e">
        <f>VLOOKUP(B1024,DS!$D$3:$I$2489,6,0)</f>
        <v>#N/A</v>
      </c>
      <c r="G1024" s="136"/>
      <c r="H1024" s="136"/>
      <c r="I1024" s="136"/>
      <c r="J1024" s="136"/>
      <c r="K1024" s="136"/>
      <c r="L1024" s="136"/>
      <c r="M1024" s="136"/>
      <c r="N1024" s="136"/>
      <c r="O1024" s="146"/>
      <c r="P1024" s="134">
        <f t="shared" si="16"/>
        <v>0</v>
      </c>
      <c r="Q1024" s="135" t="str">
        <f>VLOOKUP(P1024,IDCODE!$A$1:$B$96,2,0)</f>
        <v>Không</v>
      </c>
      <c r="R1024" s="135" t="e">
        <f>VLOOKUP(B1024,DS!$D$3:$P$2489,13,0)</f>
        <v>#N/A</v>
      </c>
    </row>
    <row r="1025" spans="1:18" ht="13.5">
      <c r="A1025" s="133">
        <v>1019</v>
      </c>
      <c r="B1025" s="142">
        <f>DS!D1021</f>
        <v>0</v>
      </c>
      <c r="C1025" s="143" t="e">
        <f>VLOOKUP(B1025,DS!$D$3:$I$2489,2,0)</f>
        <v>#N/A</v>
      </c>
      <c r="D1025" s="144" t="e">
        <f>VLOOKUP(B1025,DS!$D$3:$I$2489,3,0)</f>
        <v>#N/A</v>
      </c>
      <c r="E1025" s="145" t="e">
        <f>VLOOKUP(B1025,DS!$D$3:$I$2489,5,0)</f>
        <v>#N/A</v>
      </c>
      <c r="F1025" s="145" t="e">
        <f>VLOOKUP(B1025,DS!$D$3:$I$2489,6,0)</f>
        <v>#N/A</v>
      </c>
      <c r="G1025" s="136"/>
      <c r="H1025" s="136"/>
      <c r="I1025" s="136"/>
      <c r="J1025" s="136"/>
      <c r="K1025" s="136"/>
      <c r="L1025" s="136"/>
      <c r="M1025" s="136"/>
      <c r="N1025" s="136"/>
      <c r="O1025" s="146"/>
      <c r="P1025" s="134">
        <f t="shared" si="16"/>
        <v>0</v>
      </c>
      <c r="Q1025" s="135" t="str">
        <f>VLOOKUP(P1025,IDCODE!$A$1:$B$96,2,0)</f>
        <v>Không</v>
      </c>
      <c r="R1025" s="135" t="e">
        <f>VLOOKUP(B1025,DS!$D$3:$P$2489,13,0)</f>
        <v>#N/A</v>
      </c>
    </row>
    <row r="1026" spans="1:18" ht="13.5">
      <c r="A1026" s="133">
        <v>1020</v>
      </c>
      <c r="B1026" s="142">
        <f>DS!D1022</f>
        <v>0</v>
      </c>
      <c r="C1026" s="143" t="e">
        <f>VLOOKUP(B1026,DS!$D$3:$I$2489,2,0)</f>
        <v>#N/A</v>
      </c>
      <c r="D1026" s="144" t="e">
        <f>VLOOKUP(B1026,DS!$D$3:$I$2489,3,0)</f>
        <v>#N/A</v>
      </c>
      <c r="E1026" s="145" t="e">
        <f>VLOOKUP(B1026,DS!$D$3:$I$2489,5,0)</f>
        <v>#N/A</v>
      </c>
      <c r="F1026" s="145" t="e">
        <f>VLOOKUP(B1026,DS!$D$3:$I$2489,6,0)</f>
        <v>#N/A</v>
      </c>
      <c r="G1026" s="136"/>
      <c r="H1026" s="136"/>
      <c r="I1026" s="136"/>
      <c r="J1026" s="136"/>
      <c r="K1026" s="136"/>
      <c r="L1026" s="136"/>
      <c r="M1026" s="136"/>
      <c r="N1026" s="136"/>
      <c r="O1026" s="146"/>
      <c r="P1026" s="134">
        <f t="shared" si="16"/>
        <v>0</v>
      </c>
      <c r="Q1026" s="135" t="str">
        <f>VLOOKUP(P1026,IDCODE!$A$1:$B$96,2,0)</f>
        <v>Không</v>
      </c>
      <c r="R1026" s="135" t="e">
        <f>VLOOKUP(B1026,DS!$D$3:$P$2489,13,0)</f>
        <v>#N/A</v>
      </c>
    </row>
    <row r="1027" spans="1:18" ht="13.5">
      <c r="A1027" s="133">
        <v>1021</v>
      </c>
      <c r="B1027" s="142">
        <f>DS!D1023</f>
        <v>0</v>
      </c>
      <c r="C1027" s="143" t="e">
        <f>VLOOKUP(B1027,DS!$D$3:$I$2489,2,0)</f>
        <v>#N/A</v>
      </c>
      <c r="D1027" s="144" t="e">
        <f>VLOOKUP(B1027,DS!$D$3:$I$2489,3,0)</f>
        <v>#N/A</v>
      </c>
      <c r="E1027" s="145" t="e">
        <f>VLOOKUP(B1027,DS!$D$3:$I$2489,5,0)</f>
        <v>#N/A</v>
      </c>
      <c r="F1027" s="145" t="e">
        <f>VLOOKUP(B1027,DS!$D$3:$I$2489,6,0)</f>
        <v>#N/A</v>
      </c>
      <c r="G1027" s="136"/>
      <c r="H1027" s="136"/>
      <c r="I1027" s="136"/>
      <c r="J1027" s="136"/>
      <c r="K1027" s="136"/>
      <c r="L1027" s="136"/>
      <c r="M1027" s="136"/>
      <c r="N1027" s="136"/>
      <c r="O1027" s="146"/>
      <c r="P1027" s="134">
        <f t="shared" si="16"/>
        <v>0</v>
      </c>
      <c r="Q1027" s="135" t="str">
        <f>VLOOKUP(P1027,IDCODE!$A$1:$B$96,2,0)</f>
        <v>Không</v>
      </c>
      <c r="R1027" s="135" t="e">
        <f>VLOOKUP(B1027,DS!$D$3:$P$2489,13,0)</f>
        <v>#N/A</v>
      </c>
    </row>
    <row r="1028" spans="1:18" ht="13.5">
      <c r="A1028" s="133">
        <v>1022</v>
      </c>
      <c r="B1028" s="142">
        <f>DS!D1024</f>
        <v>0</v>
      </c>
      <c r="C1028" s="143" t="e">
        <f>VLOOKUP(B1028,DS!$D$3:$I$2489,2,0)</f>
        <v>#N/A</v>
      </c>
      <c r="D1028" s="144" t="e">
        <f>VLOOKUP(B1028,DS!$D$3:$I$2489,3,0)</f>
        <v>#N/A</v>
      </c>
      <c r="E1028" s="145" t="e">
        <f>VLOOKUP(B1028,DS!$D$3:$I$2489,5,0)</f>
        <v>#N/A</v>
      </c>
      <c r="F1028" s="145" t="e">
        <f>VLOOKUP(B1028,DS!$D$3:$I$2489,6,0)</f>
        <v>#N/A</v>
      </c>
      <c r="G1028" s="136"/>
      <c r="H1028" s="136"/>
      <c r="I1028" s="136"/>
      <c r="J1028" s="136"/>
      <c r="K1028" s="136"/>
      <c r="L1028" s="136"/>
      <c r="M1028" s="136"/>
      <c r="N1028" s="136"/>
      <c r="O1028" s="146"/>
      <c r="P1028" s="134">
        <f t="shared" si="16"/>
        <v>0</v>
      </c>
      <c r="Q1028" s="135" t="str">
        <f>VLOOKUP(P1028,IDCODE!$A$1:$B$96,2,0)</f>
        <v>Không</v>
      </c>
      <c r="R1028" s="135" t="e">
        <f>VLOOKUP(B1028,DS!$D$3:$P$2489,13,0)</f>
        <v>#N/A</v>
      </c>
    </row>
    <row r="1029" spans="1:18" ht="13.5">
      <c r="A1029" s="133">
        <v>1023</v>
      </c>
      <c r="B1029" s="142">
        <f>DS!D1025</f>
        <v>0</v>
      </c>
      <c r="C1029" s="143" t="e">
        <f>VLOOKUP(B1029,DS!$D$3:$I$2489,2,0)</f>
        <v>#N/A</v>
      </c>
      <c r="D1029" s="144" t="e">
        <f>VLOOKUP(B1029,DS!$D$3:$I$2489,3,0)</f>
        <v>#N/A</v>
      </c>
      <c r="E1029" s="145" t="e">
        <f>VLOOKUP(B1029,DS!$D$3:$I$2489,5,0)</f>
        <v>#N/A</v>
      </c>
      <c r="F1029" s="145" t="e">
        <f>VLOOKUP(B1029,DS!$D$3:$I$2489,6,0)</f>
        <v>#N/A</v>
      </c>
      <c r="G1029" s="136"/>
      <c r="H1029" s="136"/>
      <c r="I1029" s="136"/>
      <c r="J1029" s="136"/>
      <c r="K1029" s="136"/>
      <c r="L1029" s="136"/>
      <c r="M1029" s="136"/>
      <c r="N1029" s="136"/>
      <c r="O1029" s="146"/>
      <c r="P1029" s="134">
        <f t="shared" si="16"/>
        <v>0</v>
      </c>
      <c r="Q1029" s="135" t="str">
        <f>VLOOKUP(P1029,IDCODE!$A$1:$B$96,2,0)</f>
        <v>Không</v>
      </c>
      <c r="R1029" s="135" t="e">
        <f>VLOOKUP(B1029,DS!$D$3:$P$2489,13,0)</f>
        <v>#N/A</v>
      </c>
    </row>
    <row r="1030" spans="1:18" ht="13.5">
      <c r="A1030" s="133">
        <v>1024</v>
      </c>
      <c r="B1030" s="142">
        <f>DS!D1026</f>
        <v>0</v>
      </c>
      <c r="C1030" s="143" t="e">
        <f>VLOOKUP(B1030,DS!$D$3:$I$2489,2,0)</f>
        <v>#N/A</v>
      </c>
      <c r="D1030" s="144" t="e">
        <f>VLOOKUP(B1030,DS!$D$3:$I$2489,3,0)</f>
        <v>#N/A</v>
      </c>
      <c r="E1030" s="145" t="e">
        <f>VLOOKUP(B1030,DS!$D$3:$I$2489,5,0)</f>
        <v>#N/A</v>
      </c>
      <c r="F1030" s="145" t="e">
        <f>VLOOKUP(B1030,DS!$D$3:$I$2489,6,0)</f>
        <v>#N/A</v>
      </c>
      <c r="G1030" s="136"/>
      <c r="H1030" s="136"/>
      <c r="I1030" s="136"/>
      <c r="J1030" s="136"/>
      <c r="K1030" s="136"/>
      <c r="L1030" s="136"/>
      <c r="M1030" s="136"/>
      <c r="N1030" s="136"/>
      <c r="O1030" s="146"/>
      <c r="P1030" s="134">
        <f t="shared" si="16"/>
        <v>0</v>
      </c>
      <c r="Q1030" s="135" t="str">
        <f>VLOOKUP(P1030,IDCODE!$A$1:$B$96,2,0)</f>
        <v>Không</v>
      </c>
      <c r="R1030" s="135" t="e">
        <f>VLOOKUP(B1030,DS!$D$3:$P$2489,13,0)</f>
        <v>#N/A</v>
      </c>
    </row>
    <row r="1031" spans="1:18" ht="13.5">
      <c r="A1031" s="133">
        <v>1025</v>
      </c>
      <c r="B1031" s="142">
        <f>DS!D1027</f>
        <v>0</v>
      </c>
      <c r="C1031" s="143" t="e">
        <f>VLOOKUP(B1031,DS!$D$3:$I$2489,2,0)</f>
        <v>#N/A</v>
      </c>
      <c r="D1031" s="144" t="e">
        <f>VLOOKUP(B1031,DS!$D$3:$I$2489,3,0)</f>
        <v>#N/A</v>
      </c>
      <c r="E1031" s="145" t="e">
        <f>VLOOKUP(B1031,DS!$D$3:$I$2489,5,0)</f>
        <v>#N/A</v>
      </c>
      <c r="F1031" s="145" t="e">
        <f>VLOOKUP(B1031,DS!$D$3:$I$2489,6,0)</f>
        <v>#N/A</v>
      </c>
      <c r="G1031" s="136"/>
      <c r="H1031" s="136"/>
      <c r="I1031" s="136"/>
      <c r="J1031" s="136"/>
      <c r="K1031" s="136"/>
      <c r="L1031" s="136"/>
      <c r="M1031" s="136"/>
      <c r="N1031" s="136"/>
      <c r="O1031" s="146"/>
      <c r="P1031" s="134">
        <f t="shared" si="16"/>
        <v>0</v>
      </c>
      <c r="Q1031" s="135" t="str">
        <f>VLOOKUP(P1031,IDCODE!$A$1:$B$96,2,0)</f>
        <v>Không</v>
      </c>
      <c r="R1031" s="135" t="e">
        <f>VLOOKUP(B1031,DS!$D$3:$P$2489,13,0)</f>
        <v>#N/A</v>
      </c>
    </row>
    <row r="1032" spans="1:18" ht="13.5">
      <c r="A1032" s="133">
        <v>1026</v>
      </c>
      <c r="B1032" s="142">
        <f>DS!D1028</f>
        <v>0</v>
      </c>
      <c r="C1032" s="143" t="e">
        <f>VLOOKUP(B1032,DS!$D$3:$I$2489,2,0)</f>
        <v>#N/A</v>
      </c>
      <c r="D1032" s="144" t="e">
        <f>VLOOKUP(B1032,DS!$D$3:$I$2489,3,0)</f>
        <v>#N/A</v>
      </c>
      <c r="E1032" s="145" t="e">
        <f>VLOOKUP(B1032,DS!$D$3:$I$2489,5,0)</f>
        <v>#N/A</v>
      </c>
      <c r="F1032" s="145" t="e">
        <f>VLOOKUP(B1032,DS!$D$3:$I$2489,6,0)</f>
        <v>#N/A</v>
      </c>
      <c r="G1032" s="136"/>
      <c r="H1032" s="136"/>
      <c r="I1032" s="136"/>
      <c r="J1032" s="136"/>
      <c r="K1032" s="136"/>
      <c r="L1032" s="136"/>
      <c r="M1032" s="136"/>
      <c r="N1032" s="136"/>
      <c r="O1032" s="146"/>
      <c r="P1032" s="134">
        <f t="shared" si="16"/>
        <v>0</v>
      </c>
      <c r="Q1032" s="135" t="str">
        <f>VLOOKUP(P1032,IDCODE!$A$1:$B$96,2,0)</f>
        <v>Không</v>
      </c>
      <c r="R1032" s="135" t="e">
        <f>VLOOKUP(B1032,DS!$D$3:$P$2489,13,0)</f>
        <v>#N/A</v>
      </c>
    </row>
    <row r="1033" spans="1:18" ht="13.5">
      <c r="A1033" s="133">
        <v>1027</v>
      </c>
      <c r="B1033" s="142">
        <f>DS!D1029</f>
        <v>0</v>
      </c>
      <c r="C1033" s="143" t="e">
        <f>VLOOKUP(B1033,DS!$D$3:$I$2489,2,0)</f>
        <v>#N/A</v>
      </c>
      <c r="D1033" s="144" t="e">
        <f>VLOOKUP(B1033,DS!$D$3:$I$2489,3,0)</f>
        <v>#N/A</v>
      </c>
      <c r="E1033" s="145" t="e">
        <f>VLOOKUP(B1033,DS!$D$3:$I$2489,5,0)</f>
        <v>#N/A</v>
      </c>
      <c r="F1033" s="145" t="e">
        <f>VLOOKUP(B1033,DS!$D$3:$I$2489,6,0)</f>
        <v>#N/A</v>
      </c>
      <c r="G1033" s="136"/>
      <c r="H1033" s="136"/>
      <c r="I1033" s="136"/>
      <c r="J1033" s="136"/>
      <c r="K1033" s="136"/>
      <c r="L1033" s="136"/>
      <c r="M1033" s="136"/>
      <c r="N1033" s="136"/>
      <c r="O1033" s="146"/>
      <c r="P1033" s="134">
        <f t="shared" si="16"/>
        <v>0</v>
      </c>
      <c r="Q1033" s="135" t="str">
        <f>VLOOKUP(P1033,IDCODE!$A$1:$B$96,2,0)</f>
        <v>Không</v>
      </c>
      <c r="R1033" s="135" t="e">
        <f>VLOOKUP(B1033,DS!$D$3:$P$2489,13,0)</f>
        <v>#N/A</v>
      </c>
    </row>
    <row r="1034" spans="1:18" ht="13.5">
      <c r="A1034" s="133">
        <v>1028</v>
      </c>
      <c r="B1034" s="142">
        <f>DS!D1030</f>
        <v>0</v>
      </c>
      <c r="C1034" s="143" t="e">
        <f>VLOOKUP(B1034,DS!$D$3:$I$2489,2,0)</f>
        <v>#N/A</v>
      </c>
      <c r="D1034" s="144" t="e">
        <f>VLOOKUP(B1034,DS!$D$3:$I$2489,3,0)</f>
        <v>#N/A</v>
      </c>
      <c r="E1034" s="145" t="e">
        <f>VLOOKUP(B1034,DS!$D$3:$I$2489,5,0)</f>
        <v>#N/A</v>
      </c>
      <c r="F1034" s="145" t="e">
        <f>VLOOKUP(B1034,DS!$D$3:$I$2489,6,0)</f>
        <v>#N/A</v>
      </c>
      <c r="G1034" s="136"/>
      <c r="H1034" s="136"/>
      <c r="I1034" s="136"/>
      <c r="J1034" s="136"/>
      <c r="K1034" s="136"/>
      <c r="L1034" s="136"/>
      <c r="M1034" s="136"/>
      <c r="N1034" s="136"/>
      <c r="O1034" s="146"/>
      <c r="P1034" s="134">
        <f t="shared" si="16"/>
        <v>0</v>
      </c>
      <c r="Q1034" s="135" t="str">
        <f>VLOOKUP(P1034,IDCODE!$A$1:$B$96,2,0)</f>
        <v>Không</v>
      </c>
      <c r="R1034" s="135" t="e">
        <f>VLOOKUP(B1034,DS!$D$3:$P$2489,13,0)</f>
        <v>#N/A</v>
      </c>
    </row>
    <row r="1035" spans="1:18" ht="13.5">
      <c r="A1035" s="133">
        <v>1029</v>
      </c>
      <c r="B1035" s="142">
        <f>DS!D1031</f>
        <v>0</v>
      </c>
      <c r="C1035" s="143" t="e">
        <f>VLOOKUP(B1035,DS!$D$3:$I$2489,2,0)</f>
        <v>#N/A</v>
      </c>
      <c r="D1035" s="144" t="e">
        <f>VLOOKUP(B1035,DS!$D$3:$I$2489,3,0)</f>
        <v>#N/A</v>
      </c>
      <c r="E1035" s="145" t="e">
        <f>VLOOKUP(B1035,DS!$D$3:$I$2489,5,0)</f>
        <v>#N/A</v>
      </c>
      <c r="F1035" s="145" t="e">
        <f>VLOOKUP(B1035,DS!$D$3:$I$2489,6,0)</f>
        <v>#N/A</v>
      </c>
      <c r="G1035" s="136"/>
      <c r="H1035" s="136"/>
      <c r="I1035" s="136"/>
      <c r="J1035" s="136"/>
      <c r="K1035" s="136"/>
      <c r="L1035" s="136"/>
      <c r="M1035" s="136"/>
      <c r="N1035" s="136"/>
      <c r="O1035" s="146"/>
      <c r="P1035" s="134">
        <f t="shared" si="16"/>
        <v>0</v>
      </c>
      <c r="Q1035" s="135" t="str">
        <f>VLOOKUP(P1035,IDCODE!$A$1:$B$96,2,0)</f>
        <v>Không</v>
      </c>
      <c r="R1035" s="135" t="e">
        <f>VLOOKUP(B1035,DS!$D$3:$P$2489,13,0)</f>
        <v>#N/A</v>
      </c>
    </row>
    <row r="1036" spans="1:18" ht="13.5">
      <c r="A1036" s="133">
        <v>1030</v>
      </c>
      <c r="B1036" s="142">
        <f>DS!D1032</f>
        <v>0</v>
      </c>
      <c r="C1036" s="143" t="e">
        <f>VLOOKUP(B1036,DS!$D$3:$I$2489,2,0)</f>
        <v>#N/A</v>
      </c>
      <c r="D1036" s="144" t="e">
        <f>VLOOKUP(B1036,DS!$D$3:$I$2489,3,0)</f>
        <v>#N/A</v>
      </c>
      <c r="E1036" s="145" t="e">
        <f>VLOOKUP(B1036,DS!$D$3:$I$2489,5,0)</f>
        <v>#N/A</v>
      </c>
      <c r="F1036" s="145" t="e">
        <f>VLOOKUP(B1036,DS!$D$3:$I$2489,6,0)</f>
        <v>#N/A</v>
      </c>
      <c r="G1036" s="136"/>
      <c r="H1036" s="136"/>
      <c r="I1036" s="136"/>
      <c r="J1036" s="136"/>
      <c r="K1036" s="136"/>
      <c r="L1036" s="136"/>
      <c r="M1036" s="136"/>
      <c r="N1036" s="136"/>
      <c r="O1036" s="146"/>
      <c r="P1036" s="134">
        <f t="shared" si="16"/>
        <v>0</v>
      </c>
      <c r="Q1036" s="135" t="str">
        <f>VLOOKUP(P1036,IDCODE!$A$1:$B$96,2,0)</f>
        <v>Không</v>
      </c>
      <c r="R1036" s="135" t="e">
        <f>VLOOKUP(B1036,DS!$D$3:$P$2489,13,0)</f>
        <v>#N/A</v>
      </c>
    </row>
    <row r="1037" spans="1:18" ht="13.5">
      <c r="A1037" s="133">
        <v>1031</v>
      </c>
      <c r="B1037" s="142">
        <f>DS!D1033</f>
        <v>0</v>
      </c>
      <c r="C1037" s="143" t="e">
        <f>VLOOKUP(B1037,DS!$D$3:$I$2489,2,0)</f>
        <v>#N/A</v>
      </c>
      <c r="D1037" s="144" t="e">
        <f>VLOOKUP(B1037,DS!$D$3:$I$2489,3,0)</f>
        <v>#N/A</v>
      </c>
      <c r="E1037" s="145" t="e">
        <f>VLOOKUP(B1037,DS!$D$3:$I$2489,5,0)</f>
        <v>#N/A</v>
      </c>
      <c r="F1037" s="145" t="e">
        <f>VLOOKUP(B1037,DS!$D$3:$I$2489,6,0)</f>
        <v>#N/A</v>
      </c>
      <c r="G1037" s="136"/>
      <c r="H1037" s="136"/>
      <c r="I1037" s="136"/>
      <c r="J1037" s="136"/>
      <c r="K1037" s="136"/>
      <c r="L1037" s="136"/>
      <c r="M1037" s="136"/>
      <c r="N1037" s="136"/>
      <c r="O1037" s="146"/>
      <c r="P1037" s="134">
        <f t="shared" si="16"/>
        <v>0</v>
      </c>
      <c r="Q1037" s="135" t="str">
        <f>VLOOKUP(P1037,IDCODE!$A$1:$B$96,2,0)</f>
        <v>Không</v>
      </c>
      <c r="R1037" s="135" t="e">
        <f>VLOOKUP(B1037,DS!$D$3:$P$2489,13,0)</f>
        <v>#N/A</v>
      </c>
    </row>
    <row r="1038" spans="1:18" ht="13.5">
      <c r="A1038" s="133">
        <v>1032</v>
      </c>
      <c r="B1038" s="142">
        <f>DS!D1034</f>
        <v>0</v>
      </c>
      <c r="C1038" s="143" t="e">
        <f>VLOOKUP(B1038,DS!$D$3:$I$2489,2,0)</f>
        <v>#N/A</v>
      </c>
      <c r="D1038" s="144" t="e">
        <f>VLOOKUP(B1038,DS!$D$3:$I$2489,3,0)</f>
        <v>#N/A</v>
      </c>
      <c r="E1038" s="145" t="e">
        <f>VLOOKUP(B1038,DS!$D$3:$I$2489,5,0)</f>
        <v>#N/A</v>
      </c>
      <c r="F1038" s="145" t="e">
        <f>VLOOKUP(B1038,DS!$D$3:$I$2489,6,0)</f>
        <v>#N/A</v>
      </c>
      <c r="G1038" s="136"/>
      <c r="H1038" s="136"/>
      <c r="I1038" s="136"/>
      <c r="J1038" s="136"/>
      <c r="K1038" s="136"/>
      <c r="L1038" s="136"/>
      <c r="M1038" s="136"/>
      <c r="N1038" s="136"/>
      <c r="O1038" s="146"/>
      <c r="P1038" s="134">
        <f t="shared" si="16"/>
        <v>0</v>
      </c>
      <c r="Q1038" s="135" t="str">
        <f>VLOOKUP(P1038,IDCODE!$A$1:$B$96,2,0)</f>
        <v>Không</v>
      </c>
      <c r="R1038" s="135" t="e">
        <f>VLOOKUP(B1038,DS!$D$3:$P$2489,13,0)</f>
        <v>#N/A</v>
      </c>
    </row>
    <row r="1039" spans="1:18" ht="13.5">
      <c r="A1039" s="133">
        <v>1033</v>
      </c>
      <c r="B1039" s="142">
        <f>DS!D1035</f>
        <v>0</v>
      </c>
      <c r="C1039" s="143" t="e">
        <f>VLOOKUP(B1039,DS!$D$3:$I$2489,2,0)</f>
        <v>#N/A</v>
      </c>
      <c r="D1039" s="144" t="e">
        <f>VLOOKUP(B1039,DS!$D$3:$I$2489,3,0)</f>
        <v>#N/A</v>
      </c>
      <c r="E1039" s="145" t="e">
        <f>VLOOKUP(B1039,DS!$D$3:$I$2489,5,0)</f>
        <v>#N/A</v>
      </c>
      <c r="F1039" s="145" t="e">
        <f>VLOOKUP(B1039,DS!$D$3:$I$2489,6,0)</f>
        <v>#N/A</v>
      </c>
      <c r="G1039" s="136"/>
      <c r="H1039" s="136"/>
      <c r="I1039" s="136"/>
      <c r="J1039" s="136"/>
      <c r="K1039" s="136"/>
      <c r="L1039" s="136"/>
      <c r="M1039" s="136"/>
      <c r="N1039" s="136"/>
      <c r="O1039" s="146"/>
      <c r="P1039" s="134">
        <f t="shared" si="16"/>
        <v>0</v>
      </c>
      <c r="Q1039" s="135" t="str">
        <f>VLOOKUP(P1039,IDCODE!$A$1:$B$96,2,0)</f>
        <v>Không</v>
      </c>
      <c r="R1039" s="135" t="e">
        <f>VLOOKUP(B1039,DS!$D$3:$P$2489,13,0)</f>
        <v>#N/A</v>
      </c>
    </row>
    <row r="1040" spans="1:18" ht="13.5">
      <c r="A1040" s="133">
        <v>1034</v>
      </c>
      <c r="B1040" s="142">
        <f>DS!D1036</f>
        <v>0</v>
      </c>
      <c r="C1040" s="143" t="e">
        <f>VLOOKUP(B1040,DS!$D$3:$I$2489,2,0)</f>
        <v>#N/A</v>
      </c>
      <c r="D1040" s="144" t="e">
        <f>VLOOKUP(B1040,DS!$D$3:$I$2489,3,0)</f>
        <v>#N/A</v>
      </c>
      <c r="E1040" s="145" t="e">
        <f>VLOOKUP(B1040,DS!$D$3:$I$2489,5,0)</f>
        <v>#N/A</v>
      </c>
      <c r="F1040" s="145" t="e">
        <f>VLOOKUP(B1040,DS!$D$3:$I$2489,6,0)</f>
        <v>#N/A</v>
      </c>
      <c r="G1040" s="136"/>
      <c r="H1040" s="136"/>
      <c r="I1040" s="136"/>
      <c r="J1040" s="136"/>
      <c r="K1040" s="136"/>
      <c r="L1040" s="136"/>
      <c r="M1040" s="136"/>
      <c r="N1040" s="136"/>
      <c r="O1040" s="146"/>
      <c r="P1040" s="134">
        <f t="shared" si="16"/>
        <v>0</v>
      </c>
      <c r="Q1040" s="135" t="str">
        <f>VLOOKUP(P1040,IDCODE!$A$1:$B$96,2,0)</f>
        <v>Không</v>
      </c>
      <c r="R1040" s="135" t="e">
        <f>VLOOKUP(B1040,DS!$D$3:$P$2489,13,0)</f>
        <v>#N/A</v>
      </c>
    </row>
    <row r="1041" spans="1:18" ht="13.5">
      <c r="A1041" s="133">
        <v>1035</v>
      </c>
      <c r="B1041" s="142">
        <f>DS!D1037</f>
        <v>0</v>
      </c>
      <c r="C1041" s="143" t="e">
        <f>VLOOKUP(B1041,DS!$D$3:$I$2489,2,0)</f>
        <v>#N/A</v>
      </c>
      <c r="D1041" s="144" t="e">
        <f>VLOOKUP(B1041,DS!$D$3:$I$2489,3,0)</f>
        <v>#N/A</v>
      </c>
      <c r="E1041" s="145" t="e">
        <f>VLOOKUP(B1041,DS!$D$3:$I$2489,5,0)</f>
        <v>#N/A</v>
      </c>
      <c r="F1041" s="145" t="e">
        <f>VLOOKUP(B1041,DS!$D$3:$I$2489,6,0)</f>
        <v>#N/A</v>
      </c>
      <c r="G1041" s="136"/>
      <c r="H1041" s="136"/>
      <c r="I1041" s="136"/>
      <c r="J1041" s="136"/>
      <c r="K1041" s="136"/>
      <c r="L1041" s="136"/>
      <c r="M1041" s="136"/>
      <c r="N1041" s="136"/>
      <c r="O1041" s="146"/>
      <c r="P1041" s="134">
        <f t="shared" si="16"/>
        <v>0</v>
      </c>
      <c r="Q1041" s="135" t="str">
        <f>VLOOKUP(P1041,IDCODE!$A$1:$B$96,2,0)</f>
        <v>Không</v>
      </c>
      <c r="R1041" s="135" t="e">
        <f>VLOOKUP(B1041,DS!$D$3:$P$2489,13,0)</f>
        <v>#N/A</v>
      </c>
    </row>
    <row r="1042" spans="1:18" ht="13.5">
      <c r="A1042" s="133">
        <v>1036</v>
      </c>
      <c r="B1042" s="142">
        <f>DS!D1038</f>
        <v>0</v>
      </c>
      <c r="C1042" s="143" t="e">
        <f>VLOOKUP(B1042,DS!$D$3:$I$2489,2,0)</f>
        <v>#N/A</v>
      </c>
      <c r="D1042" s="144" t="e">
        <f>VLOOKUP(B1042,DS!$D$3:$I$2489,3,0)</f>
        <v>#N/A</v>
      </c>
      <c r="E1042" s="145" t="e">
        <f>VLOOKUP(B1042,DS!$D$3:$I$2489,5,0)</f>
        <v>#N/A</v>
      </c>
      <c r="F1042" s="145" t="e">
        <f>VLOOKUP(B1042,DS!$D$3:$I$2489,6,0)</f>
        <v>#N/A</v>
      </c>
      <c r="G1042" s="136"/>
      <c r="H1042" s="136"/>
      <c r="I1042" s="136"/>
      <c r="J1042" s="136"/>
      <c r="K1042" s="136"/>
      <c r="L1042" s="136"/>
      <c r="M1042" s="136"/>
      <c r="N1042" s="136"/>
      <c r="O1042" s="146"/>
      <c r="P1042" s="134">
        <f t="shared" si="16"/>
        <v>0</v>
      </c>
      <c r="Q1042" s="135" t="str">
        <f>VLOOKUP(P1042,IDCODE!$A$1:$B$96,2,0)</f>
        <v>Không</v>
      </c>
      <c r="R1042" s="135" t="e">
        <f>VLOOKUP(B1042,DS!$D$3:$P$2489,13,0)</f>
        <v>#N/A</v>
      </c>
    </row>
    <row r="1043" spans="1:18" ht="13.5">
      <c r="A1043" s="133">
        <v>1037</v>
      </c>
      <c r="B1043" s="142">
        <f>DS!D1039</f>
        <v>0</v>
      </c>
      <c r="C1043" s="143" t="e">
        <f>VLOOKUP(B1043,DS!$D$3:$I$2489,2,0)</f>
        <v>#N/A</v>
      </c>
      <c r="D1043" s="144" t="e">
        <f>VLOOKUP(B1043,DS!$D$3:$I$2489,3,0)</f>
        <v>#N/A</v>
      </c>
      <c r="E1043" s="145" t="e">
        <f>VLOOKUP(B1043,DS!$D$3:$I$2489,5,0)</f>
        <v>#N/A</v>
      </c>
      <c r="F1043" s="145" t="e">
        <f>VLOOKUP(B1043,DS!$D$3:$I$2489,6,0)</f>
        <v>#N/A</v>
      </c>
      <c r="G1043" s="136"/>
      <c r="H1043" s="136"/>
      <c r="I1043" s="136"/>
      <c r="J1043" s="136"/>
      <c r="K1043" s="136"/>
      <c r="L1043" s="136"/>
      <c r="M1043" s="136"/>
      <c r="N1043" s="136"/>
      <c r="O1043" s="146"/>
      <c r="P1043" s="134">
        <f t="shared" si="16"/>
        <v>0</v>
      </c>
      <c r="Q1043" s="135" t="str">
        <f>VLOOKUP(P1043,IDCODE!$A$1:$B$96,2,0)</f>
        <v>Không</v>
      </c>
      <c r="R1043" s="135" t="e">
        <f>VLOOKUP(B1043,DS!$D$3:$P$2489,13,0)</f>
        <v>#N/A</v>
      </c>
    </row>
    <row r="1044" spans="1:18" ht="13.5">
      <c r="A1044" s="133">
        <v>1038</v>
      </c>
      <c r="B1044" s="142">
        <f>DS!D1040</f>
        <v>0</v>
      </c>
      <c r="C1044" s="143" t="e">
        <f>VLOOKUP(B1044,DS!$D$3:$I$2489,2,0)</f>
        <v>#N/A</v>
      </c>
      <c r="D1044" s="144" t="e">
        <f>VLOOKUP(B1044,DS!$D$3:$I$2489,3,0)</f>
        <v>#N/A</v>
      </c>
      <c r="E1044" s="145" t="e">
        <f>VLOOKUP(B1044,DS!$D$3:$I$2489,5,0)</f>
        <v>#N/A</v>
      </c>
      <c r="F1044" s="145" t="e">
        <f>VLOOKUP(B1044,DS!$D$3:$I$2489,6,0)</f>
        <v>#N/A</v>
      </c>
      <c r="G1044" s="136"/>
      <c r="H1044" s="136"/>
      <c r="I1044" s="136"/>
      <c r="J1044" s="136"/>
      <c r="K1044" s="136"/>
      <c r="L1044" s="136"/>
      <c r="M1044" s="136"/>
      <c r="N1044" s="136"/>
      <c r="O1044" s="146"/>
      <c r="P1044" s="134">
        <f t="shared" si="16"/>
        <v>0</v>
      </c>
      <c r="Q1044" s="135" t="str">
        <f>VLOOKUP(P1044,IDCODE!$A$1:$B$96,2,0)</f>
        <v>Không</v>
      </c>
      <c r="R1044" s="135" t="e">
        <f>VLOOKUP(B1044,DS!$D$3:$P$2489,13,0)</f>
        <v>#N/A</v>
      </c>
    </row>
    <row r="1045" spans="1:18" ht="13.5">
      <c r="A1045" s="133">
        <v>1039</v>
      </c>
      <c r="B1045" s="142">
        <f>DS!D1041</f>
        <v>0</v>
      </c>
      <c r="C1045" s="143" t="e">
        <f>VLOOKUP(B1045,DS!$D$3:$I$2489,2,0)</f>
        <v>#N/A</v>
      </c>
      <c r="D1045" s="144" t="e">
        <f>VLOOKUP(B1045,DS!$D$3:$I$2489,3,0)</f>
        <v>#N/A</v>
      </c>
      <c r="E1045" s="145" t="e">
        <f>VLOOKUP(B1045,DS!$D$3:$I$2489,5,0)</f>
        <v>#N/A</v>
      </c>
      <c r="F1045" s="145" t="e">
        <f>VLOOKUP(B1045,DS!$D$3:$I$2489,6,0)</f>
        <v>#N/A</v>
      </c>
      <c r="G1045" s="136"/>
      <c r="H1045" s="136"/>
      <c r="I1045" s="136"/>
      <c r="J1045" s="136"/>
      <c r="K1045" s="136"/>
      <c r="L1045" s="136"/>
      <c r="M1045" s="136"/>
      <c r="N1045" s="136"/>
      <c r="O1045" s="146"/>
      <c r="P1045" s="134">
        <f t="shared" si="16"/>
        <v>0</v>
      </c>
      <c r="Q1045" s="135" t="str">
        <f>VLOOKUP(P1045,IDCODE!$A$1:$B$96,2,0)</f>
        <v>Không</v>
      </c>
      <c r="R1045" s="135" t="e">
        <f>VLOOKUP(B1045,DS!$D$3:$P$2489,13,0)</f>
        <v>#N/A</v>
      </c>
    </row>
    <row r="1046" spans="1:18" ht="13.5">
      <c r="A1046" s="133">
        <v>1040</v>
      </c>
      <c r="B1046" s="142">
        <f>DS!D1042</f>
        <v>0</v>
      </c>
      <c r="C1046" s="143" t="e">
        <f>VLOOKUP(B1046,DS!$D$3:$I$2489,2,0)</f>
        <v>#N/A</v>
      </c>
      <c r="D1046" s="144" t="e">
        <f>VLOOKUP(B1046,DS!$D$3:$I$2489,3,0)</f>
        <v>#N/A</v>
      </c>
      <c r="E1046" s="145" t="e">
        <f>VLOOKUP(B1046,DS!$D$3:$I$2489,5,0)</f>
        <v>#N/A</v>
      </c>
      <c r="F1046" s="145" t="e">
        <f>VLOOKUP(B1046,DS!$D$3:$I$2489,6,0)</f>
        <v>#N/A</v>
      </c>
      <c r="G1046" s="136"/>
      <c r="H1046" s="136"/>
      <c r="I1046" s="136"/>
      <c r="J1046" s="136"/>
      <c r="K1046" s="136"/>
      <c r="L1046" s="136"/>
      <c r="M1046" s="136"/>
      <c r="N1046" s="136"/>
      <c r="O1046" s="146"/>
      <c r="P1046" s="134">
        <f t="shared" si="16"/>
        <v>0</v>
      </c>
      <c r="Q1046" s="135" t="str">
        <f>VLOOKUP(P1046,IDCODE!$A$1:$B$96,2,0)</f>
        <v>Không</v>
      </c>
      <c r="R1046" s="135" t="e">
        <f>VLOOKUP(B1046,DS!$D$3:$P$2489,13,0)</f>
        <v>#N/A</v>
      </c>
    </row>
    <row r="1047" spans="1:18" ht="13.5">
      <c r="A1047" s="133">
        <v>1041</v>
      </c>
      <c r="B1047" s="142">
        <f>DS!D1043</f>
        <v>0</v>
      </c>
      <c r="C1047" s="143" t="e">
        <f>VLOOKUP(B1047,DS!$D$3:$I$2489,2,0)</f>
        <v>#N/A</v>
      </c>
      <c r="D1047" s="144" t="e">
        <f>VLOOKUP(B1047,DS!$D$3:$I$2489,3,0)</f>
        <v>#N/A</v>
      </c>
      <c r="E1047" s="145" t="e">
        <f>VLOOKUP(B1047,DS!$D$3:$I$2489,5,0)</f>
        <v>#N/A</v>
      </c>
      <c r="F1047" s="145" t="e">
        <f>VLOOKUP(B1047,DS!$D$3:$I$2489,6,0)</f>
        <v>#N/A</v>
      </c>
      <c r="G1047" s="136"/>
      <c r="H1047" s="136"/>
      <c r="I1047" s="136"/>
      <c r="J1047" s="136"/>
      <c r="K1047" s="136"/>
      <c r="L1047" s="136"/>
      <c r="M1047" s="136"/>
      <c r="N1047" s="136"/>
      <c r="O1047" s="146"/>
      <c r="P1047" s="134">
        <f t="shared" si="16"/>
        <v>0</v>
      </c>
      <c r="Q1047" s="135" t="str">
        <f>VLOOKUP(P1047,IDCODE!$A$1:$B$96,2,0)</f>
        <v>Không</v>
      </c>
      <c r="R1047" s="135" t="e">
        <f>VLOOKUP(B1047,DS!$D$3:$P$2489,13,0)</f>
        <v>#N/A</v>
      </c>
    </row>
    <row r="1048" spans="1:18" ht="13.5">
      <c r="A1048" s="133">
        <v>1042</v>
      </c>
      <c r="B1048" s="142">
        <f>DS!D1044</f>
        <v>0</v>
      </c>
      <c r="C1048" s="143" t="e">
        <f>VLOOKUP(B1048,DS!$D$3:$I$2489,2,0)</f>
        <v>#N/A</v>
      </c>
      <c r="D1048" s="144" t="e">
        <f>VLOOKUP(B1048,DS!$D$3:$I$2489,3,0)</f>
        <v>#N/A</v>
      </c>
      <c r="E1048" s="145" t="e">
        <f>VLOOKUP(B1048,DS!$D$3:$I$2489,5,0)</f>
        <v>#N/A</v>
      </c>
      <c r="F1048" s="145" t="e">
        <f>VLOOKUP(B1048,DS!$D$3:$I$2489,6,0)</f>
        <v>#N/A</v>
      </c>
      <c r="G1048" s="136"/>
      <c r="H1048" s="136"/>
      <c r="I1048" s="136"/>
      <c r="J1048" s="136"/>
      <c r="K1048" s="136"/>
      <c r="L1048" s="136"/>
      <c r="M1048" s="136"/>
      <c r="N1048" s="136"/>
      <c r="O1048" s="146"/>
      <c r="P1048" s="134">
        <f t="shared" si="16"/>
        <v>0</v>
      </c>
      <c r="Q1048" s="135" t="str">
        <f>VLOOKUP(P1048,IDCODE!$A$1:$B$96,2,0)</f>
        <v>Không</v>
      </c>
      <c r="R1048" s="135" t="e">
        <f>VLOOKUP(B1048,DS!$D$3:$P$2489,13,0)</f>
        <v>#N/A</v>
      </c>
    </row>
    <row r="1049" spans="1:18" ht="13.5">
      <c r="A1049" s="133">
        <v>1043</v>
      </c>
      <c r="B1049" s="142">
        <f>DS!D1045</f>
        <v>0</v>
      </c>
      <c r="C1049" s="143" t="e">
        <f>VLOOKUP(B1049,DS!$D$3:$I$2489,2,0)</f>
        <v>#N/A</v>
      </c>
      <c r="D1049" s="144" t="e">
        <f>VLOOKUP(B1049,DS!$D$3:$I$2489,3,0)</f>
        <v>#N/A</v>
      </c>
      <c r="E1049" s="145" t="e">
        <f>VLOOKUP(B1049,DS!$D$3:$I$2489,5,0)</f>
        <v>#N/A</v>
      </c>
      <c r="F1049" s="145" t="e">
        <f>VLOOKUP(B1049,DS!$D$3:$I$2489,6,0)</f>
        <v>#N/A</v>
      </c>
      <c r="G1049" s="136"/>
      <c r="H1049" s="136"/>
      <c r="I1049" s="136"/>
      <c r="J1049" s="136"/>
      <c r="K1049" s="136"/>
      <c r="L1049" s="136"/>
      <c r="M1049" s="136"/>
      <c r="N1049" s="136"/>
      <c r="O1049" s="146"/>
      <c r="P1049" s="134">
        <f t="shared" ref="P1049:P1112" si="17">IF(OR(ISNUMBER(O1049)=FALSE,$P$6&lt;&gt;100%,O1049&lt;4),0,ROUND(SUMPRODUCT($G$6:$O$6,G1049:O1049),1))</f>
        <v>0</v>
      </c>
      <c r="Q1049" s="135" t="str">
        <f>VLOOKUP(P1049,IDCODE!$A$1:$B$96,2,0)</f>
        <v>Không</v>
      </c>
      <c r="R1049" s="135" t="e">
        <f>VLOOKUP(B1049,DS!$D$3:$P$2489,13,0)</f>
        <v>#N/A</v>
      </c>
    </row>
    <row r="1050" spans="1:18" ht="13.5">
      <c r="A1050" s="133">
        <v>1044</v>
      </c>
      <c r="B1050" s="142">
        <f>DS!D1046</f>
        <v>0</v>
      </c>
      <c r="C1050" s="143" t="e">
        <f>VLOOKUP(B1050,DS!$D$3:$I$2489,2,0)</f>
        <v>#N/A</v>
      </c>
      <c r="D1050" s="144" t="e">
        <f>VLOOKUP(B1050,DS!$D$3:$I$2489,3,0)</f>
        <v>#N/A</v>
      </c>
      <c r="E1050" s="145" t="e">
        <f>VLOOKUP(B1050,DS!$D$3:$I$2489,5,0)</f>
        <v>#N/A</v>
      </c>
      <c r="F1050" s="145" t="e">
        <f>VLOOKUP(B1050,DS!$D$3:$I$2489,6,0)</f>
        <v>#N/A</v>
      </c>
      <c r="G1050" s="136"/>
      <c r="H1050" s="136"/>
      <c r="I1050" s="136"/>
      <c r="J1050" s="136"/>
      <c r="K1050" s="136"/>
      <c r="L1050" s="136"/>
      <c r="M1050" s="136"/>
      <c r="N1050" s="136"/>
      <c r="O1050" s="146"/>
      <c r="P1050" s="134">
        <f t="shared" si="17"/>
        <v>0</v>
      </c>
      <c r="Q1050" s="135" t="str">
        <f>VLOOKUP(P1050,IDCODE!$A$1:$B$96,2,0)</f>
        <v>Không</v>
      </c>
      <c r="R1050" s="135" t="e">
        <f>VLOOKUP(B1050,DS!$D$3:$P$2489,13,0)</f>
        <v>#N/A</v>
      </c>
    </row>
    <row r="1051" spans="1:18" ht="13.5">
      <c r="A1051" s="133">
        <v>1045</v>
      </c>
      <c r="B1051" s="142">
        <f>DS!D1047</f>
        <v>0</v>
      </c>
      <c r="C1051" s="143" t="e">
        <f>VLOOKUP(B1051,DS!$D$3:$I$2489,2,0)</f>
        <v>#N/A</v>
      </c>
      <c r="D1051" s="144" t="e">
        <f>VLOOKUP(B1051,DS!$D$3:$I$2489,3,0)</f>
        <v>#N/A</v>
      </c>
      <c r="E1051" s="145" t="e">
        <f>VLOOKUP(B1051,DS!$D$3:$I$2489,5,0)</f>
        <v>#N/A</v>
      </c>
      <c r="F1051" s="145" t="e">
        <f>VLOOKUP(B1051,DS!$D$3:$I$2489,6,0)</f>
        <v>#N/A</v>
      </c>
      <c r="G1051" s="136"/>
      <c r="H1051" s="136"/>
      <c r="I1051" s="136"/>
      <c r="J1051" s="136"/>
      <c r="K1051" s="136"/>
      <c r="L1051" s="136"/>
      <c r="M1051" s="136"/>
      <c r="N1051" s="136"/>
      <c r="O1051" s="146"/>
      <c r="P1051" s="134">
        <f t="shared" si="17"/>
        <v>0</v>
      </c>
      <c r="Q1051" s="135" t="str">
        <f>VLOOKUP(P1051,IDCODE!$A$1:$B$96,2,0)</f>
        <v>Không</v>
      </c>
      <c r="R1051" s="135" t="e">
        <f>VLOOKUP(B1051,DS!$D$3:$P$2489,13,0)</f>
        <v>#N/A</v>
      </c>
    </row>
    <row r="1052" spans="1:18" ht="13.5">
      <c r="A1052" s="133">
        <v>1046</v>
      </c>
      <c r="B1052" s="142">
        <f>DS!D1048</f>
        <v>0</v>
      </c>
      <c r="C1052" s="143" t="e">
        <f>VLOOKUP(B1052,DS!$D$3:$I$2489,2,0)</f>
        <v>#N/A</v>
      </c>
      <c r="D1052" s="144" t="e">
        <f>VLOOKUP(B1052,DS!$D$3:$I$2489,3,0)</f>
        <v>#N/A</v>
      </c>
      <c r="E1052" s="145" t="e">
        <f>VLOOKUP(B1052,DS!$D$3:$I$2489,5,0)</f>
        <v>#N/A</v>
      </c>
      <c r="F1052" s="145" t="e">
        <f>VLOOKUP(B1052,DS!$D$3:$I$2489,6,0)</f>
        <v>#N/A</v>
      </c>
      <c r="G1052" s="136"/>
      <c r="H1052" s="136"/>
      <c r="I1052" s="136"/>
      <c r="J1052" s="136"/>
      <c r="K1052" s="136"/>
      <c r="L1052" s="136"/>
      <c r="M1052" s="136"/>
      <c r="N1052" s="136"/>
      <c r="O1052" s="146"/>
      <c r="P1052" s="134">
        <f t="shared" si="17"/>
        <v>0</v>
      </c>
      <c r="Q1052" s="135" t="str">
        <f>VLOOKUP(P1052,IDCODE!$A$1:$B$96,2,0)</f>
        <v>Không</v>
      </c>
      <c r="R1052" s="135" t="e">
        <f>VLOOKUP(B1052,DS!$D$3:$P$2489,13,0)</f>
        <v>#N/A</v>
      </c>
    </row>
    <row r="1053" spans="1:18" ht="13.5">
      <c r="A1053" s="133">
        <v>1047</v>
      </c>
      <c r="B1053" s="142">
        <f>DS!D1049</f>
        <v>0</v>
      </c>
      <c r="C1053" s="143" t="e">
        <f>VLOOKUP(B1053,DS!$D$3:$I$2489,2,0)</f>
        <v>#N/A</v>
      </c>
      <c r="D1053" s="144" t="e">
        <f>VLOOKUP(B1053,DS!$D$3:$I$2489,3,0)</f>
        <v>#N/A</v>
      </c>
      <c r="E1053" s="145" t="e">
        <f>VLOOKUP(B1053,DS!$D$3:$I$2489,5,0)</f>
        <v>#N/A</v>
      </c>
      <c r="F1053" s="145" t="e">
        <f>VLOOKUP(B1053,DS!$D$3:$I$2489,6,0)</f>
        <v>#N/A</v>
      </c>
      <c r="G1053" s="136"/>
      <c r="H1053" s="136"/>
      <c r="I1053" s="136"/>
      <c r="J1053" s="136"/>
      <c r="K1053" s="136"/>
      <c r="L1053" s="136"/>
      <c r="M1053" s="136"/>
      <c r="N1053" s="136"/>
      <c r="O1053" s="146"/>
      <c r="P1053" s="134">
        <f t="shared" si="17"/>
        <v>0</v>
      </c>
      <c r="Q1053" s="135" t="str">
        <f>VLOOKUP(P1053,IDCODE!$A$1:$B$96,2,0)</f>
        <v>Không</v>
      </c>
      <c r="R1053" s="135" t="e">
        <f>VLOOKUP(B1053,DS!$D$3:$P$2489,13,0)</f>
        <v>#N/A</v>
      </c>
    </row>
    <row r="1054" spans="1:18" ht="13.5">
      <c r="A1054" s="133">
        <v>1048</v>
      </c>
      <c r="B1054" s="142">
        <f>DS!D1050</f>
        <v>0</v>
      </c>
      <c r="C1054" s="143" t="e">
        <f>VLOOKUP(B1054,DS!$D$3:$I$2489,2,0)</f>
        <v>#N/A</v>
      </c>
      <c r="D1054" s="144" t="e">
        <f>VLOOKUP(B1054,DS!$D$3:$I$2489,3,0)</f>
        <v>#N/A</v>
      </c>
      <c r="E1054" s="145" t="e">
        <f>VLOOKUP(B1054,DS!$D$3:$I$2489,5,0)</f>
        <v>#N/A</v>
      </c>
      <c r="F1054" s="145" t="e">
        <f>VLOOKUP(B1054,DS!$D$3:$I$2489,6,0)</f>
        <v>#N/A</v>
      </c>
      <c r="G1054" s="136"/>
      <c r="H1054" s="136"/>
      <c r="I1054" s="136"/>
      <c r="J1054" s="136"/>
      <c r="K1054" s="136"/>
      <c r="L1054" s="136"/>
      <c r="M1054" s="136"/>
      <c r="N1054" s="136"/>
      <c r="O1054" s="146"/>
      <c r="P1054" s="134">
        <f t="shared" si="17"/>
        <v>0</v>
      </c>
      <c r="Q1054" s="135" t="str">
        <f>VLOOKUP(P1054,IDCODE!$A$1:$B$96,2,0)</f>
        <v>Không</v>
      </c>
      <c r="R1054" s="135" t="e">
        <f>VLOOKUP(B1054,DS!$D$3:$P$2489,13,0)</f>
        <v>#N/A</v>
      </c>
    </row>
    <row r="1055" spans="1:18" ht="13.5">
      <c r="A1055" s="133">
        <v>1049</v>
      </c>
      <c r="B1055" s="142">
        <f>DS!D1051</f>
        <v>0</v>
      </c>
      <c r="C1055" s="143" t="e">
        <f>VLOOKUP(B1055,DS!$D$3:$I$2489,2,0)</f>
        <v>#N/A</v>
      </c>
      <c r="D1055" s="144" t="e">
        <f>VLOOKUP(B1055,DS!$D$3:$I$2489,3,0)</f>
        <v>#N/A</v>
      </c>
      <c r="E1055" s="145" t="e">
        <f>VLOOKUP(B1055,DS!$D$3:$I$2489,5,0)</f>
        <v>#N/A</v>
      </c>
      <c r="F1055" s="145" t="e">
        <f>VLOOKUP(B1055,DS!$D$3:$I$2489,6,0)</f>
        <v>#N/A</v>
      </c>
      <c r="G1055" s="136"/>
      <c r="H1055" s="136"/>
      <c r="I1055" s="136"/>
      <c r="J1055" s="136"/>
      <c r="K1055" s="136"/>
      <c r="L1055" s="136"/>
      <c r="M1055" s="136"/>
      <c r="N1055" s="136"/>
      <c r="O1055" s="146"/>
      <c r="P1055" s="134">
        <f t="shared" si="17"/>
        <v>0</v>
      </c>
      <c r="Q1055" s="135" t="str">
        <f>VLOOKUP(P1055,IDCODE!$A$1:$B$96,2,0)</f>
        <v>Không</v>
      </c>
      <c r="R1055" s="135" t="e">
        <f>VLOOKUP(B1055,DS!$D$3:$P$2489,13,0)</f>
        <v>#N/A</v>
      </c>
    </row>
    <row r="1056" spans="1:18" ht="13.5">
      <c r="A1056" s="133">
        <v>1050</v>
      </c>
      <c r="B1056" s="142">
        <f>DS!D1052</f>
        <v>0</v>
      </c>
      <c r="C1056" s="143" t="e">
        <f>VLOOKUP(B1056,DS!$D$3:$I$2489,2,0)</f>
        <v>#N/A</v>
      </c>
      <c r="D1056" s="144" t="e">
        <f>VLOOKUP(B1056,DS!$D$3:$I$2489,3,0)</f>
        <v>#N/A</v>
      </c>
      <c r="E1056" s="145" t="e">
        <f>VLOOKUP(B1056,DS!$D$3:$I$2489,5,0)</f>
        <v>#N/A</v>
      </c>
      <c r="F1056" s="145" t="e">
        <f>VLOOKUP(B1056,DS!$D$3:$I$2489,6,0)</f>
        <v>#N/A</v>
      </c>
      <c r="G1056" s="136"/>
      <c r="H1056" s="136"/>
      <c r="I1056" s="136"/>
      <c r="J1056" s="136"/>
      <c r="K1056" s="136"/>
      <c r="L1056" s="136"/>
      <c r="M1056" s="136"/>
      <c r="N1056" s="136"/>
      <c r="O1056" s="146"/>
      <c r="P1056" s="134">
        <f t="shared" si="17"/>
        <v>0</v>
      </c>
      <c r="Q1056" s="135" t="str">
        <f>VLOOKUP(P1056,IDCODE!$A$1:$B$96,2,0)</f>
        <v>Không</v>
      </c>
      <c r="R1056" s="135" t="e">
        <f>VLOOKUP(B1056,DS!$D$3:$P$2489,13,0)</f>
        <v>#N/A</v>
      </c>
    </row>
    <row r="1057" spans="1:18" ht="13.5">
      <c r="A1057" s="133">
        <v>1051</v>
      </c>
      <c r="B1057" s="142">
        <f>DS!D1053</f>
        <v>0</v>
      </c>
      <c r="C1057" s="143" t="e">
        <f>VLOOKUP(B1057,DS!$D$3:$I$2489,2,0)</f>
        <v>#N/A</v>
      </c>
      <c r="D1057" s="144" t="e">
        <f>VLOOKUP(B1057,DS!$D$3:$I$2489,3,0)</f>
        <v>#N/A</v>
      </c>
      <c r="E1057" s="145" t="e">
        <f>VLOOKUP(B1057,DS!$D$3:$I$2489,5,0)</f>
        <v>#N/A</v>
      </c>
      <c r="F1057" s="145" t="e">
        <f>VLOOKUP(B1057,DS!$D$3:$I$2489,6,0)</f>
        <v>#N/A</v>
      </c>
      <c r="G1057" s="136"/>
      <c r="H1057" s="136"/>
      <c r="I1057" s="136"/>
      <c r="J1057" s="136"/>
      <c r="K1057" s="136"/>
      <c r="L1057" s="136"/>
      <c r="M1057" s="136"/>
      <c r="N1057" s="136"/>
      <c r="O1057" s="146"/>
      <c r="P1057" s="134">
        <f t="shared" si="17"/>
        <v>0</v>
      </c>
      <c r="Q1057" s="135" t="str">
        <f>VLOOKUP(P1057,IDCODE!$A$1:$B$96,2,0)</f>
        <v>Không</v>
      </c>
      <c r="R1057" s="135" t="e">
        <f>VLOOKUP(B1057,DS!$D$3:$P$2489,13,0)</f>
        <v>#N/A</v>
      </c>
    </row>
    <row r="1058" spans="1:18" ht="13.5">
      <c r="A1058" s="133">
        <v>1052</v>
      </c>
      <c r="B1058" s="142">
        <f>DS!D1054</f>
        <v>0</v>
      </c>
      <c r="C1058" s="143" t="e">
        <f>VLOOKUP(B1058,DS!$D$3:$I$2489,2,0)</f>
        <v>#N/A</v>
      </c>
      <c r="D1058" s="144" t="e">
        <f>VLOOKUP(B1058,DS!$D$3:$I$2489,3,0)</f>
        <v>#N/A</v>
      </c>
      <c r="E1058" s="145" t="e">
        <f>VLOOKUP(B1058,DS!$D$3:$I$2489,5,0)</f>
        <v>#N/A</v>
      </c>
      <c r="F1058" s="145" t="e">
        <f>VLOOKUP(B1058,DS!$D$3:$I$2489,6,0)</f>
        <v>#N/A</v>
      </c>
      <c r="G1058" s="136"/>
      <c r="H1058" s="136"/>
      <c r="I1058" s="136"/>
      <c r="J1058" s="136"/>
      <c r="K1058" s="136"/>
      <c r="L1058" s="136"/>
      <c r="M1058" s="136"/>
      <c r="N1058" s="136"/>
      <c r="O1058" s="146"/>
      <c r="P1058" s="134">
        <f t="shared" si="17"/>
        <v>0</v>
      </c>
      <c r="Q1058" s="135" t="str">
        <f>VLOOKUP(P1058,IDCODE!$A$1:$B$96,2,0)</f>
        <v>Không</v>
      </c>
      <c r="R1058" s="135" t="e">
        <f>VLOOKUP(B1058,DS!$D$3:$P$2489,13,0)</f>
        <v>#N/A</v>
      </c>
    </row>
    <row r="1059" spans="1:18" ht="13.5">
      <c r="A1059" s="133">
        <v>1053</v>
      </c>
      <c r="B1059" s="142">
        <f>DS!D1055</f>
        <v>0</v>
      </c>
      <c r="C1059" s="143" t="e">
        <f>VLOOKUP(B1059,DS!$D$3:$I$2489,2,0)</f>
        <v>#N/A</v>
      </c>
      <c r="D1059" s="144" t="e">
        <f>VLOOKUP(B1059,DS!$D$3:$I$2489,3,0)</f>
        <v>#N/A</v>
      </c>
      <c r="E1059" s="145" t="e">
        <f>VLOOKUP(B1059,DS!$D$3:$I$2489,5,0)</f>
        <v>#N/A</v>
      </c>
      <c r="F1059" s="145" t="e">
        <f>VLOOKUP(B1059,DS!$D$3:$I$2489,6,0)</f>
        <v>#N/A</v>
      </c>
      <c r="G1059" s="136"/>
      <c r="H1059" s="136"/>
      <c r="I1059" s="136"/>
      <c r="J1059" s="136"/>
      <c r="K1059" s="136"/>
      <c r="L1059" s="136"/>
      <c r="M1059" s="136"/>
      <c r="N1059" s="136"/>
      <c r="O1059" s="146"/>
      <c r="P1059" s="134">
        <f t="shared" si="17"/>
        <v>0</v>
      </c>
      <c r="Q1059" s="135" t="str">
        <f>VLOOKUP(P1059,IDCODE!$A$1:$B$96,2,0)</f>
        <v>Không</v>
      </c>
      <c r="R1059" s="135" t="e">
        <f>VLOOKUP(B1059,DS!$D$3:$P$2489,13,0)</f>
        <v>#N/A</v>
      </c>
    </row>
    <row r="1060" spans="1:18" ht="13.5">
      <c r="A1060" s="133">
        <v>1054</v>
      </c>
      <c r="B1060" s="142">
        <f>DS!D1056</f>
        <v>0</v>
      </c>
      <c r="C1060" s="143" t="e">
        <f>VLOOKUP(B1060,DS!$D$3:$I$2489,2,0)</f>
        <v>#N/A</v>
      </c>
      <c r="D1060" s="144" t="e">
        <f>VLOOKUP(B1060,DS!$D$3:$I$2489,3,0)</f>
        <v>#N/A</v>
      </c>
      <c r="E1060" s="145" t="e">
        <f>VLOOKUP(B1060,DS!$D$3:$I$2489,5,0)</f>
        <v>#N/A</v>
      </c>
      <c r="F1060" s="145" t="e">
        <f>VLOOKUP(B1060,DS!$D$3:$I$2489,6,0)</f>
        <v>#N/A</v>
      </c>
      <c r="G1060" s="136"/>
      <c r="H1060" s="136"/>
      <c r="I1060" s="136"/>
      <c r="J1060" s="136"/>
      <c r="K1060" s="136"/>
      <c r="L1060" s="136"/>
      <c r="M1060" s="136"/>
      <c r="N1060" s="136"/>
      <c r="O1060" s="146"/>
      <c r="P1060" s="134">
        <f t="shared" si="17"/>
        <v>0</v>
      </c>
      <c r="Q1060" s="135" t="str">
        <f>VLOOKUP(P1060,IDCODE!$A$1:$B$96,2,0)</f>
        <v>Không</v>
      </c>
      <c r="R1060" s="135" t="e">
        <f>VLOOKUP(B1060,DS!$D$3:$P$2489,13,0)</f>
        <v>#N/A</v>
      </c>
    </row>
    <row r="1061" spans="1:18" ht="13.5">
      <c r="A1061" s="133">
        <v>1055</v>
      </c>
      <c r="B1061" s="142">
        <f>DS!D1057</f>
        <v>0</v>
      </c>
      <c r="C1061" s="143" t="e">
        <f>VLOOKUP(B1061,DS!$D$3:$I$2489,2,0)</f>
        <v>#N/A</v>
      </c>
      <c r="D1061" s="144" t="e">
        <f>VLOOKUP(B1061,DS!$D$3:$I$2489,3,0)</f>
        <v>#N/A</v>
      </c>
      <c r="E1061" s="145" t="e">
        <f>VLOOKUP(B1061,DS!$D$3:$I$2489,5,0)</f>
        <v>#N/A</v>
      </c>
      <c r="F1061" s="145" t="e">
        <f>VLOOKUP(B1061,DS!$D$3:$I$2489,6,0)</f>
        <v>#N/A</v>
      </c>
      <c r="G1061" s="136"/>
      <c r="H1061" s="136"/>
      <c r="I1061" s="136"/>
      <c r="J1061" s="136"/>
      <c r="K1061" s="136"/>
      <c r="L1061" s="136"/>
      <c r="M1061" s="136"/>
      <c r="N1061" s="136"/>
      <c r="O1061" s="146"/>
      <c r="P1061" s="134">
        <f t="shared" si="17"/>
        <v>0</v>
      </c>
      <c r="Q1061" s="135" t="str">
        <f>VLOOKUP(P1061,IDCODE!$A$1:$B$96,2,0)</f>
        <v>Không</v>
      </c>
      <c r="R1061" s="135" t="e">
        <f>VLOOKUP(B1061,DS!$D$3:$P$2489,13,0)</f>
        <v>#N/A</v>
      </c>
    </row>
    <row r="1062" spans="1:18" ht="13.5">
      <c r="A1062" s="133">
        <v>1056</v>
      </c>
      <c r="B1062" s="142">
        <f>DS!D1058</f>
        <v>0</v>
      </c>
      <c r="C1062" s="143" t="e">
        <f>VLOOKUP(B1062,DS!$D$3:$I$2489,2,0)</f>
        <v>#N/A</v>
      </c>
      <c r="D1062" s="144" t="e">
        <f>VLOOKUP(B1062,DS!$D$3:$I$2489,3,0)</f>
        <v>#N/A</v>
      </c>
      <c r="E1062" s="145" t="e">
        <f>VLOOKUP(B1062,DS!$D$3:$I$2489,5,0)</f>
        <v>#N/A</v>
      </c>
      <c r="F1062" s="145" t="e">
        <f>VLOOKUP(B1062,DS!$D$3:$I$2489,6,0)</f>
        <v>#N/A</v>
      </c>
      <c r="G1062" s="136"/>
      <c r="H1062" s="136"/>
      <c r="I1062" s="136"/>
      <c r="J1062" s="136"/>
      <c r="K1062" s="136"/>
      <c r="L1062" s="136"/>
      <c r="M1062" s="136"/>
      <c r="N1062" s="136"/>
      <c r="O1062" s="146"/>
      <c r="P1062" s="134">
        <f t="shared" si="17"/>
        <v>0</v>
      </c>
      <c r="Q1062" s="135" t="str">
        <f>VLOOKUP(P1062,IDCODE!$A$1:$B$96,2,0)</f>
        <v>Không</v>
      </c>
      <c r="R1062" s="135" t="e">
        <f>VLOOKUP(B1062,DS!$D$3:$P$2489,13,0)</f>
        <v>#N/A</v>
      </c>
    </row>
    <row r="1063" spans="1:18" ht="13.5">
      <c r="A1063" s="133">
        <v>1057</v>
      </c>
      <c r="B1063" s="142">
        <f>DS!D1059</f>
        <v>0</v>
      </c>
      <c r="C1063" s="143" t="e">
        <f>VLOOKUP(B1063,DS!$D$3:$I$2489,2,0)</f>
        <v>#N/A</v>
      </c>
      <c r="D1063" s="144" t="e">
        <f>VLOOKUP(B1063,DS!$D$3:$I$2489,3,0)</f>
        <v>#N/A</v>
      </c>
      <c r="E1063" s="145" t="e">
        <f>VLOOKUP(B1063,DS!$D$3:$I$2489,5,0)</f>
        <v>#N/A</v>
      </c>
      <c r="F1063" s="145" t="e">
        <f>VLOOKUP(B1063,DS!$D$3:$I$2489,6,0)</f>
        <v>#N/A</v>
      </c>
      <c r="G1063" s="136"/>
      <c r="H1063" s="136"/>
      <c r="I1063" s="136"/>
      <c r="J1063" s="136"/>
      <c r="K1063" s="136"/>
      <c r="L1063" s="136"/>
      <c r="M1063" s="136"/>
      <c r="N1063" s="136"/>
      <c r="O1063" s="146"/>
      <c r="P1063" s="134">
        <f t="shared" si="17"/>
        <v>0</v>
      </c>
      <c r="Q1063" s="135" t="str">
        <f>VLOOKUP(P1063,IDCODE!$A$1:$B$96,2,0)</f>
        <v>Không</v>
      </c>
      <c r="R1063" s="135" t="e">
        <f>VLOOKUP(B1063,DS!$D$3:$P$2489,13,0)</f>
        <v>#N/A</v>
      </c>
    </row>
    <row r="1064" spans="1:18" ht="13.5">
      <c r="A1064" s="133">
        <v>1058</v>
      </c>
      <c r="B1064" s="142">
        <f>DS!D1060</f>
        <v>0</v>
      </c>
      <c r="C1064" s="143" t="e">
        <f>VLOOKUP(B1064,DS!$D$3:$I$2489,2,0)</f>
        <v>#N/A</v>
      </c>
      <c r="D1064" s="144" t="e">
        <f>VLOOKUP(B1064,DS!$D$3:$I$2489,3,0)</f>
        <v>#N/A</v>
      </c>
      <c r="E1064" s="145" t="e">
        <f>VLOOKUP(B1064,DS!$D$3:$I$2489,5,0)</f>
        <v>#N/A</v>
      </c>
      <c r="F1064" s="145" t="e">
        <f>VLOOKUP(B1064,DS!$D$3:$I$2489,6,0)</f>
        <v>#N/A</v>
      </c>
      <c r="G1064" s="136"/>
      <c r="H1064" s="136"/>
      <c r="I1064" s="136"/>
      <c r="J1064" s="136"/>
      <c r="K1064" s="136"/>
      <c r="L1064" s="136"/>
      <c r="M1064" s="136"/>
      <c r="N1064" s="136"/>
      <c r="O1064" s="146"/>
      <c r="P1064" s="134">
        <f t="shared" si="17"/>
        <v>0</v>
      </c>
      <c r="Q1064" s="135" t="str">
        <f>VLOOKUP(P1064,IDCODE!$A$1:$B$96,2,0)</f>
        <v>Không</v>
      </c>
      <c r="R1064" s="135" t="e">
        <f>VLOOKUP(B1064,DS!$D$3:$P$2489,13,0)</f>
        <v>#N/A</v>
      </c>
    </row>
    <row r="1065" spans="1:18" ht="13.5">
      <c r="A1065" s="133">
        <v>1059</v>
      </c>
      <c r="B1065" s="142">
        <f>DS!D1061</f>
        <v>0</v>
      </c>
      <c r="C1065" s="143" t="e">
        <f>VLOOKUP(B1065,DS!$D$3:$I$2489,2,0)</f>
        <v>#N/A</v>
      </c>
      <c r="D1065" s="144" t="e">
        <f>VLOOKUP(B1065,DS!$D$3:$I$2489,3,0)</f>
        <v>#N/A</v>
      </c>
      <c r="E1065" s="145" t="e">
        <f>VLOOKUP(B1065,DS!$D$3:$I$2489,5,0)</f>
        <v>#N/A</v>
      </c>
      <c r="F1065" s="145" t="e">
        <f>VLOOKUP(B1065,DS!$D$3:$I$2489,6,0)</f>
        <v>#N/A</v>
      </c>
      <c r="G1065" s="136"/>
      <c r="H1065" s="136"/>
      <c r="I1065" s="136"/>
      <c r="J1065" s="136"/>
      <c r="K1065" s="136"/>
      <c r="L1065" s="136"/>
      <c r="M1065" s="136"/>
      <c r="N1065" s="136"/>
      <c r="O1065" s="146"/>
      <c r="P1065" s="134">
        <f t="shared" si="17"/>
        <v>0</v>
      </c>
      <c r="Q1065" s="135" t="str">
        <f>VLOOKUP(P1065,IDCODE!$A$1:$B$96,2,0)</f>
        <v>Không</v>
      </c>
      <c r="R1065" s="135" t="e">
        <f>VLOOKUP(B1065,DS!$D$3:$P$2489,13,0)</f>
        <v>#N/A</v>
      </c>
    </row>
    <row r="1066" spans="1:18" ht="13.5">
      <c r="A1066" s="133">
        <v>1060</v>
      </c>
      <c r="B1066" s="142">
        <f>DS!D1062</f>
        <v>0</v>
      </c>
      <c r="C1066" s="143" t="e">
        <f>VLOOKUP(B1066,DS!$D$3:$I$2489,2,0)</f>
        <v>#N/A</v>
      </c>
      <c r="D1066" s="144" t="e">
        <f>VLOOKUP(B1066,DS!$D$3:$I$2489,3,0)</f>
        <v>#N/A</v>
      </c>
      <c r="E1066" s="145" t="e">
        <f>VLOOKUP(B1066,DS!$D$3:$I$2489,5,0)</f>
        <v>#N/A</v>
      </c>
      <c r="F1066" s="145" t="e">
        <f>VLOOKUP(B1066,DS!$D$3:$I$2489,6,0)</f>
        <v>#N/A</v>
      </c>
      <c r="G1066" s="136"/>
      <c r="H1066" s="136"/>
      <c r="I1066" s="136"/>
      <c r="J1066" s="136"/>
      <c r="K1066" s="136"/>
      <c r="L1066" s="136"/>
      <c r="M1066" s="136"/>
      <c r="N1066" s="136"/>
      <c r="O1066" s="146"/>
      <c r="P1066" s="134">
        <f t="shared" si="17"/>
        <v>0</v>
      </c>
      <c r="Q1066" s="135" t="str">
        <f>VLOOKUP(P1066,IDCODE!$A$1:$B$96,2,0)</f>
        <v>Không</v>
      </c>
      <c r="R1066" s="135" t="e">
        <f>VLOOKUP(B1066,DS!$D$3:$P$2489,13,0)</f>
        <v>#N/A</v>
      </c>
    </row>
    <row r="1067" spans="1:18" ht="13.5">
      <c r="A1067" s="133">
        <v>1061</v>
      </c>
      <c r="B1067" s="142">
        <f>DS!D1063</f>
        <v>0</v>
      </c>
      <c r="C1067" s="143" t="e">
        <f>VLOOKUP(B1067,DS!$D$3:$I$2489,2,0)</f>
        <v>#N/A</v>
      </c>
      <c r="D1067" s="144" t="e">
        <f>VLOOKUP(B1067,DS!$D$3:$I$2489,3,0)</f>
        <v>#N/A</v>
      </c>
      <c r="E1067" s="145" t="e">
        <f>VLOOKUP(B1067,DS!$D$3:$I$2489,5,0)</f>
        <v>#N/A</v>
      </c>
      <c r="F1067" s="145" t="e">
        <f>VLOOKUP(B1067,DS!$D$3:$I$2489,6,0)</f>
        <v>#N/A</v>
      </c>
      <c r="G1067" s="136"/>
      <c r="H1067" s="136"/>
      <c r="I1067" s="136"/>
      <c r="J1067" s="136"/>
      <c r="K1067" s="136"/>
      <c r="L1067" s="136"/>
      <c r="M1067" s="136"/>
      <c r="N1067" s="136"/>
      <c r="O1067" s="146"/>
      <c r="P1067" s="134">
        <f t="shared" si="17"/>
        <v>0</v>
      </c>
      <c r="Q1067" s="135" t="str">
        <f>VLOOKUP(P1067,IDCODE!$A$1:$B$96,2,0)</f>
        <v>Không</v>
      </c>
      <c r="R1067" s="135" t="e">
        <f>VLOOKUP(B1067,DS!$D$3:$P$2489,13,0)</f>
        <v>#N/A</v>
      </c>
    </row>
    <row r="1068" spans="1:18" ht="13.5">
      <c r="A1068" s="133">
        <v>1062</v>
      </c>
      <c r="B1068" s="142">
        <f>DS!D1064</f>
        <v>0</v>
      </c>
      <c r="C1068" s="143" t="e">
        <f>VLOOKUP(B1068,DS!$D$3:$I$2489,2,0)</f>
        <v>#N/A</v>
      </c>
      <c r="D1068" s="144" t="e">
        <f>VLOOKUP(B1068,DS!$D$3:$I$2489,3,0)</f>
        <v>#N/A</v>
      </c>
      <c r="E1068" s="145" t="e">
        <f>VLOOKUP(B1068,DS!$D$3:$I$2489,5,0)</f>
        <v>#N/A</v>
      </c>
      <c r="F1068" s="145" t="e">
        <f>VLOOKUP(B1068,DS!$D$3:$I$2489,6,0)</f>
        <v>#N/A</v>
      </c>
      <c r="G1068" s="136"/>
      <c r="H1068" s="136"/>
      <c r="I1068" s="136"/>
      <c r="J1068" s="136"/>
      <c r="K1068" s="136"/>
      <c r="L1068" s="136"/>
      <c r="M1068" s="136"/>
      <c r="N1068" s="136"/>
      <c r="O1068" s="146"/>
      <c r="P1068" s="134">
        <f t="shared" si="17"/>
        <v>0</v>
      </c>
      <c r="Q1068" s="135" t="str">
        <f>VLOOKUP(P1068,IDCODE!$A$1:$B$96,2,0)</f>
        <v>Không</v>
      </c>
      <c r="R1068" s="135" t="e">
        <f>VLOOKUP(B1068,DS!$D$3:$P$2489,13,0)</f>
        <v>#N/A</v>
      </c>
    </row>
    <row r="1069" spans="1:18" ht="13.5">
      <c r="A1069" s="133">
        <v>1063</v>
      </c>
      <c r="B1069" s="142">
        <f>DS!D1065</f>
        <v>0</v>
      </c>
      <c r="C1069" s="143" t="e">
        <f>VLOOKUP(B1069,DS!$D$3:$I$2489,2,0)</f>
        <v>#N/A</v>
      </c>
      <c r="D1069" s="144" t="e">
        <f>VLOOKUP(B1069,DS!$D$3:$I$2489,3,0)</f>
        <v>#N/A</v>
      </c>
      <c r="E1069" s="145" t="e">
        <f>VLOOKUP(B1069,DS!$D$3:$I$2489,5,0)</f>
        <v>#N/A</v>
      </c>
      <c r="F1069" s="145" t="e">
        <f>VLOOKUP(B1069,DS!$D$3:$I$2489,6,0)</f>
        <v>#N/A</v>
      </c>
      <c r="G1069" s="136"/>
      <c r="H1069" s="136"/>
      <c r="I1069" s="136"/>
      <c r="J1069" s="136"/>
      <c r="K1069" s="136"/>
      <c r="L1069" s="136"/>
      <c r="M1069" s="136"/>
      <c r="N1069" s="136"/>
      <c r="O1069" s="146"/>
      <c r="P1069" s="134">
        <f t="shared" si="17"/>
        <v>0</v>
      </c>
      <c r="Q1069" s="135" t="str">
        <f>VLOOKUP(P1069,IDCODE!$A$1:$B$96,2,0)</f>
        <v>Không</v>
      </c>
      <c r="R1069" s="135" t="e">
        <f>VLOOKUP(B1069,DS!$D$3:$P$2489,13,0)</f>
        <v>#N/A</v>
      </c>
    </row>
    <row r="1070" spans="1:18" ht="13.5">
      <c r="A1070" s="133">
        <v>1064</v>
      </c>
      <c r="B1070" s="142">
        <f>DS!D1066</f>
        <v>0</v>
      </c>
      <c r="C1070" s="143" t="e">
        <f>VLOOKUP(B1070,DS!$D$3:$I$2489,2,0)</f>
        <v>#N/A</v>
      </c>
      <c r="D1070" s="144" t="e">
        <f>VLOOKUP(B1070,DS!$D$3:$I$2489,3,0)</f>
        <v>#N/A</v>
      </c>
      <c r="E1070" s="145" t="e">
        <f>VLOOKUP(B1070,DS!$D$3:$I$2489,5,0)</f>
        <v>#N/A</v>
      </c>
      <c r="F1070" s="145" t="e">
        <f>VLOOKUP(B1070,DS!$D$3:$I$2489,6,0)</f>
        <v>#N/A</v>
      </c>
      <c r="G1070" s="136"/>
      <c r="H1070" s="136"/>
      <c r="I1070" s="136"/>
      <c r="J1070" s="136"/>
      <c r="K1070" s="136"/>
      <c r="L1070" s="136"/>
      <c r="M1070" s="136"/>
      <c r="N1070" s="136"/>
      <c r="O1070" s="146"/>
      <c r="P1070" s="134">
        <f t="shared" si="17"/>
        <v>0</v>
      </c>
      <c r="Q1070" s="135" t="str">
        <f>VLOOKUP(P1070,IDCODE!$A$1:$B$96,2,0)</f>
        <v>Không</v>
      </c>
      <c r="R1070" s="135" t="e">
        <f>VLOOKUP(B1070,DS!$D$3:$P$2489,13,0)</f>
        <v>#N/A</v>
      </c>
    </row>
    <row r="1071" spans="1:18" ht="13.5">
      <c r="A1071" s="133">
        <v>1065</v>
      </c>
      <c r="B1071" s="142">
        <f>DS!D1067</f>
        <v>0</v>
      </c>
      <c r="C1071" s="143" t="e">
        <f>VLOOKUP(B1071,DS!$D$3:$I$2489,2,0)</f>
        <v>#N/A</v>
      </c>
      <c r="D1071" s="144" t="e">
        <f>VLOOKUP(B1071,DS!$D$3:$I$2489,3,0)</f>
        <v>#N/A</v>
      </c>
      <c r="E1071" s="145" t="e">
        <f>VLOOKUP(B1071,DS!$D$3:$I$2489,5,0)</f>
        <v>#N/A</v>
      </c>
      <c r="F1071" s="145" t="e">
        <f>VLOOKUP(B1071,DS!$D$3:$I$2489,6,0)</f>
        <v>#N/A</v>
      </c>
      <c r="G1071" s="136"/>
      <c r="H1071" s="136"/>
      <c r="I1071" s="136"/>
      <c r="J1071" s="136"/>
      <c r="K1071" s="136"/>
      <c r="L1071" s="136"/>
      <c r="M1071" s="136"/>
      <c r="N1071" s="136"/>
      <c r="O1071" s="146"/>
      <c r="P1071" s="134">
        <f t="shared" si="17"/>
        <v>0</v>
      </c>
      <c r="Q1071" s="135" t="str">
        <f>VLOOKUP(P1071,IDCODE!$A$1:$B$96,2,0)</f>
        <v>Không</v>
      </c>
      <c r="R1071" s="135" t="e">
        <f>VLOOKUP(B1071,DS!$D$3:$P$2489,13,0)</f>
        <v>#N/A</v>
      </c>
    </row>
    <row r="1072" spans="1:18" ht="13.5">
      <c r="A1072" s="133">
        <v>1066</v>
      </c>
      <c r="B1072" s="142">
        <f>DS!D1068</f>
        <v>0</v>
      </c>
      <c r="C1072" s="143" t="e">
        <f>VLOOKUP(B1072,DS!$D$3:$I$2489,2,0)</f>
        <v>#N/A</v>
      </c>
      <c r="D1072" s="144" t="e">
        <f>VLOOKUP(B1072,DS!$D$3:$I$2489,3,0)</f>
        <v>#N/A</v>
      </c>
      <c r="E1072" s="145" t="e">
        <f>VLOOKUP(B1072,DS!$D$3:$I$2489,5,0)</f>
        <v>#N/A</v>
      </c>
      <c r="F1072" s="145" t="e">
        <f>VLOOKUP(B1072,DS!$D$3:$I$2489,6,0)</f>
        <v>#N/A</v>
      </c>
      <c r="G1072" s="136"/>
      <c r="H1072" s="136"/>
      <c r="I1072" s="136"/>
      <c r="J1072" s="136"/>
      <c r="K1072" s="136"/>
      <c r="L1072" s="136"/>
      <c r="M1072" s="136"/>
      <c r="N1072" s="136"/>
      <c r="O1072" s="146"/>
      <c r="P1072" s="134">
        <f t="shared" si="17"/>
        <v>0</v>
      </c>
      <c r="Q1072" s="135" t="str">
        <f>VLOOKUP(P1072,IDCODE!$A$1:$B$96,2,0)</f>
        <v>Không</v>
      </c>
      <c r="R1072" s="135" t="e">
        <f>VLOOKUP(B1072,DS!$D$3:$P$2489,13,0)</f>
        <v>#N/A</v>
      </c>
    </row>
    <row r="1073" spans="1:18" ht="13.5">
      <c r="A1073" s="133">
        <v>1067</v>
      </c>
      <c r="B1073" s="142">
        <f>DS!D1069</f>
        <v>0</v>
      </c>
      <c r="C1073" s="143" t="e">
        <f>VLOOKUP(B1073,DS!$D$3:$I$2489,2,0)</f>
        <v>#N/A</v>
      </c>
      <c r="D1073" s="144" t="e">
        <f>VLOOKUP(B1073,DS!$D$3:$I$2489,3,0)</f>
        <v>#N/A</v>
      </c>
      <c r="E1073" s="145" t="e">
        <f>VLOOKUP(B1073,DS!$D$3:$I$2489,5,0)</f>
        <v>#N/A</v>
      </c>
      <c r="F1073" s="145" t="e">
        <f>VLOOKUP(B1073,DS!$D$3:$I$2489,6,0)</f>
        <v>#N/A</v>
      </c>
      <c r="G1073" s="136"/>
      <c r="H1073" s="136"/>
      <c r="I1073" s="136"/>
      <c r="J1073" s="136"/>
      <c r="K1073" s="136"/>
      <c r="L1073" s="136"/>
      <c r="M1073" s="136"/>
      <c r="N1073" s="136"/>
      <c r="O1073" s="146"/>
      <c r="P1073" s="134">
        <f t="shared" si="17"/>
        <v>0</v>
      </c>
      <c r="Q1073" s="135" t="str">
        <f>VLOOKUP(P1073,IDCODE!$A$1:$B$96,2,0)</f>
        <v>Không</v>
      </c>
      <c r="R1073" s="135" t="e">
        <f>VLOOKUP(B1073,DS!$D$3:$P$2489,13,0)</f>
        <v>#N/A</v>
      </c>
    </row>
    <row r="1074" spans="1:18" ht="13.5">
      <c r="A1074" s="133">
        <v>1068</v>
      </c>
      <c r="B1074" s="142">
        <f>DS!D1070</f>
        <v>0</v>
      </c>
      <c r="C1074" s="143" t="e">
        <f>VLOOKUP(B1074,DS!$D$3:$I$2489,2,0)</f>
        <v>#N/A</v>
      </c>
      <c r="D1074" s="144" t="e">
        <f>VLOOKUP(B1074,DS!$D$3:$I$2489,3,0)</f>
        <v>#N/A</v>
      </c>
      <c r="E1074" s="145" t="e">
        <f>VLOOKUP(B1074,DS!$D$3:$I$2489,5,0)</f>
        <v>#N/A</v>
      </c>
      <c r="F1074" s="145" t="e">
        <f>VLOOKUP(B1074,DS!$D$3:$I$2489,6,0)</f>
        <v>#N/A</v>
      </c>
      <c r="G1074" s="136"/>
      <c r="H1074" s="136"/>
      <c r="I1074" s="136"/>
      <c r="J1074" s="136"/>
      <c r="K1074" s="136"/>
      <c r="L1074" s="136"/>
      <c r="M1074" s="136"/>
      <c r="N1074" s="136"/>
      <c r="O1074" s="146"/>
      <c r="P1074" s="134">
        <f t="shared" si="17"/>
        <v>0</v>
      </c>
      <c r="Q1074" s="135" t="str">
        <f>VLOOKUP(P1074,IDCODE!$A$1:$B$96,2,0)</f>
        <v>Không</v>
      </c>
      <c r="R1074" s="135" t="e">
        <f>VLOOKUP(B1074,DS!$D$3:$P$2489,13,0)</f>
        <v>#N/A</v>
      </c>
    </row>
    <row r="1075" spans="1:18" ht="13.5">
      <c r="A1075" s="133">
        <v>1069</v>
      </c>
      <c r="B1075" s="142">
        <f>DS!D1071</f>
        <v>0</v>
      </c>
      <c r="C1075" s="143" t="e">
        <f>VLOOKUP(B1075,DS!$D$3:$I$2489,2,0)</f>
        <v>#N/A</v>
      </c>
      <c r="D1075" s="144" t="e">
        <f>VLOOKUP(B1075,DS!$D$3:$I$2489,3,0)</f>
        <v>#N/A</v>
      </c>
      <c r="E1075" s="145" t="e">
        <f>VLOOKUP(B1075,DS!$D$3:$I$2489,5,0)</f>
        <v>#N/A</v>
      </c>
      <c r="F1075" s="145" t="e">
        <f>VLOOKUP(B1075,DS!$D$3:$I$2489,6,0)</f>
        <v>#N/A</v>
      </c>
      <c r="G1075" s="136"/>
      <c r="H1075" s="136"/>
      <c r="I1075" s="136"/>
      <c r="J1075" s="136"/>
      <c r="K1075" s="136"/>
      <c r="L1075" s="136"/>
      <c r="M1075" s="136"/>
      <c r="N1075" s="136"/>
      <c r="O1075" s="146"/>
      <c r="P1075" s="134">
        <f t="shared" si="17"/>
        <v>0</v>
      </c>
      <c r="Q1075" s="135" t="str">
        <f>VLOOKUP(P1075,IDCODE!$A$1:$B$96,2,0)</f>
        <v>Không</v>
      </c>
      <c r="R1075" s="135" t="e">
        <f>VLOOKUP(B1075,DS!$D$3:$P$2489,13,0)</f>
        <v>#N/A</v>
      </c>
    </row>
    <row r="1076" spans="1:18" ht="13.5">
      <c r="A1076" s="133">
        <v>1070</v>
      </c>
      <c r="B1076" s="142">
        <f>DS!D1072</f>
        <v>0</v>
      </c>
      <c r="C1076" s="143" t="e">
        <f>VLOOKUP(B1076,DS!$D$3:$I$2489,2,0)</f>
        <v>#N/A</v>
      </c>
      <c r="D1076" s="144" t="e">
        <f>VLOOKUP(B1076,DS!$D$3:$I$2489,3,0)</f>
        <v>#N/A</v>
      </c>
      <c r="E1076" s="145" t="e">
        <f>VLOOKUP(B1076,DS!$D$3:$I$2489,5,0)</f>
        <v>#N/A</v>
      </c>
      <c r="F1076" s="145" t="e">
        <f>VLOOKUP(B1076,DS!$D$3:$I$2489,6,0)</f>
        <v>#N/A</v>
      </c>
      <c r="G1076" s="136"/>
      <c r="H1076" s="136"/>
      <c r="I1076" s="136"/>
      <c r="J1076" s="136"/>
      <c r="K1076" s="136"/>
      <c r="L1076" s="136"/>
      <c r="M1076" s="136"/>
      <c r="N1076" s="136"/>
      <c r="O1076" s="146"/>
      <c r="P1076" s="134">
        <f t="shared" si="17"/>
        <v>0</v>
      </c>
      <c r="Q1076" s="135" t="str">
        <f>VLOOKUP(P1076,IDCODE!$A$1:$B$96,2,0)</f>
        <v>Không</v>
      </c>
      <c r="R1076" s="135" t="e">
        <f>VLOOKUP(B1076,DS!$D$3:$P$2489,13,0)</f>
        <v>#N/A</v>
      </c>
    </row>
    <row r="1077" spans="1:18" ht="13.5">
      <c r="A1077" s="133">
        <v>1071</v>
      </c>
      <c r="B1077" s="142">
        <f>DS!D1073</f>
        <v>0</v>
      </c>
      <c r="C1077" s="143" t="e">
        <f>VLOOKUP(B1077,DS!$D$3:$I$2489,2,0)</f>
        <v>#N/A</v>
      </c>
      <c r="D1077" s="144" t="e">
        <f>VLOOKUP(B1077,DS!$D$3:$I$2489,3,0)</f>
        <v>#N/A</v>
      </c>
      <c r="E1077" s="145" t="e">
        <f>VLOOKUP(B1077,DS!$D$3:$I$2489,5,0)</f>
        <v>#N/A</v>
      </c>
      <c r="F1077" s="145" t="e">
        <f>VLOOKUP(B1077,DS!$D$3:$I$2489,6,0)</f>
        <v>#N/A</v>
      </c>
      <c r="G1077" s="136"/>
      <c r="H1077" s="136"/>
      <c r="I1077" s="136"/>
      <c r="J1077" s="136"/>
      <c r="K1077" s="136"/>
      <c r="L1077" s="136"/>
      <c r="M1077" s="136"/>
      <c r="N1077" s="136"/>
      <c r="O1077" s="146"/>
      <c r="P1077" s="134">
        <f t="shared" si="17"/>
        <v>0</v>
      </c>
      <c r="Q1077" s="135" t="str">
        <f>VLOOKUP(P1077,IDCODE!$A$1:$B$96,2,0)</f>
        <v>Không</v>
      </c>
      <c r="R1077" s="135" t="e">
        <f>VLOOKUP(B1077,DS!$D$3:$P$2489,13,0)</f>
        <v>#N/A</v>
      </c>
    </row>
    <row r="1078" spans="1:18" ht="13.5">
      <c r="A1078" s="133">
        <v>1072</v>
      </c>
      <c r="B1078" s="142">
        <f>DS!D1074</f>
        <v>0</v>
      </c>
      <c r="C1078" s="143" t="e">
        <f>VLOOKUP(B1078,DS!$D$3:$I$2489,2,0)</f>
        <v>#N/A</v>
      </c>
      <c r="D1078" s="144" t="e">
        <f>VLOOKUP(B1078,DS!$D$3:$I$2489,3,0)</f>
        <v>#N/A</v>
      </c>
      <c r="E1078" s="145" t="e">
        <f>VLOOKUP(B1078,DS!$D$3:$I$2489,5,0)</f>
        <v>#N/A</v>
      </c>
      <c r="F1078" s="145" t="e">
        <f>VLOOKUP(B1078,DS!$D$3:$I$2489,6,0)</f>
        <v>#N/A</v>
      </c>
      <c r="G1078" s="136"/>
      <c r="H1078" s="136"/>
      <c r="I1078" s="136"/>
      <c r="J1078" s="136"/>
      <c r="K1078" s="136"/>
      <c r="L1078" s="136"/>
      <c r="M1078" s="136"/>
      <c r="N1078" s="136"/>
      <c r="O1078" s="146"/>
      <c r="P1078" s="134">
        <f t="shared" si="17"/>
        <v>0</v>
      </c>
      <c r="Q1078" s="135" t="str">
        <f>VLOOKUP(P1078,IDCODE!$A$1:$B$96,2,0)</f>
        <v>Không</v>
      </c>
      <c r="R1078" s="135" t="e">
        <f>VLOOKUP(B1078,DS!$D$3:$P$2489,13,0)</f>
        <v>#N/A</v>
      </c>
    </row>
    <row r="1079" spans="1:18" ht="13.5">
      <c r="A1079" s="133">
        <v>1073</v>
      </c>
      <c r="B1079" s="142">
        <f>DS!D1075</f>
        <v>0</v>
      </c>
      <c r="C1079" s="143" t="e">
        <f>VLOOKUP(B1079,DS!$D$3:$I$2489,2,0)</f>
        <v>#N/A</v>
      </c>
      <c r="D1079" s="144" t="e">
        <f>VLOOKUP(B1079,DS!$D$3:$I$2489,3,0)</f>
        <v>#N/A</v>
      </c>
      <c r="E1079" s="145" t="e">
        <f>VLOOKUP(B1079,DS!$D$3:$I$2489,5,0)</f>
        <v>#N/A</v>
      </c>
      <c r="F1079" s="145" t="e">
        <f>VLOOKUP(B1079,DS!$D$3:$I$2489,6,0)</f>
        <v>#N/A</v>
      </c>
      <c r="G1079" s="136"/>
      <c r="H1079" s="136"/>
      <c r="I1079" s="136"/>
      <c r="J1079" s="136"/>
      <c r="K1079" s="136"/>
      <c r="L1079" s="136"/>
      <c r="M1079" s="136"/>
      <c r="N1079" s="136"/>
      <c r="O1079" s="146"/>
      <c r="P1079" s="134">
        <f t="shared" si="17"/>
        <v>0</v>
      </c>
      <c r="Q1079" s="135" t="str">
        <f>VLOOKUP(P1079,IDCODE!$A$1:$B$96,2,0)</f>
        <v>Không</v>
      </c>
      <c r="R1079" s="135" t="e">
        <f>VLOOKUP(B1079,DS!$D$3:$P$2489,13,0)</f>
        <v>#N/A</v>
      </c>
    </row>
    <row r="1080" spans="1:18" ht="13.5">
      <c r="A1080" s="133">
        <v>1074</v>
      </c>
      <c r="B1080" s="142">
        <f>DS!D1076</f>
        <v>0</v>
      </c>
      <c r="C1080" s="143" t="e">
        <f>VLOOKUP(B1080,DS!$D$3:$I$2489,2,0)</f>
        <v>#N/A</v>
      </c>
      <c r="D1080" s="144" t="e">
        <f>VLOOKUP(B1080,DS!$D$3:$I$2489,3,0)</f>
        <v>#N/A</v>
      </c>
      <c r="E1080" s="145" t="e">
        <f>VLOOKUP(B1080,DS!$D$3:$I$2489,5,0)</f>
        <v>#N/A</v>
      </c>
      <c r="F1080" s="145" t="e">
        <f>VLOOKUP(B1080,DS!$D$3:$I$2489,6,0)</f>
        <v>#N/A</v>
      </c>
      <c r="G1080" s="136"/>
      <c r="H1080" s="136"/>
      <c r="I1080" s="136"/>
      <c r="J1080" s="136"/>
      <c r="K1080" s="136"/>
      <c r="L1080" s="136"/>
      <c r="M1080" s="136"/>
      <c r="N1080" s="136"/>
      <c r="O1080" s="146"/>
      <c r="P1080" s="134">
        <f t="shared" si="17"/>
        <v>0</v>
      </c>
      <c r="Q1080" s="135" t="str">
        <f>VLOOKUP(P1080,IDCODE!$A$1:$B$96,2,0)</f>
        <v>Không</v>
      </c>
      <c r="R1080" s="135" t="e">
        <f>VLOOKUP(B1080,DS!$D$3:$P$2489,13,0)</f>
        <v>#N/A</v>
      </c>
    </row>
    <row r="1081" spans="1:18" ht="13.5">
      <c r="A1081" s="133">
        <v>1075</v>
      </c>
      <c r="B1081" s="142">
        <f>DS!D1077</f>
        <v>0</v>
      </c>
      <c r="C1081" s="143" t="e">
        <f>VLOOKUP(B1081,DS!$D$3:$I$2489,2,0)</f>
        <v>#N/A</v>
      </c>
      <c r="D1081" s="144" t="e">
        <f>VLOOKUP(B1081,DS!$D$3:$I$2489,3,0)</f>
        <v>#N/A</v>
      </c>
      <c r="E1081" s="145" t="e">
        <f>VLOOKUP(B1081,DS!$D$3:$I$2489,5,0)</f>
        <v>#N/A</v>
      </c>
      <c r="F1081" s="145" t="e">
        <f>VLOOKUP(B1081,DS!$D$3:$I$2489,6,0)</f>
        <v>#N/A</v>
      </c>
      <c r="G1081" s="136"/>
      <c r="H1081" s="136"/>
      <c r="I1081" s="136"/>
      <c r="J1081" s="136"/>
      <c r="K1081" s="136"/>
      <c r="L1081" s="136"/>
      <c r="M1081" s="136"/>
      <c r="N1081" s="136"/>
      <c r="O1081" s="146"/>
      <c r="P1081" s="134">
        <f t="shared" si="17"/>
        <v>0</v>
      </c>
      <c r="Q1081" s="135" t="str">
        <f>VLOOKUP(P1081,IDCODE!$A$1:$B$96,2,0)</f>
        <v>Không</v>
      </c>
      <c r="R1081" s="135" t="e">
        <f>VLOOKUP(B1081,DS!$D$3:$P$2489,13,0)</f>
        <v>#N/A</v>
      </c>
    </row>
    <row r="1082" spans="1:18" ht="13.5">
      <c r="A1082" s="133">
        <v>1076</v>
      </c>
      <c r="B1082" s="142">
        <f>DS!D1078</f>
        <v>0</v>
      </c>
      <c r="C1082" s="143" t="e">
        <f>VLOOKUP(B1082,DS!$D$3:$I$2489,2,0)</f>
        <v>#N/A</v>
      </c>
      <c r="D1082" s="144" t="e">
        <f>VLOOKUP(B1082,DS!$D$3:$I$2489,3,0)</f>
        <v>#N/A</v>
      </c>
      <c r="E1082" s="145" t="e">
        <f>VLOOKUP(B1082,DS!$D$3:$I$2489,5,0)</f>
        <v>#N/A</v>
      </c>
      <c r="F1082" s="145" t="e">
        <f>VLOOKUP(B1082,DS!$D$3:$I$2489,6,0)</f>
        <v>#N/A</v>
      </c>
      <c r="G1082" s="136"/>
      <c r="H1082" s="136"/>
      <c r="I1082" s="136"/>
      <c r="J1082" s="136"/>
      <c r="K1082" s="136"/>
      <c r="L1082" s="136"/>
      <c r="M1082" s="136"/>
      <c r="N1082" s="136"/>
      <c r="O1082" s="146"/>
      <c r="P1082" s="134">
        <f t="shared" si="17"/>
        <v>0</v>
      </c>
      <c r="Q1082" s="135" t="str">
        <f>VLOOKUP(P1082,IDCODE!$A$1:$B$96,2,0)</f>
        <v>Không</v>
      </c>
      <c r="R1082" s="135" t="e">
        <f>VLOOKUP(B1082,DS!$D$3:$P$2489,13,0)</f>
        <v>#N/A</v>
      </c>
    </row>
    <row r="1083" spans="1:18" ht="13.5">
      <c r="A1083" s="133">
        <v>1077</v>
      </c>
      <c r="B1083" s="142">
        <f>DS!D1079</f>
        <v>0</v>
      </c>
      <c r="C1083" s="143" t="e">
        <f>VLOOKUP(B1083,DS!$D$3:$I$2489,2,0)</f>
        <v>#N/A</v>
      </c>
      <c r="D1083" s="144" t="e">
        <f>VLOOKUP(B1083,DS!$D$3:$I$2489,3,0)</f>
        <v>#N/A</v>
      </c>
      <c r="E1083" s="145" t="e">
        <f>VLOOKUP(B1083,DS!$D$3:$I$2489,5,0)</f>
        <v>#N/A</v>
      </c>
      <c r="F1083" s="145" t="e">
        <f>VLOOKUP(B1083,DS!$D$3:$I$2489,6,0)</f>
        <v>#N/A</v>
      </c>
      <c r="G1083" s="136"/>
      <c r="H1083" s="136"/>
      <c r="I1083" s="136"/>
      <c r="J1083" s="136"/>
      <c r="K1083" s="136"/>
      <c r="L1083" s="136"/>
      <c r="M1083" s="136"/>
      <c r="N1083" s="136"/>
      <c r="O1083" s="146"/>
      <c r="P1083" s="134">
        <f t="shared" si="17"/>
        <v>0</v>
      </c>
      <c r="Q1083" s="135" t="str">
        <f>VLOOKUP(P1083,IDCODE!$A$1:$B$96,2,0)</f>
        <v>Không</v>
      </c>
      <c r="R1083" s="135" t="e">
        <f>VLOOKUP(B1083,DS!$D$3:$P$2489,13,0)</f>
        <v>#N/A</v>
      </c>
    </row>
    <row r="1084" spans="1:18" ht="13.5">
      <c r="A1084" s="133">
        <v>1078</v>
      </c>
      <c r="B1084" s="142">
        <f>DS!D1080</f>
        <v>0</v>
      </c>
      <c r="C1084" s="143" t="e">
        <f>VLOOKUP(B1084,DS!$D$3:$I$2489,2,0)</f>
        <v>#N/A</v>
      </c>
      <c r="D1084" s="144" t="e">
        <f>VLOOKUP(B1084,DS!$D$3:$I$2489,3,0)</f>
        <v>#N/A</v>
      </c>
      <c r="E1084" s="145" t="e">
        <f>VLOOKUP(B1084,DS!$D$3:$I$2489,5,0)</f>
        <v>#N/A</v>
      </c>
      <c r="F1084" s="145" t="e">
        <f>VLOOKUP(B1084,DS!$D$3:$I$2489,6,0)</f>
        <v>#N/A</v>
      </c>
      <c r="G1084" s="136"/>
      <c r="H1084" s="136"/>
      <c r="I1084" s="136"/>
      <c r="J1084" s="136"/>
      <c r="K1084" s="136"/>
      <c r="L1084" s="136"/>
      <c r="M1084" s="136"/>
      <c r="N1084" s="136"/>
      <c r="O1084" s="146"/>
      <c r="P1084" s="134">
        <f t="shared" si="17"/>
        <v>0</v>
      </c>
      <c r="Q1084" s="135" t="str">
        <f>VLOOKUP(P1084,IDCODE!$A$1:$B$96,2,0)</f>
        <v>Không</v>
      </c>
      <c r="R1084" s="135" t="e">
        <f>VLOOKUP(B1084,DS!$D$3:$P$2489,13,0)</f>
        <v>#N/A</v>
      </c>
    </row>
    <row r="1085" spans="1:18" ht="13.5">
      <c r="A1085" s="133">
        <v>1079</v>
      </c>
      <c r="B1085" s="142">
        <f>DS!D1081</f>
        <v>0</v>
      </c>
      <c r="C1085" s="143" t="e">
        <f>VLOOKUP(B1085,DS!$D$3:$I$2489,2,0)</f>
        <v>#N/A</v>
      </c>
      <c r="D1085" s="144" t="e">
        <f>VLOOKUP(B1085,DS!$D$3:$I$2489,3,0)</f>
        <v>#N/A</v>
      </c>
      <c r="E1085" s="145" t="e">
        <f>VLOOKUP(B1085,DS!$D$3:$I$2489,5,0)</f>
        <v>#N/A</v>
      </c>
      <c r="F1085" s="145" t="e">
        <f>VLOOKUP(B1085,DS!$D$3:$I$2489,6,0)</f>
        <v>#N/A</v>
      </c>
      <c r="G1085" s="136"/>
      <c r="H1085" s="136"/>
      <c r="I1085" s="136"/>
      <c r="J1085" s="136"/>
      <c r="K1085" s="136"/>
      <c r="L1085" s="136"/>
      <c r="M1085" s="136"/>
      <c r="N1085" s="136"/>
      <c r="O1085" s="146"/>
      <c r="P1085" s="134">
        <f t="shared" si="17"/>
        <v>0</v>
      </c>
      <c r="Q1085" s="135" t="str">
        <f>VLOOKUP(P1085,IDCODE!$A$1:$B$96,2,0)</f>
        <v>Không</v>
      </c>
      <c r="R1085" s="135" t="e">
        <f>VLOOKUP(B1085,DS!$D$3:$P$2489,13,0)</f>
        <v>#N/A</v>
      </c>
    </row>
    <row r="1086" spans="1:18" ht="13.5">
      <c r="A1086" s="133">
        <v>1080</v>
      </c>
      <c r="B1086" s="142">
        <f>DS!D1082</f>
        <v>0</v>
      </c>
      <c r="C1086" s="143" t="e">
        <f>VLOOKUP(B1086,DS!$D$3:$I$2489,2,0)</f>
        <v>#N/A</v>
      </c>
      <c r="D1086" s="144" t="e">
        <f>VLOOKUP(B1086,DS!$D$3:$I$2489,3,0)</f>
        <v>#N/A</v>
      </c>
      <c r="E1086" s="145" t="e">
        <f>VLOOKUP(B1086,DS!$D$3:$I$2489,5,0)</f>
        <v>#N/A</v>
      </c>
      <c r="F1086" s="145" t="e">
        <f>VLOOKUP(B1086,DS!$D$3:$I$2489,6,0)</f>
        <v>#N/A</v>
      </c>
      <c r="G1086" s="136"/>
      <c r="H1086" s="136"/>
      <c r="I1086" s="136"/>
      <c r="J1086" s="136"/>
      <c r="K1086" s="136"/>
      <c r="L1086" s="136"/>
      <c r="M1086" s="136"/>
      <c r="N1086" s="136"/>
      <c r="O1086" s="146"/>
      <c r="P1086" s="134">
        <f t="shared" si="17"/>
        <v>0</v>
      </c>
      <c r="Q1086" s="135" t="str">
        <f>VLOOKUP(P1086,IDCODE!$A$1:$B$96,2,0)</f>
        <v>Không</v>
      </c>
      <c r="R1086" s="135" t="e">
        <f>VLOOKUP(B1086,DS!$D$3:$P$2489,13,0)</f>
        <v>#N/A</v>
      </c>
    </row>
    <row r="1087" spans="1:18" ht="13.5">
      <c r="A1087" s="133">
        <v>1081</v>
      </c>
      <c r="B1087" s="142">
        <f>DS!D1083</f>
        <v>0</v>
      </c>
      <c r="C1087" s="143" t="e">
        <f>VLOOKUP(B1087,DS!$D$3:$I$2489,2,0)</f>
        <v>#N/A</v>
      </c>
      <c r="D1087" s="144" t="e">
        <f>VLOOKUP(B1087,DS!$D$3:$I$2489,3,0)</f>
        <v>#N/A</v>
      </c>
      <c r="E1087" s="145" t="e">
        <f>VLOOKUP(B1087,DS!$D$3:$I$2489,5,0)</f>
        <v>#N/A</v>
      </c>
      <c r="F1087" s="145" t="e">
        <f>VLOOKUP(B1087,DS!$D$3:$I$2489,6,0)</f>
        <v>#N/A</v>
      </c>
      <c r="G1087" s="136"/>
      <c r="H1087" s="136"/>
      <c r="I1087" s="136"/>
      <c r="J1087" s="136"/>
      <c r="K1087" s="136"/>
      <c r="L1087" s="136"/>
      <c r="M1087" s="136"/>
      <c r="N1087" s="136"/>
      <c r="O1087" s="146"/>
      <c r="P1087" s="134">
        <f t="shared" si="17"/>
        <v>0</v>
      </c>
      <c r="Q1087" s="135" t="str">
        <f>VLOOKUP(P1087,IDCODE!$A$1:$B$96,2,0)</f>
        <v>Không</v>
      </c>
      <c r="R1087" s="135" t="e">
        <f>VLOOKUP(B1087,DS!$D$3:$P$2489,13,0)</f>
        <v>#N/A</v>
      </c>
    </row>
    <row r="1088" spans="1:18" ht="13.5">
      <c r="A1088" s="133">
        <v>1082</v>
      </c>
      <c r="B1088" s="142">
        <f>DS!D1084</f>
        <v>0</v>
      </c>
      <c r="C1088" s="143" t="e">
        <f>VLOOKUP(B1088,DS!$D$3:$I$2489,2,0)</f>
        <v>#N/A</v>
      </c>
      <c r="D1088" s="144" t="e">
        <f>VLOOKUP(B1088,DS!$D$3:$I$2489,3,0)</f>
        <v>#N/A</v>
      </c>
      <c r="E1088" s="145" t="e">
        <f>VLOOKUP(B1088,DS!$D$3:$I$2489,5,0)</f>
        <v>#N/A</v>
      </c>
      <c r="F1088" s="145" t="e">
        <f>VLOOKUP(B1088,DS!$D$3:$I$2489,6,0)</f>
        <v>#N/A</v>
      </c>
      <c r="G1088" s="136"/>
      <c r="H1088" s="136"/>
      <c r="I1088" s="136"/>
      <c r="J1088" s="136"/>
      <c r="K1088" s="136"/>
      <c r="L1088" s="136"/>
      <c r="M1088" s="136"/>
      <c r="N1088" s="136"/>
      <c r="O1088" s="146"/>
      <c r="P1088" s="134">
        <f t="shared" si="17"/>
        <v>0</v>
      </c>
      <c r="Q1088" s="135" t="str">
        <f>VLOOKUP(P1088,IDCODE!$A$1:$B$96,2,0)</f>
        <v>Không</v>
      </c>
      <c r="R1088" s="135" t="e">
        <f>VLOOKUP(B1088,DS!$D$3:$P$2489,13,0)</f>
        <v>#N/A</v>
      </c>
    </row>
    <row r="1089" spans="1:18" ht="13.5">
      <c r="A1089" s="133">
        <v>1083</v>
      </c>
      <c r="B1089" s="142">
        <f>DS!D1085</f>
        <v>0</v>
      </c>
      <c r="C1089" s="143" t="e">
        <f>VLOOKUP(B1089,DS!$D$3:$I$2489,2,0)</f>
        <v>#N/A</v>
      </c>
      <c r="D1089" s="144" t="e">
        <f>VLOOKUP(B1089,DS!$D$3:$I$2489,3,0)</f>
        <v>#N/A</v>
      </c>
      <c r="E1089" s="145" t="e">
        <f>VLOOKUP(B1089,DS!$D$3:$I$2489,5,0)</f>
        <v>#N/A</v>
      </c>
      <c r="F1089" s="145" t="e">
        <f>VLOOKUP(B1089,DS!$D$3:$I$2489,6,0)</f>
        <v>#N/A</v>
      </c>
      <c r="G1089" s="136"/>
      <c r="H1089" s="136"/>
      <c r="I1089" s="136"/>
      <c r="J1089" s="136"/>
      <c r="K1089" s="136"/>
      <c r="L1089" s="136"/>
      <c r="M1089" s="136"/>
      <c r="N1089" s="136"/>
      <c r="O1089" s="146"/>
      <c r="P1089" s="134">
        <f t="shared" si="17"/>
        <v>0</v>
      </c>
      <c r="Q1089" s="135" t="str">
        <f>VLOOKUP(P1089,IDCODE!$A$1:$B$96,2,0)</f>
        <v>Không</v>
      </c>
      <c r="R1089" s="135" t="e">
        <f>VLOOKUP(B1089,DS!$D$3:$P$2489,13,0)</f>
        <v>#N/A</v>
      </c>
    </row>
    <row r="1090" spans="1:18" ht="13.5">
      <c r="A1090" s="133">
        <v>1084</v>
      </c>
      <c r="B1090" s="142">
        <f>DS!D1086</f>
        <v>0</v>
      </c>
      <c r="C1090" s="143" t="e">
        <f>VLOOKUP(B1090,DS!$D$3:$I$2489,2,0)</f>
        <v>#N/A</v>
      </c>
      <c r="D1090" s="144" t="e">
        <f>VLOOKUP(B1090,DS!$D$3:$I$2489,3,0)</f>
        <v>#N/A</v>
      </c>
      <c r="E1090" s="145" t="e">
        <f>VLOOKUP(B1090,DS!$D$3:$I$2489,5,0)</f>
        <v>#N/A</v>
      </c>
      <c r="F1090" s="145" t="e">
        <f>VLOOKUP(B1090,DS!$D$3:$I$2489,6,0)</f>
        <v>#N/A</v>
      </c>
      <c r="G1090" s="136"/>
      <c r="H1090" s="136"/>
      <c r="I1090" s="136"/>
      <c r="J1090" s="136"/>
      <c r="K1090" s="136"/>
      <c r="L1090" s="136"/>
      <c r="M1090" s="136"/>
      <c r="N1090" s="136"/>
      <c r="O1090" s="146"/>
      <c r="P1090" s="134">
        <f t="shared" si="17"/>
        <v>0</v>
      </c>
      <c r="Q1090" s="135" t="str">
        <f>VLOOKUP(P1090,IDCODE!$A$1:$B$96,2,0)</f>
        <v>Không</v>
      </c>
      <c r="R1090" s="135" t="e">
        <f>VLOOKUP(B1090,DS!$D$3:$P$2489,13,0)</f>
        <v>#N/A</v>
      </c>
    </row>
    <row r="1091" spans="1:18" ht="13.5">
      <c r="A1091" s="133">
        <v>1085</v>
      </c>
      <c r="B1091" s="142">
        <f>DS!D1087</f>
        <v>0</v>
      </c>
      <c r="C1091" s="143" t="e">
        <f>VLOOKUP(B1091,DS!$D$3:$I$2489,2,0)</f>
        <v>#N/A</v>
      </c>
      <c r="D1091" s="144" t="e">
        <f>VLOOKUP(B1091,DS!$D$3:$I$2489,3,0)</f>
        <v>#N/A</v>
      </c>
      <c r="E1091" s="145" t="e">
        <f>VLOOKUP(B1091,DS!$D$3:$I$2489,5,0)</f>
        <v>#N/A</v>
      </c>
      <c r="F1091" s="145" t="e">
        <f>VLOOKUP(B1091,DS!$D$3:$I$2489,6,0)</f>
        <v>#N/A</v>
      </c>
      <c r="G1091" s="136"/>
      <c r="H1091" s="136"/>
      <c r="I1091" s="136"/>
      <c r="J1091" s="136"/>
      <c r="K1091" s="136"/>
      <c r="L1091" s="136"/>
      <c r="M1091" s="136"/>
      <c r="N1091" s="136"/>
      <c r="O1091" s="146"/>
      <c r="P1091" s="134">
        <f t="shared" si="17"/>
        <v>0</v>
      </c>
      <c r="Q1091" s="135" t="str">
        <f>VLOOKUP(P1091,IDCODE!$A$1:$B$96,2,0)</f>
        <v>Không</v>
      </c>
      <c r="R1091" s="135" t="e">
        <f>VLOOKUP(B1091,DS!$D$3:$P$2489,13,0)</f>
        <v>#N/A</v>
      </c>
    </row>
    <row r="1092" spans="1:18" ht="13.5">
      <c r="A1092" s="133">
        <v>1086</v>
      </c>
      <c r="B1092" s="142">
        <f>DS!D1088</f>
        <v>0</v>
      </c>
      <c r="C1092" s="143" t="e">
        <f>VLOOKUP(B1092,DS!$D$3:$I$2489,2,0)</f>
        <v>#N/A</v>
      </c>
      <c r="D1092" s="144" t="e">
        <f>VLOOKUP(B1092,DS!$D$3:$I$2489,3,0)</f>
        <v>#N/A</v>
      </c>
      <c r="E1092" s="145" t="e">
        <f>VLOOKUP(B1092,DS!$D$3:$I$2489,5,0)</f>
        <v>#N/A</v>
      </c>
      <c r="F1092" s="145" t="e">
        <f>VLOOKUP(B1092,DS!$D$3:$I$2489,6,0)</f>
        <v>#N/A</v>
      </c>
      <c r="G1092" s="136"/>
      <c r="H1092" s="136"/>
      <c r="I1092" s="136"/>
      <c r="J1092" s="136"/>
      <c r="K1092" s="136"/>
      <c r="L1092" s="136"/>
      <c r="M1092" s="136"/>
      <c r="N1092" s="136"/>
      <c r="O1092" s="146"/>
      <c r="P1092" s="134">
        <f t="shared" si="17"/>
        <v>0</v>
      </c>
      <c r="Q1092" s="135" t="str">
        <f>VLOOKUP(P1092,IDCODE!$A$1:$B$96,2,0)</f>
        <v>Không</v>
      </c>
      <c r="R1092" s="135" t="e">
        <f>VLOOKUP(B1092,DS!$D$3:$P$2489,13,0)</f>
        <v>#N/A</v>
      </c>
    </row>
    <row r="1093" spans="1:18" ht="13.5">
      <c r="A1093" s="133">
        <v>1087</v>
      </c>
      <c r="B1093" s="142">
        <f>DS!D1089</f>
        <v>0</v>
      </c>
      <c r="C1093" s="143" t="e">
        <f>VLOOKUP(B1093,DS!$D$3:$I$2489,2,0)</f>
        <v>#N/A</v>
      </c>
      <c r="D1093" s="144" t="e">
        <f>VLOOKUP(B1093,DS!$D$3:$I$2489,3,0)</f>
        <v>#N/A</v>
      </c>
      <c r="E1093" s="145" t="e">
        <f>VLOOKUP(B1093,DS!$D$3:$I$2489,5,0)</f>
        <v>#N/A</v>
      </c>
      <c r="F1093" s="145" t="e">
        <f>VLOOKUP(B1093,DS!$D$3:$I$2489,6,0)</f>
        <v>#N/A</v>
      </c>
      <c r="G1093" s="136"/>
      <c r="H1093" s="136"/>
      <c r="I1093" s="136"/>
      <c r="J1093" s="136"/>
      <c r="K1093" s="136"/>
      <c r="L1093" s="136"/>
      <c r="M1093" s="136"/>
      <c r="N1093" s="136"/>
      <c r="O1093" s="146"/>
      <c r="P1093" s="134">
        <f t="shared" si="17"/>
        <v>0</v>
      </c>
      <c r="Q1093" s="135" t="str">
        <f>VLOOKUP(P1093,IDCODE!$A$1:$B$96,2,0)</f>
        <v>Không</v>
      </c>
      <c r="R1093" s="135" t="e">
        <f>VLOOKUP(B1093,DS!$D$3:$P$2489,13,0)</f>
        <v>#N/A</v>
      </c>
    </row>
    <row r="1094" spans="1:18" ht="13.5">
      <c r="A1094" s="133">
        <v>1088</v>
      </c>
      <c r="B1094" s="142">
        <f>DS!D1090</f>
        <v>0</v>
      </c>
      <c r="C1094" s="143" t="e">
        <f>VLOOKUP(B1094,DS!$D$3:$I$2489,2,0)</f>
        <v>#N/A</v>
      </c>
      <c r="D1094" s="144" t="e">
        <f>VLOOKUP(B1094,DS!$D$3:$I$2489,3,0)</f>
        <v>#N/A</v>
      </c>
      <c r="E1094" s="145" t="e">
        <f>VLOOKUP(B1094,DS!$D$3:$I$2489,5,0)</f>
        <v>#N/A</v>
      </c>
      <c r="F1094" s="145" t="e">
        <f>VLOOKUP(B1094,DS!$D$3:$I$2489,6,0)</f>
        <v>#N/A</v>
      </c>
      <c r="G1094" s="136"/>
      <c r="H1094" s="136"/>
      <c r="I1094" s="136"/>
      <c r="J1094" s="136"/>
      <c r="K1094" s="136"/>
      <c r="L1094" s="136"/>
      <c r="M1094" s="136"/>
      <c r="N1094" s="136"/>
      <c r="O1094" s="146"/>
      <c r="P1094" s="134">
        <f t="shared" si="17"/>
        <v>0</v>
      </c>
      <c r="Q1094" s="135" t="str">
        <f>VLOOKUP(P1094,IDCODE!$A$1:$B$96,2,0)</f>
        <v>Không</v>
      </c>
      <c r="R1094" s="135" t="e">
        <f>VLOOKUP(B1094,DS!$D$3:$P$2489,13,0)</f>
        <v>#N/A</v>
      </c>
    </row>
    <row r="1095" spans="1:18" ht="13.5">
      <c r="A1095" s="133">
        <v>1089</v>
      </c>
      <c r="B1095" s="142">
        <f>DS!D1091</f>
        <v>0</v>
      </c>
      <c r="C1095" s="143" t="e">
        <f>VLOOKUP(B1095,DS!$D$3:$I$2489,2,0)</f>
        <v>#N/A</v>
      </c>
      <c r="D1095" s="144" t="e">
        <f>VLOOKUP(B1095,DS!$D$3:$I$2489,3,0)</f>
        <v>#N/A</v>
      </c>
      <c r="E1095" s="145" t="e">
        <f>VLOOKUP(B1095,DS!$D$3:$I$2489,5,0)</f>
        <v>#N/A</v>
      </c>
      <c r="F1095" s="145" t="e">
        <f>VLOOKUP(B1095,DS!$D$3:$I$2489,6,0)</f>
        <v>#N/A</v>
      </c>
      <c r="G1095" s="136"/>
      <c r="H1095" s="136"/>
      <c r="I1095" s="136"/>
      <c r="J1095" s="136"/>
      <c r="K1095" s="136"/>
      <c r="L1095" s="136"/>
      <c r="M1095" s="136"/>
      <c r="N1095" s="136"/>
      <c r="O1095" s="146"/>
      <c r="P1095" s="134">
        <f t="shared" si="17"/>
        <v>0</v>
      </c>
      <c r="Q1095" s="135" t="str">
        <f>VLOOKUP(P1095,IDCODE!$A$1:$B$96,2,0)</f>
        <v>Không</v>
      </c>
      <c r="R1095" s="135" t="e">
        <f>VLOOKUP(B1095,DS!$D$3:$P$2489,13,0)</f>
        <v>#N/A</v>
      </c>
    </row>
    <row r="1096" spans="1:18" ht="13.5">
      <c r="A1096" s="133">
        <v>1090</v>
      </c>
      <c r="B1096" s="142">
        <f>DS!D1092</f>
        <v>0</v>
      </c>
      <c r="C1096" s="143" t="e">
        <f>VLOOKUP(B1096,DS!$D$3:$I$2489,2,0)</f>
        <v>#N/A</v>
      </c>
      <c r="D1096" s="144" t="e">
        <f>VLOOKUP(B1096,DS!$D$3:$I$2489,3,0)</f>
        <v>#N/A</v>
      </c>
      <c r="E1096" s="145" t="e">
        <f>VLOOKUP(B1096,DS!$D$3:$I$2489,5,0)</f>
        <v>#N/A</v>
      </c>
      <c r="F1096" s="145" t="e">
        <f>VLOOKUP(B1096,DS!$D$3:$I$2489,6,0)</f>
        <v>#N/A</v>
      </c>
      <c r="G1096" s="136"/>
      <c r="H1096" s="136"/>
      <c r="I1096" s="136"/>
      <c r="J1096" s="136"/>
      <c r="K1096" s="136"/>
      <c r="L1096" s="136"/>
      <c r="M1096" s="136"/>
      <c r="N1096" s="136"/>
      <c r="O1096" s="146"/>
      <c r="P1096" s="134">
        <f t="shared" si="17"/>
        <v>0</v>
      </c>
      <c r="Q1096" s="135" t="str">
        <f>VLOOKUP(P1096,IDCODE!$A$1:$B$96,2,0)</f>
        <v>Không</v>
      </c>
      <c r="R1096" s="135" t="e">
        <f>VLOOKUP(B1096,DS!$D$3:$P$2489,13,0)</f>
        <v>#N/A</v>
      </c>
    </row>
    <row r="1097" spans="1:18" ht="13.5">
      <c r="A1097" s="133">
        <v>1091</v>
      </c>
      <c r="B1097" s="142">
        <f>DS!D1093</f>
        <v>0</v>
      </c>
      <c r="C1097" s="143" t="e">
        <f>VLOOKUP(B1097,DS!$D$3:$I$2489,2,0)</f>
        <v>#N/A</v>
      </c>
      <c r="D1097" s="144" t="e">
        <f>VLOOKUP(B1097,DS!$D$3:$I$2489,3,0)</f>
        <v>#N/A</v>
      </c>
      <c r="E1097" s="145" t="e">
        <f>VLOOKUP(B1097,DS!$D$3:$I$2489,5,0)</f>
        <v>#N/A</v>
      </c>
      <c r="F1097" s="145" t="e">
        <f>VLOOKUP(B1097,DS!$D$3:$I$2489,6,0)</f>
        <v>#N/A</v>
      </c>
      <c r="G1097" s="136"/>
      <c r="H1097" s="136"/>
      <c r="I1097" s="136"/>
      <c r="J1097" s="136"/>
      <c r="K1097" s="136"/>
      <c r="L1097" s="136"/>
      <c r="M1097" s="136"/>
      <c r="N1097" s="136"/>
      <c r="O1097" s="146"/>
      <c r="P1097" s="134">
        <f t="shared" si="17"/>
        <v>0</v>
      </c>
      <c r="Q1097" s="135" t="str">
        <f>VLOOKUP(P1097,IDCODE!$A$1:$B$96,2,0)</f>
        <v>Không</v>
      </c>
      <c r="R1097" s="135" t="e">
        <f>VLOOKUP(B1097,DS!$D$3:$P$2489,13,0)</f>
        <v>#N/A</v>
      </c>
    </row>
    <row r="1098" spans="1:18" ht="13.5">
      <c r="A1098" s="133">
        <v>1092</v>
      </c>
      <c r="B1098" s="142">
        <f>DS!D1094</f>
        <v>0</v>
      </c>
      <c r="C1098" s="143" t="e">
        <f>VLOOKUP(B1098,DS!$D$3:$I$2489,2,0)</f>
        <v>#N/A</v>
      </c>
      <c r="D1098" s="144" t="e">
        <f>VLOOKUP(B1098,DS!$D$3:$I$2489,3,0)</f>
        <v>#N/A</v>
      </c>
      <c r="E1098" s="145" t="e">
        <f>VLOOKUP(B1098,DS!$D$3:$I$2489,5,0)</f>
        <v>#N/A</v>
      </c>
      <c r="F1098" s="145" t="e">
        <f>VLOOKUP(B1098,DS!$D$3:$I$2489,6,0)</f>
        <v>#N/A</v>
      </c>
      <c r="G1098" s="136"/>
      <c r="H1098" s="136"/>
      <c r="I1098" s="136"/>
      <c r="J1098" s="136"/>
      <c r="K1098" s="136"/>
      <c r="L1098" s="136"/>
      <c r="M1098" s="136"/>
      <c r="N1098" s="136"/>
      <c r="O1098" s="146"/>
      <c r="P1098" s="134">
        <f t="shared" si="17"/>
        <v>0</v>
      </c>
      <c r="Q1098" s="135" t="str">
        <f>VLOOKUP(P1098,IDCODE!$A$1:$B$96,2,0)</f>
        <v>Không</v>
      </c>
      <c r="R1098" s="135" t="e">
        <f>VLOOKUP(B1098,DS!$D$3:$P$2489,13,0)</f>
        <v>#N/A</v>
      </c>
    </row>
    <row r="1099" spans="1:18" ht="13.5">
      <c r="A1099" s="133">
        <v>1093</v>
      </c>
      <c r="B1099" s="142">
        <f>DS!D1095</f>
        <v>0</v>
      </c>
      <c r="C1099" s="143" t="e">
        <f>VLOOKUP(B1099,DS!$D$3:$I$2489,2,0)</f>
        <v>#N/A</v>
      </c>
      <c r="D1099" s="144" t="e">
        <f>VLOOKUP(B1099,DS!$D$3:$I$2489,3,0)</f>
        <v>#N/A</v>
      </c>
      <c r="E1099" s="145" t="e">
        <f>VLOOKUP(B1099,DS!$D$3:$I$2489,5,0)</f>
        <v>#N/A</v>
      </c>
      <c r="F1099" s="145" t="e">
        <f>VLOOKUP(B1099,DS!$D$3:$I$2489,6,0)</f>
        <v>#N/A</v>
      </c>
      <c r="G1099" s="136"/>
      <c r="H1099" s="136"/>
      <c r="I1099" s="136"/>
      <c r="J1099" s="136"/>
      <c r="K1099" s="136"/>
      <c r="L1099" s="136"/>
      <c r="M1099" s="136"/>
      <c r="N1099" s="136"/>
      <c r="O1099" s="146"/>
      <c r="P1099" s="134">
        <f t="shared" si="17"/>
        <v>0</v>
      </c>
      <c r="Q1099" s="135" t="str">
        <f>VLOOKUP(P1099,IDCODE!$A$1:$B$96,2,0)</f>
        <v>Không</v>
      </c>
      <c r="R1099" s="135" t="e">
        <f>VLOOKUP(B1099,DS!$D$3:$P$2489,13,0)</f>
        <v>#N/A</v>
      </c>
    </row>
    <row r="1100" spans="1:18" ht="13.5">
      <c r="A1100" s="133">
        <v>1094</v>
      </c>
      <c r="B1100" s="142">
        <f>DS!D1096</f>
        <v>0</v>
      </c>
      <c r="C1100" s="143" t="e">
        <f>VLOOKUP(B1100,DS!$D$3:$I$2489,2,0)</f>
        <v>#N/A</v>
      </c>
      <c r="D1100" s="144" t="e">
        <f>VLOOKUP(B1100,DS!$D$3:$I$2489,3,0)</f>
        <v>#N/A</v>
      </c>
      <c r="E1100" s="145" t="e">
        <f>VLOOKUP(B1100,DS!$D$3:$I$2489,5,0)</f>
        <v>#N/A</v>
      </c>
      <c r="F1100" s="145" t="e">
        <f>VLOOKUP(B1100,DS!$D$3:$I$2489,6,0)</f>
        <v>#N/A</v>
      </c>
      <c r="G1100" s="136"/>
      <c r="H1100" s="136"/>
      <c r="I1100" s="136"/>
      <c r="J1100" s="136"/>
      <c r="K1100" s="136"/>
      <c r="L1100" s="136"/>
      <c r="M1100" s="136"/>
      <c r="N1100" s="136"/>
      <c r="O1100" s="146"/>
      <c r="P1100" s="134">
        <f t="shared" si="17"/>
        <v>0</v>
      </c>
      <c r="Q1100" s="135" t="str">
        <f>VLOOKUP(P1100,IDCODE!$A$1:$B$96,2,0)</f>
        <v>Không</v>
      </c>
      <c r="R1100" s="135" t="e">
        <f>VLOOKUP(B1100,DS!$D$3:$P$2489,13,0)</f>
        <v>#N/A</v>
      </c>
    </row>
    <row r="1101" spans="1:18" ht="13.5">
      <c r="A1101" s="133">
        <v>1095</v>
      </c>
      <c r="B1101" s="142">
        <f>DS!D1097</f>
        <v>0</v>
      </c>
      <c r="C1101" s="143" t="e">
        <f>VLOOKUP(B1101,DS!$D$3:$I$2489,2,0)</f>
        <v>#N/A</v>
      </c>
      <c r="D1101" s="144" t="e">
        <f>VLOOKUP(B1101,DS!$D$3:$I$2489,3,0)</f>
        <v>#N/A</v>
      </c>
      <c r="E1101" s="145" t="e">
        <f>VLOOKUP(B1101,DS!$D$3:$I$2489,5,0)</f>
        <v>#N/A</v>
      </c>
      <c r="F1101" s="145" t="e">
        <f>VLOOKUP(B1101,DS!$D$3:$I$2489,6,0)</f>
        <v>#N/A</v>
      </c>
      <c r="G1101" s="136"/>
      <c r="H1101" s="136"/>
      <c r="I1101" s="136"/>
      <c r="J1101" s="136"/>
      <c r="K1101" s="136"/>
      <c r="L1101" s="136"/>
      <c r="M1101" s="136"/>
      <c r="N1101" s="136"/>
      <c r="O1101" s="146"/>
      <c r="P1101" s="134">
        <f t="shared" si="17"/>
        <v>0</v>
      </c>
      <c r="Q1101" s="135" t="str">
        <f>VLOOKUP(P1101,IDCODE!$A$1:$B$96,2,0)</f>
        <v>Không</v>
      </c>
      <c r="R1101" s="135" t="e">
        <f>VLOOKUP(B1101,DS!$D$3:$P$2489,13,0)</f>
        <v>#N/A</v>
      </c>
    </row>
    <row r="1102" spans="1:18" ht="13.5">
      <c r="A1102" s="133">
        <v>1096</v>
      </c>
      <c r="B1102" s="142">
        <f>DS!D1098</f>
        <v>0</v>
      </c>
      <c r="C1102" s="143" t="e">
        <f>VLOOKUP(B1102,DS!$D$3:$I$2489,2,0)</f>
        <v>#N/A</v>
      </c>
      <c r="D1102" s="144" t="e">
        <f>VLOOKUP(B1102,DS!$D$3:$I$2489,3,0)</f>
        <v>#N/A</v>
      </c>
      <c r="E1102" s="145" t="e">
        <f>VLOOKUP(B1102,DS!$D$3:$I$2489,5,0)</f>
        <v>#N/A</v>
      </c>
      <c r="F1102" s="145" t="e">
        <f>VLOOKUP(B1102,DS!$D$3:$I$2489,6,0)</f>
        <v>#N/A</v>
      </c>
      <c r="G1102" s="136"/>
      <c r="H1102" s="136"/>
      <c r="I1102" s="136"/>
      <c r="J1102" s="136"/>
      <c r="K1102" s="136"/>
      <c r="L1102" s="136"/>
      <c r="M1102" s="136"/>
      <c r="N1102" s="136"/>
      <c r="O1102" s="146"/>
      <c r="P1102" s="134">
        <f t="shared" si="17"/>
        <v>0</v>
      </c>
      <c r="Q1102" s="135" t="str">
        <f>VLOOKUP(P1102,IDCODE!$A$1:$B$96,2,0)</f>
        <v>Không</v>
      </c>
      <c r="R1102" s="135" t="e">
        <f>VLOOKUP(B1102,DS!$D$3:$P$2489,13,0)</f>
        <v>#N/A</v>
      </c>
    </row>
    <row r="1103" spans="1:18" ht="13.5">
      <c r="A1103" s="133">
        <v>1097</v>
      </c>
      <c r="B1103" s="142">
        <f>DS!D1099</f>
        <v>0</v>
      </c>
      <c r="C1103" s="143" t="e">
        <f>VLOOKUP(B1103,DS!$D$3:$I$2489,2,0)</f>
        <v>#N/A</v>
      </c>
      <c r="D1103" s="144" t="e">
        <f>VLOOKUP(B1103,DS!$D$3:$I$2489,3,0)</f>
        <v>#N/A</v>
      </c>
      <c r="E1103" s="145" t="e">
        <f>VLOOKUP(B1103,DS!$D$3:$I$2489,5,0)</f>
        <v>#N/A</v>
      </c>
      <c r="F1103" s="145" t="e">
        <f>VLOOKUP(B1103,DS!$D$3:$I$2489,6,0)</f>
        <v>#N/A</v>
      </c>
      <c r="G1103" s="136"/>
      <c r="H1103" s="136"/>
      <c r="I1103" s="136"/>
      <c r="J1103" s="136"/>
      <c r="K1103" s="136"/>
      <c r="L1103" s="136"/>
      <c r="M1103" s="136"/>
      <c r="N1103" s="136"/>
      <c r="O1103" s="146"/>
      <c r="P1103" s="134">
        <f t="shared" si="17"/>
        <v>0</v>
      </c>
      <c r="Q1103" s="135" t="str">
        <f>VLOOKUP(P1103,IDCODE!$A$1:$B$96,2,0)</f>
        <v>Không</v>
      </c>
      <c r="R1103" s="135" t="e">
        <f>VLOOKUP(B1103,DS!$D$3:$P$2489,13,0)</f>
        <v>#N/A</v>
      </c>
    </row>
    <row r="1104" spans="1:18" ht="13.5">
      <c r="A1104" s="133">
        <v>1098</v>
      </c>
      <c r="B1104" s="142">
        <f>DS!D1100</f>
        <v>0</v>
      </c>
      <c r="C1104" s="143" t="e">
        <f>VLOOKUP(B1104,DS!$D$3:$I$2489,2,0)</f>
        <v>#N/A</v>
      </c>
      <c r="D1104" s="144" t="e">
        <f>VLOOKUP(B1104,DS!$D$3:$I$2489,3,0)</f>
        <v>#N/A</v>
      </c>
      <c r="E1104" s="145" t="e">
        <f>VLOOKUP(B1104,DS!$D$3:$I$2489,5,0)</f>
        <v>#N/A</v>
      </c>
      <c r="F1104" s="145" t="e">
        <f>VLOOKUP(B1104,DS!$D$3:$I$2489,6,0)</f>
        <v>#N/A</v>
      </c>
      <c r="G1104" s="136"/>
      <c r="H1104" s="136"/>
      <c r="I1104" s="136"/>
      <c r="J1104" s="136"/>
      <c r="K1104" s="136"/>
      <c r="L1104" s="136"/>
      <c r="M1104" s="136"/>
      <c r="N1104" s="136"/>
      <c r="O1104" s="146"/>
      <c r="P1104" s="134">
        <f t="shared" si="17"/>
        <v>0</v>
      </c>
      <c r="Q1104" s="135" t="str">
        <f>VLOOKUP(P1104,IDCODE!$A$1:$B$96,2,0)</f>
        <v>Không</v>
      </c>
      <c r="R1104" s="135" t="e">
        <f>VLOOKUP(B1104,DS!$D$3:$P$2489,13,0)</f>
        <v>#N/A</v>
      </c>
    </row>
    <row r="1105" spans="1:18" ht="13.5">
      <c r="A1105" s="133">
        <v>1099</v>
      </c>
      <c r="B1105" s="142">
        <f>DS!D1101</f>
        <v>0</v>
      </c>
      <c r="C1105" s="143" t="e">
        <f>VLOOKUP(B1105,DS!$D$3:$I$2489,2,0)</f>
        <v>#N/A</v>
      </c>
      <c r="D1105" s="144" t="e">
        <f>VLOOKUP(B1105,DS!$D$3:$I$2489,3,0)</f>
        <v>#N/A</v>
      </c>
      <c r="E1105" s="145" t="e">
        <f>VLOOKUP(B1105,DS!$D$3:$I$2489,5,0)</f>
        <v>#N/A</v>
      </c>
      <c r="F1105" s="145" t="e">
        <f>VLOOKUP(B1105,DS!$D$3:$I$2489,6,0)</f>
        <v>#N/A</v>
      </c>
      <c r="G1105" s="136"/>
      <c r="H1105" s="136"/>
      <c r="I1105" s="136"/>
      <c r="J1105" s="136"/>
      <c r="K1105" s="136"/>
      <c r="L1105" s="136"/>
      <c r="M1105" s="136"/>
      <c r="N1105" s="136"/>
      <c r="O1105" s="146"/>
      <c r="P1105" s="134">
        <f t="shared" si="17"/>
        <v>0</v>
      </c>
      <c r="Q1105" s="135" t="str">
        <f>VLOOKUP(P1105,IDCODE!$A$1:$B$96,2,0)</f>
        <v>Không</v>
      </c>
      <c r="R1105" s="135" t="e">
        <f>VLOOKUP(B1105,DS!$D$3:$P$2489,13,0)</f>
        <v>#N/A</v>
      </c>
    </row>
    <row r="1106" spans="1:18" ht="13.5">
      <c r="A1106" s="133">
        <v>1100</v>
      </c>
      <c r="B1106" s="142">
        <f>DS!D1102</f>
        <v>0</v>
      </c>
      <c r="C1106" s="143" t="e">
        <f>VLOOKUP(B1106,DS!$D$3:$I$2489,2,0)</f>
        <v>#N/A</v>
      </c>
      <c r="D1106" s="144" t="e">
        <f>VLOOKUP(B1106,DS!$D$3:$I$2489,3,0)</f>
        <v>#N/A</v>
      </c>
      <c r="E1106" s="145" t="e">
        <f>VLOOKUP(B1106,DS!$D$3:$I$2489,5,0)</f>
        <v>#N/A</v>
      </c>
      <c r="F1106" s="145" t="e">
        <f>VLOOKUP(B1106,DS!$D$3:$I$2489,6,0)</f>
        <v>#N/A</v>
      </c>
      <c r="G1106" s="136"/>
      <c r="H1106" s="136"/>
      <c r="I1106" s="136"/>
      <c r="J1106" s="136"/>
      <c r="K1106" s="136"/>
      <c r="L1106" s="136"/>
      <c r="M1106" s="136"/>
      <c r="N1106" s="136"/>
      <c r="O1106" s="146"/>
      <c r="P1106" s="134">
        <f t="shared" si="17"/>
        <v>0</v>
      </c>
      <c r="Q1106" s="135" t="str">
        <f>VLOOKUP(P1106,IDCODE!$A$1:$B$96,2,0)</f>
        <v>Không</v>
      </c>
      <c r="R1106" s="135" t="e">
        <f>VLOOKUP(B1106,DS!$D$3:$P$2489,13,0)</f>
        <v>#N/A</v>
      </c>
    </row>
    <row r="1107" spans="1:18" ht="13.5">
      <c r="A1107" s="133">
        <v>1101</v>
      </c>
      <c r="B1107" s="142">
        <f>DS!D1103</f>
        <v>0</v>
      </c>
      <c r="C1107" s="143" t="e">
        <f>VLOOKUP(B1107,DS!$D$3:$I$2489,2,0)</f>
        <v>#N/A</v>
      </c>
      <c r="D1107" s="144" t="e">
        <f>VLOOKUP(B1107,DS!$D$3:$I$2489,3,0)</f>
        <v>#N/A</v>
      </c>
      <c r="E1107" s="145" t="e">
        <f>VLOOKUP(B1107,DS!$D$3:$I$2489,5,0)</f>
        <v>#N/A</v>
      </c>
      <c r="F1107" s="145" t="e">
        <f>VLOOKUP(B1107,DS!$D$3:$I$2489,6,0)</f>
        <v>#N/A</v>
      </c>
      <c r="G1107" s="136"/>
      <c r="H1107" s="136"/>
      <c r="I1107" s="136"/>
      <c r="J1107" s="136"/>
      <c r="K1107" s="136"/>
      <c r="L1107" s="136"/>
      <c r="M1107" s="136"/>
      <c r="N1107" s="136"/>
      <c r="O1107" s="146"/>
      <c r="P1107" s="134">
        <f t="shared" si="17"/>
        <v>0</v>
      </c>
      <c r="Q1107" s="135" t="str">
        <f>VLOOKUP(P1107,IDCODE!$A$1:$B$96,2,0)</f>
        <v>Không</v>
      </c>
      <c r="R1107" s="135" t="e">
        <f>VLOOKUP(B1107,DS!$D$3:$P$2489,13,0)</f>
        <v>#N/A</v>
      </c>
    </row>
    <row r="1108" spans="1:18" ht="13.5">
      <c r="A1108" s="133">
        <v>1102</v>
      </c>
      <c r="B1108" s="142">
        <f>DS!D1104</f>
        <v>0</v>
      </c>
      <c r="C1108" s="143" t="e">
        <f>VLOOKUP(B1108,DS!$D$3:$I$2489,2,0)</f>
        <v>#N/A</v>
      </c>
      <c r="D1108" s="144" t="e">
        <f>VLOOKUP(B1108,DS!$D$3:$I$2489,3,0)</f>
        <v>#N/A</v>
      </c>
      <c r="E1108" s="145" t="e">
        <f>VLOOKUP(B1108,DS!$D$3:$I$2489,5,0)</f>
        <v>#N/A</v>
      </c>
      <c r="F1108" s="145" t="e">
        <f>VLOOKUP(B1108,DS!$D$3:$I$2489,6,0)</f>
        <v>#N/A</v>
      </c>
      <c r="G1108" s="136"/>
      <c r="H1108" s="136"/>
      <c r="I1108" s="136"/>
      <c r="J1108" s="136"/>
      <c r="K1108" s="136"/>
      <c r="L1108" s="136"/>
      <c r="M1108" s="136"/>
      <c r="N1108" s="136"/>
      <c r="O1108" s="146"/>
      <c r="P1108" s="134">
        <f t="shared" si="17"/>
        <v>0</v>
      </c>
      <c r="Q1108" s="135" t="str">
        <f>VLOOKUP(P1108,IDCODE!$A$1:$B$96,2,0)</f>
        <v>Không</v>
      </c>
      <c r="R1108" s="135" t="e">
        <f>VLOOKUP(B1108,DS!$D$3:$P$2489,13,0)</f>
        <v>#N/A</v>
      </c>
    </row>
    <row r="1109" spans="1:18" ht="13.5">
      <c r="A1109" s="133">
        <v>1103</v>
      </c>
      <c r="B1109" s="142">
        <f>DS!D1105</f>
        <v>0</v>
      </c>
      <c r="C1109" s="143" t="e">
        <f>VLOOKUP(B1109,DS!$D$3:$I$2489,2,0)</f>
        <v>#N/A</v>
      </c>
      <c r="D1109" s="144" t="e">
        <f>VLOOKUP(B1109,DS!$D$3:$I$2489,3,0)</f>
        <v>#N/A</v>
      </c>
      <c r="E1109" s="145" t="e">
        <f>VLOOKUP(B1109,DS!$D$3:$I$2489,5,0)</f>
        <v>#N/A</v>
      </c>
      <c r="F1109" s="145" t="e">
        <f>VLOOKUP(B1109,DS!$D$3:$I$2489,6,0)</f>
        <v>#N/A</v>
      </c>
      <c r="G1109" s="136"/>
      <c r="H1109" s="136"/>
      <c r="I1109" s="136"/>
      <c r="J1109" s="136"/>
      <c r="K1109" s="136"/>
      <c r="L1109" s="136"/>
      <c r="M1109" s="136"/>
      <c r="N1109" s="136"/>
      <c r="O1109" s="146"/>
      <c r="P1109" s="134">
        <f t="shared" si="17"/>
        <v>0</v>
      </c>
      <c r="Q1109" s="135" t="str">
        <f>VLOOKUP(P1109,IDCODE!$A$1:$B$96,2,0)</f>
        <v>Không</v>
      </c>
      <c r="R1109" s="135" t="e">
        <f>VLOOKUP(B1109,DS!$D$3:$P$2489,13,0)</f>
        <v>#N/A</v>
      </c>
    </row>
    <row r="1110" spans="1:18" ht="13.5">
      <c r="A1110" s="133">
        <v>1104</v>
      </c>
      <c r="B1110" s="142">
        <f>DS!D1106</f>
        <v>0</v>
      </c>
      <c r="C1110" s="143" t="e">
        <f>VLOOKUP(B1110,DS!$D$3:$I$2489,2,0)</f>
        <v>#N/A</v>
      </c>
      <c r="D1110" s="144" t="e">
        <f>VLOOKUP(B1110,DS!$D$3:$I$2489,3,0)</f>
        <v>#N/A</v>
      </c>
      <c r="E1110" s="145" t="e">
        <f>VLOOKUP(B1110,DS!$D$3:$I$2489,5,0)</f>
        <v>#N/A</v>
      </c>
      <c r="F1110" s="145" t="e">
        <f>VLOOKUP(B1110,DS!$D$3:$I$2489,6,0)</f>
        <v>#N/A</v>
      </c>
      <c r="G1110" s="136"/>
      <c r="H1110" s="136"/>
      <c r="I1110" s="136"/>
      <c r="J1110" s="136"/>
      <c r="K1110" s="136"/>
      <c r="L1110" s="136"/>
      <c r="M1110" s="136"/>
      <c r="N1110" s="136"/>
      <c r="O1110" s="146"/>
      <c r="P1110" s="134">
        <f t="shared" si="17"/>
        <v>0</v>
      </c>
      <c r="Q1110" s="135" t="str">
        <f>VLOOKUP(P1110,IDCODE!$A$1:$B$96,2,0)</f>
        <v>Không</v>
      </c>
      <c r="R1110" s="135" t="e">
        <f>VLOOKUP(B1110,DS!$D$3:$P$2489,13,0)</f>
        <v>#N/A</v>
      </c>
    </row>
    <row r="1111" spans="1:18" ht="13.5">
      <c r="A1111" s="133">
        <v>1105</v>
      </c>
      <c r="B1111" s="142">
        <f>DS!D1107</f>
        <v>0</v>
      </c>
      <c r="C1111" s="143" t="e">
        <f>VLOOKUP(B1111,DS!$D$3:$I$2489,2,0)</f>
        <v>#N/A</v>
      </c>
      <c r="D1111" s="144" t="e">
        <f>VLOOKUP(B1111,DS!$D$3:$I$2489,3,0)</f>
        <v>#N/A</v>
      </c>
      <c r="E1111" s="145" t="e">
        <f>VLOOKUP(B1111,DS!$D$3:$I$2489,5,0)</f>
        <v>#N/A</v>
      </c>
      <c r="F1111" s="145" t="e">
        <f>VLOOKUP(B1111,DS!$D$3:$I$2489,6,0)</f>
        <v>#N/A</v>
      </c>
      <c r="G1111" s="136"/>
      <c r="H1111" s="136"/>
      <c r="I1111" s="136"/>
      <c r="J1111" s="136"/>
      <c r="K1111" s="136"/>
      <c r="L1111" s="136"/>
      <c r="M1111" s="136"/>
      <c r="N1111" s="136"/>
      <c r="O1111" s="146"/>
      <c r="P1111" s="134">
        <f t="shared" si="17"/>
        <v>0</v>
      </c>
      <c r="Q1111" s="135" t="str">
        <f>VLOOKUP(P1111,IDCODE!$A$1:$B$96,2,0)</f>
        <v>Không</v>
      </c>
      <c r="R1111" s="135" t="e">
        <f>VLOOKUP(B1111,DS!$D$3:$P$2489,13,0)</f>
        <v>#N/A</v>
      </c>
    </row>
    <row r="1112" spans="1:18" ht="13.5">
      <c r="A1112" s="133">
        <v>1106</v>
      </c>
      <c r="B1112" s="142">
        <f>DS!D1108</f>
        <v>0</v>
      </c>
      <c r="C1112" s="143" t="e">
        <f>VLOOKUP(B1112,DS!$D$3:$I$2489,2,0)</f>
        <v>#N/A</v>
      </c>
      <c r="D1112" s="144" t="e">
        <f>VLOOKUP(B1112,DS!$D$3:$I$2489,3,0)</f>
        <v>#N/A</v>
      </c>
      <c r="E1112" s="145" t="e">
        <f>VLOOKUP(B1112,DS!$D$3:$I$2489,5,0)</f>
        <v>#N/A</v>
      </c>
      <c r="F1112" s="145" t="e">
        <f>VLOOKUP(B1112,DS!$D$3:$I$2489,6,0)</f>
        <v>#N/A</v>
      </c>
      <c r="G1112" s="136"/>
      <c r="H1112" s="136"/>
      <c r="I1112" s="136"/>
      <c r="J1112" s="136"/>
      <c r="K1112" s="136"/>
      <c r="L1112" s="136"/>
      <c r="M1112" s="136"/>
      <c r="N1112" s="136"/>
      <c r="O1112" s="146"/>
      <c r="P1112" s="134">
        <f t="shared" si="17"/>
        <v>0</v>
      </c>
      <c r="Q1112" s="135" t="str">
        <f>VLOOKUP(P1112,IDCODE!$A$1:$B$96,2,0)</f>
        <v>Không</v>
      </c>
      <c r="R1112" s="135" t="e">
        <f>VLOOKUP(B1112,DS!$D$3:$P$2489,13,0)</f>
        <v>#N/A</v>
      </c>
    </row>
    <row r="1113" spans="1:18" ht="13.5">
      <c r="A1113" s="133">
        <v>1107</v>
      </c>
      <c r="B1113" s="142">
        <f>DS!D1109</f>
        <v>0</v>
      </c>
      <c r="C1113" s="143" t="e">
        <f>VLOOKUP(B1113,DS!$D$3:$I$2489,2,0)</f>
        <v>#N/A</v>
      </c>
      <c r="D1113" s="144" t="e">
        <f>VLOOKUP(B1113,DS!$D$3:$I$2489,3,0)</f>
        <v>#N/A</v>
      </c>
      <c r="E1113" s="145" t="e">
        <f>VLOOKUP(B1113,DS!$D$3:$I$2489,5,0)</f>
        <v>#N/A</v>
      </c>
      <c r="F1113" s="145" t="e">
        <f>VLOOKUP(B1113,DS!$D$3:$I$2489,6,0)</f>
        <v>#N/A</v>
      </c>
      <c r="G1113" s="136"/>
      <c r="H1113" s="136"/>
      <c r="I1113" s="136"/>
      <c r="J1113" s="136"/>
      <c r="K1113" s="136"/>
      <c r="L1113" s="136"/>
      <c r="M1113" s="136"/>
      <c r="N1113" s="136"/>
      <c r="O1113" s="146"/>
      <c r="P1113" s="134">
        <f t="shared" ref="P1113:P1176" si="18">IF(OR(ISNUMBER(O1113)=FALSE,$P$6&lt;&gt;100%,O1113&lt;4),0,ROUND(SUMPRODUCT($G$6:$O$6,G1113:O1113),1))</f>
        <v>0</v>
      </c>
      <c r="Q1113" s="135" t="str">
        <f>VLOOKUP(P1113,IDCODE!$A$1:$B$96,2,0)</f>
        <v>Không</v>
      </c>
      <c r="R1113" s="135" t="e">
        <f>VLOOKUP(B1113,DS!$D$3:$P$2489,13,0)</f>
        <v>#N/A</v>
      </c>
    </row>
    <row r="1114" spans="1:18" ht="13.5">
      <c r="A1114" s="133">
        <v>1108</v>
      </c>
      <c r="B1114" s="142">
        <f>DS!D1110</f>
        <v>0</v>
      </c>
      <c r="C1114" s="143" t="e">
        <f>VLOOKUP(B1114,DS!$D$3:$I$2489,2,0)</f>
        <v>#N/A</v>
      </c>
      <c r="D1114" s="144" t="e">
        <f>VLOOKUP(B1114,DS!$D$3:$I$2489,3,0)</f>
        <v>#N/A</v>
      </c>
      <c r="E1114" s="145" t="e">
        <f>VLOOKUP(B1114,DS!$D$3:$I$2489,5,0)</f>
        <v>#N/A</v>
      </c>
      <c r="F1114" s="145" t="e">
        <f>VLOOKUP(B1114,DS!$D$3:$I$2489,6,0)</f>
        <v>#N/A</v>
      </c>
      <c r="G1114" s="136"/>
      <c r="H1114" s="136"/>
      <c r="I1114" s="136"/>
      <c r="J1114" s="136"/>
      <c r="K1114" s="136"/>
      <c r="L1114" s="136"/>
      <c r="M1114" s="136"/>
      <c r="N1114" s="136"/>
      <c r="O1114" s="146"/>
      <c r="P1114" s="134">
        <f t="shared" si="18"/>
        <v>0</v>
      </c>
      <c r="Q1114" s="135" t="str">
        <f>VLOOKUP(P1114,IDCODE!$A$1:$B$96,2,0)</f>
        <v>Không</v>
      </c>
      <c r="R1114" s="135" t="e">
        <f>VLOOKUP(B1114,DS!$D$3:$P$2489,13,0)</f>
        <v>#N/A</v>
      </c>
    </row>
    <row r="1115" spans="1:18" ht="13.5">
      <c r="A1115" s="133">
        <v>1109</v>
      </c>
      <c r="B1115" s="142">
        <f>DS!D1111</f>
        <v>0</v>
      </c>
      <c r="C1115" s="143" t="e">
        <f>VLOOKUP(B1115,DS!$D$3:$I$2489,2,0)</f>
        <v>#N/A</v>
      </c>
      <c r="D1115" s="144" t="e">
        <f>VLOOKUP(B1115,DS!$D$3:$I$2489,3,0)</f>
        <v>#N/A</v>
      </c>
      <c r="E1115" s="145" t="e">
        <f>VLOOKUP(B1115,DS!$D$3:$I$2489,5,0)</f>
        <v>#N/A</v>
      </c>
      <c r="F1115" s="145" t="e">
        <f>VLOOKUP(B1115,DS!$D$3:$I$2489,6,0)</f>
        <v>#N/A</v>
      </c>
      <c r="G1115" s="136"/>
      <c r="H1115" s="136"/>
      <c r="I1115" s="136"/>
      <c r="J1115" s="136"/>
      <c r="K1115" s="136"/>
      <c r="L1115" s="136"/>
      <c r="M1115" s="136"/>
      <c r="N1115" s="136"/>
      <c r="O1115" s="146"/>
      <c r="P1115" s="134">
        <f t="shared" si="18"/>
        <v>0</v>
      </c>
      <c r="Q1115" s="135" t="str">
        <f>VLOOKUP(P1115,IDCODE!$A$1:$B$96,2,0)</f>
        <v>Không</v>
      </c>
      <c r="R1115" s="135" t="e">
        <f>VLOOKUP(B1115,DS!$D$3:$P$2489,13,0)</f>
        <v>#N/A</v>
      </c>
    </row>
    <row r="1116" spans="1:18" ht="13.5">
      <c r="A1116" s="133">
        <v>1110</v>
      </c>
      <c r="B1116" s="142">
        <f>DS!D1112</f>
        <v>0</v>
      </c>
      <c r="C1116" s="143" t="e">
        <f>VLOOKUP(B1116,DS!$D$3:$I$2489,2,0)</f>
        <v>#N/A</v>
      </c>
      <c r="D1116" s="144" t="e">
        <f>VLOOKUP(B1116,DS!$D$3:$I$2489,3,0)</f>
        <v>#N/A</v>
      </c>
      <c r="E1116" s="145" t="e">
        <f>VLOOKUP(B1116,DS!$D$3:$I$2489,5,0)</f>
        <v>#N/A</v>
      </c>
      <c r="F1116" s="145" t="e">
        <f>VLOOKUP(B1116,DS!$D$3:$I$2489,6,0)</f>
        <v>#N/A</v>
      </c>
      <c r="G1116" s="136"/>
      <c r="H1116" s="136"/>
      <c r="I1116" s="136"/>
      <c r="J1116" s="136"/>
      <c r="K1116" s="136"/>
      <c r="L1116" s="136"/>
      <c r="M1116" s="136"/>
      <c r="N1116" s="136"/>
      <c r="O1116" s="146"/>
      <c r="P1116" s="134">
        <f t="shared" si="18"/>
        <v>0</v>
      </c>
      <c r="Q1116" s="135" t="str">
        <f>VLOOKUP(P1116,IDCODE!$A$1:$B$96,2,0)</f>
        <v>Không</v>
      </c>
      <c r="R1116" s="135" t="e">
        <f>VLOOKUP(B1116,DS!$D$3:$P$2489,13,0)</f>
        <v>#N/A</v>
      </c>
    </row>
    <row r="1117" spans="1:18" ht="13.5">
      <c r="A1117" s="133">
        <v>1111</v>
      </c>
      <c r="B1117" s="142">
        <f>DS!D1113</f>
        <v>0</v>
      </c>
      <c r="C1117" s="143" t="e">
        <f>VLOOKUP(B1117,DS!$D$3:$I$2489,2,0)</f>
        <v>#N/A</v>
      </c>
      <c r="D1117" s="144" t="e">
        <f>VLOOKUP(B1117,DS!$D$3:$I$2489,3,0)</f>
        <v>#N/A</v>
      </c>
      <c r="E1117" s="145" t="e">
        <f>VLOOKUP(B1117,DS!$D$3:$I$2489,5,0)</f>
        <v>#N/A</v>
      </c>
      <c r="F1117" s="145" t="e">
        <f>VLOOKUP(B1117,DS!$D$3:$I$2489,6,0)</f>
        <v>#N/A</v>
      </c>
      <c r="G1117" s="136"/>
      <c r="H1117" s="136"/>
      <c r="I1117" s="136"/>
      <c r="J1117" s="136"/>
      <c r="K1117" s="136"/>
      <c r="L1117" s="136"/>
      <c r="M1117" s="136"/>
      <c r="N1117" s="136"/>
      <c r="O1117" s="146"/>
      <c r="P1117" s="134">
        <f t="shared" si="18"/>
        <v>0</v>
      </c>
      <c r="Q1117" s="135" t="str">
        <f>VLOOKUP(P1117,IDCODE!$A$1:$B$96,2,0)</f>
        <v>Không</v>
      </c>
      <c r="R1117" s="135" t="e">
        <f>VLOOKUP(B1117,DS!$D$3:$P$2489,13,0)</f>
        <v>#N/A</v>
      </c>
    </row>
    <row r="1118" spans="1:18" ht="13.5">
      <c r="A1118" s="133">
        <v>1112</v>
      </c>
      <c r="B1118" s="142">
        <f>DS!D1114</f>
        <v>0</v>
      </c>
      <c r="C1118" s="143" t="e">
        <f>VLOOKUP(B1118,DS!$D$3:$I$2489,2,0)</f>
        <v>#N/A</v>
      </c>
      <c r="D1118" s="144" t="e">
        <f>VLOOKUP(B1118,DS!$D$3:$I$2489,3,0)</f>
        <v>#N/A</v>
      </c>
      <c r="E1118" s="145" t="e">
        <f>VLOOKUP(B1118,DS!$D$3:$I$2489,5,0)</f>
        <v>#N/A</v>
      </c>
      <c r="F1118" s="145" t="e">
        <f>VLOOKUP(B1118,DS!$D$3:$I$2489,6,0)</f>
        <v>#N/A</v>
      </c>
      <c r="G1118" s="136"/>
      <c r="H1118" s="136"/>
      <c r="I1118" s="136"/>
      <c r="J1118" s="136"/>
      <c r="K1118" s="136"/>
      <c r="L1118" s="136"/>
      <c r="M1118" s="136"/>
      <c r="N1118" s="136"/>
      <c r="O1118" s="146"/>
      <c r="P1118" s="134">
        <f t="shared" si="18"/>
        <v>0</v>
      </c>
      <c r="Q1118" s="135" t="str">
        <f>VLOOKUP(P1118,IDCODE!$A$1:$B$96,2,0)</f>
        <v>Không</v>
      </c>
      <c r="R1118" s="135" t="e">
        <f>VLOOKUP(B1118,DS!$D$3:$P$2489,13,0)</f>
        <v>#N/A</v>
      </c>
    </row>
    <row r="1119" spans="1:18" ht="13.5">
      <c r="A1119" s="133">
        <v>1113</v>
      </c>
      <c r="B1119" s="142">
        <f>DS!D1115</f>
        <v>0</v>
      </c>
      <c r="C1119" s="143" t="e">
        <f>VLOOKUP(B1119,DS!$D$3:$I$2489,2,0)</f>
        <v>#N/A</v>
      </c>
      <c r="D1119" s="144" t="e">
        <f>VLOOKUP(B1119,DS!$D$3:$I$2489,3,0)</f>
        <v>#N/A</v>
      </c>
      <c r="E1119" s="145" t="e">
        <f>VLOOKUP(B1119,DS!$D$3:$I$2489,5,0)</f>
        <v>#N/A</v>
      </c>
      <c r="F1119" s="145" t="e">
        <f>VLOOKUP(B1119,DS!$D$3:$I$2489,6,0)</f>
        <v>#N/A</v>
      </c>
      <c r="G1119" s="136"/>
      <c r="H1119" s="136"/>
      <c r="I1119" s="136"/>
      <c r="J1119" s="136"/>
      <c r="K1119" s="136"/>
      <c r="L1119" s="136"/>
      <c r="M1119" s="136"/>
      <c r="N1119" s="136"/>
      <c r="O1119" s="146"/>
      <c r="P1119" s="134">
        <f t="shared" si="18"/>
        <v>0</v>
      </c>
      <c r="Q1119" s="135" t="str">
        <f>VLOOKUP(P1119,IDCODE!$A$1:$B$96,2,0)</f>
        <v>Không</v>
      </c>
      <c r="R1119" s="135" t="e">
        <f>VLOOKUP(B1119,DS!$D$3:$P$2489,13,0)</f>
        <v>#N/A</v>
      </c>
    </row>
    <row r="1120" spans="1:18" ht="13.5">
      <c r="A1120" s="133">
        <v>1114</v>
      </c>
      <c r="B1120" s="142">
        <f>DS!D1116</f>
        <v>0</v>
      </c>
      <c r="C1120" s="143" t="e">
        <f>VLOOKUP(B1120,DS!$D$3:$I$2489,2,0)</f>
        <v>#N/A</v>
      </c>
      <c r="D1120" s="144" t="e">
        <f>VLOOKUP(B1120,DS!$D$3:$I$2489,3,0)</f>
        <v>#N/A</v>
      </c>
      <c r="E1120" s="145" t="e">
        <f>VLOOKUP(B1120,DS!$D$3:$I$2489,5,0)</f>
        <v>#N/A</v>
      </c>
      <c r="F1120" s="145" t="e">
        <f>VLOOKUP(B1120,DS!$D$3:$I$2489,6,0)</f>
        <v>#N/A</v>
      </c>
      <c r="G1120" s="136"/>
      <c r="H1120" s="136"/>
      <c r="I1120" s="136"/>
      <c r="J1120" s="136"/>
      <c r="K1120" s="136"/>
      <c r="L1120" s="136"/>
      <c r="M1120" s="136"/>
      <c r="N1120" s="136"/>
      <c r="O1120" s="146"/>
      <c r="P1120" s="134">
        <f t="shared" si="18"/>
        <v>0</v>
      </c>
      <c r="Q1120" s="135" t="str">
        <f>VLOOKUP(P1120,IDCODE!$A$1:$B$96,2,0)</f>
        <v>Không</v>
      </c>
      <c r="R1120" s="135" t="e">
        <f>VLOOKUP(B1120,DS!$D$3:$P$2489,13,0)</f>
        <v>#N/A</v>
      </c>
    </row>
    <row r="1121" spans="1:18" ht="13.5">
      <c r="A1121" s="133">
        <v>1115</v>
      </c>
      <c r="B1121" s="142">
        <f>DS!D1117</f>
        <v>0</v>
      </c>
      <c r="C1121" s="143" t="e">
        <f>VLOOKUP(B1121,DS!$D$3:$I$2489,2,0)</f>
        <v>#N/A</v>
      </c>
      <c r="D1121" s="144" t="e">
        <f>VLOOKUP(B1121,DS!$D$3:$I$2489,3,0)</f>
        <v>#N/A</v>
      </c>
      <c r="E1121" s="145" t="e">
        <f>VLOOKUP(B1121,DS!$D$3:$I$2489,5,0)</f>
        <v>#N/A</v>
      </c>
      <c r="F1121" s="145" t="e">
        <f>VLOOKUP(B1121,DS!$D$3:$I$2489,6,0)</f>
        <v>#N/A</v>
      </c>
      <c r="G1121" s="136"/>
      <c r="H1121" s="136"/>
      <c r="I1121" s="136"/>
      <c r="J1121" s="136"/>
      <c r="K1121" s="136"/>
      <c r="L1121" s="136"/>
      <c r="M1121" s="136"/>
      <c r="N1121" s="136"/>
      <c r="O1121" s="146"/>
      <c r="P1121" s="134">
        <f t="shared" si="18"/>
        <v>0</v>
      </c>
      <c r="Q1121" s="135" t="str">
        <f>VLOOKUP(P1121,IDCODE!$A$1:$B$96,2,0)</f>
        <v>Không</v>
      </c>
      <c r="R1121" s="135" t="e">
        <f>VLOOKUP(B1121,DS!$D$3:$P$2489,13,0)</f>
        <v>#N/A</v>
      </c>
    </row>
    <row r="1122" spans="1:18" ht="13.5">
      <c r="A1122" s="133">
        <v>1116</v>
      </c>
      <c r="B1122" s="142">
        <f>DS!D1118</f>
        <v>0</v>
      </c>
      <c r="C1122" s="143" t="e">
        <f>VLOOKUP(B1122,DS!$D$3:$I$2489,2,0)</f>
        <v>#N/A</v>
      </c>
      <c r="D1122" s="144" t="e">
        <f>VLOOKUP(B1122,DS!$D$3:$I$2489,3,0)</f>
        <v>#N/A</v>
      </c>
      <c r="E1122" s="145" t="e">
        <f>VLOOKUP(B1122,DS!$D$3:$I$2489,5,0)</f>
        <v>#N/A</v>
      </c>
      <c r="F1122" s="145" t="e">
        <f>VLOOKUP(B1122,DS!$D$3:$I$2489,6,0)</f>
        <v>#N/A</v>
      </c>
      <c r="G1122" s="136"/>
      <c r="H1122" s="136"/>
      <c r="I1122" s="136"/>
      <c r="J1122" s="136"/>
      <c r="K1122" s="136"/>
      <c r="L1122" s="136"/>
      <c r="M1122" s="136"/>
      <c r="N1122" s="136"/>
      <c r="O1122" s="146"/>
      <c r="P1122" s="134">
        <f t="shared" si="18"/>
        <v>0</v>
      </c>
      <c r="Q1122" s="135" t="str">
        <f>VLOOKUP(P1122,IDCODE!$A$1:$B$96,2,0)</f>
        <v>Không</v>
      </c>
      <c r="R1122" s="135" t="e">
        <f>VLOOKUP(B1122,DS!$D$3:$P$2489,13,0)</f>
        <v>#N/A</v>
      </c>
    </row>
    <row r="1123" spans="1:18" ht="13.5">
      <c r="A1123" s="133">
        <v>1117</v>
      </c>
      <c r="B1123" s="142">
        <f>DS!D1119</f>
        <v>0</v>
      </c>
      <c r="C1123" s="143" t="e">
        <f>VLOOKUP(B1123,DS!$D$3:$I$2489,2,0)</f>
        <v>#N/A</v>
      </c>
      <c r="D1123" s="144" t="e">
        <f>VLOOKUP(B1123,DS!$D$3:$I$2489,3,0)</f>
        <v>#N/A</v>
      </c>
      <c r="E1123" s="145" t="e">
        <f>VLOOKUP(B1123,DS!$D$3:$I$2489,5,0)</f>
        <v>#N/A</v>
      </c>
      <c r="F1123" s="145" t="e">
        <f>VLOOKUP(B1123,DS!$D$3:$I$2489,6,0)</f>
        <v>#N/A</v>
      </c>
      <c r="G1123" s="136"/>
      <c r="H1123" s="136"/>
      <c r="I1123" s="136"/>
      <c r="J1123" s="136"/>
      <c r="K1123" s="136"/>
      <c r="L1123" s="136"/>
      <c r="M1123" s="136"/>
      <c r="N1123" s="136"/>
      <c r="O1123" s="146"/>
      <c r="P1123" s="134">
        <f t="shared" si="18"/>
        <v>0</v>
      </c>
      <c r="Q1123" s="135" t="str">
        <f>VLOOKUP(P1123,IDCODE!$A$1:$B$96,2,0)</f>
        <v>Không</v>
      </c>
      <c r="R1123" s="135" t="e">
        <f>VLOOKUP(B1123,DS!$D$3:$P$2489,13,0)</f>
        <v>#N/A</v>
      </c>
    </row>
    <row r="1124" spans="1:18" ht="13.5">
      <c r="A1124" s="133">
        <v>1118</v>
      </c>
      <c r="B1124" s="142">
        <f>DS!D1120</f>
        <v>0</v>
      </c>
      <c r="C1124" s="143" t="e">
        <f>VLOOKUP(B1124,DS!$D$3:$I$2489,2,0)</f>
        <v>#N/A</v>
      </c>
      <c r="D1124" s="144" t="e">
        <f>VLOOKUP(B1124,DS!$D$3:$I$2489,3,0)</f>
        <v>#N/A</v>
      </c>
      <c r="E1124" s="145" t="e">
        <f>VLOOKUP(B1124,DS!$D$3:$I$2489,5,0)</f>
        <v>#N/A</v>
      </c>
      <c r="F1124" s="145" t="e">
        <f>VLOOKUP(B1124,DS!$D$3:$I$2489,6,0)</f>
        <v>#N/A</v>
      </c>
      <c r="G1124" s="136"/>
      <c r="H1124" s="136"/>
      <c r="I1124" s="136"/>
      <c r="J1124" s="136"/>
      <c r="K1124" s="136"/>
      <c r="L1124" s="136"/>
      <c r="M1124" s="136"/>
      <c r="N1124" s="136"/>
      <c r="O1124" s="146"/>
      <c r="P1124" s="134">
        <f t="shared" si="18"/>
        <v>0</v>
      </c>
      <c r="Q1124" s="135" t="str">
        <f>VLOOKUP(P1124,IDCODE!$A$1:$B$96,2,0)</f>
        <v>Không</v>
      </c>
      <c r="R1124" s="135" t="e">
        <f>VLOOKUP(B1124,DS!$D$3:$P$2489,13,0)</f>
        <v>#N/A</v>
      </c>
    </row>
    <row r="1125" spans="1:18" ht="13.5">
      <c r="A1125" s="133">
        <v>1119</v>
      </c>
      <c r="B1125" s="142">
        <f>DS!D1121</f>
        <v>0</v>
      </c>
      <c r="C1125" s="143" t="e">
        <f>VLOOKUP(B1125,DS!$D$3:$I$2489,2,0)</f>
        <v>#N/A</v>
      </c>
      <c r="D1125" s="144" t="e">
        <f>VLOOKUP(B1125,DS!$D$3:$I$2489,3,0)</f>
        <v>#N/A</v>
      </c>
      <c r="E1125" s="145" t="e">
        <f>VLOOKUP(B1125,DS!$D$3:$I$2489,5,0)</f>
        <v>#N/A</v>
      </c>
      <c r="F1125" s="145" t="e">
        <f>VLOOKUP(B1125,DS!$D$3:$I$2489,6,0)</f>
        <v>#N/A</v>
      </c>
      <c r="G1125" s="136"/>
      <c r="H1125" s="136"/>
      <c r="I1125" s="136"/>
      <c r="J1125" s="136"/>
      <c r="K1125" s="136"/>
      <c r="L1125" s="136"/>
      <c r="M1125" s="136"/>
      <c r="N1125" s="136"/>
      <c r="O1125" s="146"/>
      <c r="P1125" s="134">
        <f t="shared" si="18"/>
        <v>0</v>
      </c>
      <c r="Q1125" s="135" t="str">
        <f>VLOOKUP(P1125,IDCODE!$A$1:$B$96,2,0)</f>
        <v>Không</v>
      </c>
      <c r="R1125" s="135" t="e">
        <f>VLOOKUP(B1125,DS!$D$3:$P$2489,13,0)</f>
        <v>#N/A</v>
      </c>
    </row>
    <row r="1126" spans="1:18" ht="13.5">
      <c r="A1126" s="133">
        <v>1120</v>
      </c>
      <c r="B1126" s="142">
        <f>DS!D1122</f>
        <v>0</v>
      </c>
      <c r="C1126" s="143" t="e">
        <f>VLOOKUP(B1126,DS!$D$3:$I$2489,2,0)</f>
        <v>#N/A</v>
      </c>
      <c r="D1126" s="144" t="e">
        <f>VLOOKUP(B1126,DS!$D$3:$I$2489,3,0)</f>
        <v>#N/A</v>
      </c>
      <c r="E1126" s="145" t="e">
        <f>VLOOKUP(B1126,DS!$D$3:$I$2489,5,0)</f>
        <v>#N/A</v>
      </c>
      <c r="F1126" s="145" t="e">
        <f>VLOOKUP(B1126,DS!$D$3:$I$2489,6,0)</f>
        <v>#N/A</v>
      </c>
      <c r="G1126" s="136"/>
      <c r="H1126" s="136"/>
      <c r="I1126" s="136"/>
      <c r="J1126" s="136"/>
      <c r="K1126" s="136"/>
      <c r="L1126" s="136"/>
      <c r="M1126" s="136"/>
      <c r="N1126" s="136"/>
      <c r="O1126" s="146"/>
      <c r="P1126" s="134">
        <f t="shared" si="18"/>
        <v>0</v>
      </c>
      <c r="Q1126" s="135" t="str">
        <f>VLOOKUP(P1126,IDCODE!$A$1:$B$96,2,0)</f>
        <v>Không</v>
      </c>
      <c r="R1126" s="135" t="e">
        <f>VLOOKUP(B1126,DS!$D$3:$P$2489,13,0)</f>
        <v>#N/A</v>
      </c>
    </row>
    <row r="1127" spans="1:18" ht="13.5">
      <c r="A1127" s="133">
        <v>1121</v>
      </c>
      <c r="B1127" s="142">
        <f>DS!D1123</f>
        <v>0</v>
      </c>
      <c r="C1127" s="143" t="e">
        <f>VLOOKUP(B1127,DS!$D$3:$I$2489,2,0)</f>
        <v>#N/A</v>
      </c>
      <c r="D1127" s="144" t="e">
        <f>VLOOKUP(B1127,DS!$D$3:$I$2489,3,0)</f>
        <v>#N/A</v>
      </c>
      <c r="E1127" s="145" t="e">
        <f>VLOOKUP(B1127,DS!$D$3:$I$2489,5,0)</f>
        <v>#N/A</v>
      </c>
      <c r="F1127" s="145" t="e">
        <f>VLOOKUP(B1127,DS!$D$3:$I$2489,6,0)</f>
        <v>#N/A</v>
      </c>
      <c r="G1127" s="136"/>
      <c r="H1127" s="136"/>
      <c r="I1127" s="136"/>
      <c r="J1127" s="136"/>
      <c r="K1127" s="136"/>
      <c r="L1127" s="136"/>
      <c r="M1127" s="136"/>
      <c r="N1127" s="136"/>
      <c r="O1127" s="146"/>
      <c r="P1127" s="134">
        <f t="shared" si="18"/>
        <v>0</v>
      </c>
      <c r="Q1127" s="135" t="str">
        <f>VLOOKUP(P1127,IDCODE!$A$1:$B$96,2,0)</f>
        <v>Không</v>
      </c>
      <c r="R1127" s="135" t="e">
        <f>VLOOKUP(B1127,DS!$D$3:$P$2489,13,0)</f>
        <v>#N/A</v>
      </c>
    </row>
    <row r="1128" spans="1:18" ht="13.5">
      <c r="A1128" s="133">
        <v>1122</v>
      </c>
      <c r="B1128" s="142">
        <f>DS!D1124</f>
        <v>0</v>
      </c>
      <c r="C1128" s="143" t="e">
        <f>VLOOKUP(B1128,DS!$D$3:$I$2489,2,0)</f>
        <v>#N/A</v>
      </c>
      <c r="D1128" s="144" t="e">
        <f>VLOOKUP(B1128,DS!$D$3:$I$2489,3,0)</f>
        <v>#N/A</v>
      </c>
      <c r="E1128" s="145" t="e">
        <f>VLOOKUP(B1128,DS!$D$3:$I$2489,5,0)</f>
        <v>#N/A</v>
      </c>
      <c r="F1128" s="145" t="e">
        <f>VLOOKUP(B1128,DS!$D$3:$I$2489,6,0)</f>
        <v>#N/A</v>
      </c>
      <c r="G1128" s="136"/>
      <c r="H1128" s="136"/>
      <c r="I1128" s="136"/>
      <c r="J1128" s="136"/>
      <c r="K1128" s="136"/>
      <c r="L1128" s="136"/>
      <c r="M1128" s="136"/>
      <c r="N1128" s="136"/>
      <c r="O1128" s="146"/>
      <c r="P1128" s="134">
        <f t="shared" si="18"/>
        <v>0</v>
      </c>
      <c r="Q1128" s="135" t="str">
        <f>VLOOKUP(P1128,IDCODE!$A$1:$B$96,2,0)</f>
        <v>Không</v>
      </c>
      <c r="R1128" s="135" t="e">
        <f>VLOOKUP(B1128,DS!$D$3:$P$2489,13,0)</f>
        <v>#N/A</v>
      </c>
    </row>
    <row r="1129" spans="1:18" ht="13.5">
      <c r="A1129" s="133">
        <v>1123</v>
      </c>
      <c r="B1129" s="142">
        <f>DS!D1125</f>
        <v>0</v>
      </c>
      <c r="C1129" s="143" t="e">
        <f>VLOOKUP(B1129,DS!$D$3:$I$2489,2,0)</f>
        <v>#N/A</v>
      </c>
      <c r="D1129" s="144" t="e">
        <f>VLOOKUP(B1129,DS!$D$3:$I$2489,3,0)</f>
        <v>#N/A</v>
      </c>
      <c r="E1129" s="145" t="e">
        <f>VLOOKUP(B1129,DS!$D$3:$I$2489,5,0)</f>
        <v>#N/A</v>
      </c>
      <c r="F1129" s="145" t="e">
        <f>VLOOKUP(B1129,DS!$D$3:$I$2489,6,0)</f>
        <v>#N/A</v>
      </c>
      <c r="G1129" s="136"/>
      <c r="H1129" s="136"/>
      <c r="I1129" s="136"/>
      <c r="J1129" s="136"/>
      <c r="K1129" s="136"/>
      <c r="L1129" s="136"/>
      <c r="M1129" s="136"/>
      <c r="N1129" s="136"/>
      <c r="O1129" s="146"/>
      <c r="P1129" s="134">
        <f t="shared" si="18"/>
        <v>0</v>
      </c>
      <c r="Q1129" s="135" t="str">
        <f>VLOOKUP(P1129,IDCODE!$A$1:$B$96,2,0)</f>
        <v>Không</v>
      </c>
      <c r="R1129" s="135" t="e">
        <f>VLOOKUP(B1129,DS!$D$3:$P$2489,13,0)</f>
        <v>#N/A</v>
      </c>
    </row>
    <row r="1130" spans="1:18" ht="13.5">
      <c r="A1130" s="133">
        <v>1124</v>
      </c>
      <c r="B1130" s="142">
        <f>DS!D1126</f>
        <v>0</v>
      </c>
      <c r="C1130" s="143" t="e">
        <f>VLOOKUP(B1130,DS!$D$3:$I$2489,2,0)</f>
        <v>#N/A</v>
      </c>
      <c r="D1130" s="144" t="e">
        <f>VLOOKUP(B1130,DS!$D$3:$I$2489,3,0)</f>
        <v>#N/A</v>
      </c>
      <c r="E1130" s="145" t="e">
        <f>VLOOKUP(B1130,DS!$D$3:$I$2489,5,0)</f>
        <v>#N/A</v>
      </c>
      <c r="F1130" s="145" t="e">
        <f>VLOOKUP(B1130,DS!$D$3:$I$2489,6,0)</f>
        <v>#N/A</v>
      </c>
      <c r="G1130" s="136"/>
      <c r="H1130" s="136"/>
      <c r="I1130" s="136"/>
      <c r="J1130" s="136"/>
      <c r="K1130" s="136"/>
      <c r="L1130" s="136"/>
      <c r="M1130" s="136"/>
      <c r="N1130" s="136"/>
      <c r="O1130" s="146"/>
      <c r="P1130" s="134">
        <f t="shared" si="18"/>
        <v>0</v>
      </c>
      <c r="Q1130" s="135" t="str">
        <f>VLOOKUP(P1130,IDCODE!$A$1:$B$96,2,0)</f>
        <v>Không</v>
      </c>
      <c r="R1130" s="135" t="e">
        <f>VLOOKUP(B1130,DS!$D$3:$P$2489,13,0)</f>
        <v>#N/A</v>
      </c>
    </row>
    <row r="1131" spans="1:18" ht="13.5">
      <c r="A1131" s="133">
        <v>1125</v>
      </c>
      <c r="B1131" s="142">
        <f>DS!D1127</f>
        <v>0</v>
      </c>
      <c r="C1131" s="143" t="e">
        <f>VLOOKUP(B1131,DS!$D$3:$I$2489,2,0)</f>
        <v>#N/A</v>
      </c>
      <c r="D1131" s="144" t="e">
        <f>VLOOKUP(B1131,DS!$D$3:$I$2489,3,0)</f>
        <v>#N/A</v>
      </c>
      <c r="E1131" s="145" t="e">
        <f>VLOOKUP(B1131,DS!$D$3:$I$2489,5,0)</f>
        <v>#N/A</v>
      </c>
      <c r="F1131" s="145" t="e">
        <f>VLOOKUP(B1131,DS!$D$3:$I$2489,6,0)</f>
        <v>#N/A</v>
      </c>
      <c r="G1131" s="136"/>
      <c r="H1131" s="136"/>
      <c r="I1131" s="136"/>
      <c r="J1131" s="136"/>
      <c r="K1131" s="136"/>
      <c r="L1131" s="136"/>
      <c r="M1131" s="136"/>
      <c r="N1131" s="136"/>
      <c r="O1131" s="146"/>
      <c r="P1131" s="134">
        <f t="shared" si="18"/>
        <v>0</v>
      </c>
      <c r="Q1131" s="135" t="str">
        <f>VLOOKUP(P1131,IDCODE!$A$1:$B$96,2,0)</f>
        <v>Không</v>
      </c>
      <c r="R1131" s="135" t="e">
        <f>VLOOKUP(B1131,DS!$D$3:$P$2489,13,0)</f>
        <v>#N/A</v>
      </c>
    </row>
    <row r="1132" spans="1:18" ht="13.5">
      <c r="A1132" s="133">
        <v>1126</v>
      </c>
      <c r="B1132" s="142">
        <f>DS!D1128</f>
        <v>0</v>
      </c>
      <c r="C1132" s="143" t="e">
        <f>VLOOKUP(B1132,DS!$D$3:$I$2489,2,0)</f>
        <v>#N/A</v>
      </c>
      <c r="D1132" s="144" t="e">
        <f>VLOOKUP(B1132,DS!$D$3:$I$2489,3,0)</f>
        <v>#N/A</v>
      </c>
      <c r="E1132" s="145" t="e">
        <f>VLOOKUP(B1132,DS!$D$3:$I$2489,5,0)</f>
        <v>#N/A</v>
      </c>
      <c r="F1132" s="145" t="e">
        <f>VLOOKUP(B1132,DS!$D$3:$I$2489,6,0)</f>
        <v>#N/A</v>
      </c>
      <c r="G1132" s="136"/>
      <c r="H1132" s="136"/>
      <c r="I1132" s="136"/>
      <c r="J1132" s="136"/>
      <c r="K1132" s="136"/>
      <c r="L1132" s="136"/>
      <c r="M1132" s="136"/>
      <c r="N1132" s="136"/>
      <c r="O1132" s="146"/>
      <c r="P1132" s="134">
        <f t="shared" si="18"/>
        <v>0</v>
      </c>
      <c r="Q1132" s="135" t="str">
        <f>VLOOKUP(P1132,IDCODE!$A$1:$B$96,2,0)</f>
        <v>Không</v>
      </c>
      <c r="R1132" s="135" t="e">
        <f>VLOOKUP(B1132,DS!$D$3:$P$2489,13,0)</f>
        <v>#N/A</v>
      </c>
    </row>
    <row r="1133" spans="1:18" ht="13.5">
      <c r="A1133" s="133">
        <v>1127</v>
      </c>
      <c r="B1133" s="142">
        <f>DS!D1129</f>
        <v>0</v>
      </c>
      <c r="C1133" s="143" t="e">
        <f>VLOOKUP(B1133,DS!$D$3:$I$2489,2,0)</f>
        <v>#N/A</v>
      </c>
      <c r="D1133" s="144" t="e">
        <f>VLOOKUP(B1133,DS!$D$3:$I$2489,3,0)</f>
        <v>#N/A</v>
      </c>
      <c r="E1133" s="145" t="e">
        <f>VLOOKUP(B1133,DS!$D$3:$I$2489,5,0)</f>
        <v>#N/A</v>
      </c>
      <c r="F1133" s="145" t="e">
        <f>VLOOKUP(B1133,DS!$D$3:$I$2489,6,0)</f>
        <v>#N/A</v>
      </c>
      <c r="G1133" s="136"/>
      <c r="H1133" s="136"/>
      <c r="I1133" s="136"/>
      <c r="J1133" s="136"/>
      <c r="K1133" s="136"/>
      <c r="L1133" s="136"/>
      <c r="M1133" s="136"/>
      <c r="N1133" s="136"/>
      <c r="O1133" s="146"/>
      <c r="P1133" s="134">
        <f t="shared" si="18"/>
        <v>0</v>
      </c>
      <c r="Q1133" s="135" t="str">
        <f>VLOOKUP(P1133,IDCODE!$A$1:$B$96,2,0)</f>
        <v>Không</v>
      </c>
      <c r="R1133" s="135" t="e">
        <f>VLOOKUP(B1133,DS!$D$3:$P$2489,13,0)</f>
        <v>#N/A</v>
      </c>
    </row>
    <row r="1134" spans="1:18" ht="13.5">
      <c r="A1134" s="133">
        <v>1128</v>
      </c>
      <c r="B1134" s="142">
        <f>DS!D1130</f>
        <v>0</v>
      </c>
      <c r="C1134" s="143" t="e">
        <f>VLOOKUP(B1134,DS!$D$3:$I$2489,2,0)</f>
        <v>#N/A</v>
      </c>
      <c r="D1134" s="144" t="e">
        <f>VLOOKUP(B1134,DS!$D$3:$I$2489,3,0)</f>
        <v>#N/A</v>
      </c>
      <c r="E1134" s="145" t="e">
        <f>VLOOKUP(B1134,DS!$D$3:$I$2489,5,0)</f>
        <v>#N/A</v>
      </c>
      <c r="F1134" s="145" t="e">
        <f>VLOOKUP(B1134,DS!$D$3:$I$2489,6,0)</f>
        <v>#N/A</v>
      </c>
      <c r="G1134" s="136"/>
      <c r="H1134" s="136"/>
      <c r="I1134" s="136"/>
      <c r="J1134" s="136"/>
      <c r="K1134" s="136"/>
      <c r="L1134" s="136"/>
      <c r="M1134" s="136"/>
      <c r="N1134" s="136"/>
      <c r="O1134" s="146"/>
      <c r="P1134" s="134">
        <f t="shared" si="18"/>
        <v>0</v>
      </c>
      <c r="Q1134" s="135" t="str">
        <f>VLOOKUP(P1134,IDCODE!$A$1:$B$96,2,0)</f>
        <v>Không</v>
      </c>
      <c r="R1134" s="135" t="e">
        <f>VLOOKUP(B1134,DS!$D$3:$P$2489,13,0)</f>
        <v>#N/A</v>
      </c>
    </row>
    <row r="1135" spans="1:18" ht="13.5">
      <c r="A1135" s="133">
        <v>1129</v>
      </c>
      <c r="B1135" s="142">
        <f>DS!D1131</f>
        <v>0</v>
      </c>
      <c r="C1135" s="143" t="e">
        <f>VLOOKUP(B1135,DS!$D$3:$I$2489,2,0)</f>
        <v>#N/A</v>
      </c>
      <c r="D1135" s="144" t="e">
        <f>VLOOKUP(B1135,DS!$D$3:$I$2489,3,0)</f>
        <v>#N/A</v>
      </c>
      <c r="E1135" s="145" t="e">
        <f>VLOOKUP(B1135,DS!$D$3:$I$2489,5,0)</f>
        <v>#N/A</v>
      </c>
      <c r="F1135" s="145" t="e">
        <f>VLOOKUP(B1135,DS!$D$3:$I$2489,6,0)</f>
        <v>#N/A</v>
      </c>
      <c r="G1135" s="136"/>
      <c r="H1135" s="136"/>
      <c r="I1135" s="136"/>
      <c r="J1135" s="136"/>
      <c r="K1135" s="136"/>
      <c r="L1135" s="136"/>
      <c r="M1135" s="136"/>
      <c r="N1135" s="136"/>
      <c r="O1135" s="146"/>
      <c r="P1135" s="134">
        <f t="shared" si="18"/>
        <v>0</v>
      </c>
      <c r="Q1135" s="135" t="str">
        <f>VLOOKUP(P1135,IDCODE!$A$1:$B$96,2,0)</f>
        <v>Không</v>
      </c>
      <c r="R1135" s="135" t="e">
        <f>VLOOKUP(B1135,DS!$D$3:$P$2489,13,0)</f>
        <v>#N/A</v>
      </c>
    </row>
    <row r="1136" spans="1:18" ht="13.5">
      <c r="A1136" s="133">
        <v>1130</v>
      </c>
      <c r="B1136" s="142">
        <f>DS!D1132</f>
        <v>0</v>
      </c>
      <c r="C1136" s="143" t="e">
        <f>VLOOKUP(B1136,DS!$D$3:$I$2489,2,0)</f>
        <v>#N/A</v>
      </c>
      <c r="D1136" s="144" t="e">
        <f>VLOOKUP(B1136,DS!$D$3:$I$2489,3,0)</f>
        <v>#N/A</v>
      </c>
      <c r="E1136" s="145" t="e">
        <f>VLOOKUP(B1136,DS!$D$3:$I$2489,5,0)</f>
        <v>#N/A</v>
      </c>
      <c r="F1136" s="145" t="e">
        <f>VLOOKUP(B1136,DS!$D$3:$I$2489,6,0)</f>
        <v>#N/A</v>
      </c>
      <c r="G1136" s="136"/>
      <c r="H1136" s="136"/>
      <c r="I1136" s="136"/>
      <c r="J1136" s="136"/>
      <c r="K1136" s="136"/>
      <c r="L1136" s="136"/>
      <c r="M1136" s="136"/>
      <c r="N1136" s="136"/>
      <c r="O1136" s="146"/>
      <c r="P1136" s="134">
        <f t="shared" si="18"/>
        <v>0</v>
      </c>
      <c r="Q1136" s="135" t="str">
        <f>VLOOKUP(P1136,IDCODE!$A$1:$B$96,2,0)</f>
        <v>Không</v>
      </c>
      <c r="R1136" s="135" t="e">
        <f>VLOOKUP(B1136,DS!$D$3:$P$2489,13,0)</f>
        <v>#N/A</v>
      </c>
    </row>
    <row r="1137" spans="1:18" ht="13.5">
      <c r="A1137" s="133">
        <v>1131</v>
      </c>
      <c r="B1137" s="142">
        <f>DS!D1133</f>
        <v>0</v>
      </c>
      <c r="C1137" s="143" t="e">
        <f>VLOOKUP(B1137,DS!$D$3:$I$2489,2,0)</f>
        <v>#N/A</v>
      </c>
      <c r="D1137" s="144" t="e">
        <f>VLOOKUP(B1137,DS!$D$3:$I$2489,3,0)</f>
        <v>#N/A</v>
      </c>
      <c r="E1137" s="145" t="e">
        <f>VLOOKUP(B1137,DS!$D$3:$I$2489,5,0)</f>
        <v>#N/A</v>
      </c>
      <c r="F1137" s="145" t="e">
        <f>VLOOKUP(B1137,DS!$D$3:$I$2489,6,0)</f>
        <v>#N/A</v>
      </c>
      <c r="G1137" s="136"/>
      <c r="H1137" s="136"/>
      <c r="I1137" s="136"/>
      <c r="J1137" s="136"/>
      <c r="K1137" s="136"/>
      <c r="L1137" s="136"/>
      <c r="M1137" s="136"/>
      <c r="N1137" s="136"/>
      <c r="O1137" s="146"/>
      <c r="P1137" s="134">
        <f t="shared" si="18"/>
        <v>0</v>
      </c>
      <c r="Q1137" s="135" t="str">
        <f>VLOOKUP(P1137,IDCODE!$A$1:$B$96,2,0)</f>
        <v>Không</v>
      </c>
      <c r="R1137" s="135" t="e">
        <f>VLOOKUP(B1137,DS!$D$3:$P$2489,13,0)</f>
        <v>#N/A</v>
      </c>
    </row>
    <row r="1138" spans="1:18" ht="13.5">
      <c r="A1138" s="133">
        <v>1132</v>
      </c>
      <c r="B1138" s="142">
        <f>DS!D1134</f>
        <v>0</v>
      </c>
      <c r="C1138" s="143" t="e">
        <f>VLOOKUP(B1138,DS!$D$3:$I$2489,2,0)</f>
        <v>#N/A</v>
      </c>
      <c r="D1138" s="144" t="e">
        <f>VLOOKUP(B1138,DS!$D$3:$I$2489,3,0)</f>
        <v>#N/A</v>
      </c>
      <c r="E1138" s="145" t="e">
        <f>VLOOKUP(B1138,DS!$D$3:$I$2489,5,0)</f>
        <v>#N/A</v>
      </c>
      <c r="F1138" s="145" t="e">
        <f>VLOOKUP(B1138,DS!$D$3:$I$2489,6,0)</f>
        <v>#N/A</v>
      </c>
      <c r="G1138" s="136"/>
      <c r="H1138" s="136"/>
      <c r="I1138" s="136"/>
      <c r="J1138" s="136"/>
      <c r="K1138" s="136"/>
      <c r="L1138" s="136"/>
      <c r="M1138" s="136"/>
      <c r="N1138" s="136"/>
      <c r="O1138" s="146"/>
      <c r="P1138" s="134">
        <f t="shared" si="18"/>
        <v>0</v>
      </c>
      <c r="Q1138" s="135" t="str">
        <f>VLOOKUP(P1138,IDCODE!$A$1:$B$96,2,0)</f>
        <v>Không</v>
      </c>
      <c r="R1138" s="135" t="e">
        <f>VLOOKUP(B1138,DS!$D$3:$P$2489,13,0)</f>
        <v>#N/A</v>
      </c>
    </row>
    <row r="1139" spans="1:18" ht="13.5">
      <c r="A1139" s="133">
        <v>1133</v>
      </c>
      <c r="B1139" s="142">
        <f>DS!D1135</f>
        <v>0</v>
      </c>
      <c r="C1139" s="143" t="e">
        <f>VLOOKUP(B1139,DS!$D$3:$I$2489,2,0)</f>
        <v>#N/A</v>
      </c>
      <c r="D1139" s="144" t="e">
        <f>VLOOKUP(B1139,DS!$D$3:$I$2489,3,0)</f>
        <v>#N/A</v>
      </c>
      <c r="E1139" s="145" t="e">
        <f>VLOOKUP(B1139,DS!$D$3:$I$2489,5,0)</f>
        <v>#N/A</v>
      </c>
      <c r="F1139" s="145" t="e">
        <f>VLOOKUP(B1139,DS!$D$3:$I$2489,6,0)</f>
        <v>#N/A</v>
      </c>
      <c r="G1139" s="136"/>
      <c r="H1139" s="136"/>
      <c r="I1139" s="136"/>
      <c r="J1139" s="136"/>
      <c r="K1139" s="136"/>
      <c r="L1139" s="136"/>
      <c r="M1139" s="136"/>
      <c r="N1139" s="136"/>
      <c r="O1139" s="146"/>
      <c r="P1139" s="134">
        <f t="shared" si="18"/>
        <v>0</v>
      </c>
      <c r="Q1139" s="135" t="str">
        <f>VLOOKUP(P1139,IDCODE!$A$1:$B$96,2,0)</f>
        <v>Không</v>
      </c>
      <c r="R1139" s="135" t="e">
        <f>VLOOKUP(B1139,DS!$D$3:$P$2489,13,0)</f>
        <v>#N/A</v>
      </c>
    </row>
    <row r="1140" spans="1:18" ht="13.5">
      <c r="A1140" s="133">
        <v>1134</v>
      </c>
      <c r="B1140" s="142">
        <f>DS!D1136</f>
        <v>0</v>
      </c>
      <c r="C1140" s="143" t="e">
        <f>VLOOKUP(B1140,DS!$D$3:$I$2489,2,0)</f>
        <v>#N/A</v>
      </c>
      <c r="D1140" s="144" t="e">
        <f>VLOOKUP(B1140,DS!$D$3:$I$2489,3,0)</f>
        <v>#N/A</v>
      </c>
      <c r="E1140" s="145" t="e">
        <f>VLOOKUP(B1140,DS!$D$3:$I$2489,5,0)</f>
        <v>#N/A</v>
      </c>
      <c r="F1140" s="145" t="e">
        <f>VLOOKUP(B1140,DS!$D$3:$I$2489,6,0)</f>
        <v>#N/A</v>
      </c>
      <c r="G1140" s="136"/>
      <c r="H1140" s="136"/>
      <c r="I1140" s="136"/>
      <c r="J1140" s="136"/>
      <c r="K1140" s="136"/>
      <c r="L1140" s="136"/>
      <c r="M1140" s="136"/>
      <c r="N1140" s="136"/>
      <c r="O1140" s="146"/>
      <c r="P1140" s="134">
        <f t="shared" si="18"/>
        <v>0</v>
      </c>
      <c r="Q1140" s="135" t="str">
        <f>VLOOKUP(P1140,IDCODE!$A$1:$B$96,2,0)</f>
        <v>Không</v>
      </c>
      <c r="R1140" s="135" t="e">
        <f>VLOOKUP(B1140,DS!$D$3:$P$2489,13,0)</f>
        <v>#N/A</v>
      </c>
    </row>
    <row r="1141" spans="1:18" ht="13.5">
      <c r="A1141" s="133">
        <v>1135</v>
      </c>
      <c r="B1141" s="142">
        <f>DS!D1137</f>
        <v>0</v>
      </c>
      <c r="C1141" s="143" t="e">
        <f>VLOOKUP(B1141,DS!$D$3:$I$2489,2,0)</f>
        <v>#N/A</v>
      </c>
      <c r="D1141" s="144" t="e">
        <f>VLOOKUP(B1141,DS!$D$3:$I$2489,3,0)</f>
        <v>#N/A</v>
      </c>
      <c r="E1141" s="145" t="e">
        <f>VLOOKUP(B1141,DS!$D$3:$I$2489,5,0)</f>
        <v>#N/A</v>
      </c>
      <c r="F1141" s="145" t="e">
        <f>VLOOKUP(B1141,DS!$D$3:$I$2489,6,0)</f>
        <v>#N/A</v>
      </c>
      <c r="G1141" s="136"/>
      <c r="H1141" s="136"/>
      <c r="I1141" s="136"/>
      <c r="J1141" s="136"/>
      <c r="K1141" s="136"/>
      <c r="L1141" s="136"/>
      <c r="M1141" s="136"/>
      <c r="N1141" s="136"/>
      <c r="O1141" s="146"/>
      <c r="P1141" s="134">
        <f t="shared" si="18"/>
        <v>0</v>
      </c>
      <c r="Q1141" s="135" t="str">
        <f>VLOOKUP(P1141,IDCODE!$A$1:$B$96,2,0)</f>
        <v>Không</v>
      </c>
      <c r="R1141" s="135" t="e">
        <f>VLOOKUP(B1141,DS!$D$3:$P$2489,13,0)</f>
        <v>#N/A</v>
      </c>
    </row>
    <row r="1142" spans="1:18" ht="13.5">
      <c r="A1142" s="133">
        <v>1136</v>
      </c>
      <c r="B1142" s="142">
        <f>DS!D1138</f>
        <v>0</v>
      </c>
      <c r="C1142" s="143" t="e">
        <f>VLOOKUP(B1142,DS!$D$3:$I$2489,2,0)</f>
        <v>#N/A</v>
      </c>
      <c r="D1142" s="144" t="e">
        <f>VLOOKUP(B1142,DS!$D$3:$I$2489,3,0)</f>
        <v>#N/A</v>
      </c>
      <c r="E1142" s="145" t="e">
        <f>VLOOKUP(B1142,DS!$D$3:$I$2489,5,0)</f>
        <v>#N/A</v>
      </c>
      <c r="F1142" s="145" t="e">
        <f>VLOOKUP(B1142,DS!$D$3:$I$2489,6,0)</f>
        <v>#N/A</v>
      </c>
      <c r="G1142" s="136"/>
      <c r="H1142" s="136"/>
      <c r="I1142" s="136"/>
      <c r="J1142" s="136"/>
      <c r="K1142" s="136"/>
      <c r="L1142" s="136"/>
      <c r="M1142" s="136"/>
      <c r="N1142" s="136"/>
      <c r="O1142" s="146"/>
      <c r="P1142" s="134">
        <f t="shared" si="18"/>
        <v>0</v>
      </c>
      <c r="Q1142" s="135" t="str">
        <f>VLOOKUP(P1142,IDCODE!$A$1:$B$96,2,0)</f>
        <v>Không</v>
      </c>
      <c r="R1142" s="135" t="e">
        <f>VLOOKUP(B1142,DS!$D$3:$P$2489,13,0)</f>
        <v>#N/A</v>
      </c>
    </row>
    <row r="1143" spans="1:18" ht="13.5">
      <c r="A1143" s="133">
        <v>1137</v>
      </c>
      <c r="B1143" s="142">
        <f>DS!D1139</f>
        <v>0</v>
      </c>
      <c r="C1143" s="143" t="e">
        <f>VLOOKUP(B1143,DS!$D$3:$I$2489,2,0)</f>
        <v>#N/A</v>
      </c>
      <c r="D1143" s="144" t="e">
        <f>VLOOKUP(B1143,DS!$D$3:$I$2489,3,0)</f>
        <v>#N/A</v>
      </c>
      <c r="E1143" s="145" t="e">
        <f>VLOOKUP(B1143,DS!$D$3:$I$2489,5,0)</f>
        <v>#N/A</v>
      </c>
      <c r="F1143" s="145" t="e">
        <f>VLOOKUP(B1143,DS!$D$3:$I$2489,6,0)</f>
        <v>#N/A</v>
      </c>
      <c r="G1143" s="136"/>
      <c r="H1143" s="136"/>
      <c r="I1143" s="136"/>
      <c r="J1143" s="136"/>
      <c r="K1143" s="136"/>
      <c r="L1143" s="136"/>
      <c r="M1143" s="136"/>
      <c r="N1143" s="136"/>
      <c r="O1143" s="146"/>
      <c r="P1143" s="134">
        <f t="shared" si="18"/>
        <v>0</v>
      </c>
      <c r="Q1143" s="135" t="str">
        <f>VLOOKUP(P1143,IDCODE!$A$1:$B$96,2,0)</f>
        <v>Không</v>
      </c>
      <c r="R1143" s="135" t="e">
        <f>VLOOKUP(B1143,DS!$D$3:$P$2489,13,0)</f>
        <v>#N/A</v>
      </c>
    </row>
    <row r="1144" spans="1:18" ht="13.5">
      <c r="A1144" s="133">
        <v>1138</v>
      </c>
      <c r="B1144" s="142">
        <f>DS!D1140</f>
        <v>0</v>
      </c>
      <c r="C1144" s="143" t="e">
        <f>VLOOKUP(B1144,DS!$D$3:$I$2489,2,0)</f>
        <v>#N/A</v>
      </c>
      <c r="D1144" s="144" t="e">
        <f>VLOOKUP(B1144,DS!$D$3:$I$2489,3,0)</f>
        <v>#N/A</v>
      </c>
      <c r="E1144" s="145" t="e">
        <f>VLOOKUP(B1144,DS!$D$3:$I$2489,5,0)</f>
        <v>#N/A</v>
      </c>
      <c r="F1144" s="145" t="e">
        <f>VLOOKUP(B1144,DS!$D$3:$I$2489,6,0)</f>
        <v>#N/A</v>
      </c>
      <c r="G1144" s="136"/>
      <c r="H1144" s="136"/>
      <c r="I1144" s="136"/>
      <c r="J1144" s="136"/>
      <c r="K1144" s="136"/>
      <c r="L1144" s="136"/>
      <c r="M1144" s="136"/>
      <c r="N1144" s="136"/>
      <c r="O1144" s="146"/>
      <c r="P1144" s="134">
        <f t="shared" si="18"/>
        <v>0</v>
      </c>
      <c r="Q1144" s="135" t="str">
        <f>VLOOKUP(P1144,IDCODE!$A$1:$B$96,2,0)</f>
        <v>Không</v>
      </c>
      <c r="R1144" s="135" t="e">
        <f>VLOOKUP(B1144,DS!$D$3:$P$2489,13,0)</f>
        <v>#N/A</v>
      </c>
    </row>
    <row r="1145" spans="1:18" ht="13.5">
      <c r="A1145" s="133">
        <v>1139</v>
      </c>
      <c r="B1145" s="142">
        <f>DS!D1141</f>
        <v>0</v>
      </c>
      <c r="C1145" s="143" t="e">
        <f>VLOOKUP(B1145,DS!$D$3:$I$2489,2,0)</f>
        <v>#N/A</v>
      </c>
      <c r="D1145" s="144" t="e">
        <f>VLOOKUP(B1145,DS!$D$3:$I$2489,3,0)</f>
        <v>#N/A</v>
      </c>
      <c r="E1145" s="145" t="e">
        <f>VLOOKUP(B1145,DS!$D$3:$I$2489,5,0)</f>
        <v>#N/A</v>
      </c>
      <c r="F1145" s="145" t="e">
        <f>VLOOKUP(B1145,DS!$D$3:$I$2489,6,0)</f>
        <v>#N/A</v>
      </c>
      <c r="G1145" s="136"/>
      <c r="H1145" s="136"/>
      <c r="I1145" s="136"/>
      <c r="J1145" s="136"/>
      <c r="K1145" s="136"/>
      <c r="L1145" s="136"/>
      <c r="M1145" s="136"/>
      <c r="N1145" s="136"/>
      <c r="O1145" s="146"/>
      <c r="P1145" s="134">
        <f t="shared" si="18"/>
        <v>0</v>
      </c>
      <c r="Q1145" s="135" t="str">
        <f>VLOOKUP(P1145,IDCODE!$A$1:$B$96,2,0)</f>
        <v>Không</v>
      </c>
      <c r="R1145" s="135" t="e">
        <f>VLOOKUP(B1145,DS!$D$3:$P$2489,13,0)</f>
        <v>#N/A</v>
      </c>
    </row>
    <row r="1146" spans="1:18" ht="13.5">
      <c r="A1146" s="133">
        <v>1140</v>
      </c>
      <c r="B1146" s="142">
        <f>DS!D1142</f>
        <v>0</v>
      </c>
      <c r="C1146" s="143" t="e">
        <f>VLOOKUP(B1146,DS!$D$3:$I$2489,2,0)</f>
        <v>#N/A</v>
      </c>
      <c r="D1146" s="144" t="e">
        <f>VLOOKUP(B1146,DS!$D$3:$I$2489,3,0)</f>
        <v>#N/A</v>
      </c>
      <c r="E1146" s="145" t="e">
        <f>VLOOKUP(B1146,DS!$D$3:$I$2489,5,0)</f>
        <v>#N/A</v>
      </c>
      <c r="F1146" s="145" t="e">
        <f>VLOOKUP(B1146,DS!$D$3:$I$2489,6,0)</f>
        <v>#N/A</v>
      </c>
      <c r="G1146" s="136"/>
      <c r="H1146" s="136"/>
      <c r="I1146" s="136"/>
      <c r="J1146" s="136"/>
      <c r="K1146" s="136"/>
      <c r="L1146" s="136"/>
      <c r="M1146" s="136"/>
      <c r="N1146" s="136"/>
      <c r="O1146" s="146"/>
      <c r="P1146" s="134">
        <f t="shared" si="18"/>
        <v>0</v>
      </c>
      <c r="Q1146" s="135" t="str">
        <f>VLOOKUP(P1146,IDCODE!$A$1:$B$96,2,0)</f>
        <v>Không</v>
      </c>
      <c r="R1146" s="135" t="e">
        <f>VLOOKUP(B1146,DS!$D$3:$P$2489,13,0)</f>
        <v>#N/A</v>
      </c>
    </row>
    <row r="1147" spans="1:18" ht="13.5">
      <c r="A1147" s="133">
        <v>1141</v>
      </c>
      <c r="B1147" s="142">
        <f>DS!D1143</f>
        <v>0</v>
      </c>
      <c r="C1147" s="143" t="e">
        <f>VLOOKUP(B1147,DS!$D$3:$I$2489,2,0)</f>
        <v>#N/A</v>
      </c>
      <c r="D1147" s="144" t="e">
        <f>VLOOKUP(B1147,DS!$D$3:$I$2489,3,0)</f>
        <v>#N/A</v>
      </c>
      <c r="E1147" s="145" t="e">
        <f>VLOOKUP(B1147,DS!$D$3:$I$2489,5,0)</f>
        <v>#N/A</v>
      </c>
      <c r="F1147" s="145" t="e">
        <f>VLOOKUP(B1147,DS!$D$3:$I$2489,6,0)</f>
        <v>#N/A</v>
      </c>
      <c r="G1147" s="136"/>
      <c r="H1147" s="136"/>
      <c r="I1147" s="136"/>
      <c r="J1147" s="136"/>
      <c r="K1147" s="136"/>
      <c r="L1147" s="136"/>
      <c r="M1147" s="136"/>
      <c r="N1147" s="136"/>
      <c r="O1147" s="146"/>
      <c r="P1147" s="134">
        <f t="shared" si="18"/>
        <v>0</v>
      </c>
      <c r="Q1147" s="135" t="str">
        <f>VLOOKUP(P1147,IDCODE!$A$1:$B$96,2,0)</f>
        <v>Không</v>
      </c>
      <c r="R1147" s="135" t="e">
        <f>VLOOKUP(B1147,DS!$D$3:$P$2489,13,0)</f>
        <v>#N/A</v>
      </c>
    </row>
    <row r="1148" spans="1:18" ht="13.5">
      <c r="A1148" s="133">
        <v>1142</v>
      </c>
      <c r="B1148" s="142">
        <f>DS!D1144</f>
        <v>0</v>
      </c>
      <c r="C1148" s="143" t="e">
        <f>VLOOKUP(B1148,DS!$D$3:$I$2489,2,0)</f>
        <v>#N/A</v>
      </c>
      <c r="D1148" s="144" t="e">
        <f>VLOOKUP(B1148,DS!$D$3:$I$2489,3,0)</f>
        <v>#N/A</v>
      </c>
      <c r="E1148" s="145" t="e">
        <f>VLOOKUP(B1148,DS!$D$3:$I$2489,5,0)</f>
        <v>#N/A</v>
      </c>
      <c r="F1148" s="145" t="e">
        <f>VLOOKUP(B1148,DS!$D$3:$I$2489,6,0)</f>
        <v>#N/A</v>
      </c>
      <c r="G1148" s="136"/>
      <c r="H1148" s="136"/>
      <c r="I1148" s="136"/>
      <c r="J1148" s="136"/>
      <c r="K1148" s="136"/>
      <c r="L1148" s="136"/>
      <c r="M1148" s="136"/>
      <c r="N1148" s="136"/>
      <c r="O1148" s="146"/>
      <c r="P1148" s="134">
        <f t="shared" si="18"/>
        <v>0</v>
      </c>
      <c r="Q1148" s="135" t="str">
        <f>VLOOKUP(P1148,IDCODE!$A$1:$B$96,2,0)</f>
        <v>Không</v>
      </c>
      <c r="R1148" s="135" t="e">
        <f>VLOOKUP(B1148,DS!$D$3:$P$2489,13,0)</f>
        <v>#N/A</v>
      </c>
    </row>
    <row r="1149" spans="1:18" ht="13.5">
      <c r="A1149" s="133">
        <v>1143</v>
      </c>
      <c r="B1149" s="142">
        <f>DS!D1145</f>
        <v>0</v>
      </c>
      <c r="C1149" s="143" t="e">
        <f>VLOOKUP(B1149,DS!$D$3:$I$2489,2,0)</f>
        <v>#N/A</v>
      </c>
      <c r="D1149" s="144" t="e">
        <f>VLOOKUP(B1149,DS!$D$3:$I$2489,3,0)</f>
        <v>#N/A</v>
      </c>
      <c r="E1149" s="145" t="e">
        <f>VLOOKUP(B1149,DS!$D$3:$I$2489,5,0)</f>
        <v>#N/A</v>
      </c>
      <c r="F1149" s="145" t="e">
        <f>VLOOKUP(B1149,DS!$D$3:$I$2489,6,0)</f>
        <v>#N/A</v>
      </c>
      <c r="G1149" s="136"/>
      <c r="H1149" s="136"/>
      <c r="I1149" s="136"/>
      <c r="J1149" s="136"/>
      <c r="K1149" s="136"/>
      <c r="L1149" s="136"/>
      <c r="M1149" s="136"/>
      <c r="N1149" s="136"/>
      <c r="O1149" s="146"/>
      <c r="P1149" s="134">
        <f t="shared" si="18"/>
        <v>0</v>
      </c>
      <c r="Q1149" s="135" t="str">
        <f>VLOOKUP(P1149,IDCODE!$A$1:$B$96,2,0)</f>
        <v>Không</v>
      </c>
      <c r="R1149" s="135" t="e">
        <f>VLOOKUP(B1149,DS!$D$3:$P$2489,13,0)</f>
        <v>#N/A</v>
      </c>
    </row>
    <row r="1150" spans="1:18" ht="13.5">
      <c r="A1150" s="133">
        <v>1144</v>
      </c>
      <c r="B1150" s="142">
        <f>DS!D1146</f>
        <v>0</v>
      </c>
      <c r="C1150" s="143" t="e">
        <f>VLOOKUP(B1150,DS!$D$3:$I$2489,2,0)</f>
        <v>#N/A</v>
      </c>
      <c r="D1150" s="144" t="e">
        <f>VLOOKUP(B1150,DS!$D$3:$I$2489,3,0)</f>
        <v>#N/A</v>
      </c>
      <c r="E1150" s="145" t="e">
        <f>VLOOKUP(B1150,DS!$D$3:$I$2489,5,0)</f>
        <v>#N/A</v>
      </c>
      <c r="F1150" s="145" t="e">
        <f>VLOOKUP(B1150,DS!$D$3:$I$2489,6,0)</f>
        <v>#N/A</v>
      </c>
      <c r="G1150" s="136"/>
      <c r="H1150" s="136"/>
      <c r="I1150" s="136"/>
      <c r="J1150" s="136"/>
      <c r="K1150" s="136"/>
      <c r="L1150" s="136"/>
      <c r="M1150" s="136"/>
      <c r="N1150" s="136"/>
      <c r="O1150" s="146"/>
      <c r="P1150" s="134">
        <f t="shared" si="18"/>
        <v>0</v>
      </c>
      <c r="Q1150" s="135" t="str">
        <f>VLOOKUP(P1150,IDCODE!$A$1:$B$96,2,0)</f>
        <v>Không</v>
      </c>
      <c r="R1150" s="135" t="e">
        <f>VLOOKUP(B1150,DS!$D$3:$P$2489,13,0)</f>
        <v>#N/A</v>
      </c>
    </row>
    <row r="1151" spans="1:18" ht="13.5">
      <c r="A1151" s="133">
        <v>1145</v>
      </c>
      <c r="B1151" s="142">
        <f>DS!D1147</f>
        <v>0</v>
      </c>
      <c r="C1151" s="143" t="e">
        <f>VLOOKUP(B1151,DS!$D$3:$I$2489,2,0)</f>
        <v>#N/A</v>
      </c>
      <c r="D1151" s="144" t="e">
        <f>VLOOKUP(B1151,DS!$D$3:$I$2489,3,0)</f>
        <v>#N/A</v>
      </c>
      <c r="E1151" s="145" t="e">
        <f>VLOOKUP(B1151,DS!$D$3:$I$2489,5,0)</f>
        <v>#N/A</v>
      </c>
      <c r="F1151" s="145" t="e">
        <f>VLOOKUP(B1151,DS!$D$3:$I$2489,6,0)</f>
        <v>#N/A</v>
      </c>
      <c r="G1151" s="136"/>
      <c r="H1151" s="136"/>
      <c r="I1151" s="136"/>
      <c r="J1151" s="136"/>
      <c r="K1151" s="136"/>
      <c r="L1151" s="136"/>
      <c r="M1151" s="136"/>
      <c r="N1151" s="136"/>
      <c r="O1151" s="146"/>
      <c r="P1151" s="134">
        <f t="shared" si="18"/>
        <v>0</v>
      </c>
      <c r="Q1151" s="135" t="str">
        <f>VLOOKUP(P1151,IDCODE!$A$1:$B$96,2,0)</f>
        <v>Không</v>
      </c>
      <c r="R1151" s="135" t="e">
        <f>VLOOKUP(B1151,DS!$D$3:$P$2489,13,0)</f>
        <v>#N/A</v>
      </c>
    </row>
    <row r="1152" spans="1:18" ht="13.5">
      <c r="A1152" s="133">
        <v>1146</v>
      </c>
      <c r="B1152" s="142">
        <f>DS!D1148</f>
        <v>0</v>
      </c>
      <c r="C1152" s="143" t="e">
        <f>VLOOKUP(B1152,DS!$D$3:$I$2489,2,0)</f>
        <v>#N/A</v>
      </c>
      <c r="D1152" s="144" t="e">
        <f>VLOOKUP(B1152,DS!$D$3:$I$2489,3,0)</f>
        <v>#N/A</v>
      </c>
      <c r="E1152" s="145" t="e">
        <f>VLOOKUP(B1152,DS!$D$3:$I$2489,5,0)</f>
        <v>#N/A</v>
      </c>
      <c r="F1152" s="145" t="e">
        <f>VLOOKUP(B1152,DS!$D$3:$I$2489,6,0)</f>
        <v>#N/A</v>
      </c>
      <c r="G1152" s="136"/>
      <c r="H1152" s="136"/>
      <c r="I1152" s="136"/>
      <c r="J1152" s="136"/>
      <c r="K1152" s="136"/>
      <c r="L1152" s="136"/>
      <c r="M1152" s="136"/>
      <c r="N1152" s="136"/>
      <c r="O1152" s="146"/>
      <c r="P1152" s="134">
        <f t="shared" si="18"/>
        <v>0</v>
      </c>
      <c r="Q1152" s="135" t="str">
        <f>VLOOKUP(P1152,IDCODE!$A$1:$B$96,2,0)</f>
        <v>Không</v>
      </c>
      <c r="R1152" s="135" t="e">
        <f>VLOOKUP(B1152,DS!$D$3:$P$2489,13,0)</f>
        <v>#N/A</v>
      </c>
    </row>
    <row r="1153" spans="1:18" ht="13.5">
      <c r="A1153" s="133">
        <v>1147</v>
      </c>
      <c r="B1153" s="142">
        <f>DS!D1149</f>
        <v>0</v>
      </c>
      <c r="C1153" s="143" t="e">
        <f>VLOOKUP(B1153,DS!$D$3:$I$2489,2,0)</f>
        <v>#N/A</v>
      </c>
      <c r="D1153" s="144" t="e">
        <f>VLOOKUP(B1153,DS!$D$3:$I$2489,3,0)</f>
        <v>#N/A</v>
      </c>
      <c r="E1153" s="145" t="e">
        <f>VLOOKUP(B1153,DS!$D$3:$I$2489,5,0)</f>
        <v>#N/A</v>
      </c>
      <c r="F1153" s="145" t="e">
        <f>VLOOKUP(B1153,DS!$D$3:$I$2489,6,0)</f>
        <v>#N/A</v>
      </c>
      <c r="G1153" s="136"/>
      <c r="H1153" s="136"/>
      <c r="I1153" s="136"/>
      <c r="J1153" s="136"/>
      <c r="K1153" s="136"/>
      <c r="L1153" s="136"/>
      <c r="M1153" s="136"/>
      <c r="N1153" s="136"/>
      <c r="O1153" s="146"/>
      <c r="P1153" s="134">
        <f t="shared" si="18"/>
        <v>0</v>
      </c>
      <c r="Q1153" s="135" t="str">
        <f>VLOOKUP(P1153,IDCODE!$A$1:$B$96,2,0)</f>
        <v>Không</v>
      </c>
      <c r="R1153" s="135" t="e">
        <f>VLOOKUP(B1153,DS!$D$3:$P$2489,13,0)</f>
        <v>#N/A</v>
      </c>
    </row>
    <row r="1154" spans="1:18" ht="13.5">
      <c r="A1154" s="133">
        <v>1148</v>
      </c>
      <c r="B1154" s="142">
        <f>DS!D1150</f>
        <v>0</v>
      </c>
      <c r="C1154" s="143" t="e">
        <f>VLOOKUP(B1154,DS!$D$3:$I$2489,2,0)</f>
        <v>#N/A</v>
      </c>
      <c r="D1154" s="144" t="e">
        <f>VLOOKUP(B1154,DS!$D$3:$I$2489,3,0)</f>
        <v>#N/A</v>
      </c>
      <c r="E1154" s="145" t="e">
        <f>VLOOKUP(B1154,DS!$D$3:$I$2489,5,0)</f>
        <v>#N/A</v>
      </c>
      <c r="F1154" s="145" t="e">
        <f>VLOOKUP(B1154,DS!$D$3:$I$2489,6,0)</f>
        <v>#N/A</v>
      </c>
      <c r="G1154" s="136"/>
      <c r="H1154" s="136"/>
      <c r="I1154" s="136"/>
      <c r="J1154" s="136"/>
      <c r="K1154" s="136"/>
      <c r="L1154" s="136"/>
      <c r="M1154" s="136"/>
      <c r="N1154" s="136"/>
      <c r="O1154" s="146"/>
      <c r="P1154" s="134">
        <f t="shared" si="18"/>
        <v>0</v>
      </c>
      <c r="Q1154" s="135" t="str">
        <f>VLOOKUP(P1154,IDCODE!$A$1:$B$96,2,0)</f>
        <v>Không</v>
      </c>
      <c r="R1154" s="135" t="e">
        <f>VLOOKUP(B1154,DS!$D$3:$P$2489,13,0)</f>
        <v>#N/A</v>
      </c>
    </row>
    <row r="1155" spans="1:18" ht="13.5">
      <c r="A1155" s="133">
        <v>1149</v>
      </c>
      <c r="B1155" s="142">
        <f>DS!D1151</f>
        <v>0</v>
      </c>
      <c r="C1155" s="143" t="e">
        <f>VLOOKUP(B1155,DS!$D$3:$I$2489,2,0)</f>
        <v>#N/A</v>
      </c>
      <c r="D1155" s="144" t="e">
        <f>VLOOKUP(B1155,DS!$D$3:$I$2489,3,0)</f>
        <v>#N/A</v>
      </c>
      <c r="E1155" s="145" t="e">
        <f>VLOOKUP(B1155,DS!$D$3:$I$2489,5,0)</f>
        <v>#N/A</v>
      </c>
      <c r="F1155" s="145" t="e">
        <f>VLOOKUP(B1155,DS!$D$3:$I$2489,6,0)</f>
        <v>#N/A</v>
      </c>
      <c r="G1155" s="136"/>
      <c r="H1155" s="136"/>
      <c r="I1155" s="136"/>
      <c r="J1155" s="136"/>
      <c r="K1155" s="136"/>
      <c r="L1155" s="136"/>
      <c r="M1155" s="136"/>
      <c r="N1155" s="136"/>
      <c r="O1155" s="146"/>
      <c r="P1155" s="134">
        <f t="shared" si="18"/>
        <v>0</v>
      </c>
      <c r="Q1155" s="135" t="str">
        <f>VLOOKUP(P1155,IDCODE!$A$1:$B$96,2,0)</f>
        <v>Không</v>
      </c>
      <c r="R1155" s="135" t="e">
        <f>VLOOKUP(B1155,DS!$D$3:$P$2489,13,0)</f>
        <v>#N/A</v>
      </c>
    </row>
    <row r="1156" spans="1:18" ht="13.5">
      <c r="A1156" s="133">
        <v>1150</v>
      </c>
      <c r="B1156" s="142">
        <f>DS!D1152</f>
        <v>0</v>
      </c>
      <c r="C1156" s="143" t="e">
        <f>VLOOKUP(B1156,DS!$D$3:$I$2489,2,0)</f>
        <v>#N/A</v>
      </c>
      <c r="D1156" s="144" t="e">
        <f>VLOOKUP(B1156,DS!$D$3:$I$2489,3,0)</f>
        <v>#N/A</v>
      </c>
      <c r="E1156" s="145" t="e">
        <f>VLOOKUP(B1156,DS!$D$3:$I$2489,5,0)</f>
        <v>#N/A</v>
      </c>
      <c r="F1156" s="145" t="e">
        <f>VLOOKUP(B1156,DS!$D$3:$I$2489,6,0)</f>
        <v>#N/A</v>
      </c>
      <c r="G1156" s="136"/>
      <c r="H1156" s="136"/>
      <c r="I1156" s="136"/>
      <c r="J1156" s="136"/>
      <c r="K1156" s="136"/>
      <c r="L1156" s="136"/>
      <c r="M1156" s="136"/>
      <c r="N1156" s="136"/>
      <c r="O1156" s="146"/>
      <c r="P1156" s="134">
        <f t="shared" si="18"/>
        <v>0</v>
      </c>
      <c r="Q1156" s="135" t="str">
        <f>VLOOKUP(P1156,IDCODE!$A$1:$B$96,2,0)</f>
        <v>Không</v>
      </c>
      <c r="R1156" s="135" t="e">
        <f>VLOOKUP(B1156,DS!$D$3:$P$2489,13,0)</f>
        <v>#N/A</v>
      </c>
    </row>
    <row r="1157" spans="1:18" ht="13.5">
      <c r="A1157" s="133">
        <v>1151</v>
      </c>
      <c r="B1157" s="142">
        <f>DS!D1153</f>
        <v>0</v>
      </c>
      <c r="C1157" s="143" t="e">
        <f>VLOOKUP(B1157,DS!$D$3:$I$2489,2,0)</f>
        <v>#N/A</v>
      </c>
      <c r="D1157" s="144" t="e">
        <f>VLOOKUP(B1157,DS!$D$3:$I$2489,3,0)</f>
        <v>#N/A</v>
      </c>
      <c r="E1157" s="145" t="e">
        <f>VLOOKUP(B1157,DS!$D$3:$I$2489,5,0)</f>
        <v>#N/A</v>
      </c>
      <c r="F1157" s="145" t="e">
        <f>VLOOKUP(B1157,DS!$D$3:$I$2489,6,0)</f>
        <v>#N/A</v>
      </c>
      <c r="G1157" s="136"/>
      <c r="H1157" s="136"/>
      <c r="I1157" s="136"/>
      <c r="J1157" s="136"/>
      <c r="K1157" s="136"/>
      <c r="L1157" s="136"/>
      <c r="M1157" s="136"/>
      <c r="N1157" s="136"/>
      <c r="O1157" s="146"/>
      <c r="P1157" s="134">
        <f t="shared" si="18"/>
        <v>0</v>
      </c>
      <c r="Q1157" s="135" t="str">
        <f>VLOOKUP(P1157,IDCODE!$A$1:$B$96,2,0)</f>
        <v>Không</v>
      </c>
      <c r="R1157" s="135" t="e">
        <f>VLOOKUP(B1157,DS!$D$3:$P$2489,13,0)</f>
        <v>#N/A</v>
      </c>
    </row>
    <row r="1158" spans="1:18" ht="13.5">
      <c r="A1158" s="133">
        <v>1152</v>
      </c>
      <c r="B1158" s="142">
        <f>DS!D1154</f>
        <v>0</v>
      </c>
      <c r="C1158" s="143" t="e">
        <f>VLOOKUP(B1158,DS!$D$3:$I$2489,2,0)</f>
        <v>#N/A</v>
      </c>
      <c r="D1158" s="144" t="e">
        <f>VLOOKUP(B1158,DS!$D$3:$I$2489,3,0)</f>
        <v>#N/A</v>
      </c>
      <c r="E1158" s="145" t="e">
        <f>VLOOKUP(B1158,DS!$D$3:$I$2489,5,0)</f>
        <v>#N/A</v>
      </c>
      <c r="F1158" s="145" t="e">
        <f>VLOOKUP(B1158,DS!$D$3:$I$2489,6,0)</f>
        <v>#N/A</v>
      </c>
      <c r="G1158" s="136"/>
      <c r="H1158" s="136"/>
      <c r="I1158" s="136"/>
      <c r="J1158" s="136"/>
      <c r="K1158" s="136"/>
      <c r="L1158" s="136"/>
      <c r="M1158" s="136"/>
      <c r="N1158" s="136"/>
      <c r="O1158" s="146"/>
      <c r="P1158" s="134">
        <f t="shared" si="18"/>
        <v>0</v>
      </c>
      <c r="Q1158" s="135" t="str">
        <f>VLOOKUP(P1158,IDCODE!$A$1:$B$96,2,0)</f>
        <v>Không</v>
      </c>
      <c r="R1158" s="135" t="e">
        <f>VLOOKUP(B1158,DS!$D$3:$P$2489,13,0)</f>
        <v>#N/A</v>
      </c>
    </row>
    <row r="1159" spans="1:18" ht="13.5">
      <c r="A1159" s="133">
        <v>1153</v>
      </c>
      <c r="B1159" s="142">
        <f>DS!D1155</f>
        <v>0</v>
      </c>
      <c r="C1159" s="143" t="e">
        <f>VLOOKUP(B1159,DS!$D$3:$I$2489,2,0)</f>
        <v>#N/A</v>
      </c>
      <c r="D1159" s="144" t="e">
        <f>VLOOKUP(B1159,DS!$D$3:$I$2489,3,0)</f>
        <v>#N/A</v>
      </c>
      <c r="E1159" s="145" t="e">
        <f>VLOOKUP(B1159,DS!$D$3:$I$2489,5,0)</f>
        <v>#N/A</v>
      </c>
      <c r="F1159" s="145" t="e">
        <f>VLOOKUP(B1159,DS!$D$3:$I$2489,6,0)</f>
        <v>#N/A</v>
      </c>
      <c r="G1159" s="136"/>
      <c r="H1159" s="136"/>
      <c r="I1159" s="136"/>
      <c r="J1159" s="136"/>
      <c r="K1159" s="136"/>
      <c r="L1159" s="136"/>
      <c r="M1159" s="136"/>
      <c r="N1159" s="136"/>
      <c r="O1159" s="146"/>
      <c r="P1159" s="134">
        <f t="shared" si="18"/>
        <v>0</v>
      </c>
      <c r="Q1159" s="135" t="str">
        <f>VLOOKUP(P1159,IDCODE!$A$1:$B$96,2,0)</f>
        <v>Không</v>
      </c>
      <c r="R1159" s="135" t="e">
        <f>VLOOKUP(B1159,DS!$D$3:$P$2489,13,0)</f>
        <v>#N/A</v>
      </c>
    </row>
    <row r="1160" spans="1:18" ht="13.5">
      <c r="A1160" s="133">
        <v>1154</v>
      </c>
      <c r="B1160" s="142">
        <f>DS!D1156</f>
        <v>0</v>
      </c>
      <c r="C1160" s="143" t="e">
        <f>VLOOKUP(B1160,DS!$D$3:$I$2489,2,0)</f>
        <v>#N/A</v>
      </c>
      <c r="D1160" s="144" t="e">
        <f>VLOOKUP(B1160,DS!$D$3:$I$2489,3,0)</f>
        <v>#N/A</v>
      </c>
      <c r="E1160" s="145" t="e">
        <f>VLOOKUP(B1160,DS!$D$3:$I$2489,5,0)</f>
        <v>#N/A</v>
      </c>
      <c r="F1160" s="145" t="e">
        <f>VLOOKUP(B1160,DS!$D$3:$I$2489,6,0)</f>
        <v>#N/A</v>
      </c>
      <c r="G1160" s="136"/>
      <c r="H1160" s="136"/>
      <c r="I1160" s="136"/>
      <c r="J1160" s="136"/>
      <c r="K1160" s="136"/>
      <c r="L1160" s="136"/>
      <c r="M1160" s="136"/>
      <c r="N1160" s="136"/>
      <c r="O1160" s="146"/>
      <c r="P1160" s="134">
        <f t="shared" si="18"/>
        <v>0</v>
      </c>
      <c r="Q1160" s="135" t="str">
        <f>VLOOKUP(P1160,IDCODE!$A$1:$B$96,2,0)</f>
        <v>Không</v>
      </c>
      <c r="R1160" s="135" t="e">
        <f>VLOOKUP(B1160,DS!$D$3:$P$2489,13,0)</f>
        <v>#N/A</v>
      </c>
    </row>
    <row r="1161" spans="1:18" ht="13.5">
      <c r="A1161" s="133">
        <v>1155</v>
      </c>
      <c r="B1161" s="142">
        <f>DS!D1157</f>
        <v>0</v>
      </c>
      <c r="C1161" s="143" t="e">
        <f>VLOOKUP(B1161,DS!$D$3:$I$2489,2,0)</f>
        <v>#N/A</v>
      </c>
      <c r="D1161" s="144" t="e">
        <f>VLOOKUP(B1161,DS!$D$3:$I$2489,3,0)</f>
        <v>#N/A</v>
      </c>
      <c r="E1161" s="145" t="e">
        <f>VLOOKUP(B1161,DS!$D$3:$I$2489,5,0)</f>
        <v>#N/A</v>
      </c>
      <c r="F1161" s="145" t="e">
        <f>VLOOKUP(B1161,DS!$D$3:$I$2489,6,0)</f>
        <v>#N/A</v>
      </c>
      <c r="G1161" s="136"/>
      <c r="H1161" s="136"/>
      <c r="I1161" s="136"/>
      <c r="J1161" s="136"/>
      <c r="K1161" s="136"/>
      <c r="L1161" s="136"/>
      <c r="M1161" s="136"/>
      <c r="N1161" s="136"/>
      <c r="O1161" s="146"/>
      <c r="P1161" s="134">
        <f t="shared" si="18"/>
        <v>0</v>
      </c>
      <c r="Q1161" s="135" t="str">
        <f>VLOOKUP(P1161,IDCODE!$A$1:$B$96,2,0)</f>
        <v>Không</v>
      </c>
      <c r="R1161" s="135" t="e">
        <f>VLOOKUP(B1161,DS!$D$3:$P$2489,13,0)</f>
        <v>#N/A</v>
      </c>
    </row>
    <row r="1162" spans="1:18" ht="13.5">
      <c r="A1162" s="133">
        <v>1156</v>
      </c>
      <c r="B1162" s="142">
        <f>DS!D1158</f>
        <v>0</v>
      </c>
      <c r="C1162" s="143" t="e">
        <f>VLOOKUP(B1162,DS!$D$3:$I$2489,2,0)</f>
        <v>#N/A</v>
      </c>
      <c r="D1162" s="144" t="e">
        <f>VLOOKUP(B1162,DS!$D$3:$I$2489,3,0)</f>
        <v>#N/A</v>
      </c>
      <c r="E1162" s="145" t="e">
        <f>VLOOKUP(B1162,DS!$D$3:$I$2489,5,0)</f>
        <v>#N/A</v>
      </c>
      <c r="F1162" s="145" t="e">
        <f>VLOOKUP(B1162,DS!$D$3:$I$2489,6,0)</f>
        <v>#N/A</v>
      </c>
      <c r="G1162" s="136"/>
      <c r="H1162" s="136"/>
      <c r="I1162" s="136"/>
      <c r="J1162" s="136"/>
      <c r="K1162" s="136"/>
      <c r="L1162" s="136"/>
      <c r="M1162" s="136"/>
      <c r="N1162" s="136"/>
      <c r="O1162" s="146"/>
      <c r="P1162" s="134">
        <f t="shared" si="18"/>
        <v>0</v>
      </c>
      <c r="Q1162" s="135" t="str">
        <f>VLOOKUP(P1162,IDCODE!$A$1:$B$96,2,0)</f>
        <v>Không</v>
      </c>
      <c r="R1162" s="135" t="e">
        <f>VLOOKUP(B1162,DS!$D$3:$P$2489,13,0)</f>
        <v>#N/A</v>
      </c>
    </row>
    <row r="1163" spans="1:18" ht="13.5">
      <c r="A1163" s="133">
        <v>1157</v>
      </c>
      <c r="B1163" s="142">
        <f>DS!D1159</f>
        <v>0</v>
      </c>
      <c r="C1163" s="143" t="e">
        <f>VLOOKUP(B1163,DS!$D$3:$I$2489,2,0)</f>
        <v>#N/A</v>
      </c>
      <c r="D1163" s="144" t="e">
        <f>VLOOKUP(B1163,DS!$D$3:$I$2489,3,0)</f>
        <v>#N/A</v>
      </c>
      <c r="E1163" s="145" t="e">
        <f>VLOOKUP(B1163,DS!$D$3:$I$2489,5,0)</f>
        <v>#N/A</v>
      </c>
      <c r="F1163" s="145" t="e">
        <f>VLOOKUP(B1163,DS!$D$3:$I$2489,6,0)</f>
        <v>#N/A</v>
      </c>
      <c r="G1163" s="136"/>
      <c r="H1163" s="136"/>
      <c r="I1163" s="136"/>
      <c r="J1163" s="136"/>
      <c r="K1163" s="136"/>
      <c r="L1163" s="136"/>
      <c r="M1163" s="136"/>
      <c r="N1163" s="136"/>
      <c r="O1163" s="146"/>
      <c r="P1163" s="134">
        <f t="shared" si="18"/>
        <v>0</v>
      </c>
      <c r="Q1163" s="135" t="str">
        <f>VLOOKUP(P1163,IDCODE!$A$1:$B$96,2,0)</f>
        <v>Không</v>
      </c>
      <c r="R1163" s="135" t="e">
        <f>VLOOKUP(B1163,DS!$D$3:$P$2489,13,0)</f>
        <v>#N/A</v>
      </c>
    </row>
    <row r="1164" spans="1:18" ht="13.5">
      <c r="A1164" s="133">
        <v>1158</v>
      </c>
      <c r="B1164" s="142">
        <f>DS!D1160</f>
        <v>0</v>
      </c>
      <c r="C1164" s="143" t="e">
        <f>VLOOKUP(B1164,DS!$D$3:$I$2489,2,0)</f>
        <v>#N/A</v>
      </c>
      <c r="D1164" s="144" t="e">
        <f>VLOOKUP(B1164,DS!$D$3:$I$2489,3,0)</f>
        <v>#N/A</v>
      </c>
      <c r="E1164" s="145" t="e">
        <f>VLOOKUP(B1164,DS!$D$3:$I$2489,5,0)</f>
        <v>#N/A</v>
      </c>
      <c r="F1164" s="145" t="e">
        <f>VLOOKUP(B1164,DS!$D$3:$I$2489,6,0)</f>
        <v>#N/A</v>
      </c>
      <c r="G1164" s="136"/>
      <c r="H1164" s="136"/>
      <c r="I1164" s="136"/>
      <c r="J1164" s="136"/>
      <c r="K1164" s="136"/>
      <c r="L1164" s="136"/>
      <c r="M1164" s="136"/>
      <c r="N1164" s="136"/>
      <c r="O1164" s="146"/>
      <c r="P1164" s="134">
        <f t="shared" si="18"/>
        <v>0</v>
      </c>
      <c r="Q1164" s="135" t="str">
        <f>VLOOKUP(P1164,IDCODE!$A$1:$B$96,2,0)</f>
        <v>Không</v>
      </c>
      <c r="R1164" s="135" t="e">
        <f>VLOOKUP(B1164,DS!$D$3:$P$2489,13,0)</f>
        <v>#N/A</v>
      </c>
    </row>
    <row r="1165" spans="1:18" ht="13.5">
      <c r="A1165" s="133">
        <v>1159</v>
      </c>
      <c r="B1165" s="142">
        <f>DS!D1161</f>
        <v>0</v>
      </c>
      <c r="C1165" s="143" t="e">
        <f>VLOOKUP(B1165,DS!$D$3:$I$2489,2,0)</f>
        <v>#N/A</v>
      </c>
      <c r="D1165" s="144" t="e">
        <f>VLOOKUP(B1165,DS!$D$3:$I$2489,3,0)</f>
        <v>#N/A</v>
      </c>
      <c r="E1165" s="145" t="e">
        <f>VLOOKUP(B1165,DS!$D$3:$I$2489,5,0)</f>
        <v>#N/A</v>
      </c>
      <c r="F1165" s="145" t="e">
        <f>VLOOKUP(B1165,DS!$D$3:$I$2489,6,0)</f>
        <v>#N/A</v>
      </c>
      <c r="G1165" s="136"/>
      <c r="H1165" s="136"/>
      <c r="I1165" s="136"/>
      <c r="J1165" s="136"/>
      <c r="K1165" s="136"/>
      <c r="L1165" s="136"/>
      <c r="M1165" s="136"/>
      <c r="N1165" s="136"/>
      <c r="O1165" s="146"/>
      <c r="P1165" s="134">
        <f t="shared" si="18"/>
        <v>0</v>
      </c>
      <c r="Q1165" s="135" t="str">
        <f>VLOOKUP(P1165,IDCODE!$A$1:$B$96,2,0)</f>
        <v>Không</v>
      </c>
      <c r="R1165" s="135" t="e">
        <f>VLOOKUP(B1165,DS!$D$3:$P$2489,13,0)</f>
        <v>#N/A</v>
      </c>
    </row>
    <row r="1166" spans="1:18" ht="13.5">
      <c r="A1166" s="133">
        <v>1160</v>
      </c>
      <c r="B1166" s="142">
        <f>DS!D1162</f>
        <v>0</v>
      </c>
      <c r="C1166" s="143" t="e">
        <f>VLOOKUP(B1166,DS!$D$3:$I$2489,2,0)</f>
        <v>#N/A</v>
      </c>
      <c r="D1166" s="144" t="e">
        <f>VLOOKUP(B1166,DS!$D$3:$I$2489,3,0)</f>
        <v>#N/A</v>
      </c>
      <c r="E1166" s="145" t="e">
        <f>VLOOKUP(B1166,DS!$D$3:$I$2489,5,0)</f>
        <v>#N/A</v>
      </c>
      <c r="F1166" s="145" t="e">
        <f>VLOOKUP(B1166,DS!$D$3:$I$2489,6,0)</f>
        <v>#N/A</v>
      </c>
      <c r="G1166" s="136"/>
      <c r="H1166" s="136"/>
      <c r="I1166" s="136"/>
      <c r="J1166" s="136"/>
      <c r="K1166" s="136"/>
      <c r="L1166" s="136"/>
      <c r="M1166" s="136"/>
      <c r="N1166" s="136"/>
      <c r="O1166" s="146"/>
      <c r="P1166" s="134">
        <f t="shared" si="18"/>
        <v>0</v>
      </c>
      <c r="Q1166" s="135" t="str">
        <f>VLOOKUP(P1166,IDCODE!$A$1:$B$96,2,0)</f>
        <v>Không</v>
      </c>
      <c r="R1166" s="135" t="e">
        <f>VLOOKUP(B1166,DS!$D$3:$P$2489,13,0)</f>
        <v>#N/A</v>
      </c>
    </row>
    <row r="1167" spans="1:18" ht="13.5">
      <c r="A1167" s="133">
        <v>1161</v>
      </c>
      <c r="B1167" s="142">
        <f>DS!D1163</f>
        <v>0</v>
      </c>
      <c r="C1167" s="143" t="e">
        <f>VLOOKUP(B1167,DS!$D$3:$I$2489,2,0)</f>
        <v>#N/A</v>
      </c>
      <c r="D1167" s="144" t="e">
        <f>VLOOKUP(B1167,DS!$D$3:$I$2489,3,0)</f>
        <v>#N/A</v>
      </c>
      <c r="E1167" s="145" t="e">
        <f>VLOOKUP(B1167,DS!$D$3:$I$2489,5,0)</f>
        <v>#N/A</v>
      </c>
      <c r="F1167" s="145" t="e">
        <f>VLOOKUP(B1167,DS!$D$3:$I$2489,6,0)</f>
        <v>#N/A</v>
      </c>
      <c r="G1167" s="136"/>
      <c r="H1167" s="136"/>
      <c r="I1167" s="136"/>
      <c r="J1167" s="136"/>
      <c r="K1167" s="136"/>
      <c r="L1167" s="136"/>
      <c r="M1167" s="136"/>
      <c r="N1167" s="136"/>
      <c r="O1167" s="146"/>
      <c r="P1167" s="134">
        <f t="shared" si="18"/>
        <v>0</v>
      </c>
      <c r="Q1167" s="135" t="str">
        <f>VLOOKUP(P1167,IDCODE!$A$1:$B$96,2,0)</f>
        <v>Không</v>
      </c>
      <c r="R1167" s="135" t="e">
        <f>VLOOKUP(B1167,DS!$D$3:$P$2489,13,0)</f>
        <v>#N/A</v>
      </c>
    </row>
    <row r="1168" spans="1:18" ht="13.5">
      <c r="A1168" s="133">
        <v>1162</v>
      </c>
      <c r="B1168" s="142">
        <f>DS!D1164</f>
        <v>0</v>
      </c>
      <c r="C1168" s="143" t="e">
        <f>VLOOKUP(B1168,DS!$D$3:$I$2489,2,0)</f>
        <v>#N/A</v>
      </c>
      <c r="D1168" s="144" t="e">
        <f>VLOOKUP(B1168,DS!$D$3:$I$2489,3,0)</f>
        <v>#N/A</v>
      </c>
      <c r="E1168" s="145" t="e">
        <f>VLOOKUP(B1168,DS!$D$3:$I$2489,5,0)</f>
        <v>#N/A</v>
      </c>
      <c r="F1168" s="145" t="e">
        <f>VLOOKUP(B1168,DS!$D$3:$I$2489,6,0)</f>
        <v>#N/A</v>
      </c>
      <c r="G1168" s="136"/>
      <c r="H1168" s="136"/>
      <c r="I1168" s="136"/>
      <c r="J1168" s="136"/>
      <c r="K1168" s="136"/>
      <c r="L1168" s="136"/>
      <c r="M1168" s="136"/>
      <c r="N1168" s="136"/>
      <c r="O1168" s="146"/>
      <c r="P1168" s="134">
        <f t="shared" si="18"/>
        <v>0</v>
      </c>
      <c r="Q1168" s="135" t="str">
        <f>VLOOKUP(P1168,IDCODE!$A$1:$B$96,2,0)</f>
        <v>Không</v>
      </c>
      <c r="R1168" s="135" t="e">
        <f>VLOOKUP(B1168,DS!$D$3:$P$2489,13,0)</f>
        <v>#N/A</v>
      </c>
    </row>
    <row r="1169" spans="1:18" ht="13.5">
      <c r="A1169" s="133">
        <v>1163</v>
      </c>
      <c r="B1169" s="142">
        <f>DS!D1165</f>
        <v>0</v>
      </c>
      <c r="C1169" s="143" t="e">
        <f>VLOOKUP(B1169,DS!$D$3:$I$2489,2,0)</f>
        <v>#N/A</v>
      </c>
      <c r="D1169" s="144" t="e">
        <f>VLOOKUP(B1169,DS!$D$3:$I$2489,3,0)</f>
        <v>#N/A</v>
      </c>
      <c r="E1169" s="145" t="e">
        <f>VLOOKUP(B1169,DS!$D$3:$I$2489,5,0)</f>
        <v>#N/A</v>
      </c>
      <c r="F1169" s="145" t="e">
        <f>VLOOKUP(B1169,DS!$D$3:$I$2489,6,0)</f>
        <v>#N/A</v>
      </c>
      <c r="G1169" s="136"/>
      <c r="H1169" s="136"/>
      <c r="I1169" s="136"/>
      <c r="J1169" s="136"/>
      <c r="K1169" s="136"/>
      <c r="L1169" s="136"/>
      <c r="M1169" s="136"/>
      <c r="N1169" s="136"/>
      <c r="O1169" s="146"/>
      <c r="P1169" s="134">
        <f t="shared" si="18"/>
        <v>0</v>
      </c>
      <c r="Q1169" s="135" t="str">
        <f>VLOOKUP(P1169,IDCODE!$A$1:$B$96,2,0)</f>
        <v>Không</v>
      </c>
      <c r="R1169" s="135" t="e">
        <f>VLOOKUP(B1169,DS!$D$3:$P$2489,13,0)</f>
        <v>#N/A</v>
      </c>
    </row>
    <row r="1170" spans="1:18" ht="13.5">
      <c r="A1170" s="133">
        <v>1164</v>
      </c>
      <c r="B1170" s="142">
        <f>DS!D1166</f>
        <v>0</v>
      </c>
      <c r="C1170" s="143" t="e">
        <f>VLOOKUP(B1170,DS!$D$3:$I$2489,2,0)</f>
        <v>#N/A</v>
      </c>
      <c r="D1170" s="144" t="e">
        <f>VLOOKUP(B1170,DS!$D$3:$I$2489,3,0)</f>
        <v>#N/A</v>
      </c>
      <c r="E1170" s="145" t="e">
        <f>VLOOKUP(B1170,DS!$D$3:$I$2489,5,0)</f>
        <v>#N/A</v>
      </c>
      <c r="F1170" s="145" t="e">
        <f>VLOOKUP(B1170,DS!$D$3:$I$2489,6,0)</f>
        <v>#N/A</v>
      </c>
      <c r="G1170" s="136"/>
      <c r="H1170" s="136"/>
      <c r="I1170" s="136"/>
      <c r="J1170" s="136"/>
      <c r="K1170" s="136"/>
      <c r="L1170" s="136"/>
      <c r="M1170" s="136"/>
      <c r="N1170" s="136"/>
      <c r="O1170" s="146"/>
      <c r="P1170" s="134">
        <f t="shared" si="18"/>
        <v>0</v>
      </c>
      <c r="Q1170" s="135" t="str">
        <f>VLOOKUP(P1170,IDCODE!$A$1:$B$96,2,0)</f>
        <v>Không</v>
      </c>
      <c r="R1170" s="135" t="e">
        <f>VLOOKUP(B1170,DS!$D$3:$P$2489,13,0)</f>
        <v>#N/A</v>
      </c>
    </row>
    <row r="1171" spans="1:18" ht="13.5">
      <c r="A1171" s="133">
        <v>1165</v>
      </c>
      <c r="B1171" s="142">
        <f>DS!D1167</f>
        <v>0</v>
      </c>
      <c r="C1171" s="143" t="e">
        <f>VLOOKUP(B1171,DS!$D$3:$I$2489,2,0)</f>
        <v>#N/A</v>
      </c>
      <c r="D1171" s="144" t="e">
        <f>VLOOKUP(B1171,DS!$D$3:$I$2489,3,0)</f>
        <v>#N/A</v>
      </c>
      <c r="E1171" s="145" t="e">
        <f>VLOOKUP(B1171,DS!$D$3:$I$2489,5,0)</f>
        <v>#N/A</v>
      </c>
      <c r="F1171" s="145" t="e">
        <f>VLOOKUP(B1171,DS!$D$3:$I$2489,6,0)</f>
        <v>#N/A</v>
      </c>
      <c r="G1171" s="136"/>
      <c r="H1171" s="136"/>
      <c r="I1171" s="136"/>
      <c r="J1171" s="136"/>
      <c r="K1171" s="136"/>
      <c r="L1171" s="136"/>
      <c r="M1171" s="136"/>
      <c r="N1171" s="136"/>
      <c r="O1171" s="146"/>
      <c r="P1171" s="134">
        <f t="shared" si="18"/>
        <v>0</v>
      </c>
      <c r="Q1171" s="135" t="str">
        <f>VLOOKUP(P1171,IDCODE!$A$1:$B$96,2,0)</f>
        <v>Không</v>
      </c>
      <c r="R1171" s="135" t="e">
        <f>VLOOKUP(B1171,DS!$D$3:$P$2489,13,0)</f>
        <v>#N/A</v>
      </c>
    </row>
    <row r="1172" spans="1:18" ht="13.5">
      <c r="A1172" s="133">
        <v>1166</v>
      </c>
      <c r="B1172" s="142">
        <f>DS!D1168</f>
        <v>0</v>
      </c>
      <c r="C1172" s="143" t="e">
        <f>VLOOKUP(B1172,DS!$D$3:$I$2489,2,0)</f>
        <v>#N/A</v>
      </c>
      <c r="D1172" s="144" t="e">
        <f>VLOOKUP(B1172,DS!$D$3:$I$2489,3,0)</f>
        <v>#N/A</v>
      </c>
      <c r="E1172" s="145" t="e">
        <f>VLOOKUP(B1172,DS!$D$3:$I$2489,5,0)</f>
        <v>#N/A</v>
      </c>
      <c r="F1172" s="145" t="e">
        <f>VLOOKUP(B1172,DS!$D$3:$I$2489,6,0)</f>
        <v>#N/A</v>
      </c>
      <c r="G1172" s="136"/>
      <c r="H1172" s="136"/>
      <c r="I1172" s="136"/>
      <c r="J1172" s="136"/>
      <c r="K1172" s="136"/>
      <c r="L1172" s="136"/>
      <c r="M1172" s="136"/>
      <c r="N1172" s="136"/>
      <c r="O1172" s="146"/>
      <c r="P1172" s="134">
        <f t="shared" si="18"/>
        <v>0</v>
      </c>
      <c r="Q1172" s="135" t="str">
        <f>VLOOKUP(P1172,IDCODE!$A$1:$B$96,2,0)</f>
        <v>Không</v>
      </c>
      <c r="R1172" s="135" t="e">
        <f>VLOOKUP(B1172,DS!$D$3:$P$2489,13,0)</f>
        <v>#N/A</v>
      </c>
    </row>
    <row r="1173" spans="1:18" ht="13.5">
      <c r="A1173" s="133">
        <v>1167</v>
      </c>
      <c r="B1173" s="142">
        <f>DS!D1169</f>
        <v>0</v>
      </c>
      <c r="C1173" s="143" t="e">
        <f>VLOOKUP(B1173,DS!$D$3:$I$2489,2,0)</f>
        <v>#N/A</v>
      </c>
      <c r="D1173" s="144" t="e">
        <f>VLOOKUP(B1173,DS!$D$3:$I$2489,3,0)</f>
        <v>#N/A</v>
      </c>
      <c r="E1173" s="145" t="e">
        <f>VLOOKUP(B1173,DS!$D$3:$I$2489,5,0)</f>
        <v>#N/A</v>
      </c>
      <c r="F1173" s="145" t="e">
        <f>VLOOKUP(B1173,DS!$D$3:$I$2489,6,0)</f>
        <v>#N/A</v>
      </c>
      <c r="G1173" s="136"/>
      <c r="H1173" s="136"/>
      <c r="I1173" s="136"/>
      <c r="J1173" s="136"/>
      <c r="K1173" s="136"/>
      <c r="L1173" s="136"/>
      <c r="M1173" s="136"/>
      <c r="N1173" s="136"/>
      <c r="O1173" s="146"/>
      <c r="P1173" s="134">
        <f t="shared" si="18"/>
        <v>0</v>
      </c>
      <c r="Q1173" s="135" t="str">
        <f>VLOOKUP(P1173,IDCODE!$A$1:$B$96,2,0)</f>
        <v>Không</v>
      </c>
      <c r="R1173" s="135" t="e">
        <f>VLOOKUP(B1173,DS!$D$3:$P$2489,13,0)</f>
        <v>#N/A</v>
      </c>
    </row>
    <row r="1174" spans="1:18" ht="13.5">
      <c r="A1174" s="133">
        <v>1168</v>
      </c>
      <c r="B1174" s="142">
        <f>DS!D1170</f>
        <v>0</v>
      </c>
      <c r="C1174" s="143" t="e">
        <f>VLOOKUP(B1174,DS!$D$3:$I$2489,2,0)</f>
        <v>#N/A</v>
      </c>
      <c r="D1174" s="144" t="e">
        <f>VLOOKUP(B1174,DS!$D$3:$I$2489,3,0)</f>
        <v>#N/A</v>
      </c>
      <c r="E1174" s="145" t="e">
        <f>VLOOKUP(B1174,DS!$D$3:$I$2489,5,0)</f>
        <v>#N/A</v>
      </c>
      <c r="F1174" s="145" t="e">
        <f>VLOOKUP(B1174,DS!$D$3:$I$2489,6,0)</f>
        <v>#N/A</v>
      </c>
      <c r="G1174" s="136"/>
      <c r="H1174" s="136"/>
      <c r="I1174" s="136"/>
      <c r="J1174" s="136"/>
      <c r="K1174" s="136"/>
      <c r="L1174" s="136"/>
      <c r="M1174" s="136"/>
      <c r="N1174" s="136"/>
      <c r="O1174" s="146"/>
      <c r="P1174" s="134">
        <f t="shared" si="18"/>
        <v>0</v>
      </c>
      <c r="Q1174" s="135" t="str">
        <f>VLOOKUP(P1174,IDCODE!$A$1:$B$96,2,0)</f>
        <v>Không</v>
      </c>
      <c r="R1174" s="135" t="e">
        <f>VLOOKUP(B1174,DS!$D$3:$P$2489,13,0)</f>
        <v>#N/A</v>
      </c>
    </row>
    <row r="1175" spans="1:18" ht="13.5">
      <c r="A1175" s="133">
        <v>1169</v>
      </c>
      <c r="B1175" s="142">
        <f>DS!D1171</f>
        <v>0</v>
      </c>
      <c r="C1175" s="143" t="e">
        <f>VLOOKUP(B1175,DS!$D$3:$I$2489,2,0)</f>
        <v>#N/A</v>
      </c>
      <c r="D1175" s="144" t="e">
        <f>VLOOKUP(B1175,DS!$D$3:$I$2489,3,0)</f>
        <v>#N/A</v>
      </c>
      <c r="E1175" s="145" t="e">
        <f>VLOOKUP(B1175,DS!$D$3:$I$2489,5,0)</f>
        <v>#N/A</v>
      </c>
      <c r="F1175" s="145" t="e">
        <f>VLOOKUP(B1175,DS!$D$3:$I$2489,6,0)</f>
        <v>#N/A</v>
      </c>
      <c r="G1175" s="136"/>
      <c r="H1175" s="136"/>
      <c r="I1175" s="136"/>
      <c r="J1175" s="136"/>
      <c r="K1175" s="136"/>
      <c r="L1175" s="136"/>
      <c r="M1175" s="136"/>
      <c r="N1175" s="136"/>
      <c r="O1175" s="146"/>
      <c r="P1175" s="134">
        <f t="shared" si="18"/>
        <v>0</v>
      </c>
      <c r="Q1175" s="135" t="str">
        <f>VLOOKUP(P1175,IDCODE!$A$1:$B$96,2,0)</f>
        <v>Không</v>
      </c>
      <c r="R1175" s="135" t="e">
        <f>VLOOKUP(B1175,DS!$D$3:$P$2489,13,0)</f>
        <v>#N/A</v>
      </c>
    </row>
    <row r="1176" spans="1:18" ht="13.5">
      <c r="A1176" s="133">
        <v>1170</v>
      </c>
      <c r="B1176" s="142">
        <f>DS!D1172</f>
        <v>0</v>
      </c>
      <c r="C1176" s="143" t="e">
        <f>VLOOKUP(B1176,DS!$D$3:$I$2489,2,0)</f>
        <v>#N/A</v>
      </c>
      <c r="D1176" s="144" t="e">
        <f>VLOOKUP(B1176,DS!$D$3:$I$2489,3,0)</f>
        <v>#N/A</v>
      </c>
      <c r="E1176" s="145" t="e">
        <f>VLOOKUP(B1176,DS!$D$3:$I$2489,5,0)</f>
        <v>#N/A</v>
      </c>
      <c r="F1176" s="145" t="e">
        <f>VLOOKUP(B1176,DS!$D$3:$I$2489,6,0)</f>
        <v>#N/A</v>
      </c>
      <c r="G1176" s="136"/>
      <c r="H1176" s="136"/>
      <c r="I1176" s="136"/>
      <c r="J1176" s="136"/>
      <c r="K1176" s="136"/>
      <c r="L1176" s="136"/>
      <c r="M1176" s="136"/>
      <c r="N1176" s="136"/>
      <c r="O1176" s="146"/>
      <c r="P1176" s="134">
        <f t="shared" si="18"/>
        <v>0</v>
      </c>
      <c r="Q1176" s="135" t="str">
        <f>VLOOKUP(P1176,IDCODE!$A$1:$B$96,2,0)</f>
        <v>Không</v>
      </c>
      <c r="R1176" s="135" t="e">
        <f>VLOOKUP(B1176,DS!$D$3:$P$2489,13,0)</f>
        <v>#N/A</v>
      </c>
    </row>
    <row r="1177" spans="1:18" ht="13.5">
      <c r="A1177" s="133">
        <v>1171</v>
      </c>
      <c r="B1177" s="142">
        <f>DS!D1173</f>
        <v>0</v>
      </c>
      <c r="C1177" s="143" t="e">
        <f>VLOOKUP(B1177,DS!$D$3:$I$2489,2,0)</f>
        <v>#N/A</v>
      </c>
      <c r="D1177" s="144" t="e">
        <f>VLOOKUP(B1177,DS!$D$3:$I$2489,3,0)</f>
        <v>#N/A</v>
      </c>
      <c r="E1177" s="145" t="e">
        <f>VLOOKUP(B1177,DS!$D$3:$I$2489,5,0)</f>
        <v>#N/A</v>
      </c>
      <c r="F1177" s="145" t="e">
        <f>VLOOKUP(B1177,DS!$D$3:$I$2489,6,0)</f>
        <v>#N/A</v>
      </c>
      <c r="G1177" s="136"/>
      <c r="H1177" s="136"/>
      <c r="I1177" s="136"/>
      <c r="J1177" s="136"/>
      <c r="K1177" s="136"/>
      <c r="L1177" s="136"/>
      <c r="M1177" s="136"/>
      <c r="N1177" s="136"/>
      <c r="O1177" s="146"/>
      <c r="P1177" s="134">
        <f t="shared" ref="P1177:P1240" si="19">IF(OR(ISNUMBER(O1177)=FALSE,$P$6&lt;&gt;100%,O1177&lt;4),0,ROUND(SUMPRODUCT($G$6:$O$6,G1177:O1177),1))</f>
        <v>0</v>
      </c>
      <c r="Q1177" s="135" t="str">
        <f>VLOOKUP(P1177,IDCODE!$A$1:$B$96,2,0)</f>
        <v>Không</v>
      </c>
      <c r="R1177" s="135" t="e">
        <f>VLOOKUP(B1177,DS!$D$3:$P$2489,13,0)</f>
        <v>#N/A</v>
      </c>
    </row>
    <row r="1178" spans="1:18" ht="13.5">
      <c r="A1178" s="133">
        <v>1172</v>
      </c>
      <c r="B1178" s="142">
        <f>DS!D1174</f>
        <v>0</v>
      </c>
      <c r="C1178" s="143" t="e">
        <f>VLOOKUP(B1178,DS!$D$3:$I$2489,2,0)</f>
        <v>#N/A</v>
      </c>
      <c r="D1178" s="144" t="e">
        <f>VLOOKUP(B1178,DS!$D$3:$I$2489,3,0)</f>
        <v>#N/A</v>
      </c>
      <c r="E1178" s="145" t="e">
        <f>VLOOKUP(B1178,DS!$D$3:$I$2489,5,0)</f>
        <v>#N/A</v>
      </c>
      <c r="F1178" s="145" t="e">
        <f>VLOOKUP(B1178,DS!$D$3:$I$2489,6,0)</f>
        <v>#N/A</v>
      </c>
      <c r="G1178" s="136"/>
      <c r="H1178" s="136"/>
      <c r="I1178" s="136"/>
      <c r="J1178" s="136"/>
      <c r="K1178" s="136"/>
      <c r="L1178" s="136"/>
      <c r="M1178" s="136"/>
      <c r="N1178" s="136"/>
      <c r="O1178" s="146"/>
      <c r="P1178" s="134">
        <f t="shared" si="19"/>
        <v>0</v>
      </c>
      <c r="Q1178" s="135" t="str">
        <f>VLOOKUP(P1178,IDCODE!$A$1:$B$96,2,0)</f>
        <v>Không</v>
      </c>
      <c r="R1178" s="135" t="e">
        <f>VLOOKUP(B1178,DS!$D$3:$P$2489,13,0)</f>
        <v>#N/A</v>
      </c>
    </row>
    <row r="1179" spans="1:18" ht="13.5">
      <c r="A1179" s="133">
        <v>1173</v>
      </c>
      <c r="B1179" s="142">
        <f>DS!D1175</f>
        <v>0</v>
      </c>
      <c r="C1179" s="143" t="e">
        <f>VLOOKUP(B1179,DS!$D$3:$I$2489,2,0)</f>
        <v>#N/A</v>
      </c>
      <c r="D1179" s="144" t="e">
        <f>VLOOKUP(B1179,DS!$D$3:$I$2489,3,0)</f>
        <v>#N/A</v>
      </c>
      <c r="E1179" s="145" t="e">
        <f>VLOOKUP(B1179,DS!$D$3:$I$2489,5,0)</f>
        <v>#N/A</v>
      </c>
      <c r="F1179" s="145" t="e">
        <f>VLOOKUP(B1179,DS!$D$3:$I$2489,6,0)</f>
        <v>#N/A</v>
      </c>
      <c r="G1179" s="136"/>
      <c r="H1179" s="136"/>
      <c r="I1179" s="136"/>
      <c r="J1179" s="136"/>
      <c r="K1179" s="136"/>
      <c r="L1179" s="136"/>
      <c r="M1179" s="136"/>
      <c r="N1179" s="136"/>
      <c r="O1179" s="146"/>
      <c r="P1179" s="134">
        <f t="shared" si="19"/>
        <v>0</v>
      </c>
      <c r="Q1179" s="135" t="str">
        <f>VLOOKUP(P1179,IDCODE!$A$1:$B$96,2,0)</f>
        <v>Không</v>
      </c>
      <c r="R1179" s="135" t="e">
        <f>VLOOKUP(B1179,DS!$D$3:$P$2489,13,0)</f>
        <v>#N/A</v>
      </c>
    </row>
    <row r="1180" spans="1:18" ht="13.5">
      <c r="A1180" s="133">
        <v>1174</v>
      </c>
      <c r="B1180" s="142">
        <f>DS!D1176</f>
        <v>0</v>
      </c>
      <c r="C1180" s="143" t="e">
        <f>VLOOKUP(B1180,DS!$D$3:$I$2489,2,0)</f>
        <v>#N/A</v>
      </c>
      <c r="D1180" s="144" t="e">
        <f>VLOOKUP(B1180,DS!$D$3:$I$2489,3,0)</f>
        <v>#N/A</v>
      </c>
      <c r="E1180" s="145" t="e">
        <f>VLOOKUP(B1180,DS!$D$3:$I$2489,5,0)</f>
        <v>#N/A</v>
      </c>
      <c r="F1180" s="145" t="e">
        <f>VLOOKUP(B1180,DS!$D$3:$I$2489,6,0)</f>
        <v>#N/A</v>
      </c>
      <c r="G1180" s="136"/>
      <c r="H1180" s="136"/>
      <c r="I1180" s="136"/>
      <c r="J1180" s="136"/>
      <c r="K1180" s="136"/>
      <c r="L1180" s="136"/>
      <c r="M1180" s="136"/>
      <c r="N1180" s="136"/>
      <c r="O1180" s="146"/>
      <c r="P1180" s="134">
        <f t="shared" si="19"/>
        <v>0</v>
      </c>
      <c r="Q1180" s="135" t="str">
        <f>VLOOKUP(P1180,IDCODE!$A$1:$B$96,2,0)</f>
        <v>Không</v>
      </c>
      <c r="R1180" s="135" t="e">
        <f>VLOOKUP(B1180,DS!$D$3:$P$2489,13,0)</f>
        <v>#N/A</v>
      </c>
    </row>
    <row r="1181" spans="1:18" ht="13.5">
      <c r="A1181" s="133">
        <v>1175</v>
      </c>
      <c r="B1181" s="142">
        <f>DS!D1177</f>
        <v>0</v>
      </c>
      <c r="C1181" s="143" t="e">
        <f>VLOOKUP(B1181,DS!$D$3:$I$2489,2,0)</f>
        <v>#N/A</v>
      </c>
      <c r="D1181" s="144" t="e">
        <f>VLOOKUP(B1181,DS!$D$3:$I$2489,3,0)</f>
        <v>#N/A</v>
      </c>
      <c r="E1181" s="145" t="e">
        <f>VLOOKUP(B1181,DS!$D$3:$I$2489,5,0)</f>
        <v>#N/A</v>
      </c>
      <c r="F1181" s="145" t="e">
        <f>VLOOKUP(B1181,DS!$D$3:$I$2489,6,0)</f>
        <v>#N/A</v>
      </c>
      <c r="G1181" s="136"/>
      <c r="H1181" s="136"/>
      <c r="I1181" s="136"/>
      <c r="J1181" s="136"/>
      <c r="K1181" s="136"/>
      <c r="L1181" s="136"/>
      <c r="M1181" s="136"/>
      <c r="N1181" s="136"/>
      <c r="O1181" s="146"/>
      <c r="P1181" s="134">
        <f t="shared" si="19"/>
        <v>0</v>
      </c>
      <c r="Q1181" s="135" t="str">
        <f>VLOOKUP(P1181,IDCODE!$A$1:$B$96,2,0)</f>
        <v>Không</v>
      </c>
      <c r="R1181" s="135" t="e">
        <f>VLOOKUP(B1181,DS!$D$3:$P$2489,13,0)</f>
        <v>#N/A</v>
      </c>
    </row>
    <row r="1182" spans="1:18" ht="13.5">
      <c r="A1182" s="133">
        <v>1176</v>
      </c>
      <c r="B1182" s="142">
        <f>DS!D1178</f>
        <v>0</v>
      </c>
      <c r="C1182" s="143" t="e">
        <f>VLOOKUP(B1182,DS!$D$3:$I$2489,2,0)</f>
        <v>#N/A</v>
      </c>
      <c r="D1182" s="144" t="e">
        <f>VLOOKUP(B1182,DS!$D$3:$I$2489,3,0)</f>
        <v>#N/A</v>
      </c>
      <c r="E1182" s="145" t="e">
        <f>VLOOKUP(B1182,DS!$D$3:$I$2489,5,0)</f>
        <v>#N/A</v>
      </c>
      <c r="F1182" s="145" t="e">
        <f>VLOOKUP(B1182,DS!$D$3:$I$2489,6,0)</f>
        <v>#N/A</v>
      </c>
      <c r="G1182" s="136"/>
      <c r="H1182" s="136"/>
      <c r="I1182" s="136"/>
      <c r="J1182" s="136"/>
      <c r="K1182" s="136"/>
      <c r="L1182" s="136"/>
      <c r="M1182" s="136"/>
      <c r="N1182" s="136"/>
      <c r="O1182" s="146"/>
      <c r="P1182" s="134">
        <f t="shared" si="19"/>
        <v>0</v>
      </c>
      <c r="Q1182" s="135" t="str">
        <f>VLOOKUP(P1182,IDCODE!$A$1:$B$96,2,0)</f>
        <v>Không</v>
      </c>
      <c r="R1182" s="135" t="e">
        <f>VLOOKUP(B1182,DS!$D$3:$P$2489,13,0)</f>
        <v>#N/A</v>
      </c>
    </row>
    <row r="1183" spans="1:18" ht="13.5">
      <c r="A1183" s="133">
        <v>1177</v>
      </c>
      <c r="B1183" s="142">
        <f>DS!D1179</f>
        <v>0</v>
      </c>
      <c r="C1183" s="143" t="e">
        <f>VLOOKUP(B1183,DS!$D$3:$I$2489,2,0)</f>
        <v>#N/A</v>
      </c>
      <c r="D1183" s="144" t="e">
        <f>VLOOKUP(B1183,DS!$D$3:$I$2489,3,0)</f>
        <v>#N/A</v>
      </c>
      <c r="E1183" s="145" t="e">
        <f>VLOOKUP(B1183,DS!$D$3:$I$2489,5,0)</f>
        <v>#N/A</v>
      </c>
      <c r="F1183" s="145" t="e">
        <f>VLOOKUP(B1183,DS!$D$3:$I$2489,6,0)</f>
        <v>#N/A</v>
      </c>
      <c r="G1183" s="136"/>
      <c r="H1183" s="136"/>
      <c r="I1183" s="136"/>
      <c r="J1183" s="136"/>
      <c r="K1183" s="136"/>
      <c r="L1183" s="136"/>
      <c r="M1183" s="136"/>
      <c r="N1183" s="136"/>
      <c r="O1183" s="146"/>
      <c r="P1183" s="134">
        <f t="shared" si="19"/>
        <v>0</v>
      </c>
      <c r="Q1183" s="135" t="str">
        <f>VLOOKUP(P1183,IDCODE!$A$1:$B$96,2,0)</f>
        <v>Không</v>
      </c>
      <c r="R1183" s="135" t="e">
        <f>VLOOKUP(B1183,DS!$D$3:$P$2489,13,0)</f>
        <v>#N/A</v>
      </c>
    </row>
    <row r="1184" spans="1:18" ht="13.5">
      <c r="A1184" s="133">
        <v>1178</v>
      </c>
      <c r="B1184" s="142">
        <f>DS!D1180</f>
        <v>0</v>
      </c>
      <c r="C1184" s="143" t="e">
        <f>VLOOKUP(B1184,DS!$D$3:$I$2489,2,0)</f>
        <v>#N/A</v>
      </c>
      <c r="D1184" s="144" t="e">
        <f>VLOOKUP(B1184,DS!$D$3:$I$2489,3,0)</f>
        <v>#N/A</v>
      </c>
      <c r="E1184" s="145" t="e">
        <f>VLOOKUP(B1184,DS!$D$3:$I$2489,5,0)</f>
        <v>#N/A</v>
      </c>
      <c r="F1184" s="145" t="e">
        <f>VLOOKUP(B1184,DS!$D$3:$I$2489,6,0)</f>
        <v>#N/A</v>
      </c>
      <c r="G1184" s="136"/>
      <c r="H1184" s="136"/>
      <c r="I1184" s="136"/>
      <c r="J1184" s="136"/>
      <c r="K1184" s="136"/>
      <c r="L1184" s="136"/>
      <c r="M1184" s="136"/>
      <c r="N1184" s="136"/>
      <c r="O1184" s="146"/>
      <c r="P1184" s="134">
        <f t="shared" si="19"/>
        <v>0</v>
      </c>
      <c r="Q1184" s="135" t="str">
        <f>VLOOKUP(P1184,IDCODE!$A$1:$B$96,2,0)</f>
        <v>Không</v>
      </c>
      <c r="R1184" s="135" t="e">
        <f>VLOOKUP(B1184,DS!$D$3:$P$2489,13,0)</f>
        <v>#N/A</v>
      </c>
    </row>
    <row r="1185" spans="1:18" ht="13.5">
      <c r="A1185" s="133">
        <v>1179</v>
      </c>
      <c r="B1185" s="142">
        <f>DS!D1181</f>
        <v>0</v>
      </c>
      <c r="C1185" s="143" t="e">
        <f>VLOOKUP(B1185,DS!$D$3:$I$2489,2,0)</f>
        <v>#N/A</v>
      </c>
      <c r="D1185" s="144" t="e">
        <f>VLOOKUP(B1185,DS!$D$3:$I$2489,3,0)</f>
        <v>#N/A</v>
      </c>
      <c r="E1185" s="145" t="e">
        <f>VLOOKUP(B1185,DS!$D$3:$I$2489,5,0)</f>
        <v>#N/A</v>
      </c>
      <c r="F1185" s="145" t="e">
        <f>VLOOKUP(B1185,DS!$D$3:$I$2489,6,0)</f>
        <v>#N/A</v>
      </c>
      <c r="G1185" s="136"/>
      <c r="H1185" s="136"/>
      <c r="I1185" s="136"/>
      <c r="J1185" s="136"/>
      <c r="K1185" s="136"/>
      <c r="L1185" s="136"/>
      <c r="M1185" s="136"/>
      <c r="N1185" s="136"/>
      <c r="O1185" s="146"/>
      <c r="P1185" s="134">
        <f t="shared" si="19"/>
        <v>0</v>
      </c>
      <c r="Q1185" s="135" t="str">
        <f>VLOOKUP(P1185,IDCODE!$A$1:$B$96,2,0)</f>
        <v>Không</v>
      </c>
      <c r="R1185" s="135" t="e">
        <f>VLOOKUP(B1185,DS!$D$3:$P$2489,13,0)</f>
        <v>#N/A</v>
      </c>
    </row>
    <row r="1186" spans="1:18" ht="13.5">
      <c r="A1186" s="133">
        <v>1180</v>
      </c>
      <c r="B1186" s="142">
        <f>DS!D1182</f>
        <v>0</v>
      </c>
      <c r="C1186" s="143" t="e">
        <f>VLOOKUP(B1186,DS!$D$3:$I$2489,2,0)</f>
        <v>#N/A</v>
      </c>
      <c r="D1186" s="144" t="e">
        <f>VLOOKUP(B1186,DS!$D$3:$I$2489,3,0)</f>
        <v>#N/A</v>
      </c>
      <c r="E1186" s="145" t="e">
        <f>VLOOKUP(B1186,DS!$D$3:$I$2489,5,0)</f>
        <v>#N/A</v>
      </c>
      <c r="F1186" s="145" t="e">
        <f>VLOOKUP(B1186,DS!$D$3:$I$2489,6,0)</f>
        <v>#N/A</v>
      </c>
      <c r="G1186" s="136"/>
      <c r="H1186" s="136"/>
      <c r="I1186" s="136"/>
      <c r="J1186" s="136"/>
      <c r="K1186" s="136"/>
      <c r="L1186" s="136"/>
      <c r="M1186" s="136"/>
      <c r="N1186" s="136"/>
      <c r="O1186" s="146"/>
      <c r="P1186" s="134">
        <f t="shared" si="19"/>
        <v>0</v>
      </c>
      <c r="Q1186" s="135" t="str">
        <f>VLOOKUP(P1186,IDCODE!$A$1:$B$96,2,0)</f>
        <v>Không</v>
      </c>
      <c r="R1186" s="135" t="e">
        <f>VLOOKUP(B1186,DS!$D$3:$P$2489,13,0)</f>
        <v>#N/A</v>
      </c>
    </row>
    <row r="1187" spans="1:18" ht="13.5">
      <c r="A1187" s="133">
        <v>1181</v>
      </c>
      <c r="B1187" s="142">
        <f>DS!D1183</f>
        <v>0</v>
      </c>
      <c r="C1187" s="143" t="e">
        <f>VLOOKUP(B1187,DS!$D$3:$I$2489,2,0)</f>
        <v>#N/A</v>
      </c>
      <c r="D1187" s="144" t="e">
        <f>VLOOKUP(B1187,DS!$D$3:$I$2489,3,0)</f>
        <v>#N/A</v>
      </c>
      <c r="E1187" s="145" t="e">
        <f>VLOOKUP(B1187,DS!$D$3:$I$2489,5,0)</f>
        <v>#N/A</v>
      </c>
      <c r="F1187" s="145" t="e">
        <f>VLOOKUP(B1187,DS!$D$3:$I$2489,6,0)</f>
        <v>#N/A</v>
      </c>
      <c r="G1187" s="136"/>
      <c r="H1187" s="136"/>
      <c r="I1187" s="136"/>
      <c r="J1187" s="136"/>
      <c r="K1187" s="136"/>
      <c r="L1187" s="136"/>
      <c r="M1187" s="136"/>
      <c r="N1187" s="136"/>
      <c r="O1187" s="146"/>
      <c r="P1187" s="134">
        <f t="shared" si="19"/>
        <v>0</v>
      </c>
      <c r="Q1187" s="135" t="str">
        <f>VLOOKUP(P1187,IDCODE!$A$1:$B$96,2,0)</f>
        <v>Không</v>
      </c>
      <c r="R1187" s="135" t="e">
        <f>VLOOKUP(B1187,DS!$D$3:$P$2489,13,0)</f>
        <v>#N/A</v>
      </c>
    </row>
    <row r="1188" spans="1:18" ht="13.5">
      <c r="A1188" s="133">
        <v>1182</v>
      </c>
      <c r="B1188" s="142">
        <f>DS!D1184</f>
        <v>0</v>
      </c>
      <c r="C1188" s="143" t="e">
        <f>VLOOKUP(B1188,DS!$D$3:$I$2489,2,0)</f>
        <v>#N/A</v>
      </c>
      <c r="D1188" s="144" t="e">
        <f>VLOOKUP(B1188,DS!$D$3:$I$2489,3,0)</f>
        <v>#N/A</v>
      </c>
      <c r="E1188" s="145" t="e">
        <f>VLOOKUP(B1188,DS!$D$3:$I$2489,5,0)</f>
        <v>#N/A</v>
      </c>
      <c r="F1188" s="145" t="e">
        <f>VLOOKUP(B1188,DS!$D$3:$I$2489,6,0)</f>
        <v>#N/A</v>
      </c>
      <c r="G1188" s="136"/>
      <c r="H1188" s="136"/>
      <c r="I1188" s="136"/>
      <c r="J1188" s="136"/>
      <c r="K1188" s="136"/>
      <c r="L1188" s="136"/>
      <c r="M1188" s="136"/>
      <c r="N1188" s="136"/>
      <c r="O1188" s="146"/>
      <c r="P1188" s="134">
        <f t="shared" si="19"/>
        <v>0</v>
      </c>
      <c r="Q1188" s="135" t="str">
        <f>VLOOKUP(P1188,IDCODE!$A$1:$B$96,2,0)</f>
        <v>Không</v>
      </c>
      <c r="R1188" s="135" t="e">
        <f>VLOOKUP(B1188,DS!$D$3:$P$2489,13,0)</f>
        <v>#N/A</v>
      </c>
    </row>
    <row r="1189" spans="1:18" ht="13.5">
      <c r="A1189" s="133">
        <v>1183</v>
      </c>
      <c r="B1189" s="142">
        <f>DS!D1185</f>
        <v>0</v>
      </c>
      <c r="C1189" s="143" t="e">
        <f>VLOOKUP(B1189,DS!$D$3:$I$2489,2,0)</f>
        <v>#N/A</v>
      </c>
      <c r="D1189" s="144" t="e">
        <f>VLOOKUP(B1189,DS!$D$3:$I$2489,3,0)</f>
        <v>#N/A</v>
      </c>
      <c r="E1189" s="145" t="e">
        <f>VLOOKUP(B1189,DS!$D$3:$I$2489,5,0)</f>
        <v>#N/A</v>
      </c>
      <c r="F1189" s="145" t="e">
        <f>VLOOKUP(B1189,DS!$D$3:$I$2489,6,0)</f>
        <v>#N/A</v>
      </c>
      <c r="G1189" s="136"/>
      <c r="H1189" s="136"/>
      <c r="I1189" s="136"/>
      <c r="J1189" s="136"/>
      <c r="K1189" s="136"/>
      <c r="L1189" s="136"/>
      <c r="M1189" s="136"/>
      <c r="N1189" s="136"/>
      <c r="O1189" s="146"/>
      <c r="P1189" s="134">
        <f t="shared" si="19"/>
        <v>0</v>
      </c>
      <c r="Q1189" s="135" t="str">
        <f>VLOOKUP(P1189,IDCODE!$A$1:$B$96,2,0)</f>
        <v>Không</v>
      </c>
      <c r="R1189" s="135" t="e">
        <f>VLOOKUP(B1189,DS!$D$3:$P$2489,13,0)</f>
        <v>#N/A</v>
      </c>
    </row>
    <row r="1190" spans="1:18" ht="13.5">
      <c r="A1190" s="133">
        <v>1184</v>
      </c>
      <c r="B1190" s="142">
        <f>DS!D1186</f>
        <v>0</v>
      </c>
      <c r="C1190" s="143" t="e">
        <f>VLOOKUP(B1190,DS!$D$3:$I$2489,2,0)</f>
        <v>#N/A</v>
      </c>
      <c r="D1190" s="144" t="e">
        <f>VLOOKUP(B1190,DS!$D$3:$I$2489,3,0)</f>
        <v>#N/A</v>
      </c>
      <c r="E1190" s="145" t="e">
        <f>VLOOKUP(B1190,DS!$D$3:$I$2489,5,0)</f>
        <v>#N/A</v>
      </c>
      <c r="F1190" s="145" t="e">
        <f>VLOOKUP(B1190,DS!$D$3:$I$2489,6,0)</f>
        <v>#N/A</v>
      </c>
      <c r="G1190" s="136"/>
      <c r="H1190" s="136"/>
      <c r="I1190" s="136"/>
      <c r="J1190" s="136"/>
      <c r="K1190" s="136"/>
      <c r="L1190" s="136"/>
      <c r="M1190" s="136"/>
      <c r="N1190" s="136"/>
      <c r="O1190" s="146"/>
      <c r="P1190" s="134">
        <f t="shared" si="19"/>
        <v>0</v>
      </c>
      <c r="Q1190" s="135" t="str">
        <f>VLOOKUP(P1190,IDCODE!$A$1:$B$96,2,0)</f>
        <v>Không</v>
      </c>
      <c r="R1190" s="135" t="e">
        <f>VLOOKUP(B1190,DS!$D$3:$P$2489,13,0)</f>
        <v>#N/A</v>
      </c>
    </row>
    <row r="1191" spans="1:18" ht="13.5">
      <c r="A1191" s="133">
        <v>1185</v>
      </c>
      <c r="B1191" s="142">
        <f>DS!D1187</f>
        <v>0</v>
      </c>
      <c r="C1191" s="143" t="e">
        <f>VLOOKUP(B1191,DS!$D$3:$I$2489,2,0)</f>
        <v>#N/A</v>
      </c>
      <c r="D1191" s="144" t="e">
        <f>VLOOKUP(B1191,DS!$D$3:$I$2489,3,0)</f>
        <v>#N/A</v>
      </c>
      <c r="E1191" s="145" t="e">
        <f>VLOOKUP(B1191,DS!$D$3:$I$2489,5,0)</f>
        <v>#N/A</v>
      </c>
      <c r="F1191" s="145" t="e">
        <f>VLOOKUP(B1191,DS!$D$3:$I$2489,6,0)</f>
        <v>#N/A</v>
      </c>
      <c r="G1191" s="136"/>
      <c r="H1191" s="136"/>
      <c r="I1191" s="136"/>
      <c r="J1191" s="136"/>
      <c r="K1191" s="136"/>
      <c r="L1191" s="136"/>
      <c r="M1191" s="136"/>
      <c r="N1191" s="136"/>
      <c r="O1191" s="146"/>
      <c r="P1191" s="134">
        <f t="shared" si="19"/>
        <v>0</v>
      </c>
      <c r="Q1191" s="135" t="str">
        <f>VLOOKUP(P1191,IDCODE!$A$1:$B$96,2,0)</f>
        <v>Không</v>
      </c>
      <c r="R1191" s="135" t="e">
        <f>VLOOKUP(B1191,DS!$D$3:$P$2489,13,0)</f>
        <v>#N/A</v>
      </c>
    </row>
    <row r="1192" spans="1:18" ht="13.5">
      <c r="A1192" s="133">
        <v>1186</v>
      </c>
      <c r="B1192" s="142">
        <f>DS!D1188</f>
        <v>0</v>
      </c>
      <c r="C1192" s="143" t="e">
        <f>VLOOKUP(B1192,DS!$D$3:$I$2489,2,0)</f>
        <v>#N/A</v>
      </c>
      <c r="D1192" s="144" t="e">
        <f>VLOOKUP(B1192,DS!$D$3:$I$2489,3,0)</f>
        <v>#N/A</v>
      </c>
      <c r="E1192" s="145" t="e">
        <f>VLOOKUP(B1192,DS!$D$3:$I$2489,5,0)</f>
        <v>#N/A</v>
      </c>
      <c r="F1192" s="145" t="e">
        <f>VLOOKUP(B1192,DS!$D$3:$I$2489,6,0)</f>
        <v>#N/A</v>
      </c>
      <c r="G1192" s="136"/>
      <c r="H1192" s="136"/>
      <c r="I1192" s="136"/>
      <c r="J1192" s="136"/>
      <c r="K1192" s="136"/>
      <c r="L1192" s="136"/>
      <c r="M1192" s="136"/>
      <c r="N1192" s="136"/>
      <c r="O1192" s="146"/>
      <c r="P1192" s="134">
        <f t="shared" si="19"/>
        <v>0</v>
      </c>
      <c r="Q1192" s="135" t="str">
        <f>VLOOKUP(P1192,IDCODE!$A$1:$B$96,2,0)</f>
        <v>Không</v>
      </c>
      <c r="R1192" s="135" t="e">
        <f>VLOOKUP(B1192,DS!$D$3:$P$2489,13,0)</f>
        <v>#N/A</v>
      </c>
    </row>
    <row r="1193" spans="1:18" ht="13.5">
      <c r="A1193" s="133">
        <v>1187</v>
      </c>
      <c r="B1193" s="142">
        <f>DS!D1189</f>
        <v>0</v>
      </c>
      <c r="C1193" s="143" t="e">
        <f>VLOOKUP(B1193,DS!$D$3:$I$2489,2,0)</f>
        <v>#N/A</v>
      </c>
      <c r="D1193" s="144" t="e">
        <f>VLOOKUP(B1193,DS!$D$3:$I$2489,3,0)</f>
        <v>#N/A</v>
      </c>
      <c r="E1193" s="145" t="e">
        <f>VLOOKUP(B1193,DS!$D$3:$I$2489,5,0)</f>
        <v>#N/A</v>
      </c>
      <c r="F1193" s="145" t="e">
        <f>VLOOKUP(B1193,DS!$D$3:$I$2489,6,0)</f>
        <v>#N/A</v>
      </c>
      <c r="G1193" s="136"/>
      <c r="H1193" s="136"/>
      <c r="I1193" s="136"/>
      <c r="J1193" s="136"/>
      <c r="K1193" s="136"/>
      <c r="L1193" s="136"/>
      <c r="M1193" s="136"/>
      <c r="N1193" s="136"/>
      <c r="O1193" s="146"/>
      <c r="P1193" s="134">
        <f t="shared" si="19"/>
        <v>0</v>
      </c>
      <c r="Q1193" s="135" t="str">
        <f>VLOOKUP(P1193,IDCODE!$A$1:$B$96,2,0)</f>
        <v>Không</v>
      </c>
      <c r="R1193" s="135" t="e">
        <f>VLOOKUP(B1193,DS!$D$3:$P$2489,13,0)</f>
        <v>#N/A</v>
      </c>
    </row>
    <row r="1194" spans="1:18" ht="13.5">
      <c r="A1194" s="133">
        <v>1188</v>
      </c>
      <c r="B1194" s="142">
        <f>DS!D1190</f>
        <v>0</v>
      </c>
      <c r="C1194" s="143" t="e">
        <f>VLOOKUP(B1194,DS!$D$3:$I$2489,2,0)</f>
        <v>#N/A</v>
      </c>
      <c r="D1194" s="144" t="e">
        <f>VLOOKUP(B1194,DS!$D$3:$I$2489,3,0)</f>
        <v>#N/A</v>
      </c>
      <c r="E1194" s="145" t="e">
        <f>VLOOKUP(B1194,DS!$D$3:$I$2489,5,0)</f>
        <v>#N/A</v>
      </c>
      <c r="F1194" s="145" t="e">
        <f>VLOOKUP(B1194,DS!$D$3:$I$2489,6,0)</f>
        <v>#N/A</v>
      </c>
      <c r="G1194" s="136"/>
      <c r="H1194" s="136"/>
      <c r="I1194" s="136"/>
      <c r="J1194" s="136"/>
      <c r="K1194" s="136"/>
      <c r="L1194" s="136"/>
      <c r="M1194" s="136"/>
      <c r="N1194" s="136"/>
      <c r="O1194" s="146"/>
      <c r="P1194" s="134">
        <f t="shared" si="19"/>
        <v>0</v>
      </c>
      <c r="Q1194" s="135" t="str">
        <f>VLOOKUP(P1194,IDCODE!$A$1:$B$96,2,0)</f>
        <v>Không</v>
      </c>
      <c r="R1194" s="135" t="e">
        <f>VLOOKUP(B1194,DS!$D$3:$P$2489,13,0)</f>
        <v>#N/A</v>
      </c>
    </row>
    <row r="1195" spans="1:18" ht="13.5">
      <c r="A1195" s="133">
        <v>1189</v>
      </c>
      <c r="B1195" s="142">
        <f>DS!D1191</f>
        <v>0</v>
      </c>
      <c r="C1195" s="143" t="e">
        <f>VLOOKUP(B1195,DS!$D$3:$I$2489,2,0)</f>
        <v>#N/A</v>
      </c>
      <c r="D1195" s="144" t="e">
        <f>VLOOKUP(B1195,DS!$D$3:$I$2489,3,0)</f>
        <v>#N/A</v>
      </c>
      <c r="E1195" s="145" t="e">
        <f>VLOOKUP(B1195,DS!$D$3:$I$2489,5,0)</f>
        <v>#N/A</v>
      </c>
      <c r="F1195" s="145" t="e">
        <f>VLOOKUP(B1195,DS!$D$3:$I$2489,6,0)</f>
        <v>#N/A</v>
      </c>
      <c r="G1195" s="136"/>
      <c r="H1195" s="136"/>
      <c r="I1195" s="136"/>
      <c r="J1195" s="136"/>
      <c r="K1195" s="136"/>
      <c r="L1195" s="136"/>
      <c r="M1195" s="136"/>
      <c r="N1195" s="136"/>
      <c r="O1195" s="146"/>
      <c r="P1195" s="134">
        <f t="shared" si="19"/>
        <v>0</v>
      </c>
      <c r="Q1195" s="135" t="str">
        <f>VLOOKUP(P1195,IDCODE!$A$1:$B$96,2,0)</f>
        <v>Không</v>
      </c>
      <c r="R1195" s="135" t="e">
        <f>VLOOKUP(B1195,DS!$D$3:$P$2489,13,0)</f>
        <v>#N/A</v>
      </c>
    </row>
    <row r="1196" spans="1:18" ht="13.5">
      <c r="A1196" s="133">
        <v>1190</v>
      </c>
      <c r="B1196" s="142">
        <f>DS!D1192</f>
        <v>0</v>
      </c>
      <c r="C1196" s="143" t="e">
        <f>VLOOKUP(B1196,DS!$D$3:$I$2489,2,0)</f>
        <v>#N/A</v>
      </c>
      <c r="D1196" s="144" t="e">
        <f>VLOOKUP(B1196,DS!$D$3:$I$2489,3,0)</f>
        <v>#N/A</v>
      </c>
      <c r="E1196" s="145" t="e">
        <f>VLOOKUP(B1196,DS!$D$3:$I$2489,5,0)</f>
        <v>#N/A</v>
      </c>
      <c r="F1196" s="145" t="e">
        <f>VLOOKUP(B1196,DS!$D$3:$I$2489,6,0)</f>
        <v>#N/A</v>
      </c>
      <c r="G1196" s="136"/>
      <c r="H1196" s="136"/>
      <c r="I1196" s="136"/>
      <c r="J1196" s="136"/>
      <c r="K1196" s="136"/>
      <c r="L1196" s="136"/>
      <c r="M1196" s="136"/>
      <c r="N1196" s="136"/>
      <c r="O1196" s="146"/>
      <c r="P1196" s="134">
        <f t="shared" si="19"/>
        <v>0</v>
      </c>
      <c r="Q1196" s="135" t="str">
        <f>VLOOKUP(P1196,IDCODE!$A$1:$B$96,2,0)</f>
        <v>Không</v>
      </c>
      <c r="R1196" s="135" t="e">
        <f>VLOOKUP(B1196,DS!$D$3:$P$2489,13,0)</f>
        <v>#N/A</v>
      </c>
    </row>
    <row r="1197" spans="1:18" ht="13.5">
      <c r="A1197" s="133">
        <v>1191</v>
      </c>
      <c r="B1197" s="142">
        <f>DS!D1193</f>
        <v>0</v>
      </c>
      <c r="C1197" s="143" t="e">
        <f>VLOOKUP(B1197,DS!$D$3:$I$2489,2,0)</f>
        <v>#N/A</v>
      </c>
      <c r="D1197" s="144" t="e">
        <f>VLOOKUP(B1197,DS!$D$3:$I$2489,3,0)</f>
        <v>#N/A</v>
      </c>
      <c r="E1197" s="145" t="e">
        <f>VLOOKUP(B1197,DS!$D$3:$I$2489,5,0)</f>
        <v>#N/A</v>
      </c>
      <c r="F1197" s="145" t="e">
        <f>VLOOKUP(B1197,DS!$D$3:$I$2489,6,0)</f>
        <v>#N/A</v>
      </c>
      <c r="G1197" s="136"/>
      <c r="H1197" s="136"/>
      <c r="I1197" s="136"/>
      <c r="J1197" s="136"/>
      <c r="K1197" s="136"/>
      <c r="L1197" s="136"/>
      <c r="M1197" s="136"/>
      <c r="N1197" s="136"/>
      <c r="O1197" s="146"/>
      <c r="P1197" s="134">
        <f t="shared" si="19"/>
        <v>0</v>
      </c>
      <c r="Q1197" s="135" t="str">
        <f>VLOOKUP(P1197,IDCODE!$A$1:$B$96,2,0)</f>
        <v>Không</v>
      </c>
      <c r="R1197" s="135" t="e">
        <f>VLOOKUP(B1197,DS!$D$3:$P$2489,13,0)</f>
        <v>#N/A</v>
      </c>
    </row>
    <row r="1198" spans="1:18" ht="13.5">
      <c r="A1198" s="133">
        <v>1192</v>
      </c>
      <c r="B1198" s="142">
        <f>DS!D1194</f>
        <v>0</v>
      </c>
      <c r="C1198" s="143" t="e">
        <f>VLOOKUP(B1198,DS!$D$3:$I$2489,2,0)</f>
        <v>#N/A</v>
      </c>
      <c r="D1198" s="144" t="e">
        <f>VLOOKUP(B1198,DS!$D$3:$I$2489,3,0)</f>
        <v>#N/A</v>
      </c>
      <c r="E1198" s="145" t="e">
        <f>VLOOKUP(B1198,DS!$D$3:$I$2489,5,0)</f>
        <v>#N/A</v>
      </c>
      <c r="F1198" s="145" t="e">
        <f>VLOOKUP(B1198,DS!$D$3:$I$2489,6,0)</f>
        <v>#N/A</v>
      </c>
      <c r="G1198" s="136"/>
      <c r="H1198" s="136"/>
      <c r="I1198" s="136"/>
      <c r="J1198" s="136"/>
      <c r="K1198" s="136"/>
      <c r="L1198" s="136"/>
      <c r="M1198" s="136"/>
      <c r="N1198" s="136"/>
      <c r="O1198" s="146"/>
      <c r="P1198" s="134">
        <f t="shared" si="19"/>
        <v>0</v>
      </c>
      <c r="Q1198" s="135" t="str">
        <f>VLOOKUP(P1198,IDCODE!$A$1:$B$96,2,0)</f>
        <v>Không</v>
      </c>
      <c r="R1198" s="135" t="e">
        <f>VLOOKUP(B1198,DS!$D$3:$P$2489,13,0)</f>
        <v>#N/A</v>
      </c>
    </row>
    <row r="1199" spans="1:18" ht="13.5">
      <c r="A1199" s="133">
        <v>1193</v>
      </c>
      <c r="B1199" s="142">
        <f>DS!D1195</f>
        <v>0</v>
      </c>
      <c r="C1199" s="143" t="e">
        <f>VLOOKUP(B1199,DS!$D$3:$I$2489,2,0)</f>
        <v>#N/A</v>
      </c>
      <c r="D1199" s="144" t="e">
        <f>VLOOKUP(B1199,DS!$D$3:$I$2489,3,0)</f>
        <v>#N/A</v>
      </c>
      <c r="E1199" s="145" t="e">
        <f>VLOOKUP(B1199,DS!$D$3:$I$2489,5,0)</f>
        <v>#N/A</v>
      </c>
      <c r="F1199" s="145" t="e">
        <f>VLOOKUP(B1199,DS!$D$3:$I$2489,6,0)</f>
        <v>#N/A</v>
      </c>
      <c r="G1199" s="136"/>
      <c r="H1199" s="136"/>
      <c r="I1199" s="136"/>
      <c r="J1199" s="136"/>
      <c r="K1199" s="136"/>
      <c r="L1199" s="136"/>
      <c r="M1199" s="136"/>
      <c r="N1199" s="136"/>
      <c r="O1199" s="146"/>
      <c r="P1199" s="134">
        <f t="shared" si="19"/>
        <v>0</v>
      </c>
      <c r="Q1199" s="135" t="str">
        <f>VLOOKUP(P1199,IDCODE!$A$1:$B$96,2,0)</f>
        <v>Không</v>
      </c>
      <c r="R1199" s="135" t="e">
        <f>VLOOKUP(B1199,DS!$D$3:$P$2489,13,0)</f>
        <v>#N/A</v>
      </c>
    </row>
    <row r="1200" spans="1:18" ht="13.5">
      <c r="A1200" s="133">
        <v>1194</v>
      </c>
      <c r="B1200" s="142">
        <f>DS!D1196</f>
        <v>0</v>
      </c>
      <c r="C1200" s="143" t="e">
        <f>VLOOKUP(B1200,DS!$D$3:$I$2489,2,0)</f>
        <v>#N/A</v>
      </c>
      <c r="D1200" s="144" t="e">
        <f>VLOOKUP(B1200,DS!$D$3:$I$2489,3,0)</f>
        <v>#N/A</v>
      </c>
      <c r="E1200" s="145" t="e">
        <f>VLOOKUP(B1200,DS!$D$3:$I$2489,5,0)</f>
        <v>#N/A</v>
      </c>
      <c r="F1200" s="145" t="e">
        <f>VLOOKUP(B1200,DS!$D$3:$I$2489,6,0)</f>
        <v>#N/A</v>
      </c>
      <c r="G1200" s="136"/>
      <c r="H1200" s="136"/>
      <c r="I1200" s="136"/>
      <c r="J1200" s="136"/>
      <c r="K1200" s="136"/>
      <c r="L1200" s="136"/>
      <c r="M1200" s="136"/>
      <c r="N1200" s="136"/>
      <c r="O1200" s="146"/>
      <c r="P1200" s="134">
        <f t="shared" si="19"/>
        <v>0</v>
      </c>
      <c r="Q1200" s="135" t="str">
        <f>VLOOKUP(P1200,IDCODE!$A$1:$B$96,2,0)</f>
        <v>Không</v>
      </c>
      <c r="R1200" s="135" t="e">
        <f>VLOOKUP(B1200,DS!$D$3:$P$2489,13,0)</f>
        <v>#N/A</v>
      </c>
    </row>
    <row r="1201" spans="1:18" ht="13.5">
      <c r="A1201" s="133">
        <v>1195</v>
      </c>
      <c r="B1201" s="142">
        <f>DS!D1197</f>
        <v>0</v>
      </c>
      <c r="C1201" s="143" t="e">
        <f>VLOOKUP(B1201,DS!$D$3:$I$2489,2,0)</f>
        <v>#N/A</v>
      </c>
      <c r="D1201" s="144" t="e">
        <f>VLOOKUP(B1201,DS!$D$3:$I$2489,3,0)</f>
        <v>#N/A</v>
      </c>
      <c r="E1201" s="145" t="e">
        <f>VLOOKUP(B1201,DS!$D$3:$I$2489,5,0)</f>
        <v>#N/A</v>
      </c>
      <c r="F1201" s="145" t="e">
        <f>VLOOKUP(B1201,DS!$D$3:$I$2489,6,0)</f>
        <v>#N/A</v>
      </c>
      <c r="G1201" s="136"/>
      <c r="H1201" s="136"/>
      <c r="I1201" s="136"/>
      <c r="J1201" s="136"/>
      <c r="K1201" s="136"/>
      <c r="L1201" s="136"/>
      <c r="M1201" s="136"/>
      <c r="N1201" s="136"/>
      <c r="O1201" s="146"/>
      <c r="P1201" s="134">
        <f t="shared" si="19"/>
        <v>0</v>
      </c>
      <c r="Q1201" s="135" t="str">
        <f>VLOOKUP(P1201,IDCODE!$A$1:$B$96,2,0)</f>
        <v>Không</v>
      </c>
      <c r="R1201" s="135" t="e">
        <f>VLOOKUP(B1201,DS!$D$3:$P$2489,13,0)</f>
        <v>#N/A</v>
      </c>
    </row>
    <row r="1202" spans="1:18" ht="13.5">
      <c r="A1202" s="133">
        <v>1196</v>
      </c>
      <c r="B1202" s="142">
        <f>DS!D1198</f>
        <v>0</v>
      </c>
      <c r="C1202" s="143" t="e">
        <f>VLOOKUP(B1202,DS!$D$3:$I$2489,2,0)</f>
        <v>#N/A</v>
      </c>
      <c r="D1202" s="144" t="e">
        <f>VLOOKUP(B1202,DS!$D$3:$I$2489,3,0)</f>
        <v>#N/A</v>
      </c>
      <c r="E1202" s="145" t="e">
        <f>VLOOKUP(B1202,DS!$D$3:$I$2489,5,0)</f>
        <v>#N/A</v>
      </c>
      <c r="F1202" s="145" t="e">
        <f>VLOOKUP(B1202,DS!$D$3:$I$2489,6,0)</f>
        <v>#N/A</v>
      </c>
      <c r="G1202" s="136"/>
      <c r="H1202" s="136"/>
      <c r="I1202" s="136"/>
      <c r="J1202" s="136"/>
      <c r="K1202" s="136"/>
      <c r="L1202" s="136"/>
      <c r="M1202" s="136"/>
      <c r="N1202" s="136"/>
      <c r="O1202" s="146"/>
      <c r="P1202" s="134">
        <f t="shared" si="19"/>
        <v>0</v>
      </c>
      <c r="Q1202" s="135" t="str">
        <f>VLOOKUP(P1202,IDCODE!$A$1:$B$96,2,0)</f>
        <v>Không</v>
      </c>
      <c r="R1202" s="135" t="e">
        <f>VLOOKUP(B1202,DS!$D$3:$P$2489,13,0)</f>
        <v>#N/A</v>
      </c>
    </row>
    <row r="1203" spans="1:18" ht="13.5">
      <c r="A1203" s="133">
        <v>1197</v>
      </c>
      <c r="B1203" s="142">
        <f>DS!D1199</f>
        <v>0</v>
      </c>
      <c r="C1203" s="143" t="e">
        <f>VLOOKUP(B1203,DS!$D$3:$I$2489,2,0)</f>
        <v>#N/A</v>
      </c>
      <c r="D1203" s="144" t="e">
        <f>VLOOKUP(B1203,DS!$D$3:$I$2489,3,0)</f>
        <v>#N/A</v>
      </c>
      <c r="E1203" s="145" t="e">
        <f>VLOOKUP(B1203,DS!$D$3:$I$2489,5,0)</f>
        <v>#N/A</v>
      </c>
      <c r="F1203" s="145" t="e">
        <f>VLOOKUP(B1203,DS!$D$3:$I$2489,6,0)</f>
        <v>#N/A</v>
      </c>
      <c r="G1203" s="136"/>
      <c r="H1203" s="136"/>
      <c r="I1203" s="136"/>
      <c r="J1203" s="136"/>
      <c r="K1203" s="136"/>
      <c r="L1203" s="136"/>
      <c r="M1203" s="136"/>
      <c r="N1203" s="136"/>
      <c r="O1203" s="146"/>
      <c r="P1203" s="134">
        <f t="shared" si="19"/>
        <v>0</v>
      </c>
      <c r="Q1203" s="135" t="str">
        <f>VLOOKUP(P1203,IDCODE!$A$1:$B$96,2,0)</f>
        <v>Không</v>
      </c>
      <c r="R1203" s="135" t="e">
        <f>VLOOKUP(B1203,DS!$D$3:$P$2489,13,0)</f>
        <v>#N/A</v>
      </c>
    </row>
    <row r="1204" spans="1:18" ht="13.5">
      <c r="A1204" s="133">
        <v>1198</v>
      </c>
      <c r="B1204" s="142">
        <f>DS!D1200</f>
        <v>0</v>
      </c>
      <c r="C1204" s="143" t="e">
        <f>VLOOKUP(B1204,DS!$D$3:$I$2489,2,0)</f>
        <v>#N/A</v>
      </c>
      <c r="D1204" s="144" t="e">
        <f>VLOOKUP(B1204,DS!$D$3:$I$2489,3,0)</f>
        <v>#N/A</v>
      </c>
      <c r="E1204" s="145" t="e">
        <f>VLOOKUP(B1204,DS!$D$3:$I$2489,5,0)</f>
        <v>#N/A</v>
      </c>
      <c r="F1204" s="145" t="e">
        <f>VLOOKUP(B1204,DS!$D$3:$I$2489,6,0)</f>
        <v>#N/A</v>
      </c>
      <c r="G1204" s="136"/>
      <c r="H1204" s="136"/>
      <c r="I1204" s="136"/>
      <c r="J1204" s="136"/>
      <c r="K1204" s="136"/>
      <c r="L1204" s="136"/>
      <c r="M1204" s="136"/>
      <c r="N1204" s="136"/>
      <c r="O1204" s="146"/>
      <c r="P1204" s="134">
        <f t="shared" si="19"/>
        <v>0</v>
      </c>
      <c r="Q1204" s="135" t="str">
        <f>VLOOKUP(P1204,IDCODE!$A$1:$B$96,2,0)</f>
        <v>Không</v>
      </c>
      <c r="R1204" s="135" t="e">
        <f>VLOOKUP(B1204,DS!$D$3:$P$2489,13,0)</f>
        <v>#N/A</v>
      </c>
    </row>
    <row r="1205" spans="1:18" ht="13.5">
      <c r="A1205" s="133">
        <v>1199</v>
      </c>
      <c r="B1205" s="142">
        <f>DS!D1201</f>
        <v>0</v>
      </c>
      <c r="C1205" s="143" t="e">
        <f>VLOOKUP(B1205,DS!$D$3:$I$2489,2,0)</f>
        <v>#N/A</v>
      </c>
      <c r="D1205" s="144" t="e">
        <f>VLOOKUP(B1205,DS!$D$3:$I$2489,3,0)</f>
        <v>#N/A</v>
      </c>
      <c r="E1205" s="145" t="e">
        <f>VLOOKUP(B1205,DS!$D$3:$I$2489,5,0)</f>
        <v>#N/A</v>
      </c>
      <c r="F1205" s="145" t="e">
        <f>VLOOKUP(B1205,DS!$D$3:$I$2489,6,0)</f>
        <v>#N/A</v>
      </c>
      <c r="G1205" s="136"/>
      <c r="H1205" s="136"/>
      <c r="I1205" s="136"/>
      <c r="J1205" s="136"/>
      <c r="K1205" s="136"/>
      <c r="L1205" s="136"/>
      <c r="M1205" s="136"/>
      <c r="N1205" s="136"/>
      <c r="O1205" s="146"/>
      <c r="P1205" s="134">
        <f t="shared" si="19"/>
        <v>0</v>
      </c>
      <c r="Q1205" s="135" t="str">
        <f>VLOOKUP(P1205,IDCODE!$A$1:$B$96,2,0)</f>
        <v>Không</v>
      </c>
      <c r="R1205" s="135" t="e">
        <f>VLOOKUP(B1205,DS!$D$3:$P$2489,13,0)</f>
        <v>#N/A</v>
      </c>
    </row>
    <row r="1206" spans="1:18" ht="13.5">
      <c r="A1206" s="133">
        <v>1200</v>
      </c>
      <c r="B1206" s="142">
        <f>DS!D1202</f>
        <v>0</v>
      </c>
      <c r="C1206" s="143" t="e">
        <f>VLOOKUP(B1206,DS!$D$3:$I$2489,2,0)</f>
        <v>#N/A</v>
      </c>
      <c r="D1206" s="144" t="e">
        <f>VLOOKUP(B1206,DS!$D$3:$I$2489,3,0)</f>
        <v>#N/A</v>
      </c>
      <c r="E1206" s="145" t="e">
        <f>VLOOKUP(B1206,DS!$D$3:$I$2489,5,0)</f>
        <v>#N/A</v>
      </c>
      <c r="F1206" s="145" t="e">
        <f>VLOOKUP(B1206,DS!$D$3:$I$2489,6,0)</f>
        <v>#N/A</v>
      </c>
      <c r="G1206" s="136"/>
      <c r="H1206" s="136"/>
      <c r="I1206" s="136"/>
      <c r="J1206" s="136"/>
      <c r="K1206" s="136"/>
      <c r="L1206" s="136"/>
      <c r="M1206" s="136"/>
      <c r="N1206" s="136"/>
      <c r="O1206" s="146"/>
      <c r="P1206" s="134">
        <f t="shared" si="19"/>
        <v>0</v>
      </c>
      <c r="Q1206" s="135" t="str">
        <f>VLOOKUP(P1206,IDCODE!$A$1:$B$96,2,0)</f>
        <v>Không</v>
      </c>
      <c r="R1206" s="135" t="e">
        <f>VLOOKUP(B1206,DS!$D$3:$P$2489,13,0)</f>
        <v>#N/A</v>
      </c>
    </row>
    <row r="1207" spans="1:18" ht="13.5">
      <c r="A1207" s="133">
        <v>1201</v>
      </c>
      <c r="B1207" s="142">
        <f>DS!D1203</f>
        <v>0</v>
      </c>
      <c r="C1207" s="143" t="e">
        <f>VLOOKUP(B1207,DS!$D$3:$I$2489,2,0)</f>
        <v>#N/A</v>
      </c>
      <c r="D1207" s="144" t="e">
        <f>VLOOKUP(B1207,DS!$D$3:$I$2489,3,0)</f>
        <v>#N/A</v>
      </c>
      <c r="E1207" s="145" t="e">
        <f>VLOOKUP(B1207,DS!$D$3:$I$2489,5,0)</f>
        <v>#N/A</v>
      </c>
      <c r="F1207" s="145" t="e">
        <f>VLOOKUP(B1207,DS!$D$3:$I$2489,6,0)</f>
        <v>#N/A</v>
      </c>
      <c r="G1207" s="136"/>
      <c r="H1207" s="136"/>
      <c r="I1207" s="136"/>
      <c r="J1207" s="136"/>
      <c r="K1207" s="136"/>
      <c r="L1207" s="136"/>
      <c r="M1207" s="136"/>
      <c r="N1207" s="136"/>
      <c r="O1207" s="146"/>
      <c r="P1207" s="134">
        <f t="shared" si="19"/>
        <v>0</v>
      </c>
      <c r="Q1207" s="135" t="str">
        <f>VLOOKUP(P1207,IDCODE!$A$1:$B$96,2,0)</f>
        <v>Không</v>
      </c>
      <c r="R1207" s="135" t="e">
        <f>VLOOKUP(B1207,DS!$D$3:$P$2489,13,0)</f>
        <v>#N/A</v>
      </c>
    </row>
    <row r="1208" spans="1:18" ht="13.5">
      <c r="A1208" s="133">
        <v>1202</v>
      </c>
      <c r="B1208" s="142">
        <f>DS!D1204</f>
        <v>0</v>
      </c>
      <c r="C1208" s="143" t="e">
        <f>VLOOKUP(B1208,DS!$D$3:$I$2489,2,0)</f>
        <v>#N/A</v>
      </c>
      <c r="D1208" s="144" t="e">
        <f>VLOOKUP(B1208,DS!$D$3:$I$2489,3,0)</f>
        <v>#N/A</v>
      </c>
      <c r="E1208" s="145" t="e">
        <f>VLOOKUP(B1208,DS!$D$3:$I$2489,5,0)</f>
        <v>#N/A</v>
      </c>
      <c r="F1208" s="145" t="e">
        <f>VLOOKUP(B1208,DS!$D$3:$I$2489,6,0)</f>
        <v>#N/A</v>
      </c>
      <c r="G1208" s="136"/>
      <c r="H1208" s="136"/>
      <c r="I1208" s="136"/>
      <c r="J1208" s="136"/>
      <c r="K1208" s="136"/>
      <c r="L1208" s="136"/>
      <c r="M1208" s="136"/>
      <c r="N1208" s="136"/>
      <c r="O1208" s="146"/>
      <c r="P1208" s="134">
        <f t="shared" si="19"/>
        <v>0</v>
      </c>
      <c r="Q1208" s="135" t="str">
        <f>VLOOKUP(P1208,IDCODE!$A$1:$B$96,2,0)</f>
        <v>Không</v>
      </c>
      <c r="R1208" s="135" t="e">
        <f>VLOOKUP(B1208,DS!$D$3:$P$2489,13,0)</f>
        <v>#N/A</v>
      </c>
    </row>
    <row r="1209" spans="1:18" ht="13.5">
      <c r="A1209" s="133">
        <v>1203</v>
      </c>
      <c r="B1209" s="142">
        <f>DS!D1205</f>
        <v>0</v>
      </c>
      <c r="C1209" s="143" t="e">
        <f>VLOOKUP(B1209,DS!$D$3:$I$2489,2,0)</f>
        <v>#N/A</v>
      </c>
      <c r="D1209" s="144" t="e">
        <f>VLOOKUP(B1209,DS!$D$3:$I$2489,3,0)</f>
        <v>#N/A</v>
      </c>
      <c r="E1209" s="145" t="e">
        <f>VLOOKUP(B1209,DS!$D$3:$I$2489,5,0)</f>
        <v>#N/A</v>
      </c>
      <c r="F1209" s="145" t="e">
        <f>VLOOKUP(B1209,DS!$D$3:$I$2489,6,0)</f>
        <v>#N/A</v>
      </c>
      <c r="G1209" s="136"/>
      <c r="H1209" s="136"/>
      <c r="I1209" s="136"/>
      <c r="J1209" s="136"/>
      <c r="K1209" s="136"/>
      <c r="L1209" s="136"/>
      <c r="M1209" s="136"/>
      <c r="N1209" s="136"/>
      <c r="O1209" s="146"/>
      <c r="P1209" s="134">
        <f t="shared" si="19"/>
        <v>0</v>
      </c>
      <c r="Q1209" s="135" t="str">
        <f>VLOOKUP(P1209,IDCODE!$A$1:$B$96,2,0)</f>
        <v>Không</v>
      </c>
      <c r="R1209" s="135" t="e">
        <f>VLOOKUP(B1209,DS!$D$3:$P$2489,13,0)</f>
        <v>#N/A</v>
      </c>
    </row>
    <row r="1210" spans="1:18" ht="13.5">
      <c r="A1210" s="133">
        <v>1204</v>
      </c>
      <c r="B1210" s="142">
        <f>DS!D1206</f>
        <v>0</v>
      </c>
      <c r="C1210" s="143" t="e">
        <f>VLOOKUP(B1210,DS!$D$3:$I$2489,2,0)</f>
        <v>#N/A</v>
      </c>
      <c r="D1210" s="144" t="e">
        <f>VLOOKUP(B1210,DS!$D$3:$I$2489,3,0)</f>
        <v>#N/A</v>
      </c>
      <c r="E1210" s="145" t="e">
        <f>VLOOKUP(B1210,DS!$D$3:$I$2489,5,0)</f>
        <v>#N/A</v>
      </c>
      <c r="F1210" s="145" t="e">
        <f>VLOOKUP(B1210,DS!$D$3:$I$2489,6,0)</f>
        <v>#N/A</v>
      </c>
      <c r="G1210" s="136"/>
      <c r="H1210" s="136"/>
      <c r="I1210" s="136"/>
      <c r="J1210" s="136"/>
      <c r="K1210" s="136"/>
      <c r="L1210" s="136"/>
      <c r="M1210" s="136"/>
      <c r="N1210" s="136"/>
      <c r="O1210" s="146"/>
      <c r="P1210" s="134">
        <f t="shared" si="19"/>
        <v>0</v>
      </c>
      <c r="Q1210" s="135" t="str">
        <f>VLOOKUP(P1210,IDCODE!$A$1:$B$96,2,0)</f>
        <v>Không</v>
      </c>
      <c r="R1210" s="135" t="e">
        <f>VLOOKUP(B1210,DS!$D$3:$P$2489,13,0)</f>
        <v>#N/A</v>
      </c>
    </row>
    <row r="1211" spans="1:18" ht="13.5">
      <c r="A1211" s="133">
        <v>1205</v>
      </c>
      <c r="B1211" s="142">
        <f>DS!D1207</f>
        <v>0</v>
      </c>
      <c r="C1211" s="143" t="e">
        <f>VLOOKUP(B1211,DS!$D$3:$I$2489,2,0)</f>
        <v>#N/A</v>
      </c>
      <c r="D1211" s="144" t="e">
        <f>VLOOKUP(B1211,DS!$D$3:$I$2489,3,0)</f>
        <v>#N/A</v>
      </c>
      <c r="E1211" s="145" t="e">
        <f>VLOOKUP(B1211,DS!$D$3:$I$2489,5,0)</f>
        <v>#N/A</v>
      </c>
      <c r="F1211" s="145" t="e">
        <f>VLOOKUP(B1211,DS!$D$3:$I$2489,6,0)</f>
        <v>#N/A</v>
      </c>
      <c r="G1211" s="136"/>
      <c r="H1211" s="136"/>
      <c r="I1211" s="136"/>
      <c r="J1211" s="136"/>
      <c r="K1211" s="136"/>
      <c r="L1211" s="136"/>
      <c r="M1211" s="136"/>
      <c r="N1211" s="136"/>
      <c r="O1211" s="146"/>
      <c r="P1211" s="134">
        <f t="shared" si="19"/>
        <v>0</v>
      </c>
      <c r="Q1211" s="135" t="str">
        <f>VLOOKUP(P1211,IDCODE!$A$1:$B$96,2,0)</f>
        <v>Không</v>
      </c>
      <c r="R1211" s="135" t="e">
        <f>VLOOKUP(B1211,DS!$D$3:$P$2489,13,0)</f>
        <v>#N/A</v>
      </c>
    </row>
    <row r="1212" spans="1:18" ht="13.5">
      <c r="A1212" s="133">
        <v>1206</v>
      </c>
      <c r="B1212" s="142">
        <f>DS!D1208</f>
        <v>0</v>
      </c>
      <c r="C1212" s="143" t="e">
        <f>VLOOKUP(B1212,DS!$D$3:$I$2489,2,0)</f>
        <v>#N/A</v>
      </c>
      <c r="D1212" s="144" t="e">
        <f>VLOOKUP(B1212,DS!$D$3:$I$2489,3,0)</f>
        <v>#N/A</v>
      </c>
      <c r="E1212" s="145" t="e">
        <f>VLOOKUP(B1212,DS!$D$3:$I$2489,5,0)</f>
        <v>#N/A</v>
      </c>
      <c r="F1212" s="145" t="e">
        <f>VLOOKUP(B1212,DS!$D$3:$I$2489,6,0)</f>
        <v>#N/A</v>
      </c>
      <c r="G1212" s="136"/>
      <c r="H1212" s="136"/>
      <c r="I1212" s="136"/>
      <c r="J1212" s="136"/>
      <c r="K1212" s="136"/>
      <c r="L1212" s="136"/>
      <c r="M1212" s="136"/>
      <c r="N1212" s="136"/>
      <c r="O1212" s="146"/>
      <c r="P1212" s="134">
        <f t="shared" si="19"/>
        <v>0</v>
      </c>
      <c r="Q1212" s="135" t="str">
        <f>VLOOKUP(P1212,IDCODE!$A$1:$B$96,2,0)</f>
        <v>Không</v>
      </c>
      <c r="R1212" s="135" t="e">
        <f>VLOOKUP(B1212,DS!$D$3:$P$2489,13,0)</f>
        <v>#N/A</v>
      </c>
    </row>
    <row r="1213" spans="1:18" ht="13.5">
      <c r="A1213" s="133">
        <v>1207</v>
      </c>
      <c r="B1213" s="142">
        <f>DS!D1209</f>
        <v>0</v>
      </c>
      <c r="C1213" s="143" t="e">
        <f>VLOOKUP(B1213,DS!$D$3:$I$2489,2,0)</f>
        <v>#N/A</v>
      </c>
      <c r="D1213" s="144" t="e">
        <f>VLOOKUP(B1213,DS!$D$3:$I$2489,3,0)</f>
        <v>#N/A</v>
      </c>
      <c r="E1213" s="145" t="e">
        <f>VLOOKUP(B1213,DS!$D$3:$I$2489,5,0)</f>
        <v>#N/A</v>
      </c>
      <c r="F1213" s="145" t="e">
        <f>VLOOKUP(B1213,DS!$D$3:$I$2489,6,0)</f>
        <v>#N/A</v>
      </c>
      <c r="G1213" s="136"/>
      <c r="H1213" s="136"/>
      <c r="I1213" s="136"/>
      <c r="J1213" s="136"/>
      <c r="K1213" s="136"/>
      <c r="L1213" s="136"/>
      <c r="M1213" s="136"/>
      <c r="N1213" s="136"/>
      <c r="O1213" s="146"/>
      <c r="P1213" s="134">
        <f t="shared" si="19"/>
        <v>0</v>
      </c>
      <c r="Q1213" s="135" t="str">
        <f>VLOOKUP(P1213,IDCODE!$A$1:$B$96,2,0)</f>
        <v>Không</v>
      </c>
      <c r="R1213" s="135" t="e">
        <f>VLOOKUP(B1213,DS!$D$3:$P$2489,13,0)</f>
        <v>#N/A</v>
      </c>
    </row>
    <row r="1214" spans="1:18" ht="13.5">
      <c r="A1214" s="133">
        <v>1208</v>
      </c>
      <c r="B1214" s="142">
        <f>DS!D1210</f>
        <v>0</v>
      </c>
      <c r="C1214" s="143" t="e">
        <f>VLOOKUP(B1214,DS!$D$3:$I$2489,2,0)</f>
        <v>#N/A</v>
      </c>
      <c r="D1214" s="144" t="e">
        <f>VLOOKUP(B1214,DS!$D$3:$I$2489,3,0)</f>
        <v>#N/A</v>
      </c>
      <c r="E1214" s="145" t="e">
        <f>VLOOKUP(B1214,DS!$D$3:$I$2489,5,0)</f>
        <v>#N/A</v>
      </c>
      <c r="F1214" s="145" t="e">
        <f>VLOOKUP(B1214,DS!$D$3:$I$2489,6,0)</f>
        <v>#N/A</v>
      </c>
      <c r="G1214" s="136"/>
      <c r="H1214" s="136"/>
      <c r="I1214" s="136"/>
      <c r="J1214" s="136"/>
      <c r="K1214" s="136"/>
      <c r="L1214" s="136"/>
      <c r="M1214" s="136"/>
      <c r="N1214" s="136"/>
      <c r="O1214" s="146"/>
      <c r="P1214" s="134">
        <f t="shared" si="19"/>
        <v>0</v>
      </c>
      <c r="Q1214" s="135" t="str">
        <f>VLOOKUP(P1214,IDCODE!$A$1:$B$96,2,0)</f>
        <v>Không</v>
      </c>
      <c r="R1214" s="135" t="e">
        <f>VLOOKUP(B1214,DS!$D$3:$P$2489,13,0)</f>
        <v>#N/A</v>
      </c>
    </row>
    <row r="1215" spans="1:18" ht="13.5">
      <c r="A1215" s="133">
        <v>1209</v>
      </c>
      <c r="B1215" s="142">
        <f>DS!D1211</f>
        <v>0</v>
      </c>
      <c r="C1215" s="143" t="e">
        <f>VLOOKUP(B1215,DS!$D$3:$I$2489,2,0)</f>
        <v>#N/A</v>
      </c>
      <c r="D1215" s="144" t="e">
        <f>VLOOKUP(B1215,DS!$D$3:$I$2489,3,0)</f>
        <v>#N/A</v>
      </c>
      <c r="E1215" s="145" t="e">
        <f>VLOOKUP(B1215,DS!$D$3:$I$2489,5,0)</f>
        <v>#N/A</v>
      </c>
      <c r="F1215" s="145" t="e">
        <f>VLOOKUP(B1215,DS!$D$3:$I$2489,6,0)</f>
        <v>#N/A</v>
      </c>
      <c r="G1215" s="136"/>
      <c r="H1215" s="136"/>
      <c r="I1215" s="136"/>
      <c r="J1215" s="136"/>
      <c r="K1215" s="136"/>
      <c r="L1215" s="136"/>
      <c r="M1215" s="136"/>
      <c r="N1215" s="136"/>
      <c r="O1215" s="146"/>
      <c r="P1215" s="134">
        <f t="shared" si="19"/>
        <v>0</v>
      </c>
      <c r="Q1215" s="135" t="str">
        <f>VLOOKUP(P1215,IDCODE!$A$1:$B$96,2,0)</f>
        <v>Không</v>
      </c>
      <c r="R1215" s="135" t="e">
        <f>VLOOKUP(B1215,DS!$D$3:$P$2489,13,0)</f>
        <v>#N/A</v>
      </c>
    </row>
    <row r="1216" spans="1:18" ht="13.5">
      <c r="A1216" s="133">
        <v>1210</v>
      </c>
      <c r="B1216" s="142">
        <f>DS!D1212</f>
        <v>0</v>
      </c>
      <c r="C1216" s="143" t="e">
        <f>VLOOKUP(B1216,DS!$D$3:$I$2489,2,0)</f>
        <v>#N/A</v>
      </c>
      <c r="D1216" s="144" t="e">
        <f>VLOOKUP(B1216,DS!$D$3:$I$2489,3,0)</f>
        <v>#N/A</v>
      </c>
      <c r="E1216" s="145" t="e">
        <f>VLOOKUP(B1216,DS!$D$3:$I$2489,5,0)</f>
        <v>#N/A</v>
      </c>
      <c r="F1216" s="145" t="e">
        <f>VLOOKUP(B1216,DS!$D$3:$I$2489,6,0)</f>
        <v>#N/A</v>
      </c>
      <c r="G1216" s="136"/>
      <c r="H1216" s="136"/>
      <c r="I1216" s="136"/>
      <c r="J1216" s="136"/>
      <c r="K1216" s="136"/>
      <c r="L1216" s="136"/>
      <c r="M1216" s="136"/>
      <c r="N1216" s="136"/>
      <c r="O1216" s="146"/>
      <c r="P1216" s="134">
        <f t="shared" si="19"/>
        <v>0</v>
      </c>
      <c r="Q1216" s="135" t="str">
        <f>VLOOKUP(P1216,IDCODE!$A$1:$B$96,2,0)</f>
        <v>Không</v>
      </c>
      <c r="R1216" s="135" t="e">
        <f>VLOOKUP(B1216,DS!$D$3:$P$2489,13,0)</f>
        <v>#N/A</v>
      </c>
    </row>
    <row r="1217" spans="1:18" ht="13.5">
      <c r="A1217" s="133">
        <v>1211</v>
      </c>
      <c r="B1217" s="142">
        <f>DS!D1213</f>
        <v>0</v>
      </c>
      <c r="C1217" s="143" t="e">
        <f>VLOOKUP(B1217,DS!$D$3:$I$2489,2,0)</f>
        <v>#N/A</v>
      </c>
      <c r="D1217" s="144" t="e">
        <f>VLOOKUP(B1217,DS!$D$3:$I$2489,3,0)</f>
        <v>#N/A</v>
      </c>
      <c r="E1217" s="145" t="e">
        <f>VLOOKUP(B1217,DS!$D$3:$I$2489,5,0)</f>
        <v>#N/A</v>
      </c>
      <c r="F1217" s="145" t="e">
        <f>VLOOKUP(B1217,DS!$D$3:$I$2489,6,0)</f>
        <v>#N/A</v>
      </c>
      <c r="G1217" s="136"/>
      <c r="H1217" s="136"/>
      <c r="I1217" s="136"/>
      <c r="J1217" s="136"/>
      <c r="K1217" s="136"/>
      <c r="L1217" s="136"/>
      <c r="M1217" s="136"/>
      <c r="N1217" s="136"/>
      <c r="O1217" s="146"/>
      <c r="P1217" s="134">
        <f t="shared" si="19"/>
        <v>0</v>
      </c>
      <c r="Q1217" s="135" t="str">
        <f>VLOOKUP(P1217,IDCODE!$A$1:$B$96,2,0)</f>
        <v>Không</v>
      </c>
      <c r="R1217" s="135" t="e">
        <f>VLOOKUP(B1217,DS!$D$3:$P$2489,13,0)</f>
        <v>#N/A</v>
      </c>
    </row>
    <row r="1218" spans="1:18" ht="13.5">
      <c r="A1218" s="133">
        <v>1212</v>
      </c>
      <c r="B1218" s="142">
        <f>DS!D1214</f>
        <v>0</v>
      </c>
      <c r="C1218" s="143" t="e">
        <f>VLOOKUP(B1218,DS!$D$3:$I$2489,2,0)</f>
        <v>#N/A</v>
      </c>
      <c r="D1218" s="144" t="e">
        <f>VLOOKUP(B1218,DS!$D$3:$I$2489,3,0)</f>
        <v>#N/A</v>
      </c>
      <c r="E1218" s="145" t="e">
        <f>VLOOKUP(B1218,DS!$D$3:$I$2489,5,0)</f>
        <v>#N/A</v>
      </c>
      <c r="F1218" s="145" t="e">
        <f>VLOOKUP(B1218,DS!$D$3:$I$2489,6,0)</f>
        <v>#N/A</v>
      </c>
      <c r="G1218" s="136"/>
      <c r="H1218" s="136"/>
      <c r="I1218" s="136"/>
      <c r="J1218" s="136"/>
      <c r="K1218" s="136"/>
      <c r="L1218" s="136"/>
      <c r="M1218" s="136"/>
      <c r="N1218" s="136"/>
      <c r="O1218" s="146"/>
      <c r="P1218" s="134">
        <f t="shared" si="19"/>
        <v>0</v>
      </c>
      <c r="Q1218" s="135" t="str">
        <f>VLOOKUP(P1218,IDCODE!$A$1:$B$96,2,0)</f>
        <v>Không</v>
      </c>
      <c r="R1218" s="135" t="e">
        <f>VLOOKUP(B1218,DS!$D$3:$P$2489,13,0)</f>
        <v>#N/A</v>
      </c>
    </row>
    <row r="1219" spans="1:18" ht="13.5">
      <c r="A1219" s="133">
        <v>1213</v>
      </c>
      <c r="B1219" s="142">
        <f>DS!D1215</f>
        <v>0</v>
      </c>
      <c r="C1219" s="143" t="e">
        <f>VLOOKUP(B1219,DS!$D$3:$I$2489,2,0)</f>
        <v>#N/A</v>
      </c>
      <c r="D1219" s="144" t="e">
        <f>VLOOKUP(B1219,DS!$D$3:$I$2489,3,0)</f>
        <v>#N/A</v>
      </c>
      <c r="E1219" s="145" t="e">
        <f>VLOOKUP(B1219,DS!$D$3:$I$2489,5,0)</f>
        <v>#N/A</v>
      </c>
      <c r="F1219" s="145" t="e">
        <f>VLOOKUP(B1219,DS!$D$3:$I$2489,6,0)</f>
        <v>#N/A</v>
      </c>
      <c r="G1219" s="136"/>
      <c r="H1219" s="136"/>
      <c r="I1219" s="136"/>
      <c r="J1219" s="136"/>
      <c r="K1219" s="136"/>
      <c r="L1219" s="136"/>
      <c r="M1219" s="136"/>
      <c r="N1219" s="136"/>
      <c r="O1219" s="146"/>
      <c r="P1219" s="134">
        <f t="shared" si="19"/>
        <v>0</v>
      </c>
      <c r="Q1219" s="135" t="str">
        <f>VLOOKUP(P1219,IDCODE!$A$1:$B$96,2,0)</f>
        <v>Không</v>
      </c>
      <c r="R1219" s="135" t="e">
        <f>VLOOKUP(B1219,DS!$D$3:$P$2489,13,0)</f>
        <v>#N/A</v>
      </c>
    </row>
    <row r="1220" spans="1:18" ht="13.5">
      <c r="A1220" s="133">
        <v>1214</v>
      </c>
      <c r="B1220" s="142">
        <f>DS!D1216</f>
        <v>0</v>
      </c>
      <c r="C1220" s="143" t="e">
        <f>VLOOKUP(B1220,DS!$D$3:$I$2489,2,0)</f>
        <v>#N/A</v>
      </c>
      <c r="D1220" s="144" t="e">
        <f>VLOOKUP(B1220,DS!$D$3:$I$2489,3,0)</f>
        <v>#N/A</v>
      </c>
      <c r="E1220" s="145" t="e">
        <f>VLOOKUP(B1220,DS!$D$3:$I$2489,5,0)</f>
        <v>#N/A</v>
      </c>
      <c r="F1220" s="145" t="e">
        <f>VLOOKUP(B1220,DS!$D$3:$I$2489,6,0)</f>
        <v>#N/A</v>
      </c>
      <c r="G1220" s="136"/>
      <c r="H1220" s="136"/>
      <c r="I1220" s="136"/>
      <c r="J1220" s="136"/>
      <c r="K1220" s="136"/>
      <c r="L1220" s="136"/>
      <c r="M1220" s="136"/>
      <c r="N1220" s="136"/>
      <c r="O1220" s="146"/>
      <c r="P1220" s="134">
        <f t="shared" si="19"/>
        <v>0</v>
      </c>
      <c r="Q1220" s="135" t="str">
        <f>VLOOKUP(P1220,IDCODE!$A$1:$B$96,2,0)</f>
        <v>Không</v>
      </c>
      <c r="R1220" s="135" t="e">
        <f>VLOOKUP(B1220,DS!$D$3:$P$2489,13,0)</f>
        <v>#N/A</v>
      </c>
    </row>
    <row r="1221" spans="1:18" ht="13.5">
      <c r="A1221" s="133">
        <v>1215</v>
      </c>
      <c r="B1221" s="142">
        <f>DS!D1217</f>
        <v>0</v>
      </c>
      <c r="C1221" s="143" t="e">
        <f>VLOOKUP(B1221,DS!$D$3:$I$2489,2,0)</f>
        <v>#N/A</v>
      </c>
      <c r="D1221" s="144" t="e">
        <f>VLOOKUP(B1221,DS!$D$3:$I$2489,3,0)</f>
        <v>#N/A</v>
      </c>
      <c r="E1221" s="145" t="e">
        <f>VLOOKUP(B1221,DS!$D$3:$I$2489,5,0)</f>
        <v>#N/A</v>
      </c>
      <c r="F1221" s="145" t="e">
        <f>VLOOKUP(B1221,DS!$D$3:$I$2489,6,0)</f>
        <v>#N/A</v>
      </c>
      <c r="G1221" s="136"/>
      <c r="H1221" s="136"/>
      <c r="I1221" s="136"/>
      <c r="J1221" s="136"/>
      <c r="K1221" s="136"/>
      <c r="L1221" s="136"/>
      <c r="M1221" s="136"/>
      <c r="N1221" s="136"/>
      <c r="O1221" s="146"/>
      <c r="P1221" s="134">
        <f t="shared" si="19"/>
        <v>0</v>
      </c>
      <c r="Q1221" s="135" t="str">
        <f>VLOOKUP(P1221,IDCODE!$A$1:$B$96,2,0)</f>
        <v>Không</v>
      </c>
      <c r="R1221" s="135" t="e">
        <f>VLOOKUP(B1221,DS!$D$3:$P$2489,13,0)</f>
        <v>#N/A</v>
      </c>
    </row>
    <row r="1222" spans="1:18" ht="13.5">
      <c r="A1222" s="133">
        <v>1216</v>
      </c>
      <c r="B1222" s="142">
        <f>DS!D1218</f>
        <v>0</v>
      </c>
      <c r="C1222" s="143" t="e">
        <f>VLOOKUP(B1222,DS!$D$3:$I$2489,2,0)</f>
        <v>#N/A</v>
      </c>
      <c r="D1222" s="144" t="e">
        <f>VLOOKUP(B1222,DS!$D$3:$I$2489,3,0)</f>
        <v>#N/A</v>
      </c>
      <c r="E1222" s="145" t="e">
        <f>VLOOKUP(B1222,DS!$D$3:$I$2489,5,0)</f>
        <v>#N/A</v>
      </c>
      <c r="F1222" s="145" t="e">
        <f>VLOOKUP(B1222,DS!$D$3:$I$2489,6,0)</f>
        <v>#N/A</v>
      </c>
      <c r="G1222" s="136"/>
      <c r="H1222" s="136"/>
      <c r="I1222" s="136"/>
      <c r="J1222" s="136"/>
      <c r="K1222" s="136"/>
      <c r="L1222" s="136"/>
      <c r="M1222" s="136"/>
      <c r="N1222" s="136"/>
      <c r="O1222" s="146"/>
      <c r="P1222" s="134">
        <f t="shared" si="19"/>
        <v>0</v>
      </c>
      <c r="Q1222" s="135" t="str">
        <f>VLOOKUP(P1222,IDCODE!$A$1:$B$96,2,0)</f>
        <v>Không</v>
      </c>
      <c r="R1222" s="135" t="e">
        <f>VLOOKUP(B1222,DS!$D$3:$P$2489,13,0)</f>
        <v>#N/A</v>
      </c>
    </row>
    <row r="1223" spans="1:18" ht="13.5">
      <c r="A1223" s="133">
        <v>1217</v>
      </c>
      <c r="B1223" s="142">
        <f>DS!D1219</f>
        <v>0</v>
      </c>
      <c r="C1223" s="143" t="e">
        <f>VLOOKUP(B1223,DS!$D$3:$I$2489,2,0)</f>
        <v>#N/A</v>
      </c>
      <c r="D1223" s="144" t="e">
        <f>VLOOKUP(B1223,DS!$D$3:$I$2489,3,0)</f>
        <v>#N/A</v>
      </c>
      <c r="E1223" s="145" t="e">
        <f>VLOOKUP(B1223,DS!$D$3:$I$2489,5,0)</f>
        <v>#N/A</v>
      </c>
      <c r="F1223" s="145" t="e">
        <f>VLOOKUP(B1223,DS!$D$3:$I$2489,6,0)</f>
        <v>#N/A</v>
      </c>
      <c r="G1223" s="136"/>
      <c r="H1223" s="136"/>
      <c r="I1223" s="136"/>
      <c r="J1223" s="136"/>
      <c r="K1223" s="136"/>
      <c r="L1223" s="136"/>
      <c r="M1223" s="136"/>
      <c r="N1223" s="136"/>
      <c r="O1223" s="146"/>
      <c r="P1223" s="134">
        <f t="shared" si="19"/>
        <v>0</v>
      </c>
      <c r="Q1223" s="135" t="str">
        <f>VLOOKUP(P1223,IDCODE!$A$1:$B$96,2,0)</f>
        <v>Không</v>
      </c>
      <c r="R1223" s="135" t="e">
        <f>VLOOKUP(B1223,DS!$D$3:$P$2489,13,0)</f>
        <v>#N/A</v>
      </c>
    </row>
    <row r="1224" spans="1:18" ht="13.5">
      <c r="A1224" s="133">
        <v>1218</v>
      </c>
      <c r="B1224" s="142">
        <f>DS!D1220</f>
        <v>0</v>
      </c>
      <c r="C1224" s="143" t="e">
        <f>VLOOKUP(B1224,DS!$D$3:$I$2489,2,0)</f>
        <v>#N/A</v>
      </c>
      <c r="D1224" s="144" t="e">
        <f>VLOOKUP(B1224,DS!$D$3:$I$2489,3,0)</f>
        <v>#N/A</v>
      </c>
      <c r="E1224" s="145" t="e">
        <f>VLOOKUP(B1224,DS!$D$3:$I$2489,5,0)</f>
        <v>#N/A</v>
      </c>
      <c r="F1224" s="145" t="e">
        <f>VLOOKUP(B1224,DS!$D$3:$I$2489,6,0)</f>
        <v>#N/A</v>
      </c>
      <c r="G1224" s="136"/>
      <c r="H1224" s="136"/>
      <c r="I1224" s="136"/>
      <c r="J1224" s="136"/>
      <c r="K1224" s="136"/>
      <c r="L1224" s="136"/>
      <c r="M1224" s="136"/>
      <c r="N1224" s="136"/>
      <c r="O1224" s="146"/>
      <c r="P1224" s="134">
        <f t="shared" si="19"/>
        <v>0</v>
      </c>
      <c r="Q1224" s="135" t="str">
        <f>VLOOKUP(P1224,IDCODE!$A$1:$B$96,2,0)</f>
        <v>Không</v>
      </c>
      <c r="R1224" s="135" t="e">
        <f>VLOOKUP(B1224,DS!$D$3:$P$2489,13,0)</f>
        <v>#N/A</v>
      </c>
    </row>
    <row r="1225" spans="1:18" ht="13.5">
      <c r="A1225" s="133">
        <v>1219</v>
      </c>
      <c r="B1225" s="142">
        <f>DS!D1221</f>
        <v>0</v>
      </c>
      <c r="C1225" s="143" t="e">
        <f>VLOOKUP(B1225,DS!$D$3:$I$2489,2,0)</f>
        <v>#N/A</v>
      </c>
      <c r="D1225" s="144" t="e">
        <f>VLOOKUP(B1225,DS!$D$3:$I$2489,3,0)</f>
        <v>#N/A</v>
      </c>
      <c r="E1225" s="145" t="e">
        <f>VLOOKUP(B1225,DS!$D$3:$I$2489,5,0)</f>
        <v>#N/A</v>
      </c>
      <c r="F1225" s="145" t="e">
        <f>VLOOKUP(B1225,DS!$D$3:$I$2489,6,0)</f>
        <v>#N/A</v>
      </c>
      <c r="G1225" s="136"/>
      <c r="H1225" s="136"/>
      <c r="I1225" s="136"/>
      <c r="J1225" s="136"/>
      <c r="K1225" s="136"/>
      <c r="L1225" s="136"/>
      <c r="M1225" s="136"/>
      <c r="N1225" s="136"/>
      <c r="O1225" s="146"/>
      <c r="P1225" s="134">
        <f t="shared" si="19"/>
        <v>0</v>
      </c>
      <c r="Q1225" s="135" t="str">
        <f>VLOOKUP(P1225,IDCODE!$A$1:$B$96,2,0)</f>
        <v>Không</v>
      </c>
      <c r="R1225" s="135" t="e">
        <f>VLOOKUP(B1225,DS!$D$3:$P$2489,13,0)</f>
        <v>#N/A</v>
      </c>
    </row>
    <row r="1226" spans="1:18" ht="13.5">
      <c r="A1226" s="133">
        <v>1220</v>
      </c>
      <c r="B1226" s="142">
        <f>DS!D1222</f>
        <v>0</v>
      </c>
      <c r="C1226" s="143" t="e">
        <f>VLOOKUP(B1226,DS!$D$3:$I$2489,2,0)</f>
        <v>#N/A</v>
      </c>
      <c r="D1226" s="144" t="e">
        <f>VLOOKUP(B1226,DS!$D$3:$I$2489,3,0)</f>
        <v>#N/A</v>
      </c>
      <c r="E1226" s="145" t="e">
        <f>VLOOKUP(B1226,DS!$D$3:$I$2489,5,0)</f>
        <v>#N/A</v>
      </c>
      <c r="F1226" s="145" t="e">
        <f>VLOOKUP(B1226,DS!$D$3:$I$2489,6,0)</f>
        <v>#N/A</v>
      </c>
      <c r="G1226" s="136"/>
      <c r="H1226" s="136"/>
      <c r="I1226" s="136"/>
      <c r="J1226" s="136"/>
      <c r="K1226" s="136"/>
      <c r="L1226" s="136"/>
      <c r="M1226" s="136"/>
      <c r="N1226" s="136"/>
      <c r="O1226" s="146"/>
      <c r="P1226" s="134">
        <f t="shared" si="19"/>
        <v>0</v>
      </c>
      <c r="Q1226" s="135" t="str">
        <f>VLOOKUP(P1226,IDCODE!$A$1:$B$96,2,0)</f>
        <v>Không</v>
      </c>
      <c r="R1226" s="135" t="e">
        <f>VLOOKUP(B1226,DS!$D$3:$P$2489,13,0)</f>
        <v>#N/A</v>
      </c>
    </row>
    <row r="1227" spans="1:18" ht="13.5">
      <c r="A1227" s="133">
        <v>1221</v>
      </c>
      <c r="B1227" s="142">
        <f>DS!D1223</f>
        <v>0</v>
      </c>
      <c r="C1227" s="143" t="e">
        <f>VLOOKUP(B1227,DS!$D$3:$I$2489,2,0)</f>
        <v>#N/A</v>
      </c>
      <c r="D1227" s="144" t="e">
        <f>VLOOKUP(B1227,DS!$D$3:$I$2489,3,0)</f>
        <v>#N/A</v>
      </c>
      <c r="E1227" s="145" t="e">
        <f>VLOOKUP(B1227,DS!$D$3:$I$2489,5,0)</f>
        <v>#N/A</v>
      </c>
      <c r="F1227" s="145" t="e">
        <f>VLOOKUP(B1227,DS!$D$3:$I$2489,6,0)</f>
        <v>#N/A</v>
      </c>
      <c r="G1227" s="136"/>
      <c r="H1227" s="136"/>
      <c r="I1227" s="136"/>
      <c r="J1227" s="136"/>
      <c r="K1227" s="136"/>
      <c r="L1227" s="136"/>
      <c r="M1227" s="136"/>
      <c r="N1227" s="136"/>
      <c r="O1227" s="146"/>
      <c r="P1227" s="134">
        <f t="shared" si="19"/>
        <v>0</v>
      </c>
      <c r="Q1227" s="135" t="str">
        <f>VLOOKUP(P1227,IDCODE!$A$1:$B$96,2,0)</f>
        <v>Không</v>
      </c>
      <c r="R1227" s="135" t="e">
        <f>VLOOKUP(B1227,DS!$D$3:$P$2489,13,0)</f>
        <v>#N/A</v>
      </c>
    </row>
    <row r="1228" spans="1:18" ht="13.5">
      <c r="A1228" s="133">
        <v>1222</v>
      </c>
      <c r="B1228" s="142">
        <f>DS!D1224</f>
        <v>0</v>
      </c>
      <c r="C1228" s="143" t="e">
        <f>VLOOKUP(B1228,DS!$D$3:$I$2489,2,0)</f>
        <v>#N/A</v>
      </c>
      <c r="D1228" s="144" t="e">
        <f>VLOOKUP(B1228,DS!$D$3:$I$2489,3,0)</f>
        <v>#N/A</v>
      </c>
      <c r="E1228" s="145" t="e">
        <f>VLOOKUP(B1228,DS!$D$3:$I$2489,5,0)</f>
        <v>#N/A</v>
      </c>
      <c r="F1228" s="145" t="e">
        <f>VLOOKUP(B1228,DS!$D$3:$I$2489,6,0)</f>
        <v>#N/A</v>
      </c>
      <c r="G1228" s="136"/>
      <c r="H1228" s="136"/>
      <c r="I1228" s="136"/>
      <c r="J1228" s="136"/>
      <c r="K1228" s="136"/>
      <c r="L1228" s="136"/>
      <c r="M1228" s="136"/>
      <c r="N1228" s="136"/>
      <c r="O1228" s="146"/>
      <c r="P1228" s="134">
        <f t="shared" si="19"/>
        <v>0</v>
      </c>
      <c r="Q1228" s="135" t="str">
        <f>VLOOKUP(P1228,IDCODE!$A$1:$B$96,2,0)</f>
        <v>Không</v>
      </c>
      <c r="R1228" s="135" t="e">
        <f>VLOOKUP(B1228,DS!$D$3:$P$2489,13,0)</f>
        <v>#N/A</v>
      </c>
    </row>
    <row r="1229" spans="1:18" ht="13.5">
      <c r="A1229" s="133">
        <v>1223</v>
      </c>
      <c r="B1229" s="142">
        <f>DS!D1225</f>
        <v>0</v>
      </c>
      <c r="C1229" s="143" t="e">
        <f>VLOOKUP(B1229,DS!$D$3:$I$2489,2,0)</f>
        <v>#N/A</v>
      </c>
      <c r="D1229" s="144" t="e">
        <f>VLOOKUP(B1229,DS!$D$3:$I$2489,3,0)</f>
        <v>#N/A</v>
      </c>
      <c r="E1229" s="145" t="e">
        <f>VLOOKUP(B1229,DS!$D$3:$I$2489,5,0)</f>
        <v>#N/A</v>
      </c>
      <c r="F1229" s="145" t="e">
        <f>VLOOKUP(B1229,DS!$D$3:$I$2489,6,0)</f>
        <v>#N/A</v>
      </c>
      <c r="G1229" s="136"/>
      <c r="H1229" s="136"/>
      <c r="I1229" s="136"/>
      <c r="J1229" s="136"/>
      <c r="K1229" s="136"/>
      <c r="L1229" s="136"/>
      <c r="M1229" s="136"/>
      <c r="N1229" s="136"/>
      <c r="O1229" s="146"/>
      <c r="P1229" s="134">
        <f t="shared" si="19"/>
        <v>0</v>
      </c>
      <c r="Q1229" s="135" t="str">
        <f>VLOOKUP(P1229,IDCODE!$A$1:$B$96,2,0)</f>
        <v>Không</v>
      </c>
      <c r="R1229" s="135" t="e">
        <f>VLOOKUP(B1229,DS!$D$3:$P$2489,13,0)</f>
        <v>#N/A</v>
      </c>
    </row>
    <row r="1230" spans="1:18" ht="13.5">
      <c r="A1230" s="133">
        <v>1224</v>
      </c>
      <c r="B1230" s="142">
        <f>DS!D1226</f>
        <v>0</v>
      </c>
      <c r="C1230" s="143" t="e">
        <f>VLOOKUP(B1230,DS!$D$3:$I$2489,2,0)</f>
        <v>#N/A</v>
      </c>
      <c r="D1230" s="144" t="e">
        <f>VLOOKUP(B1230,DS!$D$3:$I$2489,3,0)</f>
        <v>#N/A</v>
      </c>
      <c r="E1230" s="145" t="e">
        <f>VLOOKUP(B1230,DS!$D$3:$I$2489,5,0)</f>
        <v>#N/A</v>
      </c>
      <c r="F1230" s="145" t="e">
        <f>VLOOKUP(B1230,DS!$D$3:$I$2489,6,0)</f>
        <v>#N/A</v>
      </c>
      <c r="G1230" s="136"/>
      <c r="H1230" s="136"/>
      <c r="I1230" s="136"/>
      <c r="J1230" s="136"/>
      <c r="K1230" s="136"/>
      <c r="L1230" s="136"/>
      <c r="M1230" s="136"/>
      <c r="N1230" s="136"/>
      <c r="O1230" s="146"/>
      <c r="P1230" s="134">
        <f t="shared" si="19"/>
        <v>0</v>
      </c>
      <c r="Q1230" s="135" t="str">
        <f>VLOOKUP(P1230,IDCODE!$A$1:$B$96,2,0)</f>
        <v>Không</v>
      </c>
      <c r="R1230" s="135" t="e">
        <f>VLOOKUP(B1230,DS!$D$3:$P$2489,13,0)</f>
        <v>#N/A</v>
      </c>
    </row>
    <row r="1231" spans="1:18" ht="13.5">
      <c r="A1231" s="133">
        <v>1225</v>
      </c>
      <c r="B1231" s="142">
        <f>DS!D1227</f>
        <v>0</v>
      </c>
      <c r="C1231" s="143" t="e">
        <f>VLOOKUP(B1231,DS!$D$3:$I$2489,2,0)</f>
        <v>#N/A</v>
      </c>
      <c r="D1231" s="144" t="e">
        <f>VLOOKUP(B1231,DS!$D$3:$I$2489,3,0)</f>
        <v>#N/A</v>
      </c>
      <c r="E1231" s="145" t="e">
        <f>VLOOKUP(B1231,DS!$D$3:$I$2489,5,0)</f>
        <v>#N/A</v>
      </c>
      <c r="F1231" s="145" t="e">
        <f>VLOOKUP(B1231,DS!$D$3:$I$2489,6,0)</f>
        <v>#N/A</v>
      </c>
      <c r="G1231" s="136"/>
      <c r="H1231" s="136"/>
      <c r="I1231" s="136"/>
      <c r="J1231" s="136"/>
      <c r="K1231" s="136"/>
      <c r="L1231" s="136"/>
      <c r="M1231" s="136"/>
      <c r="N1231" s="136"/>
      <c r="O1231" s="146"/>
      <c r="P1231" s="134">
        <f t="shared" si="19"/>
        <v>0</v>
      </c>
      <c r="Q1231" s="135" t="str">
        <f>VLOOKUP(P1231,IDCODE!$A$1:$B$96,2,0)</f>
        <v>Không</v>
      </c>
      <c r="R1231" s="135" t="e">
        <f>VLOOKUP(B1231,DS!$D$3:$P$2489,13,0)</f>
        <v>#N/A</v>
      </c>
    </row>
    <row r="1232" spans="1:18" ht="13.5">
      <c r="A1232" s="133">
        <v>1226</v>
      </c>
      <c r="B1232" s="142">
        <f>DS!D1228</f>
        <v>0</v>
      </c>
      <c r="C1232" s="143" t="e">
        <f>VLOOKUP(B1232,DS!$D$3:$I$2489,2,0)</f>
        <v>#N/A</v>
      </c>
      <c r="D1232" s="144" t="e">
        <f>VLOOKUP(B1232,DS!$D$3:$I$2489,3,0)</f>
        <v>#N/A</v>
      </c>
      <c r="E1232" s="145" t="e">
        <f>VLOOKUP(B1232,DS!$D$3:$I$2489,5,0)</f>
        <v>#N/A</v>
      </c>
      <c r="F1232" s="145" t="e">
        <f>VLOOKUP(B1232,DS!$D$3:$I$2489,6,0)</f>
        <v>#N/A</v>
      </c>
      <c r="G1232" s="136"/>
      <c r="H1232" s="136"/>
      <c r="I1232" s="136"/>
      <c r="J1232" s="136"/>
      <c r="K1232" s="136"/>
      <c r="L1232" s="136"/>
      <c r="M1232" s="136"/>
      <c r="N1232" s="136"/>
      <c r="O1232" s="146"/>
      <c r="P1232" s="134">
        <f t="shared" si="19"/>
        <v>0</v>
      </c>
      <c r="Q1232" s="135" t="str">
        <f>VLOOKUP(P1232,IDCODE!$A$1:$B$96,2,0)</f>
        <v>Không</v>
      </c>
      <c r="R1232" s="135" t="e">
        <f>VLOOKUP(B1232,DS!$D$3:$P$2489,13,0)</f>
        <v>#N/A</v>
      </c>
    </row>
    <row r="1233" spans="1:18" ht="13.5">
      <c r="A1233" s="133">
        <v>1227</v>
      </c>
      <c r="B1233" s="142">
        <f>DS!D1229</f>
        <v>0</v>
      </c>
      <c r="C1233" s="143" t="e">
        <f>VLOOKUP(B1233,DS!$D$3:$I$2489,2,0)</f>
        <v>#N/A</v>
      </c>
      <c r="D1233" s="144" t="e">
        <f>VLOOKUP(B1233,DS!$D$3:$I$2489,3,0)</f>
        <v>#N/A</v>
      </c>
      <c r="E1233" s="145" t="e">
        <f>VLOOKUP(B1233,DS!$D$3:$I$2489,5,0)</f>
        <v>#N/A</v>
      </c>
      <c r="F1233" s="145" t="e">
        <f>VLOOKUP(B1233,DS!$D$3:$I$2489,6,0)</f>
        <v>#N/A</v>
      </c>
      <c r="G1233" s="136"/>
      <c r="H1233" s="136"/>
      <c r="I1233" s="136"/>
      <c r="J1233" s="136"/>
      <c r="K1233" s="136"/>
      <c r="L1233" s="136"/>
      <c r="M1233" s="136"/>
      <c r="N1233" s="136"/>
      <c r="O1233" s="146"/>
      <c r="P1233" s="134">
        <f t="shared" si="19"/>
        <v>0</v>
      </c>
      <c r="Q1233" s="135" t="str">
        <f>VLOOKUP(P1233,IDCODE!$A$1:$B$96,2,0)</f>
        <v>Không</v>
      </c>
      <c r="R1233" s="135" t="e">
        <f>VLOOKUP(B1233,DS!$D$3:$P$2489,13,0)</f>
        <v>#N/A</v>
      </c>
    </row>
    <row r="1234" spans="1:18" ht="13.5">
      <c r="A1234" s="133">
        <v>1228</v>
      </c>
      <c r="B1234" s="142">
        <f>DS!D1230</f>
        <v>0</v>
      </c>
      <c r="C1234" s="143" t="e">
        <f>VLOOKUP(B1234,DS!$D$3:$I$2489,2,0)</f>
        <v>#N/A</v>
      </c>
      <c r="D1234" s="144" t="e">
        <f>VLOOKUP(B1234,DS!$D$3:$I$2489,3,0)</f>
        <v>#N/A</v>
      </c>
      <c r="E1234" s="145" t="e">
        <f>VLOOKUP(B1234,DS!$D$3:$I$2489,5,0)</f>
        <v>#N/A</v>
      </c>
      <c r="F1234" s="145" t="e">
        <f>VLOOKUP(B1234,DS!$D$3:$I$2489,6,0)</f>
        <v>#N/A</v>
      </c>
      <c r="G1234" s="136"/>
      <c r="H1234" s="136"/>
      <c r="I1234" s="136"/>
      <c r="J1234" s="136"/>
      <c r="K1234" s="136"/>
      <c r="L1234" s="136"/>
      <c r="M1234" s="136"/>
      <c r="N1234" s="136"/>
      <c r="O1234" s="146"/>
      <c r="P1234" s="134">
        <f t="shared" si="19"/>
        <v>0</v>
      </c>
      <c r="Q1234" s="135" t="str">
        <f>VLOOKUP(P1234,IDCODE!$A$1:$B$96,2,0)</f>
        <v>Không</v>
      </c>
      <c r="R1234" s="135" t="e">
        <f>VLOOKUP(B1234,DS!$D$3:$P$2489,13,0)</f>
        <v>#N/A</v>
      </c>
    </row>
    <row r="1235" spans="1:18" ht="13.5">
      <c r="A1235" s="133">
        <v>1229</v>
      </c>
      <c r="B1235" s="142">
        <f>DS!D1231</f>
        <v>0</v>
      </c>
      <c r="C1235" s="143" t="e">
        <f>VLOOKUP(B1235,DS!$D$3:$I$2489,2,0)</f>
        <v>#N/A</v>
      </c>
      <c r="D1235" s="144" t="e">
        <f>VLOOKUP(B1235,DS!$D$3:$I$2489,3,0)</f>
        <v>#N/A</v>
      </c>
      <c r="E1235" s="145" t="e">
        <f>VLOOKUP(B1235,DS!$D$3:$I$2489,5,0)</f>
        <v>#N/A</v>
      </c>
      <c r="F1235" s="145" t="e">
        <f>VLOOKUP(B1235,DS!$D$3:$I$2489,6,0)</f>
        <v>#N/A</v>
      </c>
      <c r="G1235" s="136"/>
      <c r="H1235" s="136"/>
      <c r="I1235" s="136"/>
      <c r="J1235" s="136"/>
      <c r="K1235" s="136"/>
      <c r="L1235" s="136"/>
      <c r="M1235" s="136"/>
      <c r="N1235" s="136"/>
      <c r="O1235" s="146"/>
      <c r="P1235" s="134">
        <f t="shared" si="19"/>
        <v>0</v>
      </c>
      <c r="Q1235" s="135" t="str">
        <f>VLOOKUP(P1235,IDCODE!$A$1:$B$96,2,0)</f>
        <v>Không</v>
      </c>
      <c r="R1235" s="135" t="e">
        <f>VLOOKUP(B1235,DS!$D$3:$P$2489,13,0)</f>
        <v>#N/A</v>
      </c>
    </row>
    <row r="1236" spans="1:18" ht="13.5">
      <c r="A1236" s="133">
        <v>1230</v>
      </c>
      <c r="B1236" s="142">
        <f>DS!D1232</f>
        <v>0</v>
      </c>
      <c r="C1236" s="143" t="e">
        <f>VLOOKUP(B1236,DS!$D$3:$I$2489,2,0)</f>
        <v>#N/A</v>
      </c>
      <c r="D1236" s="144" t="e">
        <f>VLOOKUP(B1236,DS!$D$3:$I$2489,3,0)</f>
        <v>#N/A</v>
      </c>
      <c r="E1236" s="145" t="e">
        <f>VLOOKUP(B1236,DS!$D$3:$I$2489,5,0)</f>
        <v>#N/A</v>
      </c>
      <c r="F1236" s="145" t="e">
        <f>VLOOKUP(B1236,DS!$D$3:$I$2489,6,0)</f>
        <v>#N/A</v>
      </c>
      <c r="G1236" s="136"/>
      <c r="H1236" s="136"/>
      <c r="I1236" s="136"/>
      <c r="J1236" s="136"/>
      <c r="K1236" s="136"/>
      <c r="L1236" s="136"/>
      <c r="M1236" s="136"/>
      <c r="N1236" s="136"/>
      <c r="O1236" s="146"/>
      <c r="P1236" s="134">
        <f t="shared" si="19"/>
        <v>0</v>
      </c>
      <c r="Q1236" s="135" t="str">
        <f>VLOOKUP(P1236,IDCODE!$A$1:$B$96,2,0)</f>
        <v>Không</v>
      </c>
      <c r="R1236" s="135" t="e">
        <f>VLOOKUP(B1236,DS!$D$3:$P$2489,13,0)</f>
        <v>#N/A</v>
      </c>
    </row>
    <row r="1237" spans="1:18" ht="13.5">
      <c r="A1237" s="133">
        <v>1231</v>
      </c>
      <c r="B1237" s="142">
        <f>DS!D1233</f>
        <v>0</v>
      </c>
      <c r="C1237" s="143" t="e">
        <f>VLOOKUP(B1237,DS!$D$3:$I$2489,2,0)</f>
        <v>#N/A</v>
      </c>
      <c r="D1237" s="144" t="e">
        <f>VLOOKUP(B1237,DS!$D$3:$I$2489,3,0)</f>
        <v>#N/A</v>
      </c>
      <c r="E1237" s="145" t="e">
        <f>VLOOKUP(B1237,DS!$D$3:$I$2489,5,0)</f>
        <v>#N/A</v>
      </c>
      <c r="F1237" s="145" t="e">
        <f>VLOOKUP(B1237,DS!$D$3:$I$2489,6,0)</f>
        <v>#N/A</v>
      </c>
      <c r="G1237" s="136"/>
      <c r="H1237" s="136"/>
      <c r="I1237" s="136"/>
      <c r="J1237" s="136"/>
      <c r="K1237" s="136"/>
      <c r="L1237" s="136"/>
      <c r="M1237" s="136"/>
      <c r="N1237" s="136"/>
      <c r="O1237" s="146"/>
      <c r="P1237" s="134">
        <f t="shared" si="19"/>
        <v>0</v>
      </c>
      <c r="Q1237" s="135" t="str">
        <f>VLOOKUP(P1237,IDCODE!$A$1:$B$96,2,0)</f>
        <v>Không</v>
      </c>
      <c r="R1237" s="135" t="e">
        <f>VLOOKUP(B1237,DS!$D$3:$P$2489,13,0)</f>
        <v>#N/A</v>
      </c>
    </row>
    <row r="1238" spans="1:18" ht="13.5">
      <c r="A1238" s="133">
        <v>1232</v>
      </c>
      <c r="B1238" s="142">
        <f>DS!D1234</f>
        <v>0</v>
      </c>
      <c r="C1238" s="143" t="e">
        <f>VLOOKUP(B1238,DS!$D$3:$I$2489,2,0)</f>
        <v>#N/A</v>
      </c>
      <c r="D1238" s="144" t="e">
        <f>VLOOKUP(B1238,DS!$D$3:$I$2489,3,0)</f>
        <v>#N/A</v>
      </c>
      <c r="E1238" s="145" t="e">
        <f>VLOOKUP(B1238,DS!$D$3:$I$2489,5,0)</f>
        <v>#N/A</v>
      </c>
      <c r="F1238" s="145" t="e">
        <f>VLOOKUP(B1238,DS!$D$3:$I$2489,6,0)</f>
        <v>#N/A</v>
      </c>
      <c r="G1238" s="136"/>
      <c r="H1238" s="136"/>
      <c r="I1238" s="136"/>
      <c r="J1238" s="136"/>
      <c r="K1238" s="136"/>
      <c r="L1238" s="136"/>
      <c r="M1238" s="136"/>
      <c r="N1238" s="136"/>
      <c r="O1238" s="146"/>
      <c r="P1238" s="134">
        <f t="shared" si="19"/>
        <v>0</v>
      </c>
      <c r="Q1238" s="135" t="str">
        <f>VLOOKUP(P1238,IDCODE!$A$1:$B$96,2,0)</f>
        <v>Không</v>
      </c>
      <c r="R1238" s="135" t="e">
        <f>VLOOKUP(B1238,DS!$D$3:$P$2489,13,0)</f>
        <v>#N/A</v>
      </c>
    </row>
    <row r="1239" spans="1:18" ht="13.5">
      <c r="A1239" s="133">
        <v>1233</v>
      </c>
      <c r="B1239" s="142">
        <f>DS!D1235</f>
        <v>0</v>
      </c>
      <c r="C1239" s="143" t="e">
        <f>VLOOKUP(B1239,DS!$D$3:$I$2489,2,0)</f>
        <v>#N/A</v>
      </c>
      <c r="D1239" s="144" t="e">
        <f>VLOOKUP(B1239,DS!$D$3:$I$2489,3,0)</f>
        <v>#N/A</v>
      </c>
      <c r="E1239" s="145" t="e">
        <f>VLOOKUP(B1239,DS!$D$3:$I$2489,5,0)</f>
        <v>#N/A</v>
      </c>
      <c r="F1239" s="145" t="e">
        <f>VLOOKUP(B1239,DS!$D$3:$I$2489,6,0)</f>
        <v>#N/A</v>
      </c>
      <c r="G1239" s="136"/>
      <c r="H1239" s="136"/>
      <c r="I1239" s="136"/>
      <c r="J1239" s="136"/>
      <c r="K1239" s="136"/>
      <c r="L1239" s="136"/>
      <c r="M1239" s="136"/>
      <c r="N1239" s="136"/>
      <c r="O1239" s="146"/>
      <c r="P1239" s="134">
        <f t="shared" si="19"/>
        <v>0</v>
      </c>
      <c r="Q1239" s="135" t="str">
        <f>VLOOKUP(P1239,IDCODE!$A$1:$B$96,2,0)</f>
        <v>Không</v>
      </c>
      <c r="R1239" s="135" t="e">
        <f>VLOOKUP(B1239,DS!$D$3:$P$2489,13,0)</f>
        <v>#N/A</v>
      </c>
    </row>
    <row r="1240" spans="1:18" ht="13.5">
      <c r="A1240" s="133">
        <v>1234</v>
      </c>
      <c r="B1240" s="142">
        <f>DS!D1236</f>
        <v>0</v>
      </c>
      <c r="C1240" s="143" t="e">
        <f>VLOOKUP(B1240,DS!$D$3:$I$2489,2,0)</f>
        <v>#N/A</v>
      </c>
      <c r="D1240" s="144" t="e">
        <f>VLOOKUP(B1240,DS!$D$3:$I$2489,3,0)</f>
        <v>#N/A</v>
      </c>
      <c r="E1240" s="145" t="e">
        <f>VLOOKUP(B1240,DS!$D$3:$I$2489,5,0)</f>
        <v>#N/A</v>
      </c>
      <c r="F1240" s="145" t="e">
        <f>VLOOKUP(B1240,DS!$D$3:$I$2489,6,0)</f>
        <v>#N/A</v>
      </c>
      <c r="G1240" s="136"/>
      <c r="H1240" s="136"/>
      <c r="I1240" s="136"/>
      <c r="J1240" s="136"/>
      <c r="K1240" s="136"/>
      <c r="L1240" s="136"/>
      <c r="M1240" s="136"/>
      <c r="N1240" s="136"/>
      <c r="O1240" s="146"/>
      <c r="P1240" s="134">
        <f t="shared" si="19"/>
        <v>0</v>
      </c>
      <c r="Q1240" s="135" t="str">
        <f>VLOOKUP(P1240,IDCODE!$A$1:$B$96,2,0)</f>
        <v>Không</v>
      </c>
      <c r="R1240" s="135" t="e">
        <f>VLOOKUP(B1240,DS!$D$3:$P$2489,13,0)</f>
        <v>#N/A</v>
      </c>
    </row>
    <row r="1241" spans="1:18" ht="13.5">
      <c r="A1241" s="133">
        <v>1235</v>
      </c>
      <c r="B1241" s="142">
        <f>DS!D1237</f>
        <v>0</v>
      </c>
      <c r="C1241" s="143" t="e">
        <f>VLOOKUP(B1241,DS!$D$3:$I$2489,2,0)</f>
        <v>#N/A</v>
      </c>
      <c r="D1241" s="144" t="e">
        <f>VLOOKUP(B1241,DS!$D$3:$I$2489,3,0)</f>
        <v>#N/A</v>
      </c>
      <c r="E1241" s="145" t="e">
        <f>VLOOKUP(B1241,DS!$D$3:$I$2489,5,0)</f>
        <v>#N/A</v>
      </c>
      <c r="F1241" s="145" t="e">
        <f>VLOOKUP(B1241,DS!$D$3:$I$2489,6,0)</f>
        <v>#N/A</v>
      </c>
      <c r="G1241" s="136"/>
      <c r="H1241" s="136"/>
      <c r="I1241" s="136"/>
      <c r="J1241" s="136"/>
      <c r="K1241" s="136"/>
      <c r="L1241" s="136"/>
      <c r="M1241" s="136"/>
      <c r="N1241" s="136"/>
      <c r="O1241" s="146"/>
      <c r="P1241" s="134">
        <f t="shared" ref="P1241:P1304" si="20">IF(OR(ISNUMBER(O1241)=FALSE,$P$6&lt;&gt;100%,O1241&lt;4),0,ROUND(SUMPRODUCT($G$6:$O$6,G1241:O1241),1))</f>
        <v>0</v>
      </c>
      <c r="Q1241" s="135" t="str">
        <f>VLOOKUP(P1241,IDCODE!$A$1:$B$96,2,0)</f>
        <v>Không</v>
      </c>
      <c r="R1241" s="135" t="e">
        <f>VLOOKUP(B1241,DS!$D$3:$P$2489,13,0)</f>
        <v>#N/A</v>
      </c>
    </row>
    <row r="1242" spans="1:18" ht="13.5">
      <c r="A1242" s="133">
        <v>1236</v>
      </c>
      <c r="B1242" s="142">
        <f>DS!D1238</f>
        <v>0</v>
      </c>
      <c r="C1242" s="143" t="e">
        <f>VLOOKUP(B1242,DS!$D$3:$I$2489,2,0)</f>
        <v>#N/A</v>
      </c>
      <c r="D1242" s="144" t="e">
        <f>VLOOKUP(B1242,DS!$D$3:$I$2489,3,0)</f>
        <v>#N/A</v>
      </c>
      <c r="E1242" s="145" t="e">
        <f>VLOOKUP(B1242,DS!$D$3:$I$2489,5,0)</f>
        <v>#N/A</v>
      </c>
      <c r="F1242" s="145" t="e">
        <f>VLOOKUP(B1242,DS!$D$3:$I$2489,6,0)</f>
        <v>#N/A</v>
      </c>
      <c r="G1242" s="136"/>
      <c r="H1242" s="136"/>
      <c r="I1242" s="136"/>
      <c r="J1242" s="136"/>
      <c r="K1242" s="136"/>
      <c r="L1242" s="136"/>
      <c r="M1242" s="136"/>
      <c r="N1242" s="136"/>
      <c r="O1242" s="146"/>
      <c r="P1242" s="134">
        <f t="shared" si="20"/>
        <v>0</v>
      </c>
      <c r="Q1242" s="135" t="str">
        <f>VLOOKUP(P1242,IDCODE!$A$1:$B$96,2,0)</f>
        <v>Không</v>
      </c>
      <c r="R1242" s="135" t="e">
        <f>VLOOKUP(B1242,DS!$D$3:$P$2489,13,0)</f>
        <v>#N/A</v>
      </c>
    </row>
    <row r="1243" spans="1:18" ht="13.5">
      <c r="A1243" s="133">
        <v>1237</v>
      </c>
      <c r="B1243" s="142">
        <f>DS!D1239</f>
        <v>0</v>
      </c>
      <c r="C1243" s="143" t="e">
        <f>VLOOKUP(B1243,DS!$D$3:$I$2489,2,0)</f>
        <v>#N/A</v>
      </c>
      <c r="D1243" s="144" t="e">
        <f>VLOOKUP(B1243,DS!$D$3:$I$2489,3,0)</f>
        <v>#N/A</v>
      </c>
      <c r="E1243" s="145" t="e">
        <f>VLOOKUP(B1243,DS!$D$3:$I$2489,5,0)</f>
        <v>#N/A</v>
      </c>
      <c r="F1243" s="145" t="e">
        <f>VLOOKUP(B1243,DS!$D$3:$I$2489,6,0)</f>
        <v>#N/A</v>
      </c>
      <c r="G1243" s="136"/>
      <c r="H1243" s="136"/>
      <c r="I1243" s="136"/>
      <c r="J1243" s="136"/>
      <c r="K1243" s="136"/>
      <c r="L1243" s="136"/>
      <c r="M1243" s="136"/>
      <c r="N1243" s="136"/>
      <c r="O1243" s="146"/>
      <c r="P1243" s="134">
        <f t="shared" si="20"/>
        <v>0</v>
      </c>
      <c r="Q1243" s="135" t="str">
        <f>VLOOKUP(P1243,IDCODE!$A$1:$B$96,2,0)</f>
        <v>Không</v>
      </c>
      <c r="R1243" s="135" t="e">
        <f>VLOOKUP(B1243,DS!$D$3:$P$2489,13,0)</f>
        <v>#N/A</v>
      </c>
    </row>
    <row r="1244" spans="1:18" ht="13.5">
      <c r="A1244" s="133">
        <v>1238</v>
      </c>
      <c r="B1244" s="142">
        <f>DS!D1240</f>
        <v>0</v>
      </c>
      <c r="C1244" s="143" t="e">
        <f>VLOOKUP(B1244,DS!$D$3:$I$2489,2,0)</f>
        <v>#N/A</v>
      </c>
      <c r="D1244" s="144" t="e">
        <f>VLOOKUP(B1244,DS!$D$3:$I$2489,3,0)</f>
        <v>#N/A</v>
      </c>
      <c r="E1244" s="145" t="e">
        <f>VLOOKUP(B1244,DS!$D$3:$I$2489,5,0)</f>
        <v>#N/A</v>
      </c>
      <c r="F1244" s="145" t="e">
        <f>VLOOKUP(B1244,DS!$D$3:$I$2489,6,0)</f>
        <v>#N/A</v>
      </c>
      <c r="G1244" s="136"/>
      <c r="H1244" s="136"/>
      <c r="I1244" s="136"/>
      <c r="J1244" s="136"/>
      <c r="K1244" s="136"/>
      <c r="L1244" s="136"/>
      <c r="M1244" s="136"/>
      <c r="N1244" s="136"/>
      <c r="O1244" s="146"/>
      <c r="P1244" s="134">
        <f t="shared" si="20"/>
        <v>0</v>
      </c>
      <c r="Q1244" s="135" t="str">
        <f>VLOOKUP(P1244,IDCODE!$A$1:$B$96,2,0)</f>
        <v>Không</v>
      </c>
      <c r="R1244" s="135" t="e">
        <f>VLOOKUP(B1244,DS!$D$3:$P$2489,13,0)</f>
        <v>#N/A</v>
      </c>
    </row>
    <row r="1245" spans="1:18" ht="13.5">
      <c r="A1245" s="133">
        <v>1239</v>
      </c>
      <c r="B1245" s="142">
        <f>DS!D1241</f>
        <v>0</v>
      </c>
      <c r="C1245" s="143" t="e">
        <f>VLOOKUP(B1245,DS!$D$3:$I$2489,2,0)</f>
        <v>#N/A</v>
      </c>
      <c r="D1245" s="144" t="e">
        <f>VLOOKUP(B1245,DS!$D$3:$I$2489,3,0)</f>
        <v>#N/A</v>
      </c>
      <c r="E1245" s="145" t="e">
        <f>VLOOKUP(B1245,DS!$D$3:$I$2489,5,0)</f>
        <v>#N/A</v>
      </c>
      <c r="F1245" s="145" t="e">
        <f>VLOOKUP(B1245,DS!$D$3:$I$2489,6,0)</f>
        <v>#N/A</v>
      </c>
      <c r="G1245" s="136"/>
      <c r="H1245" s="136"/>
      <c r="I1245" s="136"/>
      <c r="J1245" s="136"/>
      <c r="K1245" s="136"/>
      <c r="L1245" s="136"/>
      <c r="M1245" s="136"/>
      <c r="N1245" s="136"/>
      <c r="O1245" s="146"/>
      <c r="P1245" s="134">
        <f t="shared" si="20"/>
        <v>0</v>
      </c>
      <c r="Q1245" s="135" t="str">
        <f>VLOOKUP(P1245,IDCODE!$A$1:$B$96,2,0)</f>
        <v>Không</v>
      </c>
      <c r="R1245" s="135" t="e">
        <f>VLOOKUP(B1245,DS!$D$3:$P$2489,13,0)</f>
        <v>#N/A</v>
      </c>
    </row>
    <row r="1246" spans="1:18" ht="13.5">
      <c r="A1246" s="133">
        <v>1240</v>
      </c>
      <c r="B1246" s="142">
        <f>DS!D1242</f>
        <v>0</v>
      </c>
      <c r="C1246" s="143" t="e">
        <f>VLOOKUP(B1246,DS!$D$3:$I$2489,2,0)</f>
        <v>#N/A</v>
      </c>
      <c r="D1246" s="144" t="e">
        <f>VLOOKUP(B1246,DS!$D$3:$I$2489,3,0)</f>
        <v>#N/A</v>
      </c>
      <c r="E1246" s="145" t="e">
        <f>VLOOKUP(B1246,DS!$D$3:$I$2489,5,0)</f>
        <v>#N/A</v>
      </c>
      <c r="F1246" s="145" t="e">
        <f>VLOOKUP(B1246,DS!$D$3:$I$2489,6,0)</f>
        <v>#N/A</v>
      </c>
      <c r="G1246" s="136"/>
      <c r="H1246" s="136"/>
      <c r="I1246" s="136"/>
      <c r="J1246" s="136"/>
      <c r="K1246" s="136"/>
      <c r="L1246" s="136"/>
      <c r="M1246" s="136"/>
      <c r="N1246" s="136"/>
      <c r="O1246" s="146"/>
      <c r="P1246" s="134">
        <f t="shared" si="20"/>
        <v>0</v>
      </c>
      <c r="Q1246" s="135" t="str">
        <f>VLOOKUP(P1246,IDCODE!$A$1:$B$96,2,0)</f>
        <v>Không</v>
      </c>
      <c r="R1246" s="135" t="e">
        <f>VLOOKUP(B1246,DS!$D$3:$P$2489,13,0)</f>
        <v>#N/A</v>
      </c>
    </row>
    <row r="1247" spans="1:18" ht="13.5">
      <c r="A1247" s="133">
        <v>1241</v>
      </c>
      <c r="B1247" s="142">
        <f>DS!D1243</f>
        <v>0</v>
      </c>
      <c r="C1247" s="143" t="e">
        <f>VLOOKUP(B1247,DS!$D$3:$I$2489,2,0)</f>
        <v>#N/A</v>
      </c>
      <c r="D1247" s="144" t="e">
        <f>VLOOKUP(B1247,DS!$D$3:$I$2489,3,0)</f>
        <v>#N/A</v>
      </c>
      <c r="E1247" s="145" t="e">
        <f>VLOOKUP(B1247,DS!$D$3:$I$2489,5,0)</f>
        <v>#N/A</v>
      </c>
      <c r="F1247" s="145" t="e">
        <f>VLOOKUP(B1247,DS!$D$3:$I$2489,6,0)</f>
        <v>#N/A</v>
      </c>
      <c r="G1247" s="136"/>
      <c r="H1247" s="136"/>
      <c r="I1247" s="136"/>
      <c r="J1247" s="136"/>
      <c r="K1247" s="136"/>
      <c r="L1247" s="136"/>
      <c r="M1247" s="136"/>
      <c r="N1247" s="136"/>
      <c r="O1247" s="146"/>
      <c r="P1247" s="134">
        <f t="shared" si="20"/>
        <v>0</v>
      </c>
      <c r="Q1247" s="135" t="str">
        <f>VLOOKUP(P1247,IDCODE!$A$1:$B$96,2,0)</f>
        <v>Không</v>
      </c>
      <c r="R1247" s="135" t="e">
        <f>VLOOKUP(B1247,DS!$D$3:$P$2489,13,0)</f>
        <v>#N/A</v>
      </c>
    </row>
    <row r="1248" spans="1:18" ht="13.5">
      <c r="A1248" s="133">
        <v>1242</v>
      </c>
      <c r="B1248" s="142">
        <f>DS!D1244</f>
        <v>0</v>
      </c>
      <c r="C1248" s="143" t="e">
        <f>VLOOKUP(B1248,DS!$D$3:$I$2489,2,0)</f>
        <v>#N/A</v>
      </c>
      <c r="D1248" s="144" t="e">
        <f>VLOOKUP(B1248,DS!$D$3:$I$2489,3,0)</f>
        <v>#N/A</v>
      </c>
      <c r="E1248" s="145" t="e">
        <f>VLOOKUP(B1248,DS!$D$3:$I$2489,5,0)</f>
        <v>#N/A</v>
      </c>
      <c r="F1248" s="145" t="e">
        <f>VLOOKUP(B1248,DS!$D$3:$I$2489,6,0)</f>
        <v>#N/A</v>
      </c>
      <c r="G1248" s="136"/>
      <c r="H1248" s="136"/>
      <c r="I1248" s="136"/>
      <c r="J1248" s="136"/>
      <c r="K1248" s="136"/>
      <c r="L1248" s="136"/>
      <c r="M1248" s="136"/>
      <c r="N1248" s="136"/>
      <c r="O1248" s="146"/>
      <c r="P1248" s="134">
        <f t="shared" si="20"/>
        <v>0</v>
      </c>
      <c r="Q1248" s="135" t="str">
        <f>VLOOKUP(P1248,IDCODE!$A$1:$B$96,2,0)</f>
        <v>Không</v>
      </c>
      <c r="R1248" s="135" t="e">
        <f>VLOOKUP(B1248,DS!$D$3:$P$2489,13,0)</f>
        <v>#N/A</v>
      </c>
    </row>
    <row r="1249" spans="1:18" ht="13.5">
      <c r="A1249" s="133">
        <v>1243</v>
      </c>
      <c r="B1249" s="142">
        <f>DS!D1245</f>
        <v>0</v>
      </c>
      <c r="C1249" s="143" t="e">
        <f>VLOOKUP(B1249,DS!$D$3:$I$2489,2,0)</f>
        <v>#N/A</v>
      </c>
      <c r="D1249" s="144" t="e">
        <f>VLOOKUP(B1249,DS!$D$3:$I$2489,3,0)</f>
        <v>#N/A</v>
      </c>
      <c r="E1249" s="145" t="e">
        <f>VLOOKUP(B1249,DS!$D$3:$I$2489,5,0)</f>
        <v>#N/A</v>
      </c>
      <c r="F1249" s="145" t="e">
        <f>VLOOKUP(B1249,DS!$D$3:$I$2489,6,0)</f>
        <v>#N/A</v>
      </c>
      <c r="G1249" s="136"/>
      <c r="H1249" s="136"/>
      <c r="I1249" s="136"/>
      <c r="J1249" s="136"/>
      <c r="K1249" s="136"/>
      <c r="L1249" s="136"/>
      <c r="M1249" s="136"/>
      <c r="N1249" s="136"/>
      <c r="O1249" s="146"/>
      <c r="P1249" s="134">
        <f t="shared" si="20"/>
        <v>0</v>
      </c>
      <c r="Q1249" s="135" t="str">
        <f>VLOOKUP(P1249,IDCODE!$A$1:$B$96,2,0)</f>
        <v>Không</v>
      </c>
      <c r="R1249" s="135" t="e">
        <f>VLOOKUP(B1249,DS!$D$3:$P$2489,13,0)</f>
        <v>#N/A</v>
      </c>
    </row>
    <row r="1250" spans="1:18" ht="13.5">
      <c r="A1250" s="133">
        <v>1244</v>
      </c>
      <c r="B1250" s="142">
        <f>DS!D1246</f>
        <v>0</v>
      </c>
      <c r="C1250" s="143" t="e">
        <f>VLOOKUP(B1250,DS!$D$3:$I$2489,2,0)</f>
        <v>#N/A</v>
      </c>
      <c r="D1250" s="144" t="e">
        <f>VLOOKUP(B1250,DS!$D$3:$I$2489,3,0)</f>
        <v>#N/A</v>
      </c>
      <c r="E1250" s="145" t="e">
        <f>VLOOKUP(B1250,DS!$D$3:$I$2489,5,0)</f>
        <v>#N/A</v>
      </c>
      <c r="F1250" s="145" t="e">
        <f>VLOOKUP(B1250,DS!$D$3:$I$2489,6,0)</f>
        <v>#N/A</v>
      </c>
      <c r="G1250" s="136"/>
      <c r="H1250" s="136"/>
      <c r="I1250" s="136"/>
      <c r="J1250" s="136"/>
      <c r="K1250" s="136"/>
      <c r="L1250" s="136"/>
      <c r="M1250" s="136"/>
      <c r="N1250" s="136"/>
      <c r="O1250" s="146"/>
      <c r="P1250" s="134">
        <f t="shared" si="20"/>
        <v>0</v>
      </c>
      <c r="Q1250" s="135" t="str">
        <f>VLOOKUP(P1250,IDCODE!$A$1:$B$96,2,0)</f>
        <v>Không</v>
      </c>
      <c r="R1250" s="135" t="e">
        <f>VLOOKUP(B1250,DS!$D$3:$P$2489,13,0)</f>
        <v>#N/A</v>
      </c>
    </row>
    <row r="1251" spans="1:18" ht="13.5">
      <c r="A1251" s="133">
        <v>1245</v>
      </c>
      <c r="B1251" s="142">
        <f>DS!D1247</f>
        <v>0</v>
      </c>
      <c r="C1251" s="143" t="e">
        <f>VLOOKUP(B1251,DS!$D$3:$I$2489,2,0)</f>
        <v>#N/A</v>
      </c>
      <c r="D1251" s="144" t="e">
        <f>VLOOKUP(B1251,DS!$D$3:$I$2489,3,0)</f>
        <v>#N/A</v>
      </c>
      <c r="E1251" s="145" t="e">
        <f>VLOOKUP(B1251,DS!$D$3:$I$2489,5,0)</f>
        <v>#N/A</v>
      </c>
      <c r="F1251" s="145" t="e">
        <f>VLOOKUP(B1251,DS!$D$3:$I$2489,6,0)</f>
        <v>#N/A</v>
      </c>
      <c r="G1251" s="136"/>
      <c r="H1251" s="136"/>
      <c r="I1251" s="136"/>
      <c r="J1251" s="136"/>
      <c r="K1251" s="136"/>
      <c r="L1251" s="136"/>
      <c r="M1251" s="136"/>
      <c r="N1251" s="136"/>
      <c r="O1251" s="146"/>
      <c r="P1251" s="134">
        <f t="shared" si="20"/>
        <v>0</v>
      </c>
      <c r="Q1251" s="135" t="str">
        <f>VLOOKUP(P1251,IDCODE!$A$1:$B$96,2,0)</f>
        <v>Không</v>
      </c>
      <c r="R1251" s="135" t="e">
        <f>VLOOKUP(B1251,DS!$D$3:$P$2489,13,0)</f>
        <v>#N/A</v>
      </c>
    </row>
    <row r="1252" spans="1:18" ht="13.5">
      <c r="A1252" s="133">
        <v>1246</v>
      </c>
      <c r="B1252" s="142">
        <f>DS!D1248</f>
        <v>0</v>
      </c>
      <c r="C1252" s="143" t="e">
        <f>VLOOKUP(B1252,DS!$D$3:$I$2489,2,0)</f>
        <v>#N/A</v>
      </c>
      <c r="D1252" s="144" t="e">
        <f>VLOOKUP(B1252,DS!$D$3:$I$2489,3,0)</f>
        <v>#N/A</v>
      </c>
      <c r="E1252" s="145" t="e">
        <f>VLOOKUP(B1252,DS!$D$3:$I$2489,5,0)</f>
        <v>#N/A</v>
      </c>
      <c r="F1252" s="145" t="e">
        <f>VLOOKUP(B1252,DS!$D$3:$I$2489,6,0)</f>
        <v>#N/A</v>
      </c>
      <c r="G1252" s="136"/>
      <c r="H1252" s="136"/>
      <c r="I1252" s="136"/>
      <c r="J1252" s="136"/>
      <c r="K1252" s="136"/>
      <c r="L1252" s="136"/>
      <c r="M1252" s="136"/>
      <c r="N1252" s="136"/>
      <c r="O1252" s="146"/>
      <c r="P1252" s="134">
        <f t="shared" si="20"/>
        <v>0</v>
      </c>
      <c r="Q1252" s="135" t="str">
        <f>VLOOKUP(P1252,IDCODE!$A$1:$B$96,2,0)</f>
        <v>Không</v>
      </c>
      <c r="R1252" s="135" t="e">
        <f>VLOOKUP(B1252,DS!$D$3:$P$2489,13,0)</f>
        <v>#N/A</v>
      </c>
    </row>
    <row r="1253" spans="1:18" ht="13.5">
      <c r="A1253" s="133">
        <v>1247</v>
      </c>
      <c r="B1253" s="142">
        <f>DS!D1249</f>
        <v>0</v>
      </c>
      <c r="C1253" s="143" t="e">
        <f>VLOOKUP(B1253,DS!$D$3:$I$2489,2,0)</f>
        <v>#N/A</v>
      </c>
      <c r="D1253" s="144" t="e">
        <f>VLOOKUP(B1253,DS!$D$3:$I$2489,3,0)</f>
        <v>#N/A</v>
      </c>
      <c r="E1253" s="145" t="e">
        <f>VLOOKUP(B1253,DS!$D$3:$I$2489,5,0)</f>
        <v>#N/A</v>
      </c>
      <c r="F1253" s="145" t="e">
        <f>VLOOKUP(B1253,DS!$D$3:$I$2489,6,0)</f>
        <v>#N/A</v>
      </c>
      <c r="G1253" s="136"/>
      <c r="H1253" s="136"/>
      <c r="I1253" s="136"/>
      <c r="J1253" s="136"/>
      <c r="K1253" s="136"/>
      <c r="L1253" s="136"/>
      <c r="M1253" s="136"/>
      <c r="N1253" s="136"/>
      <c r="O1253" s="146"/>
      <c r="P1253" s="134">
        <f t="shared" si="20"/>
        <v>0</v>
      </c>
      <c r="Q1253" s="135" t="str">
        <f>VLOOKUP(P1253,IDCODE!$A$1:$B$96,2,0)</f>
        <v>Không</v>
      </c>
      <c r="R1253" s="135" t="e">
        <f>VLOOKUP(B1253,DS!$D$3:$P$2489,13,0)</f>
        <v>#N/A</v>
      </c>
    </row>
    <row r="1254" spans="1:18" ht="13.5">
      <c r="A1254" s="133">
        <v>1248</v>
      </c>
      <c r="B1254" s="142">
        <f>DS!D1250</f>
        <v>0</v>
      </c>
      <c r="C1254" s="143" t="e">
        <f>VLOOKUP(B1254,DS!$D$3:$I$2489,2,0)</f>
        <v>#N/A</v>
      </c>
      <c r="D1254" s="144" t="e">
        <f>VLOOKUP(B1254,DS!$D$3:$I$2489,3,0)</f>
        <v>#N/A</v>
      </c>
      <c r="E1254" s="145" t="e">
        <f>VLOOKUP(B1254,DS!$D$3:$I$2489,5,0)</f>
        <v>#N/A</v>
      </c>
      <c r="F1254" s="145" t="e">
        <f>VLOOKUP(B1254,DS!$D$3:$I$2489,6,0)</f>
        <v>#N/A</v>
      </c>
      <c r="G1254" s="136"/>
      <c r="H1254" s="136"/>
      <c r="I1254" s="136"/>
      <c r="J1254" s="136"/>
      <c r="K1254" s="136"/>
      <c r="L1254" s="136"/>
      <c r="M1254" s="136"/>
      <c r="N1254" s="136"/>
      <c r="O1254" s="146"/>
      <c r="P1254" s="134">
        <f t="shared" si="20"/>
        <v>0</v>
      </c>
      <c r="Q1254" s="135" t="str">
        <f>VLOOKUP(P1254,IDCODE!$A$1:$B$96,2,0)</f>
        <v>Không</v>
      </c>
      <c r="R1254" s="135" t="e">
        <f>VLOOKUP(B1254,DS!$D$3:$P$2489,13,0)</f>
        <v>#N/A</v>
      </c>
    </row>
    <row r="1255" spans="1:18" ht="13.5">
      <c r="A1255" s="133">
        <v>1249</v>
      </c>
      <c r="B1255" s="142">
        <f>DS!D1251</f>
        <v>0</v>
      </c>
      <c r="C1255" s="143" t="e">
        <f>VLOOKUP(B1255,DS!$D$3:$I$2489,2,0)</f>
        <v>#N/A</v>
      </c>
      <c r="D1255" s="144" t="e">
        <f>VLOOKUP(B1255,DS!$D$3:$I$2489,3,0)</f>
        <v>#N/A</v>
      </c>
      <c r="E1255" s="145" t="e">
        <f>VLOOKUP(B1255,DS!$D$3:$I$2489,5,0)</f>
        <v>#N/A</v>
      </c>
      <c r="F1255" s="145" t="e">
        <f>VLOOKUP(B1255,DS!$D$3:$I$2489,6,0)</f>
        <v>#N/A</v>
      </c>
      <c r="G1255" s="136"/>
      <c r="H1255" s="136"/>
      <c r="I1255" s="136"/>
      <c r="J1255" s="136"/>
      <c r="K1255" s="136"/>
      <c r="L1255" s="136"/>
      <c r="M1255" s="136"/>
      <c r="N1255" s="136"/>
      <c r="O1255" s="146"/>
      <c r="P1255" s="134">
        <f t="shared" si="20"/>
        <v>0</v>
      </c>
      <c r="Q1255" s="135" t="str">
        <f>VLOOKUP(P1255,IDCODE!$A$1:$B$96,2,0)</f>
        <v>Không</v>
      </c>
      <c r="R1255" s="135" t="e">
        <f>VLOOKUP(B1255,DS!$D$3:$P$2489,13,0)</f>
        <v>#N/A</v>
      </c>
    </row>
    <row r="1256" spans="1:18" ht="13.5">
      <c r="A1256" s="133">
        <v>1250</v>
      </c>
      <c r="B1256" s="142">
        <f>DS!D1252</f>
        <v>0</v>
      </c>
      <c r="C1256" s="143" t="e">
        <f>VLOOKUP(B1256,DS!$D$3:$I$2489,2,0)</f>
        <v>#N/A</v>
      </c>
      <c r="D1256" s="144" t="e">
        <f>VLOOKUP(B1256,DS!$D$3:$I$2489,3,0)</f>
        <v>#N/A</v>
      </c>
      <c r="E1256" s="145" t="e">
        <f>VLOOKUP(B1256,DS!$D$3:$I$2489,5,0)</f>
        <v>#N/A</v>
      </c>
      <c r="F1256" s="145" t="e">
        <f>VLOOKUP(B1256,DS!$D$3:$I$2489,6,0)</f>
        <v>#N/A</v>
      </c>
      <c r="G1256" s="136"/>
      <c r="H1256" s="136"/>
      <c r="I1256" s="136"/>
      <c r="J1256" s="136"/>
      <c r="K1256" s="136"/>
      <c r="L1256" s="136"/>
      <c r="M1256" s="136"/>
      <c r="N1256" s="136"/>
      <c r="O1256" s="146"/>
      <c r="P1256" s="134">
        <f t="shared" si="20"/>
        <v>0</v>
      </c>
      <c r="Q1256" s="135" t="str">
        <f>VLOOKUP(P1256,IDCODE!$A$1:$B$96,2,0)</f>
        <v>Không</v>
      </c>
      <c r="R1256" s="135" t="e">
        <f>VLOOKUP(B1256,DS!$D$3:$P$2489,13,0)</f>
        <v>#N/A</v>
      </c>
    </row>
    <row r="1257" spans="1:18" ht="13.5">
      <c r="A1257" s="133">
        <v>1251</v>
      </c>
      <c r="B1257" s="142">
        <f>DS!D1253</f>
        <v>0</v>
      </c>
      <c r="C1257" s="143" t="e">
        <f>VLOOKUP(B1257,DS!$D$3:$I$2489,2,0)</f>
        <v>#N/A</v>
      </c>
      <c r="D1257" s="144" t="e">
        <f>VLOOKUP(B1257,DS!$D$3:$I$2489,3,0)</f>
        <v>#N/A</v>
      </c>
      <c r="E1257" s="145" t="e">
        <f>VLOOKUP(B1257,DS!$D$3:$I$2489,5,0)</f>
        <v>#N/A</v>
      </c>
      <c r="F1257" s="145" t="e">
        <f>VLOOKUP(B1257,DS!$D$3:$I$2489,6,0)</f>
        <v>#N/A</v>
      </c>
      <c r="G1257" s="136"/>
      <c r="H1257" s="136"/>
      <c r="I1257" s="136"/>
      <c r="J1257" s="136"/>
      <c r="K1257" s="136"/>
      <c r="L1257" s="136"/>
      <c r="M1257" s="136"/>
      <c r="N1257" s="136"/>
      <c r="O1257" s="146"/>
      <c r="P1257" s="134">
        <f t="shared" si="20"/>
        <v>0</v>
      </c>
      <c r="Q1257" s="135" t="str">
        <f>VLOOKUP(P1257,IDCODE!$A$1:$B$96,2,0)</f>
        <v>Không</v>
      </c>
      <c r="R1257" s="135" t="e">
        <f>VLOOKUP(B1257,DS!$D$3:$P$2489,13,0)</f>
        <v>#N/A</v>
      </c>
    </row>
    <row r="1258" spans="1:18" ht="13.5">
      <c r="A1258" s="133">
        <v>1252</v>
      </c>
      <c r="B1258" s="142">
        <f>DS!D1254</f>
        <v>0</v>
      </c>
      <c r="C1258" s="143" t="e">
        <f>VLOOKUP(B1258,DS!$D$3:$I$2489,2,0)</f>
        <v>#N/A</v>
      </c>
      <c r="D1258" s="144" t="e">
        <f>VLOOKUP(B1258,DS!$D$3:$I$2489,3,0)</f>
        <v>#N/A</v>
      </c>
      <c r="E1258" s="145" t="e">
        <f>VLOOKUP(B1258,DS!$D$3:$I$2489,5,0)</f>
        <v>#N/A</v>
      </c>
      <c r="F1258" s="145" t="e">
        <f>VLOOKUP(B1258,DS!$D$3:$I$2489,6,0)</f>
        <v>#N/A</v>
      </c>
      <c r="G1258" s="136"/>
      <c r="H1258" s="136"/>
      <c r="I1258" s="136"/>
      <c r="J1258" s="136"/>
      <c r="K1258" s="136"/>
      <c r="L1258" s="136"/>
      <c r="M1258" s="136"/>
      <c r="N1258" s="136"/>
      <c r="O1258" s="146"/>
      <c r="P1258" s="134">
        <f t="shared" si="20"/>
        <v>0</v>
      </c>
      <c r="Q1258" s="135" t="str">
        <f>VLOOKUP(P1258,IDCODE!$A$1:$B$96,2,0)</f>
        <v>Không</v>
      </c>
      <c r="R1258" s="135" t="e">
        <f>VLOOKUP(B1258,DS!$D$3:$P$2489,13,0)</f>
        <v>#N/A</v>
      </c>
    </row>
    <row r="1259" spans="1:18" ht="13.5">
      <c r="A1259" s="133">
        <v>1253</v>
      </c>
      <c r="B1259" s="142">
        <f>DS!D1255</f>
        <v>0</v>
      </c>
      <c r="C1259" s="143" t="e">
        <f>VLOOKUP(B1259,DS!$D$3:$I$2489,2,0)</f>
        <v>#N/A</v>
      </c>
      <c r="D1259" s="144" t="e">
        <f>VLOOKUP(B1259,DS!$D$3:$I$2489,3,0)</f>
        <v>#N/A</v>
      </c>
      <c r="E1259" s="145" t="e">
        <f>VLOOKUP(B1259,DS!$D$3:$I$2489,5,0)</f>
        <v>#N/A</v>
      </c>
      <c r="F1259" s="145" t="e">
        <f>VLOOKUP(B1259,DS!$D$3:$I$2489,6,0)</f>
        <v>#N/A</v>
      </c>
      <c r="G1259" s="136"/>
      <c r="H1259" s="136"/>
      <c r="I1259" s="136"/>
      <c r="J1259" s="136"/>
      <c r="K1259" s="136"/>
      <c r="L1259" s="136"/>
      <c r="M1259" s="136"/>
      <c r="N1259" s="136"/>
      <c r="O1259" s="146"/>
      <c r="P1259" s="134">
        <f t="shared" si="20"/>
        <v>0</v>
      </c>
      <c r="Q1259" s="135" t="str">
        <f>VLOOKUP(P1259,IDCODE!$A$1:$B$96,2,0)</f>
        <v>Không</v>
      </c>
      <c r="R1259" s="135" t="e">
        <f>VLOOKUP(B1259,DS!$D$3:$P$2489,13,0)</f>
        <v>#N/A</v>
      </c>
    </row>
    <row r="1260" spans="1:18" ht="13.5">
      <c r="A1260" s="133">
        <v>1254</v>
      </c>
      <c r="B1260" s="142">
        <f>DS!D1256</f>
        <v>0</v>
      </c>
      <c r="C1260" s="143" t="e">
        <f>VLOOKUP(B1260,DS!$D$3:$I$2489,2,0)</f>
        <v>#N/A</v>
      </c>
      <c r="D1260" s="144" t="e">
        <f>VLOOKUP(B1260,DS!$D$3:$I$2489,3,0)</f>
        <v>#N/A</v>
      </c>
      <c r="E1260" s="145" t="e">
        <f>VLOOKUP(B1260,DS!$D$3:$I$2489,5,0)</f>
        <v>#N/A</v>
      </c>
      <c r="F1260" s="145" t="e">
        <f>VLOOKUP(B1260,DS!$D$3:$I$2489,6,0)</f>
        <v>#N/A</v>
      </c>
      <c r="G1260" s="136"/>
      <c r="H1260" s="136"/>
      <c r="I1260" s="136"/>
      <c r="J1260" s="136"/>
      <c r="K1260" s="136"/>
      <c r="L1260" s="136"/>
      <c r="M1260" s="136"/>
      <c r="N1260" s="136"/>
      <c r="O1260" s="146"/>
      <c r="P1260" s="134">
        <f t="shared" si="20"/>
        <v>0</v>
      </c>
      <c r="Q1260" s="135" t="str">
        <f>VLOOKUP(P1260,IDCODE!$A$1:$B$96,2,0)</f>
        <v>Không</v>
      </c>
      <c r="R1260" s="135" t="e">
        <f>VLOOKUP(B1260,DS!$D$3:$P$2489,13,0)</f>
        <v>#N/A</v>
      </c>
    </row>
    <row r="1261" spans="1:18" ht="13.5">
      <c r="A1261" s="133">
        <v>1255</v>
      </c>
      <c r="B1261" s="142">
        <f>DS!D1257</f>
        <v>0</v>
      </c>
      <c r="C1261" s="143" t="e">
        <f>VLOOKUP(B1261,DS!$D$3:$I$2489,2,0)</f>
        <v>#N/A</v>
      </c>
      <c r="D1261" s="144" t="e">
        <f>VLOOKUP(B1261,DS!$D$3:$I$2489,3,0)</f>
        <v>#N/A</v>
      </c>
      <c r="E1261" s="145" t="e">
        <f>VLOOKUP(B1261,DS!$D$3:$I$2489,5,0)</f>
        <v>#N/A</v>
      </c>
      <c r="F1261" s="145" t="e">
        <f>VLOOKUP(B1261,DS!$D$3:$I$2489,6,0)</f>
        <v>#N/A</v>
      </c>
      <c r="G1261" s="136"/>
      <c r="H1261" s="136"/>
      <c r="I1261" s="136"/>
      <c r="J1261" s="136"/>
      <c r="K1261" s="136"/>
      <c r="L1261" s="136"/>
      <c r="M1261" s="136"/>
      <c r="N1261" s="136"/>
      <c r="O1261" s="146"/>
      <c r="P1261" s="134">
        <f t="shared" si="20"/>
        <v>0</v>
      </c>
      <c r="Q1261" s="135" t="str">
        <f>VLOOKUP(P1261,IDCODE!$A$1:$B$96,2,0)</f>
        <v>Không</v>
      </c>
      <c r="R1261" s="135" t="e">
        <f>VLOOKUP(B1261,DS!$D$3:$P$2489,13,0)</f>
        <v>#N/A</v>
      </c>
    </row>
    <row r="1262" spans="1:18" ht="13.5">
      <c r="A1262" s="133">
        <v>1256</v>
      </c>
      <c r="B1262" s="142">
        <f>DS!D1258</f>
        <v>0</v>
      </c>
      <c r="C1262" s="143" t="e">
        <f>VLOOKUP(B1262,DS!$D$3:$I$2489,2,0)</f>
        <v>#N/A</v>
      </c>
      <c r="D1262" s="144" t="e">
        <f>VLOOKUP(B1262,DS!$D$3:$I$2489,3,0)</f>
        <v>#N/A</v>
      </c>
      <c r="E1262" s="145" t="e">
        <f>VLOOKUP(B1262,DS!$D$3:$I$2489,5,0)</f>
        <v>#N/A</v>
      </c>
      <c r="F1262" s="145" t="e">
        <f>VLOOKUP(B1262,DS!$D$3:$I$2489,6,0)</f>
        <v>#N/A</v>
      </c>
      <c r="G1262" s="136"/>
      <c r="H1262" s="136"/>
      <c r="I1262" s="136"/>
      <c r="J1262" s="136"/>
      <c r="K1262" s="136"/>
      <c r="L1262" s="136"/>
      <c r="M1262" s="136"/>
      <c r="N1262" s="136"/>
      <c r="O1262" s="146"/>
      <c r="P1262" s="134">
        <f t="shared" si="20"/>
        <v>0</v>
      </c>
      <c r="Q1262" s="135" t="str">
        <f>VLOOKUP(P1262,IDCODE!$A$1:$B$96,2,0)</f>
        <v>Không</v>
      </c>
      <c r="R1262" s="135" t="e">
        <f>VLOOKUP(B1262,DS!$D$3:$P$2489,13,0)</f>
        <v>#N/A</v>
      </c>
    </row>
    <row r="1263" spans="1:18" ht="13.5">
      <c r="A1263" s="133">
        <v>1257</v>
      </c>
      <c r="B1263" s="142">
        <f>DS!D1259</f>
        <v>0</v>
      </c>
      <c r="C1263" s="143" t="e">
        <f>VLOOKUP(B1263,DS!$D$3:$I$2489,2,0)</f>
        <v>#N/A</v>
      </c>
      <c r="D1263" s="144" t="e">
        <f>VLOOKUP(B1263,DS!$D$3:$I$2489,3,0)</f>
        <v>#N/A</v>
      </c>
      <c r="E1263" s="145" t="e">
        <f>VLOOKUP(B1263,DS!$D$3:$I$2489,5,0)</f>
        <v>#N/A</v>
      </c>
      <c r="F1263" s="145" t="e">
        <f>VLOOKUP(B1263,DS!$D$3:$I$2489,6,0)</f>
        <v>#N/A</v>
      </c>
      <c r="G1263" s="136"/>
      <c r="H1263" s="136"/>
      <c r="I1263" s="136"/>
      <c r="J1263" s="136"/>
      <c r="K1263" s="136"/>
      <c r="L1263" s="136"/>
      <c r="M1263" s="136"/>
      <c r="N1263" s="136"/>
      <c r="O1263" s="146"/>
      <c r="P1263" s="134">
        <f t="shared" si="20"/>
        <v>0</v>
      </c>
      <c r="Q1263" s="135" t="str">
        <f>VLOOKUP(P1263,IDCODE!$A$1:$B$96,2,0)</f>
        <v>Không</v>
      </c>
      <c r="R1263" s="135" t="e">
        <f>VLOOKUP(B1263,DS!$D$3:$P$2489,13,0)</f>
        <v>#N/A</v>
      </c>
    </row>
    <row r="1264" spans="1:18" ht="13.5">
      <c r="A1264" s="133">
        <v>1258</v>
      </c>
      <c r="B1264" s="142">
        <f>DS!D1260</f>
        <v>0</v>
      </c>
      <c r="C1264" s="143" t="e">
        <f>VLOOKUP(B1264,DS!$D$3:$I$2489,2,0)</f>
        <v>#N/A</v>
      </c>
      <c r="D1264" s="144" t="e">
        <f>VLOOKUP(B1264,DS!$D$3:$I$2489,3,0)</f>
        <v>#N/A</v>
      </c>
      <c r="E1264" s="145" t="e">
        <f>VLOOKUP(B1264,DS!$D$3:$I$2489,5,0)</f>
        <v>#N/A</v>
      </c>
      <c r="F1264" s="145" t="e">
        <f>VLOOKUP(B1264,DS!$D$3:$I$2489,6,0)</f>
        <v>#N/A</v>
      </c>
      <c r="G1264" s="136"/>
      <c r="H1264" s="136"/>
      <c r="I1264" s="136"/>
      <c r="J1264" s="136"/>
      <c r="K1264" s="136"/>
      <c r="L1264" s="136"/>
      <c r="M1264" s="136"/>
      <c r="N1264" s="136"/>
      <c r="O1264" s="146"/>
      <c r="P1264" s="134">
        <f t="shared" si="20"/>
        <v>0</v>
      </c>
      <c r="Q1264" s="135" t="str">
        <f>VLOOKUP(P1264,IDCODE!$A$1:$B$96,2,0)</f>
        <v>Không</v>
      </c>
      <c r="R1264" s="135" t="e">
        <f>VLOOKUP(B1264,DS!$D$3:$P$2489,13,0)</f>
        <v>#N/A</v>
      </c>
    </row>
    <row r="1265" spans="1:18" ht="13.5">
      <c r="A1265" s="133">
        <v>1259</v>
      </c>
      <c r="B1265" s="142">
        <f>DS!D1261</f>
        <v>0</v>
      </c>
      <c r="C1265" s="143" t="e">
        <f>VLOOKUP(B1265,DS!$D$3:$I$2489,2,0)</f>
        <v>#N/A</v>
      </c>
      <c r="D1265" s="144" t="e">
        <f>VLOOKUP(B1265,DS!$D$3:$I$2489,3,0)</f>
        <v>#N/A</v>
      </c>
      <c r="E1265" s="145" t="e">
        <f>VLOOKUP(B1265,DS!$D$3:$I$2489,5,0)</f>
        <v>#N/A</v>
      </c>
      <c r="F1265" s="145" t="e">
        <f>VLOOKUP(B1265,DS!$D$3:$I$2489,6,0)</f>
        <v>#N/A</v>
      </c>
      <c r="G1265" s="136"/>
      <c r="H1265" s="136"/>
      <c r="I1265" s="136"/>
      <c r="J1265" s="136"/>
      <c r="K1265" s="136"/>
      <c r="L1265" s="136"/>
      <c r="M1265" s="136"/>
      <c r="N1265" s="136"/>
      <c r="O1265" s="146"/>
      <c r="P1265" s="134">
        <f t="shared" si="20"/>
        <v>0</v>
      </c>
      <c r="Q1265" s="135" t="str">
        <f>VLOOKUP(P1265,IDCODE!$A$1:$B$96,2,0)</f>
        <v>Không</v>
      </c>
      <c r="R1265" s="135" t="e">
        <f>VLOOKUP(B1265,DS!$D$3:$P$2489,13,0)</f>
        <v>#N/A</v>
      </c>
    </row>
    <row r="1266" spans="1:18" ht="13.5">
      <c r="A1266" s="133">
        <v>1260</v>
      </c>
      <c r="B1266" s="142">
        <f>DS!D1262</f>
        <v>0</v>
      </c>
      <c r="C1266" s="143" t="e">
        <f>VLOOKUP(B1266,DS!$D$3:$I$2489,2,0)</f>
        <v>#N/A</v>
      </c>
      <c r="D1266" s="144" t="e">
        <f>VLOOKUP(B1266,DS!$D$3:$I$2489,3,0)</f>
        <v>#N/A</v>
      </c>
      <c r="E1266" s="145" t="e">
        <f>VLOOKUP(B1266,DS!$D$3:$I$2489,5,0)</f>
        <v>#N/A</v>
      </c>
      <c r="F1266" s="145" t="e">
        <f>VLOOKUP(B1266,DS!$D$3:$I$2489,6,0)</f>
        <v>#N/A</v>
      </c>
      <c r="G1266" s="136"/>
      <c r="H1266" s="136"/>
      <c r="I1266" s="136"/>
      <c r="J1266" s="136"/>
      <c r="K1266" s="136"/>
      <c r="L1266" s="136"/>
      <c r="M1266" s="136"/>
      <c r="N1266" s="136"/>
      <c r="O1266" s="146"/>
      <c r="P1266" s="134">
        <f t="shared" si="20"/>
        <v>0</v>
      </c>
      <c r="Q1266" s="135" t="str">
        <f>VLOOKUP(P1266,IDCODE!$A$1:$B$96,2,0)</f>
        <v>Không</v>
      </c>
      <c r="R1266" s="135" t="e">
        <f>VLOOKUP(B1266,DS!$D$3:$P$2489,13,0)</f>
        <v>#N/A</v>
      </c>
    </row>
    <row r="1267" spans="1:18" ht="13.5">
      <c r="A1267" s="133">
        <v>1261</v>
      </c>
      <c r="B1267" s="142">
        <f>DS!D1263</f>
        <v>0</v>
      </c>
      <c r="C1267" s="143" t="e">
        <f>VLOOKUP(B1267,DS!$D$3:$I$2489,2,0)</f>
        <v>#N/A</v>
      </c>
      <c r="D1267" s="144" t="e">
        <f>VLOOKUP(B1267,DS!$D$3:$I$2489,3,0)</f>
        <v>#N/A</v>
      </c>
      <c r="E1267" s="145" t="e">
        <f>VLOOKUP(B1267,DS!$D$3:$I$2489,5,0)</f>
        <v>#N/A</v>
      </c>
      <c r="F1267" s="145" t="e">
        <f>VLOOKUP(B1267,DS!$D$3:$I$2489,6,0)</f>
        <v>#N/A</v>
      </c>
      <c r="G1267" s="136"/>
      <c r="H1267" s="136"/>
      <c r="I1267" s="136"/>
      <c r="J1267" s="136"/>
      <c r="K1267" s="136"/>
      <c r="L1267" s="136"/>
      <c r="M1267" s="136"/>
      <c r="N1267" s="136"/>
      <c r="O1267" s="146"/>
      <c r="P1267" s="134">
        <f t="shared" si="20"/>
        <v>0</v>
      </c>
      <c r="Q1267" s="135" t="str">
        <f>VLOOKUP(P1267,IDCODE!$A$1:$B$96,2,0)</f>
        <v>Không</v>
      </c>
      <c r="R1267" s="135" t="e">
        <f>VLOOKUP(B1267,DS!$D$3:$P$2489,13,0)</f>
        <v>#N/A</v>
      </c>
    </row>
    <row r="1268" spans="1:18" ht="13.5">
      <c r="A1268" s="133">
        <v>1262</v>
      </c>
      <c r="B1268" s="142">
        <f>DS!D1264</f>
        <v>0</v>
      </c>
      <c r="C1268" s="143" t="e">
        <f>VLOOKUP(B1268,DS!$D$3:$I$2489,2,0)</f>
        <v>#N/A</v>
      </c>
      <c r="D1268" s="144" t="e">
        <f>VLOOKUP(B1268,DS!$D$3:$I$2489,3,0)</f>
        <v>#N/A</v>
      </c>
      <c r="E1268" s="145" t="e">
        <f>VLOOKUP(B1268,DS!$D$3:$I$2489,5,0)</f>
        <v>#N/A</v>
      </c>
      <c r="F1268" s="145" t="e">
        <f>VLOOKUP(B1268,DS!$D$3:$I$2489,6,0)</f>
        <v>#N/A</v>
      </c>
      <c r="G1268" s="136"/>
      <c r="H1268" s="136"/>
      <c r="I1268" s="136"/>
      <c r="J1268" s="136"/>
      <c r="K1268" s="136"/>
      <c r="L1268" s="136"/>
      <c r="M1268" s="136"/>
      <c r="N1268" s="136"/>
      <c r="O1268" s="146"/>
      <c r="P1268" s="134">
        <f t="shared" si="20"/>
        <v>0</v>
      </c>
      <c r="Q1268" s="135" t="str">
        <f>VLOOKUP(P1268,IDCODE!$A$1:$B$96,2,0)</f>
        <v>Không</v>
      </c>
      <c r="R1268" s="135" t="e">
        <f>VLOOKUP(B1268,DS!$D$3:$P$2489,13,0)</f>
        <v>#N/A</v>
      </c>
    </row>
    <row r="1269" spans="1:18" ht="13.5">
      <c r="A1269" s="133">
        <v>1263</v>
      </c>
      <c r="B1269" s="142">
        <f>DS!D1265</f>
        <v>0</v>
      </c>
      <c r="C1269" s="143" t="e">
        <f>VLOOKUP(B1269,DS!$D$3:$I$2489,2,0)</f>
        <v>#N/A</v>
      </c>
      <c r="D1269" s="144" t="e">
        <f>VLOOKUP(B1269,DS!$D$3:$I$2489,3,0)</f>
        <v>#N/A</v>
      </c>
      <c r="E1269" s="145" t="e">
        <f>VLOOKUP(B1269,DS!$D$3:$I$2489,5,0)</f>
        <v>#N/A</v>
      </c>
      <c r="F1269" s="145" t="e">
        <f>VLOOKUP(B1269,DS!$D$3:$I$2489,6,0)</f>
        <v>#N/A</v>
      </c>
      <c r="G1269" s="136"/>
      <c r="H1269" s="136"/>
      <c r="I1269" s="136"/>
      <c r="J1269" s="136"/>
      <c r="K1269" s="136"/>
      <c r="L1269" s="136"/>
      <c r="M1269" s="136"/>
      <c r="N1269" s="136"/>
      <c r="O1269" s="146"/>
      <c r="P1269" s="134">
        <f t="shared" si="20"/>
        <v>0</v>
      </c>
      <c r="Q1269" s="135" t="str">
        <f>VLOOKUP(P1269,IDCODE!$A$1:$B$96,2,0)</f>
        <v>Không</v>
      </c>
      <c r="R1269" s="135" t="e">
        <f>VLOOKUP(B1269,DS!$D$3:$P$2489,13,0)</f>
        <v>#N/A</v>
      </c>
    </row>
    <row r="1270" spans="1:18" ht="13.5">
      <c r="A1270" s="133">
        <v>1264</v>
      </c>
      <c r="B1270" s="142">
        <f>DS!D1266</f>
        <v>0</v>
      </c>
      <c r="C1270" s="143" t="e">
        <f>VLOOKUP(B1270,DS!$D$3:$I$2489,2,0)</f>
        <v>#N/A</v>
      </c>
      <c r="D1270" s="144" t="e">
        <f>VLOOKUP(B1270,DS!$D$3:$I$2489,3,0)</f>
        <v>#N/A</v>
      </c>
      <c r="E1270" s="145" t="e">
        <f>VLOOKUP(B1270,DS!$D$3:$I$2489,5,0)</f>
        <v>#N/A</v>
      </c>
      <c r="F1270" s="145" t="e">
        <f>VLOOKUP(B1270,DS!$D$3:$I$2489,6,0)</f>
        <v>#N/A</v>
      </c>
      <c r="G1270" s="136"/>
      <c r="H1270" s="136"/>
      <c r="I1270" s="136"/>
      <c r="J1270" s="136"/>
      <c r="K1270" s="136"/>
      <c r="L1270" s="136"/>
      <c r="M1270" s="136"/>
      <c r="N1270" s="136"/>
      <c r="O1270" s="146"/>
      <c r="P1270" s="134">
        <f t="shared" si="20"/>
        <v>0</v>
      </c>
      <c r="Q1270" s="135" t="str">
        <f>VLOOKUP(P1270,IDCODE!$A$1:$B$96,2,0)</f>
        <v>Không</v>
      </c>
      <c r="R1270" s="135" t="e">
        <f>VLOOKUP(B1270,DS!$D$3:$P$2489,13,0)</f>
        <v>#N/A</v>
      </c>
    </row>
    <row r="1271" spans="1:18" ht="13.5">
      <c r="A1271" s="133">
        <v>1265</v>
      </c>
      <c r="B1271" s="142">
        <f>DS!D1267</f>
        <v>0</v>
      </c>
      <c r="C1271" s="143" t="e">
        <f>VLOOKUP(B1271,DS!$D$3:$I$2489,2,0)</f>
        <v>#N/A</v>
      </c>
      <c r="D1271" s="144" t="e">
        <f>VLOOKUP(B1271,DS!$D$3:$I$2489,3,0)</f>
        <v>#N/A</v>
      </c>
      <c r="E1271" s="145" t="e">
        <f>VLOOKUP(B1271,DS!$D$3:$I$2489,5,0)</f>
        <v>#N/A</v>
      </c>
      <c r="F1271" s="145" t="e">
        <f>VLOOKUP(B1271,DS!$D$3:$I$2489,6,0)</f>
        <v>#N/A</v>
      </c>
      <c r="G1271" s="136"/>
      <c r="H1271" s="136"/>
      <c r="I1271" s="136"/>
      <c r="J1271" s="136"/>
      <c r="K1271" s="136"/>
      <c r="L1271" s="136"/>
      <c r="M1271" s="136"/>
      <c r="N1271" s="136"/>
      <c r="O1271" s="146"/>
      <c r="P1271" s="134">
        <f t="shared" si="20"/>
        <v>0</v>
      </c>
      <c r="Q1271" s="135" t="str">
        <f>VLOOKUP(P1271,IDCODE!$A$1:$B$96,2,0)</f>
        <v>Không</v>
      </c>
      <c r="R1271" s="135" t="e">
        <f>VLOOKUP(B1271,DS!$D$3:$P$2489,13,0)</f>
        <v>#N/A</v>
      </c>
    </row>
    <row r="1272" spans="1:18" ht="13.5">
      <c r="A1272" s="133">
        <v>1266</v>
      </c>
      <c r="B1272" s="142">
        <f>DS!D1268</f>
        <v>0</v>
      </c>
      <c r="C1272" s="143" t="e">
        <f>VLOOKUP(B1272,DS!$D$3:$I$2489,2,0)</f>
        <v>#N/A</v>
      </c>
      <c r="D1272" s="144" t="e">
        <f>VLOOKUP(B1272,DS!$D$3:$I$2489,3,0)</f>
        <v>#N/A</v>
      </c>
      <c r="E1272" s="145" t="e">
        <f>VLOOKUP(B1272,DS!$D$3:$I$2489,5,0)</f>
        <v>#N/A</v>
      </c>
      <c r="F1272" s="145" t="e">
        <f>VLOOKUP(B1272,DS!$D$3:$I$2489,6,0)</f>
        <v>#N/A</v>
      </c>
      <c r="G1272" s="136"/>
      <c r="H1272" s="136"/>
      <c r="I1272" s="136"/>
      <c r="J1272" s="136"/>
      <c r="K1272" s="136"/>
      <c r="L1272" s="136"/>
      <c r="M1272" s="136"/>
      <c r="N1272" s="136"/>
      <c r="O1272" s="146"/>
      <c r="P1272" s="134">
        <f t="shared" si="20"/>
        <v>0</v>
      </c>
      <c r="Q1272" s="135" t="str">
        <f>VLOOKUP(P1272,IDCODE!$A$1:$B$96,2,0)</f>
        <v>Không</v>
      </c>
      <c r="R1272" s="135" t="e">
        <f>VLOOKUP(B1272,DS!$D$3:$P$2489,13,0)</f>
        <v>#N/A</v>
      </c>
    </row>
    <row r="1273" spans="1:18" ht="13.5">
      <c r="A1273" s="133">
        <v>1267</v>
      </c>
      <c r="B1273" s="142">
        <f>DS!D1269</f>
        <v>0</v>
      </c>
      <c r="C1273" s="143" t="e">
        <f>VLOOKUP(B1273,DS!$D$3:$I$2489,2,0)</f>
        <v>#N/A</v>
      </c>
      <c r="D1273" s="144" t="e">
        <f>VLOOKUP(B1273,DS!$D$3:$I$2489,3,0)</f>
        <v>#N/A</v>
      </c>
      <c r="E1273" s="145" t="e">
        <f>VLOOKUP(B1273,DS!$D$3:$I$2489,5,0)</f>
        <v>#N/A</v>
      </c>
      <c r="F1273" s="145" t="e">
        <f>VLOOKUP(B1273,DS!$D$3:$I$2489,6,0)</f>
        <v>#N/A</v>
      </c>
      <c r="G1273" s="136"/>
      <c r="H1273" s="136"/>
      <c r="I1273" s="136"/>
      <c r="J1273" s="136"/>
      <c r="K1273" s="136"/>
      <c r="L1273" s="136"/>
      <c r="M1273" s="136"/>
      <c r="N1273" s="136"/>
      <c r="O1273" s="146"/>
      <c r="P1273" s="134">
        <f t="shared" si="20"/>
        <v>0</v>
      </c>
      <c r="Q1273" s="135" t="str">
        <f>VLOOKUP(P1273,IDCODE!$A$1:$B$96,2,0)</f>
        <v>Không</v>
      </c>
      <c r="R1273" s="135" t="e">
        <f>VLOOKUP(B1273,DS!$D$3:$P$2489,13,0)</f>
        <v>#N/A</v>
      </c>
    </row>
    <row r="1274" spans="1:18" ht="13.5">
      <c r="A1274" s="133">
        <v>1268</v>
      </c>
      <c r="B1274" s="142">
        <f>DS!D1270</f>
        <v>0</v>
      </c>
      <c r="C1274" s="143" t="e">
        <f>VLOOKUP(B1274,DS!$D$3:$I$2489,2,0)</f>
        <v>#N/A</v>
      </c>
      <c r="D1274" s="144" t="e">
        <f>VLOOKUP(B1274,DS!$D$3:$I$2489,3,0)</f>
        <v>#N/A</v>
      </c>
      <c r="E1274" s="145" t="e">
        <f>VLOOKUP(B1274,DS!$D$3:$I$2489,5,0)</f>
        <v>#N/A</v>
      </c>
      <c r="F1274" s="145" t="e">
        <f>VLOOKUP(B1274,DS!$D$3:$I$2489,6,0)</f>
        <v>#N/A</v>
      </c>
      <c r="G1274" s="136"/>
      <c r="H1274" s="136"/>
      <c r="I1274" s="136"/>
      <c r="J1274" s="136"/>
      <c r="K1274" s="136"/>
      <c r="L1274" s="136"/>
      <c r="M1274" s="136"/>
      <c r="N1274" s="136"/>
      <c r="O1274" s="146"/>
      <c r="P1274" s="134">
        <f t="shared" si="20"/>
        <v>0</v>
      </c>
      <c r="Q1274" s="135" t="str">
        <f>VLOOKUP(P1274,IDCODE!$A$1:$B$96,2,0)</f>
        <v>Không</v>
      </c>
      <c r="R1274" s="135" t="e">
        <f>VLOOKUP(B1274,DS!$D$3:$P$2489,13,0)</f>
        <v>#N/A</v>
      </c>
    </row>
    <row r="1275" spans="1:18" ht="13.5">
      <c r="A1275" s="133">
        <v>1269</v>
      </c>
      <c r="B1275" s="142">
        <f>DS!D1271</f>
        <v>0</v>
      </c>
      <c r="C1275" s="143" t="e">
        <f>VLOOKUP(B1275,DS!$D$3:$I$2489,2,0)</f>
        <v>#N/A</v>
      </c>
      <c r="D1275" s="144" t="e">
        <f>VLOOKUP(B1275,DS!$D$3:$I$2489,3,0)</f>
        <v>#N/A</v>
      </c>
      <c r="E1275" s="145" t="e">
        <f>VLOOKUP(B1275,DS!$D$3:$I$2489,5,0)</f>
        <v>#N/A</v>
      </c>
      <c r="F1275" s="145" t="e">
        <f>VLOOKUP(B1275,DS!$D$3:$I$2489,6,0)</f>
        <v>#N/A</v>
      </c>
      <c r="G1275" s="136"/>
      <c r="H1275" s="136"/>
      <c r="I1275" s="136"/>
      <c r="J1275" s="136"/>
      <c r="K1275" s="136"/>
      <c r="L1275" s="136"/>
      <c r="M1275" s="136"/>
      <c r="N1275" s="136"/>
      <c r="O1275" s="146"/>
      <c r="P1275" s="134">
        <f t="shared" si="20"/>
        <v>0</v>
      </c>
      <c r="Q1275" s="135" t="str">
        <f>VLOOKUP(P1275,IDCODE!$A$1:$B$96,2,0)</f>
        <v>Không</v>
      </c>
      <c r="R1275" s="135" t="e">
        <f>VLOOKUP(B1275,DS!$D$3:$P$2489,13,0)</f>
        <v>#N/A</v>
      </c>
    </row>
    <row r="1276" spans="1:18" ht="13.5">
      <c r="A1276" s="133">
        <v>1270</v>
      </c>
      <c r="B1276" s="142">
        <f>DS!D1272</f>
        <v>0</v>
      </c>
      <c r="C1276" s="143" t="e">
        <f>VLOOKUP(B1276,DS!$D$3:$I$2489,2,0)</f>
        <v>#N/A</v>
      </c>
      <c r="D1276" s="144" t="e">
        <f>VLOOKUP(B1276,DS!$D$3:$I$2489,3,0)</f>
        <v>#N/A</v>
      </c>
      <c r="E1276" s="145" t="e">
        <f>VLOOKUP(B1276,DS!$D$3:$I$2489,5,0)</f>
        <v>#N/A</v>
      </c>
      <c r="F1276" s="145" t="e">
        <f>VLOOKUP(B1276,DS!$D$3:$I$2489,6,0)</f>
        <v>#N/A</v>
      </c>
      <c r="G1276" s="136"/>
      <c r="H1276" s="136"/>
      <c r="I1276" s="136"/>
      <c r="J1276" s="136"/>
      <c r="K1276" s="136"/>
      <c r="L1276" s="136"/>
      <c r="M1276" s="136"/>
      <c r="N1276" s="136"/>
      <c r="O1276" s="146"/>
      <c r="P1276" s="134">
        <f t="shared" si="20"/>
        <v>0</v>
      </c>
      <c r="Q1276" s="135" t="str">
        <f>VLOOKUP(P1276,IDCODE!$A$1:$B$96,2,0)</f>
        <v>Không</v>
      </c>
      <c r="R1276" s="135" t="e">
        <f>VLOOKUP(B1276,DS!$D$3:$P$2489,13,0)</f>
        <v>#N/A</v>
      </c>
    </row>
    <row r="1277" spans="1:18" ht="13.5">
      <c r="A1277" s="133">
        <v>1271</v>
      </c>
      <c r="B1277" s="142">
        <f>DS!D1273</f>
        <v>0</v>
      </c>
      <c r="C1277" s="143" t="e">
        <f>VLOOKUP(B1277,DS!$D$3:$I$2489,2,0)</f>
        <v>#N/A</v>
      </c>
      <c r="D1277" s="144" t="e">
        <f>VLOOKUP(B1277,DS!$D$3:$I$2489,3,0)</f>
        <v>#N/A</v>
      </c>
      <c r="E1277" s="145" t="e">
        <f>VLOOKUP(B1277,DS!$D$3:$I$2489,5,0)</f>
        <v>#N/A</v>
      </c>
      <c r="F1277" s="145" t="e">
        <f>VLOOKUP(B1277,DS!$D$3:$I$2489,6,0)</f>
        <v>#N/A</v>
      </c>
      <c r="G1277" s="136"/>
      <c r="H1277" s="136"/>
      <c r="I1277" s="136"/>
      <c r="J1277" s="136"/>
      <c r="K1277" s="136"/>
      <c r="L1277" s="136"/>
      <c r="M1277" s="136"/>
      <c r="N1277" s="136"/>
      <c r="O1277" s="146"/>
      <c r="P1277" s="134">
        <f t="shared" si="20"/>
        <v>0</v>
      </c>
      <c r="Q1277" s="135" t="str">
        <f>VLOOKUP(P1277,IDCODE!$A$1:$B$96,2,0)</f>
        <v>Không</v>
      </c>
      <c r="R1277" s="135" t="e">
        <f>VLOOKUP(B1277,DS!$D$3:$P$2489,13,0)</f>
        <v>#N/A</v>
      </c>
    </row>
    <row r="1278" spans="1:18" ht="13.5">
      <c r="A1278" s="133">
        <v>1272</v>
      </c>
      <c r="B1278" s="142">
        <f>DS!D1274</f>
        <v>0</v>
      </c>
      <c r="C1278" s="143" t="e">
        <f>VLOOKUP(B1278,DS!$D$3:$I$2489,2,0)</f>
        <v>#N/A</v>
      </c>
      <c r="D1278" s="144" t="e">
        <f>VLOOKUP(B1278,DS!$D$3:$I$2489,3,0)</f>
        <v>#N/A</v>
      </c>
      <c r="E1278" s="145" t="e">
        <f>VLOOKUP(B1278,DS!$D$3:$I$2489,5,0)</f>
        <v>#N/A</v>
      </c>
      <c r="F1278" s="145" t="e">
        <f>VLOOKUP(B1278,DS!$D$3:$I$2489,6,0)</f>
        <v>#N/A</v>
      </c>
      <c r="G1278" s="136"/>
      <c r="H1278" s="136"/>
      <c r="I1278" s="136"/>
      <c r="J1278" s="136"/>
      <c r="K1278" s="136"/>
      <c r="L1278" s="136"/>
      <c r="M1278" s="136"/>
      <c r="N1278" s="136"/>
      <c r="O1278" s="146"/>
      <c r="P1278" s="134">
        <f t="shared" si="20"/>
        <v>0</v>
      </c>
      <c r="Q1278" s="135" t="str">
        <f>VLOOKUP(P1278,IDCODE!$A$1:$B$96,2,0)</f>
        <v>Không</v>
      </c>
      <c r="R1278" s="135" t="e">
        <f>VLOOKUP(B1278,DS!$D$3:$P$2489,13,0)</f>
        <v>#N/A</v>
      </c>
    </row>
    <row r="1279" spans="1:18" ht="13.5">
      <c r="A1279" s="133">
        <v>1273</v>
      </c>
      <c r="B1279" s="142">
        <f>DS!D1275</f>
        <v>0</v>
      </c>
      <c r="C1279" s="143" t="e">
        <f>VLOOKUP(B1279,DS!$D$3:$I$2489,2,0)</f>
        <v>#N/A</v>
      </c>
      <c r="D1279" s="144" t="e">
        <f>VLOOKUP(B1279,DS!$D$3:$I$2489,3,0)</f>
        <v>#N/A</v>
      </c>
      <c r="E1279" s="145" t="e">
        <f>VLOOKUP(B1279,DS!$D$3:$I$2489,5,0)</f>
        <v>#N/A</v>
      </c>
      <c r="F1279" s="145" t="e">
        <f>VLOOKUP(B1279,DS!$D$3:$I$2489,6,0)</f>
        <v>#N/A</v>
      </c>
      <c r="G1279" s="136"/>
      <c r="H1279" s="136"/>
      <c r="I1279" s="136"/>
      <c r="J1279" s="136"/>
      <c r="K1279" s="136"/>
      <c r="L1279" s="136"/>
      <c r="M1279" s="136"/>
      <c r="N1279" s="136"/>
      <c r="O1279" s="146"/>
      <c r="P1279" s="134">
        <f t="shared" si="20"/>
        <v>0</v>
      </c>
      <c r="Q1279" s="135" t="str">
        <f>VLOOKUP(P1279,IDCODE!$A$1:$B$96,2,0)</f>
        <v>Không</v>
      </c>
      <c r="R1279" s="135" t="e">
        <f>VLOOKUP(B1279,DS!$D$3:$P$2489,13,0)</f>
        <v>#N/A</v>
      </c>
    </row>
    <row r="1280" spans="1:18" ht="13.5">
      <c r="A1280" s="133">
        <v>1274</v>
      </c>
      <c r="B1280" s="142">
        <f>DS!D1276</f>
        <v>0</v>
      </c>
      <c r="C1280" s="143" t="e">
        <f>VLOOKUP(B1280,DS!$D$3:$I$2489,2,0)</f>
        <v>#N/A</v>
      </c>
      <c r="D1280" s="144" t="e">
        <f>VLOOKUP(B1280,DS!$D$3:$I$2489,3,0)</f>
        <v>#N/A</v>
      </c>
      <c r="E1280" s="145" t="e">
        <f>VLOOKUP(B1280,DS!$D$3:$I$2489,5,0)</f>
        <v>#N/A</v>
      </c>
      <c r="F1280" s="145" t="e">
        <f>VLOOKUP(B1280,DS!$D$3:$I$2489,6,0)</f>
        <v>#N/A</v>
      </c>
      <c r="G1280" s="136"/>
      <c r="H1280" s="136"/>
      <c r="I1280" s="136"/>
      <c r="J1280" s="136"/>
      <c r="K1280" s="136"/>
      <c r="L1280" s="136"/>
      <c r="M1280" s="136"/>
      <c r="N1280" s="136"/>
      <c r="O1280" s="146"/>
      <c r="P1280" s="134">
        <f t="shared" si="20"/>
        <v>0</v>
      </c>
      <c r="Q1280" s="135" t="str">
        <f>VLOOKUP(P1280,IDCODE!$A$1:$B$96,2,0)</f>
        <v>Không</v>
      </c>
      <c r="R1280" s="135" t="e">
        <f>VLOOKUP(B1280,DS!$D$3:$P$2489,13,0)</f>
        <v>#N/A</v>
      </c>
    </row>
    <row r="1281" spans="1:18" ht="13.5">
      <c r="A1281" s="133">
        <v>1275</v>
      </c>
      <c r="B1281" s="142">
        <f>DS!D1277</f>
        <v>0</v>
      </c>
      <c r="C1281" s="143" t="e">
        <f>VLOOKUP(B1281,DS!$D$3:$I$2489,2,0)</f>
        <v>#N/A</v>
      </c>
      <c r="D1281" s="144" t="e">
        <f>VLOOKUP(B1281,DS!$D$3:$I$2489,3,0)</f>
        <v>#N/A</v>
      </c>
      <c r="E1281" s="145" t="e">
        <f>VLOOKUP(B1281,DS!$D$3:$I$2489,5,0)</f>
        <v>#N/A</v>
      </c>
      <c r="F1281" s="145" t="e">
        <f>VLOOKUP(B1281,DS!$D$3:$I$2489,6,0)</f>
        <v>#N/A</v>
      </c>
      <c r="G1281" s="136"/>
      <c r="H1281" s="136"/>
      <c r="I1281" s="136"/>
      <c r="J1281" s="136"/>
      <c r="K1281" s="136"/>
      <c r="L1281" s="136"/>
      <c r="M1281" s="136"/>
      <c r="N1281" s="136"/>
      <c r="O1281" s="146"/>
      <c r="P1281" s="134">
        <f t="shared" si="20"/>
        <v>0</v>
      </c>
      <c r="Q1281" s="135" t="str">
        <f>VLOOKUP(P1281,IDCODE!$A$1:$B$96,2,0)</f>
        <v>Không</v>
      </c>
      <c r="R1281" s="135" t="e">
        <f>VLOOKUP(B1281,DS!$D$3:$P$2489,13,0)</f>
        <v>#N/A</v>
      </c>
    </row>
    <row r="1282" spans="1:18" ht="13.5">
      <c r="A1282" s="133">
        <v>1276</v>
      </c>
      <c r="B1282" s="142">
        <f>DS!D1278</f>
        <v>0</v>
      </c>
      <c r="C1282" s="143" t="e">
        <f>VLOOKUP(B1282,DS!$D$3:$I$2489,2,0)</f>
        <v>#N/A</v>
      </c>
      <c r="D1282" s="144" t="e">
        <f>VLOOKUP(B1282,DS!$D$3:$I$2489,3,0)</f>
        <v>#N/A</v>
      </c>
      <c r="E1282" s="145" t="e">
        <f>VLOOKUP(B1282,DS!$D$3:$I$2489,5,0)</f>
        <v>#N/A</v>
      </c>
      <c r="F1282" s="145" t="e">
        <f>VLOOKUP(B1282,DS!$D$3:$I$2489,6,0)</f>
        <v>#N/A</v>
      </c>
      <c r="G1282" s="136"/>
      <c r="H1282" s="136"/>
      <c r="I1282" s="136"/>
      <c r="J1282" s="136"/>
      <c r="K1282" s="136"/>
      <c r="L1282" s="136"/>
      <c r="M1282" s="136"/>
      <c r="N1282" s="136"/>
      <c r="O1282" s="146"/>
      <c r="P1282" s="134">
        <f t="shared" si="20"/>
        <v>0</v>
      </c>
      <c r="Q1282" s="135" t="str">
        <f>VLOOKUP(P1282,IDCODE!$A$1:$B$96,2,0)</f>
        <v>Không</v>
      </c>
      <c r="R1282" s="135" t="e">
        <f>VLOOKUP(B1282,DS!$D$3:$P$2489,13,0)</f>
        <v>#N/A</v>
      </c>
    </row>
    <row r="1283" spans="1:18" ht="13.5">
      <c r="A1283" s="133">
        <v>1277</v>
      </c>
      <c r="B1283" s="142">
        <f>DS!D1279</f>
        <v>0</v>
      </c>
      <c r="C1283" s="143" t="e">
        <f>VLOOKUP(B1283,DS!$D$3:$I$2489,2,0)</f>
        <v>#N/A</v>
      </c>
      <c r="D1283" s="144" t="e">
        <f>VLOOKUP(B1283,DS!$D$3:$I$2489,3,0)</f>
        <v>#N/A</v>
      </c>
      <c r="E1283" s="145" t="e">
        <f>VLOOKUP(B1283,DS!$D$3:$I$2489,5,0)</f>
        <v>#N/A</v>
      </c>
      <c r="F1283" s="145" t="e">
        <f>VLOOKUP(B1283,DS!$D$3:$I$2489,6,0)</f>
        <v>#N/A</v>
      </c>
      <c r="G1283" s="136"/>
      <c r="H1283" s="136"/>
      <c r="I1283" s="136"/>
      <c r="J1283" s="136"/>
      <c r="K1283" s="136"/>
      <c r="L1283" s="136"/>
      <c r="M1283" s="136"/>
      <c r="N1283" s="136"/>
      <c r="O1283" s="146"/>
      <c r="P1283" s="134">
        <f t="shared" si="20"/>
        <v>0</v>
      </c>
      <c r="Q1283" s="135" t="str">
        <f>VLOOKUP(P1283,IDCODE!$A$1:$B$96,2,0)</f>
        <v>Không</v>
      </c>
      <c r="R1283" s="135" t="e">
        <f>VLOOKUP(B1283,DS!$D$3:$P$2489,13,0)</f>
        <v>#N/A</v>
      </c>
    </row>
    <row r="1284" spans="1:18" ht="13.5">
      <c r="A1284" s="133">
        <v>1278</v>
      </c>
      <c r="B1284" s="142">
        <f>DS!D1280</f>
        <v>0</v>
      </c>
      <c r="C1284" s="143" t="e">
        <f>VLOOKUP(B1284,DS!$D$3:$I$2489,2,0)</f>
        <v>#N/A</v>
      </c>
      <c r="D1284" s="144" t="e">
        <f>VLOOKUP(B1284,DS!$D$3:$I$2489,3,0)</f>
        <v>#N/A</v>
      </c>
      <c r="E1284" s="145" t="e">
        <f>VLOOKUP(B1284,DS!$D$3:$I$2489,5,0)</f>
        <v>#N/A</v>
      </c>
      <c r="F1284" s="145" t="e">
        <f>VLOOKUP(B1284,DS!$D$3:$I$2489,6,0)</f>
        <v>#N/A</v>
      </c>
      <c r="G1284" s="136"/>
      <c r="H1284" s="136"/>
      <c r="I1284" s="136"/>
      <c r="J1284" s="136"/>
      <c r="K1284" s="136"/>
      <c r="L1284" s="136"/>
      <c r="M1284" s="136"/>
      <c r="N1284" s="136"/>
      <c r="O1284" s="146"/>
      <c r="P1284" s="134">
        <f t="shared" si="20"/>
        <v>0</v>
      </c>
      <c r="Q1284" s="135" t="str">
        <f>VLOOKUP(P1284,IDCODE!$A$1:$B$96,2,0)</f>
        <v>Không</v>
      </c>
      <c r="R1284" s="135" t="e">
        <f>VLOOKUP(B1284,DS!$D$3:$P$2489,13,0)</f>
        <v>#N/A</v>
      </c>
    </row>
    <row r="1285" spans="1:18" ht="13.5">
      <c r="A1285" s="133">
        <v>1279</v>
      </c>
      <c r="B1285" s="142">
        <f>DS!D1281</f>
        <v>0</v>
      </c>
      <c r="C1285" s="143" t="e">
        <f>VLOOKUP(B1285,DS!$D$3:$I$2489,2,0)</f>
        <v>#N/A</v>
      </c>
      <c r="D1285" s="144" t="e">
        <f>VLOOKUP(B1285,DS!$D$3:$I$2489,3,0)</f>
        <v>#N/A</v>
      </c>
      <c r="E1285" s="145" t="e">
        <f>VLOOKUP(B1285,DS!$D$3:$I$2489,5,0)</f>
        <v>#N/A</v>
      </c>
      <c r="F1285" s="145" t="e">
        <f>VLOOKUP(B1285,DS!$D$3:$I$2489,6,0)</f>
        <v>#N/A</v>
      </c>
      <c r="G1285" s="136"/>
      <c r="H1285" s="136"/>
      <c r="I1285" s="136"/>
      <c r="J1285" s="136"/>
      <c r="K1285" s="136"/>
      <c r="L1285" s="136"/>
      <c r="M1285" s="136"/>
      <c r="N1285" s="136"/>
      <c r="O1285" s="146"/>
      <c r="P1285" s="134">
        <f t="shared" si="20"/>
        <v>0</v>
      </c>
      <c r="Q1285" s="135" t="str">
        <f>VLOOKUP(P1285,IDCODE!$A$1:$B$96,2,0)</f>
        <v>Không</v>
      </c>
      <c r="R1285" s="135" t="e">
        <f>VLOOKUP(B1285,DS!$D$3:$P$2489,13,0)</f>
        <v>#N/A</v>
      </c>
    </row>
    <row r="1286" spans="1:18" ht="13.5">
      <c r="A1286" s="133">
        <v>1280</v>
      </c>
      <c r="B1286" s="142">
        <f>DS!D1282</f>
        <v>0</v>
      </c>
      <c r="C1286" s="143" t="e">
        <f>VLOOKUP(B1286,DS!$D$3:$I$2489,2,0)</f>
        <v>#N/A</v>
      </c>
      <c r="D1286" s="144" t="e">
        <f>VLOOKUP(B1286,DS!$D$3:$I$2489,3,0)</f>
        <v>#N/A</v>
      </c>
      <c r="E1286" s="145" t="e">
        <f>VLOOKUP(B1286,DS!$D$3:$I$2489,5,0)</f>
        <v>#N/A</v>
      </c>
      <c r="F1286" s="145" t="e">
        <f>VLOOKUP(B1286,DS!$D$3:$I$2489,6,0)</f>
        <v>#N/A</v>
      </c>
      <c r="G1286" s="136"/>
      <c r="H1286" s="136"/>
      <c r="I1286" s="136"/>
      <c r="J1286" s="136"/>
      <c r="K1286" s="136"/>
      <c r="L1286" s="136"/>
      <c r="M1286" s="136"/>
      <c r="N1286" s="136"/>
      <c r="O1286" s="146"/>
      <c r="P1286" s="134">
        <f t="shared" si="20"/>
        <v>0</v>
      </c>
      <c r="Q1286" s="135" t="str">
        <f>VLOOKUP(P1286,IDCODE!$A$1:$B$96,2,0)</f>
        <v>Không</v>
      </c>
      <c r="R1286" s="135" t="e">
        <f>VLOOKUP(B1286,DS!$D$3:$P$2489,13,0)</f>
        <v>#N/A</v>
      </c>
    </row>
    <row r="1287" spans="1:18" ht="13.5">
      <c r="A1287" s="133">
        <v>1281</v>
      </c>
      <c r="B1287" s="142">
        <f>DS!D1283</f>
        <v>0</v>
      </c>
      <c r="C1287" s="143" t="e">
        <f>VLOOKUP(B1287,DS!$D$3:$I$2489,2,0)</f>
        <v>#N/A</v>
      </c>
      <c r="D1287" s="144" t="e">
        <f>VLOOKUP(B1287,DS!$D$3:$I$2489,3,0)</f>
        <v>#N/A</v>
      </c>
      <c r="E1287" s="145" t="e">
        <f>VLOOKUP(B1287,DS!$D$3:$I$2489,5,0)</f>
        <v>#N/A</v>
      </c>
      <c r="F1287" s="145" t="e">
        <f>VLOOKUP(B1287,DS!$D$3:$I$2489,6,0)</f>
        <v>#N/A</v>
      </c>
      <c r="G1287" s="136"/>
      <c r="H1287" s="136"/>
      <c r="I1287" s="136"/>
      <c r="J1287" s="136"/>
      <c r="K1287" s="136"/>
      <c r="L1287" s="136"/>
      <c r="M1287" s="136"/>
      <c r="N1287" s="136"/>
      <c r="O1287" s="146"/>
      <c r="P1287" s="134">
        <f t="shared" si="20"/>
        <v>0</v>
      </c>
      <c r="Q1287" s="135" t="str">
        <f>VLOOKUP(P1287,IDCODE!$A$1:$B$96,2,0)</f>
        <v>Không</v>
      </c>
      <c r="R1287" s="135" t="e">
        <f>VLOOKUP(B1287,DS!$D$3:$P$2489,13,0)</f>
        <v>#N/A</v>
      </c>
    </row>
    <row r="1288" spans="1:18" ht="13.5">
      <c r="A1288" s="133">
        <v>1282</v>
      </c>
      <c r="B1288" s="142">
        <f>DS!D1284</f>
        <v>0</v>
      </c>
      <c r="C1288" s="143" t="e">
        <f>VLOOKUP(B1288,DS!$D$3:$I$2489,2,0)</f>
        <v>#N/A</v>
      </c>
      <c r="D1288" s="144" t="e">
        <f>VLOOKUP(B1288,DS!$D$3:$I$2489,3,0)</f>
        <v>#N/A</v>
      </c>
      <c r="E1288" s="145" t="e">
        <f>VLOOKUP(B1288,DS!$D$3:$I$2489,5,0)</f>
        <v>#N/A</v>
      </c>
      <c r="F1288" s="145" t="e">
        <f>VLOOKUP(B1288,DS!$D$3:$I$2489,6,0)</f>
        <v>#N/A</v>
      </c>
      <c r="G1288" s="136"/>
      <c r="H1288" s="136"/>
      <c r="I1288" s="136"/>
      <c r="J1288" s="136"/>
      <c r="K1288" s="136"/>
      <c r="L1288" s="136"/>
      <c r="M1288" s="136"/>
      <c r="N1288" s="136"/>
      <c r="O1288" s="146"/>
      <c r="P1288" s="134">
        <f t="shared" si="20"/>
        <v>0</v>
      </c>
      <c r="Q1288" s="135" t="str">
        <f>VLOOKUP(P1288,IDCODE!$A$1:$B$96,2,0)</f>
        <v>Không</v>
      </c>
      <c r="R1288" s="135" t="e">
        <f>VLOOKUP(B1288,DS!$D$3:$P$2489,13,0)</f>
        <v>#N/A</v>
      </c>
    </row>
    <row r="1289" spans="1:18" ht="13.5">
      <c r="A1289" s="133">
        <v>1283</v>
      </c>
      <c r="B1289" s="142">
        <f>DS!D1285</f>
        <v>0</v>
      </c>
      <c r="C1289" s="143" t="e">
        <f>VLOOKUP(B1289,DS!$D$3:$I$2489,2,0)</f>
        <v>#N/A</v>
      </c>
      <c r="D1289" s="144" t="e">
        <f>VLOOKUP(B1289,DS!$D$3:$I$2489,3,0)</f>
        <v>#N/A</v>
      </c>
      <c r="E1289" s="145" t="e">
        <f>VLOOKUP(B1289,DS!$D$3:$I$2489,5,0)</f>
        <v>#N/A</v>
      </c>
      <c r="F1289" s="145" t="e">
        <f>VLOOKUP(B1289,DS!$D$3:$I$2489,6,0)</f>
        <v>#N/A</v>
      </c>
      <c r="G1289" s="136"/>
      <c r="H1289" s="136"/>
      <c r="I1289" s="136"/>
      <c r="J1289" s="136"/>
      <c r="K1289" s="136"/>
      <c r="L1289" s="136"/>
      <c r="M1289" s="136"/>
      <c r="N1289" s="136"/>
      <c r="O1289" s="146"/>
      <c r="P1289" s="134">
        <f t="shared" si="20"/>
        <v>0</v>
      </c>
      <c r="Q1289" s="135" t="str">
        <f>VLOOKUP(P1289,IDCODE!$A$1:$B$96,2,0)</f>
        <v>Không</v>
      </c>
      <c r="R1289" s="135" t="e">
        <f>VLOOKUP(B1289,DS!$D$3:$P$2489,13,0)</f>
        <v>#N/A</v>
      </c>
    </row>
    <row r="1290" spans="1:18" ht="13.5">
      <c r="A1290" s="133">
        <v>1284</v>
      </c>
      <c r="B1290" s="142">
        <f>DS!D1286</f>
        <v>0</v>
      </c>
      <c r="C1290" s="143" t="e">
        <f>VLOOKUP(B1290,DS!$D$3:$I$2489,2,0)</f>
        <v>#N/A</v>
      </c>
      <c r="D1290" s="144" t="e">
        <f>VLOOKUP(B1290,DS!$D$3:$I$2489,3,0)</f>
        <v>#N/A</v>
      </c>
      <c r="E1290" s="145" t="e">
        <f>VLOOKUP(B1290,DS!$D$3:$I$2489,5,0)</f>
        <v>#N/A</v>
      </c>
      <c r="F1290" s="145" t="e">
        <f>VLOOKUP(B1290,DS!$D$3:$I$2489,6,0)</f>
        <v>#N/A</v>
      </c>
      <c r="G1290" s="136"/>
      <c r="H1290" s="136"/>
      <c r="I1290" s="136"/>
      <c r="J1290" s="136"/>
      <c r="K1290" s="136"/>
      <c r="L1290" s="136"/>
      <c r="M1290" s="136"/>
      <c r="N1290" s="136"/>
      <c r="O1290" s="146"/>
      <c r="P1290" s="134">
        <f t="shared" si="20"/>
        <v>0</v>
      </c>
      <c r="Q1290" s="135" t="str">
        <f>VLOOKUP(P1290,IDCODE!$A$1:$B$96,2,0)</f>
        <v>Không</v>
      </c>
      <c r="R1290" s="135" t="e">
        <f>VLOOKUP(B1290,DS!$D$3:$P$2489,13,0)</f>
        <v>#N/A</v>
      </c>
    </row>
    <row r="1291" spans="1:18" ht="13.5">
      <c r="A1291" s="133">
        <v>1285</v>
      </c>
      <c r="B1291" s="142">
        <f>DS!D1287</f>
        <v>0</v>
      </c>
      <c r="C1291" s="143" t="e">
        <f>VLOOKUP(B1291,DS!$D$3:$I$2489,2,0)</f>
        <v>#N/A</v>
      </c>
      <c r="D1291" s="144" t="e">
        <f>VLOOKUP(B1291,DS!$D$3:$I$2489,3,0)</f>
        <v>#N/A</v>
      </c>
      <c r="E1291" s="145" t="e">
        <f>VLOOKUP(B1291,DS!$D$3:$I$2489,5,0)</f>
        <v>#N/A</v>
      </c>
      <c r="F1291" s="145" t="e">
        <f>VLOOKUP(B1291,DS!$D$3:$I$2489,6,0)</f>
        <v>#N/A</v>
      </c>
      <c r="G1291" s="136"/>
      <c r="H1291" s="136"/>
      <c r="I1291" s="136"/>
      <c r="J1291" s="136"/>
      <c r="K1291" s="136"/>
      <c r="L1291" s="136"/>
      <c r="M1291" s="136"/>
      <c r="N1291" s="136"/>
      <c r="O1291" s="146"/>
      <c r="P1291" s="134">
        <f t="shared" si="20"/>
        <v>0</v>
      </c>
      <c r="Q1291" s="135" t="str">
        <f>VLOOKUP(P1291,IDCODE!$A$1:$B$96,2,0)</f>
        <v>Không</v>
      </c>
      <c r="R1291" s="135" t="e">
        <f>VLOOKUP(B1291,DS!$D$3:$P$2489,13,0)</f>
        <v>#N/A</v>
      </c>
    </row>
    <row r="1292" spans="1:18" ht="13.5">
      <c r="A1292" s="133">
        <v>1286</v>
      </c>
      <c r="B1292" s="142">
        <f>DS!D1288</f>
        <v>0</v>
      </c>
      <c r="C1292" s="143" t="e">
        <f>VLOOKUP(B1292,DS!$D$3:$I$2489,2,0)</f>
        <v>#N/A</v>
      </c>
      <c r="D1292" s="144" t="e">
        <f>VLOOKUP(B1292,DS!$D$3:$I$2489,3,0)</f>
        <v>#N/A</v>
      </c>
      <c r="E1292" s="145" t="e">
        <f>VLOOKUP(B1292,DS!$D$3:$I$2489,5,0)</f>
        <v>#N/A</v>
      </c>
      <c r="F1292" s="145" t="e">
        <f>VLOOKUP(B1292,DS!$D$3:$I$2489,6,0)</f>
        <v>#N/A</v>
      </c>
      <c r="G1292" s="136"/>
      <c r="H1292" s="136"/>
      <c r="I1292" s="136"/>
      <c r="J1292" s="136"/>
      <c r="K1292" s="136"/>
      <c r="L1292" s="136"/>
      <c r="M1292" s="136"/>
      <c r="N1292" s="136"/>
      <c r="O1292" s="146"/>
      <c r="P1292" s="134">
        <f t="shared" si="20"/>
        <v>0</v>
      </c>
      <c r="Q1292" s="135" t="str">
        <f>VLOOKUP(P1292,IDCODE!$A$1:$B$96,2,0)</f>
        <v>Không</v>
      </c>
      <c r="R1292" s="135" t="e">
        <f>VLOOKUP(B1292,DS!$D$3:$P$2489,13,0)</f>
        <v>#N/A</v>
      </c>
    </row>
    <row r="1293" spans="1:18" ht="13.5">
      <c r="A1293" s="133">
        <v>1287</v>
      </c>
      <c r="B1293" s="142">
        <f>DS!D1289</f>
        <v>0</v>
      </c>
      <c r="C1293" s="143" t="e">
        <f>VLOOKUP(B1293,DS!$D$3:$I$2489,2,0)</f>
        <v>#N/A</v>
      </c>
      <c r="D1293" s="144" t="e">
        <f>VLOOKUP(B1293,DS!$D$3:$I$2489,3,0)</f>
        <v>#N/A</v>
      </c>
      <c r="E1293" s="145" t="e">
        <f>VLOOKUP(B1293,DS!$D$3:$I$2489,5,0)</f>
        <v>#N/A</v>
      </c>
      <c r="F1293" s="145" t="e">
        <f>VLOOKUP(B1293,DS!$D$3:$I$2489,6,0)</f>
        <v>#N/A</v>
      </c>
      <c r="G1293" s="136"/>
      <c r="H1293" s="136"/>
      <c r="I1293" s="136"/>
      <c r="J1293" s="136"/>
      <c r="K1293" s="136"/>
      <c r="L1293" s="136"/>
      <c r="M1293" s="136"/>
      <c r="N1293" s="136"/>
      <c r="O1293" s="146"/>
      <c r="P1293" s="134">
        <f t="shared" si="20"/>
        <v>0</v>
      </c>
      <c r="Q1293" s="135" t="str">
        <f>VLOOKUP(P1293,IDCODE!$A$1:$B$96,2,0)</f>
        <v>Không</v>
      </c>
      <c r="R1293" s="135" t="e">
        <f>VLOOKUP(B1293,DS!$D$3:$P$2489,13,0)</f>
        <v>#N/A</v>
      </c>
    </row>
    <row r="1294" spans="1:18" ht="13.5">
      <c r="A1294" s="133">
        <v>1288</v>
      </c>
      <c r="B1294" s="142">
        <f>DS!D1290</f>
        <v>0</v>
      </c>
      <c r="C1294" s="143" t="e">
        <f>VLOOKUP(B1294,DS!$D$3:$I$2489,2,0)</f>
        <v>#N/A</v>
      </c>
      <c r="D1294" s="144" t="e">
        <f>VLOOKUP(B1294,DS!$D$3:$I$2489,3,0)</f>
        <v>#N/A</v>
      </c>
      <c r="E1294" s="145" t="e">
        <f>VLOOKUP(B1294,DS!$D$3:$I$2489,5,0)</f>
        <v>#N/A</v>
      </c>
      <c r="F1294" s="145" t="e">
        <f>VLOOKUP(B1294,DS!$D$3:$I$2489,6,0)</f>
        <v>#N/A</v>
      </c>
      <c r="G1294" s="136"/>
      <c r="H1294" s="136"/>
      <c r="I1294" s="136"/>
      <c r="J1294" s="136"/>
      <c r="K1294" s="136"/>
      <c r="L1294" s="136"/>
      <c r="M1294" s="136"/>
      <c r="N1294" s="136"/>
      <c r="O1294" s="146"/>
      <c r="P1294" s="134">
        <f t="shared" si="20"/>
        <v>0</v>
      </c>
      <c r="Q1294" s="135" t="str">
        <f>VLOOKUP(P1294,IDCODE!$A$1:$B$96,2,0)</f>
        <v>Không</v>
      </c>
      <c r="R1294" s="135" t="e">
        <f>VLOOKUP(B1294,DS!$D$3:$P$2489,13,0)</f>
        <v>#N/A</v>
      </c>
    </row>
    <row r="1295" spans="1:18" ht="13.5">
      <c r="A1295" s="133">
        <v>1289</v>
      </c>
      <c r="B1295" s="142">
        <f>DS!D1291</f>
        <v>0</v>
      </c>
      <c r="C1295" s="143" t="e">
        <f>VLOOKUP(B1295,DS!$D$3:$I$2489,2,0)</f>
        <v>#N/A</v>
      </c>
      <c r="D1295" s="144" t="e">
        <f>VLOOKUP(B1295,DS!$D$3:$I$2489,3,0)</f>
        <v>#N/A</v>
      </c>
      <c r="E1295" s="145" t="e">
        <f>VLOOKUP(B1295,DS!$D$3:$I$2489,5,0)</f>
        <v>#N/A</v>
      </c>
      <c r="F1295" s="145" t="e">
        <f>VLOOKUP(B1295,DS!$D$3:$I$2489,6,0)</f>
        <v>#N/A</v>
      </c>
      <c r="G1295" s="136"/>
      <c r="H1295" s="136"/>
      <c r="I1295" s="136"/>
      <c r="J1295" s="136"/>
      <c r="K1295" s="136"/>
      <c r="L1295" s="136"/>
      <c r="M1295" s="136"/>
      <c r="N1295" s="136"/>
      <c r="O1295" s="146"/>
      <c r="P1295" s="134">
        <f t="shared" si="20"/>
        <v>0</v>
      </c>
      <c r="Q1295" s="135" t="str">
        <f>VLOOKUP(P1295,IDCODE!$A$1:$B$96,2,0)</f>
        <v>Không</v>
      </c>
      <c r="R1295" s="135" t="e">
        <f>VLOOKUP(B1295,DS!$D$3:$P$2489,13,0)</f>
        <v>#N/A</v>
      </c>
    </row>
    <row r="1296" spans="1:18" ht="13.5">
      <c r="A1296" s="133">
        <v>1290</v>
      </c>
      <c r="B1296" s="142">
        <f>DS!D1292</f>
        <v>0</v>
      </c>
      <c r="C1296" s="143" t="e">
        <f>VLOOKUP(B1296,DS!$D$3:$I$2489,2,0)</f>
        <v>#N/A</v>
      </c>
      <c r="D1296" s="144" t="e">
        <f>VLOOKUP(B1296,DS!$D$3:$I$2489,3,0)</f>
        <v>#N/A</v>
      </c>
      <c r="E1296" s="145" t="e">
        <f>VLOOKUP(B1296,DS!$D$3:$I$2489,5,0)</f>
        <v>#N/A</v>
      </c>
      <c r="F1296" s="145" t="e">
        <f>VLOOKUP(B1296,DS!$D$3:$I$2489,6,0)</f>
        <v>#N/A</v>
      </c>
      <c r="G1296" s="136"/>
      <c r="H1296" s="136"/>
      <c r="I1296" s="136"/>
      <c r="J1296" s="136"/>
      <c r="K1296" s="136"/>
      <c r="L1296" s="136"/>
      <c r="M1296" s="136"/>
      <c r="N1296" s="136"/>
      <c r="O1296" s="146"/>
      <c r="P1296" s="134">
        <f t="shared" si="20"/>
        <v>0</v>
      </c>
      <c r="Q1296" s="135" t="str">
        <f>VLOOKUP(P1296,IDCODE!$A$1:$B$96,2,0)</f>
        <v>Không</v>
      </c>
      <c r="R1296" s="135" t="e">
        <f>VLOOKUP(B1296,DS!$D$3:$P$2489,13,0)</f>
        <v>#N/A</v>
      </c>
    </row>
    <row r="1297" spans="1:18" ht="13.5">
      <c r="A1297" s="133">
        <v>1291</v>
      </c>
      <c r="B1297" s="142">
        <f>DS!D1293</f>
        <v>0</v>
      </c>
      <c r="C1297" s="143" t="e">
        <f>VLOOKUP(B1297,DS!$D$3:$I$2489,2,0)</f>
        <v>#N/A</v>
      </c>
      <c r="D1297" s="144" t="e">
        <f>VLOOKUP(B1297,DS!$D$3:$I$2489,3,0)</f>
        <v>#N/A</v>
      </c>
      <c r="E1297" s="145" t="e">
        <f>VLOOKUP(B1297,DS!$D$3:$I$2489,5,0)</f>
        <v>#N/A</v>
      </c>
      <c r="F1297" s="145" t="e">
        <f>VLOOKUP(B1297,DS!$D$3:$I$2489,6,0)</f>
        <v>#N/A</v>
      </c>
      <c r="G1297" s="136"/>
      <c r="H1297" s="136"/>
      <c r="I1297" s="136"/>
      <c r="J1297" s="136"/>
      <c r="K1297" s="136"/>
      <c r="L1297" s="136"/>
      <c r="M1297" s="136"/>
      <c r="N1297" s="136"/>
      <c r="O1297" s="146"/>
      <c r="P1297" s="134">
        <f t="shared" si="20"/>
        <v>0</v>
      </c>
      <c r="Q1297" s="135" t="str">
        <f>VLOOKUP(P1297,IDCODE!$A$1:$B$96,2,0)</f>
        <v>Không</v>
      </c>
      <c r="R1297" s="135" t="e">
        <f>VLOOKUP(B1297,DS!$D$3:$P$2489,13,0)</f>
        <v>#N/A</v>
      </c>
    </row>
    <row r="1298" spans="1:18" ht="13.5">
      <c r="A1298" s="133">
        <v>1292</v>
      </c>
      <c r="B1298" s="142">
        <f>DS!D1294</f>
        <v>0</v>
      </c>
      <c r="C1298" s="143" t="e">
        <f>VLOOKUP(B1298,DS!$D$3:$I$2489,2,0)</f>
        <v>#N/A</v>
      </c>
      <c r="D1298" s="144" t="e">
        <f>VLOOKUP(B1298,DS!$D$3:$I$2489,3,0)</f>
        <v>#N/A</v>
      </c>
      <c r="E1298" s="145" t="e">
        <f>VLOOKUP(B1298,DS!$D$3:$I$2489,5,0)</f>
        <v>#N/A</v>
      </c>
      <c r="F1298" s="145" t="e">
        <f>VLOOKUP(B1298,DS!$D$3:$I$2489,6,0)</f>
        <v>#N/A</v>
      </c>
      <c r="G1298" s="136"/>
      <c r="H1298" s="136"/>
      <c r="I1298" s="136"/>
      <c r="J1298" s="136"/>
      <c r="K1298" s="136"/>
      <c r="L1298" s="136"/>
      <c r="M1298" s="136"/>
      <c r="N1298" s="136"/>
      <c r="O1298" s="146"/>
      <c r="P1298" s="134">
        <f t="shared" si="20"/>
        <v>0</v>
      </c>
      <c r="Q1298" s="135" t="str">
        <f>VLOOKUP(P1298,IDCODE!$A$1:$B$96,2,0)</f>
        <v>Không</v>
      </c>
      <c r="R1298" s="135" t="e">
        <f>VLOOKUP(B1298,DS!$D$3:$P$2489,13,0)</f>
        <v>#N/A</v>
      </c>
    </row>
    <row r="1299" spans="1:18" ht="13.5">
      <c r="A1299" s="133">
        <v>1293</v>
      </c>
      <c r="B1299" s="142">
        <f>DS!D1295</f>
        <v>0</v>
      </c>
      <c r="C1299" s="143" t="e">
        <f>VLOOKUP(B1299,DS!$D$3:$I$2489,2,0)</f>
        <v>#N/A</v>
      </c>
      <c r="D1299" s="144" t="e">
        <f>VLOOKUP(B1299,DS!$D$3:$I$2489,3,0)</f>
        <v>#N/A</v>
      </c>
      <c r="E1299" s="145" t="e">
        <f>VLOOKUP(B1299,DS!$D$3:$I$2489,5,0)</f>
        <v>#N/A</v>
      </c>
      <c r="F1299" s="145" t="e">
        <f>VLOOKUP(B1299,DS!$D$3:$I$2489,6,0)</f>
        <v>#N/A</v>
      </c>
      <c r="G1299" s="136"/>
      <c r="H1299" s="136"/>
      <c r="I1299" s="136"/>
      <c r="J1299" s="136"/>
      <c r="K1299" s="136"/>
      <c r="L1299" s="136"/>
      <c r="M1299" s="136"/>
      <c r="N1299" s="136"/>
      <c r="O1299" s="146"/>
      <c r="P1299" s="134">
        <f t="shared" si="20"/>
        <v>0</v>
      </c>
      <c r="Q1299" s="135" t="str">
        <f>VLOOKUP(P1299,IDCODE!$A$1:$B$96,2,0)</f>
        <v>Không</v>
      </c>
      <c r="R1299" s="135" t="e">
        <f>VLOOKUP(B1299,DS!$D$3:$P$2489,13,0)</f>
        <v>#N/A</v>
      </c>
    </row>
    <row r="1300" spans="1:18" ht="13.5">
      <c r="A1300" s="133">
        <v>1294</v>
      </c>
      <c r="B1300" s="142">
        <f>DS!D1296</f>
        <v>0</v>
      </c>
      <c r="C1300" s="143" t="e">
        <f>VLOOKUP(B1300,DS!$D$3:$I$2489,2,0)</f>
        <v>#N/A</v>
      </c>
      <c r="D1300" s="144" t="e">
        <f>VLOOKUP(B1300,DS!$D$3:$I$2489,3,0)</f>
        <v>#N/A</v>
      </c>
      <c r="E1300" s="145" t="e">
        <f>VLOOKUP(B1300,DS!$D$3:$I$2489,5,0)</f>
        <v>#N/A</v>
      </c>
      <c r="F1300" s="145" t="e">
        <f>VLOOKUP(B1300,DS!$D$3:$I$2489,6,0)</f>
        <v>#N/A</v>
      </c>
      <c r="G1300" s="136"/>
      <c r="H1300" s="136"/>
      <c r="I1300" s="136"/>
      <c r="J1300" s="136"/>
      <c r="K1300" s="136"/>
      <c r="L1300" s="136"/>
      <c r="M1300" s="136"/>
      <c r="N1300" s="136"/>
      <c r="O1300" s="146"/>
      <c r="P1300" s="134">
        <f t="shared" si="20"/>
        <v>0</v>
      </c>
      <c r="Q1300" s="135" t="str">
        <f>VLOOKUP(P1300,IDCODE!$A$1:$B$96,2,0)</f>
        <v>Không</v>
      </c>
      <c r="R1300" s="135" t="e">
        <f>VLOOKUP(B1300,DS!$D$3:$P$2489,13,0)</f>
        <v>#N/A</v>
      </c>
    </row>
    <row r="1301" spans="1:18" ht="13.5">
      <c r="A1301" s="133">
        <v>1295</v>
      </c>
      <c r="B1301" s="142">
        <f>DS!D1297</f>
        <v>0</v>
      </c>
      <c r="C1301" s="143" t="e">
        <f>VLOOKUP(B1301,DS!$D$3:$I$2489,2,0)</f>
        <v>#N/A</v>
      </c>
      <c r="D1301" s="144" t="e">
        <f>VLOOKUP(B1301,DS!$D$3:$I$2489,3,0)</f>
        <v>#N/A</v>
      </c>
      <c r="E1301" s="145" t="e">
        <f>VLOOKUP(B1301,DS!$D$3:$I$2489,5,0)</f>
        <v>#N/A</v>
      </c>
      <c r="F1301" s="145" t="e">
        <f>VLOOKUP(B1301,DS!$D$3:$I$2489,6,0)</f>
        <v>#N/A</v>
      </c>
      <c r="G1301" s="136"/>
      <c r="H1301" s="136"/>
      <c r="I1301" s="136"/>
      <c r="J1301" s="136"/>
      <c r="K1301" s="136"/>
      <c r="L1301" s="136"/>
      <c r="M1301" s="136"/>
      <c r="N1301" s="136"/>
      <c r="O1301" s="146"/>
      <c r="P1301" s="134">
        <f t="shared" si="20"/>
        <v>0</v>
      </c>
      <c r="Q1301" s="135" t="str">
        <f>VLOOKUP(P1301,IDCODE!$A$1:$B$96,2,0)</f>
        <v>Không</v>
      </c>
      <c r="R1301" s="135" t="e">
        <f>VLOOKUP(B1301,DS!$D$3:$P$2489,13,0)</f>
        <v>#N/A</v>
      </c>
    </row>
    <row r="1302" spans="1:18" ht="13.5">
      <c r="A1302" s="133">
        <v>1296</v>
      </c>
      <c r="B1302" s="142">
        <f>DS!D1298</f>
        <v>0</v>
      </c>
      <c r="C1302" s="143" t="e">
        <f>VLOOKUP(B1302,DS!$D$3:$I$2489,2,0)</f>
        <v>#N/A</v>
      </c>
      <c r="D1302" s="144" t="e">
        <f>VLOOKUP(B1302,DS!$D$3:$I$2489,3,0)</f>
        <v>#N/A</v>
      </c>
      <c r="E1302" s="145" t="e">
        <f>VLOOKUP(B1302,DS!$D$3:$I$2489,5,0)</f>
        <v>#N/A</v>
      </c>
      <c r="F1302" s="145" t="e">
        <f>VLOOKUP(B1302,DS!$D$3:$I$2489,6,0)</f>
        <v>#N/A</v>
      </c>
      <c r="G1302" s="136"/>
      <c r="H1302" s="136"/>
      <c r="I1302" s="136"/>
      <c r="J1302" s="136"/>
      <c r="K1302" s="136"/>
      <c r="L1302" s="136"/>
      <c r="M1302" s="136"/>
      <c r="N1302" s="136"/>
      <c r="O1302" s="146"/>
      <c r="P1302" s="134">
        <f t="shared" si="20"/>
        <v>0</v>
      </c>
      <c r="Q1302" s="135" t="str">
        <f>VLOOKUP(P1302,IDCODE!$A$1:$B$96,2,0)</f>
        <v>Không</v>
      </c>
      <c r="R1302" s="135" t="e">
        <f>VLOOKUP(B1302,DS!$D$3:$P$2489,13,0)</f>
        <v>#N/A</v>
      </c>
    </row>
    <row r="1303" spans="1:18" ht="13.5">
      <c r="A1303" s="133">
        <v>1297</v>
      </c>
      <c r="B1303" s="142">
        <f>DS!D1299</f>
        <v>0</v>
      </c>
      <c r="C1303" s="143" t="e">
        <f>VLOOKUP(B1303,DS!$D$3:$I$2489,2,0)</f>
        <v>#N/A</v>
      </c>
      <c r="D1303" s="144" t="e">
        <f>VLOOKUP(B1303,DS!$D$3:$I$2489,3,0)</f>
        <v>#N/A</v>
      </c>
      <c r="E1303" s="145" t="e">
        <f>VLOOKUP(B1303,DS!$D$3:$I$2489,5,0)</f>
        <v>#N/A</v>
      </c>
      <c r="F1303" s="145" t="e">
        <f>VLOOKUP(B1303,DS!$D$3:$I$2489,6,0)</f>
        <v>#N/A</v>
      </c>
      <c r="G1303" s="136"/>
      <c r="H1303" s="136"/>
      <c r="I1303" s="136"/>
      <c r="J1303" s="136"/>
      <c r="K1303" s="136"/>
      <c r="L1303" s="136"/>
      <c r="M1303" s="136"/>
      <c r="N1303" s="136"/>
      <c r="O1303" s="146"/>
      <c r="P1303" s="134">
        <f t="shared" si="20"/>
        <v>0</v>
      </c>
      <c r="Q1303" s="135" t="str">
        <f>VLOOKUP(P1303,IDCODE!$A$1:$B$96,2,0)</f>
        <v>Không</v>
      </c>
      <c r="R1303" s="135" t="e">
        <f>VLOOKUP(B1303,DS!$D$3:$P$2489,13,0)</f>
        <v>#N/A</v>
      </c>
    </row>
    <row r="1304" spans="1:18" ht="13.5">
      <c r="A1304" s="133">
        <v>1298</v>
      </c>
      <c r="B1304" s="142">
        <f>DS!D1300</f>
        <v>0</v>
      </c>
      <c r="C1304" s="143" t="e">
        <f>VLOOKUP(B1304,DS!$D$3:$I$2489,2,0)</f>
        <v>#N/A</v>
      </c>
      <c r="D1304" s="144" t="e">
        <f>VLOOKUP(B1304,DS!$D$3:$I$2489,3,0)</f>
        <v>#N/A</v>
      </c>
      <c r="E1304" s="145" t="e">
        <f>VLOOKUP(B1304,DS!$D$3:$I$2489,5,0)</f>
        <v>#N/A</v>
      </c>
      <c r="F1304" s="145" t="e">
        <f>VLOOKUP(B1304,DS!$D$3:$I$2489,6,0)</f>
        <v>#N/A</v>
      </c>
      <c r="G1304" s="136"/>
      <c r="H1304" s="136"/>
      <c r="I1304" s="136"/>
      <c r="J1304" s="136"/>
      <c r="K1304" s="136"/>
      <c r="L1304" s="136"/>
      <c r="M1304" s="136"/>
      <c r="N1304" s="136"/>
      <c r="O1304" s="146"/>
      <c r="P1304" s="134">
        <f t="shared" si="20"/>
        <v>0</v>
      </c>
      <c r="Q1304" s="135" t="str">
        <f>VLOOKUP(P1304,IDCODE!$A$1:$B$96,2,0)</f>
        <v>Không</v>
      </c>
      <c r="R1304" s="135" t="e">
        <f>VLOOKUP(B1304,DS!$D$3:$P$2489,13,0)</f>
        <v>#N/A</v>
      </c>
    </row>
    <row r="1305" spans="1:18" ht="13.5">
      <c r="A1305" s="133">
        <v>1299</v>
      </c>
      <c r="B1305" s="142">
        <f>DS!D1301</f>
        <v>0</v>
      </c>
      <c r="C1305" s="143" t="e">
        <f>VLOOKUP(B1305,DS!$D$3:$I$2489,2,0)</f>
        <v>#N/A</v>
      </c>
      <c r="D1305" s="144" t="e">
        <f>VLOOKUP(B1305,DS!$D$3:$I$2489,3,0)</f>
        <v>#N/A</v>
      </c>
      <c r="E1305" s="145" t="e">
        <f>VLOOKUP(B1305,DS!$D$3:$I$2489,5,0)</f>
        <v>#N/A</v>
      </c>
      <c r="F1305" s="145" t="e">
        <f>VLOOKUP(B1305,DS!$D$3:$I$2489,6,0)</f>
        <v>#N/A</v>
      </c>
      <c r="G1305" s="136"/>
      <c r="H1305" s="136"/>
      <c r="I1305" s="136"/>
      <c r="J1305" s="136"/>
      <c r="K1305" s="136"/>
      <c r="L1305" s="136"/>
      <c r="M1305" s="136"/>
      <c r="N1305" s="136"/>
      <c r="O1305" s="146"/>
      <c r="P1305" s="134">
        <f t="shared" ref="P1305:P1368" si="21">IF(OR(ISNUMBER(O1305)=FALSE,$P$6&lt;&gt;100%,O1305&lt;4),0,ROUND(SUMPRODUCT($G$6:$O$6,G1305:O1305),1))</f>
        <v>0</v>
      </c>
      <c r="Q1305" s="135" t="str">
        <f>VLOOKUP(P1305,IDCODE!$A$1:$B$96,2,0)</f>
        <v>Không</v>
      </c>
      <c r="R1305" s="135" t="e">
        <f>VLOOKUP(B1305,DS!$D$3:$P$2489,13,0)</f>
        <v>#N/A</v>
      </c>
    </row>
    <row r="1306" spans="1:18" ht="13.5">
      <c r="A1306" s="133">
        <v>1300</v>
      </c>
      <c r="B1306" s="142">
        <f>DS!D1302</f>
        <v>0</v>
      </c>
      <c r="C1306" s="143" t="e">
        <f>VLOOKUP(B1306,DS!$D$3:$I$2489,2,0)</f>
        <v>#N/A</v>
      </c>
      <c r="D1306" s="144" t="e">
        <f>VLOOKUP(B1306,DS!$D$3:$I$2489,3,0)</f>
        <v>#N/A</v>
      </c>
      <c r="E1306" s="145" t="e">
        <f>VLOOKUP(B1306,DS!$D$3:$I$2489,5,0)</f>
        <v>#N/A</v>
      </c>
      <c r="F1306" s="145" t="e">
        <f>VLOOKUP(B1306,DS!$D$3:$I$2489,6,0)</f>
        <v>#N/A</v>
      </c>
      <c r="G1306" s="136"/>
      <c r="H1306" s="136"/>
      <c r="I1306" s="136"/>
      <c r="J1306" s="136"/>
      <c r="K1306" s="136"/>
      <c r="L1306" s="136"/>
      <c r="M1306" s="136"/>
      <c r="N1306" s="136"/>
      <c r="O1306" s="146"/>
      <c r="P1306" s="134">
        <f t="shared" si="21"/>
        <v>0</v>
      </c>
      <c r="Q1306" s="135" t="str">
        <f>VLOOKUP(P1306,IDCODE!$A$1:$B$96,2,0)</f>
        <v>Không</v>
      </c>
      <c r="R1306" s="135" t="e">
        <f>VLOOKUP(B1306,DS!$D$3:$P$2489,13,0)</f>
        <v>#N/A</v>
      </c>
    </row>
    <row r="1307" spans="1:18" ht="13.5">
      <c r="A1307" s="133">
        <v>1301</v>
      </c>
      <c r="B1307" s="142">
        <f>DS!D1303</f>
        <v>0</v>
      </c>
      <c r="C1307" s="143" t="e">
        <f>VLOOKUP(B1307,DS!$D$3:$I$2489,2,0)</f>
        <v>#N/A</v>
      </c>
      <c r="D1307" s="144" t="e">
        <f>VLOOKUP(B1307,DS!$D$3:$I$2489,3,0)</f>
        <v>#N/A</v>
      </c>
      <c r="E1307" s="145" t="e">
        <f>VLOOKUP(B1307,DS!$D$3:$I$2489,5,0)</f>
        <v>#N/A</v>
      </c>
      <c r="F1307" s="145" t="e">
        <f>VLOOKUP(B1307,DS!$D$3:$I$2489,6,0)</f>
        <v>#N/A</v>
      </c>
      <c r="G1307" s="136"/>
      <c r="H1307" s="136"/>
      <c r="I1307" s="136"/>
      <c r="J1307" s="136"/>
      <c r="K1307" s="136"/>
      <c r="L1307" s="136"/>
      <c r="M1307" s="136"/>
      <c r="N1307" s="136"/>
      <c r="O1307" s="146"/>
      <c r="P1307" s="134">
        <f t="shared" si="21"/>
        <v>0</v>
      </c>
      <c r="Q1307" s="135" t="str">
        <f>VLOOKUP(P1307,IDCODE!$A$1:$B$96,2,0)</f>
        <v>Không</v>
      </c>
      <c r="R1307" s="135" t="e">
        <f>VLOOKUP(B1307,DS!$D$3:$P$2489,13,0)</f>
        <v>#N/A</v>
      </c>
    </row>
    <row r="1308" spans="1:18" ht="13.5">
      <c r="A1308" s="133">
        <v>1302</v>
      </c>
      <c r="B1308" s="142">
        <f>DS!D1304</f>
        <v>0</v>
      </c>
      <c r="C1308" s="143" t="e">
        <f>VLOOKUP(B1308,DS!$D$3:$I$2489,2,0)</f>
        <v>#N/A</v>
      </c>
      <c r="D1308" s="144" t="e">
        <f>VLOOKUP(B1308,DS!$D$3:$I$2489,3,0)</f>
        <v>#N/A</v>
      </c>
      <c r="E1308" s="145" t="e">
        <f>VLOOKUP(B1308,DS!$D$3:$I$2489,5,0)</f>
        <v>#N/A</v>
      </c>
      <c r="F1308" s="145" t="e">
        <f>VLOOKUP(B1308,DS!$D$3:$I$2489,6,0)</f>
        <v>#N/A</v>
      </c>
      <c r="G1308" s="136"/>
      <c r="H1308" s="136"/>
      <c r="I1308" s="136"/>
      <c r="J1308" s="136"/>
      <c r="K1308" s="136"/>
      <c r="L1308" s="136"/>
      <c r="M1308" s="136"/>
      <c r="N1308" s="136"/>
      <c r="O1308" s="146"/>
      <c r="P1308" s="134">
        <f t="shared" si="21"/>
        <v>0</v>
      </c>
      <c r="Q1308" s="135" t="str">
        <f>VLOOKUP(P1308,IDCODE!$A$1:$B$96,2,0)</f>
        <v>Không</v>
      </c>
      <c r="R1308" s="135" t="e">
        <f>VLOOKUP(B1308,DS!$D$3:$P$2489,13,0)</f>
        <v>#N/A</v>
      </c>
    </row>
    <row r="1309" spans="1:18" ht="13.5">
      <c r="A1309" s="133">
        <v>1303</v>
      </c>
      <c r="B1309" s="142">
        <f>DS!D1305</f>
        <v>0</v>
      </c>
      <c r="C1309" s="143" t="e">
        <f>VLOOKUP(B1309,DS!$D$3:$I$2489,2,0)</f>
        <v>#N/A</v>
      </c>
      <c r="D1309" s="144" t="e">
        <f>VLOOKUP(B1309,DS!$D$3:$I$2489,3,0)</f>
        <v>#N/A</v>
      </c>
      <c r="E1309" s="145" t="e">
        <f>VLOOKUP(B1309,DS!$D$3:$I$2489,5,0)</f>
        <v>#N/A</v>
      </c>
      <c r="F1309" s="145" t="e">
        <f>VLOOKUP(B1309,DS!$D$3:$I$2489,6,0)</f>
        <v>#N/A</v>
      </c>
      <c r="G1309" s="136"/>
      <c r="H1309" s="136"/>
      <c r="I1309" s="136"/>
      <c r="J1309" s="136"/>
      <c r="K1309" s="136"/>
      <c r="L1309" s="136"/>
      <c r="M1309" s="136"/>
      <c r="N1309" s="136"/>
      <c r="O1309" s="146"/>
      <c r="P1309" s="134">
        <f t="shared" si="21"/>
        <v>0</v>
      </c>
      <c r="Q1309" s="135" t="str">
        <f>VLOOKUP(P1309,IDCODE!$A$1:$B$96,2,0)</f>
        <v>Không</v>
      </c>
      <c r="R1309" s="135" t="e">
        <f>VLOOKUP(B1309,DS!$D$3:$P$2489,13,0)</f>
        <v>#N/A</v>
      </c>
    </row>
    <row r="1310" spans="1:18" ht="13.5">
      <c r="A1310" s="133">
        <v>1304</v>
      </c>
      <c r="B1310" s="142">
        <f>DS!D1306</f>
        <v>0</v>
      </c>
      <c r="C1310" s="143" t="e">
        <f>VLOOKUP(B1310,DS!$D$3:$I$2489,2,0)</f>
        <v>#N/A</v>
      </c>
      <c r="D1310" s="144" t="e">
        <f>VLOOKUP(B1310,DS!$D$3:$I$2489,3,0)</f>
        <v>#N/A</v>
      </c>
      <c r="E1310" s="145" t="e">
        <f>VLOOKUP(B1310,DS!$D$3:$I$2489,5,0)</f>
        <v>#N/A</v>
      </c>
      <c r="F1310" s="145" t="e">
        <f>VLOOKUP(B1310,DS!$D$3:$I$2489,6,0)</f>
        <v>#N/A</v>
      </c>
      <c r="G1310" s="136"/>
      <c r="H1310" s="136"/>
      <c r="I1310" s="136"/>
      <c r="J1310" s="136"/>
      <c r="K1310" s="136"/>
      <c r="L1310" s="136"/>
      <c r="M1310" s="136"/>
      <c r="N1310" s="136"/>
      <c r="O1310" s="146"/>
      <c r="P1310" s="134">
        <f t="shared" si="21"/>
        <v>0</v>
      </c>
      <c r="Q1310" s="135" t="str">
        <f>VLOOKUP(P1310,IDCODE!$A$1:$B$96,2,0)</f>
        <v>Không</v>
      </c>
      <c r="R1310" s="135" t="e">
        <f>VLOOKUP(B1310,DS!$D$3:$P$2489,13,0)</f>
        <v>#N/A</v>
      </c>
    </row>
    <row r="1311" spans="1:18" ht="13.5">
      <c r="A1311" s="133">
        <v>1305</v>
      </c>
      <c r="B1311" s="142">
        <f>DS!D1307</f>
        <v>0</v>
      </c>
      <c r="C1311" s="143" t="e">
        <f>VLOOKUP(B1311,DS!$D$3:$I$2489,2,0)</f>
        <v>#N/A</v>
      </c>
      <c r="D1311" s="144" t="e">
        <f>VLOOKUP(B1311,DS!$D$3:$I$2489,3,0)</f>
        <v>#N/A</v>
      </c>
      <c r="E1311" s="145" t="e">
        <f>VLOOKUP(B1311,DS!$D$3:$I$2489,5,0)</f>
        <v>#N/A</v>
      </c>
      <c r="F1311" s="145" t="e">
        <f>VLOOKUP(B1311,DS!$D$3:$I$2489,6,0)</f>
        <v>#N/A</v>
      </c>
      <c r="G1311" s="136"/>
      <c r="H1311" s="136"/>
      <c r="I1311" s="136"/>
      <c r="J1311" s="136"/>
      <c r="K1311" s="136"/>
      <c r="L1311" s="136"/>
      <c r="M1311" s="136"/>
      <c r="N1311" s="136"/>
      <c r="O1311" s="146"/>
      <c r="P1311" s="134">
        <f t="shared" si="21"/>
        <v>0</v>
      </c>
      <c r="Q1311" s="135" t="str">
        <f>VLOOKUP(P1311,IDCODE!$A$1:$B$96,2,0)</f>
        <v>Không</v>
      </c>
      <c r="R1311" s="135" t="e">
        <f>VLOOKUP(B1311,DS!$D$3:$P$2489,13,0)</f>
        <v>#N/A</v>
      </c>
    </row>
    <row r="1312" spans="1:18" ht="13.5">
      <c r="A1312" s="133">
        <v>1306</v>
      </c>
      <c r="B1312" s="142">
        <f>DS!D1308</f>
        <v>0</v>
      </c>
      <c r="C1312" s="143" t="e">
        <f>VLOOKUP(B1312,DS!$D$3:$I$2489,2,0)</f>
        <v>#N/A</v>
      </c>
      <c r="D1312" s="144" t="e">
        <f>VLOOKUP(B1312,DS!$D$3:$I$2489,3,0)</f>
        <v>#N/A</v>
      </c>
      <c r="E1312" s="145" t="e">
        <f>VLOOKUP(B1312,DS!$D$3:$I$2489,5,0)</f>
        <v>#N/A</v>
      </c>
      <c r="F1312" s="145" t="e">
        <f>VLOOKUP(B1312,DS!$D$3:$I$2489,6,0)</f>
        <v>#N/A</v>
      </c>
      <c r="G1312" s="136"/>
      <c r="H1312" s="136"/>
      <c r="I1312" s="136"/>
      <c r="J1312" s="136"/>
      <c r="K1312" s="136"/>
      <c r="L1312" s="136"/>
      <c r="M1312" s="136"/>
      <c r="N1312" s="136"/>
      <c r="O1312" s="146"/>
      <c r="P1312" s="134">
        <f t="shared" si="21"/>
        <v>0</v>
      </c>
      <c r="Q1312" s="135" t="str">
        <f>VLOOKUP(P1312,IDCODE!$A$1:$B$96,2,0)</f>
        <v>Không</v>
      </c>
      <c r="R1312" s="135" t="e">
        <f>VLOOKUP(B1312,DS!$D$3:$P$2489,13,0)</f>
        <v>#N/A</v>
      </c>
    </row>
    <row r="1313" spans="1:18" ht="13.5">
      <c r="A1313" s="133">
        <v>1307</v>
      </c>
      <c r="B1313" s="142">
        <f>DS!D1309</f>
        <v>0</v>
      </c>
      <c r="C1313" s="143" t="e">
        <f>VLOOKUP(B1313,DS!$D$3:$I$2489,2,0)</f>
        <v>#N/A</v>
      </c>
      <c r="D1313" s="144" t="e">
        <f>VLOOKUP(B1313,DS!$D$3:$I$2489,3,0)</f>
        <v>#N/A</v>
      </c>
      <c r="E1313" s="145" t="e">
        <f>VLOOKUP(B1313,DS!$D$3:$I$2489,5,0)</f>
        <v>#N/A</v>
      </c>
      <c r="F1313" s="145" t="e">
        <f>VLOOKUP(B1313,DS!$D$3:$I$2489,6,0)</f>
        <v>#N/A</v>
      </c>
      <c r="G1313" s="136"/>
      <c r="H1313" s="136"/>
      <c r="I1313" s="136"/>
      <c r="J1313" s="136"/>
      <c r="K1313" s="136"/>
      <c r="L1313" s="136"/>
      <c r="M1313" s="136"/>
      <c r="N1313" s="136"/>
      <c r="O1313" s="146"/>
      <c r="P1313" s="134">
        <f t="shared" si="21"/>
        <v>0</v>
      </c>
      <c r="Q1313" s="135" t="str">
        <f>VLOOKUP(P1313,IDCODE!$A$1:$B$96,2,0)</f>
        <v>Không</v>
      </c>
      <c r="R1313" s="135" t="e">
        <f>VLOOKUP(B1313,DS!$D$3:$P$2489,13,0)</f>
        <v>#N/A</v>
      </c>
    </row>
    <row r="1314" spans="1:18" ht="13.5">
      <c r="A1314" s="133">
        <v>1308</v>
      </c>
      <c r="B1314" s="142">
        <f>DS!D1310</f>
        <v>0</v>
      </c>
      <c r="C1314" s="143" t="e">
        <f>VLOOKUP(B1314,DS!$D$3:$I$2489,2,0)</f>
        <v>#N/A</v>
      </c>
      <c r="D1314" s="144" t="e">
        <f>VLOOKUP(B1314,DS!$D$3:$I$2489,3,0)</f>
        <v>#N/A</v>
      </c>
      <c r="E1314" s="145" t="e">
        <f>VLOOKUP(B1314,DS!$D$3:$I$2489,5,0)</f>
        <v>#N/A</v>
      </c>
      <c r="F1314" s="145" t="e">
        <f>VLOOKUP(B1314,DS!$D$3:$I$2489,6,0)</f>
        <v>#N/A</v>
      </c>
      <c r="G1314" s="136"/>
      <c r="H1314" s="136"/>
      <c r="I1314" s="136"/>
      <c r="J1314" s="136"/>
      <c r="K1314" s="136"/>
      <c r="L1314" s="136"/>
      <c r="M1314" s="136"/>
      <c r="N1314" s="136"/>
      <c r="O1314" s="146"/>
      <c r="P1314" s="134">
        <f t="shared" si="21"/>
        <v>0</v>
      </c>
      <c r="Q1314" s="135" t="str">
        <f>VLOOKUP(P1314,IDCODE!$A$1:$B$96,2,0)</f>
        <v>Không</v>
      </c>
      <c r="R1314" s="135" t="e">
        <f>VLOOKUP(B1314,DS!$D$3:$P$2489,13,0)</f>
        <v>#N/A</v>
      </c>
    </row>
    <row r="1315" spans="1:18" ht="13.5">
      <c r="A1315" s="133">
        <v>1309</v>
      </c>
      <c r="B1315" s="142">
        <f>DS!D1311</f>
        <v>0</v>
      </c>
      <c r="C1315" s="143" t="e">
        <f>VLOOKUP(B1315,DS!$D$3:$I$2489,2,0)</f>
        <v>#N/A</v>
      </c>
      <c r="D1315" s="144" t="e">
        <f>VLOOKUP(B1315,DS!$D$3:$I$2489,3,0)</f>
        <v>#N/A</v>
      </c>
      <c r="E1315" s="145" t="e">
        <f>VLOOKUP(B1315,DS!$D$3:$I$2489,5,0)</f>
        <v>#N/A</v>
      </c>
      <c r="F1315" s="145" t="e">
        <f>VLOOKUP(B1315,DS!$D$3:$I$2489,6,0)</f>
        <v>#N/A</v>
      </c>
      <c r="G1315" s="136"/>
      <c r="H1315" s="136"/>
      <c r="I1315" s="136"/>
      <c r="J1315" s="136"/>
      <c r="K1315" s="136"/>
      <c r="L1315" s="136"/>
      <c r="M1315" s="136"/>
      <c r="N1315" s="136"/>
      <c r="O1315" s="146"/>
      <c r="P1315" s="134">
        <f t="shared" si="21"/>
        <v>0</v>
      </c>
      <c r="Q1315" s="135" t="str">
        <f>VLOOKUP(P1315,IDCODE!$A$1:$B$96,2,0)</f>
        <v>Không</v>
      </c>
      <c r="R1315" s="135" t="e">
        <f>VLOOKUP(B1315,DS!$D$3:$P$2489,13,0)</f>
        <v>#N/A</v>
      </c>
    </row>
    <row r="1316" spans="1:18" ht="13.5">
      <c r="A1316" s="133">
        <v>1310</v>
      </c>
      <c r="B1316" s="142">
        <f>DS!D1312</f>
        <v>0</v>
      </c>
      <c r="C1316" s="143" t="e">
        <f>VLOOKUP(B1316,DS!$D$3:$I$2489,2,0)</f>
        <v>#N/A</v>
      </c>
      <c r="D1316" s="144" t="e">
        <f>VLOOKUP(B1316,DS!$D$3:$I$2489,3,0)</f>
        <v>#N/A</v>
      </c>
      <c r="E1316" s="145" t="e">
        <f>VLOOKUP(B1316,DS!$D$3:$I$2489,5,0)</f>
        <v>#N/A</v>
      </c>
      <c r="F1316" s="145" t="e">
        <f>VLOOKUP(B1316,DS!$D$3:$I$2489,6,0)</f>
        <v>#N/A</v>
      </c>
      <c r="G1316" s="136"/>
      <c r="H1316" s="136"/>
      <c r="I1316" s="136"/>
      <c r="J1316" s="136"/>
      <c r="K1316" s="136"/>
      <c r="L1316" s="136"/>
      <c r="M1316" s="136"/>
      <c r="N1316" s="136"/>
      <c r="O1316" s="146"/>
      <c r="P1316" s="134">
        <f t="shared" si="21"/>
        <v>0</v>
      </c>
      <c r="Q1316" s="135" t="str">
        <f>VLOOKUP(P1316,IDCODE!$A$1:$B$96,2,0)</f>
        <v>Không</v>
      </c>
      <c r="R1316" s="135" t="e">
        <f>VLOOKUP(B1316,DS!$D$3:$P$2489,13,0)</f>
        <v>#N/A</v>
      </c>
    </row>
    <row r="1317" spans="1:18" ht="13.5">
      <c r="A1317" s="133">
        <v>1311</v>
      </c>
      <c r="B1317" s="142">
        <f>DS!D1313</f>
        <v>0</v>
      </c>
      <c r="C1317" s="143" t="e">
        <f>VLOOKUP(B1317,DS!$D$3:$I$2489,2,0)</f>
        <v>#N/A</v>
      </c>
      <c r="D1317" s="144" t="e">
        <f>VLOOKUP(B1317,DS!$D$3:$I$2489,3,0)</f>
        <v>#N/A</v>
      </c>
      <c r="E1317" s="145" t="e">
        <f>VLOOKUP(B1317,DS!$D$3:$I$2489,5,0)</f>
        <v>#N/A</v>
      </c>
      <c r="F1317" s="145" t="e">
        <f>VLOOKUP(B1317,DS!$D$3:$I$2489,6,0)</f>
        <v>#N/A</v>
      </c>
      <c r="G1317" s="136"/>
      <c r="H1317" s="136"/>
      <c r="I1317" s="136"/>
      <c r="J1317" s="136"/>
      <c r="K1317" s="136"/>
      <c r="L1317" s="136"/>
      <c r="M1317" s="136"/>
      <c r="N1317" s="136"/>
      <c r="O1317" s="146"/>
      <c r="P1317" s="134">
        <f t="shared" si="21"/>
        <v>0</v>
      </c>
      <c r="Q1317" s="135" t="str">
        <f>VLOOKUP(P1317,IDCODE!$A$1:$B$96,2,0)</f>
        <v>Không</v>
      </c>
      <c r="R1317" s="135" t="e">
        <f>VLOOKUP(B1317,DS!$D$3:$P$2489,13,0)</f>
        <v>#N/A</v>
      </c>
    </row>
    <row r="1318" spans="1:18" ht="13.5">
      <c r="A1318" s="133">
        <v>1312</v>
      </c>
      <c r="B1318" s="142">
        <f>DS!D1314</f>
        <v>0</v>
      </c>
      <c r="C1318" s="143" t="e">
        <f>VLOOKUP(B1318,DS!$D$3:$I$2489,2,0)</f>
        <v>#N/A</v>
      </c>
      <c r="D1318" s="144" t="e">
        <f>VLOOKUP(B1318,DS!$D$3:$I$2489,3,0)</f>
        <v>#N/A</v>
      </c>
      <c r="E1318" s="145" t="e">
        <f>VLOOKUP(B1318,DS!$D$3:$I$2489,5,0)</f>
        <v>#N/A</v>
      </c>
      <c r="F1318" s="145" t="e">
        <f>VLOOKUP(B1318,DS!$D$3:$I$2489,6,0)</f>
        <v>#N/A</v>
      </c>
      <c r="G1318" s="136"/>
      <c r="H1318" s="136"/>
      <c r="I1318" s="136"/>
      <c r="J1318" s="136"/>
      <c r="K1318" s="136"/>
      <c r="L1318" s="136"/>
      <c r="M1318" s="136"/>
      <c r="N1318" s="136"/>
      <c r="O1318" s="146"/>
      <c r="P1318" s="134">
        <f t="shared" si="21"/>
        <v>0</v>
      </c>
      <c r="Q1318" s="135" t="str">
        <f>VLOOKUP(P1318,IDCODE!$A$1:$B$96,2,0)</f>
        <v>Không</v>
      </c>
      <c r="R1318" s="135" t="e">
        <f>VLOOKUP(B1318,DS!$D$3:$P$2489,13,0)</f>
        <v>#N/A</v>
      </c>
    </row>
    <row r="1319" spans="1:18" ht="13.5">
      <c r="A1319" s="133">
        <v>1313</v>
      </c>
      <c r="B1319" s="142">
        <f>DS!D1315</f>
        <v>0</v>
      </c>
      <c r="C1319" s="143" t="e">
        <f>VLOOKUP(B1319,DS!$D$3:$I$2489,2,0)</f>
        <v>#N/A</v>
      </c>
      <c r="D1319" s="144" t="e">
        <f>VLOOKUP(B1319,DS!$D$3:$I$2489,3,0)</f>
        <v>#N/A</v>
      </c>
      <c r="E1319" s="145" t="e">
        <f>VLOOKUP(B1319,DS!$D$3:$I$2489,5,0)</f>
        <v>#N/A</v>
      </c>
      <c r="F1319" s="145" t="e">
        <f>VLOOKUP(B1319,DS!$D$3:$I$2489,6,0)</f>
        <v>#N/A</v>
      </c>
      <c r="G1319" s="136"/>
      <c r="H1319" s="136"/>
      <c r="I1319" s="136"/>
      <c r="J1319" s="136"/>
      <c r="K1319" s="136"/>
      <c r="L1319" s="136"/>
      <c r="M1319" s="136"/>
      <c r="N1319" s="136"/>
      <c r="O1319" s="146"/>
      <c r="P1319" s="134">
        <f t="shared" si="21"/>
        <v>0</v>
      </c>
      <c r="Q1319" s="135" t="str">
        <f>VLOOKUP(P1319,IDCODE!$A$1:$B$96,2,0)</f>
        <v>Không</v>
      </c>
      <c r="R1319" s="135" t="e">
        <f>VLOOKUP(B1319,DS!$D$3:$P$2489,13,0)</f>
        <v>#N/A</v>
      </c>
    </row>
    <row r="1320" spans="1:18" ht="13.5">
      <c r="A1320" s="133">
        <v>1314</v>
      </c>
      <c r="B1320" s="142">
        <f>DS!D1316</f>
        <v>0</v>
      </c>
      <c r="C1320" s="143" t="e">
        <f>VLOOKUP(B1320,DS!$D$3:$I$2489,2,0)</f>
        <v>#N/A</v>
      </c>
      <c r="D1320" s="144" t="e">
        <f>VLOOKUP(B1320,DS!$D$3:$I$2489,3,0)</f>
        <v>#N/A</v>
      </c>
      <c r="E1320" s="145" t="e">
        <f>VLOOKUP(B1320,DS!$D$3:$I$2489,5,0)</f>
        <v>#N/A</v>
      </c>
      <c r="F1320" s="145" t="e">
        <f>VLOOKUP(B1320,DS!$D$3:$I$2489,6,0)</f>
        <v>#N/A</v>
      </c>
      <c r="G1320" s="136"/>
      <c r="H1320" s="136"/>
      <c r="I1320" s="136"/>
      <c r="J1320" s="136"/>
      <c r="K1320" s="136"/>
      <c r="L1320" s="136"/>
      <c r="M1320" s="136"/>
      <c r="N1320" s="136"/>
      <c r="O1320" s="146"/>
      <c r="P1320" s="134">
        <f t="shared" si="21"/>
        <v>0</v>
      </c>
      <c r="Q1320" s="135" t="str">
        <f>VLOOKUP(P1320,IDCODE!$A$1:$B$96,2,0)</f>
        <v>Không</v>
      </c>
      <c r="R1320" s="135" t="e">
        <f>VLOOKUP(B1320,DS!$D$3:$P$2489,13,0)</f>
        <v>#N/A</v>
      </c>
    </row>
    <row r="1321" spans="1:18" ht="13.5">
      <c r="A1321" s="133">
        <v>1315</v>
      </c>
      <c r="B1321" s="142">
        <f>DS!D1317</f>
        <v>0</v>
      </c>
      <c r="C1321" s="143" t="e">
        <f>VLOOKUP(B1321,DS!$D$3:$I$2489,2,0)</f>
        <v>#N/A</v>
      </c>
      <c r="D1321" s="144" t="e">
        <f>VLOOKUP(B1321,DS!$D$3:$I$2489,3,0)</f>
        <v>#N/A</v>
      </c>
      <c r="E1321" s="145" t="e">
        <f>VLOOKUP(B1321,DS!$D$3:$I$2489,5,0)</f>
        <v>#N/A</v>
      </c>
      <c r="F1321" s="145" t="e">
        <f>VLOOKUP(B1321,DS!$D$3:$I$2489,6,0)</f>
        <v>#N/A</v>
      </c>
      <c r="G1321" s="136"/>
      <c r="H1321" s="136"/>
      <c r="I1321" s="136"/>
      <c r="J1321" s="136"/>
      <c r="K1321" s="136"/>
      <c r="L1321" s="136"/>
      <c r="M1321" s="136"/>
      <c r="N1321" s="136"/>
      <c r="O1321" s="146"/>
      <c r="P1321" s="134">
        <f t="shared" si="21"/>
        <v>0</v>
      </c>
      <c r="Q1321" s="135" t="str">
        <f>VLOOKUP(P1321,IDCODE!$A$1:$B$96,2,0)</f>
        <v>Không</v>
      </c>
      <c r="R1321" s="135" t="e">
        <f>VLOOKUP(B1321,DS!$D$3:$P$2489,13,0)</f>
        <v>#N/A</v>
      </c>
    </row>
    <row r="1322" spans="1:18" ht="13.5">
      <c r="A1322" s="133">
        <v>1316</v>
      </c>
      <c r="B1322" s="142">
        <f>DS!D1318</f>
        <v>0</v>
      </c>
      <c r="C1322" s="143" t="e">
        <f>VLOOKUP(B1322,DS!$D$3:$I$2489,2,0)</f>
        <v>#N/A</v>
      </c>
      <c r="D1322" s="144" t="e">
        <f>VLOOKUP(B1322,DS!$D$3:$I$2489,3,0)</f>
        <v>#N/A</v>
      </c>
      <c r="E1322" s="145" t="e">
        <f>VLOOKUP(B1322,DS!$D$3:$I$2489,5,0)</f>
        <v>#N/A</v>
      </c>
      <c r="F1322" s="145" t="e">
        <f>VLOOKUP(B1322,DS!$D$3:$I$2489,6,0)</f>
        <v>#N/A</v>
      </c>
      <c r="G1322" s="136"/>
      <c r="H1322" s="136"/>
      <c r="I1322" s="136"/>
      <c r="J1322" s="136"/>
      <c r="K1322" s="136"/>
      <c r="L1322" s="136"/>
      <c r="M1322" s="136"/>
      <c r="N1322" s="136"/>
      <c r="O1322" s="146"/>
      <c r="P1322" s="134">
        <f t="shared" si="21"/>
        <v>0</v>
      </c>
      <c r="Q1322" s="135" t="str">
        <f>VLOOKUP(P1322,IDCODE!$A$1:$B$96,2,0)</f>
        <v>Không</v>
      </c>
      <c r="R1322" s="135" t="e">
        <f>VLOOKUP(B1322,DS!$D$3:$P$2489,13,0)</f>
        <v>#N/A</v>
      </c>
    </row>
    <row r="1323" spans="1:18" ht="13.5">
      <c r="A1323" s="133">
        <v>1317</v>
      </c>
      <c r="B1323" s="142">
        <f>DS!D1319</f>
        <v>0</v>
      </c>
      <c r="C1323" s="143" t="e">
        <f>VLOOKUP(B1323,DS!$D$3:$I$2489,2,0)</f>
        <v>#N/A</v>
      </c>
      <c r="D1323" s="144" t="e">
        <f>VLOOKUP(B1323,DS!$D$3:$I$2489,3,0)</f>
        <v>#N/A</v>
      </c>
      <c r="E1323" s="145" t="e">
        <f>VLOOKUP(B1323,DS!$D$3:$I$2489,5,0)</f>
        <v>#N/A</v>
      </c>
      <c r="F1323" s="145" t="e">
        <f>VLOOKUP(B1323,DS!$D$3:$I$2489,6,0)</f>
        <v>#N/A</v>
      </c>
      <c r="G1323" s="136"/>
      <c r="H1323" s="136"/>
      <c r="I1323" s="136"/>
      <c r="J1323" s="136"/>
      <c r="K1323" s="136"/>
      <c r="L1323" s="136"/>
      <c r="M1323" s="136"/>
      <c r="N1323" s="136"/>
      <c r="O1323" s="146"/>
      <c r="P1323" s="134">
        <f t="shared" si="21"/>
        <v>0</v>
      </c>
      <c r="Q1323" s="135" t="str">
        <f>VLOOKUP(P1323,IDCODE!$A$1:$B$96,2,0)</f>
        <v>Không</v>
      </c>
      <c r="R1323" s="135" t="e">
        <f>VLOOKUP(B1323,DS!$D$3:$P$2489,13,0)</f>
        <v>#N/A</v>
      </c>
    </row>
    <row r="1324" spans="1:18" ht="13.5">
      <c r="A1324" s="133">
        <v>1318</v>
      </c>
      <c r="B1324" s="142">
        <f>DS!D1320</f>
        <v>0</v>
      </c>
      <c r="C1324" s="143" t="e">
        <f>VLOOKUP(B1324,DS!$D$3:$I$2489,2,0)</f>
        <v>#N/A</v>
      </c>
      <c r="D1324" s="144" t="e">
        <f>VLOOKUP(B1324,DS!$D$3:$I$2489,3,0)</f>
        <v>#N/A</v>
      </c>
      <c r="E1324" s="145" t="e">
        <f>VLOOKUP(B1324,DS!$D$3:$I$2489,5,0)</f>
        <v>#N/A</v>
      </c>
      <c r="F1324" s="145" t="e">
        <f>VLOOKUP(B1324,DS!$D$3:$I$2489,6,0)</f>
        <v>#N/A</v>
      </c>
      <c r="G1324" s="136"/>
      <c r="H1324" s="136"/>
      <c r="I1324" s="136"/>
      <c r="J1324" s="136"/>
      <c r="K1324" s="136"/>
      <c r="L1324" s="136"/>
      <c r="M1324" s="136"/>
      <c r="N1324" s="136"/>
      <c r="O1324" s="146"/>
      <c r="P1324" s="134">
        <f t="shared" si="21"/>
        <v>0</v>
      </c>
      <c r="Q1324" s="135" t="str">
        <f>VLOOKUP(P1324,IDCODE!$A$1:$B$96,2,0)</f>
        <v>Không</v>
      </c>
      <c r="R1324" s="135" t="e">
        <f>VLOOKUP(B1324,DS!$D$3:$P$2489,13,0)</f>
        <v>#N/A</v>
      </c>
    </row>
    <row r="1325" spans="1:18" ht="13.5">
      <c r="A1325" s="133">
        <v>1319</v>
      </c>
      <c r="B1325" s="142">
        <f>DS!D1321</f>
        <v>0</v>
      </c>
      <c r="C1325" s="143" t="e">
        <f>VLOOKUP(B1325,DS!$D$3:$I$2489,2,0)</f>
        <v>#N/A</v>
      </c>
      <c r="D1325" s="144" t="e">
        <f>VLOOKUP(B1325,DS!$D$3:$I$2489,3,0)</f>
        <v>#N/A</v>
      </c>
      <c r="E1325" s="145" t="e">
        <f>VLOOKUP(B1325,DS!$D$3:$I$2489,5,0)</f>
        <v>#N/A</v>
      </c>
      <c r="F1325" s="145" t="e">
        <f>VLOOKUP(B1325,DS!$D$3:$I$2489,6,0)</f>
        <v>#N/A</v>
      </c>
      <c r="G1325" s="136"/>
      <c r="H1325" s="136"/>
      <c r="I1325" s="136"/>
      <c r="J1325" s="136"/>
      <c r="K1325" s="136"/>
      <c r="L1325" s="136"/>
      <c r="M1325" s="136"/>
      <c r="N1325" s="136"/>
      <c r="O1325" s="146"/>
      <c r="P1325" s="134">
        <f t="shared" si="21"/>
        <v>0</v>
      </c>
      <c r="Q1325" s="135" t="str">
        <f>VLOOKUP(P1325,IDCODE!$A$1:$B$96,2,0)</f>
        <v>Không</v>
      </c>
      <c r="R1325" s="135" t="e">
        <f>VLOOKUP(B1325,DS!$D$3:$P$2489,13,0)</f>
        <v>#N/A</v>
      </c>
    </row>
    <row r="1326" spans="1:18" ht="13.5">
      <c r="A1326" s="133">
        <v>1320</v>
      </c>
      <c r="B1326" s="142">
        <f>DS!D1322</f>
        <v>0</v>
      </c>
      <c r="C1326" s="143" t="e">
        <f>VLOOKUP(B1326,DS!$D$3:$I$2489,2,0)</f>
        <v>#N/A</v>
      </c>
      <c r="D1326" s="144" t="e">
        <f>VLOOKUP(B1326,DS!$D$3:$I$2489,3,0)</f>
        <v>#N/A</v>
      </c>
      <c r="E1326" s="145" t="e">
        <f>VLOOKUP(B1326,DS!$D$3:$I$2489,5,0)</f>
        <v>#N/A</v>
      </c>
      <c r="F1326" s="145" t="e">
        <f>VLOOKUP(B1326,DS!$D$3:$I$2489,6,0)</f>
        <v>#N/A</v>
      </c>
      <c r="G1326" s="136"/>
      <c r="H1326" s="136"/>
      <c r="I1326" s="136"/>
      <c r="J1326" s="136"/>
      <c r="K1326" s="136"/>
      <c r="L1326" s="136"/>
      <c r="M1326" s="136"/>
      <c r="N1326" s="136"/>
      <c r="O1326" s="146"/>
      <c r="P1326" s="134">
        <f t="shared" si="21"/>
        <v>0</v>
      </c>
      <c r="Q1326" s="135" t="str">
        <f>VLOOKUP(P1326,IDCODE!$A$1:$B$96,2,0)</f>
        <v>Không</v>
      </c>
      <c r="R1326" s="135" t="e">
        <f>VLOOKUP(B1326,DS!$D$3:$P$2489,13,0)</f>
        <v>#N/A</v>
      </c>
    </row>
    <row r="1327" spans="1:18" ht="13.5">
      <c r="A1327" s="133">
        <v>1321</v>
      </c>
      <c r="B1327" s="142">
        <f>DS!D1323</f>
        <v>0</v>
      </c>
      <c r="C1327" s="143" t="e">
        <f>VLOOKUP(B1327,DS!$D$3:$I$2489,2,0)</f>
        <v>#N/A</v>
      </c>
      <c r="D1327" s="144" t="e">
        <f>VLOOKUP(B1327,DS!$D$3:$I$2489,3,0)</f>
        <v>#N/A</v>
      </c>
      <c r="E1327" s="145" t="e">
        <f>VLOOKUP(B1327,DS!$D$3:$I$2489,5,0)</f>
        <v>#N/A</v>
      </c>
      <c r="F1327" s="145" t="e">
        <f>VLOOKUP(B1327,DS!$D$3:$I$2489,6,0)</f>
        <v>#N/A</v>
      </c>
      <c r="G1327" s="136"/>
      <c r="H1327" s="136"/>
      <c r="I1327" s="136"/>
      <c r="J1327" s="136"/>
      <c r="K1327" s="136"/>
      <c r="L1327" s="136"/>
      <c r="M1327" s="136"/>
      <c r="N1327" s="136"/>
      <c r="O1327" s="146"/>
      <c r="P1327" s="134">
        <f t="shared" si="21"/>
        <v>0</v>
      </c>
      <c r="Q1327" s="135" t="str">
        <f>VLOOKUP(P1327,IDCODE!$A$1:$B$96,2,0)</f>
        <v>Không</v>
      </c>
      <c r="R1327" s="135" t="e">
        <f>VLOOKUP(B1327,DS!$D$3:$P$2489,13,0)</f>
        <v>#N/A</v>
      </c>
    </row>
    <row r="1328" spans="1:18" ht="13.5">
      <c r="A1328" s="133">
        <v>1322</v>
      </c>
      <c r="B1328" s="142">
        <f>DS!D1324</f>
        <v>0</v>
      </c>
      <c r="C1328" s="143" t="e">
        <f>VLOOKUP(B1328,DS!$D$3:$I$2489,2,0)</f>
        <v>#N/A</v>
      </c>
      <c r="D1328" s="144" t="e">
        <f>VLOOKUP(B1328,DS!$D$3:$I$2489,3,0)</f>
        <v>#N/A</v>
      </c>
      <c r="E1328" s="145" t="e">
        <f>VLOOKUP(B1328,DS!$D$3:$I$2489,5,0)</f>
        <v>#N/A</v>
      </c>
      <c r="F1328" s="145" t="e">
        <f>VLOOKUP(B1328,DS!$D$3:$I$2489,6,0)</f>
        <v>#N/A</v>
      </c>
      <c r="G1328" s="136"/>
      <c r="H1328" s="136"/>
      <c r="I1328" s="136"/>
      <c r="J1328" s="136"/>
      <c r="K1328" s="136"/>
      <c r="L1328" s="136"/>
      <c r="M1328" s="136"/>
      <c r="N1328" s="136"/>
      <c r="O1328" s="146"/>
      <c r="P1328" s="134">
        <f t="shared" si="21"/>
        <v>0</v>
      </c>
      <c r="Q1328" s="135" t="str">
        <f>VLOOKUP(P1328,IDCODE!$A$1:$B$96,2,0)</f>
        <v>Không</v>
      </c>
      <c r="R1328" s="135" t="e">
        <f>VLOOKUP(B1328,DS!$D$3:$P$2489,13,0)</f>
        <v>#N/A</v>
      </c>
    </row>
    <row r="1329" spans="1:18" ht="13.5">
      <c r="A1329" s="133">
        <v>1323</v>
      </c>
      <c r="B1329" s="142">
        <f>DS!D1325</f>
        <v>0</v>
      </c>
      <c r="C1329" s="143" t="e">
        <f>VLOOKUP(B1329,DS!$D$3:$I$2489,2,0)</f>
        <v>#N/A</v>
      </c>
      <c r="D1329" s="144" t="e">
        <f>VLOOKUP(B1329,DS!$D$3:$I$2489,3,0)</f>
        <v>#N/A</v>
      </c>
      <c r="E1329" s="145" t="e">
        <f>VLOOKUP(B1329,DS!$D$3:$I$2489,5,0)</f>
        <v>#N/A</v>
      </c>
      <c r="F1329" s="145" t="e">
        <f>VLOOKUP(B1329,DS!$D$3:$I$2489,6,0)</f>
        <v>#N/A</v>
      </c>
      <c r="G1329" s="136"/>
      <c r="H1329" s="136"/>
      <c r="I1329" s="136"/>
      <c r="J1329" s="136"/>
      <c r="K1329" s="136"/>
      <c r="L1329" s="136"/>
      <c r="M1329" s="136"/>
      <c r="N1329" s="136"/>
      <c r="O1329" s="146"/>
      <c r="P1329" s="134">
        <f t="shared" si="21"/>
        <v>0</v>
      </c>
      <c r="Q1329" s="135" t="str">
        <f>VLOOKUP(P1329,IDCODE!$A$1:$B$96,2,0)</f>
        <v>Không</v>
      </c>
      <c r="R1329" s="135" t="e">
        <f>VLOOKUP(B1329,DS!$D$3:$P$2489,13,0)</f>
        <v>#N/A</v>
      </c>
    </row>
    <row r="1330" spans="1:18" ht="13.5">
      <c r="A1330" s="133">
        <v>1324</v>
      </c>
      <c r="B1330" s="142">
        <f>DS!D1326</f>
        <v>0</v>
      </c>
      <c r="C1330" s="143" t="e">
        <f>VLOOKUP(B1330,DS!$D$3:$I$2489,2,0)</f>
        <v>#N/A</v>
      </c>
      <c r="D1330" s="144" t="e">
        <f>VLOOKUP(B1330,DS!$D$3:$I$2489,3,0)</f>
        <v>#N/A</v>
      </c>
      <c r="E1330" s="145" t="e">
        <f>VLOOKUP(B1330,DS!$D$3:$I$2489,5,0)</f>
        <v>#N/A</v>
      </c>
      <c r="F1330" s="145" t="e">
        <f>VLOOKUP(B1330,DS!$D$3:$I$2489,6,0)</f>
        <v>#N/A</v>
      </c>
      <c r="G1330" s="136"/>
      <c r="H1330" s="136"/>
      <c r="I1330" s="136"/>
      <c r="J1330" s="136"/>
      <c r="K1330" s="136"/>
      <c r="L1330" s="136"/>
      <c r="M1330" s="136"/>
      <c r="N1330" s="136"/>
      <c r="O1330" s="146"/>
      <c r="P1330" s="134">
        <f t="shared" si="21"/>
        <v>0</v>
      </c>
      <c r="Q1330" s="135" t="str">
        <f>VLOOKUP(P1330,IDCODE!$A$1:$B$96,2,0)</f>
        <v>Không</v>
      </c>
      <c r="R1330" s="135" t="e">
        <f>VLOOKUP(B1330,DS!$D$3:$P$2489,13,0)</f>
        <v>#N/A</v>
      </c>
    </row>
    <row r="1331" spans="1:18" ht="13.5">
      <c r="A1331" s="133">
        <v>1325</v>
      </c>
      <c r="B1331" s="142">
        <f>DS!D1327</f>
        <v>0</v>
      </c>
      <c r="C1331" s="143" t="e">
        <f>VLOOKUP(B1331,DS!$D$3:$I$2489,2,0)</f>
        <v>#N/A</v>
      </c>
      <c r="D1331" s="144" t="e">
        <f>VLOOKUP(B1331,DS!$D$3:$I$2489,3,0)</f>
        <v>#N/A</v>
      </c>
      <c r="E1331" s="145" t="e">
        <f>VLOOKUP(B1331,DS!$D$3:$I$2489,5,0)</f>
        <v>#N/A</v>
      </c>
      <c r="F1331" s="145" t="e">
        <f>VLOOKUP(B1331,DS!$D$3:$I$2489,6,0)</f>
        <v>#N/A</v>
      </c>
      <c r="G1331" s="136"/>
      <c r="H1331" s="136"/>
      <c r="I1331" s="136"/>
      <c r="J1331" s="136"/>
      <c r="K1331" s="136"/>
      <c r="L1331" s="136"/>
      <c r="M1331" s="136"/>
      <c r="N1331" s="136"/>
      <c r="O1331" s="146"/>
      <c r="P1331" s="134">
        <f t="shared" si="21"/>
        <v>0</v>
      </c>
      <c r="Q1331" s="135" t="str">
        <f>VLOOKUP(P1331,IDCODE!$A$1:$B$96,2,0)</f>
        <v>Không</v>
      </c>
      <c r="R1331" s="135" t="e">
        <f>VLOOKUP(B1331,DS!$D$3:$P$2489,13,0)</f>
        <v>#N/A</v>
      </c>
    </row>
    <row r="1332" spans="1:18" ht="13.5">
      <c r="A1332" s="133">
        <v>1326</v>
      </c>
      <c r="B1332" s="142">
        <f>DS!D1328</f>
        <v>0</v>
      </c>
      <c r="C1332" s="143" t="e">
        <f>VLOOKUP(B1332,DS!$D$3:$I$2489,2,0)</f>
        <v>#N/A</v>
      </c>
      <c r="D1332" s="144" t="e">
        <f>VLOOKUP(B1332,DS!$D$3:$I$2489,3,0)</f>
        <v>#N/A</v>
      </c>
      <c r="E1332" s="145" t="e">
        <f>VLOOKUP(B1332,DS!$D$3:$I$2489,5,0)</f>
        <v>#N/A</v>
      </c>
      <c r="F1332" s="145" t="e">
        <f>VLOOKUP(B1332,DS!$D$3:$I$2489,6,0)</f>
        <v>#N/A</v>
      </c>
      <c r="G1332" s="136"/>
      <c r="H1332" s="136"/>
      <c r="I1332" s="136"/>
      <c r="J1332" s="136"/>
      <c r="K1332" s="136"/>
      <c r="L1332" s="136"/>
      <c r="M1332" s="136"/>
      <c r="N1332" s="136"/>
      <c r="O1332" s="146"/>
      <c r="P1332" s="134">
        <f t="shared" si="21"/>
        <v>0</v>
      </c>
      <c r="Q1332" s="135" t="str">
        <f>VLOOKUP(P1332,IDCODE!$A$1:$B$96,2,0)</f>
        <v>Không</v>
      </c>
      <c r="R1332" s="135" t="e">
        <f>VLOOKUP(B1332,DS!$D$3:$P$2489,13,0)</f>
        <v>#N/A</v>
      </c>
    </row>
    <row r="1333" spans="1:18" ht="13.5">
      <c r="A1333" s="133">
        <v>1327</v>
      </c>
      <c r="B1333" s="142">
        <f>DS!D1329</f>
        <v>0</v>
      </c>
      <c r="C1333" s="143" t="e">
        <f>VLOOKUP(B1333,DS!$D$3:$I$2489,2,0)</f>
        <v>#N/A</v>
      </c>
      <c r="D1333" s="144" t="e">
        <f>VLOOKUP(B1333,DS!$D$3:$I$2489,3,0)</f>
        <v>#N/A</v>
      </c>
      <c r="E1333" s="145" t="e">
        <f>VLOOKUP(B1333,DS!$D$3:$I$2489,5,0)</f>
        <v>#N/A</v>
      </c>
      <c r="F1333" s="145" t="e">
        <f>VLOOKUP(B1333,DS!$D$3:$I$2489,6,0)</f>
        <v>#N/A</v>
      </c>
      <c r="G1333" s="136"/>
      <c r="H1333" s="136"/>
      <c r="I1333" s="136"/>
      <c r="J1333" s="136"/>
      <c r="K1333" s="136"/>
      <c r="L1333" s="136"/>
      <c r="M1333" s="136"/>
      <c r="N1333" s="136"/>
      <c r="O1333" s="146"/>
      <c r="P1333" s="134">
        <f t="shared" si="21"/>
        <v>0</v>
      </c>
      <c r="Q1333" s="135" t="str">
        <f>VLOOKUP(P1333,IDCODE!$A$1:$B$96,2,0)</f>
        <v>Không</v>
      </c>
      <c r="R1333" s="135" t="e">
        <f>VLOOKUP(B1333,DS!$D$3:$P$2489,13,0)</f>
        <v>#N/A</v>
      </c>
    </row>
    <row r="1334" spans="1:18" ht="13.5">
      <c r="A1334" s="133">
        <v>1328</v>
      </c>
      <c r="B1334" s="142">
        <f>DS!D1330</f>
        <v>0</v>
      </c>
      <c r="C1334" s="143" t="e">
        <f>VLOOKUP(B1334,DS!$D$3:$I$2489,2,0)</f>
        <v>#N/A</v>
      </c>
      <c r="D1334" s="144" t="e">
        <f>VLOOKUP(B1334,DS!$D$3:$I$2489,3,0)</f>
        <v>#N/A</v>
      </c>
      <c r="E1334" s="145" t="e">
        <f>VLOOKUP(B1334,DS!$D$3:$I$2489,5,0)</f>
        <v>#N/A</v>
      </c>
      <c r="F1334" s="145" t="e">
        <f>VLOOKUP(B1334,DS!$D$3:$I$2489,6,0)</f>
        <v>#N/A</v>
      </c>
      <c r="G1334" s="136"/>
      <c r="H1334" s="136"/>
      <c r="I1334" s="136"/>
      <c r="J1334" s="136"/>
      <c r="K1334" s="136"/>
      <c r="L1334" s="136"/>
      <c r="M1334" s="136"/>
      <c r="N1334" s="136"/>
      <c r="O1334" s="146"/>
      <c r="P1334" s="134">
        <f t="shared" si="21"/>
        <v>0</v>
      </c>
      <c r="Q1334" s="135" t="str">
        <f>VLOOKUP(P1334,IDCODE!$A$1:$B$96,2,0)</f>
        <v>Không</v>
      </c>
      <c r="R1334" s="135" t="e">
        <f>VLOOKUP(B1334,DS!$D$3:$P$2489,13,0)</f>
        <v>#N/A</v>
      </c>
    </row>
    <row r="1335" spans="1:18" ht="13.5">
      <c r="A1335" s="133">
        <v>1329</v>
      </c>
      <c r="B1335" s="142">
        <f>DS!D1331</f>
        <v>0</v>
      </c>
      <c r="C1335" s="143" t="e">
        <f>VLOOKUP(B1335,DS!$D$3:$I$2489,2,0)</f>
        <v>#N/A</v>
      </c>
      <c r="D1335" s="144" t="e">
        <f>VLOOKUP(B1335,DS!$D$3:$I$2489,3,0)</f>
        <v>#N/A</v>
      </c>
      <c r="E1335" s="145" t="e">
        <f>VLOOKUP(B1335,DS!$D$3:$I$2489,5,0)</f>
        <v>#N/A</v>
      </c>
      <c r="F1335" s="145" t="e">
        <f>VLOOKUP(B1335,DS!$D$3:$I$2489,6,0)</f>
        <v>#N/A</v>
      </c>
      <c r="G1335" s="136"/>
      <c r="H1335" s="136"/>
      <c r="I1335" s="136"/>
      <c r="J1335" s="136"/>
      <c r="K1335" s="136"/>
      <c r="L1335" s="136"/>
      <c r="M1335" s="136"/>
      <c r="N1335" s="136"/>
      <c r="O1335" s="146"/>
      <c r="P1335" s="134">
        <f t="shared" si="21"/>
        <v>0</v>
      </c>
      <c r="Q1335" s="135" t="str">
        <f>VLOOKUP(P1335,IDCODE!$A$1:$B$96,2,0)</f>
        <v>Không</v>
      </c>
      <c r="R1335" s="135" t="e">
        <f>VLOOKUP(B1335,DS!$D$3:$P$2489,13,0)</f>
        <v>#N/A</v>
      </c>
    </row>
    <row r="1336" spans="1:18" ht="13.5">
      <c r="A1336" s="133">
        <v>1330</v>
      </c>
      <c r="B1336" s="142">
        <f>DS!D1332</f>
        <v>0</v>
      </c>
      <c r="C1336" s="143" t="e">
        <f>VLOOKUP(B1336,DS!$D$3:$I$2489,2,0)</f>
        <v>#N/A</v>
      </c>
      <c r="D1336" s="144" t="e">
        <f>VLOOKUP(B1336,DS!$D$3:$I$2489,3,0)</f>
        <v>#N/A</v>
      </c>
      <c r="E1336" s="145" t="e">
        <f>VLOOKUP(B1336,DS!$D$3:$I$2489,5,0)</f>
        <v>#N/A</v>
      </c>
      <c r="F1336" s="145" t="e">
        <f>VLOOKUP(B1336,DS!$D$3:$I$2489,6,0)</f>
        <v>#N/A</v>
      </c>
      <c r="G1336" s="136"/>
      <c r="H1336" s="136"/>
      <c r="I1336" s="136"/>
      <c r="J1336" s="136"/>
      <c r="K1336" s="136"/>
      <c r="L1336" s="136"/>
      <c r="M1336" s="136"/>
      <c r="N1336" s="136"/>
      <c r="O1336" s="146"/>
      <c r="P1336" s="134">
        <f t="shared" si="21"/>
        <v>0</v>
      </c>
      <c r="Q1336" s="135" t="str">
        <f>VLOOKUP(P1336,IDCODE!$A$1:$B$96,2,0)</f>
        <v>Không</v>
      </c>
      <c r="R1336" s="135" t="e">
        <f>VLOOKUP(B1336,DS!$D$3:$P$2489,13,0)</f>
        <v>#N/A</v>
      </c>
    </row>
    <row r="1337" spans="1:18" ht="13.5">
      <c r="A1337" s="133">
        <v>1331</v>
      </c>
      <c r="B1337" s="142">
        <f>DS!D1333</f>
        <v>0</v>
      </c>
      <c r="C1337" s="143" t="e">
        <f>VLOOKUP(B1337,DS!$D$3:$I$2489,2,0)</f>
        <v>#N/A</v>
      </c>
      <c r="D1337" s="144" t="e">
        <f>VLOOKUP(B1337,DS!$D$3:$I$2489,3,0)</f>
        <v>#N/A</v>
      </c>
      <c r="E1337" s="145" t="e">
        <f>VLOOKUP(B1337,DS!$D$3:$I$2489,5,0)</f>
        <v>#N/A</v>
      </c>
      <c r="F1337" s="145" t="e">
        <f>VLOOKUP(B1337,DS!$D$3:$I$2489,6,0)</f>
        <v>#N/A</v>
      </c>
      <c r="G1337" s="136"/>
      <c r="H1337" s="136"/>
      <c r="I1337" s="136"/>
      <c r="J1337" s="136"/>
      <c r="K1337" s="136"/>
      <c r="L1337" s="136"/>
      <c r="M1337" s="136"/>
      <c r="N1337" s="136"/>
      <c r="O1337" s="146"/>
      <c r="P1337" s="134">
        <f t="shared" si="21"/>
        <v>0</v>
      </c>
      <c r="Q1337" s="135" t="str">
        <f>VLOOKUP(P1337,IDCODE!$A$1:$B$96,2,0)</f>
        <v>Không</v>
      </c>
      <c r="R1337" s="135" t="e">
        <f>VLOOKUP(B1337,DS!$D$3:$P$2489,13,0)</f>
        <v>#N/A</v>
      </c>
    </row>
    <row r="1338" spans="1:18" ht="13.5">
      <c r="A1338" s="133">
        <v>1332</v>
      </c>
      <c r="B1338" s="142">
        <f>DS!D1334</f>
        <v>0</v>
      </c>
      <c r="C1338" s="143" t="e">
        <f>VLOOKUP(B1338,DS!$D$3:$I$2489,2,0)</f>
        <v>#N/A</v>
      </c>
      <c r="D1338" s="144" t="e">
        <f>VLOOKUP(B1338,DS!$D$3:$I$2489,3,0)</f>
        <v>#N/A</v>
      </c>
      <c r="E1338" s="145" t="e">
        <f>VLOOKUP(B1338,DS!$D$3:$I$2489,5,0)</f>
        <v>#N/A</v>
      </c>
      <c r="F1338" s="145" t="e">
        <f>VLOOKUP(B1338,DS!$D$3:$I$2489,6,0)</f>
        <v>#N/A</v>
      </c>
      <c r="G1338" s="136"/>
      <c r="H1338" s="136"/>
      <c r="I1338" s="136"/>
      <c r="J1338" s="136"/>
      <c r="K1338" s="136"/>
      <c r="L1338" s="136"/>
      <c r="M1338" s="136"/>
      <c r="N1338" s="136"/>
      <c r="O1338" s="146"/>
      <c r="P1338" s="134">
        <f t="shared" si="21"/>
        <v>0</v>
      </c>
      <c r="Q1338" s="135" t="str">
        <f>VLOOKUP(P1338,IDCODE!$A$1:$B$96,2,0)</f>
        <v>Không</v>
      </c>
      <c r="R1338" s="135" t="e">
        <f>VLOOKUP(B1338,DS!$D$3:$P$2489,13,0)</f>
        <v>#N/A</v>
      </c>
    </row>
    <row r="1339" spans="1:18" ht="13.5">
      <c r="A1339" s="133">
        <v>1333</v>
      </c>
      <c r="B1339" s="142">
        <f>DS!D1335</f>
        <v>0</v>
      </c>
      <c r="C1339" s="143" t="e">
        <f>VLOOKUP(B1339,DS!$D$3:$I$2489,2,0)</f>
        <v>#N/A</v>
      </c>
      <c r="D1339" s="144" t="e">
        <f>VLOOKUP(B1339,DS!$D$3:$I$2489,3,0)</f>
        <v>#N/A</v>
      </c>
      <c r="E1339" s="145" t="e">
        <f>VLOOKUP(B1339,DS!$D$3:$I$2489,5,0)</f>
        <v>#N/A</v>
      </c>
      <c r="F1339" s="145" t="e">
        <f>VLOOKUP(B1339,DS!$D$3:$I$2489,6,0)</f>
        <v>#N/A</v>
      </c>
      <c r="G1339" s="136"/>
      <c r="H1339" s="136"/>
      <c r="I1339" s="136"/>
      <c r="J1339" s="136"/>
      <c r="K1339" s="136"/>
      <c r="L1339" s="136"/>
      <c r="M1339" s="136"/>
      <c r="N1339" s="136"/>
      <c r="O1339" s="146"/>
      <c r="P1339" s="134">
        <f t="shared" si="21"/>
        <v>0</v>
      </c>
      <c r="Q1339" s="135" t="str">
        <f>VLOOKUP(P1339,IDCODE!$A$1:$B$96,2,0)</f>
        <v>Không</v>
      </c>
      <c r="R1339" s="135" t="e">
        <f>VLOOKUP(B1339,DS!$D$3:$P$2489,13,0)</f>
        <v>#N/A</v>
      </c>
    </row>
    <row r="1340" spans="1:18" ht="13.5">
      <c r="A1340" s="133">
        <v>1334</v>
      </c>
      <c r="B1340" s="142">
        <f>DS!D1336</f>
        <v>0</v>
      </c>
      <c r="C1340" s="143" t="e">
        <f>VLOOKUP(B1340,DS!$D$3:$I$2489,2,0)</f>
        <v>#N/A</v>
      </c>
      <c r="D1340" s="144" t="e">
        <f>VLOOKUP(B1340,DS!$D$3:$I$2489,3,0)</f>
        <v>#N/A</v>
      </c>
      <c r="E1340" s="145" t="e">
        <f>VLOOKUP(B1340,DS!$D$3:$I$2489,5,0)</f>
        <v>#N/A</v>
      </c>
      <c r="F1340" s="145" t="e">
        <f>VLOOKUP(B1340,DS!$D$3:$I$2489,6,0)</f>
        <v>#N/A</v>
      </c>
      <c r="G1340" s="136"/>
      <c r="H1340" s="136"/>
      <c r="I1340" s="136"/>
      <c r="J1340" s="136"/>
      <c r="K1340" s="136"/>
      <c r="L1340" s="136"/>
      <c r="M1340" s="136"/>
      <c r="N1340" s="136"/>
      <c r="O1340" s="146"/>
      <c r="P1340" s="134">
        <f t="shared" si="21"/>
        <v>0</v>
      </c>
      <c r="Q1340" s="135" t="str">
        <f>VLOOKUP(P1340,IDCODE!$A$1:$B$96,2,0)</f>
        <v>Không</v>
      </c>
      <c r="R1340" s="135" t="e">
        <f>VLOOKUP(B1340,DS!$D$3:$P$2489,13,0)</f>
        <v>#N/A</v>
      </c>
    </row>
    <row r="1341" spans="1:18" ht="13.5">
      <c r="A1341" s="133">
        <v>1335</v>
      </c>
      <c r="B1341" s="142">
        <f>DS!D1337</f>
        <v>0</v>
      </c>
      <c r="C1341" s="143" t="e">
        <f>VLOOKUP(B1341,DS!$D$3:$I$2489,2,0)</f>
        <v>#N/A</v>
      </c>
      <c r="D1341" s="144" t="e">
        <f>VLOOKUP(B1341,DS!$D$3:$I$2489,3,0)</f>
        <v>#N/A</v>
      </c>
      <c r="E1341" s="145" t="e">
        <f>VLOOKUP(B1341,DS!$D$3:$I$2489,5,0)</f>
        <v>#N/A</v>
      </c>
      <c r="F1341" s="145" t="e">
        <f>VLOOKUP(B1341,DS!$D$3:$I$2489,6,0)</f>
        <v>#N/A</v>
      </c>
      <c r="G1341" s="136"/>
      <c r="H1341" s="136"/>
      <c r="I1341" s="136"/>
      <c r="J1341" s="136"/>
      <c r="K1341" s="136"/>
      <c r="L1341" s="136"/>
      <c r="M1341" s="136"/>
      <c r="N1341" s="136"/>
      <c r="O1341" s="146"/>
      <c r="P1341" s="134">
        <f t="shared" si="21"/>
        <v>0</v>
      </c>
      <c r="Q1341" s="135" t="str">
        <f>VLOOKUP(P1341,IDCODE!$A$1:$B$96,2,0)</f>
        <v>Không</v>
      </c>
      <c r="R1341" s="135" t="e">
        <f>VLOOKUP(B1341,DS!$D$3:$P$2489,13,0)</f>
        <v>#N/A</v>
      </c>
    </row>
    <row r="1342" spans="1:18" ht="13.5">
      <c r="A1342" s="133">
        <v>1336</v>
      </c>
      <c r="B1342" s="142">
        <f>DS!D1338</f>
        <v>0</v>
      </c>
      <c r="C1342" s="143" t="e">
        <f>VLOOKUP(B1342,DS!$D$3:$I$2489,2,0)</f>
        <v>#N/A</v>
      </c>
      <c r="D1342" s="144" t="e">
        <f>VLOOKUP(B1342,DS!$D$3:$I$2489,3,0)</f>
        <v>#N/A</v>
      </c>
      <c r="E1342" s="145" t="e">
        <f>VLOOKUP(B1342,DS!$D$3:$I$2489,5,0)</f>
        <v>#N/A</v>
      </c>
      <c r="F1342" s="145" t="e">
        <f>VLOOKUP(B1342,DS!$D$3:$I$2489,6,0)</f>
        <v>#N/A</v>
      </c>
      <c r="G1342" s="136"/>
      <c r="H1342" s="136"/>
      <c r="I1342" s="136"/>
      <c r="J1342" s="136"/>
      <c r="K1342" s="136"/>
      <c r="L1342" s="136"/>
      <c r="M1342" s="136"/>
      <c r="N1342" s="136"/>
      <c r="O1342" s="146"/>
      <c r="P1342" s="134">
        <f t="shared" si="21"/>
        <v>0</v>
      </c>
      <c r="Q1342" s="135" t="str">
        <f>VLOOKUP(P1342,IDCODE!$A$1:$B$96,2,0)</f>
        <v>Không</v>
      </c>
      <c r="R1342" s="135" t="e">
        <f>VLOOKUP(B1342,DS!$D$3:$P$2489,13,0)</f>
        <v>#N/A</v>
      </c>
    </row>
    <row r="1343" spans="1:18" ht="13.5">
      <c r="A1343" s="133">
        <v>1337</v>
      </c>
      <c r="B1343" s="142">
        <f>DS!D1339</f>
        <v>0</v>
      </c>
      <c r="C1343" s="143" t="e">
        <f>VLOOKUP(B1343,DS!$D$3:$I$2489,2,0)</f>
        <v>#N/A</v>
      </c>
      <c r="D1343" s="144" t="e">
        <f>VLOOKUP(B1343,DS!$D$3:$I$2489,3,0)</f>
        <v>#N/A</v>
      </c>
      <c r="E1343" s="145" t="e">
        <f>VLOOKUP(B1343,DS!$D$3:$I$2489,5,0)</f>
        <v>#N/A</v>
      </c>
      <c r="F1343" s="145" t="e">
        <f>VLOOKUP(B1343,DS!$D$3:$I$2489,6,0)</f>
        <v>#N/A</v>
      </c>
      <c r="G1343" s="136"/>
      <c r="H1343" s="136"/>
      <c r="I1343" s="136"/>
      <c r="J1343" s="136"/>
      <c r="K1343" s="136"/>
      <c r="L1343" s="136"/>
      <c r="M1343" s="136"/>
      <c r="N1343" s="136"/>
      <c r="O1343" s="146"/>
      <c r="P1343" s="134">
        <f t="shared" si="21"/>
        <v>0</v>
      </c>
      <c r="Q1343" s="135" t="str">
        <f>VLOOKUP(P1343,IDCODE!$A$1:$B$96,2,0)</f>
        <v>Không</v>
      </c>
      <c r="R1343" s="135" t="e">
        <f>VLOOKUP(B1343,DS!$D$3:$P$2489,13,0)</f>
        <v>#N/A</v>
      </c>
    </row>
    <row r="1344" spans="1:18" ht="13.5">
      <c r="A1344" s="133">
        <v>1338</v>
      </c>
      <c r="B1344" s="142">
        <f>DS!D1340</f>
        <v>0</v>
      </c>
      <c r="C1344" s="143" t="e">
        <f>VLOOKUP(B1344,DS!$D$3:$I$2489,2,0)</f>
        <v>#N/A</v>
      </c>
      <c r="D1344" s="144" t="e">
        <f>VLOOKUP(B1344,DS!$D$3:$I$2489,3,0)</f>
        <v>#N/A</v>
      </c>
      <c r="E1344" s="145" t="e">
        <f>VLOOKUP(B1344,DS!$D$3:$I$2489,5,0)</f>
        <v>#N/A</v>
      </c>
      <c r="F1344" s="145" t="e">
        <f>VLOOKUP(B1344,DS!$D$3:$I$2489,6,0)</f>
        <v>#N/A</v>
      </c>
      <c r="G1344" s="136"/>
      <c r="H1344" s="136"/>
      <c r="I1344" s="136"/>
      <c r="J1344" s="136"/>
      <c r="K1344" s="136"/>
      <c r="L1344" s="136"/>
      <c r="M1344" s="136"/>
      <c r="N1344" s="136"/>
      <c r="O1344" s="146"/>
      <c r="P1344" s="134">
        <f t="shared" si="21"/>
        <v>0</v>
      </c>
      <c r="Q1344" s="135" t="str">
        <f>VLOOKUP(P1344,IDCODE!$A$1:$B$96,2,0)</f>
        <v>Không</v>
      </c>
      <c r="R1344" s="135" t="e">
        <f>VLOOKUP(B1344,DS!$D$3:$P$2489,13,0)</f>
        <v>#N/A</v>
      </c>
    </row>
    <row r="1345" spans="1:18" ht="13.5">
      <c r="A1345" s="133">
        <v>1339</v>
      </c>
      <c r="B1345" s="142">
        <f>DS!D1341</f>
        <v>0</v>
      </c>
      <c r="C1345" s="143" t="e">
        <f>VLOOKUP(B1345,DS!$D$3:$I$2489,2,0)</f>
        <v>#N/A</v>
      </c>
      <c r="D1345" s="144" t="e">
        <f>VLOOKUP(B1345,DS!$D$3:$I$2489,3,0)</f>
        <v>#N/A</v>
      </c>
      <c r="E1345" s="145" t="e">
        <f>VLOOKUP(B1345,DS!$D$3:$I$2489,5,0)</f>
        <v>#N/A</v>
      </c>
      <c r="F1345" s="145" t="e">
        <f>VLOOKUP(B1345,DS!$D$3:$I$2489,6,0)</f>
        <v>#N/A</v>
      </c>
      <c r="G1345" s="136"/>
      <c r="H1345" s="136"/>
      <c r="I1345" s="136"/>
      <c r="J1345" s="136"/>
      <c r="K1345" s="136"/>
      <c r="L1345" s="136"/>
      <c r="M1345" s="136"/>
      <c r="N1345" s="136"/>
      <c r="O1345" s="146"/>
      <c r="P1345" s="134">
        <f t="shared" si="21"/>
        <v>0</v>
      </c>
      <c r="Q1345" s="135" t="str">
        <f>VLOOKUP(P1345,IDCODE!$A$1:$B$96,2,0)</f>
        <v>Không</v>
      </c>
      <c r="R1345" s="135" t="e">
        <f>VLOOKUP(B1345,DS!$D$3:$P$2489,13,0)</f>
        <v>#N/A</v>
      </c>
    </row>
    <row r="1346" spans="1:18" ht="13.5">
      <c r="A1346" s="133">
        <v>1340</v>
      </c>
      <c r="B1346" s="142">
        <f>DS!D1342</f>
        <v>0</v>
      </c>
      <c r="C1346" s="143" t="e">
        <f>VLOOKUP(B1346,DS!$D$3:$I$2489,2,0)</f>
        <v>#N/A</v>
      </c>
      <c r="D1346" s="144" t="e">
        <f>VLOOKUP(B1346,DS!$D$3:$I$2489,3,0)</f>
        <v>#N/A</v>
      </c>
      <c r="E1346" s="145" t="e">
        <f>VLOOKUP(B1346,DS!$D$3:$I$2489,5,0)</f>
        <v>#N/A</v>
      </c>
      <c r="F1346" s="145" t="e">
        <f>VLOOKUP(B1346,DS!$D$3:$I$2489,6,0)</f>
        <v>#N/A</v>
      </c>
      <c r="G1346" s="136"/>
      <c r="H1346" s="136"/>
      <c r="I1346" s="136"/>
      <c r="J1346" s="136"/>
      <c r="K1346" s="136"/>
      <c r="L1346" s="136"/>
      <c r="M1346" s="136"/>
      <c r="N1346" s="136"/>
      <c r="O1346" s="146"/>
      <c r="P1346" s="134">
        <f t="shared" si="21"/>
        <v>0</v>
      </c>
      <c r="Q1346" s="135" t="str">
        <f>VLOOKUP(P1346,IDCODE!$A$1:$B$96,2,0)</f>
        <v>Không</v>
      </c>
      <c r="R1346" s="135" t="e">
        <f>VLOOKUP(B1346,DS!$D$3:$P$2489,13,0)</f>
        <v>#N/A</v>
      </c>
    </row>
    <row r="1347" spans="1:18" ht="13.5">
      <c r="A1347" s="133">
        <v>1341</v>
      </c>
      <c r="B1347" s="142">
        <f>DS!D1343</f>
        <v>0</v>
      </c>
      <c r="C1347" s="143" t="e">
        <f>VLOOKUP(B1347,DS!$D$3:$I$2489,2,0)</f>
        <v>#N/A</v>
      </c>
      <c r="D1347" s="144" t="e">
        <f>VLOOKUP(B1347,DS!$D$3:$I$2489,3,0)</f>
        <v>#N/A</v>
      </c>
      <c r="E1347" s="145" t="e">
        <f>VLOOKUP(B1347,DS!$D$3:$I$2489,5,0)</f>
        <v>#N/A</v>
      </c>
      <c r="F1347" s="145" t="e">
        <f>VLOOKUP(B1347,DS!$D$3:$I$2489,6,0)</f>
        <v>#N/A</v>
      </c>
      <c r="G1347" s="136"/>
      <c r="H1347" s="136"/>
      <c r="I1347" s="136"/>
      <c r="J1347" s="136"/>
      <c r="K1347" s="136"/>
      <c r="L1347" s="136"/>
      <c r="M1347" s="136"/>
      <c r="N1347" s="136"/>
      <c r="O1347" s="146"/>
      <c r="P1347" s="134">
        <f t="shared" si="21"/>
        <v>0</v>
      </c>
      <c r="Q1347" s="135" t="str">
        <f>VLOOKUP(P1347,IDCODE!$A$1:$B$96,2,0)</f>
        <v>Không</v>
      </c>
      <c r="R1347" s="135" t="e">
        <f>VLOOKUP(B1347,DS!$D$3:$P$2489,13,0)</f>
        <v>#N/A</v>
      </c>
    </row>
    <row r="1348" spans="1:18" ht="13.5">
      <c r="A1348" s="133">
        <v>1342</v>
      </c>
      <c r="B1348" s="142">
        <f>DS!D1344</f>
        <v>0</v>
      </c>
      <c r="C1348" s="143" t="e">
        <f>VLOOKUP(B1348,DS!$D$3:$I$2489,2,0)</f>
        <v>#N/A</v>
      </c>
      <c r="D1348" s="144" t="e">
        <f>VLOOKUP(B1348,DS!$D$3:$I$2489,3,0)</f>
        <v>#N/A</v>
      </c>
      <c r="E1348" s="145" t="e">
        <f>VLOOKUP(B1348,DS!$D$3:$I$2489,5,0)</f>
        <v>#N/A</v>
      </c>
      <c r="F1348" s="145" t="e">
        <f>VLOOKUP(B1348,DS!$D$3:$I$2489,6,0)</f>
        <v>#N/A</v>
      </c>
      <c r="G1348" s="136"/>
      <c r="H1348" s="136"/>
      <c r="I1348" s="136"/>
      <c r="J1348" s="136"/>
      <c r="K1348" s="136"/>
      <c r="L1348" s="136"/>
      <c r="M1348" s="136"/>
      <c r="N1348" s="136"/>
      <c r="O1348" s="146"/>
      <c r="P1348" s="134">
        <f t="shared" si="21"/>
        <v>0</v>
      </c>
      <c r="Q1348" s="135" t="str">
        <f>VLOOKUP(P1348,IDCODE!$A$1:$B$96,2,0)</f>
        <v>Không</v>
      </c>
      <c r="R1348" s="135" t="e">
        <f>VLOOKUP(B1348,DS!$D$3:$P$2489,13,0)</f>
        <v>#N/A</v>
      </c>
    </row>
    <row r="1349" spans="1:18" ht="13.5">
      <c r="A1349" s="133">
        <v>1343</v>
      </c>
      <c r="B1349" s="142">
        <f>DS!D1345</f>
        <v>0</v>
      </c>
      <c r="C1349" s="143" t="e">
        <f>VLOOKUP(B1349,DS!$D$3:$I$2489,2,0)</f>
        <v>#N/A</v>
      </c>
      <c r="D1349" s="144" t="e">
        <f>VLOOKUP(B1349,DS!$D$3:$I$2489,3,0)</f>
        <v>#N/A</v>
      </c>
      <c r="E1349" s="145" t="e">
        <f>VLOOKUP(B1349,DS!$D$3:$I$2489,5,0)</f>
        <v>#N/A</v>
      </c>
      <c r="F1349" s="145" t="e">
        <f>VLOOKUP(B1349,DS!$D$3:$I$2489,6,0)</f>
        <v>#N/A</v>
      </c>
      <c r="G1349" s="136"/>
      <c r="H1349" s="136"/>
      <c r="I1349" s="136"/>
      <c r="J1349" s="136"/>
      <c r="K1349" s="136"/>
      <c r="L1349" s="136"/>
      <c r="M1349" s="136"/>
      <c r="N1349" s="136"/>
      <c r="O1349" s="146"/>
      <c r="P1349" s="134">
        <f t="shared" si="21"/>
        <v>0</v>
      </c>
      <c r="Q1349" s="135" t="str">
        <f>VLOOKUP(P1349,IDCODE!$A$1:$B$96,2,0)</f>
        <v>Không</v>
      </c>
      <c r="R1349" s="135" t="e">
        <f>VLOOKUP(B1349,DS!$D$3:$P$2489,13,0)</f>
        <v>#N/A</v>
      </c>
    </row>
    <row r="1350" spans="1:18" ht="13.5">
      <c r="A1350" s="133">
        <v>1344</v>
      </c>
      <c r="B1350" s="142">
        <f>DS!D1346</f>
        <v>0</v>
      </c>
      <c r="C1350" s="143" t="e">
        <f>VLOOKUP(B1350,DS!$D$3:$I$2489,2,0)</f>
        <v>#N/A</v>
      </c>
      <c r="D1350" s="144" t="e">
        <f>VLOOKUP(B1350,DS!$D$3:$I$2489,3,0)</f>
        <v>#N/A</v>
      </c>
      <c r="E1350" s="145" t="e">
        <f>VLOOKUP(B1350,DS!$D$3:$I$2489,5,0)</f>
        <v>#N/A</v>
      </c>
      <c r="F1350" s="145" t="e">
        <f>VLOOKUP(B1350,DS!$D$3:$I$2489,6,0)</f>
        <v>#N/A</v>
      </c>
      <c r="G1350" s="136"/>
      <c r="H1350" s="136"/>
      <c r="I1350" s="136"/>
      <c r="J1350" s="136"/>
      <c r="K1350" s="136"/>
      <c r="L1350" s="136"/>
      <c r="M1350" s="136"/>
      <c r="N1350" s="136"/>
      <c r="O1350" s="146"/>
      <c r="P1350" s="134">
        <f t="shared" si="21"/>
        <v>0</v>
      </c>
      <c r="Q1350" s="135" t="str">
        <f>VLOOKUP(P1350,IDCODE!$A$1:$B$96,2,0)</f>
        <v>Không</v>
      </c>
      <c r="R1350" s="135" t="e">
        <f>VLOOKUP(B1350,DS!$D$3:$P$2489,13,0)</f>
        <v>#N/A</v>
      </c>
    </row>
    <row r="1351" spans="1:18" ht="13.5">
      <c r="A1351" s="133">
        <v>1345</v>
      </c>
      <c r="B1351" s="142">
        <f>DS!D1347</f>
        <v>0</v>
      </c>
      <c r="C1351" s="143" t="e">
        <f>VLOOKUP(B1351,DS!$D$3:$I$2489,2,0)</f>
        <v>#N/A</v>
      </c>
      <c r="D1351" s="144" t="e">
        <f>VLOOKUP(B1351,DS!$D$3:$I$2489,3,0)</f>
        <v>#N/A</v>
      </c>
      <c r="E1351" s="145" t="e">
        <f>VLOOKUP(B1351,DS!$D$3:$I$2489,5,0)</f>
        <v>#N/A</v>
      </c>
      <c r="F1351" s="145" t="e">
        <f>VLOOKUP(B1351,DS!$D$3:$I$2489,6,0)</f>
        <v>#N/A</v>
      </c>
      <c r="G1351" s="136"/>
      <c r="H1351" s="136"/>
      <c r="I1351" s="136"/>
      <c r="J1351" s="136"/>
      <c r="K1351" s="136"/>
      <c r="L1351" s="136"/>
      <c r="M1351" s="136"/>
      <c r="N1351" s="136"/>
      <c r="O1351" s="146"/>
      <c r="P1351" s="134">
        <f t="shared" si="21"/>
        <v>0</v>
      </c>
      <c r="Q1351" s="135" t="str">
        <f>VLOOKUP(P1351,IDCODE!$A$1:$B$96,2,0)</f>
        <v>Không</v>
      </c>
      <c r="R1351" s="135" t="e">
        <f>VLOOKUP(B1351,DS!$D$3:$P$2489,13,0)</f>
        <v>#N/A</v>
      </c>
    </row>
    <row r="1352" spans="1:18" ht="13.5">
      <c r="A1352" s="133">
        <v>1346</v>
      </c>
      <c r="B1352" s="142">
        <f>DS!D1348</f>
        <v>0</v>
      </c>
      <c r="C1352" s="143" t="e">
        <f>VLOOKUP(B1352,DS!$D$3:$I$2489,2,0)</f>
        <v>#N/A</v>
      </c>
      <c r="D1352" s="144" t="e">
        <f>VLOOKUP(B1352,DS!$D$3:$I$2489,3,0)</f>
        <v>#N/A</v>
      </c>
      <c r="E1352" s="145" t="e">
        <f>VLOOKUP(B1352,DS!$D$3:$I$2489,5,0)</f>
        <v>#N/A</v>
      </c>
      <c r="F1352" s="145" t="e">
        <f>VLOOKUP(B1352,DS!$D$3:$I$2489,6,0)</f>
        <v>#N/A</v>
      </c>
      <c r="G1352" s="136"/>
      <c r="H1352" s="136"/>
      <c r="I1352" s="136"/>
      <c r="J1352" s="136"/>
      <c r="K1352" s="136"/>
      <c r="L1352" s="136"/>
      <c r="M1352" s="136"/>
      <c r="N1352" s="136"/>
      <c r="O1352" s="146"/>
      <c r="P1352" s="134">
        <f t="shared" si="21"/>
        <v>0</v>
      </c>
      <c r="Q1352" s="135" t="str">
        <f>VLOOKUP(P1352,IDCODE!$A$1:$B$96,2,0)</f>
        <v>Không</v>
      </c>
      <c r="R1352" s="135" t="e">
        <f>VLOOKUP(B1352,DS!$D$3:$P$2489,13,0)</f>
        <v>#N/A</v>
      </c>
    </row>
    <row r="1353" spans="1:18" ht="13.5">
      <c r="A1353" s="133">
        <v>1347</v>
      </c>
      <c r="B1353" s="142">
        <f>DS!D1349</f>
        <v>0</v>
      </c>
      <c r="C1353" s="143" t="e">
        <f>VLOOKUP(B1353,DS!$D$3:$I$2489,2,0)</f>
        <v>#N/A</v>
      </c>
      <c r="D1353" s="144" t="e">
        <f>VLOOKUP(B1353,DS!$D$3:$I$2489,3,0)</f>
        <v>#N/A</v>
      </c>
      <c r="E1353" s="145" t="e">
        <f>VLOOKUP(B1353,DS!$D$3:$I$2489,5,0)</f>
        <v>#N/A</v>
      </c>
      <c r="F1353" s="145" t="e">
        <f>VLOOKUP(B1353,DS!$D$3:$I$2489,6,0)</f>
        <v>#N/A</v>
      </c>
      <c r="G1353" s="136"/>
      <c r="H1353" s="136"/>
      <c r="I1353" s="136"/>
      <c r="J1353" s="136"/>
      <c r="K1353" s="136"/>
      <c r="L1353" s="136"/>
      <c r="M1353" s="136"/>
      <c r="N1353" s="136"/>
      <c r="O1353" s="146"/>
      <c r="P1353" s="134">
        <f t="shared" si="21"/>
        <v>0</v>
      </c>
      <c r="Q1353" s="135" t="str">
        <f>VLOOKUP(P1353,IDCODE!$A$1:$B$96,2,0)</f>
        <v>Không</v>
      </c>
      <c r="R1353" s="135" t="e">
        <f>VLOOKUP(B1353,DS!$D$3:$P$2489,13,0)</f>
        <v>#N/A</v>
      </c>
    </row>
    <row r="1354" spans="1:18" ht="13.5">
      <c r="A1354" s="133">
        <v>1348</v>
      </c>
      <c r="B1354" s="142">
        <f>DS!D1350</f>
        <v>0</v>
      </c>
      <c r="C1354" s="143" t="e">
        <f>VLOOKUP(B1354,DS!$D$3:$I$2489,2,0)</f>
        <v>#N/A</v>
      </c>
      <c r="D1354" s="144" t="e">
        <f>VLOOKUP(B1354,DS!$D$3:$I$2489,3,0)</f>
        <v>#N/A</v>
      </c>
      <c r="E1354" s="145" t="e">
        <f>VLOOKUP(B1354,DS!$D$3:$I$2489,5,0)</f>
        <v>#N/A</v>
      </c>
      <c r="F1354" s="145" t="e">
        <f>VLOOKUP(B1354,DS!$D$3:$I$2489,6,0)</f>
        <v>#N/A</v>
      </c>
      <c r="G1354" s="136"/>
      <c r="H1354" s="136"/>
      <c r="I1354" s="136"/>
      <c r="J1354" s="136"/>
      <c r="K1354" s="136"/>
      <c r="L1354" s="136"/>
      <c r="M1354" s="136"/>
      <c r="N1354" s="136"/>
      <c r="O1354" s="146"/>
      <c r="P1354" s="134">
        <f t="shared" si="21"/>
        <v>0</v>
      </c>
      <c r="Q1354" s="135" t="str">
        <f>VLOOKUP(P1354,IDCODE!$A$1:$B$96,2,0)</f>
        <v>Không</v>
      </c>
      <c r="R1354" s="135" t="e">
        <f>VLOOKUP(B1354,DS!$D$3:$P$2489,13,0)</f>
        <v>#N/A</v>
      </c>
    </row>
    <row r="1355" spans="1:18" ht="13.5">
      <c r="A1355" s="133">
        <v>1349</v>
      </c>
      <c r="B1355" s="142">
        <f>DS!D1351</f>
        <v>0</v>
      </c>
      <c r="C1355" s="143" t="e">
        <f>VLOOKUP(B1355,DS!$D$3:$I$2489,2,0)</f>
        <v>#N/A</v>
      </c>
      <c r="D1355" s="144" t="e">
        <f>VLOOKUP(B1355,DS!$D$3:$I$2489,3,0)</f>
        <v>#N/A</v>
      </c>
      <c r="E1355" s="145" t="e">
        <f>VLOOKUP(B1355,DS!$D$3:$I$2489,5,0)</f>
        <v>#N/A</v>
      </c>
      <c r="F1355" s="145" t="e">
        <f>VLOOKUP(B1355,DS!$D$3:$I$2489,6,0)</f>
        <v>#N/A</v>
      </c>
      <c r="G1355" s="136"/>
      <c r="H1355" s="136"/>
      <c r="I1355" s="136"/>
      <c r="J1355" s="136"/>
      <c r="K1355" s="136"/>
      <c r="L1355" s="136"/>
      <c r="M1355" s="136"/>
      <c r="N1355" s="136"/>
      <c r="O1355" s="146"/>
      <c r="P1355" s="134">
        <f t="shared" si="21"/>
        <v>0</v>
      </c>
      <c r="Q1355" s="135" t="str">
        <f>VLOOKUP(P1355,IDCODE!$A$1:$B$96,2,0)</f>
        <v>Không</v>
      </c>
      <c r="R1355" s="135" t="e">
        <f>VLOOKUP(B1355,DS!$D$3:$P$2489,13,0)</f>
        <v>#N/A</v>
      </c>
    </row>
    <row r="1356" spans="1:18" ht="13.5">
      <c r="A1356" s="133">
        <v>1350</v>
      </c>
      <c r="B1356" s="142">
        <f>DS!D1352</f>
        <v>0</v>
      </c>
      <c r="C1356" s="143" t="e">
        <f>VLOOKUP(B1356,DS!$D$3:$I$2489,2,0)</f>
        <v>#N/A</v>
      </c>
      <c r="D1356" s="144" t="e">
        <f>VLOOKUP(B1356,DS!$D$3:$I$2489,3,0)</f>
        <v>#N/A</v>
      </c>
      <c r="E1356" s="145" t="e">
        <f>VLOOKUP(B1356,DS!$D$3:$I$2489,5,0)</f>
        <v>#N/A</v>
      </c>
      <c r="F1356" s="145" t="e">
        <f>VLOOKUP(B1356,DS!$D$3:$I$2489,6,0)</f>
        <v>#N/A</v>
      </c>
      <c r="G1356" s="136"/>
      <c r="H1356" s="136"/>
      <c r="I1356" s="136"/>
      <c r="J1356" s="136"/>
      <c r="K1356" s="136"/>
      <c r="L1356" s="136"/>
      <c r="M1356" s="136"/>
      <c r="N1356" s="136"/>
      <c r="O1356" s="146"/>
      <c r="P1356" s="134">
        <f t="shared" si="21"/>
        <v>0</v>
      </c>
      <c r="Q1356" s="135" t="str">
        <f>VLOOKUP(P1356,IDCODE!$A$1:$B$96,2,0)</f>
        <v>Không</v>
      </c>
      <c r="R1356" s="135" t="e">
        <f>VLOOKUP(B1356,DS!$D$3:$P$2489,13,0)</f>
        <v>#N/A</v>
      </c>
    </row>
    <row r="1357" spans="1:18" ht="13.5">
      <c r="A1357" s="133">
        <v>1351</v>
      </c>
      <c r="B1357" s="142">
        <f>DS!D1353</f>
        <v>0</v>
      </c>
      <c r="C1357" s="143" t="e">
        <f>VLOOKUP(B1357,DS!$D$3:$I$2489,2,0)</f>
        <v>#N/A</v>
      </c>
      <c r="D1357" s="144" t="e">
        <f>VLOOKUP(B1357,DS!$D$3:$I$2489,3,0)</f>
        <v>#N/A</v>
      </c>
      <c r="E1357" s="145" t="e">
        <f>VLOOKUP(B1357,DS!$D$3:$I$2489,5,0)</f>
        <v>#N/A</v>
      </c>
      <c r="F1357" s="145" t="e">
        <f>VLOOKUP(B1357,DS!$D$3:$I$2489,6,0)</f>
        <v>#N/A</v>
      </c>
      <c r="G1357" s="136"/>
      <c r="H1357" s="136"/>
      <c r="I1357" s="136"/>
      <c r="J1357" s="136"/>
      <c r="K1357" s="136"/>
      <c r="L1357" s="136"/>
      <c r="M1357" s="136"/>
      <c r="N1357" s="136"/>
      <c r="O1357" s="146"/>
      <c r="P1357" s="134">
        <f t="shared" si="21"/>
        <v>0</v>
      </c>
      <c r="Q1357" s="135" t="str">
        <f>VLOOKUP(P1357,IDCODE!$A$1:$B$96,2,0)</f>
        <v>Không</v>
      </c>
      <c r="R1357" s="135" t="e">
        <f>VLOOKUP(B1357,DS!$D$3:$P$2489,13,0)</f>
        <v>#N/A</v>
      </c>
    </row>
    <row r="1358" spans="1:18" ht="13.5">
      <c r="A1358" s="133">
        <v>1352</v>
      </c>
      <c r="B1358" s="142">
        <f>DS!D1354</f>
        <v>0</v>
      </c>
      <c r="C1358" s="143" t="e">
        <f>VLOOKUP(B1358,DS!$D$3:$I$2489,2,0)</f>
        <v>#N/A</v>
      </c>
      <c r="D1358" s="144" t="e">
        <f>VLOOKUP(B1358,DS!$D$3:$I$2489,3,0)</f>
        <v>#N/A</v>
      </c>
      <c r="E1358" s="145" t="e">
        <f>VLOOKUP(B1358,DS!$D$3:$I$2489,5,0)</f>
        <v>#N/A</v>
      </c>
      <c r="F1358" s="145" t="e">
        <f>VLOOKUP(B1358,DS!$D$3:$I$2489,6,0)</f>
        <v>#N/A</v>
      </c>
      <c r="G1358" s="136"/>
      <c r="H1358" s="136"/>
      <c r="I1358" s="136"/>
      <c r="J1358" s="136"/>
      <c r="K1358" s="136"/>
      <c r="L1358" s="136"/>
      <c r="M1358" s="136"/>
      <c r="N1358" s="136"/>
      <c r="O1358" s="146"/>
      <c r="P1358" s="134">
        <f t="shared" si="21"/>
        <v>0</v>
      </c>
      <c r="Q1358" s="135" t="str">
        <f>VLOOKUP(P1358,IDCODE!$A$1:$B$96,2,0)</f>
        <v>Không</v>
      </c>
      <c r="R1358" s="135" t="e">
        <f>VLOOKUP(B1358,DS!$D$3:$P$2489,13,0)</f>
        <v>#N/A</v>
      </c>
    </row>
    <row r="1359" spans="1:18" ht="13.5">
      <c r="A1359" s="133">
        <v>1353</v>
      </c>
      <c r="B1359" s="142">
        <f>DS!D1355</f>
        <v>0</v>
      </c>
      <c r="C1359" s="143" t="e">
        <f>VLOOKUP(B1359,DS!$D$3:$I$2489,2,0)</f>
        <v>#N/A</v>
      </c>
      <c r="D1359" s="144" t="e">
        <f>VLOOKUP(B1359,DS!$D$3:$I$2489,3,0)</f>
        <v>#N/A</v>
      </c>
      <c r="E1359" s="145" t="e">
        <f>VLOOKUP(B1359,DS!$D$3:$I$2489,5,0)</f>
        <v>#N/A</v>
      </c>
      <c r="F1359" s="145" t="e">
        <f>VLOOKUP(B1359,DS!$D$3:$I$2489,6,0)</f>
        <v>#N/A</v>
      </c>
      <c r="G1359" s="136"/>
      <c r="H1359" s="136"/>
      <c r="I1359" s="136"/>
      <c r="J1359" s="136"/>
      <c r="K1359" s="136"/>
      <c r="L1359" s="136"/>
      <c r="M1359" s="136"/>
      <c r="N1359" s="136"/>
      <c r="O1359" s="146"/>
      <c r="P1359" s="134">
        <f t="shared" si="21"/>
        <v>0</v>
      </c>
      <c r="Q1359" s="135" t="str">
        <f>VLOOKUP(P1359,IDCODE!$A$1:$B$96,2,0)</f>
        <v>Không</v>
      </c>
      <c r="R1359" s="135" t="e">
        <f>VLOOKUP(B1359,DS!$D$3:$P$2489,13,0)</f>
        <v>#N/A</v>
      </c>
    </row>
    <row r="1360" spans="1:18" ht="13.5">
      <c r="A1360" s="133">
        <v>1354</v>
      </c>
      <c r="B1360" s="142">
        <f>DS!D1356</f>
        <v>0</v>
      </c>
      <c r="C1360" s="143" t="e">
        <f>VLOOKUP(B1360,DS!$D$3:$I$2489,2,0)</f>
        <v>#N/A</v>
      </c>
      <c r="D1360" s="144" t="e">
        <f>VLOOKUP(B1360,DS!$D$3:$I$2489,3,0)</f>
        <v>#N/A</v>
      </c>
      <c r="E1360" s="145" t="e">
        <f>VLOOKUP(B1360,DS!$D$3:$I$2489,5,0)</f>
        <v>#N/A</v>
      </c>
      <c r="F1360" s="145" t="e">
        <f>VLOOKUP(B1360,DS!$D$3:$I$2489,6,0)</f>
        <v>#N/A</v>
      </c>
      <c r="G1360" s="136"/>
      <c r="H1360" s="136"/>
      <c r="I1360" s="136"/>
      <c r="J1360" s="136"/>
      <c r="K1360" s="136"/>
      <c r="L1360" s="136"/>
      <c r="M1360" s="136"/>
      <c r="N1360" s="136"/>
      <c r="O1360" s="146"/>
      <c r="P1360" s="134">
        <f t="shared" si="21"/>
        <v>0</v>
      </c>
      <c r="Q1360" s="135" t="str">
        <f>VLOOKUP(P1360,IDCODE!$A$1:$B$96,2,0)</f>
        <v>Không</v>
      </c>
      <c r="R1360" s="135" t="e">
        <f>VLOOKUP(B1360,DS!$D$3:$P$2489,13,0)</f>
        <v>#N/A</v>
      </c>
    </row>
    <row r="1361" spans="1:18" ht="13.5">
      <c r="A1361" s="133">
        <v>1355</v>
      </c>
      <c r="B1361" s="142">
        <f>DS!D1357</f>
        <v>0</v>
      </c>
      <c r="C1361" s="143" t="e">
        <f>VLOOKUP(B1361,DS!$D$3:$I$2489,2,0)</f>
        <v>#N/A</v>
      </c>
      <c r="D1361" s="144" t="e">
        <f>VLOOKUP(B1361,DS!$D$3:$I$2489,3,0)</f>
        <v>#N/A</v>
      </c>
      <c r="E1361" s="145" t="e">
        <f>VLOOKUP(B1361,DS!$D$3:$I$2489,5,0)</f>
        <v>#N/A</v>
      </c>
      <c r="F1361" s="145" t="e">
        <f>VLOOKUP(B1361,DS!$D$3:$I$2489,6,0)</f>
        <v>#N/A</v>
      </c>
      <c r="G1361" s="136"/>
      <c r="H1361" s="136"/>
      <c r="I1361" s="136"/>
      <c r="J1361" s="136"/>
      <c r="K1361" s="136"/>
      <c r="L1361" s="136"/>
      <c r="M1361" s="136"/>
      <c r="N1361" s="136"/>
      <c r="O1361" s="146"/>
      <c r="P1361" s="134">
        <f t="shared" si="21"/>
        <v>0</v>
      </c>
      <c r="Q1361" s="135" t="str">
        <f>VLOOKUP(P1361,IDCODE!$A$1:$B$96,2,0)</f>
        <v>Không</v>
      </c>
      <c r="R1361" s="135" t="e">
        <f>VLOOKUP(B1361,DS!$D$3:$P$2489,13,0)</f>
        <v>#N/A</v>
      </c>
    </row>
    <row r="1362" spans="1:18" ht="13.5">
      <c r="A1362" s="133">
        <v>1356</v>
      </c>
      <c r="B1362" s="142">
        <f>DS!D1358</f>
        <v>0</v>
      </c>
      <c r="C1362" s="143" t="e">
        <f>VLOOKUP(B1362,DS!$D$3:$I$2489,2,0)</f>
        <v>#N/A</v>
      </c>
      <c r="D1362" s="144" t="e">
        <f>VLOOKUP(B1362,DS!$D$3:$I$2489,3,0)</f>
        <v>#N/A</v>
      </c>
      <c r="E1362" s="145" t="e">
        <f>VLOOKUP(B1362,DS!$D$3:$I$2489,5,0)</f>
        <v>#N/A</v>
      </c>
      <c r="F1362" s="145" t="e">
        <f>VLOOKUP(B1362,DS!$D$3:$I$2489,6,0)</f>
        <v>#N/A</v>
      </c>
      <c r="G1362" s="136"/>
      <c r="H1362" s="136"/>
      <c r="I1362" s="136"/>
      <c r="J1362" s="136"/>
      <c r="K1362" s="136"/>
      <c r="L1362" s="136"/>
      <c r="M1362" s="136"/>
      <c r="N1362" s="136"/>
      <c r="O1362" s="146"/>
      <c r="P1362" s="134">
        <f t="shared" si="21"/>
        <v>0</v>
      </c>
      <c r="Q1362" s="135" t="str">
        <f>VLOOKUP(P1362,IDCODE!$A$1:$B$96,2,0)</f>
        <v>Không</v>
      </c>
      <c r="R1362" s="135" t="e">
        <f>VLOOKUP(B1362,DS!$D$3:$P$2489,13,0)</f>
        <v>#N/A</v>
      </c>
    </row>
    <row r="1363" spans="1:18" ht="13.5">
      <c r="A1363" s="133">
        <v>1357</v>
      </c>
      <c r="B1363" s="142">
        <f>DS!D1359</f>
        <v>0</v>
      </c>
      <c r="C1363" s="143" t="e">
        <f>VLOOKUP(B1363,DS!$D$3:$I$2489,2,0)</f>
        <v>#N/A</v>
      </c>
      <c r="D1363" s="144" t="e">
        <f>VLOOKUP(B1363,DS!$D$3:$I$2489,3,0)</f>
        <v>#N/A</v>
      </c>
      <c r="E1363" s="145" t="e">
        <f>VLOOKUP(B1363,DS!$D$3:$I$2489,5,0)</f>
        <v>#N/A</v>
      </c>
      <c r="F1363" s="145" t="e">
        <f>VLOOKUP(B1363,DS!$D$3:$I$2489,6,0)</f>
        <v>#N/A</v>
      </c>
      <c r="G1363" s="136"/>
      <c r="H1363" s="136"/>
      <c r="I1363" s="136"/>
      <c r="J1363" s="136"/>
      <c r="K1363" s="136"/>
      <c r="L1363" s="136"/>
      <c r="M1363" s="136"/>
      <c r="N1363" s="136"/>
      <c r="O1363" s="146"/>
      <c r="P1363" s="134">
        <f t="shared" si="21"/>
        <v>0</v>
      </c>
      <c r="Q1363" s="135" t="str">
        <f>VLOOKUP(P1363,IDCODE!$A$1:$B$96,2,0)</f>
        <v>Không</v>
      </c>
      <c r="R1363" s="135" t="e">
        <f>VLOOKUP(B1363,DS!$D$3:$P$2489,13,0)</f>
        <v>#N/A</v>
      </c>
    </row>
    <row r="1364" spans="1:18" ht="13.5">
      <c r="A1364" s="133">
        <v>1358</v>
      </c>
      <c r="B1364" s="142">
        <f>DS!D1360</f>
        <v>0</v>
      </c>
      <c r="C1364" s="143" t="e">
        <f>VLOOKUP(B1364,DS!$D$3:$I$2489,2,0)</f>
        <v>#N/A</v>
      </c>
      <c r="D1364" s="144" t="e">
        <f>VLOOKUP(B1364,DS!$D$3:$I$2489,3,0)</f>
        <v>#N/A</v>
      </c>
      <c r="E1364" s="145" t="e">
        <f>VLOOKUP(B1364,DS!$D$3:$I$2489,5,0)</f>
        <v>#N/A</v>
      </c>
      <c r="F1364" s="145" t="e">
        <f>VLOOKUP(B1364,DS!$D$3:$I$2489,6,0)</f>
        <v>#N/A</v>
      </c>
      <c r="G1364" s="136"/>
      <c r="H1364" s="136"/>
      <c r="I1364" s="136"/>
      <c r="J1364" s="136"/>
      <c r="K1364" s="136"/>
      <c r="L1364" s="136"/>
      <c r="M1364" s="136"/>
      <c r="N1364" s="136"/>
      <c r="O1364" s="146"/>
      <c r="P1364" s="134">
        <f t="shared" si="21"/>
        <v>0</v>
      </c>
      <c r="Q1364" s="135" t="str">
        <f>VLOOKUP(P1364,IDCODE!$A$1:$B$96,2,0)</f>
        <v>Không</v>
      </c>
      <c r="R1364" s="135" t="e">
        <f>VLOOKUP(B1364,DS!$D$3:$P$2489,13,0)</f>
        <v>#N/A</v>
      </c>
    </row>
    <row r="1365" spans="1:18" ht="13.5">
      <c r="A1365" s="133">
        <v>1359</v>
      </c>
      <c r="B1365" s="142">
        <f>DS!D1361</f>
        <v>0</v>
      </c>
      <c r="C1365" s="143" t="e">
        <f>VLOOKUP(B1365,DS!$D$3:$I$2489,2,0)</f>
        <v>#N/A</v>
      </c>
      <c r="D1365" s="144" t="e">
        <f>VLOOKUP(B1365,DS!$D$3:$I$2489,3,0)</f>
        <v>#N/A</v>
      </c>
      <c r="E1365" s="145" t="e">
        <f>VLOOKUP(B1365,DS!$D$3:$I$2489,5,0)</f>
        <v>#N/A</v>
      </c>
      <c r="F1365" s="145" t="e">
        <f>VLOOKUP(B1365,DS!$D$3:$I$2489,6,0)</f>
        <v>#N/A</v>
      </c>
      <c r="G1365" s="136"/>
      <c r="H1365" s="136"/>
      <c r="I1365" s="136"/>
      <c r="J1365" s="136"/>
      <c r="K1365" s="136"/>
      <c r="L1365" s="136"/>
      <c r="M1365" s="136"/>
      <c r="N1365" s="136"/>
      <c r="O1365" s="146"/>
      <c r="P1365" s="134">
        <f t="shared" si="21"/>
        <v>0</v>
      </c>
      <c r="Q1365" s="135" t="str">
        <f>VLOOKUP(P1365,IDCODE!$A$1:$B$96,2,0)</f>
        <v>Không</v>
      </c>
      <c r="R1365" s="135" t="e">
        <f>VLOOKUP(B1365,DS!$D$3:$P$2489,13,0)</f>
        <v>#N/A</v>
      </c>
    </row>
    <row r="1366" spans="1:18" ht="13.5">
      <c r="A1366" s="133">
        <v>1360</v>
      </c>
      <c r="B1366" s="142">
        <f>DS!D1362</f>
        <v>0</v>
      </c>
      <c r="C1366" s="143" t="e">
        <f>VLOOKUP(B1366,DS!$D$3:$I$2489,2,0)</f>
        <v>#N/A</v>
      </c>
      <c r="D1366" s="144" t="e">
        <f>VLOOKUP(B1366,DS!$D$3:$I$2489,3,0)</f>
        <v>#N/A</v>
      </c>
      <c r="E1366" s="145" t="e">
        <f>VLOOKUP(B1366,DS!$D$3:$I$2489,5,0)</f>
        <v>#N/A</v>
      </c>
      <c r="F1366" s="145" t="e">
        <f>VLOOKUP(B1366,DS!$D$3:$I$2489,6,0)</f>
        <v>#N/A</v>
      </c>
      <c r="G1366" s="136"/>
      <c r="H1366" s="136"/>
      <c r="I1366" s="136"/>
      <c r="J1366" s="136"/>
      <c r="K1366" s="136"/>
      <c r="L1366" s="136"/>
      <c r="M1366" s="136"/>
      <c r="N1366" s="136"/>
      <c r="O1366" s="146"/>
      <c r="P1366" s="134">
        <f t="shared" si="21"/>
        <v>0</v>
      </c>
      <c r="Q1366" s="135" t="str">
        <f>VLOOKUP(P1366,IDCODE!$A$1:$B$96,2,0)</f>
        <v>Không</v>
      </c>
      <c r="R1366" s="135" t="e">
        <f>VLOOKUP(B1366,DS!$D$3:$P$2489,13,0)</f>
        <v>#N/A</v>
      </c>
    </row>
    <row r="1367" spans="1:18" ht="13.5">
      <c r="A1367" s="133">
        <v>1361</v>
      </c>
      <c r="B1367" s="142">
        <f>DS!D1363</f>
        <v>0</v>
      </c>
      <c r="C1367" s="143" t="e">
        <f>VLOOKUP(B1367,DS!$D$3:$I$2489,2,0)</f>
        <v>#N/A</v>
      </c>
      <c r="D1367" s="144" t="e">
        <f>VLOOKUP(B1367,DS!$D$3:$I$2489,3,0)</f>
        <v>#N/A</v>
      </c>
      <c r="E1367" s="145" t="e">
        <f>VLOOKUP(B1367,DS!$D$3:$I$2489,5,0)</f>
        <v>#N/A</v>
      </c>
      <c r="F1367" s="145" t="e">
        <f>VLOOKUP(B1367,DS!$D$3:$I$2489,6,0)</f>
        <v>#N/A</v>
      </c>
      <c r="G1367" s="136"/>
      <c r="H1367" s="136"/>
      <c r="I1367" s="136"/>
      <c r="J1367" s="136"/>
      <c r="K1367" s="136"/>
      <c r="L1367" s="136"/>
      <c r="M1367" s="136"/>
      <c r="N1367" s="136"/>
      <c r="O1367" s="146"/>
      <c r="P1367" s="134">
        <f t="shared" si="21"/>
        <v>0</v>
      </c>
      <c r="Q1367" s="135" t="str">
        <f>VLOOKUP(P1367,IDCODE!$A$1:$B$96,2,0)</f>
        <v>Không</v>
      </c>
      <c r="R1367" s="135" t="e">
        <f>VLOOKUP(B1367,DS!$D$3:$P$2489,13,0)</f>
        <v>#N/A</v>
      </c>
    </row>
    <row r="1368" spans="1:18" ht="13.5">
      <c r="A1368" s="133">
        <v>1362</v>
      </c>
      <c r="B1368" s="142">
        <f>DS!D1364</f>
        <v>0</v>
      </c>
      <c r="C1368" s="143" t="e">
        <f>VLOOKUP(B1368,DS!$D$3:$I$2489,2,0)</f>
        <v>#N/A</v>
      </c>
      <c r="D1368" s="144" t="e">
        <f>VLOOKUP(B1368,DS!$D$3:$I$2489,3,0)</f>
        <v>#N/A</v>
      </c>
      <c r="E1368" s="145" t="e">
        <f>VLOOKUP(B1368,DS!$D$3:$I$2489,5,0)</f>
        <v>#N/A</v>
      </c>
      <c r="F1368" s="145" t="e">
        <f>VLOOKUP(B1368,DS!$D$3:$I$2489,6,0)</f>
        <v>#N/A</v>
      </c>
      <c r="G1368" s="136"/>
      <c r="H1368" s="136"/>
      <c r="I1368" s="136"/>
      <c r="J1368" s="136"/>
      <c r="K1368" s="136"/>
      <c r="L1368" s="136"/>
      <c r="M1368" s="136"/>
      <c r="N1368" s="136"/>
      <c r="O1368" s="146"/>
      <c r="P1368" s="134">
        <f t="shared" si="21"/>
        <v>0</v>
      </c>
      <c r="Q1368" s="135" t="str">
        <f>VLOOKUP(P1368,IDCODE!$A$1:$B$96,2,0)</f>
        <v>Không</v>
      </c>
      <c r="R1368" s="135" t="e">
        <f>VLOOKUP(B1368,DS!$D$3:$P$2489,13,0)</f>
        <v>#N/A</v>
      </c>
    </row>
    <row r="1369" spans="1:18" ht="13.5">
      <c r="A1369" s="133">
        <v>1363</v>
      </c>
      <c r="B1369" s="142">
        <f>DS!D1365</f>
        <v>0</v>
      </c>
      <c r="C1369" s="143" t="e">
        <f>VLOOKUP(B1369,DS!$D$3:$I$2489,2,0)</f>
        <v>#N/A</v>
      </c>
      <c r="D1369" s="144" t="e">
        <f>VLOOKUP(B1369,DS!$D$3:$I$2489,3,0)</f>
        <v>#N/A</v>
      </c>
      <c r="E1369" s="145" t="e">
        <f>VLOOKUP(B1369,DS!$D$3:$I$2489,5,0)</f>
        <v>#N/A</v>
      </c>
      <c r="F1369" s="145" t="e">
        <f>VLOOKUP(B1369,DS!$D$3:$I$2489,6,0)</f>
        <v>#N/A</v>
      </c>
      <c r="G1369" s="136"/>
      <c r="H1369" s="136"/>
      <c r="I1369" s="136"/>
      <c r="J1369" s="136"/>
      <c r="K1369" s="136"/>
      <c r="L1369" s="136"/>
      <c r="M1369" s="136"/>
      <c r="N1369" s="136"/>
      <c r="O1369" s="146"/>
      <c r="P1369" s="134">
        <f t="shared" ref="P1369:P1432" si="22">IF(OR(ISNUMBER(O1369)=FALSE,$P$6&lt;&gt;100%,O1369&lt;4),0,ROUND(SUMPRODUCT($G$6:$O$6,G1369:O1369),1))</f>
        <v>0</v>
      </c>
      <c r="Q1369" s="135" t="str">
        <f>VLOOKUP(P1369,IDCODE!$A$1:$B$96,2,0)</f>
        <v>Không</v>
      </c>
      <c r="R1369" s="135" t="e">
        <f>VLOOKUP(B1369,DS!$D$3:$P$2489,13,0)</f>
        <v>#N/A</v>
      </c>
    </row>
    <row r="1370" spans="1:18" ht="13.5">
      <c r="A1370" s="133">
        <v>1364</v>
      </c>
      <c r="B1370" s="142">
        <f>DS!D1366</f>
        <v>0</v>
      </c>
      <c r="C1370" s="143" t="e">
        <f>VLOOKUP(B1370,DS!$D$3:$I$2489,2,0)</f>
        <v>#N/A</v>
      </c>
      <c r="D1370" s="144" t="e">
        <f>VLOOKUP(B1370,DS!$D$3:$I$2489,3,0)</f>
        <v>#N/A</v>
      </c>
      <c r="E1370" s="145" t="e">
        <f>VLOOKUP(B1370,DS!$D$3:$I$2489,5,0)</f>
        <v>#N/A</v>
      </c>
      <c r="F1370" s="145" t="e">
        <f>VLOOKUP(B1370,DS!$D$3:$I$2489,6,0)</f>
        <v>#N/A</v>
      </c>
      <c r="G1370" s="136"/>
      <c r="H1370" s="136"/>
      <c r="I1370" s="136"/>
      <c r="J1370" s="136"/>
      <c r="K1370" s="136"/>
      <c r="L1370" s="136"/>
      <c r="M1370" s="136"/>
      <c r="N1370" s="136"/>
      <c r="O1370" s="146"/>
      <c r="P1370" s="134">
        <f t="shared" si="22"/>
        <v>0</v>
      </c>
      <c r="Q1370" s="135" t="str">
        <f>VLOOKUP(P1370,IDCODE!$A$1:$B$96,2,0)</f>
        <v>Không</v>
      </c>
      <c r="R1370" s="135" t="e">
        <f>VLOOKUP(B1370,DS!$D$3:$P$2489,13,0)</f>
        <v>#N/A</v>
      </c>
    </row>
    <row r="1371" spans="1:18" ht="13.5">
      <c r="A1371" s="133">
        <v>1365</v>
      </c>
      <c r="B1371" s="142">
        <f>DS!D1367</f>
        <v>0</v>
      </c>
      <c r="C1371" s="143" t="e">
        <f>VLOOKUP(B1371,DS!$D$3:$I$2489,2,0)</f>
        <v>#N/A</v>
      </c>
      <c r="D1371" s="144" t="e">
        <f>VLOOKUP(B1371,DS!$D$3:$I$2489,3,0)</f>
        <v>#N/A</v>
      </c>
      <c r="E1371" s="145" t="e">
        <f>VLOOKUP(B1371,DS!$D$3:$I$2489,5,0)</f>
        <v>#N/A</v>
      </c>
      <c r="F1371" s="145" t="e">
        <f>VLOOKUP(B1371,DS!$D$3:$I$2489,6,0)</f>
        <v>#N/A</v>
      </c>
      <c r="G1371" s="136"/>
      <c r="H1371" s="136"/>
      <c r="I1371" s="136"/>
      <c r="J1371" s="136"/>
      <c r="K1371" s="136"/>
      <c r="L1371" s="136"/>
      <c r="M1371" s="136"/>
      <c r="N1371" s="136"/>
      <c r="O1371" s="146"/>
      <c r="P1371" s="134">
        <f t="shared" si="22"/>
        <v>0</v>
      </c>
      <c r="Q1371" s="135" t="str">
        <f>VLOOKUP(P1371,IDCODE!$A$1:$B$96,2,0)</f>
        <v>Không</v>
      </c>
      <c r="R1371" s="135" t="e">
        <f>VLOOKUP(B1371,DS!$D$3:$P$2489,13,0)</f>
        <v>#N/A</v>
      </c>
    </row>
    <row r="1372" spans="1:18" ht="13.5">
      <c r="A1372" s="133">
        <v>1366</v>
      </c>
      <c r="B1372" s="142">
        <f>DS!D1368</f>
        <v>0</v>
      </c>
      <c r="C1372" s="143" t="e">
        <f>VLOOKUP(B1372,DS!$D$3:$I$2489,2,0)</f>
        <v>#N/A</v>
      </c>
      <c r="D1372" s="144" t="e">
        <f>VLOOKUP(B1372,DS!$D$3:$I$2489,3,0)</f>
        <v>#N/A</v>
      </c>
      <c r="E1372" s="145" t="e">
        <f>VLOOKUP(B1372,DS!$D$3:$I$2489,5,0)</f>
        <v>#N/A</v>
      </c>
      <c r="F1372" s="145" t="e">
        <f>VLOOKUP(B1372,DS!$D$3:$I$2489,6,0)</f>
        <v>#N/A</v>
      </c>
      <c r="G1372" s="136"/>
      <c r="H1372" s="136"/>
      <c r="I1372" s="136"/>
      <c r="J1372" s="136"/>
      <c r="K1372" s="136"/>
      <c r="L1372" s="136"/>
      <c r="M1372" s="136"/>
      <c r="N1372" s="136"/>
      <c r="O1372" s="146"/>
      <c r="P1372" s="134">
        <f t="shared" si="22"/>
        <v>0</v>
      </c>
      <c r="Q1372" s="135" t="str">
        <f>VLOOKUP(P1372,IDCODE!$A$1:$B$96,2,0)</f>
        <v>Không</v>
      </c>
      <c r="R1372" s="135" t="e">
        <f>VLOOKUP(B1372,DS!$D$3:$P$2489,13,0)</f>
        <v>#N/A</v>
      </c>
    </row>
    <row r="1373" spans="1:18" ht="13.5">
      <c r="A1373" s="133">
        <v>1367</v>
      </c>
      <c r="B1373" s="142">
        <f>DS!D1369</f>
        <v>0</v>
      </c>
      <c r="C1373" s="143" t="e">
        <f>VLOOKUP(B1373,DS!$D$3:$I$2489,2,0)</f>
        <v>#N/A</v>
      </c>
      <c r="D1373" s="144" t="e">
        <f>VLOOKUP(B1373,DS!$D$3:$I$2489,3,0)</f>
        <v>#N/A</v>
      </c>
      <c r="E1373" s="145" t="e">
        <f>VLOOKUP(B1373,DS!$D$3:$I$2489,5,0)</f>
        <v>#N/A</v>
      </c>
      <c r="F1373" s="145" t="e">
        <f>VLOOKUP(B1373,DS!$D$3:$I$2489,6,0)</f>
        <v>#N/A</v>
      </c>
      <c r="G1373" s="136"/>
      <c r="H1373" s="136"/>
      <c r="I1373" s="136"/>
      <c r="J1373" s="136"/>
      <c r="K1373" s="136"/>
      <c r="L1373" s="136"/>
      <c r="M1373" s="136"/>
      <c r="N1373" s="136"/>
      <c r="O1373" s="146"/>
      <c r="P1373" s="134">
        <f t="shared" si="22"/>
        <v>0</v>
      </c>
      <c r="Q1373" s="135" t="str">
        <f>VLOOKUP(P1373,IDCODE!$A$1:$B$96,2,0)</f>
        <v>Không</v>
      </c>
      <c r="R1373" s="135" t="e">
        <f>VLOOKUP(B1373,DS!$D$3:$P$2489,13,0)</f>
        <v>#N/A</v>
      </c>
    </row>
    <row r="1374" spans="1:18" ht="13.5">
      <c r="A1374" s="133">
        <v>1368</v>
      </c>
      <c r="B1374" s="142">
        <f>DS!D1370</f>
        <v>0</v>
      </c>
      <c r="C1374" s="143" t="e">
        <f>VLOOKUP(B1374,DS!$D$3:$I$2489,2,0)</f>
        <v>#N/A</v>
      </c>
      <c r="D1374" s="144" t="e">
        <f>VLOOKUP(B1374,DS!$D$3:$I$2489,3,0)</f>
        <v>#N/A</v>
      </c>
      <c r="E1374" s="145" t="e">
        <f>VLOOKUP(B1374,DS!$D$3:$I$2489,5,0)</f>
        <v>#N/A</v>
      </c>
      <c r="F1374" s="145" t="e">
        <f>VLOOKUP(B1374,DS!$D$3:$I$2489,6,0)</f>
        <v>#N/A</v>
      </c>
      <c r="G1374" s="136"/>
      <c r="H1374" s="136"/>
      <c r="I1374" s="136"/>
      <c r="J1374" s="136"/>
      <c r="K1374" s="136"/>
      <c r="L1374" s="136"/>
      <c r="M1374" s="136"/>
      <c r="N1374" s="136"/>
      <c r="O1374" s="146"/>
      <c r="P1374" s="134">
        <f t="shared" si="22"/>
        <v>0</v>
      </c>
      <c r="Q1374" s="135" t="str">
        <f>VLOOKUP(P1374,IDCODE!$A$1:$B$96,2,0)</f>
        <v>Không</v>
      </c>
      <c r="R1374" s="135" t="e">
        <f>VLOOKUP(B1374,DS!$D$3:$P$2489,13,0)</f>
        <v>#N/A</v>
      </c>
    </row>
    <row r="1375" spans="1:18" ht="13.5">
      <c r="A1375" s="133">
        <v>1369</v>
      </c>
      <c r="B1375" s="142">
        <f>DS!D1371</f>
        <v>0</v>
      </c>
      <c r="C1375" s="143" t="e">
        <f>VLOOKUP(B1375,DS!$D$3:$I$2489,2,0)</f>
        <v>#N/A</v>
      </c>
      <c r="D1375" s="144" t="e">
        <f>VLOOKUP(B1375,DS!$D$3:$I$2489,3,0)</f>
        <v>#N/A</v>
      </c>
      <c r="E1375" s="145" t="e">
        <f>VLOOKUP(B1375,DS!$D$3:$I$2489,5,0)</f>
        <v>#N/A</v>
      </c>
      <c r="F1375" s="145" t="e">
        <f>VLOOKUP(B1375,DS!$D$3:$I$2489,6,0)</f>
        <v>#N/A</v>
      </c>
      <c r="G1375" s="136"/>
      <c r="H1375" s="136"/>
      <c r="I1375" s="136"/>
      <c r="J1375" s="136"/>
      <c r="K1375" s="136"/>
      <c r="L1375" s="136"/>
      <c r="M1375" s="136"/>
      <c r="N1375" s="136"/>
      <c r="O1375" s="146"/>
      <c r="P1375" s="134">
        <f t="shared" si="22"/>
        <v>0</v>
      </c>
      <c r="Q1375" s="135" t="str">
        <f>VLOOKUP(P1375,IDCODE!$A$1:$B$96,2,0)</f>
        <v>Không</v>
      </c>
      <c r="R1375" s="135" t="e">
        <f>VLOOKUP(B1375,DS!$D$3:$P$2489,13,0)</f>
        <v>#N/A</v>
      </c>
    </row>
    <row r="1376" spans="1:18" ht="13.5">
      <c r="A1376" s="133">
        <v>1370</v>
      </c>
      <c r="B1376" s="142">
        <f>DS!D1372</f>
        <v>0</v>
      </c>
      <c r="C1376" s="143" t="e">
        <f>VLOOKUP(B1376,DS!$D$3:$I$2489,2,0)</f>
        <v>#N/A</v>
      </c>
      <c r="D1376" s="144" t="e">
        <f>VLOOKUP(B1376,DS!$D$3:$I$2489,3,0)</f>
        <v>#N/A</v>
      </c>
      <c r="E1376" s="145" t="e">
        <f>VLOOKUP(B1376,DS!$D$3:$I$2489,5,0)</f>
        <v>#N/A</v>
      </c>
      <c r="F1376" s="145" t="e">
        <f>VLOOKUP(B1376,DS!$D$3:$I$2489,6,0)</f>
        <v>#N/A</v>
      </c>
      <c r="G1376" s="136"/>
      <c r="H1376" s="136"/>
      <c r="I1376" s="136"/>
      <c r="J1376" s="136"/>
      <c r="K1376" s="136"/>
      <c r="L1376" s="136"/>
      <c r="M1376" s="136"/>
      <c r="N1376" s="136"/>
      <c r="O1376" s="146"/>
      <c r="P1376" s="134">
        <f t="shared" si="22"/>
        <v>0</v>
      </c>
      <c r="Q1376" s="135" t="str">
        <f>VLOOKUP(P1376,IDCODE!$A$1:$B$96,2,0)</f>
        <v>Không</v>
      </c>
      <c r="R1376" s="135" t="e">
        <f>VLOOKUP(B1376,DS!$D$3:$P$2489,13,0)</f>
        <v>#N/A</v>
      </c>
    </row>
    <row r="1377" spans="1:18" ht="13.5">
      <c r="A1377" s="133">
        <v>1371</v>
      </c>
      <c r="B1377" s="142">
        <f>DS!D1373</f>
        <v>0</v>
      </c>
      <c r="C1377" s="143" t="e">
        <f>VLOOKUP(B1377,DS!$D$3:$I$2489,2,0)</f>
        <v>#N/A</v>
      </c>
      <c r="D1377" s="144" t="e">
        <f>VLOOKUP(B1377,DS!$D$3:$I$2489,3,0)</f>
        <v>#N/A</v>
      </c>
      <c r="E1377" s="145" t="e">
        <f>VLOOKUP(B1377,DS!$D$3:$I$2489,5,0)</f>
        <v>#N/A</v>
      </c>
      <c r="F1377" s="145" t="e">
        <f>VLOOKUP(B1377,DS!$D$3:$I$2489,6,0)</f>
        <v>#N/A</v>
      </c>
      <c r="G1377" s="136"/>
      <c r="H1377" s="136"/>
      <c r="I1377" s="136"/>
      <c r="J1377" s="136"/>
      <c r="K1377" s="136"/>
      <c r="L1377" s="136"/>
      <c r="M1377" s="136"/>
      <c r="N1377" s="136"/>
      <c r="O1377" s="146"/>
      <c r="P1377" s="134">
        <f t="shared" si="22"/>
        <v>0</v>
      </c>
      <c r="Q1377" s="135" t="str">
        <f>VLOOKUP(P1377,IDCODE!$A$1:$B$96,2,0)</f>
        <v>Không</v>
      </c>
      <c r="R1377" s="135" t="e">
        <f>VLOOKUP(B1377,DS!$D$3:$P$2489,13,0)</f>
        <v>#N/A</v>
      </c>
    </row>
    <row r="1378" spans="1:18" ht="13.5">
      <c r="A1378" s="133">
        <v>1372</v>
      </c>
      <c r="B1378" s="142">
        <f>DS!D1374</f>
        <v>0</v>
      </c>
      <c r="C1378" s="143" t="e">
        <f>VLOOKUP(B1378,DS!$D$3:$I$2489,2,0)</f>
        <v>#N/A</v>
      </c>
      <c r="D1378" s="144" t="e">
        <f>VLOOKUP(B1378,DS!$D$3:$I$2489,3,0)</f>
        <v>#N/A</v>
      </c>
      <c r="E1378" s="145" t="e">
        <f>VLOOKUP(B1378,DS!$D$3:$I$2489,5,0)</f>
        <v>#N/A</v>
      </c>
      <c r="F1378" s="145" t="e">
        <f>VLOOKUP(B1378,DS!$D$3:$I$2489,6,0)</f>
        <v>#N/A</v>
      </c>
      <c r="G1378" s="136"/>
      <c r="H1378" s="136"/>
      <c r="I1378" s="136"/>
      <c r="J1378" s="136"/>
      <c r="K1378" s="136"/>
      <c r="L1378" s="136"/>
      <c r="M1378" s="136"/>
      <c r="N1378" s="136"/>
      <c r="O1378" s="146"/>
      <c r="P1378" s="134">
        <f t="shared" si="22"/>
        <v>0</v>
      </c>
      <c r="Q1378" s="135" t="str">
        <f>VLOOKUP(P1378,IDCODE!$A$1:$B$96,2,0)</f>
        <v>Không</v>
      </c>
      <c r="R1378" s="135" t="e">
        <f>VLOOKUP(B1378,DS!$D$3:$P$2489,13,0)</f>
        <v>#N/A</v>
      </c>
    </row>
    <row r="1379" spans="1:18" ht="13.5">
      <c r="A1379" s="133">
        <v>1373</v>
      </c>
      <c r="B1379" s="142">
        <f>DS!D1375</f>
        <v>0</v>
      </c>
      <c r="C1379" s="143" t="e">
        <f>VLOOKUP(B1379,DS!$D$3:$I$2489,2,0)</f>
        <v>#N/A</v>
      </c>
      <c r="D1379" s="144" t="e">
        <f>VLOOKUP(B1379,DS!$D$3:$I$2489,3,0)</f>
        <v>#N/A</v>
      </c>
      <c r="E1379" s="145" t="e">
        <f>VLOOKUP(B1379,DS!$D$3:$I$2489,5,0)</f>
        <v>#N/A</v>
      </c>
      <c r="F1379" s="145" t="e">
        <f>VLOOKUP(B1379,DS!$D$3:$I$2489,6,0)</f>
        <v>#N/A</v>
      </c>
      <c r="G1379" s="136"/>
      <c r="H1379" s="136"/>
      <c r="I1379" s="136"/>
      <c r="J1379" s="136"/>
      <c r="K1379" s="136"/>
      <c r="L1379" s="136"/>
      <c r="M1379" s="136"/>
      <c r="N1379" s="136"/>
      <c r="O1379" s="146"/>
      <c r="P1379" s="134">
        <f t="shared" si="22"/>
        <v>0</v>
      </c>
      <c r="Q1379" s="135" t="str">
        <f>VLOOKUP(P1379,IDCODE!$A$1:$B$96,2,0)</f>
        <v>Không</v>
      </c>
      <c r="R1379" s="135" t="e">
        <f>VLOOKUP(B1379,DS!$D$3:$P$2489,13,0)</f>
        <v>#N/A</v>
      </c>
    </row>
    <row r="1380" spans="1:18" ht="13.5">
      <c r="A1380" s="133">
        <v>1374</v>
      </c>
      <c r="B1380" s="142">
        <f>DS!D1376</f>
        <v>0</v>
      </c>
      <c r="C1380" s="143" t="e">
        <f>VLOOKUP(B1380,DS!$D$3:$I$2489,2,0)</f>
        <v>#N/A</v>
      </c>
      <c r="D1380" s="144" t="e">
        <f>VLOOKUP(B1380,DS!$D$3:$I$2489,3,0)</f>
        <v>#N/A</v>
      </c>
      <c r="E1380" s="145" t="e">
        <f>VLOOKUP(B1380,DS!$D$3:$I$2489,5,0)</f>
        <v>#N/A</v>
      </c>
      <c r="F1380" s="145" t="e">
        <f>VLOOKUP(B1380,DS!$D$3:$I$2489,6,0)</f>
        <v>#N/A</v>
      </c>
      <c r="G1380" s="136"/>
      <c r="H1380" s="136"/>
      <c r="I1380" s="136"/>
      <c r="J1380" s="136"/>
      <c r="K1380" s="136"/>
      <c r="L1380" s="136"/>
      <c r="M1380" s="136"/>
      <c r="N1380" s="136"/>
      <c r="O1380" s="146"/>
      <c r="P1380" s="134">
        <f t="shared" si="22"/>
        <v>0</v>
      </c>
      <c r="Q1380" s="135" t="str">
        <f>VLOOKUP(P1380,IDCODE!$A$1:$B$96,2,0)</f>
        <v>Không</v>
      </c>
      <c r="R1380" s="135" t="e">
        <f>VLOOKUP(B1380,DS!$D$3:$P$2489,13,0)</f>
        <v>#N/A</v>
      </c>
    </row>
    <row r="1381" spans="1:18" ht="13.5">
      <c r="A1381" s="133">
        <v>1375</v>
      </c>
      <c r="B1381" s="142">
        <f>DS!D1377</f>
        <v>0</v>
      </c>
      <c r="C1381" s="143" t="e">
        <f>VLOOKUP(B1381,DS!$D$3:$I$2489,2,0)</f>
        <v>#N/A</v>
      </c>
      <c r="D1381" s="144" t="e">
        <f>VLOOKUP(B1381,DS!$D$3:$I$2489,3,0)</f>
        <v>#N/A</v>
      </c>
      <c r="E1381" s="145" t="e">
        <f>VLOOKUP(B1381,DS!$D$3:$I$2489,5,0)</f>
        <v>#N/A</v>
      </c>
      <c r="F1381" s="145" t="e">
        <f>VLOOKUP(B1381,DS!$D$3:$I$2489,6,0)</f>
        <v>#N/A</v>
      </c>
      <c r="G1381" s="136"/>
      <c r="H1381" s="136"/>
      <c r="I1381" s="136"/>
      <c r="J1381" s="136"/>
      <c r="K1381" s="136"/>
      <c r="L1381" s="136"/>
      <c r="M1381" s="136"/>
      <c r="N1381" s="136"/>
      <c r="O1381" s="146"/>
      <c r="P1381" s="134">
        <f t="shared" si="22"/>
        <v>0</v>
      </c>
      <c r="Q1381" s="135" t="str">
        <f>VLOOKUP(P1381,IDCODE!$A$1:$B$96,2,0)</f>
        <v>Không</v>
      </c>
      <c r="R1381" s="135" t="e">
        <f>VLOOKUP(B1381,DS!$D$3:$P$2489,13,0)</f>
        <v>#N/A</v>
      </c>
    </row>
    <row r="1382" spans="1:18" ht="13.5">
      <c r="A1382" s="133">
        <v>1376</v>
      </c>
      <c r="B1382" s="142">
        <f>DS!D1378</f>
        <v>0</v>
      </c>
      <c r="C1382" s="143" t="e">
        <f>VLOOKUP(B1382,DS!$D$3:$I$2489,2,0)</f>
        <v>#N/A</v>
      </c>
      <c r="D1382" s="144" t="e">
        <f>VLOOKUP(B1382,DS!$D$3:$I$2489,3,0)</f>
        <v>#N/A</v>
      </c>
      <c r="E1382" s="145" t="e">
        <f>VLOOKUP(B1382,DS!$D$3:$I$2489,5,0)</f>
        <v>#N/A</v>
      </c>
      <c r="F1382" s="145" t="e">
        <f>VLOOKUP(B1382,DS!$D$3:$I$2489,6,0)</f>
        <v>#N/A</v>
      </c>
      <c r="G1382" s="136"/>
      <c r="H1382" s="136"/>
      <c r="I1382" s="136"/>
      <c r="J1382" s="136"/>
      <c r="K1382" s="136"/>
      <c r="L1382" s="136"/>
      <c r="M1382" s="136"/>
      <c r="N1382" s="136"/>
      <c r="O1382" s="146"/>
      <c r="P1382" s="134">
        <f t="shared" si="22"/>
        <v>0</v>
      </c>
      <c r="Q1382" s="135" t="str">
        <f>VLOOKUP(P1382,IDCODE!$A$1:$B$96,2,0)</f>
        <v>Không</v>
      </c>
      <c r="R1382" s="135" t="e">
        <f>VLOOKUP(B1382,DS!$D$3:$P$2489,13,0)</f>
        <v>#N/A</v>
      </c>
    </row>
    <row r="1383" spans="1:18" ht="13.5">
      <c r="A1383" s="133">
        <v>1377</v>
      </c>
      <c r="B1383" s="142">
        <f>DS!D1379</f>
        <v>0</v>
      </c>
      <c r="C1383" s="143" t="e">
        <f>VLOOKUP(B1383,DS!$D$3:$I$2489,2,0)</f>
        <v>#N/A</v>
      </c>
      <c r="D1383" s="144" t="e">
        <f>VLOOKUP(B1383,DS!$D$3:$I$2489,3,0)</f>
        <v>#N/A</v>
      </c>
      <c r="E1383" s="145" t="e">
        <f>VLOOKUP(B1383,DS!$D$3:$I$2489,5,0)</f>
        <v>#N/A</v>
      </c>
      <c r="F1383" s="145" t="e">
        <f>VLOOKUP(B1383,DS!$D$3:$I$2489,6,0)</f>
        <v>#N/A</v>
      </c>
      <c r="G1383" s="136"/>
      <c r="H1383" s="136"/>
      <c r="I1383" s="136"/>
      <c r="J1383" s="136"/>
      <c r="K1383" s="136"/>
      <c r="L1383" s="136"/>
      <c r="M1383" s="136"/>
      <c r="N1383" s="136"/>
      <c r="O1383" s="146"/>
      <c r="P1383" s="134">
        <f t="shared" si="22"/>
        <v>0</v>
      </c>
      <c r="Q1383" s="135" t="str">
        <f>VLOOKUP(P1383,IDCODE!$A$1:$B$96,2,0)</f>
        <v>Không</v>
      </c>
      <c r="R1383" s="135" t="e">
        <f>VLOOKUP(B1383,DS!$D$3:$P$2489,13,0)</f>
        <v>#N/A</v>
      </c>
    </row>
    <row r="1384" spans="1:18" ht="13.5">
      <c r="A1384" s="133">
        <v>1378</v>
      </c>
      <c r="B1384" s="142">
        <f>DS!D1380</f>
        <v>0</v>
      </c>
      <c r="C1384" s="143" t="e">
        <f>VLOOKUP(B1384,DS!$D$3:$I$2489,2,0)</f>
        <v>#N/A</v>
      </c>
      <c r="D1384" s="144" t="e">
        <f>VLOOKUP(B1384,DS!$D$3:$I$2489,3,0)</f>
        <v>#N/A</v>
      </c>
      <c r="E1384" s="145" t="e">
        <f>VLOOKUP(B1384,DS!$D$3:$I$2489,5,0)</f>
        <v>#N/A</v>
      </c>
      <c r="F1384" s="145" t="e">
        <f>VLOOKUP(B1384,DS!$D$3:$I$2489,6,0)</f>
        <v>#N/A</v>
      </c>
      <c r="G1384" s="136"/>
      <c r="H1384" s="136"/>
      <c r="I1384" s="136"/>
      <c r="J1384" s="136"/>
      <c r="K1384" s="136"/>
      <c r="L1384" s="136"/>
      <c r="M1384" s="136"/>
      <c r="N1384" s="136"/>
      <c r="O1384" s="146"/>
      <c r="P1384" s="134">
        <f t="shared" si="22"/>
        <v>0</v>
      </c>
      <c r="Q1384" s="135" t="str">
        <f>VLOOKUP(P1384,IDCODE!$A$1:$B$96,2,0)</f>
        <v>Không</v>
      </c>
      <c r="R1384" s="135" t="e">
        <f>VLOOKUP(B1384,DS!$D$3:$P$2489,13,0)</f>
        <v>#N/A</v>
      </c>
    </row>
    <row r="1385" spans="1:18" ht="13.5">
      <c r="A1385" s="133">
        <v>1379</v>
      </c>
      <c r="B1385" s="142">
        <f>DS!D1381</f>
        <v>0</v>
      </c>
      <c r="C1385" s="143" t="e">
        <f>VLOOKUP(B1385,DS!$D$3:$I$2489,2,0)</f>
        <v>#N/A</v>
      </c>
      <c r="D1385" s="144" t="e">
        <f>VLOOKUP(B1385,DS!$D$3:$I$2489,3,0)</f>
        <v>#N/A</v>
      </c>
      <c r="E1385" s="145" t="e">
        <f>VLOOKUP(B1385,DS!$D$3:$I$2489,5,0)</f>
        <v>#N/A</v>
      </c>
      <c r="F1385" s="145" t="e">
        <f>VLOOKUP(B1385,DS!$D$3:$I$2489,6,0)</f>
        <v>#N/A</v>
      </c>
      <c r="G1385" s="136"/>
      <c r="H1385" s="136"/>
      <c r="I1385" s="136"/>
      <c r="J1385" s="136"/>
      <c r="K1385" s="136"/>
      <c r="L1385" s="136"/>
      <c r="M1385" s="136"/>
      <c r="N1385" s="136"/>
      <c r="O1385" s="146"/>
      <c r="P1385" s="134">
        <f t="shared" si="22"/>
        <v>0</v>
      </c>
      <c r="Q1385" s="135" t="str">
        <f>VLOOKUP(P1385,IDCODE!$A$1:$B$96,2,0)</f>
        <v>Không</v>
      </c>
      <c r="R1385" s="135" t="e">
        <f>VLOOKUP(B1385,DS!$D$3:$P$2489,13,0)</f>
        <v>#N/A</v>
      </c>
    </row>
    <row r="1386" spans="1:18" ht="13.5">
      <c r="A1386" s="133">
        <v>1380</v>
      </c>
      <c r="B1386" s="142">
        <f>DS!D1382</f>
        <v>0</v>
      </c>
      <c r="C1386" s="143" t="e">
        <f>VLOOKUP(B1386,DS!$D$3:$I$2489,2,0)</f>
        <v>#N/A</v>
      </c>
      <c r="D1386" s="144" t="e">
        <f>VLOOKUP(B1386,DS!$D$3:$I$2489,3,0)</f>
        <v>#N/A</v>
      </c>
      <c r="E1386" s="145" t="e">
        <f>VLOOKUP(B1386,DS!$D$3:$I$2489,5,0)</f>
        <v>#N/A</v>
      </c>
      <c r="F1386" s="145" t="e">
        <f>VLOOKUP(B1386,DS!$D$3:$I$2489,6,0)</f>
        <v>#N/A</v>
      </c>
      <c r="G1386" s="136"/>
      <c r="H1386" s="136"/>
      <c r="I1386" s="136"/>
      <c r="J1386" s="136"/>
      <c r="K1386" s="136"/>
      <c r="L1386" s="136"/>
      <c r="M1386" s="136"/>
      <c r="N1386" s="136"/>
      <c r="O1386" s="146"/>
      <c r="P1386" s="134">
        <f t="shared" si="22"/>
        <v>0</v>
      </c>
      <c r="Q1386" s="135" t="str">
        <f>VLOOKUP(P1386,IDCODE!$A$1:$B$96,2,0)</f>
        <v>Không</v>
      </c>
      <c r="R1386" s="135" t="e">
        <f>VLOOKUP(B1386,DS!$D$3:$P$2489,13,0)</f>
        <v>#N/A</v>
      </c>
    </row>
    <row r="1387" spans="1:18" ht="13.5">
      <c r="A1387" s="133">
        <v>1381</v>
      </c>
      <c r="B1387" s="142">
        <f>DS!D1383</f>
        <v>0</v>
      </c>
      <c r="C1387" s="143" t="e">
        <f>VLOOKUP(B1387,DS!$D$3:$I$2489,2,0)</f>
        <v>#N/A</v>
      </c>
      <c r="D1387" s="144" t="e">
        <f>VLOOKUP(B1387,DS!$D$3:$I$2489,3,0)</f>
        <v>#N/A</v>
      </c>
      <c r="E1387" s="145" t="e">
        <f>VLOOKUP(B1387,DS!$D$3:$I$2489,5,0)</f>
        <v>#N/A</v>
      </c>
      <c r="F1387" s="145" t="e">
        <f>VLOOKUP(B1387,DS!$D$3:$I$2489,6,0)</f>
        <v>#N/A</v>
      </c>
      <c r="G1387" s="136"/>
      <c r="H1387" s="136"/>
      <c r="I1387" s="136"/>
      <c r="J1387" s="136"/>
      <c r="K1387" s="136"/>
      <c r="L1387" s="136"/>
      <c r="M1387" s="136"/>
      <c r="N1387" s="136"/>
      <c r="O1387" s="146"/>
      <c r="P1387" s="134">
        <f t="shared" si="22"/>
        <v>0</v>
      </c>
      <c r="Q1387" s="135" t="str">
        <f>VLOOKUP(P1387,IDCODE!$A$1:$B$96,2,0)</f>
        <v>Không</v>
      </c>
      <c r="R1387" s="135" t="e">
        <f>VLOOKUP(B1387,DS!$D$3:$P$2489,13,0)</f>
        <v>#N/A</v>
      </c>
    </row>
    <row r="1388" spans="1:18" ht="13.5">
      <c r="A1388" s="133">
        <v>1382</v>
      </c>
      <c r="B1388" s="142">
        <f>DS!D1384</f>
        <v>0</v>
      </c>
      <c r="C1388" s="143" t="e">
        <f>VLOOKUP(B1388,DS!$D$3:$I$2489,2,0)</f>
        <v>#N/A</v>
      </c>
      <c r="D1388" s="144" t="e">
        <f>VLOOKUP(B1388,DS!$D$3:$I$2489,3,0)</f>
        <v>#N/A</v>
      </c>
      <c r="E1388" s="145" t="e">
        <f>VLOOKUP(B1388,DS!$D$3:$I$2489,5,0)</f>
        <v>#N/A</v>
      </c>
      <c r="F1388" s="145" t="e">
        <f>VLOOKUP(B1388,DS!$D$3:$I$2489,6,0)</f>
        <v>#N/A</v>
      </c>
      <c r="G1388" s="136"/>
      <c r="H1388" s="136"/>
      <c r="I1388" s="136"/>
      <c r="J1388" s="136"/>
      <c r="K1388" s="136"/>
      <c r="L1388" s="136"/>
      <c r="M1388" s="136"/>
      <c r="N1388" s="136"/>
      <c r="O1388" s="146"/>
      <c r="P1388" s="134">
        <f t="shared" si="22"/>
        <v>0</v>
      </c>
      <c r="Q1388" s="135" t="str">
        <f>VLOOKUP(P1388,IDCODE!$A$1:$B$96,2,0)</f>
        <v>Không</v>
      </c>
      <c r="R1388" s="135" t="e">
        <f>VLOOKUP(B1388,DS!$D$3:$P$2489,13,0)</f>
        <v>#N/A</v>
      </c>
    </row>
    <row r="1389" spans="1:18" ht="13.5">
      <c r="A1389" s="133">
        <v>1383</v>
      </c>
      <c r="B1389" s="142">
        <f>DS!D1385</f>
        <v>0</v>
      </c>
      <c r="C1389" s="143" t="e">
        <f>VLOOKUP(B1389,DS!$D$3:$I$2489,2,0)</f>
        <v>#N/A</v>
      </c>
      <c r="D1389" s="144" t="e">
        <f>VLOOKUP(B1389,DS!$D$3:$I$2489,3,0)</f>
        <v>#N/A</v>
      </c>
      <c r="E1389" s="145" t="e">
        <f>VLOOKUP(B1389,DS!$D$3:$I$2489,5,0)</f>
        <v>#N/A</v>
      </c>
      <c r="F1389" s="145" t="e">
        <f>VLOOKUP(B1389,DS!$D$3:$I$2489,6,0)</f>
        <v>#N/A</v>
      </c>
      <c r="G1389" s="136"/>
      <c r="H1389" s="136"/>
      <c r="I1389" s="136"/>
      <c r="J1389" s="136"/>
      <c r="K1389" s="136"/>
      <c r="L1389" s="136"/>
      <c r="M1389" s="136"/>
      <c r="N1389" s="136"/>
      <c r="O1389" s="146"/>
      <c r="P1389" s="134">
        <f t="shared" si="22"/>
        <v>0</v>
      </c>
      <c r="Q1389" s="135" t="str">
        <f>VLOOKUP(P1389,IDCODE!$A$1:$B$96,2,0)</f>
        <v>Không</v>
      </c>
      <c r="R1389" s="135" t="e">
        <f>VLOOKUP(B1389,DS!$D$3:$P$2489,13,0)</f>
        <v>#N/A</v>
      </c>
    </row>
    <row r="1390" spans="1:18" ht="13.5">
      <c r="A1390" s="133">
        <v>1384</v>
      </c>
      <c r="B1390" s="142">
        <f>DS!D1386</f>
        <v>0</v>
      </c>
      <c r="C1390" s="143" t="e">
        <f>VLOOKUP(B1390,DS!$D$3:$I$2489,2,0)</f>
        <v>#N/A</v>
      </c>
      <c r="D1390" s="144" t="e">
        <f>VLOOKUP(B1390,DS!$D$3:$I$2489,3,0)</f>
        <v>#N/A</v>
      </c>
      <c r="E1390" s="145" t="e">
        <f>VLOOKUP(B1390,DS!$D$3:$I$2489,5,0)</f>
        <v>#N/A</v>
      </c>
      <c r="F1390" s="145" t="e">
        <f>VLOOKUP(B1390,DS!$D$3:$I$2489,6,0)</f>
        <v>#N/A</v>
      </c>
      <c r="G1390" s="136"/>
      <c r="H1390" s="136"/>
      <c r="I1390" s="136"/>
      <c r="J1390" s="136"/>
      <c r="K1390" s="136"/>
      <c r="L1390" s="136"/>
      <c r="M1390" s="136"/>
      <c r="N1390" s="136"/>
      <c r="O1390" s="146"/>
      <c r="P1390" s="134">
        <f t="shared" si="22"/>
        <v>0</v>
      </c>
      <c r="Q1390" s="135" t="str">
        <f>VLOOKUP(P1390,IDCODE!$A$1:$B$96,2,0)</f>
        <v>Không</v>
      </c>
      <c r="R1390" s="135" t="e">
        <f>VLOOKUP(B1390,DS!$D$3:$P$2489,13,0)</f>
        <v>#N/A</v>
      </c>
    </row>
    <row r="1391" spans="1:18" ht="13.5">
      <c r="A1391" s="133">
        <v>1385</v>
      </c>
      <c r="B1391" s="142">
        <f>DS!D1387</f>
        <v>0</v>
      </c>
      <c r="C1391" s="143" t="e">
        <f>VLOOKUP(B1391,DS!$D$3:$I$2489,2,0)</f>
        <v>#N/A</v>
      </c>
      <c r="D1391" s="144" t="e">
        <f>VLOOKUP(B1391,DS!$D$3:$I$2489,3,0)</f>
        <v>#N/A</v>
      </c>
      <c r="E1391" s="145" t="e">
        <f>VLOOKUP(B1391,DS!$D$3:$I$2489,5,0)</f>
        <v>#N/A</v>
      </c>
      <c r="F1391" s="145" t="e">
        <f>VLOOKUP(B1391,DS!$D$3:$I$2489,6,0)</f>
        <v>#N/A</v>
      </c>
      <c r="G1391" s="136"/>
      <c r="H1391" s="136"/>
      <c r="I1391" s="136"/>
      <c r="J1391" s="136"/>
      <c r="K1391" s="136"/>
      <c r="L1391" s="136"/>
      <c r="M1391" s="136"/>
      <c r="N1391" s="136"/>
      <c r="O1391" s="146"/>
      <c r="P1391" s="134">
        <f t="shared" si="22"/>
        <v>0</v>
      </c>
      <c r="Q1391" s="135" t="str">
        <f>VLOOKUP(P1391,IDCODE!$A$1:$B$96,2,0)</f>
        <v>Không</v>
      </c>
      <c r="R1391" s="135" t="e">
        <f>VLOOKUP(B1391,DS!$D$3:$P$2489,13,0)</f>
        <v>#N/A</v>
      </c>
    </row>
    <row r="1392" spans="1:18" ht="13.5">
      <c r="A1392" s="133">
        <v>1386</v>
      </c>
      <c r="B1392" s="142">
        <f>DS!D1388</f>
        <v>0</v>
      </c>
      <c r="C1392" s="143" t="e">
        <f>VLOOKUP(B1392,DS!$D$3:$I$2489,2,0)</f>
        <v>#N/A</v>
      </c>
      <c r="D1392" s="144" t="e">
        <f>VLOOKUP(B1392,DS!$D$3:$I$2489,3,0)</f>
        <v>#N/A</v>
      </c>
      <c r="E1392" s="145" t="e">
        <f>VLOOKUP(B1392,DS!$D$3:$I$2489,5,0)</f>
        <v>#N/A</v>
      </c>
      <c r="F1392" s="145" t="e">
        <f>VLOOKUP(B1392,DS!$D$3:$I$2489,6,0)</f>
        <v>#N/A</v>
      </c>
      <c r="G1392" s="136"/>
      <c r="H1392" s="136"/>
      <c r="I1392" s="136"/>
      <c r="J1392" s="136"/>
      <c r="K1392" s="136"/>
      <c r="L1392" s="136"/>
      <c r="M1392" s="136"/>
      <c r="N1392" s="136"/>
      <c r="O1392" s="146"/>
      <c r="P1392" s="134">
        <f t="shared" si="22"/>
        <v>0</v>
      </c>
      <c r="Q1392" s="135" t="str">
        <f>VLOOKUP(P1392,IDCODE!$A$1:$B$96,2,0)</f>
        <v>Không</v>
      </c>
      <c r="R1392" s="135" t="e">
        <f>VLOOKUP(B1392,DS!$D$3:$P$2489,13,0)</f>
        <v>#N/A</v>
      </c>
    </row>
    <row r="1393" spans="1:18" ht="13.5">
      <c r="A1393" s="133">
        <v>1387</v>
      </c>
      <c r="B1393" s="142">
        <f>DS!D1389</f>
        <v>0</v>
      </c>
      <c r="C1393" s="143" t="e">
        <f>VLOOKUP(B1393,DS!$D$3:$I$2489,2,0)</f>
        <v>#N/A</v>
      </c>
      <c r="D1393" s="144" t="e">
        <f>VLOOKUP(B1393,DS!$D$3:$I$2489,3,0)</f>
        <v>#N/A</v>
      </c>
      <c r="E1393" s="145" t="e">
        <f>VLOOKUP(B1393,DS!$D$3:$I$2489,5,0)</f>
        <v>#N/A</v>
      </c>
      <c r="F1393" s="145" t="e">
        <f>VLOOKUP(B1393,DS!$D$3:$I$2489,6,0)</f>
        <v>#N/A</v>
      </c>
      <c r="G1393" s="136"/>
      <c r="H1393" s="136"/>
      <c r="I1393" s="136"/>
      <c r="J1393" s="136"/>
      <c r="K1393" s="136"/>
      <c r="L1393" s="136"/>
      <c r="M1393" s="136"/>
      <c r="N1393" s="136"/>
      <c r="O1393" s="146"/>
      <c r="P1393" s="134">
        <f t="shared" si="22"/>
        <v>0</v>
      </c>
      <c r="Q1393" s="135" t="str">
        <f>VLOOKUP(P1393,IDCODE!$A$1:$B$96,2,0)</f>
        <v>Không</v>
      </c>
      <c r="R1393" s="135" t="e">
        <f>VLOOKUP(B1393,DS!$D$3:$P$2489,13,0)</f>
        <v>#N/A</v>
      </c>
    </row>
    <row r="1394" spans="1:18" ht="13.5">
      <c r="A1394" s="133">
        <v>1388</v>
      </c>
      <c r="B1394" s="142">
        <f>DS!D1390</f>
        <v>0</v>
      </c>
      <c r="C1394" s="143" t="e">
        <f>VLOOKUP(B1394,DS!$D$3:$I$2489,2,0)</f>
        <v>#N/A</v>
      </c>
      <c r="D1394" s="144" t="e">
        <f>VLOOKUP(B1394,DS!$D$3:$I$2489,3,0)</f>
        <v>#N/A</v>
      </c>
      <c r="E1394" s="145" t="e">
        <f>VLOOKUP(B1394,DS!$D$3:$I$2489,5,0)</f>
        <v>#N/A</v>
      </c>
      <c r="F1394" s="145" t="e">
        <f>VLOOKUP(B1394,DS!$D$3:$I$2489,6,0)</f>
        <v>#N/A</v>
      </c>
      <c r="G1394" s="136"/>
      <c r="H1394" s="136"/>
      <c r="I1394" s="136"/>
      <c r="J1394" s="136"/>
      <c r="K1394" s="136"/>
      <c r="L1394" s="136"/>
      <c r="M1394" s="136"/>
      <c r="N1394" s="136"/>
      <c r="O1394" s="146"/>
      <c r="P1394" s="134">
        <f t="shared" si="22"/>
        <v>0</v>
      </c>
      <c r="Q1394" s="135" t="str">
        <f>VLOOKUP(P1394,IDCODE!$A$1:$B$96,2,0)</f>
        <v>Không</v>
      </c>
      <c r="R1394" s="135" t="e">
        <f>VLOOKUP(B1394,DS!$D$3:$P$2489,13,0)</f>
        <v>#N/A</v>
      </c>
    </row>
    <row r="1395" spans="1:18" ht="13.5">
      <c r="A1395" s="133">
        <v>1389</v>
      </c>
      <c r="B1395" s="142">
        <f>DS!D1391</f>
        <v>0</v>
      </c>
      <c r="C1395" s="143" t="e">
        <f>VLOOKUP(B1395,DS!$D$3:$I$2489,2,0)</f>
        <v>#N/A</v>
      </c>
      <c r="D1395" s="144" t="e">
        <f>VLOOKUP(B1395,DS!$D$3:$I$2489,3,0)</f>
        <v>#N/A</v>
      </c>
      <c r="E1395" s="145" t="e">
        <f>VLOOKUP(B1395,DS!$D$3:$I$2489,5,0)</f>
        <v>#N/A</v>
      </c>
      <c r="F1395" s="145" t="e">
        <f>VLOOKUP(B1395,DS!$D$3:$I$2489,6,0)</f>
        <v>#N/A</v>
      </c>
      <c r="G1395" s="136"/>
      <c r="H1395" s="136"/>
      <c r="I1395" s="136"/>
      <c r="J1395" s="136"/>
      <c r="K1395" s="136"/>
      <c r="L1395" s="136"/>
      <c r="M1395" s="136"/>
      <c r="N1395" s="136"/>
      <c r="O1395" s="146"/>
      <c r="P1395" s="134">
        <f t="shared" si="22"/>
        <v>0</v>
      </c>
      <c r="Q1395" s="135" t="str">
        <f>VLOOKUP(P1395,IDCODE!$A$1:$B$96,2,0)</f>
        <v>Không</v>
      </c>
      <c r="R1395" s="135" t="e">
        <f>VLOOKUP(B1395,DS!$D$3:$P$2489,13,0)</f>
        <v>#N/A</v>
      </c>
    </row>
    <row r="1396" spans="1:18" ht="13.5">
      <c r="A1396" s="133">
        <v>1390</v>
      </c>
      <c r="B1396" s="142">
        <f>DS!D1392</f>
        <v>0</v>
      </c>
      <c r="C1396" s="143" t="e">
        <f>VLOOKUP(B1396,DS!$D$3:$I$2489,2,0)</f>
        <v>#N/A</v>
      </c>
      <c r="D1396" s="144" t="e">
        <f>VLOOKUP(B1396,DS!$D$3:$I$2489,3,0)</f>
        <v>#N/A</v>
      </c>
      <c r="E1396" s="145" t="e">
        <f>VLOOKUP(B1396,DS!$D$3:$I$2489,5,0)</f>
        <v>#N/A</v>
      </c>
      <c r="F1396" s="145" t="e">
        <f>VLOOKUP(B1396,DS!$D$3:$I$2489,6,0)</f>
        <v>#N/A</v>
      </c>
      <c r="G1396" s="136"/>
      <c r="H1396" s="136"/>
      <c r="I1396" s="136"/>
      <c r="J1396" s="136"/>
      <c r="K1396" s="136"/>
      <c r="L1396" s="136"/>
      <c r="M1396" s="136"/>
      <c r="N1396" s="136"/>
      <c r="O1396" s="146"/>
      <c r="P1396" s="134">
        <f t="shared" si="22"/>
        <v>0</v>
      </c>
      <c r="Q1396" s="135" t="str">
        <f>VLOOKUP(P1396,IDCODE!$A$1:$B$96,2,0)</f>
        <v>Không</v>
      </c>
      <c r="R1396" s="135" t="e">
        <f>VLOOKUP(B1396,DS!$D$3:$P$2489,13,0)</f>
        <v>#N/A</v>
      </c>
    </row>
    <row r="1397" spans="1:18" ht="13.5">
      <c r="A1397" s="133">
        <v>1391</v>
      </c>
      <c r="B1397" s="142">
        <f>DS!D1393</f>
        <v>0</v>
      </c>
      <c r="C1397" s="143" t="e">
        <f>VLOOKUP(B1397,DS!$D$3:$I$2489,2,0)</f>
        <v>#N/A</v>
      </c>
      <c r="D1397" s="144" t="e">
        <f>VLOOKUP(B1397,DS!$D$3:$I$2489,3,0)</f>
        <v>#N/A</v>
      </c>
      <c r="E1397" s="145" t="e">
        <f>VLOOKUP(B1397,DS!$D$3:$I$2489,5,0)</f>
        <v>#N/A</v>
      </c>
      <c r="F1397" s="145" t="e">
        <f>VLOOKUP(B1397,DS!$D$3:$I$2489,6,0)</f>
        <v>#N/A</v>
      </c>
      <c r="G1397" s="136"/>
      <c r="H1397" s="136"/>
      <c r="I1397" s="136"/>
      <c r="J1397" s="136"/>
      <c r="K1397" s="136"/>
      <c r="L1397" s="136"/>
      <c r="M1397" s="136"/>
      <c r="N1397" s="136"/>
      <c r="O1397" s="146"/>
      <c r="P1397" s="134">
        <f t="shared" si="22"/>
        <v>0</v>
      </c>
      <c r="Q1397" s="135" t="str">
        <f>VLOOKUP(P1397,IDCODE!$A$1:$B$96,2,0)</f>
        <v>Không</v>
      </c>
      <c r="R1397" s="135" t="e">
        <f>VLOOKUP(B1397,DS!$D$3:$P$2489,13,0)</f>
        <v>#N/A</v>
      </c>
    </row>
    <row r="1398" spans="1:18" ht="13.5">
      <c r="A1398" s="133">
        <v>1392</v>
      </c>
      <c r="B1398" s="142">
        <f>DS!D1394</f>
        <v>0</v>
      </c>
      <c r="C1398" s="143" t="e">
        <f>VLOOKUP(B1398,DS!$D$3:$I$2489,2,0)</f>
        <v>#N/A</v>
      </c>
      <c r="D1398" s="144" t="e">
        <f>VLOOKUP(B1398,DS!$D$3:$I$2489,3,0)</f>
        <v>#N/A</v>
      </c>
      <c r="E1398" s="145" t="e">
        <f>VLOOKUP(B1398,DS!$D$3:$I$2489,5,0)</f>
        <v>#N/A</v>
      </c>
      <c r="F1398" s="145" t="e">
        <f>VLOOKUP(B1398,DS!$D$3:$I$2489,6,0)</f>
        <v>#N/A</v>
      </c>
      <c r="G1398" s="136"/>
      <c r="H1398" s="136"/>
      <c r="I1398" s="136"/>
      <c r="J1398" s="136"/>
      <c r="K1398" s="136"/>
      <c r="L1398" s="136"/>
      <c r="M1398" s="136"/>
      <c r="N1398" s="136"/>
      <c r="O1398" s="146"/>
      <c r="P1398" s="134">
        <f t="shared" si="22"/>
        <v>0</v>
      </c>
      <c r="Q1398" s="135" t="str">
        <f>VLOOKUP(P1398,IDCODE!$A$1:$B$96,2,0)</f>
        <v>Không</v>
      </c>
      <c r="R1398" s="135" t="e">
        <f>VLOOKUP(B1398,DS!$D$3:$P$2489,13,0)</f>
        <v>#N/A</v>
      </c>
    </row>
    <row r="1399" spans="1:18" ht="13.5">
      <c r="A1399" s="133">
        <v>1393</v>
      </c>
      <c r="B1399" s="142">
        <f>DS!D1395</f>
        <v>0</v>
      </c>
      <c r="C1399" s="143" t="e">
        <f>VLOOKUP(B1399,DS!$D$3:$I$2489,2,0)</f>
        <v>#N/A</v>
      </c>
      <c r="D1399" s="144" t="e">
        <f>VLOOKUP(B1399,DS!$D$3:$I$2489,3,0)</f>
        <v>#N/A</v>
      </c>
      <c r="E1399" s="145" t="e">
        <f>VLOOKUP(B1399,DS!$D$3:$I$2489,5,0)</f>
        <v>#N/A</v>
      </c>
      <c r="F1399" s="145" t="e">
        <f>VLOOKUP(B1399,DS!$D$3:$I$2489,6,0)</f>
        <v>#N/A</v>
      </c>
      <c r="G1399" s="136"/>
      <c r="H1399" s="136"/>
      <c r="I1399" s="136"/>
      <c r="J1399" s="136"/>
      <c r="K1399" s="136"/>
      <c r="L1399" s="136"/>
      <c r="M1399" s="136"/>
      <c r="N1399" s="136"/>
      <c r="O1399" s="146"/>
      <c r="P1399" s="134">
        <f t="shared" si="22"/>
        <v>0</v>
      </c>
      <c r="Q1399" s="135" t="str">
        <f>VLOOKUP(P1399,IDCODE!$A$1:$B$96,2,0)</f>
        <v>Không</v>
      </c>
      <c r="R1399" s="135" t="e">
        <f>VLOOKUP(B1399,DS!$D$3:$P$2489,13,0)</f>
        <v>#N/A</v>
      </c>
    </row>
    <row r="1400" spans="1:18" ht="13.5">
      <c r="A1400" s="133">
        <v>1394</v>
      </c>
      <c r="B1400" s="142">
        <f>DS!D1396</f>
        <v>0</v>
      </c>
      <c r="C1400" s="143" t="e">
        <f>VLOOKUP(B1400,DS!$D$3:$I$2489,2,0)</f>
        <v>#N/A</v>
      </c>
      <c r="D1400" s="144" t="e">
        <f>VLOOKUP(B1400,DS!$D$3:$I$2489,3,0)</f>
        <v>#N/A</v>
      </c>
      <c r="E1400" s="145" t="e">
        <f>VLOOKUP(B1400,DS!$D$3:$I$2489,5,0)</f>
        <v>#N/A</v>
      </c>
      <c r="F1400" s="145" t="e">
        <f>VLOOKUP(B1400,DS!$D$3:$I$2489,6,0)</f>
        <v>#N/A</v>
      </c>
      <c r="G1400" s="136"/>
      <c r="H1400" s="136"/>
      <c r="I1400" s="136"/>
      <c r="J1400" s="136"/>
      <c r="K1400" s="136"/>
      <c r="L1400" s="136"/>
      <c r="M1400" s="136"/>
      <c r="N1400" s="136"/>
      <c r="O1400" s="146"/>
      <c r="P1400" s="134">
        <f t="shared" si="22"/>
        <v>0</v>
      </c>
      <c r="Q1400" s="135" t="str">
        <f>VLOOKUP(P1400,IDCODE!$A$1:$B$96,2,0)</f>
        <v>Không</v>
      </c>
      <c r="R1400" s="135" t="e">
        <f>VLOOKUP(B1400,DS!$D$3:$P$2489,13,0)</f>
        <v>#N/A</v>
      </c>
    </row>
    <row r="1401" spans="1:18" ht="13.5">
      <c r="A1401" s="133">
        <v>1395</v>
      </c>
      <c r="B1401" s="142">
        <f>DS!D1397</f>
        <v>0</v>
      </c>
      <c r="C1401" s="143" t="e">
        <f>VLOOKUP(B1401,DS!$D$3:$I$2489,2,0)</f>
        <v>#N/A</v>
      </c>
      <c r="D1401" s="144" t="e">
        <f>VLOOKUP(B1401,DS!$D$3:$I$2489,3,0)</f>
        <v>#N/A</v>
      </c>
      <c r="E1401" s="145" t="e">
        <f>VLOOKUP(B1401,DS!$D$3:$I$2489,5,0)</f>
        <v>#N/A</v>
      </c>
      <c r="F1401" s="145" t="e">
        <f>VLOOKUP(B1401,DS!$D$3:$I$2489,6,0)</f>
        <v>#N/A</v>
      </c>
      <c r="G1401" s="136"/>
      <c r="H1401" s="136"/>
      <c r="I1401" s="136"/>
      <c r="J1401" s="136"/>
      <c r="K1401" s="136"/>
      <c r="L1401" s="136"/>
      <c r="M1401" s="136"/>
      <c r="N1401" s="136"/>
      <c r="O1401" s="146"/>
      <c r="P1401" s="134">
        <f t="shared" si="22"/>
        <v>0</v>
      </c>
      <c r="Q1401" s="135" t="str">
        <f>VLOOKUP(P1401,IDCODE!$A$1:$B$96,2,0)</f>
        <v>Không</v>
      </c>
      <c r="R1401" s="135" t="e">
        <f>VLOOKUP(B1401,DS!$D$3:$P$2489,13,0)</f>
        <v>#N/A</v>
      </c>
    </row>
    <row r="1402" spans="1:18" ht="13.5">
      <c r="A1402" s="133">
        <v>1396</v>
      </c>
      <c r="B1402" s="142">
        <f>DS!D1398</f>
        <v>0</v>
      </c>
      <c r="C1402" s="143" t="e">
        <f>VLOOKUP(B1402,DS!$D$3:$I$2489,2,0)</f>
        <v>#N/A</v>
      </c>
      <c r="D1402" s="144" t="e">
        <f>VLOOKUP(B1402,DS!$D$3:$I$2489,3,0)</f>
        <v>#N/A</v>
      </c>
      <c r="E1402" s="145" t="e">
        <f>VLOOKUP(B1402,DS!$D$3:$I$2489,5,0)</f>
        <v>#N/A</v>
      </c>
      <c r="F1402" s="145" t="e">
        <f>VLOOKUP(B1402,DS!$D$3:$I$2489,6,0)</f>
        <v>#N/A</v>
      </c>
      <c r="G1402" s="136"/>
      <c r="H1402" s="136"/>
      <c r="I1402" s="136"/>
      <c r="J1402" s="136"/>
      <c r="K1402" s="136"/>
      <c r="L1402" s="136"/>
      <c r="M1402" s="136"/>
      <c r="N1402" s="136"/>
      <c r="O1402" s="146"/>
      <c r="P1402" s="134">
        <f t="shared" si="22"/>
        <v>0</v>
      </c>
      <c r="Q1402" s="135" t="str">
        <f>VLOOKUP(P1402,IDCODE!$A$1:$B$96,2,0)</f>
        <v>Không</v>
      </c>
      <c r="R1402" s="135" t="e">
        <f>VLOOKUP(B1402,DS!$D$3:$P$2489,13,0)</f>
        <v>#N/A</v>
      </c>
    </row>
    <row r="1403" spans="1:18" ht="13.5">
      <c r="A1403" s="133">
        <v>1397</v>
      </c>
      <c r="B1403" s="142">
        <f>DS!D1399</f>
        <v>0</v>
      </c>
      <c r="C1403" s="143" t="e">
        <f>VLOOKUP(B1403,DS!$D$3:$I$2489,2,0)</f>
        <v>#N/A</v>
      </c>
      <c r="D1403" s="144" t="e">
        <f>VLOOKUP(B1403,DS!$D$3:$I$2489,3,0)</f>
        <v>#N/A</v>
      </c>
      <c r="E1403" s="145" t="e">
        <f>VLOOKUP(B1403,DS!$D$3:$I$2489,5,0)</f>
        <v>#N/A</v>
      </c>
      <c r="F1403" s="145" t="e">
        <f>VLOOKUP(B1403,DS!$D$3:$I$2489,6,0)</f>
        <v>#N/A</v>
      </c>
      <c r="G1403" s="136"/>
      <c r="H1403" s="136"/>
      <c r="I1403" s="136"/>
      <c r="J1403" s="136"/>
      <c r="K1403" s="136"/>
      <c r="L1403" s="136"/>
      <c r="M1403" s="136"/>
      <c r="N1403" s="136"/>
      <c r="O1403" s="146"/>
      <c r="P1403" s="134">
        <f t="shared" si="22"/>
        <v>0</v>
      </c>
      <c r="Q1403" s="135" t="str">
        <f>VLOOKUP(P1403,IDCODE!$A$1:$B$96,2,0)</f>
        <v>Không</v>
      </c>
      <c r="R1403" s="135" t="e">
        <f>VLOOKUP(B1403,DS!$D$3:$P$2489,13,0)</f>
        <v>#N/A</v>
      </c>
    </row>
    <row r="1404" spans="1:18" ht="13.5">
      <c r="A1404" s="133">
        <v>1398</v>
      </c>
      <c r="B1404" s="142">
        <f>DS!D1400</f>
        <v>0</v>
      </c>
      <c r="C1404" s="143" t="e">
        <f>VLOOKUP(B1404,DS!$D$3:$I$2489,2,0)</f>
        <v>#N/A</v>
      </c>
      <c r="D1404" s="144" t="e">
        <f>VLOOKUP(B1404,DS!$D$3:$I$2489,3,0)</f>
        <v>#N/A</v>
      </c>
      <c r="E1404" s="145" t="e">
        <f>VLOOKUP(B1404,DS!$D$3:$I$2489,5,0)</f>
        <v>#N/A</v>
      </c>
      <c r="F1404" s="145" t="e">
        <f>VLOOKUP(B1404,DS!$D$3:$I$2489,6,0)</f>
        <v>#N/A</v>
      </c>
      <c r="G1404" s="136"/>
      <c r="H1404" s="136"/>
      <c r="I1404" s="136"/>
      <c r="J1404" s="136"/>
      <c r="K1404" s="136"/>
      <c r="L1404" s="136"/>
      <c r="M1404" s="136"/>
      <c r="N1404" s="136"/>
      <c r="O1404" s="146"/>
      <c r="P1404" s="134">
        <f t="shared" si="22"/>
        <v>0</v>
      </c>
      <c r="Q1404" s="135" t="str">
        <f>VLOOKUP(P1404,IDCODE!$A$1:$B$96,2,0)</f>
        <v>Không</v>
      </c>
      <c r="R1404" s="135" t="e">
        <f>VLOOKUP(B1404,DS!$D$3:$P$2489,13,0)</f>
        <v>#N/A</v>
      </c>
    </row>
    <row r="1405" spans="1:18" ht="13.5">
      <c r="A1405" s="133">
        <v>1399</v>
      </c>
      <c r="B1405" s="142">
        <f>DS!D1401</f>
        <v>0</v>
      </c>
      <c r="C1405" s="143" t="e">
        <f>VLOOKUP(B1405,DS!$D$3:$I$2489,2,0)</f>
        <v>#N/A</v>
      </c>
      <c r="D1405" s="144" t="e">
        <f>VLOOKUP(B1405,DS!$D$3:$I$2489,3,0)</f>
        <v>#N/A</v>
      </c>
      <c r="E1405" s="145" t="e">
        <f>VLOOKUP(B1405,DS!$D$3:$I$2489,5,0)</f>
        <v>#N/A</v>
      </c>
      <c r="F1405" s="145" t="e">
        <f>VLOOKUP(B1405,DS!$D$3:$I$2489,6,0)</f>
        <v>#N/A</v>
      </c>
      <c r="G1405" s="136"/>
      <c r="H1405" s="136"/>
      <c r="I1405" s="136"/>
      <c r="J1405" s="136"/>
      <c r="K1405" s="136"/>
      <c r="L1405" s="136"/>
      <c r="M1405" s="136"/>
      <c r="N1405" s="136"/>
      <c r="O1405" s="146"/>
      <c r="P1405" s="134">
        <f t="shared" si="22"/>
        <v>0</v>
      </c>
      <c r="Q1405" s="135" t="str">
        <f>VLOOKUP(P1405,IDCODE!$A$1:$B$96,2,0)</f>
        <v>Không</v>
      </c>
      <c r="R1405" s="135" t="e">
        <f>VLOOKUP(B1405,DS!$D$3:$P$2489,13,0)</f>
        <v>#N/A</v>
      </c>
    </row>
    <row r="1406" spans="1:18" ht="13.5">
      <c r="A1406" s="133">
        <v>1400</v>
      </c>
      <c r="B1406" s="142">
        <f>DS!D1402</f>
        <v>0</v>
      </c>
      <c r="C1406" s="143" t="e">
        <f>VLOOKUP(B1406,DS!$D$3:$I$2489,2,0)</f>
        <v>#N/A</v>
      </c>
      <c r="D1406" s="144" t="e">
        <f>VLOOKUP(B1406,DS!$D$3:$I$2489,3,0)</f>
        <v>#N/A</v>
      </c>
      <c r="E1406" s="145" t="e">
        <f>VLOOKUP(B1406,DS!$D$3:$I$2489,5,0)</f>
        <v>#N/A</v>
      </c>
      <c r="F1406" s="145" t="e">
        <f>VLOOKUP(B1406,DS!$D$3:$I$2489,6,0)</f>
        <v>#N/A</v>
      </c>
      <c r="G1406" s="136"/>
      <c r="H1406" s="136"/>
      <c r="I1406" s="136"/>
      <c r="J1406" s="136"/>
      <c r="K1406" s="136"/>
      <c r="L1406" s="136"/>
      <c r="M1406" s="136"/>
      <c r="N1406" s="136"/>
      <c r="O1406" s="146"/>
      <c r="P1406" s="134">
        <f t="shared" si="22"/>
        <v>0</v>
      </c>
      <c r="Q1406" s="135" t="str">
        <f>VLOOKUP(P1406,IDCODE!$A$1:$B$96,2,0)</f>
        <v>Không</v>
      </c>
      <c r="R1406" s="135" t="e">
        <f>VLOOKUP(B1406,DS!$D$3:$P$2489,13,0)</f>
        <v>#N/A</v>
      </c>
    </row>
    <row r="1407" spans="1:18" ht="13.5">
      <c r="A1407" s="133">
        <v>1401</v>
      </c>
      <c r="B1407" s="142">
        <f>DS!D1403</f>
        <v>0</v>
      </c>
      <c r="C1407" s="143" t="e">
        <f>VLOOKUP(B1407,DS!$D$3:$I$2489,2,0)</f>
        <v>#N/A</v>
      </c>
      <c r="D1407" s="144" t="e">
        <f>VLOOKUP(B1407,DS!$D$3:$I$2489,3,0)</f>
        <v>#N/A</v>
      </c>
      <c r="E1407" s="145" t="e">
        <f>VLOOKUP(B1407,DS!$D$3:$I$2489,5,0)</f>
        <v>#N/A</v>
      </c>
      <c r="F1407" s="145" t="e">
        <f>VLOOKUP(B1407,DS!$D$3:$I$2489,6,0)</f>
        <v>#N/A</v>
      </c>
      <c r="G1407" s="136"/>
      <c r="H1407" s="136"/>
      <c r="I1407" s="136"/>
      <c r="J1407" s="136"/>
      <c r="K1407" s="136"/>
      <c r="L1407" s="136"/>
      <c r="M1407" s="136"/>
      <c r="N1407" s="136"/>
      <c r="O1407" s="146"/>
      <c r="P1407" s="134">
        <f t="shared" si="22"/>
        <v>0</v>
      </c>
      <c r="Q1407" s="135" t="str">
        <f>VLOOKUP(P1407,IDCODE!$A$1:$B$96,2,0)</f>
        <v>Không</v>
      </c>
      <c r="R1407" s="135" t="e">
        <f>VLOOKUP(B1407,DS!$D$3:$P$2489,13,0)</f>
        <v>#N/A</v>
      </c>
    </row>
    <row r="1408" spans="1:18" ht="13.5">
      <c r="A1408" s="133">
        <v>1402</v>
      </c>
      <c r="B1408" s="142">
        <f>DS!D1404</f>
        <v>0</v>
      </c>
      <c r="C1408" s="143" t="e">
        <f>VLOOKUP(B1408,DS!$D$3:$I$2489,2,0)</f>
        <v>#N/A</v>
      </c>
      <c r="D1408" s="144" t="e">
        <f>VLOOKUP(B1408,DS!$D$3:$I$2489,3,0)</f>
        <v>#N/A</v>
      </c>
      <c r="E1408" s="145" t="e">
        <f>VLOOKUP(B1408,DS!$D$3:$I$2489,5,0)</f>
        <v>#N/A</v>
      </c>
      <c r="F1408" s="145" t="e">
        <f>VLOOKUP(B1408,DS!$D$3:$I$2489,6,0)</f>
        <v>#N/A</v>
      </c>
      <c r="G1408" s="136"/>
      <c r="H1408" s="136"/>
      <c r="I1408" s="136"/>
      <c r="J1408" s="136"/>
      <c r="K1408" s="136"/>
      <c r="L1408" s="136"/>
      <c r="M1408" s="136"/>
      <c r="N1408" s="136"/>
      <c r="O1408" s="146"/>
      <c r="P1408" s="134">
        <f t="shared" si="22"/>
        <v>0</v>
      </c>
      <c r="Q1408" s="135" t="str">
        <f>VLOOKUP(P1408,IDCODE!$A$1:$B$96,2,0)</f>
        <v>Không</v>
      </c>
      <c r="R1408" s="135" t="e">
        <f>VLOOKUP(B1408,DS!$D$3:$P$2489,13,0)</f>
        <v>#N/A</v>
      </c>
    </row>
    <row r="1409" spans="1:18" ht="13.5">
      <c r="A1409" s="133">
        <v>1403</v>
      </c>
      <c r="B1409" s="142">
        <f>DS!D1405</f>
        <v>0</v>
      </c>
      <c r="C1409" s="143" t="e">
        <f>VLOOKUP(B1409,DS!$D$3:$I$2489,2,0)</f>
        <v>#N/A</v>
      </c>
      <c r="D1409" s="144" t="e">
        <f>VLOOKUP(B1409,DS!$D$3:$I$2489,3,0)</f>
        <v>#N/A</v>
      </c>
      <c r="E1409" s="145" t="e">
        <f>VLOOKUP(B1409,DS!$D$3:$I$2489,5,0)</f>
        <v>#N/A</v>
      </c>
      <c r="F1409" s="145" t="e">
        <f>VLOOKUP(B1409,DS!$D$3:$I$2489,6,0)</f>
        <v>#N/A</v>
      </c>
      <c r="G1409" s="136"/>
      <c r="H1409" s="136"/>
      <c r="I1409" s="136"/>
      <c r="J1409" s="136"/>
      <c r="K1409" s="136"/>
      <c r="L1409" s="136"/>
      <c r="M1409" s="136"/>
      <c r="N1409" s="136"/>
      <c r="O1409" s="146"/>
      <c r="P1409" s="134">
        <f t="shared" si="22"/>
        <v>0</v>
      </c>
      <c r="Q1409" s="135" t="str">
        <f>VLOOKUP(P1409,IDCODE!$A$1:$B$96,2,0)</f>
        <v>Không</v>
      </c>
      <c r="R1409" s="135" t="e">
        <f>VLOOKUP(B1409,DS!$D$3:$P$2489,13,0)</f>
        <v>#N/A</v>
      </c>
    </row>
    <row r="1410" spans="1:18" ht="13.5">
      <c r="A1410" s="133">
        <v>1404</v>
      </c>
      <c r="B1410" s="142">
        <f>DS!D1406</f>
        <v>0</v>
      </c>
      <c r="C1410" s="143" t="e">
        <f>VLOOKUP(B1410,DS!$D$3:$I$2489,2,0)</f>
        <v>#N/A</v>
      </c>
      <c r="D1410" s="144" t="e">
        <f>VLOOKUP(B1410,DS!$D$3:$I$2489,3,0)</f>
        <v>#N/A</v>
      </c>
      <c r="E1410" s="145" t="e">
        <f>VLOOKUP(B1410,DS!$D$3:$I$2489,5,0)</f>
        <v>#N/A</v>
      </c>
      <c r="F1410" s="145" t="e">
        <f>VLOOKUP(B1410,DS!$D$3:$I$2489,6,0)</f>
        <v>#N/A</v>
      </c>
      <c r="G1410" s="136"/>
      <c r="H1410" s="136"/>
      <c r="I1410" s="136"/>
      <c r="J1410" s="136"/>
      <c r="K1410" s="136"/>
      <c r="L1410" s="136"/>
      <c r="M1410" s="136"/>
      <c r="N1410" s="136"/>
      <c r="O1410" s="146"/>
      <c r="P1410" s="134">
        <f t="shared" si="22"/>
        <v>0</v>
      </c>
      <c r="Q1410" s="135" t="str">
        <f>VLOOKUP(P1410,IDCODE!$A$1:$B$96,2,0)</f>
        <v>Không</v>
      </c>
      <c r="R1410" s="135" t="e">
        <f>VLOOKUP(B1410,DS!$D$3:$P$2489,13,0)</f>
        <v>#N/A</v>
      </c>
    </row>
    <row r="1411" spans="1:18" ht="13.5">
      <c r="A1411" s="133">
        <v>1405</v>
      </c>
      <c r="B1411" s="142">
        <f>DS!D1407</f>
        <v>0</v>
      </c>
      <c r="C1411" s="143" t="e">
        <f>VLOOKUP(B1411,DS!$D$3:$I$2489,2,0)</f>
        <v>#N/A</v>
      </c>
      <c r="D1411" s="144" t="e">
        <f>VLOOKUP(B1411,DS!$D$3:$I$2489,3,0)</f>
        <v>#N/A</v>
      </c>
      <c r="E1411" s="145" t="e">
        <f>VLOOKUP(B1411,DS!$D$3:$I$2489,5,0)</f>
        <v>#N/A</v>
      </c>
      <c r="F1411" s="145" t="e">
        <f>VLOOKUP(B1411,DS!$D$3:$I$2489,6,0)</f>
        <v>#N/A</v>
      </c>
      <c r="G1411" s="136"/>
      <c r="H1411" s="136"/>
      <c r="I1411" s="136"/>
      <c r="J1411" s="136"/>
      <c r="K1411" s="136"/>
      <c r="L1411" s="136"/>
      <c r="M1411" s="136"/>
      <c r="N1411" s="136"/>
      <c r="O1411" s="146"/>
      <c r="P1411" s="134">
        <f t="shared" si="22"/>
        <v>0</v>
      </c>
      <c r="Q1411" s="135" t="str">
        <f>VLOOKUP(P1411,IDCODE!$A$1:$B$96,2,0)</f>
        <v>Không</v>
      </c>
      <c r="R1411" s="135" t="e">
        <f>VLOOKUP(B1411,DS!$D$3:$P$2489,13,0)</f>
        <v>#N/A</v>
      </c>
    </row>
    <row r="1412" spans="1:18" ht="13.5">
      <c r="A1412" s="133">
        <v>1406</v>
      </c>
      <c r="B1412" s="142">
        <f>DS!D1408</f>
        <v>0</v>
      </c>
      <c r="C1412" s="143" t="e">
        <f>VLOOKUP(B1412,DS!$D$3:$I$2489,2,0)</f>
        <v>#N/A</v>
      </c>
      <c r="D1412" s="144" t="e">
        <f>VLOOKUP(B1412,DS!$D$3:$I$2489,3,0)</f>
        <v>#N/A</v>
      </c>
      <c r="E1412" s="145" t="e">
        <f>VLOOKUP(B1412,DS!$D$3:$I$2489,5,0)</f>
        <v>#N/A</v>
      </c>
      <c r="F1412" s="145" t="e">
        <f>VLOOKUP(B1412,DS!$D$3:$I$2489,6,0)</f>
        <v>#N/A</v>
      </c>
      <c r="G1412" s="136"/>
      <c r="H1412" s="136"/>
      <c r="I1412" s="136"/>
      <c r="J1412" s="136"/>
      <c r="K1412" s="136"/>
      <c r="L1412" s="136"/>
      <c r="M1412" s="136"/>
      <c r="N1412" s="136"/>
      <c r="O1412" s="146"/>
      <c r="P1412" s="134">
        <f t="shared" si="22"/>
        <v>0</v>
      </c>
      <c r="Q1412" s="135" t="str">
        <f>VLOOKUP(P1412,IDCODE!$A$1:$B$96,2,0)</f>
        <v>Không</v>
      </c>
      <c r="R1412" s="135" t="e">
        <f>VLOOKUP(B1412,DS!$D$3:$P$2489,13,0)</f>
        <v>#N/A</v>
      </c>
    </row>
    <row r="1413" spans="1:18" ht="13.5">
      <c r="A1413" s="133">
        <v>1407</v>
      </c>
      <c r="B1413" s="142">
        <f>DS!D1409</f>
        <v>0</v>
      </c>
      <c r="C1413" s="143" t="e">
        <f>VLOOKUP(B1413,DS!$D$3:$I$2489,2,0)</f>
        <v>#N/A</v>
      </c>
      <c r="D1413" s="144" t="e">
        <f>VLOOKUP(B1413,DS!$D$3:$I$2489,3,0)</f>
        <v>#N/A</v>
      </c>
      <c r="E1413" s="145" t="e">
        <f>VLOOKUP(B1413,DS!$D$3:$I$2489,5,0)</f>
        <v>#N/A</v>
      </c>
      <c r="F1413" s="145" t="e">
        <f>VLOOKUP(B1413,DS!$D$3:$I$2489,6,0)</f>
        <v>#N/A</v>
      </c>
      <c r="G1413" s="136"/>
      <c r="H1413" s="136"/>
      <c r="I1413" s="136"/>
      <c r="J1413" s="136"/>
      <c r="K1413" s="136"/>
      <c r="L1413" s="136"/>
      <c r="M1413" s="136"/>
      <c r="N1413" s="136"/>
      <c r="O1413" s="146"/>
      <c r="P1413" s="134">
        <f t="shared" si="22"/>
        <v>0</v>
      </c>
      <c r="Q1413" s="135" t="str">
        <f>VLOOKUP(P1413,IDCODE!$A$1:$B$96,2,0)</f>
        <v>Không</v>
      </c>
      <c r="R1413" s="135" t="e">
        <f>VLOOKUP(B1413,DS!$D$3:$P$2489,13,0)</f>
        <v>#N/A</v>
      </c>
    </row>
    <row r="1414" spans="1:18" ht="13.5">
      <c r="A1414" s="133">
        <v>1408</v>
      </c>
      <c r="B1414" s="142">
        <f>DS!D1410</f>
        <v>0</v>
      </c>
      <c r="C1414" s="143" t="e">
        <f>VLOOKUP(B1414,DS!$D$3:$I$2489,2,0)</f>
        <v>#N/A</v>
      </c>
      <c r="D1414" s="144" t="e">
        <f>VLOOKUP(B1414,DS!$D$3:$I$2489,3,0)</f>
        <v>#N/A</v>
      </c>
      <c r="E1414" s="145" t="e">
        <f>VLOOKUP(B1414,DS!$D$3:$I$2489,5,0)</f>
        <v>#N/A</v>
      </c>
      <c r="F1414" s="145" t="e">
        <f>VLOOKUP(B1414,DS!$D$3:$I$2489,6,0)</f>
        <v>#N/A</v>
      </c>
      <c r="G1414" s="136"/>
      <c r="H1414" s="136"/>
      <c r="I1414" s="136"/>
      <c r="J1414" s="136"/>
      <c r="K1414" s="136"/>
      <c r="L1414" s="136"/>
      <c r="M1414" s="136"/>
      <c r="N1414" s="136"/>
      <c r="O1414" s="146"/>
      <c r="P1414" s="134">
        <f t="shared" si="22"/>
        <v>0</v>
      </c>
      <c r="Q1414" s="135" t="str">
        <f>VLOOKUP(P1414,IDCODE!$A$1:$B$96,2,0)</f>
        <v>Không</v>
      </c>
      <c r="R1414" s="135" t="e">
        <f>VLOOKUP(B1414,DS!$D$3:$P$2489,13,0)</f>
        <v>#N/A</v>
      </c>
    </row>
    <row r="1415" spans="1:18" ht="13.5">
      <c r="A1415" s="133">
        <v>1409</v>
      </c>
      <c r="B1415" s="142">
        <f>DS!D1411</f>
        <v>0</v>
      </c>
      <c r="C1415" s="143" t="e">
        <f>VLOOKUP(B1415,DS!$D$3:$I$2489,2,0)</f>
        <v>#N/A</v>
      </c>
      <c r="D1415" s="144" t="e">
        <f>VLOOKUP(B1415,DS!$D$3:$I$2489,3,0)</f>
        <v>#N/A</v>
      </c>
      <c r="E1415" s="145" t="e">
        <f>VLOOKUP(B1415,DS!$D$3:$I$2489,5,0)</f>
        <v>#N/A</v>
      </c>
      <c r="F1415" s="145" t="e">
        <f>VLOOKUP(B1415,DS!$D$3:$I$2489,6,0)</f>
        <v>#N/A</v>
      </c>
      <c r="G1415" s="136"/>
      <c r="H1415" s="136"/>
      <c r="I1415" s="136"/>
      <c r="J1415" s="136"/>
      <c r="K1415" s="136"/>
      <c r="L1415" s="136"/>
      <c r="M1415" s="136"/>
      <c r="N1415" s="136"/>
      <c r="O1415" s="146"/>
      <c r="P1415" s="134">
        <f t="shared" si="22"/>
        <v>0</v>
      </c>
      <c r="Q1415" s="135" t="str">
        <f>VLOOKUP(P1415,IDCODE!$A$1:$B$96,2,0)</f>
        <v>Không</v>
      </c>
      <c r="R1415" s="135" t="e">
        <f>VLOOKUP(B1415,DS!$D$3:$P$2489,13,0)</f>
        <v>#N/A</v>
      </c>
    </row>
    <row r="1416" spans="1:18" ht="13.5">
      <c r="A1416" s="133">
        <v>1410</v>
      </c>
      <c r="B1416" s="142">
        <f>DS!D1412</f>
        <v>0</v>
      </c>
      <c r="C1416" s="143" t="e">
        <f>VLOOKUP(B1416,DS!$D$3:$I$2489,2,0)</f>
        <v>#N/A</v>
      </c>
      <c r="D1416" s="144" t="e">
        <f>VLOOKUP(B1416,DS!$D$3:$I$2489,3,0)</f>
        <v>#N/A</v>
      </c>
      <c r="E1416" s="145" t="e">
        <f>VLOOKUP(B1416,DS!$D$3:$I$2489,5,0)</f>
        <v>#N/A</v>
      </c>
      <c r="F1416" s="145" t="e">
        <f>VLOOKUP(B1416,DS!$D$3:$I$2489,6,0)</f>
        <v>#N/A</v>
      </c>
      <c r="G1416" s="136"/>
      <c r="H1416" s="136"/>
      <c r="I1416" s="136"/>
      <c r="J1416" s="136"/>
      <c r="K1416" s="136"/>
      <c r="L1416" s="136"/>
      <c r="M1416" s="136"/>
      <c r="N1416" s="136"/>
      <c r="O1416" s="146"/>
      <c r="P1416" s="134">
        <f t="shared" si="22"/>
        <v>0</v>
      </c>
      <c r="Q1416" s="135" t="str">
        <f>VLOOKUP(P1416,IDCODE!$A$1:$B$96,2,0)</f>
        <v>Không</v>
      </c>
      <c r="R1416" s="135" t="e">
        <f>VLOOKUP(B1416,DS!$D$3:$P$2489,13,0)</f>
        <v>#N/A</v>
      </c>
    </row>
    <row r="1417" spans="1:18" ht="13.5">
      <c r="A1417" s="133">
        <v>1411</v>
      </c>
      <c r="B1417" s="142">
        <f>DS!D1413</f>
        <v>0</v>
      </c>
      <c r="C1417" s="143" t="e">
        <f>VLOOKUP(B1417,DS!$D$3:$I$2489,2,0)</f>
        <v>#N/A</v>
      </c>
      <c r="D1417" s="144" t="e">
        <f>VLOOKUP(B1417,DS!$D$3:$I$2489,3,0)</f>
        <v>#N/A</v>
      </c>
      <c r="E1417" s="145" t="e">
        <f>VLOOKUP(B1417,DS!$D$3:$I$2489,5,0)</f>
        <v>#N/A</v>
      </c>
      <c r="F1417" s="145" t="e">
        <f>VLOOKUP(B1417,DS!$D$3:$I$2489,6,0)</f>
        <v>#N/A</v>
      </c>
      <c r="G1417" s="136"/>
      <c r="H1417" s="136"/>
      <c r="I1417" s="136"/>
      <c r="J1417" s="136"/>
      <c r="K1417" s="136"/>
      <c r="L1417" s="136"/>
      <c r="M1417" s="136"/>
      <c r="N1417" s="136"/>
      <c r="O1417" s="146"/>
      <c r="P1417" s="134">
        <f t="shared" si="22"/>
        <v>0</v>
      </c>
      <c r="Q1417" s="135" t="str">
        <f>VLOOKUP(P1417,IDCODE!$A$1:$B$96,2,0)</f>
        <v>Không</v>
      </c>
      <c r="R1417" s="135" t="e">
        <f>VLOOKUP(B1417,DS!$D$3:$P$2489,13,0)</f>
        <v>#N/A</v>
      </c>
    </row>
    <row r="1418" spans="1:18" ht="13.5">
      <c r="A1418" s="133">
        <v>1412</v>
      </c>
      <c r="B1418" s="142">
        <f>DS!D1414</f>
        <v>0</v>
      </c>
      <c r="C1418" s="143" t="e">
        <f>VLOOKUP(B1418,DS!$D$3:$I$2489,2,0)</f>
        <v>#N/A</v>
      </c>
      <c r="D1418" s="144" t="e">
        <f>VLOOKUP(B1418,DS!$D$3:$I$2489,3,0)</f>
        <v>#N/A</v>
      </c>
      <c r="E1418" s="145" t="e">
        <f>VLOOKUP(B1418,DS!$D$3:$I$2489,5,0)</f>
        <v>#N/A</v>
      </c>
      <c r="F1418" s="145" t="e">
        <f>VLOOKUP(B1418,DS!$D$3:$I$2489,6,0)</f>
        <v>#N/A</v>
      </c>
      <c r="G1418" s="136"/>
      <c r="H1418" s="136"/>
      <c r="I1418" s="136"/>
      <c r="J1418" s="136"/>
      <c r="K1418" s="136"/>
      <c r="L1418" s="136"/>
      <c r="M1418" s="136"/>
      <c r="N1418" s="136"/>
      <c r="O1418" s="146"/>
      <c r="P1418" s="134">
        <f t="shared" si="22"/>
        <v>0</v>
      </c>
      <c r="Q1418" s="135" t="str">
        <f>VLOOKUP(P1418,IDCODE!$A$1:$B$96,2,0)</f>
        <v>Không</v>
      </c>
      <c r="R1418" s="135" t="e">
        <f>VLOOKUP(B1418,DS!$D$3:$P$2489,13,0)</f>
        <v>#N/A</v>
      </c>
    </row>
    <row r="1419" spans="1:18" ht="13.5">
      <c r="A1419" s="133">
        <v>1413</v>
      </c>
      <c r="B1419" s="142">
        <f>DS!D1415</f>
        <v>0</v>
      </c>
      <c r="C1419" s="143" t="e">
        <f>VLOOKUP(B1419,DS!$D$3:$I$2489,2,0)</f>
        <v>#N/A</v>
      </c>
      <c r="D1419" s="144" t="e">
        <f>VLOOKUP(B1419,DS!$D$3:$I$2489,3,0)</f>
        <v>#N/A</v>
      </c>
      <c r="E1419" s="145" t="e">
        <f>VLOOKUP(B1419,DS!$D$3:$I$2489,5,0)</f>
        <v>#N/A</v>
      </c>
      <c r="F1419" s="145" t="e">
        <f>VLOOKUP(B1419,DS!$D$3:$I$2489,6,0)</f>
        <v>#N/A</v>
      </c>
      <c r="G1419" s="136"/>
      <c r="H1419" s="136"/>
      <c r="I1419" s="136"/>
      <c r="J1419" s="136"/>
      <c r="K1419" s="136"/>
      <c r="L1419" s="136"/>
      <c r="M1419" s="136"/>
      <c r="N1419" s="136"/>
      <c r="O1419" s="146"/>
      <c r="P1419" s="134">
        <f t="shared" si="22"/>
        <v>0</v>
      </c>
      <c r="Q1419" s="135" t="str">
        <f>VLOOKUP(P1419,IDCODE!$A$1:$B$96,2,0)</f>
        <v>Không</v>
      </c>
      <c r="R1419" s="135" t="e">
        <f>VLOOKUP(B1419,DS!$D$3:$P$2489,13,0)</f>
        <v>#N/A</v>
      </c>
    </row>
    <row r="1420" spans="1:18" ht="13.5">
      <c r="A1420" s="133">
        <v>1414</v>
      </c>
      <c r="B1420" s="142">
        <f>DS!D1416</f>
        <v>0</v>
      </c>
      <c r="C1420" s="143" t="e">
        <f>VLOOKUP(B1420,DS!$D$3:$I$2489,2,0)</f>
        <v>#N/A</v>
      </c>
      <c r="D1420" s="144" t="e">
        <f>VLOOKUP(B1420,DS!$D$3:$I$2489,3,0)</f>
        <v>#N/A</v>
      </c>
      <c r="E1420" s="145" t="e">
        <f>VLOOKUP(B1420,DS!$D$3:$I$2489,5,0)</f>
        <v>#N/A</v>
      </c>
      <c r="F1420" s="145" t="e">
        <f>VLOOKUP(B1420,DS!$D$3:$I$2489,6,0)</f>
        <v>#N/A</v>
      </c>
      <c r="G1420" s="136"/>
      <c r="H1420" s="136"/>
      <c r="I1420" s="136"/>
      <c r="J1420" s="136"/>
      <c r="K1420" s="136"/>
      <c r="L1420" s="136"/>
      <c r="M1420" s="136"/>
      <c r="N1420" s="136"/>
      <c r="O1420" s="146"/>
      <c r="P1420" s="134">
        <f t="shared" si="22"/>
        <v>0</v>
      </c>
      <c r="Q1420" s="135" t="str">
        <f>VLOOKUP(P1420,IDCODE!$A$1:$B$96,2,0)</f>
        <v>Không</v>
      </c>
      <c r="R1420" s="135" t="e">
        <f>VLOOKUP(B1420,DS!$D$3:$P$2489,13,0)</f>
        <v>#N/A</v>
      </c>
    </row>
    <row r="1421" spans="1:18" ht="13.5">
      <c r="A1421" s="133">
        <v>1415</v>
      </c>
      <c r="B1421" s="142">
        <f>DS!D1417</f>
        <v>0</v>
      </c>
      <c r="C1421" s="143" t="e">
        <f>VLOOKUP(B1421,DS!$D$3:$I$2489,2,0)</f>
        <v>#N/A</v>
      </c>
      <c r="D1421" s="144" t="e">
        <f>VLOOKUP(B1421,DS!$D$3:$I$2489,3,0)</f>
        <v>#N/A</v>
      </c>
      <c r="E1421" s="145" t="e">
        <f>VLOOKUP(B1421,DS!$D$3:$I$2489,5,0)</f>
        <v>#N/A</v>
      </c>
      <c r="F1421" s="145" t="e">
        <f>VLOOKUP(B1421,DS!$D$3:$I$2489,6,0)</f>
        <v>#N/A</v>
      </c>
      <c r="G1421" s="136"/>
      <c r="H1421" s="136"/>
      <c r="I1421" s="136"/>
      <c r="J1421" s="136"/>
      <c r="K1421" s="136"/>
      <c r="L1421" s="136"/>
      <c r="M1421" s="136"/>
      <c r="N1421" s="136"/>
      <c r="O1421" s="146"/>
      <c r="P1421" s="134">
        <f t="shared" si="22"/>
        <v>0</v>
      </c>
      <c r="Q1421" s="135" t="str">
        <f>VLOOKUP(P1421,IDCODE!$A$1:$B$96,2,0)</f>
        <v>Không</v>
      </c>
      <c r="R1421" s="135" t="e">
        <f>VLOOKUP(B1421,DS!$D$3:$P$2489,13,0)</f>
        <v>#N/A</v>
      </c>
    </row>
    <row r="1422" spans="1:18" ht="13.5">
      <c r="A1422" s="133">
        <v>1416</v>
      </c>
      <c r="B1422" s="142">
        <f>DS!D1418</f>
        <v>0</v>
      </c>
      <c r="C1422" s="143" t="e">
        <f>VLOOKUP(B1422,DS!$D$3:$I$2489,2,0)</f>
        <v>#N/A</v>
      </c>
      <c r="D1422" s="144" t="e">
        <f>VLOOKUP(B1422,DS!$D$3:$I$2489,3,0)</f>
        <v>#N/A</v>
      </c>
      <c r="E1422" s="145" t="e">
        <f>VLOOKUP(B1422,DS!$D$3:$I$2489,5,0)</f>
        <v>#N/A</v>
      </c>
      <c r="F1422" s="145" t="e">
        <f>VLOOKUP(B1422,DS!$D$3:$I$2489,6,0)</f>
        <v>#N/A</v>
      </c>
      <c r="G1422" s="136"/>
      <c r="H1422" s="136"/>
      <c r="I1422" s="136"/>
      <c r="J1422" s="136"/>
      <c r="K1422" s="136"/>
      <c r="L1422" s="136"/>
      <c r="M1422" s="136"/>
      <c r="N1422" s="136"/>
      <c r="O1422" s="146"/>
      <c r="P1422" s="134">
        <f t="shared" si="22"/>
        <v>0</v>
      </c>
      <c r="Q1422" s="135" t="str">
        <f>VLOOKUP(P1422,IDCODE!$A$1:$B$96,2,0)</f>
        <v>Không</v>
      </c>
      <c r="R1422" s="135" t="e">
        <f>VLOOKUP(B1422,DS!$D$3:$P$2489,13,0)</f>
        <v>#N/A</v>
      </c>
    </row>
    <row r="1423" spans="1:18" ht="13.5">
      <c r="A1423" s="133">
        <v>1417</v>
      </c>
      <c r="B1423" s="142">
        <f>DS!D1419</f>
        <v>0</v>
      </c>
      <c r="C1423" s="143" t="e">
        <f>VLOOKUP(B1423,DS!$D$3:$I$2489,2,0)</f>
        <v>#N/A</v>
      </c>
      <c r="D1423" s="144" t="e">
        <f>VLOOKUP(B1423,DS!$D$3:$I$2489,3,0)</f>
        <v>#N/A</v>
      </c>
      <c r="E1423" s="145" t="e">
        <f>VLOOKUP(B1423,DS!$D$3:$I$2489,5,0)</f>
        <v>#N/A</v>
      </c>
      <c r="F1423" s="145" t="e">
        <f>VLOOKUP(B1423,DS!$D$3:$I$2489,6,0)</f>
        <v>#N/A</v>
      </c>
      <c r="G1423" s="136"/>
      <c r="H1423" s="136"/>
      <c r="I1423" s="136"/>
      <c r="J1423" s="136"/>
      <c r="K1423" s="136"/>
      <c r="L1423" s="136"/>
      <c r="M1423" s="136"/>
      <c r="N1423" s="136"/>
      <c r="O1423" s="146"/>
      <c r="P1423" s="134">
        <f t="shared" si="22"/>
        <v>0</v>
      </c>
      <c r="Q1423" s="135" t="str">
        <f>VLOOKUP(P1423,IDCODE!$A$1:$B$96,2,0)</f>
        <v>Không</v>
      </c>
      <c r="R1423" s="135" t="e">
        <f>VLOOKUP(B1423,DS!$D$3:$P$2489,13,0)</f>
        <v>#N/A</v>
      </c>
    </row>
    <row r="1424" spans="1:18" ht="13.5">
      <c r="A1424" s="133">
        <v>1418</v>
      </c>
      <c r="B1424" s="142">
        <f>DS!D1420</f>
        <v>0</v>
      </c>
      <c r="C1424" s="143" t="e">
        <f>VLOOKUP(B1424,DS!$D$3:$I$2489,2,0)</f>
        <v>#N/A</v>
      </c>
      <c r="D1424" s="144" t="e">
        <f>VLOOKUP(B1424,DS!$D$3:$I$2489,3,0)</f>
        <v>#N/A</v>
      </c>
      <c r="E1424" s="145" t="e">
        <f>VLOOKUP(B1424,DS!$D$3:$I$2489,5,0)</f>
        <v>#N/A</v>
      </c>
      <c r="F1424" s="145" t="e">
        <f>VLOOKUP(B1424,DS!$D$3:$I$2489,6,0)</f>
        <v>#N/A</v>
      </c>
      <c r="G1424" s="136"/>
      <c r="H1424" s="136"/>
      <c r="I1424" s="136"/>
      <c r="J1424" s="136"/>
      <c r="K1424" s="136"/>
      <c r="L1424" s="136"/>
      <c r="M1424" s="136"/>
      <c r="N1424" s="136"/>
      <c r="O1424" s="146"/>
      <c r="P1424" s="134">
        <f t="shared" si="22"/>
        <v>0</v>
      </c>
      <c r="Q1424" s="135" t="str">
        <f>VLOOKUP(P1424,IDCODE!$A$1:$B$96,2,0)</f>
        <v>Không</v>
      </c>
      <c r="R1424" s="135" t="e">
        <f>VLOOKUP(B1424,DS!$D$3:$P$2489,13,0)</f>
        <v>#N/A</v>
      </c>
    </row>
    <row r="1425" spans="1:18" ht="13.5">
      <c r="A1425" s="133">
        <v>1419</v>
      </c>
      <c r="B1425" s="142">
        <f>DS!D1421</f>
        <v>0</v>
      </c>
      <c r="C1425" s="143" t="e">
        <f>VLOOKUP(B1425,DS!$D$3:$I$2489,2,0)</f>
        <v>#N/A</v>
      </c>
      <c r="D1425" s="144" t="e">
        <f>VLOOKUP(B1425,DS!$D$3:$I$2489,3,0)</f>
        <v>#N/A</v>
      </c>
      <c r="E1425" s="145" t="e">
        <f>VLOOKUP(B1425,DS!$D$3:$I$2489,5,0)</f>
        <v>#N/A</v>
      </c>
      <c r="F1425" s="145" t="e">
        <f>VLOOKUP(B1425,DS!$D$3:$I$2489,6,0)</f>
        <v>#N/A</v>
      </c>
      <c r="G1425" s="136"/>
      <c r="H1425" s="136"/>
      <c r="I1425" s="136"/>
      <c r="J1425" s="136"/>
      <c r="K1425" s="136"/>
      <c r="L1425" s="136"/>
      <c r="M1425" s="136"/>
      <c r="N1425" s="136"/>
      <c r="O1425" s="146"/>
      <c r="P1425" s="134">
        <f t="shared" si="22"/>
        <v>0</v>
      </c>
      <c r="Q1425" s="135" t="str">
        <f>VLOOKUP(P1425,IDCODE!$A$1:$B$96,2,0)</f>
        <v>Không</v>
      </c>
      <c r="R1425" s="135" t="e">
        <f>VLOOKUP(B1425,DS!$D$3:$P$2489,13,0)</f>
        <v>#N/A</v>
      </c>
    </row>
    <row r="1426" spans="1:18" ht="13.5">
      <c r="A1426" s="133">
        <v>1420</v>
      </c>
      <c r="B1426" s="142">
        <f>DS!D1422</f>
        <v>0</v>
      </c>
      <c r="C1426" s="143" t="e">
        <f>VLOOKUP(B1426,DS!$D$3:$I$2489,2,0)</f>
        <v>#N/A</v>
      </c>
      <c r="D1426" s="144" t="e">
        <f>VLOOKUP(B1426,DS!$D$3:$I$2489,3,0)</f>
        <v>#N/A</v>
      </c>
      <c r="E1426" s="145" t="e">
        <f>VLOOKUP(B1426,DS!$D$3:$I$2489,5,0)</f>
        <v>#N/A</v>
      </c>
      <c r="F1426" s="145" t="e">
        <f>VLOOKUP(B1426,DS!$D$3:$I$2489,6,0)</f>
        <v>#N/A</v>
      </c>
      <c r="G1426" s="136"/>
      <c r="H1426" s="136"/>
      <c r="I1426" s="136"/>
      <c r="J1426" s="136"/>
      <c r="K1426" s="136"/>
      <c r="L1426" s="136"/>
      <c r="M1426" s="136"/>
      <c r="N1426" s="136"/>
      <c r="O1426" s="146"/>
      <c r="P1426" s="134">
        <f t="shared" si="22"/>
        <v>0</v>
      </c>
      <c r="Q1426" s="135" t="str">
        <f>VLOOKUP(P1426,IDCODE!$A$1:$B$96,2,0)</f>
        <v>Không</v>
      </c>
      <c r="R1426" s="135" t="e">
        <f>VLOOKUP(B1426,DS!$D$3:$P$2489,13,0)</f>
        <v>#N/A</v>
      </c>
    </row>
    <row r="1427" spans="1:18" ht="13.5">
      <c r="A1427" s="133">
        <v>1421</v>
      </c>
      <c r="B1427" s="142">
        <f>DS!D1423</f>
        <v>0</v>
      </c>
      <c r="C1427" s="143" t="e">
        <f>VLOOKUP(B1427,DS!$D$3:$I$2489,2,0)</f>
        <v>#N/A</v>
      </c>
      <c r="D1427" s="144" t="e">
        <f>VLOOKUP(B1427,DS!$D$3:$I$2489,3,0)</f>
        <v>#N/A</v>
      </c>
      <c r="E1427" s="145" t="e">
        <f>VLOOKUP(B1427,DS!$D$3:$I$2489,5,0)</f>
        <v>#N/A</v>
      </c>
      <c r="F1427" s="145" t="e">
        <f>VLOOKUP(B1427,DS!$D$3:$I$2489,6,0)</f>
        <v>#N/A</v>
      </c>
      <c r="G1427" s="136"/>
      <c r="H1427" s="136"/>
      <c r="I1427" s="136"/>
      <c r="J1427" s="136"/>
      <c r="K1427" s="136"/>
      <c r="L1427" s="136"/>
      <c r="M1427" s="136"/>
      <c r="N1427" s="136"/>
      <c r="O1427" s="146"/>
      <c r="P1427" s="134">
        <f t="shared" si="22"/>
        <v>0</v>
      </c>
      <c r="Q1427" s="135" t="str">
        <f>VLOOKUP(P1427,IDCODE!$A$1:$B$96,2,0)</f>
        <v>Không</v>
      </c>
      <c r="R1427" s="135" t="e">
        <f>VLOOKUP(B1427,DS!$D$3:$P$2489,13,0)</f>
        <v>#N/A</v>
      </c>
    </row>
    <row r="1428" spans="1:18" ht="13.5">
      <c r="A1428" s="133">
        <v>1422</v>
      </c>
      <c r="B1428" s="142">
        <f>DS!D1424</f>
        <v>0</v>
      </c>
      <c r="C1428" s="143" t="e">
        <f>VLOOKUP(B1428,DS!$D$3:$I$2489,2,0)</f>
        <v>#N/A</v>
      </c>
      <c r="D1428" s="144" t="e">
        <f>VLOOKUP(B1428,DS!$D$3:$I$2489,3,0)</f>
        <v>#N/A</v>
      </c>
      <c r="E1428" s="145" t="e">
        <f>VLOOKUP(B1428,DS!$D$3:$I$2489,5,0)</f>
        <v>#N/A</v>
      </c>
      <c r="F1428" s="145" t="e">
        <f>VLOOKUP(B1428,DS!$D$3:$I$2489,6,0)</f>
        <v>#N/A</v>
      </c>
      <c r="G1428" s="136"/>
      <c r="H1428" s="136"/>
      <c r="I1428" s="136"/>
      <c r="J1428" s="136"/>
      <c r="K1428" s="136"/>
      <c r="L1428" s="136"/>
      <c r="M1428" s="136"/>
      <c r="N1428" s="136"/>
      <c r="O1428" s="146"/>
      <c r="P1428" s="134">
        <f t="shared" si="22"/>
        <v>0</v>
      </c>
      <c r="Q1428" s="135" t="str">
        <f>VLOOKUP(P1428,IDCODE!$A$1:$B$96,2,0)</f>
        <v>Không</v>
      </c>
      <c r="R1428" s="135" t="e">
        <f>VLOOKUP(B1428,DS!$D$3:$P$2489,13,0)</f>
        <v>#N/A</v>
      </c>
    </row>
    <row r="1429" spans="1:18" ht="13.5">
      <c r="A1429" s="133">
        <v>1423</v>
      </c>
      <c r="B1429" s="142">
        <f>DS!D1425</f>
        <v>0</v>
      </c>
      <c r="C1429" s="143" t="e">
        <f>VLOOKUP(B1429,DS!$D$3:$I$2489,2,0)</f>
        <v>#N/A</v>
      </c>
      <c r="D1429" s="144" t="e">
        <f>VLOOKUP(B1429,DS!$D$3:$I$2489,3,0)</f>
        <v>#N/A</v>
      </c>
      <c r="E1429" s="145" t="e">
        <f>VLOOKUP(B1429,DS!$D$3:$I$2489,5,0)</f>
        <v>#N/A</v>
      </c>
      <c r="F1429" s="145" t="e">
        <f>VLOOKUP(B1429,DS!$D$3:$I$2489,6,0)</f>
        <v>#N/A</v>
      </c>
      <c r="G1429" s="136"/>
      <c r="H1429" s="136"/>
      <c r="I1429" s="136"/>
      <c r="J1429" s="136"/>
      <c r="K1429" s="136"/>
      <c r="L1429" s="136"/>
      <c r="M1429" s="136"/>
      <c r="N1429" s="136"/>
      <c r="O1429" s="146"/>
      <c r="P1429" s="134">
        <f t="shared" si="22"/>
        <v>0</v>
      </c>
      <c r="Q1429" s="135" t="str">
        <f>VLOOKUP(P1429,IDCODE!$A$1:$B$96,2,0)</f>
        <v>Không</v>
      </c>
      <c r="R1429" s="135" t="e">
        <f>VLOOKUP(B1429,DS!$D$3:$P$2489,13,0)</f>
        <v>#N/A</v>
      </c>
    </row>
    <row r="1430" spans="1:18" ht="13.5">
      <c r="A1430" s="133">
        <v>1424</v>
      </c>
      <c r="B1430" s="142">
        <f>DS!D1426</f>
        <v>0</v>
      </c>
      <c r="C1430" s="143" t="e">
        <f>VLOOKUP(B1430,DS!$D$3:$I$2489,2,0)</f>
        <v>#N/A</v>
      </c>
      <c r="D1430" s="144" t="e">
        <f>VLOOKUP(B1430,DS!$D$3:$I$2489,3,0)</f>
        <v>#N/A</v>
      </c>
      <c r="E1430" s="145" t="e">
        <f>VLOOKUP(B1430,DS!$D$3:$I$2489,5,0)</f>
        <v>#N/A</v>
      </c>
      <c r="F1430" s="145" t="e">
        <f>VLOOKUP(B1430,DS!$D$3:$I$2489,6,0)</f>
        <v>#N/A</v>
      </c>
      <c r="G1430" s="136"/>
      <c r="H1430" s="136"/>
      <c r="I1430" s="136"/>
      <c r="J1430" s="136"/>
      <c r="K1430" s="136"/>
      <c r="L1430" s="136"/>
      <c r="M1430" s="136"/>
      <c r="N1430" s="136"/>
      <c r="O1430" s="146"/>
      <c r="P1430" s="134">
        <f t="shared" si="22"/>
        <v>0</v>
      </c>
      <c r="Q1430" s="135" t="str">
        <f>VLOOKUP(P1430,IDCODE!$A$1:$B$96,2,0)</f>
        <v>Không</v>
      </c>
      <c r="R1430" s="135" t="e">
        <f>VLOOKUP(B1430,DS!$D$3:$P$2489,13,0)</f>
        <v>#N/A</v>
      </c>
    </row>
    <row r="1431" spans="1:18" ht="13.5">
      <c r="A1431" s="133">
        <v>1425</v>
      </c>
      <c r="B1431" s="142">
        <f>DS!D1427</f>
        <v>0</v>
      </c>
      <c r="C1431" s="143" t="e">
        <f>VLOOKUP(B1431,DS!$D$3:$I$2489,2,0)</f>
        <v>#N/A</v>
      </c>
      <c r="D1431" s="144" t="e">
        <f>VLOOKUP(B1431,DS!$D$3:$I$2489,3,0)</f>
        <v>#N/A</v>
      </c>
      <c r="E1431" s="145" t="e">
        <f>VLOOKUP(B1431,DS!$D$3:$I$2489,5,0)</f>
        <v>#N/A</v>
      </c>
      <c r="F1431" s="145" t="e">
        <f>VLOOKUP(B1431,DS!$D$3:$I$2489,6,0)</f>
        <v>#N/A</v>
      </c>
      <c r="G1431" s="136"/>
      <c r="H1431" s="136"/>
      <c r="I1431" s="136"/>
      <c r="J1431" s="136"/>
      <c r="K1431" s="136"/>
      <c r="L1431" s="136"/>
      <c r="M1431" s="136"/>
      <c r="N1431" s="136"/>
      <c r="O1431" s="146"/>
      <c r="P1431" s="134">
        <f t="shared" si="22"/>
        <v>0</v>
      </c>
      <c r="Q1431" s="135" t="str">
        <f>VLOOKUP(P1431,IDCODE!$A$1:$B$96,2,0)</f>
        <v>Không</v>
      </c>
      <c r="R1431" s="135" t="e">
        <f>VLOOKUP(B1431,DS!$D$3:$P$2489,13,0)</f>
        <v>#N/A</v>
      </c>
    </row>
    <row r="1432" spans="1:18" ht="13.5">
      <c r="A1432" s="133">
        <v>1426</v>
      </c>
      <c r="B1432" s="142">
        <f>DS!D1428</f>
        <v>0</v>
      </c>
      <c r="C1432" s="143" t="e">
        <f>VLOOKUP(B1432,DS!$D$3:$I$2489,2,0)</f>
        <v>#N/A</v>
      </c>
      <c r="D1432" s="144" t="e">
        <f>VLOOKUP(B1432,DS!$D$3:$I$2489,3,0)</f>
        <v>#N/A</v>
      </c>
      <c r="E1432" s="145" t="e">
        <f>VLOOKUP(B1432,DS!$D$3:$I$2489,5,0)</f>
        <v>#N/A</v>
      </c>
      <c r="F1432" s="145" t="e">
        <f>VLOOKUP(B1432,DS!$D$3:$I$2489,6,0)</f>
        <v>#N/A</v>
      </c>
      <c r="G1432" s="136"/>
      <c r="H1432" s="136"/>
      <c r="I1432" s="136"/>
      <c r="J1432" s="136"/>
      <c r="K1432" s="136"/>
      <c r="L1432" s="136"/>
      <c r="M1432" s="136"/>
      <c r="N1432" s="136"/>
      <c r="O1432" s="146"/>
      <c r="P1432" s="134">
        <f t="shared" si="22"/>
        <v>0</v>
      </c>
      <c r="Q1432" s="135" t="str">
        <f>VLOOKUP(P1432,IDCODE!$A$1:$B$96,2,0)</f>
        <v>Không</v>
      </c>
      <c r="R1432" s="135" t="e">
        <f>VLOOKUP(B1432,DS!$D$3:$P$2489,13,0)</f>
        <v>#N/A</v>
      </c>
    </row>
    <row r="1433" spans="1:18" ht="13.5">
      <c r="A1433" s="133">
        <v>1427</v>
      </c>
      <c r="B1433" s="142">
        <f>DS!D1429</f>
        <v>0</v>
      </c>
      <c r="C1433" s="143" t="e">
        <f>VLOOKUP(B1433,DS!$D$3:$I$2489,2,0)</f>
        <v>#N/A</v>
      </c>
      <c r="D1433" s="144" t="e">
        <f>VLOOKUP(B1433,DS!$D$3:$I$2489,3,0)</f>
        <v>#N/A</v>
      </c>
      <c r="E1433" s="145" t="e">
        <f>VLOOKUP(B1433,DS!$D$3:$I$2489,5,0)</f>
        <v>#N/A</v>
      </c>
      <c r="F1433" s="145" t="e">
        <f>VLOOKUP(B1433,DS!$D$3:$I$2489,6,0)</f>
        <v>#N/A</v>
      </c>
      <c r="G1433" s="136"/>
      <c r="H1433" s="136"/>
      <c r="I1433" s="136"/>
      <c r="J1433" s="136"/>
      <c r="K1433" s="136"/>
      <c r="L1433" s="136"/>
      <c r="M1433" s="136"/>
      <c r="N1433" s="136"/>
      <c r="O1433" s="146"/>
      <c r="P1433" s="134">
        <f t="shared" ref="P1433:P1496" si="23">IF(OR(ISNUMBER(O1433)=FALSE,$P$6&lt;&gt;100%,O1433&lt;4),0,ROUND(SUMPRODUCT($G$6:$O$6,G1433:O1433),1))</f>
        <v>0</v>
      </c>
      <c r="Q1433" s="135" t="str">
        <f>VLOOKUP(P1433,IDCODE!$A$1:$B$96,2,0)</f>
        <v>Không</v>
      </c>
      <c r="R1433" s="135" t="e">
        <f>VLOOKUP(B1433,DS!$D$3:$P$2489,13,0)</f>
        <v>#N/A</v>
      </c>
    </row>
    <row r="1434" spans="1:18" ht="13.5">
      <c r="A1434" s="133">
        <v>1428</v>
      </c>
      <c r="B1434" s="142">
        <f>DS!D1430</f>
        <v>0</v>
      </c>
      <c r="C1434" s="143" t="e">
        <f>VLOOKUP(B1434,DS!$D$3:$I$2489,2,0)</f>
        <v>#N/A</v>
      </c>
      <c r="D1434" s="144" t="e">
        <f>VLOOKUP(B1434,DS!$D$3:$I$2489,3,0)</f>
        <v>#N/A</v>
      </c>
      <c r="E1434" s="145" t="e">
        <f>VLOOKUP(B1434,DS!$D$3:$I$2489,5,0)</f>
        <v>#N/A</v>
      </c>
      <c r="F1434" s="145" t="e">
        <f>VLOOKUP(B1434,DS!$D$3:$I$2489,6,0)</f>
        <v>#N/A</v>
      </c>
      <c r="G1434" s="136"/>
      <c r="H1434" s="136"/>
      <c r="I1434" s="136"/>
      <c r="J1434" s="136"/>
      <c r="K1434" s="136"/>
      <c r="L1434" s="136"/>
      <c r="M1434" s="136"/>
      <c r="N1434" s="136"/>
      <c r="O1434" s="146"/>
      <c r="P1434" s="134">
        <f t="shared" si="23"/>
        <v>0</v>
      </c>
      <c r="Q1434" s="135" t="str">
        <f>VLOOKUP(P1434,IDCODE!$A$1:$B$96,2,0)</f>
        <v>Không</v>
      </c>
      <c r="R1434" s="135" t="e">
        <f>VLOOKUP(B1434,DS!$D$3:$P$2489,13,0)</f>
        <v>#N/A</v>
      </c>
    </row>
    <row r="1435" spans="1:18" ht="13.5">
      <c r="A1435" s="133">
        <v>1429</v>
      </c>
      <c r="B1435" s="142">
        <f>DS!D1431</f>
        <v>0</v>
      </c>
      <c r="C1435" s="143" t="e">
        <f>VLOOKUP(B1435,DS!$D$3:$I$2489,2,0)</f>
        <v>#N/A</v>
      </c>
      <c r="D1435" s="144" t="e">
        <f>VLOOKUP(B1435,DS!$D$3:$I$2489,3,0)</f>
        <v>#N/A</v>
      </c>
      <c r="E1435" s="145" t="e">
        <f>VLOOKUP(B1435,DS!$D$3:$I$2489,5,0)</f>
        <v>#N/A</v>
      </c>
      <c r="F1435" s="145" t="e">
        <f>VLOOKUP(B1435,DS!$D$3:$I$2489,6,0)</f>
        <v>#N/A</v>
      </c>
      <c r="G1435" s="136"/>
      <c r="H1435" s="136"/>
      <c r="I1435" s="136"/>
      <c r="J1435" s="136"/>
      <c r="K1435" s="136"/>
      <c r="L1435" s="136"/>
      <c r="M1435" s="136"/>
      <c r="N1435" s="136"/>
      <c r="O1435" s="146"/>
      <c r="P1435" s="134">
        <f t="shared" si="23"/>
        <v>0</v>
      </c>
      <c r="Q1435" s="135" t="str">
        <f>VLOOKUP(P1435,IDCODE!$A$1:$B$96,2,0)</f>
        <v>Không</v>
      </c>
      <c r="R1435" s="135" t="e">
        <f>VLOOKUP(B1435,DS!$D$3:$P$2489,13,0)</f>
        <v>#N/A</v>
      </c>
    </row>
    <row r="1436" spans="1:18" ht="13.5">
      <c r="A1436" s="133">
        <v>1430</v>
      </c>
      <c r="B1436" s="142">
        <f>DS!D1432</f>
        <v>0</v>
      </c>
      <c r="C1436" s="143" t="e">
        <f>VLOOKUP(B1436,DS!$D$3:$I$2489,2,0)</f>
        <v>#N/A</v>
      </c>
      <c r="D1436" s="144" t="e">
        <f>VLOOKUP(B1436,DS!$D$3:$I$2489,3,0)</f>
        <v>#N/A</v>
      </c>
      <c r="E1436" s="145" t="e">
        <f>VLOOKUP(B1436,DS!$D$3:$I$2489,5,0)</f>
        <v>#N/A</v>
      </c>
      <c r="F1436" s="145" t="e">
        <f>VLOOKUP(B1436,DS!$D$3:$I$2489,6,0)</f>
        <v>#N/A</v>
      </c>
      <c r="G1436" s="136"/>
      <c r="H1436" s="136"/>
      <c r="I1436" s="136"/>
      <c r="J1436" s="136"/>
      <c r="K1436" s="136"/>
      <c r="L1436" s="136"/>
      <c r="M1436" s="136"/>
      <c r="N1436" s="136"/>
      <c r="O1436" s="146"/>
      <c r="P1436" s="134">
        <f t="shared" si="23"/>
        <v>0</v>
      </c>
      <c r="Q1436" s="135" t="str">
        <f>VLOOKUP(P1436,IDCODE!$A$1:$B$96,2,0)</f>
        <v>Không</v>
      </c>
      <c r="R1436" s="135" t="e">
        <f>VLOOKUP(B1436,DS!$D$3:$P$2489,13,0)</f>
        <v>#N/A</v>
      </c>
    </row>
    <row r="1437" spans="1:18" ht="13.5">
      <c r="A1437" s="133">
        <v>1431</v>
      </c>
      <c r="B1437" s="142">
        <f>DS!D1433</f>
        <v>0</v>
      </c>
      <c r="C1437" s="143" t="e">
        <f>VLOOKUP(B1437,DS!$D$3:$I$2489,2,0)</f>
        <v>#N/A</v>
      </c>
      <c r="D1437" s="144" t="e">
        <f>VLOOKUP(B1437,DS!$D$3:$I$2489,3,0)</f>
        <v>#N/A</v>
      </c>
      <c r="E1437" s="145" t="e">
        <f>VLOOKUP(B1437,DS!$D$3:$I$2489,5,0)</f>
        <v>#N/A</v>
      </c>
      <c r="F1437" s="145" t="e">
        <f>VLOOKUP(B1437,DS!$D$3:$I$2489,6,0)</f>
        <v>#N/A</v>
      </c>
      <c r="G1437" s="136"/>
      <c r="H1437" s="136"/>
      <c r="I1437" s="136"/>
      <c r="J1437" s="136"/>
      <c r="K1437" s="136"/>
      <c r="L1437" s="136"/>
      <c r="M1437" s="136"/>
      <c r="N1437" s="136"/>
      <c r="O1437" s="146"/>
      <c r="P1437" s="134">
        <f t="shared" si="23"/>
        <v>0</v>
      </c>
      <c r="Q1437" s="135" t="str">
        <f>VLOOKUP(P1437,IDCODE!$A$1:$B$96,2,0)</f>
        <v>Không</v>
      </c>
      <c r="R1437" s="135" t="e">
        <f>VLOOKUP(B1437,DS!$D$3:$P$2489,13,0)</f>
        <v>#N/A</v>
      </c>
    </row>
    <row r="1438" spans="1:18" ht="13.5">
      <c r="A1438" s="133">
        <v>1432</v>
      </c>
      <c r="B1438" s="142">
        <f>DS!D1434</f>
        <v>0</v>
      </c>
      <c r="C1438" s="143" t="e">
        <f>VLOOKUP(B1438,DS!$D$3:$I$2489,2,0)</f>
        <v>#N/A</v>
      </c>
      <c r="D1438" s="144" t="e">
        <f>VLOOKUP(B1438,DS!$D$3:$I$2489,3,0)</f>
        <v>#N/A</v>
      </c>
      <c r="E1438" s="145" t="e">
        <f>VLOOKUP(B1438,DS!$D$3:$I$2489,5,0)</f>
        <v>#N/A</v>
      </c>
      <c r="F1438" s="145" t="e">
        <f>VLOOKUP(B1438,DS!$D$3:$I$2489,6,0)</f>
        <v>#N/A</v>
      </c>
      <c r="G1438" s="136"/>
      <c r="H1438" s="136"/>
      <c r="I1438" s="136"/>
      <c r="J1438" s="136"/>
      <c r="K1438" s="136"/>
      <c r="L1438" s="136"/>
      <c r="M1438" s="136"/>
      <c r="N1438" s="136"/>
      <c r="O1438" s="146"/>
      <c r="P1438" s="134">
        <f t="shared" si="23"/>
        <v>0</v>
      </c>
      <c r="Q1438" s="135" t="str">
        <f>VLOOKUP(P1438,IDCODE!$A$1:$B$96,2,0)</f>
        <v>Không</v>
      </c>
      <c r="R1438" s="135" t="e">
        <f>VLOOKUP(B1438,DS!$D$3:$P$2489,13,0)</f>
        <v>#N/A</v>
      </c>
    </row>
    <row r="1439" spans="1:18" ht="13.5">
      <c r="A1439" s="133">
        <v>1433</v>
      </c>
      <c r="B1439" s="142">
        <f>DS!D1435</f>
        <v>0</v>
      </c>
      <c r="C1439" s="143" t="e">
        <f>VLOOKUP(B1439,DS!$D$3:$I$2489,2,0)</f>
        <v>#N/A</v>
      </c>
      <c r="D1439" s="144" t="e">
        <f>VLOOKUP(B1439,DS!$D$3:$I$2489,3,0)</f>
        <v>#N/A</v>
      </c>
      <c r="E1439" s="145" t="e">
        <f>VLOOKUP(B1439,DS!$D$3:$I$2489,5,0)</f>
        <v>#N/A</v>
      </c>
      <c r="F1439" s="145" t="e">
        <f>VLOOKUP(B1439,DS!$D$3:$I$2489,6,0)</f>
        <v>#N/A</v>
      </c>
      <c r="G1439" s="136"/>
      <c r="H1439" s="136"/>
      <c r="I1439" s="136"/>
      <c r="J1439" s="136"/>
      <c r="K1439" s="136"/>
      <c r="L1439" s="136"/>
      <c r="M1439" s="136"/>
      <c r="N1439" s="136"/>
      <c r="O1439" s="146"/>
      <c r="P1439" s="134">
        <f t="shared" si="23"/>
        <v>0</v>
      </c>
      <c r="Q1439" s="135" t="str">
        <f>VLOOKUP(P1439,IDCODE!$A$1:$B$96,2,0)</f>
        <v>Không</v>
      </c>
      <c r="R1439" s="135" t="e">
        <f>VLOOKUP(B1439,DS!$D$3:$P$2489,13,0)</f>
        <v>#N/A</v>
      </c>
    </row>
    <row r="1440" spans="1:18" ht="13.5">
      <c r="A1440" s="133">
        <v>1434</v>
      </c>
      <c r="B1440" s="142">
        <f>DS!D1436</f>
        <v>0</v>
      </c>
      <c r="C1440" s="143" t="e">
        <f>VLOOKUP(B1440,DS!$D$3:$I$2489,2,0)</f>
        <v>#N/A</v>
      </c>
      <c r="D1440" s="144" t="e">
        <f>VLOOKUP(B1440,DS!$D$3:$I$2489,3,0)</f>
        <v>#N/A</v>
      </c>
      <c r="E1440" s="145" t="e">
        <f>VLOOKUP(B1440,DS!$D$3:$I$2489,5,0)</f>
        <v>#N/A</v>
      </c>
      <c r="F1440" s="145" t="e">
        <f>VLOOKUP(B1440,DS!$D$3:$I$2489,6,0)</f>
        <v>#N/A</v>
      </c>
      <c r="G1440" s="136"/>
      <c r="H1440" s="136"/>
      <c r="I1440" s="136"/>
      <c r="J1440" s="136"/>
      <c r="K1440" s="136"/>
      <c r="L1440" s="136"/>
      <c r="M1440" s="136"/>
      <c r="N1440" s="136"/>
      <c r="O1440" s="146"/>
      <c r="P1440" s="134">
        <f t="shared" si="23"/>
        <v>0</v>
      </c>
      <c r="Q1440" s="135" t="str">
        <f>VLOOKUP(P1440,IDCODE!$A$1:$B$96,2,0)</f>
        <v>Không</v>
      </c>
      <c r="R1440" s="135" t="e">
        <f>VLOOKUP(B1440,DS!$D$3:$P$2489,13,0)</f>
        <v>#N/A</v>
      </c>
    </row>
    <row r="1441" spans="1:18" ht="13.5">
      <c r="A1441" s="133">
        <v>1435</v>
      </c>
      <c r="B1441" s="142">
        <f>DS!D1437</f>
        <v>0</v>
      </c>
      <c r="C1441" s="143" t="e">
        <f>VLOOKUP(B1441,DS!$D$3:$I$2489,2,0)</f>
        <v>#N/A</v>
      </c>
      <c r="D1441" s="144" t="e">
        <f>VLOOKUP(B1441,DS!$D$3:$I$2489,3,0)</f>
        <v>#N/A</v>
      </c>
      <c r="E1441" s="145" t="e">
        <f>VLOOKUP(B1441,DS!$D$3:$I$2489,5,0)</f>
        <v>#N/A</v>
      </c>
      <c r="F1441" s="145" t="e">
        <f>VLOOKUP(B1441,DS!$D$3:$I$2489,6,0)</f>
        <v>#N/A</v>
      </c>
      <c r="G1441" s="136"/>
      <c r="H1441" s="136"/>
      <c r="I1441" s="136"/>
      <c r="J1441" s="136"/>
      <c r="K1441" s="136"/>
      <c r="L1441" s="136"/>
      <c r="M1441" s="136"/>
      <c r="N1441" s="136"/>
      <c r="O1441" s="146"/>
      <c r="P1441" s="134">
        <f t="shared" si="23"/>
        <v>0</v>
      </c>
      <c r="Q1441" s="135" t="str">
        <f>VLOOKUP(P1441,IDCODE!$A$1:$B$96,2,0)</f>
        <v>Không</v>
      </c>
      <c r="R1441" s="135" t="e">
        <f>VLOOKUP(B1441,DS!$D$3:$P$2489,13,0)</f>
        <v>#N/A</v>
      </c>
    </row>
    <row r="1442" spans="1:18" ht="13.5">
      <c r="A1442" s="133">
        <v>1436</v>
      </c>
      <c r="B1442" s="142">
        <f>DS!D1438</f>
        <v>0</v>
      </c>
      <c r="C1442" s="143" t="e">
        <f>VLOOKUP(B1442,DS!$D$3:$I$2489,2,0)</f>
        <v>#N/A</v>
      </c>
      <c r="D1442" s="144" t="e">
        <f>VLOOKUP(B1442,DS!$D$3:$I$2489,3,0)</f>
        <v>#N/A</v>
      </c>
      <c r="E1442" s="145" t="e">
        <f>VLOOKUP(B1442,DS!$D$3:$I$2489,5,0)</f>
        <v>#N/A</v>
      </c>
      <c r="F1442" s="145" t="e">
        <f>VLOOKUP(B1442,DS!$D$3:$I$2489,6,0)</f>
        <v>#N/A</v>
      </c>
      <c r="G1442" s="136"/>
      <c r="H1442" s="136"/>
      <c r="I1442" s="136"/>
      <c r="J1442" s="136"/>
      <c r="K1442" s="136"/>
      <c r="L1442" s="136"/>
      <c r="M1442" s="136"/>
      <c r="N1442" s="136"/>
      <c r="O1442" s="146"/>
      <c r="P1442" s="134">
        <f t="shared" si="23"/>
        <v>0</v>
      </c>
      <c r="Q1442" s="135" t="str">
        <f>VLOOKUP(P1442,IDCODE!$A$1:$B$96,2,0)</f>
        <v>Không</v>
      </c>
      <c r="R1442" s="135" t="e">
        <f>VLOOKUP(B1442,DS!$D$3:$P$2489,13,0)</f>
        <v>#N/A</v>
      </c>
    </row>
    <row r="1443" spans="1:18" ht="13.5">
      <c r="A1443" s="133">
        <v>1437</v>
      </c>
      <c r="B1443" s="142">
        <f>DS!D1439</f>
        <v>0</v>
      </c>
      <c r="C1443" s="143" t="e">
        <f>VLOOKUP(B1443,DS!$D$3:$I$2489,2,0)</f>
        <v>#N/A</v>
      </c>
      <c r="D1443" s="144" t="e">
        <f>VLOOKUP(B1443,DS!$D$3:$I$2489,3,0)</f>
        <v>#N/A</v>
      </c>
      <c r="E1443" s="145" t="e">
        <f>VLOOKUP(B1443,DS!$D$3:$I$2489,5,0)</f>
        <v>#N/A</v>
      </c>
      <c r="F1443" s="145" t="e">
        <f>VLOOKUP(B1443,DS!$D$3:$I$2489,6,0)</f>
        <v>#N/A</v>
      </c>
      <c r="G1443" s="136"/>
      <c r="H1443" s="136"/>
      <c r="I1443" s="136"/>
      <c r="J1443" s="136"/>
      <c r="K1443" s="136"/>
      <c r="L1443" s="136"/>
      <c r="M1443" s="136"/>
      <c r="N1443" s="136"/>
      <c r="O1443" s="146"/>
      <c r="P1443" s="134">
        <f t="shared" si="23"/>
        <v>0</v>
      </c>
      <c r="Q1443" s="135" t="str">
        <f>VLOOKUP(P1443,IDCODE!$A$1:$B$96,2,0)</f>
        <v>Không</v>
      </c>
      <c r="R1443" s="135" t="e">
        <f>VLOOKUP(B1443,DS!$D$3:$P$2489,13,0)</f>
        <v>#N/A</v>
      </c>
    </row>
    <row r="1444" spans="1:18" ht="13.5">
      <c r="A1444" s="133">
        <v>1438</v>
      </c>
      <c r="B1444" s="142">
        <f>DS!D1440</f>
        <v>0</v>
      </c>
      <c r="C1444" s="143" t="e">
        <f>VLOOKUP(B1444,DS!$D$3:$I$2489,2,0)</f>
        <v>#N/A</v>
      </c>
      <c r="D1444" s="144" t="e">
        <f>VLOOKUP(B1444,DS!$D$3:$I$2489,3,0)</f>
        <v>#N/A</v>
      </c>
      <c r="E1444" s="145" t="e">
        <f>VLOOKUP(B1444,DS!$D$3:$I$2489,5,0)</f>
        <v>#N/A</v>
      </c>
      <c r="F1444" s="145" t="e">
        <f>VLOOKUP(B1444,DS!$D$3:$I$2489,6,0)</f>
        <v>#N/A</v>
      </c>
      <c r="G1444" s="136"/>
      <c r="H1444" s="136"/>
      <c r="I1444" s="136"/>
      <c r="J1444" s="136"/>
      <c r="K1444" s="136"/>
      <c r="L1444" s="136"/>
      <c r="M1444" s="136"/>
      <c r="N1444" s="136"/>
      <c r="O1444" s="146"/>
      <c r="P1444" s="134">
        <f t="shared" si="23"/>
        <v>0</v>
      </c>
      <c r="Q1444" s="135" t="str">
        <f>VLOOKUP(P1444,IDCODE!$A$1:$B$96,2,0)</f>
        <v>Không</v>
      </c>
      <c r="R1444" s="135" t="e">
        <f>VLOOKUP(B1444,DS!$D$3:$P$2489,13,0)</f>
        <v>#N/A</v>
      </c>
    </row>
    <row r="1445" spans="1:18" ht="13.5">
      <c r="A1445" s="133">
        <v>1439</v>
      </c>
      <c r="B1445" s="142">
        <f>DS!D1441</f>
        <v>0</v>
      </c>
      <c r="C1445" s="143" t="e">
        <f>VLOOKUP(B1445,DS!$D$3:$I$2489,2,0)</f>
        <v>#N/A</v>
      </c>
      <c r="D1445" s="144" t="e">
        <f>VLOOKUP(B1445,DS!$D$3:$I$2489,3,0)</f>
        <v>#N/A</v>
      </c>
      <c r="E1445" s="145" t="e">
        <f>VLOOKUP(B1445,DS!$D$3:$I$2489,5,0)</f>
        <v>#N/A</v>
      </c>
      <c r="F1445" s="145" t="e">
        <f>VLOOKUP(B1445,DS!$D$3:$I$2489,6,0)</f>
        <v>#N/A</v>
      </c>
      <c r="G1445" s="136"/>
      <c r="H1445" s="136"/>
      <c r="I1445" s="136"/>
      <c r="J1445" s="136"/>
      <c r="K1445" s="136"/>
      <c r="L1445" s="136"/>
      <c r="M1445" s="136"/>
      <c r="N1445" s="136"/>
      <c r="O1445" s="146"/>
      <c r="P1445" s="134">
        <f t="shared" si="23"/>
        <v>0</v>
      </c>
      <c r="Q1445" s="135" t="str">
        <f>VLOOKUP(P1445,IDCODE!$A$1:$B$96,2,0)</f>
        <v>Không</v>
      </c>
      <c r="R1445" s="135" t="e">
        <f>VLOOKUP(B1445,DS!$D$3:$P$2489,13,0)</f>
        <v>#N/A</v>
      </c>
    </row>
    <row r="1446" spans="1:18" ht="13.5">
      <c r="A1446" s="133">
        <v>1440</v>
      </c>
      <c r="B1446" s="142">
        <f>DS!D1442</f>
        <v>0</v>
      </c>
      <c r="C1446" s="143" t="e">
        <f>VLOOKUP(B1446,DS!$D$3:$I$2489,2,0)</f>
        <v>#N/A</v>
      </c>
      <c r="D1446" s="144" t="e">
        <f>VLOOKUP(B1446,DS!$D$3:$I$2489,3,0)</f>
        <v>#N/A</v>
      </c>
      <c r="E1446" s="145" t="e">
        <f>VLOOKUP(B1446,DS!$D$3:$I$2489,5,0)</f>
        <v>#N/A</v>
      </c>
      <c r="F1446" s="145" t="e">
        <f>VLOOKUP(B1446,DS!$D$3:$I$2489,6,0)</f>
        <v>#N/A</v>
      </c>
      <c r="G1446" s="136"/>
      <c r="H1446" s="136"/>
      <c r="I1446" s="136"/>
      <c r="J1446" s="136"/>
      <c r="K1446" s="136"/>
      <c r="L1446" s="136"/>
      <c r="M1446" s="136"/>
      <c r="N1446" s="136"/>
      <c r="O1446" s="146"/>
      <c r="P1446" s="134">
        <f t="shared" si="23"/>
        <v>0</v>
      </c>
      <c r="Q1446" s="135" t="str">
        <f>VLOOKUP(P1446,IDCODE!$A$1:$B$96,2,0)</f>
        <v>Không</v>
      </c>
      <c r="R1446" s="135" t="e">
        <f>VLOOKUP(B1446,DS!$D$3:$P$2489,13,0)</f>
        <v>#N/A</v>
      </c>
    </row>
    <row r="1447" spans="1:18" ht="13.5">
      <c r="A1447" s="133">
        <v>1441</v>
      </c>
      <c r="B1447" s="142">
        <f>DS!D1443</f>
        <v>0</v>
      </c>
      <c r="C1447" s="143" t="e">
        <f>VLOOKUP(B1447,DS!$D$3:$I$2489,2,0)</f>
        <v>#N/A</v>
      </c>
      <c r="D1447" s="144" t="e">
        <f>VLOOKUP(B1447,DS!$D$3:$I$2489,3,0)</f>
        <v>#N/A</v>
      </c>
      <c r="E1447" s="145" t="e">
        <f>VLOOKUP(B1447,DS!$D$3:$I$2489,5,0)</f>
        <v>#N/A</v>
      </c>
      <c r="F1447" s="145" t="e">
        <f>VLOOKUP(B1447,DS!$D$3:$I$2489,6,0)</f>
        <v>#N/A</v>
      </c>
      <c r="G1447" s="136"/>
      <c r="H1447" s="136"/>
      <c r="I1447" s="136"/>
      <c r="J1447" s="136"/>
      <c r="K1447" s="136"/>
      <c r="L1447" s="136"/>
      <c r="M1447" s="136"/>
      <c r="N1447" s="136"/>
      <c r="O1447" s="146"/>
      <c r="P1447" s="134">
        <f t="shared" si="23"/>
        <v>0</v>
      </c>
      <c r="Q1447" s="135" t="str">
        <f>VLOOKUP(P1447,IDCODE!$A$1:$B$96,2,0)</f>
        <v>Không</v>
      </c>
      <c r="R1447" s="135" t="e">
        <f>VLOOKUP(B1447,DS!$D$3:$P$2489,13,0)</f>
        <v>#N/A</v>
      </c>
    </row>
    <row r="1448" spans="1:18" ht="13.5">
      <c r="A1448" s="133">
        <v>1442</v>
      </c>
      <c r="B1448" s="142">
        <f>DS!D1444</f>
        <v>0</v>
      </c>
      <c r="C1448" s="143" t="e">
        <f>VLOOKUP(B1448,DS!$D$3:$I$2489,2,0)</f>
        <v>#N/A</v>
      </c>
      <c r="D1448" s="144" t="e">
        <f>VLOOKUP(B1448,DS!$D$3:$I$2489,3,0)</f>
        <v>#N/A</v>
      </c>
      <c r="E1448" s="145" t="e">
        <f>VLOOKUP(B1448,DS!$D$3:$I$2489,5,0)</f>
        <v>#N/A</v>
      </c>
      <c r="F1448" s="145" t="e">
        <f>VLOOKUP(B1448,DS!$D$3:$I$2489,6,0)</f>
        <v>#N/A</v>
      </c>
      <c r="G1448" s="136"/>
      <c r="H1448" s="136"/>
      <c r="I1448" s="136"/>
      <c r="J1448" s="136"/>
      <c r="K1448" s="136"/>
      <c r="L1448" s="136"/>
      <c r="M1448" s="136"/>
      <c r="N1448" s="136"/>
      <c r="O1448" s="146"/>
      <c r="P1448" s="134">
        <f t="shared" si="23"/>
        <v>0</v>
      </c>
      <c r="Q1448" s="135" t="str">
        <f>VLOOKUP(P1448,IDCODE!$A$1:$B$96,2,0)</f>
        <v>Không</v>
      </c>
      <c r="R1448" s="135" t="e">
        <f>VLOOKUP(B1448,DS!$D$3:$P$2489,13,0)</f>
        <v>#N/A</v>
      </c>
    </row>
    <row r="1449" spans="1:18" ht="13.5">
      <c r="A1449" s="133">
        <v>1443</v>
      </c>
      <c r="B1449" s="142">
        <f>DS!D1445</f>
        <v>0</v>
      </c>
      <c r="C1449" s="143" t="e">
        <f>VLOOKUP(B1449,DS!$D$3:$I$2489,2,0)</f>
        <v>#N/A</v>
      </c>
      <c r="D1449" s="144" t="e">
        <f>VLOOKUP(B1449,DS!$D$3:$I$2489,3,0)</f>
        <v>#N/A</v>
      </c>
      <c r="E1449" s="145" t="e">
        <f>VLOOKUP(B1449,DS!$D$3:$I$2489,5,0)</f>
        <v>#N/A</v>
      </c>
      <c r="F1449" s="145" t="e">
        <f>VLOOKUP(B1449,DS!$D$3:$I$2489,6,0)</f>
        <v>#N/A</v>
      </c>
      <c r="G1449" s="136"/>
      <c r="H1449" s="136"/>
      <c r="I1449" s="136"/>
      <c r="J1449" s="136"/>
      <c r="K1449" s="136"/>
      <c r="L1449" s="136"/>
      <c r="M1449" s="136"/>
      <c r="N1449" s="136"/>
      <c r="O1449" s="146"/>
      <c r="P1449" s="134">
        <f t="shared" si="23"/>
        <v>0</v>
      </c>
      <c r="Q1449" s="135" t="str">
        <f>VLOOKUP(P1449,IDCODE!$A$1:$B$96,2,0)</f>
        <v>Không</v>
      </c>
      <c r="R1449" s="135" t="e">
        <f>VLOOKUP(B1449,DS!$D$3:$P$2489,13,0)</f>
        <v>#N/A</v>
      </c>
    </row>
    <row r="1450" spans="1:18" ht="13.5">
      <c r="A1450" s="133">
        <v>1444</v>
      </c>
      <c r="B1450" s="142">
        <f>DS!D1446</f>
        <v>0</v>
      </c>
      <c r="C1450" s="143" t="e">
        <f>VLOOKUP(B1450,DS!$D$3:$I$2489,2,0)</f>
        <v>#N/A</v>
      </c>
      <c r="D1450" s="144" t="e">
        <f>VLOOKUP(B1450,DS!$D$3:$I$2489,3,0)</f>
        <v>#N/A</v>
      </c>
      <c r="E1450" s="145" t="e">
        <f>VLOOKUP(B1450,DS!$D$3:$I$2489,5,0)</f>
        <v>#N/A</v>
      </c>
      <c r="F1450" s="145" t="e">
        <f>VLOOKUP(B1450,DS!$D$3:$I$2489,6,0)</f>
        <v>#N/A</v>
      </c>
      <c r="G1450" s="136"/>
      <c r="H1450" s="136"/>
      <c r="I1450" s="136"/>
      <c r="J1450" s="136"/>
      <c r="K1450" s="136"/>
      <c r="L1450" s="136"/>
      <c r="M1450" s="136"/>
      <c r="N1450" s="136"/>
      <c r="O1450" s="146"/>
      <c r="P1450" s="134">
        <f t="shared" si="23"/>
        <v>0</v>
      </c>
      <c r="Q1450" s="135" t="str">
        <f>VLOOKUP(P1450,IDCODE!$A$1:$B$96,2,0)</f>
        <v>Không</v>
      </c>
      <c r="R1450" s="135" t="e">
        <f>VLOOKUP(B1450,DS!$D$3:$P$2489,13,0)</f>
        <v>#N/A</v>
      </c>
    </row>
    <row r="1451" spans="1:18" ht="13.5">
      <c r="A1451" s="133">
        <v>1445</v>
      </c>
      <c r="B1451" s="142">
        <f>DS!D1447</f>
        <v>0</v>
      </c>
      <c r="C1451" s="143" t="e">
        <f>VLOOKUP(B1451,DS!$D$3:$I$2489,2,0)</f>
        <v>#N/A</v>
      </c>
      <c r="D1451" s="144" t="e">
        <f>VLOOKUP(B1451,DS!$D$3:$I$2489,3,0)</f>
        <v>#N/A</v>
      </c>
      <c r="E1451" s="145" t="e">
        <f>VLOOKUP(B1451,DS!$D$3:$I$2489,5,0)</f>
        <v>#N/A</v>
      </c>
      <c r="F1451" s="145" t="e">
        <f>VLOOKUP(B1451,DS!$D$3:$I$2489,6,0)</f>
        <v>#N/A</v>
      </c>
      <c r="G1451" s="136"/>
      <c r="H1451" s="136"/>
      <c r="I1451" s="136"/>
      <c r="J1451" s="136"/>
      <c r="K1451" s="136"/>
      <c r="L1451" s="136"/>
      <c r="M1451" s="136"/>
      <c r="N1451" s="136"/>
      <c r="O1451" s="146"/>
      <c r="P1451" s="134">
        <f t="shared" si="23"/>
        <v>0</v>
      </c>
      <c r="Q1451" s="135" t="str">
        <f>VLOOKUP(P1451,IDCODE!$A$1:$B$96,2,0)</f>
        <v>Không</v>
      </c>
      <c r="R1451" s="135" t="e">
        <f>VLOOKUP(B1451,DS!$D$3:$P$2489,13,0)</f>
        <v>#N/A</v>
      </c>
    </row>
    <row r="1452" spans="1:18" ht="13.5">
      <c r="A1452" s="133">
        <v>1446</v>
      </c>
      <c r="B1452" s="142">
        <f>DS!D1448</f>
        <v>0</v>
      </c>
      <c r="C1452" s="143" t="e">
        <f>VLOOKUP(B1452,DS!$D$3:$I$2489,2,0)</f>
        <v>#N/A</v>
      </c>
      <c r="D1452" s="144" t="e">
        <f>VLOOKUP(B1452,DS!$D$3:$I$2489,3,0)</f>
        <v>#N/A</v>
      </c>
      <c r="E1452" s="145" t="e">
        <f>VLOOKUP(B1452,DS!$D$3:$I$2489,5,0)</f>
        <v>#N/A</v>
      </c>
      <c r="F1452" s="145" t="e">
        <f>VLOOKUP(B1452,DS!$D$3:$I$2489,6,0)</f>
        <v>#N/A</v>
      </c>
      <c r="G1452" s="136"/>
      <c r="H1452" s="136"/>
      <c r="I1452" s="136"/>
      <c r="J1452" s="136"/>
      <c r="K1452" s="136"/>
      <c r="L1452" s="136"/>
      <c r="M1452" s="136"/>
      <c r="N1452" s="136"/>
      <c r="O1452" s="146"/>
      <c r="P1452" s="134">
        <f t="shared" si="23"/>
        <v>0</v>
      </c>
      <c r="Q1452" s="135" t="str">
        <f>VLOOKUP(P1452,IDCODE!$A$1:$B$96,2,0)</f>
        <v>Không</v>
      </c>
      <c r="R1452" s="135" t="e">
        <f>VLOOKUP(B1452,DS!$D$3:$P$2489,13,0)</f>
        <v>#N/A</v>
      </c>
    </row>
    <row r="1453" spans="1:18" ht="13.5">
      <c r="A1453" s="133">
        <v>1447</v>
      </c>
      <c r="B1453" s="142">
        <f>DS!D1449</f>
        <v>0</v>
      </c>
      <c r="C1453" s="143" t="e">
        <f>VLOOKUP(B1453,DS!$D$3:$I$2489,2,0)</f>
        <v>#N/A</v>
      </c>
      <c r="D1453" s="144" t="e">
        <f>VLOOKUP(B1453,DS!$D$3:$I$2489,3,0)</f>
        <v>#N/A</v>
      </c>
      <c r="E1453" s="145" t="e">
        <f>VLOOKUP(B1453,DS!$D$3:$I$2489,5,0)</f>
        <v>#N/A</v>
      </c>
      <c r="F1453" s="145" t="e">
        <f>VLOOKUP(B1453,DS!$D$3:$I$2489,6,0)</f>
        <v>#N/A</v>
      </c>
      <c r="G1453" s="136"/>
      <c r="H1453" s="136"/>
      <c r="I1453" s="136"/>
      <c r="J1453" s="136"/>
      <c r="K1453" s="136"/>
      <c r="L1453" s="136"/>
      <c r="M1453" s="136"/>
      <c r="N1453" s="136"/>
      <c r="O1453" s="146"/>
      <c r="P1453" s="134">
        <f t="shared" si="23"/>
        <v>0</v>
      </c>
      <c r="Q1453" s="135" t="str">
        <f>VLOOKUP(P1453,IDCODE!$A$1:$B$96,2,0)</f>
        <v>Không</v>
      </c>
      <c r="R1453" s="135" t="e">
        <f>VLOOKUP(B1453,DS!$D$3:$P$2489,13,0)</f>
        <v>#N/A</v>
      </c>
    </row>
    <row r="1454" spans="1:18" ht="13.5">
      <c r="A1454" s="133">
        <v>1448</v>
      </c>
      <c r="B1454" s="142">
        <f>DS!D1450</f>
        <v>0</v>
      </c>
      <c r="C1454" s="143" t="e">
        <f>VLOOKUP(B1454,DS!$D$3:$I$2489,2,0)</f>
        <v>#N/A</v>
      </c>
      <c r="D1454" s="144" t="e">
        <f>VLOOKUP(B1454,DS!$D$3:$I$2489,3,0)</f>
        <v>#N/A</v>
      </c>
      <c r="E1454" s="145" t="e">
        <f>VLOOKUP(B1454,DS!$D$3:$I$2489,5,0)</f>
        <v>#N/A</v>
      </c>
      <c r="F1454" s="145" t="e">
        <f>VLOOKUP(B1454,DS!$D$3:$I$2489,6,0)</f>
        <v>#N/A</v>
      </c>
      <c r="G1454" s="136"/>
      <c r="H1454" s="136"/>
      <c r="I1454" s="136"/>
      <c r="J1454" s="136"/>
      <c r="K1454" s="136"/>
      <c r="L1454" s="136"/>
      <c r="M1454" s="136"/>
      <c r="N1454" s="136"/>
      <c r="O1454" s="146"/>
      <c r="P1454" s="134">
        <f t="shared" si="23"/>
        <v>0</v>
      </c>
      <c r="Q1454" s="135" t="str">
        <f>VLOOKUP(P1454,IDCODE!$A$1:$B$96,2,0)</f>
        <v>Không</v>
      </c>
      <c r="R1454" s="135" t="e">
        <f>VLOOKUP(B1454,DS!$D$3:$P$2489,13,0)</f>
        <v>#N/A</v>
      </c>
    </row>
    <row r="1455" spans="1:18" ht="13.5">
      <c r="A1455" s="133">
        <v>1449</v>
      </c>
      <c r="B1455" s="142">
        <f>DS!D1451</f>
        <v>0</v>
      </c>
      <c r="C1455" s="143" t="e">
        <f>VLOOKUP(B1455,DS!$D$3:$I$2489,2,0)</f>
        <v>#N/A</v>
      </c>
      <c r="D1455" s="144" t="e">
        <f>VLOOKUP(B1455,DS!$D$3:$I$2489,3,0)</f>
        <v>#N/A</v>
      </c>
      <c r="E1455" s="145" t="e">
        <f>VLOOKUP(B1455,DS!$D$3:$I$2489,5,0)</f>
        <v>#N/A</v>
      </c>
      <c r="F1455" s="145" t="e">
        <f>VLOOKUP(B1455,DS!$D$3:$I$2489,6,0)</f>
        <v>#N/A</v>
      </c>
      <c r="G1455" s="136"/>
      <c r="H1455" s="136"/>
      <c r="I1455" s="136"/>
      <c r="J1455" s="136"/>
      <c r="K1455" s="136"/>
      <c r="L1455" s="136"/>
      <c r="M1455" s="136"/>
      <c r="N1455" s="136"/>
      <c r="O1455" s="146"/>
      <c r="P1455" s="134">
        <f t="shared" si="23"/>
        <v>0</v>
      </c>
      <c r="Q1455" s="135" t="str">
        <f>VLOOKUP(P1455,IDCODE!$A$1:$B$96,2,0)</f>
        <v>Không</v>
      </c>
      <c r="R1455" s="135" t="e">
        <f>VLOOKUP(B1455,DS!$D$3:$P$2489,13,0)</f>
        <v>#N/A</v>
      </c>
    </row>
    <row r="1456" spans="1:18" ht="13.5">
      <c r="A1456" s="133">
        <v>1450</v>
      </c>
      <c r="B1456" s="142">
        <f>DS!D1452</f>
        <v>0</v>
      </c>
      <c r="C1456" s="143" t="e">
        <f>VLOOKUP(B1456,DS!$D$3:$I$2489,2,0)</f>
        <v>#N/A</v>
      </c>
      <c r="D1456" s="144" t="e">
        <f>VLOOKUP(B1456,DS!$D$3:$I$2489,3,0)</f>
        <v>#N/A</v>
      </c>
      <c r="E1456" s="145" t="e">
        <f>VLOOKUP(B1456,DS!$D$3:$I$2489,5,0)</f>
        <v>#N/A</v>
      </c>
      <c r="F1456" s="145" t="e">
        <f>VLOOKUP(B1456,DS!$D$3:$I$2489,6,0)</f>
        <v>#N/A</v>
      </c>
      <c r="G1456" s="136"/>
      <c r="H1456" s="136"/>
      <c r="I1456" s="136"/>
      <c r="J1456" s="136"/>
      <c r="K1456" s="136"/>
      <c r="L1456" s="136"/>
      <c r="M1456" s="136"/>
      <c r="N1456" s="136"/>
      <c r="O1456" s="146"/>
      <c r="P1456" s="134">
        <f t="shared" si="23"/>
        <v>0</v>
      </c>
      <c r="Q1456" s="135" t="str">
        <f>VLOOKUP(P1456,IDCODE!$A$1:$B$96,2,0)</f>
        <v>Không</v>
      </c>
      <c r="R1456" s="135" t="e">
        <f>VLOOKUP(B1456,DS!$D$3:$P$2489,13,0)</f>
        <v>#N/A</v>
      </c>
    </row>
    <row r="1457" spans="1:18" ht="13.5">
      <c r="A1457" s="133">
        <v>1451</v>
      </c>
      <c r="B1457" s="142">
        <f>DS!D1453</f>
        <v>0</v>
      </c>
      <c r="C1457" s="143" t="e">
        <f>VLOOKUP(B1457,DS!$D$3:$I$2489,2,0)</f>
        <v>#N/A</v>
      </c>
      <c r="D1457" s="144" t="e">
        <f>VLOOKUP(B1457,DS!$D$3:$I$2489,3,0)</f>
        <v>#N/A</v>
      </c>
      <c r="E1457" s="145" t="e">
        <f>VLOOKUP(B1457,DS!$D$3:$I$2489,5,0)</f>
        <v>#N/A</v>
      </c>
      <c r="F1457" s="145" t="e">
        <f>VLOOKUP(B1457,DS!$D$3:$I$2489,6,0)</f>
        <v>#N/A</v>
      </c>
      <c r="G1457" s="136"/>
      <c r="H1457" s="136"/>
      <c r="I1457" s="136"/>
      <c r="J1457" s="136"/>
      <c r="K1457" s="136"/>
      <c r="L1457" s="136"/>
      <c r="M1457" s="136"/>
      <c r="N1457" s="136"/>
      <c r="O1457" s="146"/>
      <c r="P1457" s="134">
        <f t="shared" si="23"/>
        <v>0</v>
      </c>
      <c r="Q1457" s="135" t="str">
        <f>VLOOKUP(P1457,IDCODE!$A$1:$B$96,2,0)</f>
        <v>Không</v>
      </c>
      <c r="R1457" s="135" t="e">
        <f>VLOOKUP(B1457,DS!$D$3:$P$2489,13,0)</f>
        <v>#N/A</v>
      </c>
    </row>
    <row r="1458" spans="1:18" ht="13.5">
      <c r="A1458" s="133">
        <v>1452</v>
      </c>
      <c r="B1458" s="142">
        <f>DS!D1454</f>
        <v>0</v>
      </c>
      <c r="C1458" s="143" t="e">
        <f>VLOOKUP(B1458,DS!$D$3:$I$2489,2,0)</f>
        <v>#N/A</v>
      </c>
      <c r="D1458" s="144" t="e">
        <f>VLOOKUP(B1458,DS!$D$3:$I$2489,3,0)</f>
        <v>#N/A</v>
      </c>
      <c r="E1458" s="145" t="e">
        <f>VLOOKUP(B1458,DS!$D$3:$I$2489,5,0)</f>
        <v>#N/A</v>
      </c>
      <c r="F1458" s="145" t="e">
        <f>VLOOKUP(B1458,DS!$D$3:$I$2489,6,0)</f>
        <v>#N/A</v>
      </c>
      <c r="G1458" s="136"/>
      <c r="H1458" s="136"/>
      <c r="I1458" s="136"/>
      <c r="J1458" s="136"/>
      <c r="K1458" s="136"/>
      <c r="L1458" s="136"/>
      <c r="M1458" s="136"/>
      <c r="N1458" s="136"/>
      <c r="O1458" s="146"/>
      <c r="P1458" s="134">
        <f t="shared" si="23"/>
        <v>0</v>
      </c>
      <c r="Q1458" s="135" t="str">
        <f>VLOOKUP(P1458,IDCODE!$A$1:$B$96,2,0)</f>
        <v>Không</v>
      </c>
      <c r="R1458" s="135" t="e">
        <f>VLOOKUP(B1458,DS!$D$3:$P$2489,13,0)</f>
        <v>#N/A</v>
      </c>
    </row>
    <row r="1459" spans="1:18" ht="13.5">
      <c r="A1459" s="133">
        <v>1453</v>
      </c>
      <c r="B1459" s="142">
        <f>DS!D1455</f>
        <v>0</v>
      </c>
      <c r="C1459" s="143" t="e">
        <f>VLOOKUP(B1459,DS!$D$3:$I$2489,2,0)</f>
        <v>#N/A</v>
      </c>
      <c r="D1459" s="144" t="e">
        <f>VLOOKUP(B1459,DS!$D$3:$I$2489,3,0)</f>
        <v>#N/A</v>
      </c>
      <c r="E1459" s="145" t="e">
        <f>VLOOKUP(B1459,DS!$D$3:$I$2489,5,0)</f>
        <v>#N/A</v>
      </c>
      <c r="F1459" s="145" t="e">
        <f>VLOOKUP(B1459,DS!$D$3:$I$2489,6,0)</f>
        <v>#N/A</v>
      </c>
      <c r="G1459" s="136"/>
      <c r="H1459" s="136"/>
      <c r="I1459" s="136"/>
      <c r="J1459" s="136"/>
      <c r="K1459" s="136"/>
      <c r="L1459" s="136"/>
      <c r="M1459" s="136"/>
      <c r="N1459" s="136"/>
      <c r="O1459" s="146"/>
      <c r="P1459" s="134">
        <f t="shared" si="23"/>
        <v>0</v>
      </c>
      <c r="Q1459" s="135" t="str">
        <f>VLOOKUP(P1459,IDCODE!$A$1:$B$96,2,0)</f>
        <v>Không</v>
      </c>
      <c r="R1459" s="135" t="e">
        <f>VLOOKUP(B1459,DS!$D$3:$P$2489,13,0)</f>
        <v>#N/A</v>
      </c>
    </row>
    <row r="1460" spans="1:18" ht="13.5">
      <c r="A1460" s="133">
        <v>1454</v>
      </c>
      <c r="B1460" s="142">
        <f>DS!D1456</f>
        <v>0</v>
      </c>
      <c r="C1460" s="143" t="e">
        <f>VLOOKUP(B1460,DS!$D$3:$I$2489,2,0)</f>
        <v>#N/A</v>
      </c>
      <c r="D1460" s="144" t="e">
        <f>VLOOKUP(B1460,DS!$D$3:$I$2489,3,0)</f>
        <v>#N/A</v>
      </c>
      <c r="E1460" s="145" t="e">
        <f>VLOOKUP(B1460,DS!$D$3:$I$2489,5,0)</f>
        <v>#N/A</v>
      </c>
      <c r="F1460" s="145" t="e">
        <f>VLOOKUP(B1460,DS!$D$3:$I$2489,6,0)</f>
        <v>#N/A</v>
      </c>
      <c r="G1460" s="136"/>
      <c r="H1460" s="136"/>
      <c r="I1460" s="136"/>
      <c r="J1460" s="136"/>
      <c r="K1460" s="136"/>
      <c r="L1460" s="136"/>
      <c r="M1460" s="136"/>
      <c r="N1460" s="136"/>
      <c r="O1460" s="146"/>
      <c r="P1460" s="134">
        <f t="shared" si="23"/>
        <v>0</v>
      </c>
      <c r="Q1460" s="135" t="str">
        <f>VLOOKUP(P1460,IDCODE!$A$1:$B$96,2,0)</f>
        <v>Không</v>
      </c>
      <c r="R1460" s="135" t="e">
        <f>VLOOKUP(B1460,DS!$D$3:$P$2489,13,0)</f>
        <v>#N/A</v>
      </c>
    </row>
    <row r="1461" spans="1:18" ht="13.5">
      <c r="A1461" s="133">
        <v>1455</v>
      </c>
      <c r="B1461" s="142">
        <f>DS!D1457</f>
        <v>0</v>
      </c>
      <c r="C1461" s="143" t="e">
        <f>VLOOKUP(B1461,DS!$D$3:$I$2489,2,0)</f>
        <v>#N/A</v>
      </c>
      <c r="D1461" s="144" t="e">
        <f>VLOOKUP(B1461,DS!$D$3:$I$2489,3,0)</f>
        <v>#N/A</v>
      </c>
      <c r="E1461" s="145" t="e">
        <f>VLOOKUP(B1461,DS!$D$3:$I$2489,5,0)</f>
        <v>#N/A</v>
      </c>
      <c r="F1461" s="145" t="e">
        <f>VLOOKUP(B1461,DS!$D$3:$I$2489,6,0)</f>
        <v>#N/A</v>
      </c>
      <c r="G1461" s="136"/>
      <c r="H1461" s="136"/>
      <c r="I1461" s="136"/>
      <c r="J1461" s="136"/>
      <c r="K1461" s="136"/>
      <c r="L1461" s="136"/>
      <c r="M1461" s="136"/>
      <c r="N1461" s="136"/>
      <c r="O1461" s="146"/>
      <c r="P1461" s="134">
        <f t="shared" si="23"/>
        <v>0</v>
      </c>
      <c r="Q1461" s="135" t="str">
        <f>VLOOKUP(P1461,IDCODE!$A$1:$B$96,2,0)</f>
        <v>Không</v>
      </c>
      <c r="R1461" s="135" t="e">
        <f>VLOOKUP(B1461,DS!$D$3:$P$2489,13,0)</f>
        <v>#N/A</v>
      </c>
    </row>
    <row r="1462" spans="1:18" ht="13.5">
      <c r="A1462" s="133">
        <v>1456</v>
      </c>
      <c r="B1462" s="142">
        <f>DS!D1458</f>
        <v>0</v>
      </c>
      <c r="C1462" s="143" t="e">
        <f>VLOOKUP(B1462,DS!$D$3:$I$2489,2,0)</f>
        <v>#N/A</v>
      </c>
      <c r="D1462" s="144" t="e">
        <f>VLOOKUP(B1462,DS!$D$3:$I$2489,3,0)</f>
        <v>#N/A</v>
      </c>
      <c r="E1462" s="145" t="e">
        <f>VLOOKUP(B1462,DS!$D$3:$I$2489,5,0)</f>
        <v>#N/A</v>
      </c>
      <c r="F1462" s="145" t="e">
        <f>VLOOKUP(B1462,DS!$D$3:$I$2489,6,0)</f>
        <v>#N/A</v>
      </c>
      <c r="G1462" s="136"/>
      <c r="H1462" s="136"/>
      <c r="I1462" s="136"/>
      <c r="J1462" s="136"/>
      <c r="K1462" s="136"/>
      <c r="L1462" s="136"/>
      <c r="M1462" s="136"/>
      <c r="N1462" s="136"/>
      <c r="O1462" s="146"/>
      <c r="P1462" s="134">
        <f t="shared" si="23"/>
        <v>0</v>
      </c>
      <c r="Q1462" s="135" t="str">
        <f>VLOOKUP(P1462,IDCODE!$A$1:$B$96,2,0)</f>
        <v>Không</v>
      </c>
      <c r="R1462" s="135" t="e">
        <f>VLOOKUP(B1462,DS!$D$3:$P$2489,13,0)</f>
        <v>#N/A</v>
      </c>
    </row>
    <row r="1463" spans="1:18" ht="13.5">
      <c r="A1463" s="133">
        <v>1457</v>
      </c>
      <c r="B1463" s="142">
        <f>DS!D1459</f>
        <v>0</v>
      </c>
      <c r="C1463" s="143" t="e">
        <f>VLOOKUP(B1463,DS!$D$3:$I$2489,2,0)</f>
        <v>#N/A</v>
      </c>
      <c r="D1463" s="144" t="e">
        <f>VLOOKUP(B1463,DS!$D$3:$I$2489,3,0)</f>
        <v>#N/A</v>
      </c>
      <c r="E1463" s="145" t="e">
        <f>VLOOKUP(B1463,DS!$D$3:$I$2489,5,0)</f>
        <v>#N/A</v>
      </c>
      <c r="F1463" s="145" t="e">
        <f>VLOOKUP(B1463,DS!$D$3:$I$2489,6,0)</f>
        <v>#N/A</v>
      </c>
      <c r="G1463" s="136"/>
      <c r="H1463" s="136"/>
      <c r="I1463" s="136"/>
      <c r="J1463" s="136"/>
      <c r="K1463" s="136"/>
      <c r="L1463" s="136"/>
      <c r="M1463" s="136"/>
      <c r="N1463" s="136"/>
      <c r="O1463" s="146"/>
      <c r="P1463" s="134">
        <f t="shared" si="23"/>
        <v>0</v>
      </c>
      <c r="Q1463" s="135" t="str">
        <f>VLOOKUP(P1463,IDCODE!$A$1:$B$96,2,0)</f>
        <v>Không</v>
      </c>
      <c r="R1463" s="135" t="e">
        <f>VLOOKUP(B1463,DS!$D$3:$P$2489,13,0)</f>
        <v>#N/A</v>
      </c>
    </row>
    <row r="1464" spans="1:18" ht="13.5">
      <c r="A1464" s="133">
        <v>1458</v>
      </c>
      <c r="B1464" s="142">
        <f>DS!D1460</f>
        <v>0</v>
      </c>
      <c r="C1464" s="143" t="e">
        <f>VLOOKUP(B1464,DS!$D$3:$I$2489,2,0)</f>
        <v>#N/A</v>
      </c>
      <c r="D1464" s="144" t="e">
        <f>VLOOKUP(B1464,DS!$D$3:$I$2489,3,0)</f>
        <v>#N/A</v>
      </c>
      <c r="E1464" s="145" t="e">
        <f>VLOOKUP(B1464,DS!$D$3:$I$2489,5,0)</f>
        <v>#N/A</v>
      </c>
      <c r="F1464" s="145" t="e">
        <f>VLOOKUP(B1464,DS!$D$3:$I$2489,6,0)</f>
        <v>#N/A</v>
      </c>
      <c r="G1464" s="136"/>
      <c r="H1464" s="136"/>
      <c r="I1464" s="136"/>
      <c r="J1464" s="136"/>
      <c r="K1464" s="136"/>
      <c r="L1464" s="136"/>
      <c r="M1464" s="136"/>
      <c r="N1464" s="136"/>
      <c r="O1464" s="146"/>
      <c r="P1464" s="134">
        <f t="shared" si="23"/>
        <v>0</v>
      </c>
      <c r="Q1464" s="135" t="str">
        <f>VLOOKUP(P1464,IDCODE!$A$1:$B$96,2,0)</f>
        <v>Không</v>
      </c>
      <c r="R1464" s="135" t="e">
        <f>VLOOKUP(B1464,DS!$D$3:$P$2489,13,0)</f>
        <v>#N/A</v>
      </c>
    </row>
    <row r="1465" spans="1:18" ht="13.5">
      <c r="A1465" s="133">
        <v>1459</v>
      </c>
      <c r="B1465" s="142">
        <f>DS!D1461</f>
        <v>0</v>
      </c>
      <c r="C1465" s="143" t="e">
        <f>VLOOKUP(B1465,DS!$D$3:$I$2489,2,0)</f>
        <v>#N/A</v>
      </c>
      <c r="D1465" s="144" t="e">
        <f>VLOOKUP(B1465,DS!$D$3:$I$2489,3,0)</f>
        <v>#N/A</v>
      </c>
      <c r="E1465" s="145" t="e">
        <f>VLOOKUP(B1465,DS!$D$3:$I$2489,5,0)</f>
        <v>#N/A</v>
      </c>
      <c r="F1465" s="145" t="e">
        <f>VLOOKUP(B1465,DS!$D$3:$I$2489,6,0)</f>
        <v>#N/A</v>
      </c>
      <c r="G1465" s="136"/>
      <c r="H1465" s="136"/>
      <c r="I1465" s="136"/>
      <c r="J1465" s="136"/>
      <c r="K1465" s="136"/>
      <c r="L1465" s="136"/>
      <c r="M1465" s="136"/>
      <c r="N1465" s="136"/>
      <c r="O1465" s="146"/>
      <c r="P1465" s="134">
        <f t="shared" si="23"/>
        <v>0</v>
      </c>
      <c r="Q1465" s="135" t="str">
        <f>VLOOKUP(P1465,IDCODE!$A$1:$B$96,2,0)</f>
        <v>Không</v>
      </c>
      <c r="R1465" s="135" t="e">
        <f>VLOOKUP(B1465,DS!$D$3:$P$2489,13,0)</f>
        <v>#N/A</v>
      </c>
    </row>
    <row r="1466" spans="1:18" ht="13.5">
      <c r="A1466" s="133">
        <v>1460</v>
      </c>
      <c r="B1466" s="142">
        <f>DS!D1462</f>
        <v>0</v>
      </c>
      <c r="C1466" s="143" t="e">
        <f>VLOOKUP(B1466,DS!$D$3:$I$2489,2,0)</f>
        <v>#N/A</v>
      </c>
      <c r="D1466" s="144" t="e">
        <f>VLOOKUP(B1466,DS!$D$3:$I$2489,3,0)</f>
        <v>#N/A</v>
      </c>
      <c r="E1466" s="145" t="e">
        <f>VLOOKUP(B1466,DS!$D$3:$I$2489,5,0)</f>
        <v>#N/A</v>
      </c>
      <c r="F1466" s="145" t="e">
        <f>VLOOKUP(B1466,DS!$D$3:$I$2489,6,0)</f>
        <v>#N/A</v>
      </c>
      <c r="G1466" s="136"/>
      <c r="H1466" s="136"/>
      <c r="I1466" s="136"/>
      <c r="J1466" s="136"/>
      <c r="K1466" s="136"/>
      <c r="L1466" s="136"/>
      <c r="M1466" s="136"/>
      <c r="N1466" s="136"/>
      <c r="O1466" s="146"/>
      <c r="P1466" s="134">
        <f t="shared" si="23"/>
        <v>0</v>
      </c>
      <c r="Q1466" s="135" t="str">
        <f>VLOOKUP(P1466,IDCODE!$A$1:$B$96,2,0)</f>
        <v>Không</v>
      </c>
      <c r="R1466" s="135" t="e">
        <f>VLOOKUP(B1466,DS!$D$3:$P$2489,13,0)</f>
        <v>#N/A</v>
      </c>
    </row>
    <row r="1467" spans="1:18" ht="13.5">
      <c r="A1467" s="133">
        <v>1461</v>
      </c>
      <c r="B1467" s="142">
        <f>DS!D1463</f>
        <v>0</v>
      </c>
      <c r="C1467" s="143" t="e">
        <f>VLOOKUP(B1467,DS!$D$3:$I$2489,2,0)</f>
        <v>#N/A</v>
      </c>
      <c r="D1467" s="144" t="e">
        <f>VLOOKUP(B1467,DS!$D$3:$I$2489,3,0)</f>
        <v>#N/A</v>
      </c>
      <c r="E1467" s="145" t="e">
        <f>VLOOKUP(B1467,DS!$D$3:$I$2489,5,0)</f>
        <v>#N/A</v>
      </c>
      <c r="F1467" s="145" t="e">
        <f>VLOOKUP(B1467,DS!$D$3:$I$2489,6,0)</f>
        <v>#N/A</v>
      </c>
      <c r="G1467" s="136"/>
      <c r="H1467" s="136"/>
      <c r="I1467" s="136"/>
      <c r="J1467" s="136"/>
      <c r="K1467" s="136"/>
      <c r="L1467" s="136"/>
      <c r="M1467" s="136"/>
      <c r="N1467" s="136"/>
      <c r="O1467" s="146"/>
      <c r="P1467" s="134">
        <f t="shared" si="23"/>
        <v>0</v>
      </c>
      <c r="Q1467" s="135" t="str">
        <f>VLOOKUP(P1467,IDCODE!$A$1:$B$96,2,0)</f>
        <v>Không</v>
      </c>
      <c r="R1467" s="135" t="e">
        <f>VLOOKUP(B1467,DS!$D$3:$P$2489,13,0)</f>
        <v>#N/A</v>
      </c>
    </row>
    <row r="1468" spans="1:18" ht="13.5">
      <c r="A1468" s="133">
        <v>1462</v>
      </c>
      <c r="B1468" s="142">
        <f>DS!D1464</f>
        <v>0</v>
      </c>
      <c r="C1468" s="143" t="e">
        <f>VLOOKUP(B1468,DS!$D$3:$I$2489,2,0)</f>
        <v>#N/A</v>
      </c>
      <c r="D1468" s="144" t="e">
        <f>VLOOKUP(B1468,DS!$D$3:$I$2489,3,0)</f>
        <v>#N/A</v>
      </c>
      <c r="E1468" s="145" t="e">
        <f>VLOOKUP(B1468,DS!$D$3:$I$2489,5,0)</f>
        <v>#N/A</v>
      </c>
      <c r="F1468" s="145" t="e">
        <f>VLOOKUP(B1468,DS!$D$3:$I$2489,6,0)</f>
        <v>#N/A</v>
      </c>
      <c r="G1468" s="136"/>
      <c r="H1468" s="136"/>
      <c r="I1468" s="136"/>
      <c r="J1468" s="136"/>
      <c r="K1468" s="136"/>
      <c r="L1468" s="136"/>
      <c r="M1468" s="136"/>
      <c r="N1468" s="136"/>
      <c r="O1468" s="146"/>
      <c r="P1468" s="134">
        <f t="shared" si="23"/>
        <v>0</v>
      </c>
      <c r="Q1468" s="135" t="str">
        <f>VLOOKUP(P1468,IDCODE!$A$1:$B$96,2,0)</f>
        <v>Không</v>
      </c>
      <c r="R1468" s="135" t="e">
        <f>VLOOKUP(B1468,DS!$D$3:$P$2489,13,0)</f>
        <v>#N/A</v>
      </c>
    </row>
    <row r="1469" spans="1:18" ht="13.5">
      <c r="A1469" s="133">
        <v>1463</v>
      </c>
      <c r="B1469" s="142">
        <f>DS!D1465</f>
        <v>0</v>
      </c>
      <c r="C1469" s="143" t="e">
        <f>VLOOKUP(B1469,DS!$D$3:$I$2489,2,0)</f>
        <v>#N/A</v>
      </c>
      <c r="D1469" s="144" t="e">
        <f>VLOOKUP(B1469,DS!$D$3:$I$2489,3,0)</f>
        <v>#N/A</v>
      </c>
      <c r="E1469" s="145" t="e">
        <f>VLOOKUP(B1469,DS!$D$3:$I$2489,5,0)</f>
        <v>#N/A</v>
      </c>
      <c r="F1469" s="145" t="e">
        <f>VLOOKUP(B1469,DS!$D$3:$I$2489,6,0)</f>
        <v>#N/A</v>
      </c>
      <c r="G1469" s="136"/>
      <c r="H1469" s="136"/>
      <c r="I1469" s="136"/>
      <c r="J1469" s="136"/>
      <c r="K1469" s="136"/>
      <c r="L1469" s="136"/>
      <c r="M1469" s="136"/>
      <c r="N1469" s="136"/>
      <c r="O1469" s="146"/>
      <c r="P1469" s="134">
        <f t="shared" si="23"/>
        <v>0</v>
      </c>
      <c r="Q1469" s="135" t="str">
        <f>VLOOKUP(P1469,IDCODE!$A$1:$B$96,2,0)</f>
        <v>Không</v>
      </c>
      <c r="R1469" s="135" t="e">
        <f>VLOOKUP(B1469,DS!$D$3:$P$2489,13,0)</f>
        <v>#N/A</v>
      </c>
    </row>
    <row r="1470" spans="1:18" ht="13.5">
      <c r="A1470" s="133">
        <v>1464</v>
      </c>
      <c r="B1470" s="142">
        <f>DS!D1466</f>
        <v>0</v>
      </c>
      <c r="C1470" s="143" t="e">
        <f>VLOOKUP(B1470,DS!$D$3:$I$2489,2,0)</f>
        <v>#N/A</v>
      </c>
      <c r="D1470" s="144" t="e">
        <f>VLOOKUP(B1470,DS!$D$3:$I$2489,3,0)</f>
        <v>#N/A</v>
      </c>
      <c r="E1470" s="145" t="e">
        <f>VLOOKUP(B1470,DS!$D$3:$I$2489,5,0)</f>
        <v>#N/A</v>
      </c>
      <c r="F1470" s="145" t="e">
        <f>VLOOKUP(B1470,DS!$D$3:$I$2489,6,0)</f>
        <v>#N/A</v>
      </c>
      <c r="G1470" s="136"/>
      <c r="H1470" s="136"/>
      <c r="I1470" s="136"/>
      <c r="J1470" s="136"/>
      <c r="K1470" s="136"/>
      <c r="L1470" s="136"/>
      <c r="M1470" s="136"/>
      <c r="N1470" s="136"/>
      <c r="O1470" s="146"/>
      <c r="P1470" s="134">
        <f t="shared" si="23"/>
        <v>0</v>
      </c>
      <c r="Q1470" s="135" t="str">
        <f>VLOOKUP(P1470,IDCODE!$A$1:$B$96,2,0)</f>
        <v>Không</v>
      </c>
      <c r="R1470" s="135" t="e">
        <f>VLOOKUP(B1470,DS!$D$3:$P$2489,13,0)</f>
        <v>#N/A</v>
      </c>
    </row>
    <row r="1471" spans="1:18" ht="13.5">
      <c r="A1471" s="133">
        <v>1465</v>
      </c>
      <c r="B1471" s="142">
        <f>DS!D1467</f>
        <v>0</v>
      </c>
      <c r="C1471" s="143" t="e">
        <f>VLOOKUP(B1471,DS!$D$3:$I$2489,2,0)</f>
        <v>#N/A</v>
      </c>
      <c r="D1471" s="144" t="e">
        <f>VLOOKUP(B1471,DS!$D$3:$I$2489,3,0)</f>
        <v>#N/A</v>
      </c>
      <c r="E1471" s="145" t="e">
        <f>VLOOKUP(B1471,DS!$D$3:$I$2489,5,0)</f>
        <v>#N/A</v>
      </c>
      <c r="F1471" s="145" t="e">
        <f>VLOOKUP(B1471,DS!$D$3:$I$2489,6,0)</f>
        <v>#N/A</v>
      </c>
      <c r="G1471" s="136"/>
      <c r="H1471" s="136"/>
      <c r="I1471" s="136"/>
      <c r="J1471" s="136"/>
      <c r="K1471" s="136"/>
      <c r="L1471" s="136"/>
      <c r="M1471" s="136"/>
      <c r="N1471" s="136"/>
      <c r="O1471" s="146"/>
      <c r="P1471" s="134">
        <f t="shared" si="23"/>
        <v>0</v>
      </c>
      <c r="Q1471" s="135" t="str">
        <f>VLOOKUP(P1471,IDCODE!$A$1:$B$96,2,0)</f>
        <v>Không</v>
      </c>
      <c r="R1471" s="135" t="e">
        <f>VLOOKUP(B1471,DS!$D$3:$P$2489,13,0)</f>
        <v>#N/A</v>
      </c>
    </row>
    <row r="1472" spans="1:18" ht="13.5">
      <c r="A1472" s="133">
        <v>1466</v>
      </c>
      <c r="B1472" s="142">
        <f>DS!D1468</f>
        <v>0</v>
      </c>
      <c r="C1472" s="143" t="e">
        <f>VLOOKUP(B1472,DS!$D$3:$I$2489,2,0)</f>
        <v>#N/A</v>
      </c>
      <c r="D1472" s="144" t="e">
        <f>VLOOKUP(B1472,DS!$D$3:$I$2489,3,0)</f>
        <v>#N/A</v>
      </c>
      <c r="E1472" s="145" t="e">
        <f>VLOOKUP(B1472,DS!$D$3:$I$2489,5,0)</f>
        <v>#N/A</v>
      </c>
      <c r="F1472" s="145" t="e">
        <f>VLOOKUP(B1472,DS!$D$3:$I$2489,6,0)</f>
        <v>#N/A</v>
      </c>
      <c r="G1472" s="136"/>
      <c r="H1472" s="136"/>
      <c r="I1472" s="136"/>
      <c r="J1472" s="136"/>
      <c r="K1472" s="136"/>
      <c r="L1472" s="136"/>
      <c r="M1472" s="136"/>
      <c r="N1472" s="136"/>
      <c r="O1472" s="146"/>
      <c r="P1472" s="134">
        <f t="shared" si="23"/>
        <v>0</v>
      </c>
      <c r="Q1472" s="135" t="str">
        <f>VLOOKUP(P1472,IDCODE!$A$1:$B$96,2,0)</f>
        <v>Không</v>
      </c>
      <c r="R1472" s="135" t="e">
        <f>VLOOKUP(B1472,DS!$D$3:$P$2489,13,0)</f>
        <v>#N/A</v>
      </c>
    </row>
    <row r="1473" spans="1:18" ht="13.5">
      <c r="A1473" s="133">
        <v>1467</v>
      </c>
      <c r="B1473" s="142">
        <f>DS!D1469</f>
        <v>0</v>
      </c>
      <c r="C1473" s="143" t="e">
        <f>VLOOKUP(B1473,DS!$D$3:$I$2489,2,0)</f>
        <v>#N/A</v>
      </c>
      <c r="D1473" s="144" t="e">
        <f>VLOOKUP(B1473,DS!$D$3:$I$2489,3,0)</f>
        <v>#N/A</v>
      </c>
      <c r="E1473" s="145" t="e">
        <f>VLOOKUP(B1473,DS!$D$3:$I$2489,5,0)</f>
        <v>#N/A</v>
      </c>
      <c r="F1473" s="145" t="e">
        <f>VLOOKUP(B1473,DS!$D$3:$I$2489,6,0)</f>
        <v>#N/A</v>
      </c>
      <c r="G1473" s="136"/>
      <c r="H1473" s="136"/>
      <c r="I1473" s="136"/>
      <c r="J1473" s="136"/>
      <c r="K1473" s="136"/>
      <c r="L1473" s="136"/>
      <c r="M1473" s="136"/>
      <c r="N1473" s="136"/>
      <c r="O1473" s="146"/>
      <c r="P1473" s="134">
        <f t="shared" si="23"/>
        <v>0</v>
      </c>
      <c r="Q1473" s="135" t="str">
        <f>VLOOKUP(P1473,IDCODE!$A$1:$B$96,2,0)</f>
        <v>Không</v>
      </c>
      <c r="R1473" s="135" t="e">
        <f>VLOOKUP(B1473,DS!$D$3:$P$2489,13,0)</f>
        <v>#N/A</v>
      </c>
    </row>
    <row r="1474" spans="1:18" ht="13.5">
      <c r="A1474" s="133">
        <v>1468</v>
      </c>
      <c r="B1474" s="142">
        <f>DS!D1470</f>
        <v>0</v>
      </c>
      <c r="C1474" s="143" t="e">
        <f>VLOOKUP(B1474,DS!$D$3:$I$2489,2,0)</f>
        <v>#N/A</v>
      </c>
      <c r="D1474" s="144" t="e">
        <f>VLOOKUP(B1474,DS!$D$3:$I$2489,3,0)</f>
        <v>#N/A</v>
      </c>
      <c r="E1474" s="145" t="e">
        <f>VLOOKUP(B1474,DS!$D$3:$I$2489,5,0)</f>
        <v>#N/A</v>
      </c>
      <c r="F1474" s="145" t="e">
        <f>VLOOKUP(B1474,DS!$D$3:$I$2489,6,0)</f>
        <v>#N/A</v>
      </c>
      <c r="G1474" s="136"/>
      <c r="H1474" s="136"/>
      <c r="I1474" s="136"/>
      <c r="J1474" s="136"/>
      <c r="K1474" s="136"/>
      <c r="L1474" s="136"/>
      <c r="M1474" s="136"/>
      <c r="N1474" s="136"/>
      <c r="O1474" s="146"/>
      <c r="P1474" s="134">
        <f t="shared" si="23"/>
        <v>0</v>
      </c>
      <c r="Q1474" s="135" t="str">
        <f>VLOOKUP(P1474,IDCODE!$A$1:$B$96,2,0)</f>
        <v>Không</v>
      </c>
      <c r="R1474" s="135" t="e">
        <f>VLOOKUP(B1474,DS!$D$3:$P$2489,13,0)</f>
        <v>#N/A</v>
      </c>
    </row>
    <row r="1475" spans="1:18" ht="13.5">
      <c r="A1475" s="133">
        <v>1469</v>
      </c>
      <c r="B1475" s="142">
        <f>DS!D1471</f>
        <v>0</v>
      </c>
      <c r="C1475" s="143" t="e">
        <f>VLOOKUP(B1475,DS!$D$3:$I$2489,2,0)</f>
        <v>#N/A</v>
      </c>
      <c r="D1475" s="144" t="e">
        <f>VLOOKUP(B1475,DS!$D$3:$I$2489,3,0)</f>
        <v>#N/A</v>
      </c>
      <c r="E1475" s="145" t="e">
        <f>VLOOKUP(B1475,DS!$D$3:$I$2489,5,0)</f>
        <v>#N/A</v>
      </c>
      <c r="F1475" s="145" t="e">
        <f>VLOOKUP(B1475,DS!$D$3:$I$2489,6,0)</f>
        <v>#N/A</v>
      </c>
      <c r="G1475" s="136"/>
      <c r="H1475" s="136"/>
      <c r="I1475" s="136"/>
      <c r="J1475" s="136"/>
      <c r="K1475" s="136"/>
      <c r="L1475" s="136"/>
      <c r="M1475" s="136"/>
      <c r="N1475" s="136"/>
      <c r="O1475" s="146"/>
      <c r="P1475" s="134">
        <f t="shared" si="23"/>
        <v>0</v>
      </c>
      <c r="Q1475" s="135" t="str">
        <f>VLOOKUP(P1475,IDCODE!$A$1:$B$96,2,0)</f>
        <v>Không</v>
      </c>
      <c r="R1475" s="135" t="e">
        <f>VLOOKUP(B1475,DS!$D$3:$P$2489,13,0)</f>
        <v>#N/A</v>
      </c>
    </row>
    <row r="1476" spans="1:18" ht="13.5">
      <c r="A1476" s="133">
        <v>1470</v>
      </c>
      <c r="B1476" s="142">
        <f>DS!D1472</f>
        <v>0</v>
      </c>
      <c r="C1476" s="143" t="e">
        <f>VLOOKUP(B1476,DS!$D$3:$I$2489,2,0)</f>
        <v>#N/A</v>
      </c>
      <c r="D1476" s="144" t="e">
        <f>VLOOKUP(B1476,DS!$D$3:$I$2489,3,0)</f>
        <v>#N/A</v>
      </c>
      <c r="E1476" s="145" t="e">
        <f>VLOOKUP(B1476,DS!$D$3:$I$2489,5,0)</f>
        <v>#N/A</v>
      </c>
      <c r="F1476" s="145" t="e">
        <f>VLOOKUP(B1476,DS!$D$3:$I$2489,6,0)</f>
        <v>#N/A</v>
      </c>
      <c r="G1476" s="136"/>
      <c r="H1476" s="136"/>
      <c r="I1476" s="136"/>
      <c r="J1476" s="136"/>
      <c r="K1476" s="136"/>
      <c r="L1476" s="136"/>
      <c r="M1476" s="136"/>
      <c r="N1476" s="136"/>
      <c r="O1476" s="146"/>
      <c r="P1476" s="134">
        <f t="shared" si="23"/>
        <v>0</v>
      </c>
      <c r="Q1476" s="135" t="str">
        <f>VLOOKUP(P1476,IDCODE!$A$1:$B$96,2,0)</f>
        <v>Không</v>
      </c>
      <c r="R1476" s="135" t="e">
        <f>VLOOKUP(B1476,DS!$D$3:$P$2489,13,0)</f>
        <v>#N/A</v>
      </c>
    </row>
    <row r="1477" spans="1:18" ht="13.5">
      <c r="A1477" s="133">
        <v>1471</v>
      </c>
      <c r="B1477" s="142">
        <f>DS!D1473</f>
        <v>0</v>
      </c>
      <c r="C1477" s="143" t="e">
        <f>VLOOKUP(B1477,DS!$D$3:$I$2489,2,0)</f>
        <v>#N/A</v>
      </c>
      <c r="D1477" s="144" t="e">
        <f>VLOOKUP(B1477,DS!$D$3:$I$2489,3,0)</f>
        <v>#N/A</v>
      </c>
      <c r="E1477" s="145" t="e">
        <f>VLOOKUP(B1477,DS!$D$3:$I$2489,5,0)</f>
        <v>#N/A</v>
      </c>
      <c r="F1477" s="145" t="e">
        <f>VLOOKUP(B1477,DS!$D$3:$I$2489,6,0)</f>
        <v>#N/A</v>
      </c>
      <c r="G1477" s="136"/>
      <c r="H1477" s="136"/>
      <c r="I1477" s="136"/>
      <c r="J1477" s="136"/>
      <c r="K1477" s="136"/>
      <c r="L1477" s="136"/>
      <c r="M1477" s="136"/>
      <c r="N1477" s="136"/>
      <c r="O1477" s="146"/>
      <c r="P1477" s="134">
        <f t="shared" si="23"/>
        <v>0</v>
      </c>
      <c r="Q1477" s="135" t="str">
        <f>VLOOKUP(P1477,IDCODE!$A$1:$B$96,2,0)</f>
        <v>Không</v>
      </c>
      <c r="R1477" s="135" t="e">
        <f>VLOOKUP(B1477,DS!$D$3:$P$2489,13,0)</f>
        <v>#N/A</v>
      </c>
    </row>
    <row r="1478" spans="1:18" ht="13.5">
      <c r="A1478" s="133">
        <v>1472</v>
      </c>
      <c r="B1478" s="142">
        <f>DS!D1474</f>
        <v>0</v>
      </c>
      <c r="C1478" s="143" t="e">
        <f>VLOOKUP(B1478,DS!$D$3:$I$2489,2,0)</f>
        <v>#N/A</v>
      </c>
      <c r="D1478" s="144" t="e">
        <f>VLOOKUP(B1478,DS!$D$3:$I$2489,3,0)</f>
        <v>#N/A</v>
      </c>
      <c r="E1478" s="145" t="e">
        <f>VLOOKUP(B1478,DS!$D$3:$I$2489,5,0)</f>
        <v>#N/A</v>
      </c>
      <c r="F1478" s="145" t="e">
        <f>VLOOKUP(B1478,DS!$D$3:$I$2489,6,0)</f>
        <v>#N/A</v>
      </c>
      <c r="G1478" s="136"/>
      <c r="H1478" s="136"/>
      <c r="I1478" s="136"/>
      <c r="J1478" s="136"/>
      <c r="K1478" s="136"/>
      <c r="L1478" s="136"/>
      <c r="M1478" s="136"/>
      <c r="N1478" s="136"/>
      <c r="O1478" s="146"/>
      <c r="P1478" s="134">
        <f t="shared" si="23"/>
        <v>0</v>
      </c>
      <c r="Q1478" s="135" t="str">
        <f>VLOOKUP(P1478,IDCODE!$A$1:$B$96,2,0)</f>
        <v>Không</v>
      </c>
      <c r="R1478" s="135" t="e">
        <f>VLOOKUP(B1478,DS!$D$3:$P$2489,13,0)</f>
        <v>#N/A</v>
      </c>
    </row>
    <row r="1479" spans="1:18" ht="13.5">
      <c r="A1479" s="133">
        <v>1473</v>
      </c>
      <c r="B1479" s="142">
        <f>DS!D1475</f>
        <v>0</v>
      </c>
      <c r="C1479" s="143" t="e">
        <f>VLOOKUP(B1479,DS!$D$3:$I$2489,2,0)</f>
        <v>#N/A</v>
      </c>
      <c r="D1479" s="144" t="e">
        <f>VLOOKUP(B1479,DS!$D$3:$I$2489,3,0)</f>
        <v>#N/A</v>
      </c>
      <c r="E1479" s="145" t="e">
        <f>VLOOKUP(B1479,DS!$D$3:$I$2489,5,0)</f>
        <v>#N/A</v>
      </c>
      <c r="F1479" s="145" t="e">
        <f>VLOOKUP(B1479,DS!$D$3:$I$2489,6,0)</f>
        <v>#N/A</v>
      </c>
      <c r="G1479" s="136"/>
      <c r="H1479" s="136"/>
      <c r="I1479" s="136"/>
      <c r="J1479" s="136"/>
      <c r="K1479" s="136"/>
      <c r="L1479" s="136"/>
      <c r="M1479" s="136"/>
      <c r="N1479" s="136"/>
      <c r="O1479" s="146"/>
      <c r="P1479" s="134">
        <f t="shared" si="23"/>
        <v>0</v>
      </c>
      <c r="Q1479" s="135" t="str">
        <f>VLOOKUP(P1479,IDCODE!$A$1:$B$96,2,0)</f>
        <v>Không</v>
      </c>
      <c r="R1479" s="135" t="e">
        <f>VLOOKUP(B1479,DS!$D$3:$P$2489,13,0)</f>
        <v>#N/A</v>
      </c>
    </row>
    <row r="1480" spans="1:18" ht="13.5">
      <c r="A1480" s="133">
        <v>1474</v>
      </c>
      <c r="B1480" s="142">
        <f>DS!D1476</f>
        <v>0</v>
      </c>
      <c r="C1480" s="143" t="e">
        <f>VLOOKUP(B1480,DS!$D$3:$I$2489,2,0)</f>
        <v>#N/A</v>
      </c>
      <c r="D1480" s="144" t="e">
        <f>VLOOKUP(B1480,DS!$D$3:$I$2489,3,0)</f>
        <v>#N/A</v>
      </c>
      <c r="E1480" s="145" t="e">
        <f>VLOOKUP(B1480,DS!$D$3:$I$2489,5,0)</f>
        <v>#N/A</v>
      </c>
      <c r="F1480" s="145" t="e">
        <f>VLOOKUP(B1480,DS!$D$3:$I$2489,6,0)</f>
        <v>#N/A</v>
      </c>
      <c r="G1480" s="136"/>
      <c r="H1480" s="136"/>
      <c r="I1480" s="136"/>
      <c r="J1480" s="136"/>
      <c r="K1480" s="136"/>
      <c r="L1480" s="136"/>
      <c r="M1480" s="136"/>
      <c r="N1480" s="136"/>
      <c r="O1480" s="146"/>
      <c r="P1480" s="134">
        <f t="shared" si="23"/>
        <v>0</v>
      </c>
      <c r="Q1480" s="135" t="str">
        <f>VLOOKUP(P1480,IDCODE!$A$1:$B$96,2,0)</f>
        <v>Không</v>
      </c>
      <c r="R1480" s="135" t="e">
        <f>VLOOKUP(B1480,DS!$D$3:$P$2489,13,0)</f>
        <v>#N/A</v>
      </c>
    </row>
    <row r="1481" spans="1:18" ht="13.5">
      <c r="A1481" s="133">
        <v>1475</v>
      </c>
      <c r="B1481" s="142">
        <f>DS!D1477</f>
        <v>0</v>
      </c>
      <c r="C1481" s="143" t="e">
        <f>VLOOKUP(B1481,DS!$D$3:$I$2489,2,0)</f>
        <v>#N/A</v>
      </c>
      <c r="D1481" s="144" t="e">
        <f>VLOOKUP(B1481,DS!$D$3:$I$2489,3,0)</f>
        <v>#N/A</v>
      </c>
      <c r="E1481" s="145" t="e">
        <f>VLOOKUP(B1481,DS!$D$3:$I$2489,5,0)</f>
        <v>#N/A</v>
      </c>
      <c r="F1481" s="145" t="e">
        <f>VLOOKUP(B1481,DS!$D$3:$I$2489,6,0)</f>
        <v>#N/A</v>
      </c>
      <c r="G1481" s="136"/>
      <c r="H1481" s="136"/>
      <c r="I1481" s="136"/>
      <c r="J1481" s="136"/>
      <c r="K1481" s="136"/>
      <c r="L1481" s="136"/>
      <c r="M1481" s="136"/>
      <c r="N1481" s="136"/>
      <c r="O1481" s="146"/>
      <c r="P1481" s="134">
        <f t="shared" si="23"/>
        <v>0</v>
      </c>
      <c r="Q1481" s="135" t="str">
        <f>VLOOKUP(P1481,IDCODE!$A$1:$B$96,2,0)</f>
        <v>Không</v>
      </c>
      <c r="R1481" s="135" t="e">
        <f>VLOOKUP(B1481,DS!$D$3:$P$2489,13,0)</f>
        <v>#N/A</v>
      </c>
    </row>
    <row r="1482" spans="1:18" ht="13.5">
      <c r="A1482" s="133">
        <v>1476</v>
      </c>
      <c r="B1482" s="142">
        <f>DS!D1478</f>
        <v>0</v>
      </c>
      <c r="C1482" s="143" t="e">
        <f>VLOOKUP(B1482,DS!$D$3:$I$2489,2,0)</f>
        <v>#N/A</v>
      </c>
      <c r="D1482" s="144" t="e">
        <f>VLOOKUP(B1482,DS!$D$3:$I$2489,3,0)</f>
        <v>#N/A</v>
      </c>
      <c r="E1482" s="145" t="e">
        <f>VLOOKUP(B1482,DS!$D$3:$I$2489,5,0)</f>
        <v>#N/A</v>
      </c>
      <c r="F1482" s="145" t="e">
        <f>VLOOKUP(B1482,DS!$D$3:$I$2489,6,0)</f>
        <v>#N/A</v>
      </c>
      <c r="G1482" s="136"/>
      <c r="H1482" s="136"/>
      <c r="I1482" s="136"/>
      <c r="J1482" s="136"/>
      <c r="K1482" s="136"/>
      <c r="L1482" s="136"/>
      <c r="M1482" s="136"/>
      <c r="N1482" s="136"/>
      <c r="O1482" s="146"/>
      <c r="P1482" s="134">
        <f t="shared" si="23"/>
        <v>0</v>
      </c>
      <c r="Q1482" s="135" t="str">
        <f>VLOOKUP(P1482,IDCODE!$A$1:$B$96,2,0)</f>
        <v>Không</v>
      </c>
      <c r="R1482" s="135" t="e">
        <f>VLOOKUP(B1482,DS!$D$3:$P$2489,13,0)</f>
        <v>#N/A</v>
      </c>
    </row>
    <row r="1483" spans="1:18" ht="13.5">
      <c r="A1483" s="133">
        <v>1477</v>
      </c>
      <c r="B1483" s="142">
        <f>DS!D1479</f>
        <v>0</v>
      </c>
      <c r="C1483" s="143" t="e">
        <f>VLOOKUP(B1483,DS!$D$3:$I$2489,2,0)</f>
        <v>#N/A</v>
      </c>
      <c r="D1483" s="144" t="e">
        <f>VLOOKUP(B1483,DS!$D$3:$I$2489,3,0)</f>
        <v>#N/A</v>
      </c>
      <c r="E1483" s="145" t="e">
        <f>VLOOKUP(B1483,DS!$D$3:$I$2489,5,0)</f>
        <v>#N/A</v>
      </c>
      <c r="F1483" s="145" t="e">
        <f>VLOOKUP(B1483,DS!$D$3:$I$2489,6,0)</f>
        <v>#N/A</v>
      </c>
      <c r="G1483" s="136"/>
      <c r="H1483" s="136"/>
      <c r="I1483" s="136"/>
      <c r="J1483" s="136"/>
      <c r="K1483" s="136"/>
      <c r="L1483" s="136"/>
      <c r="M1483" s="136"/>
      <c r="N1483" s="136"/>
      <c r="O1483" s="146"/>
      <c r="P1483" s="134">
        <f t="shared" si="23"/>
        <v>0</v>
      </c>
      <c r="Q1483" s="135" t="str">
        <f>VLOOKUP(P1483,IDCODE!$A$1:$B$96,2,0)</f>
        <v>Không</v>
      </c>
      <c r="R1483" s="135" t="e">
        <f>VLOOKUP(B1483,DS!$D$3:$P$2489,13,0)</f>
        <v>#N/A</v>
      </c>
    </row>
    <row r="1484" spans="1:18" ht="13.5">
      <c r="A1484" s="133">
        <v>1478</v>
      </c>
      <c r="B1484" s="142">
        <f>DS!D1480</f>
        <v>0</v>
      </c>
      <c r="C1484" s="143" t="e">
        <f>VLOOKUP(B1484,DS!$D$3:$I$2489,2,0)</f>
        <v>#N/A</v>
      </c>
      <c r="D1484" s="144" t="e">
        <f>VLOOKUP(B1484,DS!$D$3:$I$2489,3,0)</f>
        <v>#N/A</v>
      </c>
      <c r="E1484" s="145" t="e">
        <f>VLOOKUP(B1484,DS!$D$3:$I$2489,5,0)</f>
        <v>#N/A</v>
      </c>
      <c r="F1484" s="145" t="e">
        <f>VLOOKUP(B1484,DS!$D$3:$I$2489,6,0)</f>
        <v>#N/A</v>
      </c>
      <c r="G1484" s="136"/>
      <c r="H1484" s="136"/>
      <c r="I1484" s="136"/>
      <c r="J1484" s="136"/>
      <c r="K1484" s="136"/>
      <c r="L1484" s="136"/>
      <c r="M1484" s="136"/>
      <c r="N1484" s="136"/>
      <c r="O1484" s="146"/>
      <c r="P1484" s="134">
        <f t="shared" si="23"/>
        <v>0</v>
      </c>
      <c r="Q1484" s="135" t="str">
        <f>VLOOKUP(P1484,IDCODE!$A$1:$B$96,2,0)</f>
        <v>Không</v>
      </c>
      <c r="R1484" s="135" t="e">
        <f>VLOOKUP(B1484,DS!$D$3:$P$2489,13,0)</f>
        <v>#N/A</v>
      </c>
    </row>
    <row r="1485" spans="1:18" ht="13.5">
      <c r="A1485" s="133">
        <v>1479</v>
      </c>
      <c r="B1485" s="142">
        <f>DS!D1481</f>
        <v>0</v>
      </c>
      <c r="C1485" s="143" t="e">
        <f>VLOOKUP(B1485,DS!$D$3:$I$2489,2,0)</f>
        <v>#N/A</v>
      </c>
      <c r="D1485" s="144" t="e">
        <f>VLOOKUP(B1485,DS!$D$3:$I$2489,3,0)</f>
        <v>#N/A</v>
      </c>
      <c r="E1485" s="145" t="e">
        <f>VLOOKUP(B1485,DS!$D$3:$I$2489,5,0)</f>
        <v>#N/A</v>
      </c>
      <c r="F1485" s="145" t="e">
        <f>VLOOKUP(B1485,DS!$D$3:$I$2489,6,0)</f>
        <v>#N/A</v>
      </c>
      <c r="G1485" s="136"/>
      <c r="H1485" s="136"/>
      <c r="I1485" s="136"/>
      <c r="J1485" s="136"/>
      <c r="K1485" s="136"/>
      <c r="L1485" s="136"/>
      <c r="M1485" s="136"/>
      <c r="N1485" s="136"/>
      <c r="O1485" s="146"/>
      <c r="P1485" s="134">
        <f t="shared" si="23"/>
        <v>0</v>
      </c>
      <c r="Q1485" s="135" t="str">
        <f>VLOOKUP(P1485,IDCODE!$A$1:$B$96,2,0)</f>
        <v>Không</v>
      </c>
      <c r="R1485" s="135" t="e">
        <f>VLOOKUP(B1485,DS!$D$3:$P$2489,13,0)</f>
        <v>#N/A</v>
      </c>
    </row>
    <row r="1486" spans="1:18" ht="13.5">
      <c r="A1486" s="133">
        <v>1480</v>
      </c>
      <c r="B1486" s="142">
        <f>DS!D1482</f>
        <v>0</v>
      </c>
      <c r="C1486" s="143" t="e">
        <f>VLOOKUP(B1486,DS!$D$3:$I$2489,2,0)</f>
        <v>#N/A</v>
      </c>
      <c r="D1486" s="144" t="e">
        <f>VLOOKUP(B1486,DS!$D$3:$I$2489,3,0)</f>
        <v>#N/A</v>
      </c>
      <c r="E1486" s="145" t="e">
        <f>VLOOKUP(B1486,DS!$D$3:$I$2489,5,0)</f>
        <v>#N/A</v>
      </c>
      <c r="F1486" s="145" t="e">
        <f>VLOOKUP(B1486,DS!$D$3:$I$2489,6,0)</f>
        <v>#N/A</v>
      </c>
      <c r="G1486" s="136"/>
      <c r="H1486" s="136"/>
      <c r="I1486" s="136"/>
      <c r="J1486" s="136"/>
      <c r="K1486" s="136"/>
      <c r="L1486" s="136"/>
      <c r="M1486" s="136"/>
      <c r="N1486" s="136"/>
      <c r="O1486" s="146"/>
      <c r="P1486" s="134">
        <f t="shared" si="23"/>
        <v>0</v>
      </c>
      <c r="Q1486" s="135" t="str">
        <f>VLOOKUP(P1486,IDCODE!$A$1:$B$96,2,0)</f>
        <v>Không</v>
      </c>
      <c r="R1486" s="135" t="e">
        <f>VLOOKUP(B1486,DS!$D$3:$P$2489,13,0)</f>
        <v>#N/A</v>
      </c>
    </row>
    <row r="1487" spans="1:18" ht="13.5">
      <c r="A1487" s="133">
        <v>1481</v>
      </c>
      <c r="B1487" s="142">
        <f>DS!D1483</f>
        <v>0</v>
      </c>
      <c r="C1487" s="143" t="e">
        <f>VLOOKUP(B1487,DS!$D$3:$I$2489,2,0)</f>
        <v>#N/A</v>
      </c>
      <c r="D1487" s="144" t="e">
        <f>VLOOKUP(B1487,DS!$D$3:$I$2489,3,0)</f>
        <v>#N/A</v>
      </c>
      <c r="E1487" s="145" t="e">
        <f>VLOOKUP(B1487,DS!$D$3:$I$2489,5,0)</f>
        <v>#N/A</v>
      </c>
      <c r="F1487" s="145" t="e">
        <f>VLOOKUP(B1487,DS!$D$3:$I$2489,6,0)</f>
        <v>#N/A</v>
      </c>
      <c r="G1487" s="136"/>
      <c r="H1487" s="136"/>
      <c r="I1487" s="136"/>
      <c r="J1487" s="136"/>
      <c r="K1487" s="136"/>
      <c r="L1487" s="136"/>
      <c r="M1487" s="136"/>
      <c r="N1487" s="136"/>
      <c r="O1487" s="146"/>
      <c r="P1487" s="134">
        <f t="shared" si="23"/>
        <v>0</v>
      </c>
      <c r="Q1487" s="135" t="str">
        <f>VLOOKUP(P1487,IDCODE!$A$1:$B$96,2,0)</f>
        <v>Không</v>
      </c>
      <c r="R1487" s="135" t="e">
        <f>VLOOKUP(B1487,DS!$D$3:$P$2489,13,0)</f>
        <v>#N/A</v>
      </c>
    </row>
    <row r="1488" spans="1:18" ht="13.5">
      <c r="A1488" s="133">
        <v>1482</v>
      </c>
      <c r="B1488" s="142">
        <f>DS!D1484</f>
        <v>0</v>
      </c>
      <c r="C1488" s="143" t="e">
        <f>VLOOKUP(B1488,DS!$D$3:$I$2489,2,0)</f>
        <v>#N/A</v>
      </c>
      <c r="D1488" s="144" t="e">
        <f>VLOOKUP(B1488,DS!$D$3:$I$2489,3,0)</f>
        <v>#N/A</v>
      </c>
      <c r="E1488" s="145" t="e">
        <f>VLOOKUP(B1488,DS!$D$3:$I$2489,5,0)</f>
        <v>#N/A</v>
      </c>
      <c r="F1488" s="145" t="e">
        <f>VLOOKUP(B1488,DS!$D$3:$I$2489,6,0)</f>
        <v>#N/A</v>
      </c>
      <c r="G1488" s="136"/>
      <c r="H1488" s="136"/>
      <c r="I1488" s="136"/>
      <c r="J1488" s="136"/>
      <c r="K1488" s="136"/>
      <c r="L1488" s="136"/>
      <c r="M1488" s="136"/>
      <c r="N1488" s="136"/>
      <c r="O1488" s="146"/>
      <c r="P1488" s="134">
        <f t="shared" si="23"/>
        <v>0</v>
      </c>
      <c r="Q1488" s="135" t="str">
        <f>VLOOKUP(P1488,IDCODE!$A$1:$B$96,2,0)</f>
        <v>Không</v>
      </c>
      <c r="R1488" s="135" t="e">
        <f>VLOOKUP(B1488,DS!$D$3:$P$2489,13,0)</f>
        <v>#N/A</v>
      </c>
    </row>
    <row r="1489" spans="1:18" ht="13.5">
      <c r="A1489" s="133">
        <v>1483</v>
      </c>
      <c r="B1489" s="142">
        <f>DS!D1485</f>
        <v>0</v>
      </c>
      <c r="C1489" s="143" t="e">
        <f>VLOOKUP(B1489,DS!$D$3:$I$2489,2,0)</f>
        <v>#N/A</v>
      </c>
      <c r="D1489" s="144" t="e">
        <f>VLOOKUP(B1489,DS!$D$3:$I$2489,3,0)</f>
        <v>#N/A</v>
      </c>
      <c r="E1489" s="145" t="e">
        <f>VLOOKUP(B1489,DS!$D$3:$I$2489,5,0)</f>
        <v>#N/A</v>
      </c>
      <c r="F1489" s="145" t="e">
        <f>VLOOKUP(B1489,DS!$D$3:$I$2489,6,0)</f>
        <v>#N/A</v>
      </c>
      <c r="G1489" s="136"/>
      <c r="H1489" s="136"/>
      <c r="I1489" s="136"/>
      <c r="J1489" s="136"/>
      <c r="K1489" s="136"/>
      <c r="L1489" s="136"/>
      <c r="M1489" s="136"/>
      <c r="N1489" s="136"/>
      <c r="O1489" s="146"/>
      <c r="P1489" s="134">
        <f t="shared" si="23"/>
        <v>0</v>
      </c>
      <c r="Q1489" s="135" t="str">
        <f>VLOOKUP(P1489,IDCODE!$A$1:$B$96,2,0)</f>
        <v>Không</v>
      </c>
      <c r="R1489" s="135" t="e">
        <f>VLOOKUP(B1489,DS!$D$3:$P$2489,13,0)</f>
        <v>#N/A</v>
      </c>
    </row>
    <row r="1490" spans="1:18" ht="13.5">
      <c r="A1490" s="133">
        <v>1484</v>
      </c>
      <c r="B1490" s="142">
        <f>DS!D1486</f>
        <v>0</v>
      </c>
      <c r="C1490" s="143" t="e">
        <f>VLOOKUP(B1490,DS!$D$3:$I$2489,2,0)</f>
        <v>#N/A</v>
      </c>
      <c r="D1490" s="144" t="e">
        <f>VLOOKUP(B1490,DS!$D$3:$I$2489,3,0)</f>
        <v>#N/A</v>
      </c>
      <c r="E1490" s="145" t="e">
        <f>VLOOKUP(B1490,DS!$D$3:$I$2489,5,0)</f>
        <v>#N/A</v>
      </c>
      <c r="F1490" s="145" t="e">
        <f>VLOOKUP(B1490,DS!$D$3:$I$2489,6,0)</f>
        <v>#N/A</v>
      </c>
      <c r="G1490" s="136"/>
      <c r="H1490" s="136"/>
      <c r="I1490" s="136"/>
      <c r="J1490" s="136"/>
      <c r="K1490" s="136"/>
      <c r="L1490" s="136"/>
      <c r="M1490" s="136"/>
      <c r="N1490" s="136"/>
      <c r="O1490" s="146"/>
      <c r="P1490" s="134">
        <f t="shared" si="23"/>
        <v>0</v>
      </c>
      <c r="Q1490" s="135" t="str">
        <f>VLOOKUP(P1490,IDCODE!$A$1:$B$96,2,0)</f>
        <v>Không</v>
      </c>
      <c r="R1490" s="135" t="e">
        <f>VLOOKUP(B1490,DS!$D$3:$P$2489,13,0)</f>
        <v>#N/A</v>
      </c>
    </row>
    <row r="1491" spans="1:18" ht="13.5">
      <c r="A1491" s="133">
        <v>1485</v>
      </c>
      <c r="B1491" s="142">
        <f>DS!D1487</f>
        <v>0</v>
      </c>
      <c r="C1491" s="143" t="e">
        <f>VLOOKUP(B1491,DS!$D$3:$I$2489,2,0)</f>
        <v>#N/A</v>
      </c>
      <c r="D1491" s="144" t="e">
        <f>VLOOKUP(B1491,DS!$D$3:$I$2489,3,0)</f>
        <v>#N/A</v>
      </c>
      <c r="E1491" s="145" t="e">
        <f>VLOOKUP(B1491,DS!$D$3:$I$2489,5,0)</f>
        <v>#N/A</v>
      </c>
      <c r="F1491" s="145" t="e">
        <f>VLOOKUP(B1491,DS!$D$3:$I$2489,6,0)</f>
        <v>#N/A</v>
      </c>
      <c r="G1491" s="136"/>
      <c r="H1491" s="136"/>
      <c r="I1491" s="136"/>
      <c r="J1491" s="136"/>
      <c r="K1491" s="136"/>
      <c r="L1491" s="136"/>
      <c r="M1491" s="136"/>
      <c r="N1491" s="136"/>
      <c r="O1491" s="146"/>
      <c r="P1491" s="134">
        <f t="shared" si="23"/>
        <v>0</v>
      </c>
      <c r="Q1491" s="135" t="str">
        <f>VLOOKUP(P1491,IDCODE!$A$1:$B$96,2,0)</f>
        <v>Không</v>
      </c>
      <c r="R1491" s="135" t="e">
        <f>VLOOKUP(B1491,DS!$D$3:$P$2489,13,0)</f>
        <v>#N/A</v>
      </c>
    </row>
    <row r="1492" spans="1:18" ht="13.5">
      <c r="A1492" s="133">
        <v>1486</v>
      </c>
      <c r="B1492" s="142">
        <f>DS!D1488</f>
        <v>0</v>
      </c>
      <c r="C1492" s="143" t="e">
        <f>VLOOKUP(B1492,DS!$D$3:$I$2489,2,0)</f>
        <v>#N/A</v>
      </c>
      <c r="D1492" s="144" t="e">
        <f>VLOOKUP(B1492,DS!$D$3:$I$2489,3,0)</f>
        <v>#N/A</v>
      </c>
      <c r="E1492" s="145" t="e">
        <f>VLOOKUP(B1492,DS!$D$3:$I$2489,5,0)</f>
        <v>#N/A</v>
      </c>
      <c r="F1492" s="145" t="e">
        <f>VLOOKUP(B1492,DS!$D$3:$I$2489,6,0)</f>
        <v>#N/A</v>
      </c>
      <c r="G1492" s="136"/>
      <c r="H1492" s="136"/>
      <c r="I1492" s="136"/>
      <c r="J1492" s="136"/>
      <c r="K1492" s="136"/>
      <c r="L1492" s="136"/>
      <c r="M1492" s="136"/>
      <c r="N1492" s="136"/>
      <c r="O1492" s="146"/>
      <c r="P1492" s="134">
        <f t="shared" si="23"/>
        <v>0</v>
      </c>
      <c r="Q1492" s="135" t="str">
        <f>VLOOKUP(P1492,IDCODE!$A$1:$B$96,2,0)</f>
        <v>Không</v>
      </c>
      <c r="R1492" s="135" t="e">
        <f>VLOOKUP(B1492,DS!$D$3:$P$2489,13,0)</f>
        <v>#N/A</v>
      </c>
    </row>
    <row r="1493" spans="1:18" ht="13.5">
      <c r="A1493" s="133">
        <v>1487</v>
      </c>
      <c r="B1493" s="142">
        <f>DS!D1489</f>
        <v>0</v>
      </c>
      <c r="C1493" s="143" t="e">
        <f>VLOOKUP(B1493,DS!$D$3:$I$2489,2,0)</f>
        <v>#N/A</v>
      </c>
      <c r="D1493" s="144" t="e">
        <f>VLOOKUP(B1493,DS!$D$3:$I$2489,3,0)</f>
        <v>#N/A</v>
      </c>
      <c r="E1493" s="145" t="e">
        <f>VLOOKUP(B1493,DS!$D$3:$I$2489,5,0)</f>
        <v>#N/A</v>
      </c>
      <c r="F1493" s="145" t="e">
        <f>VLOOKUP(B1493,DS!$D$3:$I$2489,6,0)</f>
        <v>#N/A</v>
      </c>
      <c r="G1493" s="136"/>
      <c r="H1493" s="136"/>
      <c r="I1493" s="136"/>
      <c r="J1493" s="136"/>
      <c r="K1493" s="136"/>
      <c r="L1493" s="136"/>
      <c r="M1493" s="136"/>
      <c r="N1493" s="136"/>
      <c r="O1493" s="146"/>
      <c r="P1493" s="134">
        <f t="shared" si="23"/>
        <v>0</v>
      </c>
      <c r="Q1493" s="135" t="str">
        <f>VLOOKUP(P1493,IDCODE!$A$1:$B$96,2,0)</f>
        <v>Không</v>
      </c>
      <c r="R1493" s="135" t="e">
        <f>VLOOKUP(B1493,DS!$D$3:$P$2489,13,0)</f>
        <v>#N/A</v>
      </c>
    </row>
    <row r="1494" spans="1:18" ht="13.5">
      <c r="A1494" s="133">
        <v>1488</v>
      </c>
      <c r="B1494" s="142">
        <f>DS!D1490</f>
        <v>0</v>
      </c>
      <c r="C1494" s="143" t="e">
        <f>VLOOKUP(B1494,DS!$D$3:$I$2489,2,0)</f>
        <v>#N/A</v>
      </c>
      <c r="D1494" s="144" t="e">
        <f>VLOOKUP(B1494,DS!$D$3:$I$2489,3,0)</f>
        <v>#N/A</v>
      </c>
      <c r="E1494" s="145" t="e">
        <f>VLOOKUP(B1494,DS!$D$3:$I$2489,5,0)</f>
        <v>#N/A</v>
      </c>
      <c r="F1494" s="145" t="e">
        <f>VLOOKUP(B1494,DS!$D$3:$I$2489,6,0)</f>
        <v>#N/A</v>
      </c>
      <c r="G1494" s="136"/>
      <c r="H1494" s="136"/>
      <c r="I1494" s="136"/>
      <c r="J1494" s="136"/>
      <c r="K1494" s="136"/>
      <c r="L1494" s="136"/>
      <c r="M1494" s="136"/>
      <c r="N1494" s="136"/>
      <c r="O1494" s="146"/>
      <c r="P1494" s="134">
        <f t="shared" si="23"/>
        <v>0</v>
      </c>
      <c r="Q1494" s="135" t="str">
        <f>VLOOKUP(P1494,IDCODE!$A$1:$B$96,2,0)</f>
        <v>Không</v>
      </c>
      <c r="R1494" s="135" t="e">
        <f>VLOOKUP(B1494,DS!$D$3:$P$2489,13,0)</f>
        <v>#N/A</v>
      </c>
    </row>
    <row r="1495" spans="1:18" ht="13.5">
      <c r="A1495" s="133">
        <v>1489</v>
      </c>
      <c r="B1495" s="142">
        <f>DS!D1491</f>
        <v>0</v>
      </c>
      <c r="C1495" s="143" t="e">
        <f>VLOOKUP(B1495,DS!$D$3:$I$2489,2,0)</f>
        <v>#N/A</v>
      </c>
      <c r="D1495" s="144" t="e">
        <f>VLOOKUP(B1495,DS!$D$3:$I$2489,3,0)</f>
        <v>#N/A</v>
      </c>
      <c r="E1495" s="145" t="e">
        <f>VLOOKUP(B1495,DS!$D$3:$I$2489,5,0)</f>
        <v>#N/A</v>
      </c>
      <c r="F1495" s="145" t="e">
        <f>VLOOKUP(B1495,DS!$D$3:$I$2489,6,0)</f>
        <v>#N/A</v>
      </c>
      <c r="G1495" s="136"/>
      <c r="H1495" s="136"/>
      <c r="I1495" s="136"/>
      <c r="J1495" s="136"/>
      <c r="K1495" s="136"/>
      <c r="L1495" s="136"/>
      <c r="M1495" s="136"/>
      <c r="N1495" s="136"/>
      <c r="O1495" s="146"/>
      <c r="P1495" s="134">
        <f t="shared" si="23"/>
        <v>0</v>
      </c>
      <c r="Q1495" s="135" t="str">
        <f>VLOOKUP(P1495,IDCODE!$A$1:$B$96,2,0)</f>
        <v>Không</v>
      </c>
      <c r="R1495" s="135" t="e">
        <f>VLOOKUP(B1495,DS!$D$3:$P$2489,13,0)</f>
        <v>#N/A</v>
      </c>
    </row>
    <row r="1496" spans="1:18" ht="13.5">
      <c r="A1496" s="133">
        <v>1490</v>
      </c>
      <c r="B1496" s="142">
        <f>DS!D1492</f>
        <v>0</v>
      </c>
      <c r="C1496" s="143" t="e">
        <f>VLOOKUP(B1496,DS!$D$3:$I$2489,2,0)</f>
        <v>#N/A</v>
      </c>
      <c r="D1496" s="144" t="e">
        <f>VLOOKUP(B1496,DS!$D$3:$I$2489,3,0)</f>
        <v>#N/A</v>
      </c>
      <c r="E1496" s="145" t="e">
        <f>VLOOKUP(B1496,DS!$D$3:$I$2489,5,0)</f>
        <v>#N/A</v>
      </c>
      <c r="F1496" s="145" t="e">
        <f>VLOOKUP(B1496,DS!$D$3:$I$2489,6,0)</f>
        <v>#N/A</v>
      </c>
      <c r="G1496" s="136"/>
      <c r="H1496" s="136"/>
      <c r="I1496" s="136"/>
      <c r="J1496" s="136"/>
      <c r="K1496" s="136"/>
      <c r="L1496" s="136"/>
      <c r="M1496" s="136"/>
      <c r="N1496" s="136"/>
      <c r="O1496" s="146"/>
      <c r="P1496" s="134">
        <f t="shared" si="23"/>
        <v>0</v>
      </c>
      <c r="Q1496" s="135" t="str">
        <f>VLOOKUP(P1496,IDCODE!$A$1:$B$96,2,0)</f>
        <v>Không</v>
      </c>
      <c r="R1496" s="135" t="e">
        <f>VLOOKUP(B1496,DS!$D$3:$P$2489,13,0)</f>
        <v>#N/A</v>
      </c>
    </row>
    <row r="1497" spans="1:18" ht="13.5">
      <c r="A1497" s="133">
        <v>1491</v>
      </c>
      <c r="B1497" s="142">
        <f>DS!D1493</f>
        <v>0</v>
      </c>
      <c r="C1497" s="143" t="e">
        <f>VLOOKUP(B1497,DS!$D$3:$I$2489,2,0)</f>
        <v>#N/A</v>
      </c>
      <c r="D1497" s="144" t="e">
        <f>VLOOKUP(B1497,DS!$D$3:$I$2489,3,0)</f>
        <v>#N/A</v>
      </c>
      <c r="E1497" s="145" t="e">
        <f>VLOOKUP(B1497,DS!$D$3:$I$2489,5,0)</f>
        <v>#N/A</v>
      </c>
      <c r="F1497" s="145" t="e">
        <f>VLOOKUP(B1497,DS!$D$3:$I$2489,6,0)</f>
        <v>#N/A</v>
      </c>
      <c r="G1497" s="136"/>
      <c r="H1497" s="136"/>
      <c r="I1497" s="136"/>
      <c r="J1497" s="136"/>
      <c r="K1497" s="136"/>
      <c r="L1497" s="136"/>
      <c r="M1497" s="136"/>
      <c r="N1497" s="136"/>
      <c r="O1497" s="146"/>
      <c r="P1497" s="134">
        <f t="shared" ref="P1497:P1560" si="24">IF(OR(ISNUMBER(O1497)=FALSE,$P$6&lt;&gt;100%,O1497&lt;4),0,ROUND(SUMPRODUCT($G$6:$O$6,G1497:O1497),1))</f>
        <v>0</v>
      </c>
      <c r="Q1497" s="135" t="str">
        <f>VLOOKUP(P1497,IDCODE!$A$1:$B$96,2,0)</f>
        <v>Không</v>
      </c>
      <c r="R1497" s="135" t="e">
        <f>VLOOKUP(B1497,DS!$D$3:$P$2489,13,0)</f>
        <v>#N/A</v>
      </c>
    </row>
    <row r="1498" spans="1:18" ht="13.5">
      <c r="A1498" s="133">
        <v>1492</v>
      </c>
      <c r="B1498" s="142">
        <f>DS!D1494</f>
        <v>0</v>
      </c>
      <c r="C1498" s="143" t="e">
        <f>VLOOKUP(B1498,DS!$D$3:$I$2489,2,0)</f>
        <v>#N/A</v>
      </c>
      <c r="D1498" s="144" t="e">
        <f>VLOOKUP(B1498,DS!$D$3:$I$2489,3,0)</f>
        <v>#N/A</v>
      </c>
      <c r="E1498" s="145" t="e">
        <f>VLOOKUP(B1498,DS!$D$3:$I$2489,5,0)</f>
        <v>#N/A</v>
      </c>
      <c r="F1498" s="145" t="e">
        <f>VLOOKUP(B1498,DS!$D$3:$I$2489,6,0)</f>
        <v>#N/A</v>
      </c>
      <c r="G1498" s="136"/>
      <c r="H1498" s="136"/>
      <c r="I1498" s="136"/>
      <c r="J1498" s="136"/>
      <c r="K1498" s="136"/>
      <c r="L1498" s="136"/>
      <c r="M1498" s="136"/>
      <c r="N1498" s="136"/>
      <c r="O1498" s="146"/>
      <c r="P1498" s="134">
        <f t="shared" si="24"/>
        <v>0</v>
      </c>
      <c r="Q1498" s="135" t="str">
        <f>VLOOKUP(P1498,IDCODE!$A$1:$B$96,2,0)</f>
        <v>Không</v>
      </c>
      <c r="R1498" s="135" t="e">
        <f>VLOOKUP(B1498,DS!$D$3:$P$2489,13,0)</f>
        <v>#N/A</v>
      </c>
    </row>
    <row r="1499" spans="1:18" ht="13.5">
      <c r="A1499" s="133">
        <v>1493</v>
      </c>
      <c r="B1499" s="142">
        <f>DS!D1495</f>
        <v>0</v>
      </c>
      <c r="C1499" s="143" t="e">
        <f>VLOOKUP(B1499,DS!$D$3:$I$2489,2,0)</f>
        <v>#N/A</v>
      </c>
      <c r="D1499" s="144" t="e">
        <f>VLOOKUP(B1499,DS!$D$3:$I$2489,3,0)</f>
        <v>#N/A</v>
      </c>
      <c r="E1499" s="145" t="e">
        <f>VLOOKUP(B1499,DS!$D$3:$I$2489,5,0)</f>
        <v>#N/A</v>
      </c>
      <c r="F1499" s="145" t="e">
        <f>VLOOKUP(B1499,DS!$D$3:$I$2489,6,0)</f>
        <v>#N/A</v>
      </c>
      <c r="G1499" s="136"/>
      <c r="H1499" s="136"/>
      <c r="I1499" s="136"/>
      <c r="J1499" s="136"/>
      <c r="K1499" s="136"/>
      <c r="L1499" s="136"/>
      <c r="M1499" s="136"/>
      <c r="N1499" s="136"/>
      <c r="O1499" s="146"/>
      <c r="P1499" s="134">
        <f t="shared" si="24"/>
        <v>0</v>
      </c>
      <c r="Q1499" s="135" t="str">
        <f>VLOOKUP(P1499,IDCODE!$A$1:$B$96,2,0)</f>
        <v>Không</v>
      </c>
      <c r="R1499" s="135" t="e">
        <f>VLOOKUP(B1499,DS!$D$3:$P$2489,13,0)</f>
        <v>#N/A</v>
      </c>
    </row>
    <row r="1500" spans="1:18" ht="13.5">
      <c r="A1500" s="133">
        <v>1494</v>
      </c>
      <c r="B1500" s="142">
        <f>DS!D1496</f>
        <v>0</v>
      </c>
      <c r="C1500" s="143" t="e">
        <f>VLOOKUP(B1500,DS!$D$3:$I$2489,2,0)</f>
        <v>#N/A</v>
      </c>
      <c r="D1500" s="144" t="e">
        <f>VLOOKUP(B1500,DS!$D$3:$I$2489,3,0)</f>
        <v>#N/A</v>
      </c>
      <c r="E1500" s="145" t="e">
        <f>VLOOKUP(B1500,DS!$D$3:$I$2489,5,0)</f>
        <v>#N/A</v>
      </c>
      <c r="F1500" s="145" t="e">
        <f>VLOOKUP(B1500,DS!$D$3:$I$2489,6,0)</f>
        <v>#N/A</v>
      </c>
      <c r="G1500" s="136"/>
      <c r="H1500" s="136"/>
      <c r="I1500" s="136"/>
      <c r="J1500" s="136"/>
      <c r="K1500" s="136"/>
      <c r="L1500" s="136"/>
      <c r="M1500" s="136"/>
      <c r="N1500" s="136"/>
      <c r="O1500" s="146"/>
      <c r="P1500" s="134">
        <f t="shared" si="24"/>
        <v>0</v>
      </c>
      <c r="Q1500" s="135" t="str">
        <f>VLOOKUP(P1500,IDCODE!$A$1:$B$96,2,0)</f>
        <v>Không</v>
      </c>
      <c r="R1500" s="135" t="e">
        <f>VLOOKUP(B1500,DS!$D$3:$P$2489,13,0)</f>
        <v>#N/A</v>
      </c>
    </row>
    <row r="1501" spans="1:18" ht="13.5">
      <c r="A1501" s="133">
        <v>1495</v>
      </c>
      <c r="B1501" s="142">
        <f>DS!D1497</f>
        <v>0</v>
      </c>
      <c r="C1501" s="143" t="e">
        <f>VLOOKUP(B1501,DS!$D$3:$I$2489,2,0)</f>
        <v>#N/A</v>
      </c>
      <c r="D1501" s="144" t="e">
        <f>VLOOKUP(B1501,DS!$D$3:$I$2489,3,0)</f>
        <v>#N/A</v>
      </c>
      <c r="E1501" s="145" t="e">
        <f>VLOOKUP(B1501,DS!$D$3:$I$2489,5,0)</f>
        <v>#N/A</v>
      </c>
      <c r="F1501" s="145" t="e">
        <f>VLOOKUP(B1501,DS!$D$3:$I$2489,6,0)</f>
        <v>#N/A</v>
      </c>
      <c r="G1501" s="136"/>
      <c r="H1501" s="136"/>
      <c r="I1501" s="136"/>
      <c r="J1501" s="136"/>
      <c r="K1501" s="136"/>
      <c r="L1501" s="136"/>
      <c r="M1501" s="136"/>
      <c r="N1501" s="136"/>
      <c r="O1501" s="146"/>
      <c r="P1501" s="134">
        <f t="shared" si="24"/>
        <v>0</v>
      </c>
      <c r="Q1501" s="135" t="str">
        <f>VLOOKUP(P1501,IDCODE!$A$1:$B$96,2,0)</f>
        <v>Không</v>
      </c>
      <c r="R1501" s="135" t="e">
        <f>VLOOKUP(B1501,DS!$D$3:$P$2489,13,0)</f>
        <v>#N/A</v>
      </c>
    </row>
    <row r="1502" spans="1:18" ht="13.5">
      <c r="A1502" s="133">
        <v>1496</v>
      </c>
      <c r="B1502" s="142">
        <f>DS!D1498</f>
        <v>0</v>
      </c>
      <c r="C1502" s="143" t="e">
        <f>VLOOKUP(B1502,DS!$D$3:$I$2489,2,0)</f>
        <v>#N/A</v>
      </c>
      <c r="D1502" s="144" t="e">
        <f>VLOOKUP(B1502,DS!$D$3:$I$2489,3,0)</f>
        <v>#N/A</v>
      </c>
      <c r="E1502" s="145" t="e">
        <f>VLOOKUP(B1502,DS!$D$3:$I$2489,5,0)</f>
        <v>#N/A</v>
      </c>
      <c r="F1502" s="145" t="e">
        <f>VLOOKUP(B1502,DS!$D$3:$I$2489,6,0)</f>
        <v>#N/A</v>
      </c>
      <c r="G1502" s="136"/>
      <c r="H1502" s="136"/>
      <c r="I1502" s="136"/>
      <c r="J1502" s="136"/>
      <c r="K1502" s="136"/>
      <c r="L1502" s="136"/>
      <c r="M1502" s="136"/>
      <c r="N1502" s="136"/>
      <c r="O1502" s="146"/>
      <c r="P1502" s="134">
        <f t="shared" si="24"/>
        <v>0</v>
      </c>
      <c r="Q1502" s="135" t="str">
        <f>VLOOKUP(P1502,IDCODE!$A$1:$B$96,2,0)</f>
        <v>Không</v>
      </c>
      <c r="R1502" s="135" t="e">
        <f>VLOOKUP(B1502,DS!$D$3:$P$2489,13,0)</f>
        <v>#N/A</v>
      </c>
    </row>
    <row r="1503" spans="1:18" ht="13.5">
      <c r="A1503" s="133">
        <v>1497</v>
      </c>
      <c r="B1503" s="142">
        <f>DS!D1499</f>
        <v>0</v>
      </c>
      <c r="C1503" s="143" t="e">
        <f>VLOOKUP(B1503,DS!$D$3:$I$2489,2,0)</f>
        <v>#N/A</v>
      </c>
      <c r="D1503" s="144" t="e">
        <f>VLOOKUP(B1503,DS!$D$3:$I$2489,3,0)</f>
        <v>#N/A</v>
      </c>
      <c r="E1503" s="145" t="e">
        <f>VLOOKUP(B1503,DS!$D$3:$I$2489,5,0)</f>
        <v>#N/A</v>
      </c>
      <c r="F1503" s="145" t="e">
        <f>VLOOKUP(B1503,DS!$D$3:$I$2489,6,0)</f>
        <v>#N/A</v>
      </c>
      <c r="G1503" s="136"/>
      <c r="H1503" s="136"/>
      <c r="I1503" s="136"/>
      <c r="J1503" s="136"/>
      <c r="K1503" s="136"/>
      <c r="L1503" s="136"/>
      <c r="M1503" s="136"/>
      <c r="N1503" s="136"/>
      <c r="O1503" s="146"/>
      <c r="P1503" s="134">
        <f t="shared" si="24"/>
        <v>0</v>
      </c>
      <c r="Q1503" s="135" t="str">
        <f>VLOOKUP(P1503,IDCODE!$A$1:$B$96,2,0)</f>
        <v>Không</v>
      </c>
      <c r="R1503" s="135" t="e">
        <f>VLOOKUP(B1503,DS!$D$3:$P$2489,13,0)</f>
        <v>#N/A</v>
      </c>
    </row>
    <row r="1504" spans="1:18" ht="13.5">
      <c r="A1504" s="133">
        <v>1498</v>
      </c>
      <c r="B1504" s="142">
        <f>DS!D1500</f>
        <v>0</v>
      </c>
      <c r="C1504" s="143" t="e">
        <f>VLOOKUP(B1504,DS!$D$3:$I$2489,2,0)</f>
        <v>#N/A</v>
      </c>
      <c r="D1504" s="144" t="e">
        <f>VLOOKUP(B1504,DS!$D$3:$I$2489,3,0)</f>
        <v>#N/A</v>
      </c>
      <c r="E1504" s="145" t="e">
        <f>VLOOKUP(B1504,DS!$D$3:$I$2489,5,0)</f>
        <v>#N/A</v>
      </c>
      <c r="F1504" s="145" t="e">
        <f>VLOOKUP(B1504,DS!$D$3:$I$2489,6,0)</f>
        <v>#N/A</v>
      </c>
      <c r="G1504" s="136"/>
      <c r="H1504" s="136"/>
      <c r="I1504" s="136"/>
      <c r="J1504" s="136"/>
      <c r="K1504" s="136"/>
      <c r="L1504" s="136"/>
      <c r="M1504" s="136"/>
      <c r="N1504" s="136"/>
      <c r="O1504" s="146"/>
      <c r="P1504" s="134">
        <f t="shared" si="24"/>
        <v>0</v>
      </c>
      <c r="Q1504" s="135" t="str">
        <f>VLOOKUP(P1504,IDCODE!$A$1:$B$96,2,0)</f>
        <v>Không</v>
      </c>
      <c r="R1504" s="135" t="e">
        <f>VLOOKUP(B1504,DS!$D$3:$P$2489,13,0)</f>
        <v>#N/A</v>
      </c>
    </row>
    <row r="1505" spans="1:18" ht="13.5">
      <c r="A1505" s="133">
        <v>1499</v>
      </c>
      <c r="B1505" s="142">
        <f>DS!D1501</f>
        <v>0</v>
      </c>
      <c r="C1505" s="143" t="e">
        <f>VLOOKUP(B1505,DS!$D$3:$I$2489,2,0)</f>
        <v>#N/A</v>
      </c>
      <c r="D1505" s="144" t="e">
        <f>VLOOKUP(B1505,DS!$D$3:$I$2489,3,0)</f>
        <v>#N/A</v>
      </c>
      <c r="E1505" s="145" t="e">
        <f>VLOOKUP(B1505,DS!$D$3:$I$2489,5,0)</f>
        <v>#N/A</v>
      </c>
      <c r="F1505" s="145" t="e">
        <f>VLOOKUP(B1505,DS!$D$3:$I$2489,6,0)</f>
        <v>#N/A</v>
      </c>
      <c r="G1505" s="136"/>
      <c r="H1505" s="136"/>
      <c r="I1505" s="136"/>
      <c r="J1505" s="136"/>
      <c r="K1505" s="136"/>
      <c r="L1505" s="136"/>
      <c r="M1505" s="136"/>
      <c r="N1505" s="136"/>
      <c r="O1505" s="146"/>
      <c r="P1505" s="134">
        <f t="shared" si="24"/>
        <v>0</v>
      </c>
      <c r="Q1505" s="135" t="str">
        <f>VLOOKUP(P1505,IDCODE!$A$1:$B$96,2,0)</f>
        <v>Không</v>
      </c>
      <c r="R1505" s="135" t="e">
        <f>VLOOKUP(B1505,DS!$D$3:$P$2489,13,0)</f>
        <v>#N/A</v>
      </c>
    </row>
    <row r="1506" spans="1:18" ht="13.5">
      <c r="A1506" s="133">
        <v>1500</v>
      </c>
      <c r="B1506" s="142">
        <f>DS!D1502</f>
        <v>0</v>
      </c>
      <c r="C1506" s="143" t="e">
        <f>VLOOKUP(B1506,DS!$D$3:$I$2489,2,0)</f>
        <v>#N/A</v>
      </c>
      <c r="D1506" s="144" t="e">
        <f>VLOOKUP(B1506,DS!$D$3:$I$2489,3,0)</f>
        <v>#N/A</v>
      </c>
      <c r="E1506" s="145" t="e">
        <f>VLOOKUP(B1506,DS!$D$3:$I$2489,5,0)</f>
        <v>#N/A</v>
      </c>
      <c r="F1506" s="145" t="e">
        <f>VLOOKUP(B1506,DS!$D$3:$I$2489,6,0)</f>
        <v>#N/A</v>
      </c>
      <c r="G1506" s="136"/>
      <c r="H1506" s="136"/>
      <c r="I1506" s="136"/>
      <c r="J1506" s="136"/>
      <c r="K1506" s="136"/>
      <c r="L1506" s="136"/>
      <c r="M1506" s="136"/>
      <c r="N1506" s="136"/>
      <c r="O1506" s="146"/>
      <c r="P1506" s="134">
        <f t="shared" si="24"/>
        <v>0</v>
      </c>
      <c r="Q1506" s="135" t="str">
        <f>VLOOKUP(P1506,IDCODE!$A$1:$B$96,2,0)</f>
        <v>Không</v>
      </c>
      <c r="R1506" s="135" t="e">
        <f>VLOOKUP(B1506,DS!$D$3:$P$2489,13,0)</f>
        <v>#N/A</v>
      </c>
    </row>
    <row r="1507" spans="1:18" ht="13.5">
      <c r="A1507" s="133">
        <v>1501</v>
      </c>
      <c r="B1507" s="142">
        <f>DS!D1503</f>
        <v>0</v>
      </c>
      <c r="C1507" s="143" t="e">
        <f>VLOOKUP(B1507,DS!$D$3:$I$2489,2,0)</f>
        <v>#N/A</v>
      </c>
      <c r="D1507" s="144" t="e">
        <f>VLOOKUP(B1507,DS!$D$3:$I$2489,3,0)</f>
        <v>#N/A</v>
      </c>
      <c r="E1507" s="145" t="e">
        <f>VLOOKUP(B1507,DS!$D$3:$I$2489,5,0)</f>
        <v>#N/A</v>
      </c>
      <c r="F1507" s="145" t="e">
        <f>VLOOKUP(B1507,DS!$D$3:$I$2489,6,0)</f>
        <v>#N/A</v>
      </c>
      <c r="G1507" s="136"/>
      <c r="H1507" s="136"/>
      <c r="I1507" s="136"/>
      <c r="J1507" s="136"/>
      <c r="K1507" s="136"/>
      <c r="L1507" s="136"/>
      <c r="M1507" s="136"/>
      <c r="N1507" s="136"/>
      <c r="O1507" s="146"/>
      <c r="P1507" s="134">
        <f t="shared" si="24"/>
        <v>0</v>
      </c>
      <c r="Q1507" s="135" t="str">
        <f>VLOOKUP(P1507,IDCODE!$A$1:$B$96,2,0)</f>
        <v>Không</v>
      </c>
      <c r="R1507" s="135" t="e">
        <f>VLOOKUP(B1507,DS!$D$3:$P$2489,13,0)</f>
        <v>#N/A</v>
      </c>
    </row>
    <row r="1508" spans="1:18" ht="13.5">
      <c r="A1508" s="133">
        <v>1502</v>
      </c>
      <c r="B1508" s="142">
        <f>DS!D1504</f>
        <v>0</v>
      </c>
      <c r="C1508" s="143" t="e">
        <f>VLOOKUP(B1508,DS!$D$3:$I$2489,2,0)</f>
        <v>#N/A</v>
      </c>
      <c r="D1508" s="144" t="e">
        <f>VLOOKUP(B1508,DS!$D$3:$I$2489,3,0)</f>
        <v>#N/A</v>
      </c>
      <c r="E1508" s="145" t="e">
        <f>VLOOKUP(B1508,DS!$D$3:$I$2489,5,0)</f>
        <v>#N/A</v>
      </c>
      <c r="F1508" s="145" t="e">
        <f>VLOOKUP(B1508,DS!$D$3:$I$2489,6,0)</f>
        <v>#N/A</v>
      </c>
      <c r="G1508" s="136"/>
      <c r="H1508" s="136"/>
      <c r="I1508" s="136"/>
      <c r="J1508" s="136"/>
      <c r="K1508" s="136"/>
      <c r="L1508" s="136"/>
      <c r="M1508" s="136"/>
      <c r="N1508" s="136"/>
      <c r="O1508" s="146"/>
      <c r="P1508" s="134">
        <f t="shared" si="24"/>
        <v>0</v>
      </c>
      <c r="Q1508" s="135" t="str">
        <f>VLOOKUP(P1508,IDCODE!$A$1:$B$96,2,0)</f>
        <v>Không</v>
      </c>
      <c r="R1508" s="135" t="e">
        <f>VLOOKUP(B1508,DS!$D$3:$P$2489,13,0)</f>
        <v>#N/A</v>
      </c>
    </row>
    <row r="1509" spans="1:18" ht="13.5">
      <c r="A1509" s="133">
        <v>1503</v>
      </c>
      <c r="B1509" s="142">
        <f>DS!D1505</f>
        <v>0</v>
      </c>
      <c r="C1509" s="143" t="e">
        <f>VLOOKUP(B1509,DS!$D$3:$I$2489,2,0)</f>
        <v>#N/A</v>
      </c>
      <c r="D1509" s="144" t="e">
        <f>VLOOKUP(B1509,DS!$D$3:$I$2489,3,0)</f>
        <v>#N/A</v>
      </c>
      <c r="E1509" s="145" t="e">
        <f>VLOOKUP(B1509,DS!$D$3:$I$2489,5,0)</f>
        <v>#N/A</v>
      </c>
      <c r="F1509" s="145" t="e">
        <f>VLOOKUP(B1509,DS!$D$3:$I$2489,6,0)</f>
        <v>#N/A</v>
      </c>
      <c r="G1509" s="136"/>
      <c r="H1509" s="136"/>
      <c r="I1509" s="136"/>
      <c r="J1509" s="136"/>
      <c r="K1509" s="136"/>
      <c r="L1509" s="136"/>
      <c r="M1509" s="136"/>
      <c r="N1509" s="136"/>
      <c r="O1509" s="146"/>
      <c r="P1509" s="134">
        <f t="shared" si="24"/>
        <v>0</v>
      </c>
      <c r="Q1509" s="135" t="str">
        <f>VLOOKUP(P1509,IDCODE!$A$1:$B$96,2,0)</f>
        <v>Không</v>
      </c>
      <c r="R1509" s="135" t="e">
        <f>VLOOKUP(B1509,DS!$D$3:$P$2489,13,0)</f>
        <v>#N/A</v>
      </c>
    </row>
    <row r="1510" spans="1:18" ht="13.5">
      <c r="A1510" s="133">
        <v>1504</v>
      </c>
      <c r="B1510" s="142">
        <f>DS!D1506</f>
        <v>0</v>
      </c>
      <c r="C1510" s="143" t="e">
        <f>VLOOKUP(B1510,DS!$D$3:$I$2489,2,0)</f>
        <v>#N/A</v>
      </c>
      <c r="D1510" s="144" t="e">
        <f>VLOOKUP(B1510,DS!$D$3:$I$2489,3,0)</f>
        <v>#N/A</v>
      </c>
      <c r="E1510" s="145" t="e">
        <f>VLOOKUP(B1510,DS!$D$3:$I$2489,5,0)</f>
        <v>#N/A</v>
      </c>
      <c r="F1510" s="145" t="e">
        <f>VLOOKUP(B1510,DS!$D$3:$I$2489,6,0)</f>
        <v>#N/A</v>
      </c>
      <c r="G1510" s="136"/>
      <c r="H1510" s="136"/>
      <c r="I1510" s="136"/>
      <c r="J1510" s="136"/>
      <c r="K1510" s="136"/>
      <c r="L1510" s="136"/>
      <c r="M1510" s="136"/>
      <c r="N1510" s="136"/>
      <c r="O1510" s="146"/>
      <c r="P1510" s="134">
        <f t="shared" si="24"/>
        <v>0</v>
      </c>
      <c r="Q1510" s="135" t="str">
        <f>VLOOKUP(P1510,IDCODE!$A$1:$B$96,2,0)</f>
        <v>Không</v>
      </c>
      <c r="R1510" s="135" t="e">
        <f>VLOOKUP(B1510,DS!$D$3:$P$2489,13,0)</f>
        <v>#N/A</v>
      </c>
    </row>
    <row r="1511" spans="1:18" ht="13.5">
      <c r="A1511" s="133">
        <v>1505</v>
      </c>
      <c r="B1511" s="142">
        <f>DS!D1507</f>
        <v>0</v>
      </c>
      <c r="C1511" s="143" t="e">
        <f>VLOOKUP(B1511,DS!$D$3:$I$2489,2,0)</f>
        <v>#N/A</v>
      </c>
      <c r="D1511" s="144" t="e">
        <f>VLOOKUP(B1511,DS!$D$3:$I$2489,3,0)</f>
        <v>#N/A</v>
      </c>
      <c r="E1511" s="145" t="e">
        <f>VLOOKUP(B1511,DS!$D$3:$I$2489,5,0)</f>
        <v>#N/A</v>
      </c>
      <c r="F1511" s="145" t="e">
        <f>VLOOKUP(B1511,DS!$D$3:$I$2489,6,0)</f>
        <v>#N/A</v>
      </c>
      <c r="G1511" s="136"/>
      <c r="H1511" s="136"/>
      <c r="I1511" s="136"/>
      <c r="J1511" s="136"/>
      <c r="K1511" s="136"/>
      <c r="L1511" s="136"/>
      <c r="M1511" s="136"/>
      <c r="N1511" s="136"/>
      <c r="O1511" s="146"/>
      <c r="P1511" s="134">
        <f t="shared" si="24"/>
        <v>0</v>
      </c>
      <c r="Q1511" s="135" t="str">
        <f>VLOOKUP(P1511,IDCODE!$A$1:$B$96,2,0)</f>
        <v>Không</v>
      </c>
      <c r="R1511" s="135" t="e">
        <f>VLOOKUP(B1511,DS!$D$3:$P$2489,13,0)</f>
        <v>#N/A</v>
      </c>
    </row>
    <row r="1512" spans="1:18" ht="13.5">
      <c r="A1512" s="133">
        <v>1506</v>
      </c>
      <c r="B1512" s="142">
        <f>DS!D1508</f>
        <v>0</v>
      </c>
      <c r="C1512" s="143" t="e">
        <f>VLOOKUP(B1512,DS!$D$3:$I$2489,2,0)</f>
        <v>#N/A</v>
      </c>
      <c r="D1512" s="144" t="e">
        <f>VLOOKUP(B1512,DS!$D$3:$I$2489,3,0)</f>
        <v>#N/A</v>
      </c>
      <c r="E1512" s="145" t="e">
        <f>VLOOKUP(B1512,DS!$D$3:$I$2489,5,0)</f>
        <v>#N/A</v>
      </c>
      <c r="F1512" s="145" t="e">
        <f>VLOOKUP(B1512,DS!$D$3:$I$2489,6,0)</f>
        <v>#N/A</v>
      </c>
      <c r="G1512" s="136"/>
      <c r="H1512" s="136"/>
      <c r="I1512" s="136"/>
      <c r="J1512" s="136"/>
      <c r="K1512" s="136"/>
      <c r="L1512" s="136"/>
      <c r="M1512" s="136"/>
      <c r="N1512" s="136"/>
      <c r="O1512" s="146"/>
      <c r="P1512" s="134">
        <f t="shared" si="24"/>
        <v>0</v>
      </c>
      <c r="Q1512" s="135" t="str">
        <f>VLOOKUP(P1512,IDCODE!$A$1:$B$96,2,0)</f>
        <v>Không</v>
      </c>
      <c r="R1512" s="135" t="e">
        <f>VLOOKUP(B1512,DS!$D$3:$P$2489,13,0)</f>
        <v>#N/A</v>
      </c>
    </row>
    <row r="1513" spans="1:18" ht="13.5">
      <c r="A1513" s="133">
        <v>1507</v>
      </c>
      <c r="B1513" s="142">
        <f>DS!D1509</f>
        <v>0</v>
      </c>
      <c r="C1513" s="143" t="e">
        <f>VLOOKUP(B1513,DS!$D$3:$I$2489,2,0)</f>
        <v>#N/A</v>
      </c>
      <c r="D1513" s="144" t="e">
        <f>VLOOKUP(B1513,DS!$D$3:$I$2489,3,0)</f>
        <v>#N/A</v>
      </c>
      <c r="E1513" s="145" t="e">
        <f>VLOOKUP(B1513,DS!$D$3:$I$2489,5,0)</f>
        <v>#N/A</v>
      </c>
      <c r="F1513" s="145" t="e">
        <f>VLOOKUP(B1513,DS!$D$3:$I$2489,6,0)</f>
        <v>#N/A</v>
      </c>
      <c r="G1513" s="136"/>
      <c r="H1513" s="136"/>
      <c r="I1513" s="136"/>
      <c r="J1513" s="136"/>
      <c r="K1513" s="136"/>
      <c r="L1513" s="136"/>
      <c r="M1513" s="136"/>
      <c r="N1513" s="136"/>
      <c r="O1513" s="146"/>
      <c r="P1513" s="134">
        <f t="shared" si="24"/>
        <v>0</v>
      </c>
      <c r="Q1513" s="135" t="str">
        <f>VLOOKUP(P1513,IDCODE!$A$1:$B$96,2,0)</f>
        <v>Không</v>
      </c>
      <c r="R1513" s="135" t="e">
        <f>VLOOKUP(B1513,DS!$D$3:$P$2489,13,0)</f>
        <v>#N/A</v>
      </c>
    </row>
    <row r="1514" spans="1:18" ht="13.5">
      <c r="A1514" s="133">
        <v>1508</v>
      </c>
      <c r="B1514" s="142">
        <f>DS!D1510</f>
        <v>0</v>
      </c>
      <c r="C1514" s="143" t="e">
        <f>VLOOKUP(B1514,DS!$D$3:$I$2489,2,0)</f>
        <v>#N/A</v>
      </c>
      <c r="D1514" s="144" t="e">
        <f>VLOOKUP(B1514,DS!$D$3:$I$2489,3,0)</f>
        <v>#N/A</v>
      </c>
      <c r="E1514" s="145" t="e">
        <f>VLOOKUP(B1514,DS!$D$3:$I$2489,5,0)</f>
        <v>#N/A</v>
      </c>
      <c r="F1514" s="145" t="e">
        <f>VLOOKUP(B1514,DS!$D$3:$I$2489,6,0)</f>
        <v>#N/A</v>
      </c>
      <c r="G1514" s="136"/>
      <c r="H1514" s="136"/>
      <c r="I1514" s="136"/>
      <c r="J1514" s="136"/>
      <c r="K1514" s="136"/>
      <c r="L1514" s="136"/>
      <c r="M1514" s="136"/>
      <c r="N1514" s="136"/>
      <c r="O1514" s="146"/>
      <c r="P1514" s="134">
        <f t="shared" si="24"/>
        <v>0</v>
      </c>
      <c r="Q1514" s="135" t="str">
        <f>VLOOKUP(P1514,IDCODE!$A$1:$B$96,2,0)</f>
        <v>Không</v>
      </c>
      <c r="R1514" s="135" t="e">
        <f>VLOOKUP(B1514,DS!$D$3:$P$2489,13,0)</f>
        <v>#N/A</v>
      </c>
    </row>
    <row r="1515" spans="1:18" ht="13.5">
      <c r="A1515" s="133">
        <v>1509</v>
      </c>
      <c r="B1515" s="142">
        <f>DS!D1511</f>
        <v>0</v>
      </c>
      <c r="C1515" s="143" t="e">
        <f>VLOOKUP(B1515,DS!$D$3:$I$2489,2,0)</f>
        <v>#N/A</v>
      </c>
      <c r="D1515" s="144" t="e">
        <f>VLOOKUP(B1515,DS!$D$3:$I$2489,3,0)</f>
        <v>#N/A</v>
      </c>
      <c r="E1515" s="145" t="e">
        <f>VLOOKUP(B1515,DS!$D$3:$I$2489,5,0)</f>
        <v>#N/A</v>
      </c>
      <c r="F1515" s="145" t="e">
        <f>VLOOKUP(B1515,DS!$D$3:$I$2489,6,0)</f>
        <v>#N/A</v>
      </c>
      <c r="G1515" s="136"/>
      <c r="H1515" s="136"/>
      <c r="I1515" s="136"/>
      <c r="J1515" s="136"/>
      <c r="K1515" s="136"/>
      <c r="L1515" s="136"/>
      <c r="M1515" s="136"/>
      <c r="N1515" s="136"/>
      <c r="O1515" s="146"/>
      <c r="P1515" s="134">
        <f t="shared" si="24"/>
        <v>0</v>
      </c>
      <c r="Q1515" s="135" t="str">
        <f>VLOOKUP(P1515,IDCODE!$A$1:$B$96,2,0)</f>
        <v>Không</v>
      </c>
      <c r="R1515" s="135" t="e">
        <f>VLOOKUP(B1515,DS!$D$3:$P$2489,13,0)</f>
        <v>#N/A</v>
      </c>
    </row>
    <row r="1516" spans="1:18" ht="13.5">
      <c r="A1516" s="133">
        <v>1510</v>
      </c>
      <c r="B1516" s="142">
        <f>DS!D1512</f>
        <v>0</v>
      </c>
      <c r="C1516" s="143" t="e">
        <f>VLOOKUP(B1516,DS!$D$3:$I$2489,2,0)</f>
        <v>#N/A</v>
      </c>
      <c r="D1516" s="144" t="e">
        <f>VLOOKUP(B1516,DS!$D$3:$I$2489,3,0)</f>
        <v>#N/A</v>
      </c>
      <c r="E1516" s="145" t="e">
        <f>VLOOKUP(B1516,DS!$D$3:$I$2489,5,0)</f>
        <v>#N/A</v>
      </c>
      <c r="F1516" s="145" t="e">
        <f>VLOOKUP(B1516,DS!$D$3:$I$2489,6,0)</f>
        <v>#N/A</v>
      </c>
      <c r="G1516" s="136"/>
      <c r="H1516" s="136"/>
      <c r="I1516" s="136"/>
      <c r="J1516" s="136"/>
      <c r="K1516" s="136"/>
      <c r="L1516" s="136"/>
      <c r="M1516" s="136"/>
      <c r="N1516" s="136"/>
      <c r="O1516" s="146"/>
      <c r="P1516" s="134">
        <f t="shared" si="24"/>
        <v>0</v>
      </c>
      <c r="Q1516" s="135" t="str">
        <f>VLOOKUP(P1516,IDCODE!$A$1:$B$96,2,0)</f>
        <v>Không</v>
      </c>
      <c r="R1516" s="135" t="e">
        <f>VLOOKUP(B1516,DS!$D$3:$P$2489,13,0)</f>
        <v>#N/A</v>
      </c>
    </row>
    <row r="1517" spans="1:18" ht="13.5">
      <c r="A1517" s="133">
        <v>1511</v>
      </c>
      <c r="B1517" s="142">
        <f>DS!D1513</f>
        <v>0</v>
      </c>
      <c r="C1517" s="143" t="e">
        <f>VLOOKUP(B1517,DS!$D$3:$I$2489,2,0)</f>
        <v>#N/A</v>
      </c>
      <c r="D1517" s="144" t="e">
        <f>VLOOKUP(B1517,DS!$D$3:$I$2489,3,0)</f>
        <v>#N/A</v>
      </c>
      <c r="E1517" s="145" t="e">
        <f>VLOOKUP(B1517,DS!$D$3:$I$2489,5,0)</f>
        <v>#N/A</v>
      </c>
      <c r="F1517" s="145" t="e">
        <f>VLOOKUP(B1517,DS!$D$3:$I$2489,6,0)</f>
        <v>#N/A</v>
      </c>
      <c r="G1517" s="136"/>
      <c r="H1517" s="136"/>
      <c r="I1517" s="136"/>
      <c r="J1517" s="136"/>
      <c r="K1517" s="136"/>
      <c r="L1517" s="136"/>
      <c r="M1517" s="136"/>
      <c r="N1517" s="136"/>
      <c r="O1517" s="146"/>
      <c r="P1517" s="134">
        <f t="shared" si="24"/>
        <v>0</v>
      </c>
      <c r="Q1517" s="135" t="str">
        <f>VLOOKUP(P1517,IDCODE!$A$1:$B$96,2,0)</f>
        <v>Không</v>
      </c>
      <c r="R1517" s="135" t="e">
        <f>VLOOKUP(B1517,DS!$D$3:$P$2489,13,0)</f>
        <v>#N/A</v>
      </c>
    </row>
    <row r="1518" spans="1:18" ht="13.5">
      <c r="A1518" s="133">
        <v>1512</v>
      </c>
      <c r="B1518" s="142">
        <f>DS!D1514</f>
        <v>0</v>
      </c>
      <c r="C1518" s="143" t="e">
        <f>VLOOKUP(B1518,DS!$D$3:$I$2489,2,0)</f>
        <v>#N/A</v>
      </c>
      <c r="D1518" s="144" t="e">
        <f>VLOOKUP(B1518,DS!$D$3:$I$2489,3,0)</f>
        <v>#N/A</v>
      </c>
      <c r="E1518" s="145" t="e">
        <f>VLOOKUP(B1518,DS!$D$3:$I$2489,5,0)</f>
        <v>#N/A</v>
      </c>
      <c r="F1518" s="145" t="e">
        <f>VLOOKUP(B1518,DS!$D$3:$I$2489,6,0)</f>
        <v>#N/A</v>
      </c>
      <c r="G1518" s="136"/>
      <c r="H1518" s="136"/>
      <c r="I1518" s="136"/>
      <c r="J1518" s="136"/>
      <c r="K1518" s="136"/>
      <c r="L1518" s="136"/>
      <c r="M1518" s="136"/>
      <c r="N1518" s="136"/>
      <c r="O1518" s="146"/>
      <c r="P1518" s="134">
        <f t="shared" si="24"/>
        <v>0</v>
      </c>
      <c r="Q1518" s="135" t="str">
        <f>VLOOKUP(P1518,IDCODE!$A$1:$B$96,2,0)</f>
        <v>Không</v>
      </c>
      <c r="R1518" s="135" t="e">
        <f>VLOOKUP(B1518,DS!$D$3:$P$2489,13,0)</f>
        <v>#N/A</v>
      </c>
    </row>
    <row r="1519" spans="1:18" ht="13.5">
      <c r="A1519" s="133">
        <v>1513</v>
      </c>
      <c r="B1519" s="142">
        <f>DS!D1515</f>
        <v>0</v>
      </c>
      <c r="C1519" s="143" t="e">
        <f>VLOOKUP(B1519,DS!$D$3:$I$2489,2,0)</f>
        <v>#N/A</v>
      </c>
      <c r="D1519" s="144" t="e">
        <f>VLOOKUP(B1519,DS!$D$3:$I$2489,3,0)</f>
        <v>#N/A</v>
      </c>
      <c r="E1519" s="145" t="e">
        <f>VLOOKUP(B1519,DS!$D$3:$I$2489,5,0)</f>
        <v>#N/A</v>
      </c>
      <c r="F1519" s="145" t="e">
        <f>VLOOKUP(B1519,DS!$D$3:$I$2489,6,0)</f>
        <v>#N/A</v>
      </c>
      <c r="G1519" s="136"/>
      <c r="H1519" s="136"/>
      <c r="I1519" s="136"/>
      <c r="J1519" s="136"/>
      <c r="K1519" s="136"/>
      <c r="L1519" s="136"/>
      <c r="M1519" s="136"/>
      <c r="N1519" s="136"/>
      <c r="O1519" s="146"/>
      <c r="P1519" s="134">
        <f t="shared" si="24"/>
        <v>0</v>
      </c>
      <c r="Q1519" s="135" t="str">
        <f>VLOOKUP(P1519,IDCODE!$A$1:$B$96,2,0)</f>
        <v>Không</v>
      </c>
      <c r="R1519" s="135" t="e">
        <f>VLOOKUP(B1519,DS!$D$3:$P$2489,13,0)</f>
        <v>#N/A</v>
      </c>
    </row>
    <row r="1520" spans="1:18" ht="13.5">
      <c r="A1520" s="133">
        <v>1514</v>
      </c>
      <c r="B1520" s="142">
        <f>DS!D1516</f>
        <v>0</v>
      </c>
      <c r="C1520" s="143" t="e">
        <f>VLOOKUP(B1520,DS!$D$3:$I$2489,2,0)</f>
        <v>#N/A</v>
      </c>
      <c r="D1520" s="144" t="e">
        <f>VLOOKUP(B1520,DS!$D$3:$I$2489,3,0)</f>
        <v>#N/A</v>
      </c>
      <c r="E1520" s="145" t="e">
        <f>VLOOKUP(B1520,DS!$D$3:$I$2489,5,0)</f>
        <v>#N/A</v>
      </c>
      <c r="F1520" s="145" t="e">
        <f>VLOOKUP(B1520,DS!$D$3:$I$2489,6,0)</f>
        <v>#N/A</v>
      </c>
      <c r="G1520" s="136"/>
      <c r="H1520" s="136"/>
      <c r="I1520" s="136"/>
      <c r="J1520" s="136"/>
      <c r="K1520" s="136"/>
      <c r="L1520" s="136"/>
      <c r="M1520" s="136"/>
      <c r="N1520" s="136"/>
      <c r="O1520" s="146"/>
      <c r="P1520" s="134">
        <f t="shared" si="24"/>
        <v>0</v>
      </c>
      <c r="Q1520" s="135" t="str">
        <f>VLOOKUP(P1520,IDCODE!$A$1:$B$96,2,0)</f>
        <v>Không</v>
      </c>
      <c r="R1520" s="135" t="e">
        <f>VLOOKUP(B1520,DS!$D$3:$P$2489,13,0)</f>
        <v>#N/A</v>
      </c>
    </row>
    <row r="1521" spans="1:18" ht="13.5">
      <c r="A1521" s="133">
        <v>1515</v>
      </c>
      <c r="B1521" s="142">
        <f>DS!D1517</f>
        <v>0</v>
      </c>
      <c r="C1521" s="143" t="e">
        <f>VLOOKUP(B1521,DS!$D$3:$I$2489,2,0)</f>
        <v>#N/A</v>
      </c>
      <c r="D1521" s="144" t="e">
        <f>VLOOKUP(B1521,DS!$D$3:$I$2489,3,0)</f>
        <v>#N/A</v>
      </c>
      <c r="E1521" s="145" t="e">
        <f>VLOOKUP(B1521,DS!$D$3:$I$2489,5,0)</f>
        <v>#N/A</v>
      </c>
      <c r="F1521" s="145" t="e">
        <f>VLOOKUP(B1521,DS!$D$3:$I$2489,6,0)</f>
        <v>#N/A</v>
      </c>
      <c r="G1521" s="136"/>
      <c r="H1521" s="136"/>
      <c r="I1521" s="136"/>
      <c r="J1521" s="136"/>
      <c r="K1521" s="136"/>
      <c r="L1521" s="136"/>
      <c r="M1521" s="136"/>
      <c r="N1521" s="136"/>
      <c r="O1521" s="146"/>
      <c r="P1521" s="134">
        <f t="shared" si="24"/>
        <v>0</v>
      </c>
      <c r="Q1521" s="135" t="str">
        <f>VLOOKUP(P1521,IDCODE!$A$1:$B$96,2,0)</f>
        <v>Không</v>
      </c>
      <c r="R1521" s="135" t="e">
        <f>VLOOKUP(B1521,DS!$D$3:$P$2489,13,0)</f>
        <v>#N/A</v>
      </c>
    </row>
    <row r="1522" spans="1:18" ht="13.5">
      <c r="A1522" s="133">
        <v>1516</v>
      </c>
      <c r="B1522" s="142">
        <f>DS!D1518</f>
        <v>0</v>
      </c>
      <c r="C1522" s="143" t="e">
        <f>VLOOKUP(B1522,DS!$D$3:$I$2489,2,0)</f>
        <v>#N/A</v>
      </c>
      <c r="D1522" s="144" t="e">
        <f>VLOOKUP(B1522,DS!$D$3:$I$2489,3,0)</f>
        <v>#N/A</v>
      </c>
      <c r="E1522" s="145" t="e">
        <f>VLOOKUP(B1522,DS!$D$3:$I$2489,5,0)</f>
        <v>#N/A</v>
      </c>
      <c r="F1522" s="145" t="e">
        <f>VLOOKUP(B1522,DS!$D$3:$I$2489,6,0)</f>
        <v>#N/A</v>
      </c>
      <c r="G1522" s="136"/>
      <c r="H1522" s="136"/>
      <c r="I1522" s="136"/>
      <c r="J1522" s="136"/>
      <c r="K1522" s="136"/>
      <c r="L1522" s="136"/>
      <c r="M1522" s="136"/>
      <c r="N1522" s="136"/>
      <c r="O1522" s="146"/>
      <c r="P1522" s="134">
        <f t="shared" si="24"/>
        <v>0</v>
      </c>
      <c r="Q1522" s="135" t="str">
        <f>VLOOKUP(P1522,IDCODE!$A$1:$B$96,2,0)</f>
        <v>Không</v>
      </c>
      <c r="R1522" s="135" t="e">
        <f>VLOOKUP(B1522,DS!$D$3:$P$2489,13,0)</f>
        <v>#N/A</v>
      </c>
    </row>
    <row r="1523" spans="1:18" ht="13.5">
      <c r="A1523" s="133">
        <v>1517</v>
      </c>
      <c r="B1523" s="142">
        <f>DS!D1519</f>
        <v>0</v>
      </c>
      <c r="C1523" s="143" t="e">
        <f>VLOOKUP(B1523,DS!$D$3:$I$2489,2,0)</f>
        <v>#N/A</v>
      </c>
      <c r="D1523" s="144" t="e">
        <f>VLOOKUP(B1523,DS!$D$3:$I$2489,3,0)</f>
        <v>#N/A</v>
      </c>
      <c r="E1523" s="145" t="e">
        <f>VLOOKUP(B1523,DS!$D$3:$I$2489,5,0)</f>
        <v>#N/A</v>
      </c>
      <c r="F1523" s="145" t="e">
        <f>VLOOKUP(B1523,DS!$D$3:$I$2489,6,0)</f>
        <v>#N/A</v>
      </c>
      <c r="G1523" s="136"/>
      <c r="H1523" s="136"/>
      <c r="I1523" s="136"/>
      <c r="J1523" s="136"/>
      <c r="K1523" s="136"/>
      <c r="L1523" s="136"/>
      <c r="M1523" s="136"/>
      <c r="N1523" s="136"/>
      <c r="O1523" s="146"/>
      <c r="P1523" s="134">
        <f t="shared" si="24"/>
        <v>0</v>
      </c>
      <c r="Q1523" s="135" t="str">
        <f>VLOOKUP(P1523,IDCODE!$A$1:$B$96,2,0)</f>
        <v>Không</v>
      </c>
      <c r="R1523" s="135" t="e">
        <f>VLOOKUP(B1523,DS!$D$3:$P$2489,13,0)</f>
        <v>#N/A</v>
      </c>
    </row>
    <row r="1524" spans="1:18" ht="13.5">
      <c r="A1524" s="133">
        <v>1518</v>
      </c>
      <c r="B1524" s="142">
        <f>DS!D1520</f>
        <v>0</v>
      </c>
      <c r="C1524" s="143" t="e">
        <f>VLOOKUP(B1524,DS!$D$3:$I$2489,2,0)</f>
        <v>#N/A</v>
      </c>
      <c r="D1524" s="144" t="e">
        <f>VLOOKUP(B1524,DS!$D$3:$I$2489,3,0)</f>
        <v>#N/A</v>
      </c>
      <c r="E1524" s="145" t="e">
        <f>VLOOKUP(B1524,DS!$D$3:$I$2489,5,0)</f>
        <v>#N/A</v>
      </c>
      <c r="F1524" s="145" t="e">
        <f>VLOOKUP(B1524,DS!$D$3:$I$2489,6,0)</f>
        <v>#N/A</v>
      </c>
      <c r="G1524" s="136"/>
      <c r="H1524" s="136"/>
      <c r="I1524" s="136"/>
      <c r="J1524" s="136"/>
      <c r="K1524" s="136"/>
      <c r="L1524" s="136"/>
      <c r="M1524" s="136"/>
      <c r="N1524" s="136"/>
      <c r="O1524" s="146"/>
      <c r="P1524" s="134">
        <f t="shared" si="24"/>
        <v>0</v>
      </c>
      <c r="Q1524" s="135" t="str">
        <f>VLOOKUP(P1524,IDCODE!$A$1:$B$96,2,0)</f>
        <v>Không</v>
      </c>
      <c r="R1524" s="135" t="e">
        <f>VLOOKUP(B1524,DS!$D$3:$P$2489,13,0)</f>
        <v>#N/A</v>
      </c>
    </row>
    <row r="1525" spans="1:18" ht="13.5">
      <c r="A1525" s="133">
        <v>1519</v>
      </c>
      <c r="B1525" s="142">
        <f>DS!D1521</f>
        <v>0</v>
      </c>
      <c r="C1525" s="143" t="e">
        <f>VLOOKUP(B1525,DS!$D$3:$I$2489,2,0)</f>
        <v>#N/A</v>
      </c>
      <c r="D1525" s="144" t="e">
        <f>VLOOKUP(B1525,DS!$D$3:$I$2489,3,0)</f>
        <v>#N/A</v>
      </c>
      <c r="E1525" s="145" t="e">
        <f>VLOOKUP(B1525,DS!$D$3:$I$2489,5,0)</f>
        <v>#N/A</v>
      </c>
      <c r="F1525" s="145" t="e">
        <f>VLOOKUP(B1525,DS!$D$3:$I$2489,6,0)</f>
        <v>#N/A</v>
      </c>
      <c r="G1525" s="136"/>
      <c r="H1525" s="136"/>
      <c r="I1525" s="136"/>
      <c r="J1525" s="136"/>
      <c r="K1525" s="136"/>
      <c r="L1525" s="136"/>
      <c r="M1525" s="136"/>
      <c r="N1525" s="136"/>
      <c r="O1525" s="146"/>
      <c r="P1525" s="134">
        <f t="shared" si="24"/>
        <v>0</v>
      </c>
      <c r="Q1525" s="135" t="str">
        <f>VLOOKUP(P1525,IDCODE!$A$1:$B$96,2,0)</f>
        <v>Không</v>
      </c>
      <c r="R1525" s="135" t="e">
        <f>VLOOKUP(B1525,DS!$D$3:$P$2489,13,0)</f>
        <v>#N/A</v>
      </c>
    </row>
    <row r="1526" spans="1:18" ht="13.5">
      <c r="A1526" s="133">
        <v>1520</v>
      </c>
      <c r="B1526" s="142">
        <f>DS!D1522</f>
        <v>0</v>
      </c>
      <c r="C1526" s="143" t="e">
        <f>VLOOKUP(B1526,DS!$D$3:$I$2489,2,0)</f>
        <v>#N/A</v>
      </c>
      <c r="D1526" s="144" t="e">
        <f>VLOOKUP(B1526,DS!$D$3:$I$2489,3,0)</f>
        <v>#N/A</v>
      </c>
      <c r="E1526" s="145" t="e">
        <f>VLOOKUP(B1526,DS!$D$3:$I$2489,5,0)</f>
        <v>#N/A</v>
      </c>
      <c r="F1526" s="145" t="e">
        <f>VLOOKUP(B1526,DS!$D$3:$I$2489,6,0)</f>
        <v>#N/A</v>
      </c>
      <c r="G1526" s="136"/>
      <c r="H1526" s="136"/>
      <c r="I1526" s="136"/>
      <c r="J1526" s="136"/>
      <c r="K1526" s="136"/>
      <c r="L1526" s="136"/>
      <c r="M1526" s="136"/>
      <c r="N1526" s="136"/>
      <c r="O1526" s="146"/>
      <c r="P1526" s="134">
        <f t="shared" si="24"/>
        <v>0</v>
      </c>
      <c r="Q1526" s="135" t="str">
        <f>VLOOKUP(P1526,IDCODE!$A$1:$B$96,2,0)</f>
        <v>Không</v>
      </c>
      <c r="R1526" s="135" t="e">
        <f>VLOOKUP(B1526,DS!$D$3:$P$2489,13,0)</f>
        <v>#N/A</v>
      </c>
    </row>
    <row r="1527" spans="1:18" ht="13.5">
      <c r="A1527" s="133">
        <v>1521</v>
      </c>
      <c r="B1527" s="142">
        <f>DS!D1523</f>
        <v>0</v>
      </c>
      <c r="C1527" s="143" t="e">
        <f>VLOOKUP(B1527,DS!$D$3:$I$2489,2,0)</f>
        <v>#N/A</v>
      </c>
      <c r="D1527" s="144" t="e">
        <f>VLOOKUP(B1527,DS!$D$3:$I$2489,3,0)</f>
        <v>#N/A</v>
      </c>
      <c r="E1527" s="145" t="e">
        <f>VLOOKUP(B1527,DS!$D$3:$I$2489,5,0)</f>
        <v>#N/A</v>
      </c>
      <c r="F1527" s="145" t="e">
        <f>VLOOKUP(B1527,DS!$D$3:$I$2489,6,0)</f>
        <v>#N/A</v>
      </c>
      <c r="G1527" s="136"/>
      <c r="H1527" s="136"/>
      <c r="I1527" s="136"/>
      <c r="J1527" s="136"/>
      <c r="K1527" s="136"/>
      <c r="L1527" s="136"/>
      <c r="M1527" s="136"/>
      <c r="N1527" s="136"/>
      <c r="O1527" s="146"/>
      <c r="P1527" s="134">
        <f t="shared" si="24"/>
        <v>0</v>
      </c>
      <c r="Q1527" s="135" t="str">
        <f>VLOOKUP(P1527,IDCODE!$A$1:$B$96,2,0)</f>
        <v>Không</v>
      </c>
      <c r="R1527" s="135" t="e">
        <f>VLOOKUP(B1527,DS!$D$3:$P$2489,13,0)</f>
        <v>#N/A</v>
      </c>
    </row>
    <row r="1528" spans="1:18" ht="13.5">
      <c r="A1528" s="133">
        <v>1522</v>
      </c>
      <c r="B1528" s="142">
        <f>DS!D1524</f>
        <v>0</v>
      </c>
      <c r="C1528" s="143" t="e">
        <f>VLOOKUP(B1528,DS!$D$3:$I$2489,2,0)</f>
        <v>#N/A</v>
      </c>
      <c r="D1528" s="144" t="e">
        <f>VLOOKUP(B1528,DS!$D$3:$I$2489,3,0)</f>
        <v>#N/A</v>
      </c>
      <c r="E1528" s="145" t="e">
        <f>VLOOKUP(B1528,DS!$D$3:$I$2489,5,0)</f>
        <v>#N/A</v>
      </c>
      <c r="F1528" s="145" t="e">
        <f>VLOOKUP(B1528,DS!$D$3:$I$2489,6,0)</f>
        <v>#N/A</v>
      </c>
      <c r="G1528" s="136"/>
      <c r="H1528" s="136"/>
      <c r="I1528" s="136"/>
      <c r="J1528" s="136"/>
      <c r="K1528" s="136"/>
      <c r="L1528" s="136"/>
      <c r="M1528" s="136"/>
      <c r="N1528" s="136"/>
      <c r="O1528" s="146"/>
      <c r="P1528" s="134">
        <f t="shared" si="24"/>
        <v>0</v>
      </c>
      <c r="Q1528" s="135" t="str">
        <f>VLOOKUP(P1528,IDCODE!$A$1:$B$96,2,0)</f>
        <v>Không</v>
      </c>
      <c r="R1528" s="135" t="e">
        <f>VLOOKUP(B1528,DS!$D$3:$P$2489,13,0)</f>
        <v>#N/A</v>
      </c>
    </row>
    <row r="1529" spans="1:18" ht="13.5">
      <c r="A1529" s="133">
        <v>1523</v>
      </c>
      <c r="B1529" s="142">
        <f>DS!D1525</f>
        <v>0</v>
      </c>
      <c r="C1529" s="143" t="e">
        <f>VLOOKUP(B1529,DS!$D$3:$I$2489,2,0)</f>
        <v>#N/A</v>
      </c>
      <c r="D1529" s="144" t="e">
        <f>VLOOKUP(B1529,DS!$D$3:$I$2489,3,0)</f>
        <v>#N/A</v>
      </c>
      <c r="E1529" s="145" t="e">
        <f>VLOOKUP(B1529,DS!$D$3:$I$2489,5,0)</f>
        <v>#N/A</v>
      </c>
      <c r="F1529" s="145" t="e">
        <f>VLOOKUP(B1529,DS!$D$3:$I$2489,6,0)</f>
        <v>#N/A</v>
      </c>
      <c r="G1529" s="136"/>
      <c r="H1529" s="136"/>
      <c r="I1529" s="136"/>
      <c r="J1529" s="136"/>
      <c r="K1529" s="136"/>
      <c r="L1529" s="136"/>
      <c r="M1529" s="136"/>
      <c r="N1529" s="136"/>
      <c r="O1529" s="146"/>
      <c r="P1529" s="134">
        <f t="shared" si="24"/>
        <v>0</v>
      </c>
      <c r="Q1529" s="135" t="str">
        <f>VLOOKUP(P1529,IDCODE!$A$1:$B$96,2,0)</f>
        <v>Không</v>
      </c>
      <c r="R1529" s="135" t="e">
        <f>VLOOKUP(B1529,DS!$D$3:$P$2489,13,0)</f>
        <v>#N/A</v>
      </c>
    </row>
    <row r="1530" spans="1:18" ht="13.5">
      <c r="A1530" s="133">
        <v>1524</v>
      </c>
      <c r="B1530" s="142">
        <f>DS!D1526</f>
        <v>0</v>
      </c>
      <c r="C1530" s="143" t="e">
        <f>VLOOKUP(B1530,DS!$D$3:$I$2489,2,0)</f>
        <v>#N/A</v>
      </c>
      <c r="D1530" s="144" t="e">
        <f>VLOOKUP(B1530,DS!$D$3:$I$2489,3,0)</f>
        <v>#N/A</v>
      </c>
      <c r="E1530" s="145" t="e">
        <f>VLOOKUP(B1530,DS!$D$3:$I$2489,5,0)</f>
        <v>#N/A</v>
      </c>
      <c r="F1530" s="145" t="e">
        <f>VLOOKUP(B1530,DS!$D$3:$I$2489,6,0)</f>
        <v>#N/A</v>
      </c>
      <c r="G1530" s="136"/>
      <c r="H1530" s="136"/>
      <c r="I1530" s="136"/>
      <c r="J1530" s="136"/>
      <c r="K1530" s="136"/>
      <c r="L1530" s="136"/>
      <c r="M1530" s="136"/>
      <c r="N1530" s="136"/>
      <c r="O1530" s="146"/>
      <c r="P1530" s="134">
        <f t="shared" si="24"/>
        <v>0</v>
      </c>
      <c r="Q1530" s="135" t="str">
        <f>VLOOKUP(P1530,IDCODE!$A$1:$B$96,2,0)</f>
        <v>Không</v>
      </c>
      <c r="R1530" s="135" t="e">
        <f>VLOOKUP(B1530,DS!$D$3:$P$2489,13,0)</f>
        <v>#N/A</v>
      </c>
    </row>
    <row r="1531" spans="1:18" ht="13.5">
      <c r="A1531" s="133">
        <v>1525</v>
      </c>
      <c r="B1531" s="142">
        <f>DS!D1527</f>
        <v>0</v>
      </c>
      <c r="C1531" s="143" t="e">
        <f>VLOOKUP(B1531,DS!$D$3:$I$2489,2,0)</f>
        <v>#N/A</v>
      </c>
      <c r="D1531" s="144" t="e">
        <f>VLOOKUP(B1531,DS!$D$3:$I$2489,3,0)</f>
        <v>#N/A</v>
      </c>
      <c r="E1531" s="145" t="e">
        <f>VLOOKUP(B1531,DS!$D$3:$I$2489,5,0)</f>
        <v>#N/A</v>
      </c>
      <c r="F1531" s="145" t="e">
        <f>VLOOKUP(B1531,DS!$D$3:$I$2489,6,0)</f>
        <v>#N/A</v>
      </c>
      <c r="G1531" s="136"/>
      <c r="H1531" s="136"/>
      <c r="I1531" s="136"/>
      <c r="J1531" s="136"/>
      <c r="K1531" s="136"/>
      <c r="L1531" s="136"/>
      <c r="M1531" s="136"/>
      <c r="N1531" s="136"/>
      <c r="O1531" s="146"/>
      <c r="P1531" s="134">
        <f t="shared" si="24"/>
        <v>0</v>
      </c>
      <c r="Q1531" s="135" t="str">
        <f>VLOOKUP(P1531,IDCODE!$A$1:$B$96,2,0)</f>
        <v>Không</v>
      </c>
      <c r="R1531" s="135" t="e">
        <f>VLOOKUP(B1531,DS!$D$3:$P$2489,13,0)</f>
        <v>#N/A</v>
      </c>
    </row>
    <row r="1532" spans="1:18" ht="13.5">
      <c r="A1532" s="133">
        <v>1526</v>
      </c>
      <c r="B1532" s="142">
        <f>DS!D1528</f>
        <v>0</v>
      </c>
      <c r="C1532" s="143" t="e">
        <f>VLOOKUP(B1532,DS!$D$3:$I$2489,2,0)</f>
        <v>#N/A</v>
      </c>
      <c r="D1532" s="144" t="e">
        <f>VLOOKUP(B1532,DS!$D$3:$I$2489,3,0)</f>
        <v>#N/A</v>
      </c>
      <c r="E1532" s="145" t="e">
        <f>VLOOKUP(B1532,DS!$D$3:$I$2489,5,0)</f>
        <v>#N/A</v>
      </c>
      <c r="F1532" s="145" t="e">
        <f>VLOOKUP(B1532,DS!$D$3:$I$2489,6,0)</f>
        <v>#N/A</v>
      </c>
      <c r="G1532" s="136"/>
      <c r="H1532" s="136"/>
      <c r="I1532" s="136"/>
      <c r="J1532" s="136"/>
      <c r="K1532" s="136"/>
      <c r="L1532" s="136"/>
      <c r="M1532" s="136"/>
      <c r="N1532" s="136"/>
      <c r="O1532" s="146"/>
      <c r="P1532" s="134">
        <f t="shared" si="24"/>
        <v>0</v>
      </c>
      <c r="Q1532" s="135" t="str">
        <f>VLOOKUP(P1532,IDCODE!$A$1:$B$96,2,0)</f>
        <v>Không</v>
      </c>
      <c r="R1532" s="135" t="e">
        <f>VLOOKUP(B1532,DS!$D$3:$P$2489,13,0)</f>
        <v>#N/A</v>
      </c>
    </row>
    <row r="1533" spans="1:18" ht="13.5">
      <c r="A1533" s="133">
        <v>1527</v>
      </c>
      <c r="B1533" s="142">
        <f>DS!D1529</f>
        <v>0</v>
      </c>
      <c r="C1533" s="143" t="e">
        <f>VLOOKUP(B1533,DS!$D$3:$I$2489,2,0)</f>
        <v>#N/A</v>
      </c>
      <c r="D1533" s="144" t="e">
        <f>VLOOKUP(B1533,DS!$D$3:$I$2489,3,0)</f>
        <v>#N/A</v>
      </c>
      <c r="E1533" s="145" t="e">
        <f>VLOOKUP(B1533,DS!$D$3:$I$2489,5,0)</f>
        <v>#N/A</v>
      </c>
      <c r="F1533" s="145" t="e">
        <f>VLOOKUP(B1533,DS!$D$3:$I$2489,6,0)</f>
        <v>#N/A</v>
      </c>
      <c r="G1533" s="136"/>
      <c r="H1533" s="136"/>
      <c r="I1533" s="136"/>
      <c r="J1533" s="136"/>
      <c r="K1533" s="136"/>
      <c r="L1533" s="136"/>
      <c r="M1533" s="136"/>
      <c r="N1533" s="136"/>
      <c r="O1533" s="146"/>
      <c r="P1533" s="134">
        <f t="shared" si="24"/>
        <v>0</v>
      </c>
      <c r="Q1533" s="135" t="str">
        <f>VLOOKUP(P1533,IDCODE!$A$1:$B$96,2,0)</f>
        <v>Không</v>
      </c>
      <c r="R1533" s="135" t="e">
        <f>VLOOKUP(B1533,DS!$D$3:$P$2489,13,0)</f>
        <v>#N/A</v>
      </c>
    </row>
    <row r="1534" spans="1:18" ht="13.5">
      <c r="A1534" s="133">
        <v>1528</v>
      </c>
      <c r="B1534" s="142">
        <f>DS!D1530</f>
        <v>0</v>
      </c>
      <c r="C1534" s="143" t="e">
        <f>VLOOKUP(B1534,DS!$D$3:$I$2489,2,0)</f>
        <v>#N/A</v>
      </c>
      <c r="D1534" s="144" t="e">
        <f>VLOOKUP(B1534,DS!$D$3:$I$2489,3,0)</f>
        <v>#N/A</v>
      </c>
      <c r="E1534" s="145" t="e">
        <f>VLOOKUP(B1534,DS!$D$3:$I$2489,5,0)</f>
        <v>#N/A</v>
      </c>
      <c r="F1534" s="145" t="e">
        <f>VLOOKUP(B1534,DS!$D$3:$I$2489,6,0)</f>
        <v>#N/A</v>
      </c>
      <c r="G1534" s="136"/>
      <c r="H1534" s="136"/>
      <c r="I1534" s="136"/>
      <c r="J1534" s="136"/>
      <c r="K1534" s="136"/>
      <c r="L1534" s="136"/>
      <c r="M1534" s="136"/>
      <c r="N1534" s="136"/>
      <c r="O1534" s="146"/>
      <c r="P1534" s="134">
        <f t="shared" si="24"/>
        <v>0</v>
      </c>
      <c r="Q1534" s="135" t="str">
        <f>VLOOKUP(P1534,IDCODE!$A$1:$B$96,2,0)</f>
        <v>Không</v>
      </c>
      <c r="R1534" s="135" t="e">
        <f>VLOOKUP(B1534,DS!$D$3:$P$2489,13,0)</f>
        <v>#N/A</v>
      </c>
    </row>
    <row r="1535" spans="1:18" ht="13.5">
      <c r="A1535" s="133">
        <v>1529</v>
      </c>
      <c r="B1535" s="142">
        <f>DS!D1531</f>
        <v>0</v>
      </c>
      <c r="C1535" s="143" t="e">
        <f>VLOOKUP(B1535,DS!$D$3:$I$2489,2,0)</f>
        <v>#N/A</v>
      </c>
      <c r="D1535" s="144" t="e">
        <f>VLOOKUP(B1535,DS!$D$3:$I$2489,3,0)</f>
        <v>#N/A</v>
      </c>
      <c r="E1535" s="145" t="e">
        <f>VLOOKUP(B1535,DS!$D$3:$I$2489,5,0)</f>
        <v>#N/A</v>
      </c>
      <c r="F1535" s="145" t="e">
        <f>VLOOKUP(B1535,DS!$D$3:$I$2489,6,0)</f>
        <v>#N/A</v>
      </c>
      <c r="G1535" s="136"/>
      <c r="H1535" s="136"/>
      <c r="I1535" s="136"/>
      <c r="J1535" s="136"/>
      <c r="K1535" s="136"/>
      <c r="L1535" s="136"/>
      <c r="M1535" s="136"/>
      <c r="N1535" s="136"/>
      <c r="O1535" s="146"/>
      <c r="P1535" s="134">
        <f t="shared" si="24"/>
        <v>0</v>
      </c>
      <c r="Q1535" s="135" t="str">
        <f>VLOOKUP(P1535,IDCODE!$A$1:$B$96,2,0)</f>
        <v>Không</v>
      </c>
      <c r="R1535" s="135" t="e">
        <f>VLOOKUP(B1535,DS!$D$3:$P$2489,13,0)</f>
        <v>#N/A</v>
      </c>
    </row>
    <row r="1536" spans="1:18" ht="13.5">
      <c r="A1536" s="133">
        <v>1530</v>
      </c>
      <c r="B1536" s="142">
        <f>DS!D1532</f>
        <v>0</v>
      </c>
      <c r="C1536" s="143" t="e">
        <f>VLOOKUP(B1536,DS!$D$3:$I$2489,2,0)</f>
        <v>#N/A</v>
      </c>
      <c r="D1536" s="144" t="e">
        <f>VLOOKUP(B1536,DS!$D$3:$I$2489,3,0)</f>
        <v>#N/A</v>
      </c>
      <c r="E1536" s="145" t="e">
        <f>VLOOKUP(B1536,DS!$D$3:$I$2489,5,0)</f>
        <v>#N/A</v>
      </c>
      <c r="F1536" s="145" t="e">
        <f>VLOOKUP(B1536,DS!$D$3:$I$2489,6,0)</f>
        <v>#N/A</v>
      </c>
      <c r="G1536" s="136"/>
      <c r="H1536" s="136"/>
      <c r="I1536" s="136"/>
      <c r="J1536" s="136"/>
      <c r="K1536" s="136"/>
      <c r="L1536" s="136"/>
      <c r="M1536" s="136"/>
      <c r="N1536" s="136"/>
      <c r="O1536" s="146"/>
      <c r="P1536" s="134">
        <f t="shared" si="24"/>
        <v>0</v>
      </c>
      <c r="Q1536" s="135" t="str">
        <f>VLOOKUP(P1536,IDCODE!$A$1:$B$96,2,0)</f>
        <v>Không</v>
      </c>
      <c r="R1536" s="135" t="e">
        <f>VLOOKUP(B1536,DS!$D$3:$P$2489,13,0)</f>
        <v>#N/A</v>
      </c>
    </row>
    <row r="1537" spans="1:18" ht="13.5">
      <c r="A1537" s="133">
        <v>1531</v>
      </c>
      <c r="B1537" s="142">
        <f>DS!D1533</f>
        <v>0</v>
      </c>
      <c r="C1537" s="143" t="e">
        <f>VLOOKUP(B1537,DS!$D$3:$I$2489,2,0)</f>
        <v>#N/A</v>
      </c>
      <c r="D1537" s="144" t="e">
        <f>VLOOKUP(B1537,DS!$D$3:$I$2489,3,0)</f>
        <v>#N/A</v>
      </c>
      <c r="E1537" s="145" t="e">
        <f>VLOOKUP(B1537,DS!$D$3:$I$2489,5,0)</f>
        <v>#N/A</v>
      </c>
      <c r="F1537" s="145" t="e">
        <f>VLOOKUP(B1537,DS!$D$3:$I$2489,6,0)</f>
        <v>#N/A</v>
      </c>
      <c r="G1537" s="136"/>
      <c r="H1537" s="136"/>
      <c r="I1537" s="136"/>
      <c r="J1537" s="136"/>
      <c r="K1537" s="136"/>
      <c r="L1537" s="136"/>
      <c r="M1537" s="136"/>
      <c r="N1537" s="136"/>
      <c r="O1537" s="146"/>
      <c r="P1537" s="134">
        <f t="shared" si="24"/>
        <v>0</v>
      </c>
      <c r="Q1537" s="135" t="str">
        <f>VLOOKUP(P1537,IDCODE!$A$1:$B$96,2,0)</f>
        <v>Không</v>
      </c>
      <c r="R1537" s="135" t="e">
        <f>VLOOKUP(B1537,DS!$D$3:$P$2489,13,0)</f>
        <v>#N/A</v>
      </c>
    </row>
    <row r="1538" spans="1:18" ht="13.5">
      <c r="A1538" s="133">
        <v>1532</v>
      </c>
      <c r="B1538" s="142">
        <f>DS!D1534</f>
        <v>0</v>
      </c>
      <c r="C1538" s="143" t="e">
        <f>VLOOKUP(B1538,DS!$D$3:$I$2489,2,0)</f>
        <v>#N/A</v>
      </c>
      <c r="D1538" s="144" t="e">
        <f>VLOOKUP(B1538,DS!$D$3:$I$2489,3,0)</f>
        <v>#N/A</v>
      </c>
      <c r="E1538" s="145" t="e">
        <f>VLOOKUP(B1538,DS!$D$3:$I$2489,5,0)</f>
        <v>#N/A</v>
      </c>
      <c r="F1538" s="145" t="e">
        <f>VLOOKUP(B1538,DS!$D$3:$I$2489,6,0)</f>
        <v>#N/A</v>
      </c>
      <c r="G1538" s="136"/>
      <c r="H1538" s="136"/>
      <c r="I1538" s="136"/>
      <c r="J1538" s="136"/>
      <c r="K1538" s="136"/>
      <c r="L1538" s="136"/>
      <c r="M1538" s="136"/>
      <c r="N1538" s="136"/>
      <c r="O1538" s="146"/>
      <c r="P1538" s="134">
        <f t="shared" si="24"/>
        <v>0</v>
      </c>
      <c r="Q1538" s="135" t="str">
        <f>VLOOKUP(P1538,IDCODE!$A$1:$B$96,2,0)</f>
        <v>Không</v>
      </c>
      <c r="R1538" s="135" t="e">
        <f>VLOOKUP(B1538,DS!$D$3:$P$2489,13,0)</f>
        <v>#N/A</v>
      </c>
    </row>
    <row r="1539" spans="1:18" ht="13.5">
      <c r="A1539" s="133">
        <v>1533</v>
      </c>
      <c r="B1539" s="142">
        <f>DS!D1535</f>
        <v>0</v>
      </c>
      <c r="C1539" s="143" t="e">
        <f>VLOOKUP(B1539,DS!$D$3:$I$2489,2,0)</f>
        <v>#N/A</v>
      </c>
      <c r="D1539" s="144" t="e">
        <f>VLOOKUP(B1539,DS!$D$3:$I$2489,3,0)</f>
        <v>#N/A</v>
      </c>
      <c r="E1539" s="145" t="e">
        <f>VLOOKUP(B1539,DS!$D$3:$I$2489,5,0)</f>
        <v>#N/A</v>
      </c>
      <c r="F1539" s="145" t="e">
        <f>VLOOKUP(B1539,DS!$D$3:$I$2489,6,0)</f>
        <v>#N/A</v>
      </c>
      <c r="G1539" s="136"/>
      <c r="H1539" s="136"/>
      <c r="I1539" s="136"/>
      <c r="J1539" s="136"/>
      <c r="K1539" s="136"/>
      <c r="L1539" s="136"/>
      <c r="M1539" s="136"/>
      <c r="N1539" s="136"/>
      <c r="O1539" s="146"/>
      <c r="P1539" s="134">
        <f t="shared" si="24"/>
        <v>0</v>
      </c>
      <c r="Q1539" s="135" t="str">
        <f>VLOOKUP(P1539,IDCODE!$A$1:$B$96,2,0)</f>
        <v>Không</v>
      </c>
      <c r="R1539" s="135" t="e">
        <f>VLOOKUP(B1539,DS!$D$3:$P$2489,13,0)</f>
        <v>#N/A</v>
      </c>
    </row>
    <row r="1540" spans="1:18" ht="13.5">
      <c r="A1540" s="133">
        <v>1534</v>
      </c>
      <c r="B1540" s="142">
        <f>DS!D1536</f>
        <v>0</v>
      </c>
      <c r="C1540" s="143" t="e">
        <f>VLOOKUP(B1540,DS!$D$3:$I$2489,2,0)</f>
        <v>#N/A</v>
      </c>
      <c r="D1540" s="144" t="e">
        <f>VLOOKUP(B1540,DS!$D$3:$I$2489,3,0)</f>
        <v>#N/A</v>
      </c>
      <c r="E1540" s="145" t="e">
        <f>VLOOKUP(B1540,DS!$D$3:$I$2489,5,0)</f>
        <v>#N/A</v>
      </c>
      <c r="F1540" s="145" t="e">
        <f>VLOOKUP(B1540,DS!$D$3:$I$2489,6,0)</f>
        <v>#N/A</v>
      </c>
      <c r="G1540" s="136"/>
      <c r="H1540" s="136"/>
      <c r="I1540" s="136"/>
      <c r="J1540" s="136"/>
      <c r="K1540" s="136"/>
      <c r="L1540" s="136"/>
      <c r="M1540" s="136"/>
      <c r="N1540" s="136"/>
      <c r="O1540" s="146"/>
      <c r="P1540" s="134">
        <f t="shared" si="24"/>
        <v>0</v>
      </c>
      <c r="Q1540" s="135" t="str">
        <f>VLOOKUP(P1540,IDCODE!$A$1:$B$96,2,0)</f>
        <v>Không</v>
      </c>
      <c r="R1540" s="135" t="e">
        <f>VLOOKUP(B1540,DS!$D$3:$P$2489,13,0)</f>
        <v>#N/A</v>
      </c>
    </row>
    <row r="1541" spans="1:18" ht="13.5">
      <c r="A1541" s="133">
        <v>1535</v>
      </c>
      <c r="B1541" s="142">
        <f>DS!D1537</f>
        <v>0</v>
      </c>
      <c r="C1541" s="143" t="e">
        <f>VLOOKUP(B1541,DS!$D$3:$I$2489,2,0)</f>
        <v>#N/A</v>
      </c>
      <c r="D1541" s="144" t="e">
        <f>VLOOKUP(B1541,DS!$D$3:$I$2489,3,0)</f>
        <v>#N/A</v>
      </c>
      <c r="E1541" s="145" t="e">
        <f>VLOOKUP(B1541,DS!$D$3:$I$2489,5,0)</f>
        <v>#N/A</v>
      </c>
      <c r="F1541" s="145" t="e">
        <f>VLOOKUP(B1541,DS!$D$3:$I$2489,6,0)</f>
        <v>#N/A</v>
      </c>
      <c r="G1541" s="136"/>
      <c r="H1541" s="136"/>
      <c r="I1541" s="136"/>
      <c r="J1541" s="136"/>
      <c r="K1541" s="136"/>
      <c r="L1541" s="136"/>
      <c r="M1541" s="136"/>
      <c r="N1541" s="136"/>
      <c r="O1541" s="146"/>
      <c r="P1541" s="134">
        <f t="shared" si="24"/>
        <v>0</v>
      </c>
      <c r="Q1541" s="135" t="str">
        <f>VLOOKUP(P1541,IDCODE!$A$1:$B$96,2,0)</f>
        <v>Không</v>
      </c>
      <c r="R1541" s="135" t="e">
        <f>VLOOKUP(B1541,DS!$D$3:$P$2489,13,0)</f>
        <v>#N/A</v>
      </c>
    </row>
    <row r="1542" spans="1:18" ht="13.5">
      <c r="A1542" s="133">
        <v>1536</v>
      </c>
      <c r="B1542" s="142">
        <f>DS!D1538</f>
        <v>0</v>
      </c>
      <c r="C1542" s="143" t="e">
        <f>VLOOKUP(B1542,DS!$D$3:$I$2489,2,0)</f>
        <v>#N/A</v>
      </c>
      <c r="D1542" s="144" t="e">
        <f>VLOOKUP(B1542,DS!$D$3:$I$2489,3,0)</f>
        <v>#N/A</v>
      </c>
      <c r="E1542" s="145" t="e">
        <f>VLOOKUP(B1542,DS!$D$3:$I$2489,5,0)</f>
        <v>#N/A</v>
      </c>
      <c r="F1542" s="145" t="e">
        <f>VLOOKUP(B1542,DS!$D$3:$I$2489,6,0)</f>
        <v>#N/A</v>
      </c>
      <c r="G1542" s="136"/>
      <c r="H1542" s="136"/>
      <c r="I1542" s="136"/>
      <c r="J1542" s="136"/>
      <c r="K1542" s="136"/>
      <c r="L1542" s="136"/>
      <c r="M1542" s="136"/>
      <c r="N1542" s="136"/>
      <c r="O1542" s="146"/>
      <c r="P1542" s="134">
        <f t="shared" si="24"/>
        <v>0</v>
      </c>
      <c r="Q1542" s="135" t="str">
        <f>VLOOKUP(P1542,IDCODE!$A$1:$B$96,2,0)</f>
        <v>Không</v>
      </c>
      <c r="R1542" s="135" t="e">
        <f>VLOOKUP(B1542,DS!$D$3:$P$2489,13,0)</f>
        <v>#N/A</v>
      </c>
    </row>
    <row r="1543" spans="1:18" ht="13.5">
      <c r="A1543" s="133">
        <v>1537</v>
      </c>
      <c r="B1543" s="142">
        <f>DS!D1539</f>
        <v>0</v>
      </c>
      <c r="C1543" s="143" t="e">
        <f>VLOOKUP(B1543,DS!$D$3:$I$2489,2,0)</f>
        <v>#N/A</v>
      </c>
      <c r="D1543" s="144" t="e">
        <f>VLOOKUP(B1543,DS!$D$3:$I$2489,3,0)</f>
        <v>#N/A</v>
      </c>
      <c r="E1543" s="145" t="e">
        <f>VLOOKUP(B1543,DS!$D$3:$I$2489,5,0)</f>
        <v>#N/A</v>
      </c>
      <c r="F1543" s="145" t="e">
        <f>VLOOKUP(B1543,DS!$D$3:$I$2489,6,0)</f>
        <v>#N/A</v>
      </c>
      <c r="G1543" s="136"/>
      <c r="H1543" s="136"/>
      <c r="I1543" s="136"/>
      <c r="J1543" s="136"/>
      <c r="K1543" s="136"/>
      <c r="L1543" s="136"/>
      <c r="M1543" s="136"/>
      <c r="N1543" s="136"/>
      <c r="O1543" s="146"/>
      <c r="P1543" s="134">
        <f t="shared" si="24"/>
        <v>0</v>
      </c>
      <c r="Q1543" s="135" t="str">
        <f>VLOOKUP(P1543,IDCODE!$A$1:$B$96,2,0)</f>
        <v>Không</v>
      </c>
      <c r="R1543" s="135" t="e">
        <f>VLOOKUP(B1543,DS!$D$3:$P$2489,13,0)</f>
        <v>#N/A</v>
      </c>
    </row>
    <row r="1544" spans="1:18" ht="13.5">
      <c r="A1544" s="133">
        <v>1538</v>
      </c>
      <c r="B1544" s="142">
        <f>DS!D1540</f>
        <v>0</v>
      </c>
      <c r="C1544" s="143" t="e">
        <f>VLOOKUP(B1544,DS!$D$3:$I$2489,2,0)</f>
        <v>#N/A</v>
      </c>
      <c r="D1544" s="144" t="e">
        <f>VLOOKUP(B1544,DS!$D$3:$I$2489,3,0)</f>
        <v>#N/A</v>
      </c>
      <c r="E1544" s="145" t="e">
        <f>VLOOKUP(B1544,DS!$D$3:$I$2489,5,0)</f>
        <v>#N/A</v>
      </c>
      <c r="F1544" s="145" t="e">
        <f>VLOOKUP(B1544,DS!$D$3:$I$2489,6,0)</f>
        <v>#N/A</v>
      </c>
      <c r="G1544" s="136"/>
      <c r="H1544" s="136"/>
      <c r="I1544" s="136"/>
      <c r="J1544" s="136"/>
      <c r="K1544" s="136"/>
      <c r="L1544" s="136"/>
      <c r="M1544" s="136"/>
      <c r="N1544" s="136"/>
      <c r="O1544" s="146"/>
      <c r="P1544" s="134">
        <f t="shared" si="24"/>
        <v>0</v>
      </c>
      <c r="Q1544" s="135" t="str">
        <f>VLOOKUP(P1544,IDCODE!$A$1:$B$96,2,0)</f>
        <v>Không</v>
      </c>
      <c r="R1544" s="135" t="e">
        <f>VLOOKUP(B1544,DS!$D$3:$P$2489,13,0)</f>
        <v>#N/A</v>
      </c>
    </row>
    <row r="1545" spans="1:18" ht="13.5">
      <c r="A1545" s="133">
        <v>1539</v>
      </c>
      <c r="B1545" s="142">
        <f>DS!D1541</f>
        <v>0</v>
      </c>
      <c r="C1545" s="143" t="e">
        <f>VLOOKUP(B1545,DS!$D$3:$I$2489,2,0)</f>
        <v>#N/A</v>
      </c>
      <c r="D1545" s="144" t="e">
        <f>VLOOKUP(B1545,DS!$D$3:$I$2489,3,0)</f>
        <v>#N/A</v>
      </c>
      <c r="E1545" s="145" t="e">
        <f>VLOOKUP(B1545,DS!$D$3:$I$2489,5,0)</f>
        <v>#N/A</v>
      </c>
      <c r="F1545" s="145" t="e">
        <f>VLOOKUP(B1545,DS!$D$3:$I$2489,6,0)</f>
        <v>#N/A</v>
      </c>
      <c r="G1545" s="136"/>
      <c r="H1545" s="136"/>
      <c r="I1545" s="136"/>
      <c r="J1545" s="136"/>
      <c r="K1545" s="136"/>
      <c r="L1545" s="136"/>
      <c r="M1545" s="136"/>
      <c r="N1545" s="136"/>
      <c r="O1545" s="146"/>
      <c r="P1545" s="134">
        <f t="shared" si="24"/>
        <v>0</v>
      </c>
      <c r="Q1545" s="135" t="str">
        <f>VLOOKUP(P1545,IDCODE!$A$1:$B$96,2,0)</f>
        <v>Không</v>
      </c>
      <c r="R1545" s="135" t="e">
        <f>VLOOKUP(B1545,DS!$D$3:$P$2489,13,0)</f>
        <v>#N/A</v>
      </c>
    </row>
    <row r="1546" spans="1:18" ht="13.5">
      <c r="A1546" s="133">
        <v>1540</v>
      </c>
      <c r="B1546" s="142">
        <f>DS!D1542</f>
        <v>0</v>
      </c>
      <c r="C1546" s="143" t="e">
        <f>VLOOKUP(B1546,DS!$D$3:$I$2489,2,0)</f>
        <v>#N/A</v>
      </c>
      <c r="D1546" s="144" t="e">
        <f>VLOOKUP(B1546,DS!$D$3:$I$2489,3,0)</f>
        <v>#N/A</v>
      </c>
      <c r="E1546" s="145" t="e">
        <f>VLOOKUP(B1546,DS!$D$3:$I$2489,5,0)</f>
        <v>#N/A</v>
      </c>
      <c r="F1546" s="145" t="e">
        <f>VLOOKUP(B1546,DS!$D$3:$I$2489,6,0)</f>
        <v>#N/A</v>
      </c>
      <c r="G1546" s="136"/>
      <c r="H1546" s="136"/>
      <c r="I1546" s="136"/>
      <c r="J1546" s="136"/>
      <c r="K1546" s="136"/>
      <c r="L1546" s="136"/>
      <c r="M1546" s="136"/>
      <c r="N1546" s="136"/>
      <c r="O1546" s="146"/>
      <c r="P1546" s="134">
        <f t="shared" si="24"/>
        <v>0</v>
      </c>
      <c r="Q1546" s="135" t="str">
        <f>VLOOKUP(P1546,IDCODE!$A$1:$B$96,2,0)</f>
        <v>Không</v>
      </c>
      <c r="R1546" s="135" t="e">
        <f>VLOOKUP(B1546,DS!$D$3:$P$2489,13,0)</f>
        <v>#N/A</v>
      </c>
    </row>
    <row r="1547" spans="1:18" ht="13.5">
      <c r="A1547" s="133">
        <v>1541</v>
      </c>
      <c r="B1547" s="142">
        <f>DS!D1543</f>
        <v>0</v>
      </c>
      <c r="C1547" s="143" t="e">
        <f>VLOOKUP(B1547,DS!$D$3:$I$2489,2,0)</f>
        <v>#N/A</v>
      </c>
      <c r="D1547" s="144" t="e">
        <f>VLOOKUP(B1547,DS!$D$3:$I$2489,3,0)</f>
        <v>#N/A</v>
      </c>
      <c r="E1547" s="145" t="e">
        <f>VLOOKUP(B1547,DS!$D$3:$I$2489,5,0)</f>
        <v>#N/A</v>
      </c>
      <c r="F1547" s="145" t="e">
        <f>VLOOKUP(B1547,DS!$D$3:$I$2489,6,0)</f>
        <v>#N/A</v>
      </c>
      <c r="G1547" s="136"/>
      <c r="H1547" s="136"/>
      <c r="I1547" s="136"/>
      <c r="J1547" s="136"/>
      <c r="K1547" s="136"/>
      <c r="L1547" s="136"/>
      <c r="M1547" s="136"/>
      <c r="N1547" s="136"/>
      <c r="O1547" s="146"/>
      <c r="P1547" s="134">
        <f t="shared" si="24"/>
        <v>0</v>
      </c>
      <c r="Q1547" s="135" t="str">
        <f>VLOOKUP(P1547,IDCODE!$A$1:$B$96,2,0)</f>
        <v>Không</v>
      </c>
      <c r="R1547" s="135" t="e">
        <f>VLOOKUP(B1547,DS!$D$3:$P$2489,13,0)</f>
        <v>#N/A</v>
      </c>
    </row>
    <row r="1548" spans="1:18" ht="13.5">
      <c r="A1548" s="133">
        <v>1542</v>
      </c>
      <c r="B1548" s="142">
        <f>DS!D1544</f>
        <v>0</v>
      </c>
      <c r="C1548" s="143" t="e">
        <f>VLOOKUP(B1548,DS!$D$3:$I$2489,2,0)</f>
        <v>#N/A</v>
      </c>
      <c r="D1548" s="144" t="e">
        <f>VLOOKUP(B1548,DS!$D$3:$I$2489,3,0)</f>
        <v>#N/A</v>
      </c>
      <c r="E1548" s="145" t="e">
        <f>VLOOKUP(B1548,DS!$D$3:$I$2489,5,0)</f>
        <v>#N/A</v>
      </c>
      <c r="F1548" s="145" t="e">
        <f>VLOOKUP(B1548,DS!$D$3:$I$2489,6,0)</f>
        <v>#N/A</v>
      </c>
      <c r="G1548" s="136"/>
      <c r="H1548" s="136"/>
      <c r="I1548" s="136"/>
      <c r="J1548" s="136"/>
      <c r="K1548" s="136"/>
      <c r="L1548" s="136"/>
      <c r="M1548" s="136"/>
      <c r="N1548" s="136"/>
      <c r="O1548" s="146"/>
      <c r="P1548" s="134">
        <f t="shared" si="24"/>
        <v>0</v>
      </c>
      <c r="Q1548" s="135" t="str">
        <f>VLOOKUP(P1548,IDCODE!$A$1:$B$96,2,0)</f>
        <v>Không</v>
      </c>
      <c r="R1548" s="135" t="e">
        <f>VLOOKUP(B1548,DS!$D$3:$P$2489,13,0)</f>
        <v>#N/A</v>
      </c>
    </row>
    <row r="1549" spans="1:18" ht="13.5">
      <c r="A1549" s="133">
        <v>1543</v>
      </c>
      <c r="B1549" s="142">
        <f>DS!D1545</f>
        <v>0</v>
      </c>
      <c r="C1549" s="143" t="e">
        <f>VLOOKUP(B1549,DS!$D$3:$I$2489,2,0)</f>
        <v>#N/A</v>
      </c>
      <c r="D1549" s="144" t="e">
        <f>VLOOKUP(B1549,DS!$D$3:$I$2489,3,0)</f>
        <v>#N/A</v>
      </c>
      <c r="E1549" s="145" t="e">
        <f>VLOOKUP(B1549,DS!$D$3:$I$2489,5,0)</f>
        <v>#N/A</v>
      </c>
      <c r="F1549" s="145" t="e">
        <f>VLOOKUP(B1549,DS!$D$3:$I$2489,6,0)</f>
        <v>#N/A</v>
      </c>
      <c r="G1549" s="136"/>
      <c r="H1549" s="136"/>
      <c r="I1549" s="136"/>
      <c r="J1549" s="136"/>
      <c r="K1549" s="136"/>
      <c r="L1549" s="136"/>
      <c r="M1549" s="136"/>
      <c r="N1549" s="136"/>
      <c r="O1549" s="146"/>
      <c r="P1549" s="134">
        <f t="shared" si="24"/>
        <v>0</v>
      </c>
      <c r="Q1549" s="135" t="str">
        <f>VLOOKUP(P1549,IDCODE!$A$1:$B$96,2,0)</f>
        <v>Không</v>
      </c>
      <c r="R1549" s="135" t="e">
        <f>VLOOKUP(B1549,DS!$D$3:$P$2489,13,0)</f>
        <v>#N/A</v>
      </c>
    </row>
    <row r="1550" spans="1:18" ht="13.5">
      <c r="A1550" s="133">
        <v>1544</v>
      </c>
      <c r="B1550" s="142">
        <f>DS!D1546</f>
        <v>0</v>
      </c>
      <c r="C1550" s="143" t="e">
        <f>VLOOKUP(B1550,DS!$D$3:$I$2489,2,0)</f>
        <v>#N/A</v>
      </c>
      <c r="D1550" s="144" t="e">
        <f>VLOOKUP(B1550,DS!$D$3:$I$2489,3,0)</f>
        <v>#N/A</v>
      </c>
      <c r="E1550" s="145" t="e">
        <f>VLOOKUP(B1550,DS!$D$3:$I$2489,5,0)</f>
        <v>#N/A</v>
      </c>
      <c r="F1550" s="145" t="e">
        <f>VLOOKUP(B1550,DS!$D$3:$I$2489,6,0)</f>
        <v>#N/A</v>
      </c>
      <c r="G1550" s="136"/>
      <c r="H1550" s="136"/>
      <c r="I1550" s="136"/>
      <c r="J1550" s="136"/>
      <c r="K1550" s="136"/>
      <c r="L1550" s="136"/>
      <c r="M1550" s="136"/>
      <c r="N1550" s="136"/>
      <c r="O1550" s="146"/>
      <c r="P1550" s="134">
        <f t="shared" si="24"/>
        <v>0</v>
      </c>
      <c r="Q1550" s="135" t="str">
        <f>VLOOKUP(P1550,IDCODE!$A$1:$B$96,2,0)</f>
        <v>Không</v>
      </c>
      <c r="R1550" s="135" t="e">
        <f>VLOOKUP(B1550,DS!$D$3:$P$2489,13,0)</f>
        <v>#N/A</v>
      </c>
    </row>
    <row r="1551" spans="1:18" ht="13.5">
      <c r="A1551" s="133">
        <v>1545</v>
      </c>
      <c r="B1551" s="142">
        <f>DS!D1547</f>
        <v>0</v>
      </c>
      <c r="C1551" s="143" t="e">
        <f>VLOOKUP(B1551,DS!$D$3:$I$2489,2,0)</f>
        <v>#N/A</v>
      </c>
      <c r="D1551" s="144" t="e">
        <f>VLOOKUP(B1551,DS!$D$3:$I$2489,3,0)</f>
        <v>#N/A</v>
      </c>
      <c r="E1551" s="145" t="e">
        <f>VLOOKUP(B1551,DS!$D$3:$I$2489,5,0)</f>
        <v>#N/A</v>
      </c>
      <c r="F1551" s="145" t="e">
        <f>VLOOKUP(B1551,DS!$D$3:$I$2489,6,0)</f>
        <v>#N/A</v>
      </c>
      <c r="G1551" s="136"/>
      <c r="H1551" s="136"/>
      <c r="I1551" s="136"/>
      <c r="J1551" s="136"/>
      <c r="K1551" s="136"/>
      <c r="L1551" s="136"/>
      <c r="M1551" s="136"/>
      <c r="N1551" s="136"/>
      <c r="O1551" s="146"/>
      <c r="P1551" s="134">
        <f t="shared" si="24"/>
        <v>0</v>
      </c>
      <c r="Q1551" s="135" t="str">
        <f>VLOOKUP(P1551,IDCODE!$A$1:$B$96,2,0)</f>
        <v>Không</v>
      </c>
      <c r="R1551" s="135" t="e">
        <f>VLOOKUP(B1551,DS!$D$3:$P$2489,13,0)</f>
        <v>#N/A</v>
      </c>
    </row>
    <row r="1552" spans="1:18" ht="13.5">
      <c r="A1552" s="133">
        <v>1546</v>
      </c>
      <c r="B1552" s="142">
        <f>DS!D1548</f>
        <v>0</v>
      </c>
      <c r="C1552" s="143" t="e">
        <f>VLOOKUP(B1552,DS!$D$3:$I$2489,2,0)</f>
        <v>#N/A</v>
      </c>
      <c r="D1552" s="144" t="e">
        <f>VLOOKUP(B1552,DS!$D$3:$I$2489,3,0)</f>
        <v>#N/A</v>
      </c>
      <c r="E1552" s="145" t="e">
        <f>VLOOKUP(B1552,DS!$D$3:$I$2489,5,0)</f>
        <v>#N/A</v>
      </c>
      <c r="F1552" s="145" t="e">
        <f>VLOOKUP(B1552,DS!$D$3:$I$2489,6,0)</f>
        <v>#N/A</v>
      </c>
      <c r="G1552" s="136"/>
      <c r="H1552" s="136"/>
      <c r="I1552" s="136"/>
      <c r="J1552" s="136"/>
      <c r="K1552" s="136"/>
      <c r="L1552" s="136"/>
      <c r="M1552" s="136"/>
      <c r="N1552" s="136"/>
      <c r="O1552" s="146"/>
      <c r="P1552" s="134">
        <f t="shared" si="24"/>
        <v>0</v>
      </c>
      <c r="Q1552" s="135" t="str">
        <f>VLOOKUP(P1552,IDCODE!$A$1:$B$96,2,0)</f>
        <v>Không</v>
      </c>
      <c r="R1552" s="135" t="e">
        <f>VLOOKUP(B1552,DS!$D$3:$P$2489,13,0)</f>
        <v>#N/A</v>
      </c>
    </row>
    <row r="1553" spans="1:18" ht="13.5">
      <c r="A1553" s="133">
        <v>1547</v>
      </c>
      <c r="B1553" s="142">
        <f>DS!D1549</f>
        <v>0</v>
      </c>
      <c r="C1553" s="143" t="e">
        <f>VLOOKUP(B1553,DS!$D$3:$I$2489,2,0)</f>
        <v>#N/A</v>
      </c>
      <c r="D1553" s="144" t="e">
        <f>VLOOKUP(B1553,DS!$D$3:$I$2489,3,0)</f>
        <v>#N/A</v>
      </c>
      <c r="E1553" s="145" t="e">
        <f>VLOOKUP(B1553,DS!$D$3:$I$2489,5,0)</f>
        <v>#N/A</v>
      </c>
      <c r="F1553" s="145" t="e">
        <f>VLOOKUP(B1553,DS!$D$3:$I$2489,6,0)</f>
        <v>#N/A</v>
      </c>
      <c r="G1553" s="136"/>
      <c r="H1553" s="136"/>
      <c r="I1553" s="136"/>
      <c r="J1553" s="136"/>
      <c r="K1553" s="136"/>
      <c r="L1553" s="136"/>
      <c r="M1553" s="136"/>
      <c r="N1553" s="136"/>
      <c r="O1553" s="146"/>
      <c r="P1553" s="134">
        <f t="shared" si="24"/>
        <v>0</v>
      </c>
      <c r="Q1553" s="135" t="str">
        <f>VLOOKUP(P1553,IDCODE!$A$1:$B$96,2,0)</f>
        <v>Không</v>
      </c>
      <c r="R1553" s="135" t="e">
        <f>VLOOKUP(B1553,DS!$D$3:$P$2489,13,0)</f>
        <v>#N/A</v>
      </c>
    </row>
    <row r="1554" spans="1:18" ht="13.5">
      <c r="A1554" s="133">
        <v>1548</v>
      </c>
      <c r="B1554" s="142">
        <f>DS!D1550</f>
        <v>0</v>
      </c>
      <c r="C1554" s="143" t="e">
        <f>VLOOKUP(B1554,DS!$D$3:$I$2489,2,0)</f>
        <v>#N/A</v>
      </c>
      <c r="D1554" s="144" t="e">
        <f>VLOOKUP(B1554,DS!$D$3:$I$2489,3,0)</f>
        <v>#N/A</v>
      </c>
      <c r="E1554" s="145" t="e">
        <f>VLOOKUP(B1554,DS!$D$3:$I$2489,5,0)</f>
        <v>#N/A</v>
      </c>
      <c r="F1554" s="145" t="e">
        <f>VLOOKUP(B1554,DS!$D$3:$I$2489,6,0)</f>
        <v>#N/A</v>
      </c>
      <c r="G1554" s="136"/>
      <c r="H1554" s="136"/>
      <c r="I1554" s="136"/>
      <c r="J1554" s="136"/>
      <c r="K1554" s="136"/>
      <c r="L1554" s="136"/>
      <c r="M1554" s="136"/>
      <c r="N1554" s="136"/>
      <c r="O1554" s="146"/>
      <c r="P1554" s="134">
        <f t="shared" si="24"/>
        <v>0</v>
      </c>
      <c r="Q1554" s="135" t="str">
        <f>VLOOKUP(P1554,IDCODE!$A$1:$B$96,2,0)</f>
        <v>Không</v>
      </c>
      <c r="R1554" s="135" t="e">
        <f>VLOOKUP(B1554,DS!$D$3:$P$2489,13,0)</f>
        <v>#N/A</v>
      </c>
    </row>
    <row r="1555" spans="1:18" ht="13.5">
      <c r="A1555" s="133">
        <v>1549</v>
      </c>
      <c r="B1555" s="142">
        <f>DS!D1551</f>
        <v>0</v>
      </c>
      <c r="C1555" s="143" t="e">
        <f>VLOOKUP(B1555,DS!$D$3:$I$2489,2,0)</f>
        <v>#N/A</v>
      </c>
      <c r="D1555" s="144" t="e">
        <f>VLOOKUP(B1555,DS!$D$3:$I$2489,3,0)</f>
        <v>#N/A</v>
      </c>
      <c r="E1555" s="145" t="e">
        <f>VLOOKUP(B1555,DS!$D$3:$I$2489,5,0)</f>
        <v>#N/A</v>
      </c>
      <c r="F1555" s="145" t="e">
        <f>VLOOKUP(B1555,DS!$D$3:$I$2489,6,0)</f>
        <v>#N/A</v>
      </c>
      <c r="G1555" s="136"/>
      <c r="H1555" s="136"/>
      <c r="I1555" s="136"/>
      <c r="J1555" s="136"/>
      <c r="K1555" s="136"/>
      <c r="L1555" s="136"/>
      <c r="M1555" s="136"/>
      <c r="N1555" s="136"/>
      <c r="O1555" s="146"/>
      <c r="P1555" s="134">
        <f t="shared" si="24"/>
        <v>0</v>
      </c>
      <c r="Q1555" s="135" t="str">
        <f>VLOOKUP(P1555,IDCODE!$A$1:$B$96,2,0)</f>
        <v>Không</v>
      </c>
      <c r="R1555" s="135" t="e">
        <f>VLOOKUP(B1555,DS!$D$3:$P$2489,13,0)</f>
        <v>#N/A</v>
      </c>
    </row>
    <row r="1556" spans="1:18" ht="13.5">
      <c r="A1556" s="133">
        <v>1550</v>
      </c>
      <c r="B1556" s="142">
        <f>DS!D1552</f>
        <v>0</v>
      </c>
      <c r="C1556" s="143" t="e">
        <f>VLOOKUP(B1556,DS!$D$3:$I$2489,2,0)</f>
        <v>#N/A</v>
      </c>
      <c r="D1556" s="144" t="e">
        <f>VLOOKUP(B1556,DS!$D$3:$I$2489,3,0)</f>
        <v>#N/A</v>
      </c>
      <c r="E1556" s="145" t="e">
        <f>VLOOKUP(B1556,DS!$D$3:$I$2489,5,0)</f>
        <v>#N/A</v>
      </c>
      <c r="F1556" s="145" t="e">
        <f>VLOOKUP(B1556,DS!$D$3:$I$2489,6,0)</f>
        <v>#N/A</v>
      </c>
      <c r="G1556" s="136"/>
      <c r="H1556" s="136"/>
      <c r="I1556" s="136"/>
      <c r="J1556" s="136"/>
      <c r="K1556" s="136"/>
      <c r="L1556" s="136"/>
      <c r="M1556" s="136"/>
      <c r="N1556" s="136"/>
      <c r="O1556" s="146"/>
      <c r="P1556" s="134">
        <f t="shared" si="24"/>
        <v>0</v>
      </c>
      <c r="Q1556" s="135" t="str">
        <f>VLOOKUP(P1556,IDCODE!$A$1:$B$96,2,0)</f>
        <v>Không</v>
      </c>
      <c r="R1556" s="135" t="e">
        <f>VLOOKUP(B1556,DS!$D$3:$P$2489,13,0)</f>
        <v>#N/A</v>
      </c>
    </row>
    <row r="1557" spans="1:18" ht="13.5">
      <c r="A1557" s="133">
        <v>1551</v>
      </c>
      <c r="B1557" s="142">
        <f>DS!D1553</f>
        <v>0</v>
      </c>
      <c r="C1557" s="143" t="e">
        <f>VLOOKUP(B1557,DS!$D$3:$I$2489,2,0)</f>
        <v>#N/A</v>
      </c>
      <c r="D1557" s="144" t="e">
        <f>VLOOKUP(B1557,DS!$D$3:$I$2489,3,0)</f>
        <v>#N/A</v>
      </c>
      <c r="E1557" s="145" t="e">
        <f>VLOOKUP(B1557,DS!$D$3:$I$2489,5,0)</f>
        <v>#N/A</v>
      </c>
      <c r="F1557" s="145" t="e">
        <f>VLOOKUP(B1557,DS!$D$3:$I$2489,6,0)</f>
        <v>#N/A</v>
      </c>
      <c r="G1557" s="136"/>
      <c r="H1557" s="136"/>
      <c r="I1557" s="136"/>
      <c r="J1557" s="136"/>
      <c r="K1557" s="136"/>
      <c r="L1557" s="136"/>
      <c r="M1557" s="136"/>
      <c r="N1557" s="136"/>
      <c r="O1557" s="146"/>
      <c r="P1557" s="134">
        <f t="shared" si="24"/>
        <v>0</v>
      </c>
      <c r="Q1557" s="135" t="str">
        <f>VLOOKUP(P1557,IDCODE!$A$1:$B$96,2,0)</f>
        <v>Không</v>
      </c>
      <c r="R1557" s="135" t="e">
        <f>VLOOKUP(B1557,DS!$D$3:$P$2489,13,0)</f>
        <v>#N/A</v>
      </c>
    </row>
    <row r="1558" spans="1:18" ht="13.5">
      <c r="A1558" s="133">
        <v>1552</v>
      </c>
      <c r="B1558" s="142">
        <f>DS!D1554</f>
        <v>0</v>
      </c>
      <c r="C1558" s="143" t="e">
        <f>VLOOKUP(B1558,DS!$D$3:$I$2489,2,0)</f>
        <v>#N/A</v>
      </c>
      <c r="D1558" s="144" t="e">
        <f>VLOOKUP(B1558,DS!$D$3:$I$2489,3,0)</f>
        <v>#N/A</v>
      </c>
      <c r="E1558" s="145" t="e">
        <f>VLOOKUP(B1558,DS!$D$3:$I$2489,5,0)</f>
        <v>#N/A</v>
      </c>
      <c r="F1558" s="145" t="e">
        <f>VLOOKUP(B1558,DS!$D$3:$I$2489,6,0)</f>
        <v>#N/A</v>
      </c>
      <c r="G1558" s="136"/>
      <c r="H1558" s="136"/>
      <c r="I1558" s="136"/>
      <c r="J1558" s="136"/>
      <c r="K1558" s="136"/>
      <c r="L1558" s="136"/>
      <c r="M1558" s="136"/>
      <c r="N1558" s="136"/>
      <c r="O1558" s="146"/>
      <c r="P1558" s="134">
        <f t="shared" si="24"/>
        <v>0</v>
      </c>
      <c r="Q1558" s="135" t="str">
        <f>VLOOKUP(P1558,IDCODE!$A$1:$B$96,2,0)</f>
        <v>Không</v>
      </c>
      <c r="R1558" s="135" t="e">
        <f>VLOOKUP(B1558,DS!$D$3:$P$2489,13,0)</f>
        <v>#N/A</v>
      </c>
    </row>
    <row r="1559" spans="1:18" ht="13.5">
      <c r="A1559" s="133">
        <v>1553</v>
      </c>
      <c r="B1559" s="142">
        <f>DS!D1555</f>
        <v>0</v>
      </c>
      <c r="C1559" s="143" t="e">
        <f>VLOOKUP(B1559,DS!$D$3:$I$2489,2,0)</f>
        <v>#N/A</v>
      </c>
      <c r="D1559" s="144" t="e">
        <f>VLOOKUP(B1559,DS!$D$3:$I$2489,3,0)</f>
        <v>#N/A</v>
      </c>
      <c r="E1559" s="145" t="e">
        <f>VLOOKUP(B1559,DS!$D$3:$I$2489,5,0)</f>
        <v>#N/A</v>
      </c>
      <c r="F1559" s="145" t="e">
        <f>VLOOKUP(B1559,DS!$D$3:$I$2489,6,0)</f>
        <v>#N/A</v>
      </c>
      <c r="G1559" s="136"/>
      <c r="H1559" s="136"/>
      <c r="I1559" s="136"/>
      <c r="J1559" s="136"/>
      <c r="K1559" s="136"/>
      <c r="L1559" s="136"/>
      <c r="M1559" s="136"/>
      <c r="N1559" s="136"/>
      <c r="O1559" s="146"/>
      <c r="P1559" s="134">
        <f t="shared" si="24"/>
        <v>0</v>
      </c>
      <c r="Q1559" s="135" t="str">
        <f>VLOOKUP(P1559,IDCODE!$A$1:$B$96,2,0)</f>
        <v>Không</v>
      </c>
      <c r="R1559" s="135" t="e">
        <f>VLOOKUP(B1559,DS!$D$3:$P$2489,13,0)</f>
        <v>#N/A</v>
      </c>
    </row>
    <row r="1560" spans="1:18" ht="13.5">
      <c r="A1560" s="133">
        <v>1554</v>
      </c>
      <c r="B1560" s="142">
        <f>DS!D1556</f>
        <v>0</v>
      </c>
      <c r="C1560" s="143" t="e">
        <f>VLOOKUP(B1560,DS!$D$3:$I$2489,2,0)</f>
        <v>#N/A</v>
      </c>
      <c r="D1560" s="144" t="e">
        <f>VLOOKUP(B1560,DS!$D$3:$I$2489,3,0)</f>
        <v>#N/A</v>
      </c>
      <c r="E1560" s="145" t="e">
        <f>VLOOKUP(B1560,DS!$D$3:$I$2489,5,0)</f>
        <v>#N/A</v>
      </c>
      <c r="F1560" s="145" t="e">
        <f>VLOOKUP(B1560,DS!$D$3:$I$2489,6,0)</f>
        <v>#N/A</v>
      </c>
      <c r="G1560" s="136"/>
      <c r="H1560" s="136"/>
      <c r="I1560" s="136"/>
      <c r="J1560" s="136"/>
      <c r="K1560" s="136"/>
      <c r="L1560" s="136"/>
      <c r="M1560" s="136"/>
      <c r="N1560" s="136"/>
      <c r="O1560" s="146"/>
      <c r="P1560" s="134">
        <f t="shared" si="24"/>
        <v>0</v>
      </c>
      <c r="Q1560" s="135" t="str">
        <f>VLOOKUP(P1560,IDCODE!$A$1:$B$96,2,0)</f>
        <v>Không</v>
      </c>
      <c r="R1560" s="135" t="e">
        <f>VLOOKUP(B1560,DS!$D$3:$P$2489,13,0)</f>
        <v>#N/A</v>
      </c>
    </row>
    <row r="1561" spans="1:18" ht="13.5">
      <c r="A1561" s="133">
        <v>1555</v>
      </c>
      <c r="B1561" s="142">
        <f>DS!D1557</f>
        <v>0</v>
      </c>
      <c r="C1561" s="143" t="e">
        <f>VLOOKUP(B1561,DS!$D$3:$I$2489,2,0)</f>
        <v>#N/A</v>
      </c>
      <c r="D1561" s="144" t="e">
        <f>VLOOKUP(B1561,DS!$D$3:$I$2489,3,0)</f>
        <v>#N/A</v>
      </c>
      <c r="E1561" s="145" t="e">
        <f>VLOOKUP(B1561,DS!$D$3:$I$2489,5,0)</f>
        <v>#N/A</v>
      </c>
      <c r="F1561" s="145" t="e">
        <f>VLOOKUP(B1561,DS!$D$3:$I$2489,6,0)</f>
        <v>#N/A</v>
      </c>
      <c r="G1561" s="136"/>
      <c r="H1561" s="136"/>
      <c r="I1561" s="136"/>
      <c r="J1561" s="136"/>
      <c r="K1561" s="136"/>
      <c r="L1561" s="136"/>
      <c r="M1561" s="136"/>
      <c r="N1561" s="136"/>
      <c r="O1561" s="146"/>
      <c r="P1561" s="134">
        <f t="shared" ref="P1561:P1624" si="25">IF(OR(ISNUMBER(O1561)=FALSE,$P$6&lt;&gt;100%,O1561&lt;4),0,ROUND(SUMPRODUCT($G$6:$O$6,G1561:O1561),1))</f>
        <v>0</v>
      </c>
      <c r="Q1561" s="135" t="str">
        <f>VLOOKUP(P1561,IDCODE!$A$1:$B$96,2,0)</f>
        <v>Không</v>
      </c>
      <c r="R1561" s="135" t="e">
        <f>VLOOKUP(B1561,DS!$D$3:$P$2489,13,0)</f>
        <v>#N/A</v>
      </c>
    </row>
    <row r="1562" spans="1:18" ht="13.5">
      <c r="A1562" s="133">
        <v>1556</v>
      </c>
      <c r="B1562" s="142">
        <f>DS!D1558</f>
        <v>0</v>
      </c>
      <c r="C1562" s="143" t="e">
        <f>VLOOKUP(B1562,DS!$D$3:$I$2489,2,0)</f>
        <v>#N/A</v>
      </c>
      <c r="D1562" s="144" t="e">
        <f>VLOOKUP(B1562,DS!$D$3:$I$2489,3,0)</f>
        <v>#N/A</v>
      </c>
      <c r="E1562" s="145" t="e">
        <f>VLOOKUP(B1562,DS!$D$3:$I$2489,5,0)</f>
        <v>#N/A</v>
      </c>
      <c r="F1562" s="145" t="e">
        <f>VLOOKUP(B1562,DS!$D$3:$I$2489,6,0)</f>
        <v>#N/A</v>
      </c>
      <c r="G1562" s="136"/>
      <c r="H1562" s="136"/>
      <c r="I1562" s="136"/>
      <c r="J1562" s="136"/>
      <c r="K1562" s="136"/>
      <c r="L1562" s="136"/>
      <c r="M1562" s="136"/>
      <c r="N1562" s="136"/>
      <c r="O1562" s="146"/>
      <c r="P1562" s="134">
        <f t="shared" si="25"/>
        <v>0</v>
      </c>
      <c r="Q1562" s="135" t="str">
        <f>VLOOKUP(P1562,IDCODE!$A$1:$B$96,2,0)</f>
        <v>Không</v>
      </c>
      <c r="R1562" s="135" t="e">
        <f>VLOOKUP(B1562,DS!$D$3:$P$2489,13,0)</f>
        <v>#N/A</v>
      </c>
    </row>
    <row r="1563" spans="1:18" ht="13.5">
      <c r="A1563" s="133">
        <v>1557</v>
      </c>
      <c r="B1563" s="142">
        <f>DS!D1559</f>
        <v>0</v>
      </c>
      <c r="C1563" s="143" t="e">
        <f>VLOOKUP(B1563,DS!$D$3:$I$2489,2,0)</f>
        <v>#N/A</v>
      </c>
      <c r="D1563" s="144" t="e">
        <f>VLOOKUP(B1563,DS!$D$3:$I$2489,3,0)</f>
        <v>#N/A</v>
      </c>
      <c r="E1563" s="145" t="e">
        <f>VLOOKUP(B1563,DS!$D$3:$I$2489,5,0)</f>
        <v>#N/A</v>
      </c>
      <c r="F1563" s="145" t="e">
        <f>VLOOKUP(B1563,DS!$D$3:$I$2489,6,0)</f>
        <v>#N/A</v>
      </c>
      <c r="G1563" s="136"/>
      <c r="H1563" s="136"/>
      <c r="I1563" s="136"/>
      <c r="J1563" s="136"/>
      <c r="K1563" s="136"/>
      <c r="L1563" s="136"/>
      <c r="M1563" s="136"/>
      <c r="N1563" s="136"/>
      <c r="O1563" s="146"/>
      <c r="P1563" s="134">
        <f t="shared" si="25"/>
        <v>0</v>
      </c>
      <c r="Q1563" s="135" t="str">
        <f>VLOOKUP(P1563,IDCODE!$A$1:$B$96,2,0)</f>
        <v>Không</v>
      </c>
      <c r="R1563" s="135" t="e">
        <f>VLOOKUP(B1563,DS!$D$3:$P$2489,13,0)</f>
        <v>#N/A</v>
      </c>
    </row>
    <row r="1564" spans="1:18" ht="13.5">
      <c r="A1564" s="133">
        <v>1558</v>
      </c>
      <c r="B1564" s="142">
        <f>DS!D1560</f>
        <v>0</v>
      </c>
      <c r="C1564" s="143" t="e">
        <f>VLOOKUP(B1564,DS!$D$3:$I$2489,2,0)</f>
        <v>#N/A</v>
      </c>
      <c r="D1564" s="144" t="e">
        <f>VLOOKUP(B1564,DS!$D$3:$I$2489,3,0)</f>
        <v>#N/A</v>
      </c>
      <c r="E1564" s="145" t="e">
        <f>VLOOKUP(B1564,DS!$D$3:$I$2489,5,0)</f>
        <v>#N/A</v>
      </c>
      <c r="F1564" s="145" t="e">
        <f>VLOOKUP(B1564,DS!$D$3:$I$2489,6,0)</f>
        <v>#N/A</v>
      </c>
      <c r="G1564" s="136"/>
      <c r="H1564" s="136"/>
      <c r="I1564" s="136"/>
      <c r="J1564" s="136"/>
      <c r="K1564" s="136"/>
      <c r="L1564" s="136"/>
      <c r="M1564" s="136"/>
      <c r="N1564" s="136"/>
      <c r="O1564" s="146"/>
      <c r="P1564" s="134">
        <f t="shared" si="25"/>
        <v>0</v>
      </c>
      <c r="Q1564" s="135" t="str">
        <f>VLOOKUP(P1564,IDCODE!$A$1:$B$96,2,0)</f>
        <v>Không</v>
      </c>
      <c r="R1564" s="135" t="e">
        <f>VLOOKUP(B1564,DS!$D$3:$P$2489,13,0)</f>
        <v>#N/A</v>
      </c>
    </row>
    <row r="1565" spans="1:18" ht="13.5">
      <c r="A1565" s="133">
        <v>1559</v>
      </c>
      <c r="B1565" s="142">
        <f>DS!D1561</f>
        <v>0</v>
      </c>
      <c r="C1565" s="143" t="e">
        <f>VLOOKUP(B1565,DS!$D$3:$I$2489,2,0)</f>
        <v>#N/A</v>
      </c>
      <c r="D1565" s="144" t="e">
        <f>VLOOKUP(B1565,DS!$D$3:$I$2489,3,0)</f>
        <v>#N/A</v>
      </c>
      <c r="E1565" s="145" t="e">
        <f>VLOOKUP(B1565,DS!$D$3:$I$2489,5,0)</f>
        <v>#N/A</v>
      </c>
      <c r="F1565" s="145" t="e">
        <f>VLOOKUP(B1565,DS!$D$3:$I$2489,6,0)</f>
        <v>#N/A</v>
      </c>
      <c r="G1565" s="136"/>
      <c r="H1565" s="136"/>
      <c r="I1565" s="136"/>
      <c r="J1565" s="136"/>
      <c r="K1565" s="136"/>
      <c r="L1565" s="136"/>
      <c r="M1565" s="136"/>
      <c r="N1565" s="136"/>
      <c r="O1565" s="146"/>
      <c r="P1565" s="134">
        <f t="shared" si="25"/>
        <v>0</v>
      </c>
      <c r="Q1565" s="135" t="str">
        <f>VLOOKUP(P1565,IDCODE!$A$1:$B$96,2,0)</f>
        <v>Không</v>
      </c>
      <c r="R1565" s="135" t="e">
        <f>VLOOKUP(B1565,DS!$D$3:$P$2489,13,0)</f>
        <v>#N/A</v>
      </c>
    </row>
    <row r="1566" spans="1:18" ht="13.5">
      <c r="A1566" s="133">
        <v>1560</v>
      </c>
      <c r="B1566" s="142">
        <f>DS!D1562</f>
        <v>0</v>
      </c>
      <c r="C1566" s="143" t="e">
        <f>VLOOKUP(B1566,DS!$D$3:$I$2489,2,0)</f>
        <v>#N/A</v>
      </c>
      <c r="D1566" s="144" t="e">
        <f>VLOOKUP(B1566,DS!$D$3:$I$2489,3,0)</f>
        <v>#N/A</v>
      </c>
      <c r="E1566" s="145" t="e">
        <f>VLOOKUP(B1566,DS!$D$3:$I$2489,5,0)</f>
        <v>#N/A</v>
      </c>
      <c r="F1566" s="145" t="e">
        <f>VLOOKUP(B1566,DS!$D$3:$I$2489,6,0)</f>
        <v>#N/A</v>
      </c>
      <c r="G1566" s="136"/>
      <c r="H1566" s="136"/>
      <c r="I1566" s="136"/>
      <c r="J1566" s="136"/>
      <c r="K1566" s="136"/>
      <c r="L1566" s="136"/>
      <c r="M1566" s="136"/>
      <c r="N1566" s="136"/>
      <c r="O1566" s="146"/>
      <c r="P1566" s="134">
        <f t="shared" si="25"/>
        <v>0</v>
      </c>
      <c r="Q1566" s="135" t="str">
        <f>VLOOKUP(P1566,IDCODE!$A$1:$B$96,2,0)</f>
        <v>Không</v>
      </c>
      <c r="R1566" s="135" t="e">
        <f>VLOOKUP(B1566,DS!$D$3:$P$2489,13,0)</f>
        <v>#N/A</v>
      </c>
    </row>
    <row r="1567" spans="1:18" ht="13.5">
      <c r="A1567" s="133">
        <v>1561</v>
      </c>
      <c r="B1567" s="142">
        <f>DS!D1563</f>
        <v>0</v>
      </c>
      <c r="C1567" s="143" t="e">
        <f>VLOOKUP(B1567,DS!$D$3:$I$2489,2,0)</f>
        <v>#N/A</v>
      </c>
      <c r="D1567" s="144" t="e">
        <f>VLOOKUP(B1567,DS!$D$3:$I$2489,3,0)</f>
        <v>#N/A</v>
      </c>
      <c r="E1567" s="145" t="e">
        <f>VLOOKUP(B1567,DS!$D$3:$I$2489,5,0)</f>
        <v>#N/A</v>
      </c>
      <c r="F1567" s="145" t="e">
        <f>VLOOKUP(B1567,DS!$D$3:$I$2489,6,0)</f>
        <v>#N/A</v>
      </c>
      <c r="G1567" s="136"/>
      <c r="H1567" s="136"/>
      <c r="I1567" s="136"/>
      <c r="J1567" s="136"/>
      <c r="K1567" s="136"/>
      <c r="L1567" s="136"/>
      <c r="M1567" s="136"/>
      <c r="N1567" s="136"/>
      <c r="O1567" s="146"/>
      <c r="P1567" s="134">
        <f t="shared" si="25"/>
        <v>0</v>
      </c>
      <c r="Q1567" s="135" t="str">
        <f>VLOOKUP(P1567,IDCODE!$A$1:$B$96,2,0)</f>
        <v>Không</v>
      </c>
      <c r="R1567" s="135" t="e">
        <f>VLOOKUP(B1567,DS!$D$3:$P$2489,13,0)</f>
        <v>#N/A</v>
      </c>
    </row>
    <row r="1568" spans="1:18" ht="13.5">
      <c r="A1568" s="133">
        <v>1562</v>
      </c>
      <c r="B1568" s="142">
        <f>DS!D1564</f>
        <v>0</v>
      </c>
      <c r="C1568" s="143" t="e">
        <f>VLOOKUP(B1568,DS!$D$3:$I$2489,2,0)</f>
        <v>#N/A</v>
      </c>
      <c r="D1568" s="144" t="e">
        <f>VLOOKUP(B1568,DS!$D$3:$I$2489,3,0)</f>
        <v>#N/A</v>
      </c>
      <c r="E1568" s="145" t="e">
        <f>VLOOKUP(B1568,DS!$D$3:$I$2489,5,0)</f>
        <v>#N/A</v>
      </c>
      <c r="F1568" s="145" t="e">
        <f>VLOOKUP(B1568,DS!$D$3:$I$2489,6,0)</f>
        <v>#N/A</v>
      </c>
      <c r="G1568" s="136"/>
      <c r="H1568" s="136"/>
      <c r="I1568" s="136"/>
      <c r="J1568" s="136"/>
      <c r="K1568" s="136"/>
      <c r="L1568" s="136"/>
      <c r="M1568" s="136"/>
      <c r="N1568" s="136"/>
      <c r="O1568" s="146"/>
      <c r="P1568" s="134">
        <f t="shared" si="25"/>
        <v>0</v>
      </c>
      <c r="Q1568" s="135" t="str">
        <f>VLOOKUP(P1568,IDCODE!$A$1:$B$96,2,0)</f>
        <v>Không</v>
      </c>
      <c r="R1568" s="135" t="e">
        <f>VLOOKUP(B1568,DS!$D$3:$P$2489,13,0)</f>
        <v>#N/A</v>
      </c>
    </row>
    <row r="1569" spans="1:18" ht="13.5">
      <c r="A1569" s="133">
        <v>1563</v>
      </c>
      <c r="B1569" s="142">
        <f>DS!D1565</f>
        <v>0</v>
      </c>
      <c r="C1569" s="143" t="e">
        <f>VLOOKUP(B1569,DS!$D$3:$I$2489,2,0)</f>
        <v>#N/A</v>
      </c>
      <c r="D1569" s="144" t="e">
        <f>VLOOKUP(B1569,DS!$D$3:$I$2489,3,0)</f>
        <v>#N/A</v>
      </c>
      <c r="E1569" s="145" t="e">
        <f>VLOOKUP(B1569,DS!$D$3:$I$2489,5,0)</f>
        <v>#N/A</v>
      </c>
      <c r="F1569" s="145" t="e">
        <f>VLOOKUP(B1569,DS!$D$3:$I$2489,6,0)</f>
        <v>#N/A</v>
      </c>
      <c r="G1569" s="136"/>
      <c r="H1569" s="136"/>
      <c r="I1569" s="136"/>
      <c r="J1569" s="136"/>
      <c r="K1569" s="136"/>
      <c r="L1569" s="136"/>
      <c r="M1569" s="136"/>
      <c r="N1569" s="136"/>
      <c r="O1569" s="146"/>
      <c r="P1569" s="134">
        <f t="shared" si="25"/>
        <v>0</v>
      </c>
      <c r="Q1569" s="135" t="str">
        <f>VLOOKUP(P1569,IDCODE!$A$1:$B$96,2,0)</f>
        <v>Không</v>
      </c>
      <c r="R1569" s="135" t="e">
        <f>VLOOKUP(B1569,DS!$D$3:$P$2489,13,0)</f>
        <v>#N/A</v>
      </c>
    </row>
    <row r="1570" spans="1:18" ht="13.5">
      <c r="A1570" s="133">
        <v>1564</v>
      </c>
      <c r="B1570" s="142">
        <f>DS!D1566</f>
        <v>0</v>
      </c>
      <c r="C1570" s="143" t="e">
        <f>VLOOKUP(B1570,DS!$D$3:$I$2489,2,0)</f>
        <v>#N/A</v>
      </c>
      <c r="D1570" s="144" t="e">
        <f>VLOOKUP(B1570,DS!$D$3:$I$2489,3,0)</f>
        <v>#N/A</v>
      </c>
      <c r="E1570" s="145" t="e">
        <f>VLOOKUP(B1570,DS!$D$3:$I$2489,5,0)</f>
        <v>#N/A</v>
      </c>
      <c r="F1570" s="145" t="e">
        <f>VLOOKUP(B1570,DS!$D$3:$I$2489,6,0)</f>
        <v>#N/A</v>
      </c>
      <c r="G1570" s="136"/>
      <c r="H1570" s="136"/>
      <c r="I1570" s="136"/>
      <c r="J1570" s="136"/>
      <c r="K1570" s="136"/>
      <c r="L1570" s="136"/>
      <c r="M1570" s="136"/>
      <c r="N1570" s="136"/>
      <c r="O1570" s="146"/>
      <c r="P1570" s="134">
        <f t="shared" si="25"/>
        <v>0</v>
      </c>
      <c r="Q1570" s="135" t="str">
        <f>VLOOKUP(P1570,IDCODE!$A$1:$B$96,2,0)</f>
        <v>Không</v>
      </c>
      <c r="R1570" s="135" t="e">
        <f>VLOOKUP(B1570,DS!$D$3:$P$2489,13,0)</f>
        <v>#N/A</v>
      </c>
    </row>
    <row r="1571" spans="1:18" ht="13.5">
      <c r="A1571" s="133">
        <v>1565</v>
      </c>
      <c r="B1571" s="142">
        <f>DS!D1567</f>
        <v>0</v>
      </c>
      <c r="C1571" s="143" t="e">
        <f>VLOOKUP(B1571,DS!$D$3:$I$2489,2,0)</f>
        <v>#N/A</v>
      </c>
      <c r="D1571" s="144" t="e">
        <f>VLOOKUP(B1571,DS!$D$3:$I$2489,3,0)</f>
        <v>#N/A</v>
      </c>
      <c r="E1571" s="145" t="e">
        <f>VLOOKUP(B1571,DS!$D$3:$I$2489,5,0)</f>
        <v>#N/A</v>
      </c>
      <c r="F1571" s="145" t="e">
        <f>VLOOKUP(B1571,DS!$D$3:$I$2489,6,0)</f>
        <v>#N/A</v>
      </c>
      <c r="G1571" s="136"/>
      <c r="H1571" s="136"/>
      <c r="I1571" s="136"/>
      <c r="J1571" s="136"/>
      <c r="K1571" s="136"/>
      <c r="L1571" s="136"/>
      <c r="M1571" s="136"/>
      <c r="N1571" s="136"/>
      <c r="O1571" s="146"/>
      <c r="P1571" s="134">
        <f t="shared" si="25"/>
        <v>0</v>
      </c>
      <c r="Q1571" s="135" t="str">
        <f>VLOOKUP(P1571,IDCODE!$A$1:$B$96,2,0)</f>
        <v>Không</v>
      </c>
      <c r="R1571" s="135" t="e">
        <f>VLOOKUP(B1571,DS!$D$3:$P$2489,13,0)</f>
        <v>#N/A</v>
      </c>
    </row>
    <row r="1572" spans="1:18" ht="13.5">
      <c r="A1572" s="133">
        <v>1566</v>
      </c>
      <c r="B1572" s="142">
        <f>DS!D1568</f>
        <v>0</v>
      </c>
      <c r="C1572" s="143" t="e">
        <f>VLOOKUP(B1572,DS!$D$3:$I$2489,2,0)</f>
        <v>#N/A</v>
      </c>
      <c r="D1572" s="144" t="e">
        <f>VLOOKUP(B1572,DS!$D$3:$I$2489,3,0)</f>
        <v>#N/A</v>
      </c>
      <c r="E1572" s="145" t="e">
        <f>VLOOKUP(B1572,DS!$D$3:$I$2489,5,0)</f>
        <v>#N/A</v>
      </c>
      <c r="F1572" s="145" t="e">
        <f>VLOOKUP(B1572,DS!$D$3:$I$2489,6,0)</f>
        <v>#N/A</v>
      </c>
      <c r="G1572" s="136"/>
      <c r="H1572" s="136"/>
      <c r="I1572" s="136"/>
      <c r="J1572" s="136"/>
      <c r="K1572" s="136"/>
      <c r="L1572" s="136"/>
      <c r="M1572" s="136"/>
      <c r="N1572" s="136"/>
      <c r="O1572" s="146"/>
      <c r="P1572" s="134">
        <f t="shared" si="25"/>
        <v>0</v>
      </c>
      <c r="Q1572" s="135" t="str">
        <f>VLOOKUP(P1572,IDCODE!$A$1:$B$96,2,0)</f>
        <v>Không</v>
      </c>
      <c r="R1572" s="135" t="e">
        <f>VLOOKUP(B1572,DS!$D$3:$P$2489,13,0)</f>
        <v>#N/A</v>
      </c>
    </row>
    <row r="1573" spans="1:18" ht="13.5">
      <c r="A1573" s="133">
        <v>1567</v>
      </c>
      <c r="B1573" s="142">
        <f>DS!D1569</f>
        <v>0</v>
      </c>
      <c r="C1573" s="143" t="e">
        <f>VLOOKUP(B1573,DS!$D$3:$I$2489,2,0)</f>
        <v>#N/A</v>
      </c>
      <c r="D1573" s="144" t="e">
        <f>VLOOKUP(B1573,DS!$D$3:$I$2489,3,0)</f>
        <v>#N/A</v>
      </c>
      <c r="E1573" s="145" t="e">
        <f>VLOOKUP(B1573,DS!$D$3:$I$2489,5,0)</f>
        <v>#N/A</v>
      </c>
      <c r="F1573" s="145" t="e">
        <f>VLOOKUP(B1573,DS!$D$3:$I$2489,6,0)</f>
        <v>#N/A</v>
      </c>
      <c r="G1573" s="136"/>
      <c r="H1573" s="136"/>
      <c r="I1573" s="136"/>
      <c r="J1573" s="136"/>
      <c r="K1573" s="136"/>
      <c r="L1573" s="136"/>
      <c r="M1573" s="136"/>
      <c r="N1573" s="136"/>
      <c r="O1573" s="146"/>
      <c r="P1573" s="134">
        <f t="shared" si="25"/>
        <v>0</v>
      </c>
      <c r="Q1573" s="135" t="str">
        <f>VLOOKUP(P1573,IDCODE!$A$1:$B$96,2,0)</f>
        <v>Không</v>
      </c>
      <c r="R1573" s="135" t="e">
        <f>VLOOKUP(B1573,DS!$D$3:$P$2489,13,0)</f>
        <v>#N/A</v>
      </c>
    </row>
    <row r="1574" spans="1:18" ht="13.5">
      <c r="A1574" s="133">
        <v>1568</v>
      </c>
      <c r="B1574" s="142">
        <f>DS!D1570</f>
        <v>0</v>
      </c>
      <c r="C1574" s="143" t="e">
        <f>VLOOKUP(B1574,DS!$D$3:$I$2489,2,0)</f>
        <v>#N/A</v>
      </c>
      <c r="D1574" s="144" t="e">
        <f>VLOOKUP(B1574,DS!$D$3:$I$2489,3,0)</f>
        <v>#N/A</v>
      </c>
      <c r="E1574" s="145" t="e">
        <f>VLOOKUP(B1574,DS!$D$3:$I$2489,5,0)</f>
        <v>#N/A</v>
      </c>
      <c r="F1574" s="145" t="e">
        <f>VLOOKUP(B1574,DS!$D$3:$I$2489,6,0)</f>
        <v>#N/A</v>
      </c>
      <c r="G1574" s="136"/>
      <c r="H1574" s="136"/>
      <c r="I1574" s="136"/>
      <c r="J1574" s="136"/>
      <c r="K1574" s="136"/>
      <c r="L1574" s="136"/>
      <c r="M1574" s="136"/>
      <c r="N1574" s="136"/>
      <c r="O1574" s="146"/>
      <c r="P1574" s="134">
        <f t="shared" si="25"/>
        <v>0</v>
      </c>
      <c r="Q1574" s="135" t="str">
        <f>VLOOKUP(P1574,IDCODE!$A$1:$B$96,2,0)</f>
        <v>Không</v>
      </c>
      <c r="R1574" s="135" t="e">
        <f>VLOOKUP(B1574,DS!$D$3:$P$2489,13,0)</f>
        <v>#N/A</v>
      </c>
    </row>
    <row r="1575" spans="1:18" ht="13.5">
      <c r="A1575" s="133">
        <v>1569</v>
      </c>
      <c r="B1575" s="142">
        <f>DS!D1571</f>
        <v>0</v>
      </c>
      <c r="C1575" s="143" t="e">
        <f>VLOOKUP(B1575,DS!$D$3:$I$2489,2,0)</f>
        <v>#N/A</v>
      </c>
      <c r="D1575" s="144" t="e">
        <f>VLOOKUP(B1575,DS!$D$3:$I$2489,3,0)</f>
        <v>#N/A</v>
      </c>
      <c r="E1575" s="145" t="e">
        <f>VLOOKUP(B1575,DS!$D$3:$I$2489,5,0)</f>
        <v>#N/A</v>
      </c>
      <c r="F1575" s="145" t="e">
        <f>VLOOKUP(B1575,DS!$D$3:$I$2489,6,0)</f>
        <v>#N/A</v>
      </c>
      <c r="G1575" s="136"/>
      <c r="H1575" s="136"/>
      <c r="I1575" s="136"/>
      <c r="J1575" s="136"/>
      <c r="K1575" s="136"/>
      <c r="L1575" s="136"/>
      <c r="M1575" s="136"/>
      <c r="N1575" s="136"/>
      <c r="O1575" s="146"/>
      <c r="P1575" s="134">
        <f t="shared" si="25"/>
        <v>0</v>
      </c>
      <c r="Q1575" s="135" t="str">
        <f>VLOOKUP(P1575,IDCODE!$A$1:$B$96,2,0)</f>
        <v>Không</v>
      </c>
      <c r="R1575" s="135" t="e">
        <f>VLOOKUP(B1575,DS!$D$3:$P$2489,13,0)</f>
        <v>#N/A</v>
      </c>
    </row>
    <row r="1576" spans="1:18" ht="13.5">
      <c r="A1576" s="133">
        <v>1570</v>
      </c>
      <c r="B1576" s="142">
        <f>DS!D1572</f>
        <v>0</v>
      </c>
      <c r="C1576" s="143" t="e">
        <f>VLOOKUP(B1576,DS!$D$3:$I$2489,2,0)</f>
        <v>#N/A</v>
      </c>
      <c r="D1576" s="144" t="e">
        <f>VLOOKUP(B1576,DS!$D$3:$I$2489,3,0)</f>
        <v>#N/A</v>
      </c>
      <c r="E1576" s="145" t="e">
        <f>VLOOKUP(B1576,DS!$D$3:$I$2489,5,0)</f>
        <v>#N/A</v>
      </c>
      <c r="F1576" s="145" t="e">
        <f>VLOOKUP(B1576,DS!$D$3:$I$2489,6,0)</f>
        <v>#N/A</v>
      </c>
      <c r="G1576" s="136"/>
      <c r="H1576" s="136"/>
      <c r="I1576" s="136"/>
      <c r="J1576" s="136"/>
      <c r="K1576" s="136"/>
      <c r="L1576" s="136"/>
      <c r="M1576" s="136"/>
      <c r="N1576" s="136"/>
      <c r="O1576" s="146"/>
      <c r="P1576" s="134">
        <f t="shared" si="25"/>
        <v>0</v>
      </c>
      <c r="Q1576" s="135" t="str">
        <f>VLOOKUP(P1576,IDCODE!$A$1:$B$96,2,0)</f>
        <v>Không</v>
      </c>
      <c r="R1576" s="135" t="e">
        <f>VLOOKUP(B1576,DS!$D$3:$P$2489,13,0)</f>
        <v>#N/A</v>
      </c>
    </row>
    <row r="1577" spans="1:18" ht="13.5">
      <c r="A1577" s="133">
        <v>1571</v>
      </c>
      <c r="B1577" s="142">
        <f>DS!D1573</f>
        <v>0</v>
      </c>
      <c r="C1577" s="143" t="e">
        <f>VLOOKUP(B1577,DS!$D$3:$I$2489,2,0)</f>
        <v>#N/A</v>
      </c>
      <c r="D1577" s="144" t="e">
        <f>VLOOKUP(B1577,DS!$D$3:$I$2489,3,0)</f>
        <v>#N/A</v>
      </c>
      <c r="E1577" s="145" t="e">
        <f>VLOOKUP(B1577,DS!$D$3:$I$2489,5,0)</f>
        <v>#N/A</v>
      </c>
      <c r="F1577" s="145" t="e">
        <f>VLOOKUP(B1577,DS!$D$3:$I$2489,6,0)</f>
        <v>#N/A</v>
      </c>
      <c r="G1577" s="136"/>
      <c r="H1577" s="136"/>
      <c r="I1577" s="136"/>
      <c r="J1577" s="136"/>
      <c r="K1577" s="136"/>
      <c r="L1577" s="136"/>
      <c r="M1577" s="136"/>
      <c r="N1577" s="136"/>
      <c r="O1577" s="146"/>
      <c r="P1577" s="134">
        <f t="shared" si="25"/>
        <v>0</v>
      </c>
      <c r="Q1577" s="135" t="str">
        <f>VLOOKUP(P1577,IDCODE!$A$1:$B$96,2,0)</f>
        <v>Không</v>
      </c>
      <c r="R1577" s="135" t="e">
        <f>VLOOKUP(B1577,DS!$D$3:$P$2489,13,0)</f>
        <v>#N/A</v>
      </c>
    </row>
    <row r="1578" spans="1:18" ht="13.5">
      <c r="A1578" s="133">
        <v>1572</v>
      </c>
      <c r="B1578" s="142">
        <f>DS!D1574</f>
        <v>0</v>
      </c>
      <c r="C1578" s="143" t="e">
        <f>VLOOKUP(B1578,DS!$D$3:$I$2489,2,0)</f>
        <v>#N/A</v>
      </c>
      <c r="D1578" s="144" t="e">
        <f>VLOOKUP(B1578,DS!$D$3:$I$2489,3,0)</f>
        <v>#N/A</v>
      </c>
      <c r="E1578" s="145" t="e">
        <f>VLOOKUP(B1578,DS!$D$3:$I$2489,5,0)</f>
        <v>#N/A</v>
      </c>
      <c r="F1578" s="145" t="e">
        <f>VLOOKUP(B1578,DS!$D$3:$I$2489,6,0)</f>
        <v>#N/A</v>
      </c>
      <c r="G1578" s="136"/>
      <c r="H1578" s="136"/>
      <c r="I1578" s="136"/>
      <c r="J1578" s="136"/>
      <c r="K1578" s="136"/>
      <c r="L1578" s="136"/>
      <c r="M1578" s="136"/>
      <c r="N1578" s="136"/>
      <c r="O1578" s="146"/>
      <c r="P1578" s="134">
        <f t="shared" si="25"/>
        <v>0</v>
      </c>
      <c r="Q1578" s="135" t="str">
        <f>VLOOKUP(P1578,IDCODE!$A$1:$B$96,2,0)</f>
        <v>Không</v>
      </c>
      <c r="R1578" s="135" t="e">
        <f>VLOOKUP(B1578,DS!$D$3:$P$2489,13,0)</f>
        <v>#N/A</v>
      </c>
    </row>
    <row r="1579" spans="1:18" ht="13.5">
      <c r="A1579" s="133">
        <v>1573</v>
      </c>
      <c r="B1579" s="142">
        <f>DS!D1575</f>
        <v>0</v>
      </c>
      <c r="C1579" s="143" t="e">
        <f>VLOOKUP(B1579,DS!$D$3:$I$2489,2,0)</f>
        <v>#N/A</v>
      </c>
      <c r="D1579" s="144" t="e">
        <f>VLOOKUP(B1579,DS!$D$3:$I$2489,3,0)</f>
        <v>#N/A</v>
      </c>
      <c r="E1579" s="145" t="e">
        <f>VLOOKUP(B1579,DS!$D$3:$I$2489,5,0)</f>
        <v>#N/A</v>
      </c>
      <c r="F1579" s="145" t="e">
        <f>VLOOKUP(B1579,DS!$D$3:$I$2489,6,0)</f>
        <v>#N/A</v>
      </c>
      <c r="G1579" s="136"/>
      <c r="H1579" s="136"/>
      <c r="I1579" s="136"/>
      <c r="J1579" s="136"/>
      <c r="K1579" s="136"/>
      <c r="L1579" s="136"/>
      <c r="M1579" s="136"/>
      <c r="N1579" s="136"/>
      <c r="O1579" s="146"/>
      <c r="P1579" s="134">
        <f t="shared" si="25"/>
        <v>0</v>
      </c>
      <c r="Q1579" s="135" t="str">
        <f>VLOOKUP(P1579,IDCODE!$A$1:$B$96,2,0)</f>
        <v>Không</v>
      </c>
      <c r="R1579" s="135" t="e">
        <f>VLOOKUP(B1579,DS!$D$3:$P$2489,13,0)</f>
        <v>#N/A</v>
      </c>
    </row>
    <row r="1580" spans="1:18" ht="13.5">
      <c r="A1580" s="133">
        <v>1574</v>
      </c>
      <c r="B1580" s="142">
        <f>DS!D1576</f>
        <v>0</v>
      </c>
      <c r="C1580" s="143" t="e">
        <f>VLOOKUP(B1580,DS!$D$3:$I$2489,2,0)</f>
        <v>#N/A</v>
      </c>
      <c r="D1580" s="144" t="e">
        <f>VLOOKUP(B1580,DS!$D$3:$I$2489,3,0)</f>
        <v>#N/A</v>
      </c>
      <c r="E1580" s="145" t="e">
        <f>VLOOKUP(B1580,DS!$D$3:$I$2489,5,0)</f>
        <v>#N/A</v>
      </c>
      <c r="F1580" s="145" t="e">
        <f>VLOOKUP(B1580,DS!$D$3:$I$2489,6,0)</f>
        <v>#N/A</v>
      </c>
      <c r="G1580" s="136"/>
      <c r="H1580" s="136"/>
      <c r="I1580" s="136"/>
      <c r="J1580" s="136"/>
      <c r="K1580" s="136"/>
      <c r="L1580" s="136"/>
      <c r="M1580" s="136"/>
      <c r="N1580" s="136"/>
      <c r="O1580" s="146"/>
      <c r="P1580" s="134">
        <f t="shared" si="25"/>
        <v>0</v>
      </c>
      <c r="Q1580" s="135" t="str">
        <f>VLOOKUP(P1580,IDCODE!$A$1:$B$96,2,0)</f>
        <v>Không</v>
      </c>
      <c r="R1580" s="135" t="e">
        <f>VLOOKUP(B1580,DS!$D$3:$P$2489,13,0)</f>
        <v>#N/A</v>
      </c>
    </row>
    <row r="1581" spans="1:18" ht="13.5">
      <c r="A1581" s="133">
        <v>1575</v>
      </c>
      <c r="B1581" s="142">
        <f>DS!D1577</f>
        <v>0</v>
      </c>
      <c r="C1581" s="143" t="e">
        <f>VLOOKUP(B1581,DS!$D$3:$I$2489,2,0)</f>
        <v>#N/A</v>
      </c>
      <c r="D1581" s="144" t="e">
        <f>VLOOKUP(B1581,DS!$D$3:$I$2489,3,0)</f>
        <v>#N/A</v>
      </c>
      <c r="E1581" s="145" t="e">
        <f>VLOOKUP(B1581,DS!$D$3:$I$2489,5,0)</f>
        <v>#N/A</v>
      </c>
      <c r="F1581" s="145" t="e">
        <f>VLOOKUP(B1581,DS!$D$3:$I$2489,6,0)</f>
        <v>#N/A</v>
      </c>
      <c r="G1581" s="136"/>
      <c r="H1581" s="136"/>
      <c r="I1581" s="136"/>
      <c r="J1581" s="136"/>
      <c r="K1581" s="136"/>
      <c r="L1581" s="136"/>
      <c r="M1581" s="136"/>
      <c r="N1581" s="136"/>
      <c r="O1581" s="146"/>
      <c r="P1581" s="134">
        <f t="shared" si="25"/>
        <v>0</v>
      </c>
      <c r="Q1581" s="135" t="str">
        <f>VLOOKUP(P1581,IDCODE!$A$1:$B$96,2,0)</f>
        <v>Không</v>
      </c>
      <c r="R1581" s="135" t="e">
        <f>VLOOKUP(B1581,DS!$D$3:$P$2489,13,0)</f>
        <v>#N/A</v>
      </c>
    </row>
    <row r="1582" spans="1:18" ht="13.5">
      <c r="A1582" s="133">
        <v>1576</v>
      </c>
      <c r="B1582" s="142">
        <f>DS!D1578</f>
        <v>0</v>
      </c>
      <c r="C1582" s="143" t="e">
        <f>VLOOKUP(B1582,DS!$D$3:$I$2489,2,0)</f>
        <v>#N/A</v>
      </c>
      <c r="D1582" s="144" t="e">
        <f>VLOOKUP(B1582,DS!$D$3:$I$2489,3,0)</f>
        <v>#N/A</v>
      </c>
      <c r="E1582" s="145" t="e">
        <f>VLOOKUP(B1582,DS!$D$3:$I$2489,5,0)</f>
        <v>#N/A</v>
      </c>
      <c r="F1582" s="145" t="e">
        <f>VLOOKUP(B1582,DS!$D$3:$I$2489,6,0)</f>
        <v>#N/A</v>
      </c>
      <c r="G1582" s="136"/>
      <c r="H1582" s="136"/>
      <c r="I1582" s="136"/>
      <c r="J1582" s="136"/>
      <c r="K1582" s="136"/>
      <c r="L1582" s="136"/>
      <c r="M1582" s="136"/>
      <c r="N1582" s="136"/>
      <c r="O1582" s="146"/>
      <c r="P1582" s="134">
        <f t="shared" si="25"/>
        <v>0</v>
      </c>
      <c r="Q1582" s="135" t="str">
        <f>VLOOKUP(P1582,IDCODE!$A$1:$B$96,2,0)</f>
        <v>Không</v>
      </c>
      <c r="R1582" s="135" t="e">
        <f>VLOOKUP(B1582,DS!$D$3:$P$2489,13,0)</f>
        <v>#N/A</v>
      </c>
    </row>
    <row r="1583" spans="1:18" ht="13.5">
      <c r="A1583" s="133">
        <v>1577</v>
      </c>
      <c r="B1583" s="142">
        <f>DS!D1579</f>
        <v>0</v>
      </c>
      <c r="C1583" s="143" t="e">
        <f>VLOOKUP(B1583,DS!$D$3:$I$2489,2,0)</f>
        <v>#N/A</v>
      </c>
      <c r="D1583" s="144" t="e">
        <f>VLOOKUP(B1583,DS!$D$3:$I$2489,3,0)</f>
        <v>#N/A</v>
      </c>
      <c r="E1583" s="145" t="e">
        <f>VLOOKUP(B1583,DS!$D$3:$I$2489,5,0)</f>
        <v>#N/A</v>
      </c>
      <c r="F1583" s="145" t="e">
        <f>VLOOKUP(B1583,DS!$D$3:$I$2489,6,0)</f>
        <v>#N/A</v>
      </c>
      <c r="G1583" s="136"/>
      <c r="H1583" s="136"/>
      <c r="I1583" s="136"/>
      <c r="J1583" s="136"/>
      <c r="K1583" s="136"/>
      <c r="L1583" s="136"/>
      <c r="M1583" s="136"/>
      <c r="N1583" s="136"/>
      <c r="O1583" s="146"/>
      <c r="P1583" s="134">
        <f t="shared" si="25"/>
        <v>0</v>
      </c>
      <c r="Q1583" s="135" t="str">
        <f>VLOOKUP(P1583,IDCODE!$A$1:$B$96,2,0)</f>
        <v>Không</v>
      </c>
      <c r="R1583" s="135" t="e">
        <f>VLOOKUP(B1583,DS!$D$3:$P$2489,13,0)</f>
        <v>#N/A</v>
      </c>
    </row>
    <row r="1584" spans="1:18" ht="13.5">
      <c r="A1584" s="133">
        <v>1578</v>
      </c>
      <c r="B1584" s="142">
        <f>DS!D1580</f>
        <v>0</v>
      </c>
      <c r="C1584" s="143" t="e">
        <f>VLOOKUP(B1584,DS!$D$3:$I$2489,2,0)</f>
        <v>#N/A</v>
      </c>
      <c r="D1584" s="144" t="e">
        <f>VLOOKUP(B1584,DS!$D$3:$I$2489,3,0)</f>
        <v>#N/A</v>
      </c>
      <c r="E1584" s="145" t="e">
        <f>VLOOKUP(B1584,DS!$D$3:$I$2489,5,0)</f>
        <v>#N/A</v>
      </c>
      <c r="F1584" s="145" t="e">
        <f>VLOOKUP(B1584,DS!$D$3:$I$2489,6,0)</f>
        <v>#N/A</v>
      </c>
      <c r="G1584" s="136"/>
      <c r="H1584" s="136"/>
      <c r="I1584" s="136"/>
      <c r="J1584" s="136"/>
      <c r="K1584" s="136"/>
      <c r="L1584" s="136"/>
      <c r="M1584" s="136"/>
      <c r="N1584" s="136"/>
      <c r="O1584" s="146"/>
      <c r="P1584" s="134">
        <f t="shared" si="25"/>
        <v>0</v>
      </c>
      <c r="Q1584" s="135" t="str">
        <f>VLOOKUP(P1584,IDCODE!$A$1:$B$96,2,0)</f>
        <v>Không</v>
      </c>
      <c r="R1584" s="135" t="e">
        <f>VLOOKUP(B1584,DS!$D$3:$P$2489,13,0)</f>
        <v>#N/A</v>
      </c>
    </row>
    <row r="1585" spans="1:18" ht="13.5">
      <c r="A1585" s="133">
        <v>1579</v>
      </c>
      <c r="B1585" s="142">
        <f>DS!D1581</f>
        <v>0</v>
      </c>
      <c r="C1585" s="143" t="e">
        <f>VLOOKUP(B1585,DS!$D$3:$I$2489,2,0)</f>
        <v>#N/A</v>
      </c>
      <c r="D1585" s="144" t="e">
        <f>VLOOKUP(B1585,DS!$D$3:$I$2489,3,0)</f>
        <v>#N/A</v>
      </c>
      <c r="E1585" s="145" t="e">
        <f>VLOOKUP(B1585,DS!$D$3:$I$2489,5,0)</f>
        <v>#N/A</v>
      </c>
      <c r="F1585" s="145" t="e">
        <f>VLOOKUP(B1585,DS!$D$3:$I$2489,6,0)</f>
        <v>#N/A</v>
      </c>
      <c r="G1585" s="136"/>
      <c r="H1585" s="136"/>
      <c r="I1585" s="136"/>
      <c r="J1585" s="136"/>
      <c r="K1585" s="136"/>
      <c r="L1585" s="136"/>
      <c r="M1585" s="136"/>
      <c r="N1585" s="136"/>
      <c r="O1585" s="146"/>
      <c r="P1585" s="134">
        <f t="shared" si="25"/>
        <v>0</v>
      </c>
      <c r="Q1585" s="135" t="str">
        <f>VLOOKUP(P1585,IDCODE!$A$1:$B$96,2,0)</f>
        <v>Không</v>
      </c>
      <c r="R1585" s="135" t="e">
        <f>VLOOKUP(B1585,DS!$D$3:$P$2489,13,0)</f>
        <v>#N/A</v>
      </c>
    </row>
    <row r="1586" spans="1:18" ht="13.5">
      <c r="A1586" s="133">
        <v>1580</v>
      </c>
      <c r="B1586" s="142">
        <f>DS!D1582</f>
        <v>0</v>
      </c>
      <c r="C1586" s="143" t="e">
        <f>VLOOKUP(B1586,DS!$D$3:$I$2489,2,0)</f>
        <v>#N/A</v>
      </c>
      <c r="D1586" s="144" t="e">
        <f>VLOOKUP(B1586,DS!$D$3:$I$2489,3,0)</f>
        <v>#N/A</v>
      </c>
      <c r="E1586" s="145" t="e">
        <f>VLOOKUP(B1586,DS!$D$3:$I$2489,5,0)</f>
        <v>#N/A</v>
      </c>
      <c r="F1586" s="145" t="e">
        <f>VLOOKUP(B1586,DS!$D$3:$I$2489,6,0)</f>
        <v>#N/A</v>
      </c>
      <c r="G1586" s="136"/>
      <c r="H1586" s="136"/>
      <c r="I1586" s="136"/>
      <c r="J1586" s="136"/>
      <c r="K1586" s="136"/>
      <c r="L1586" s="136"/>
      <c r="M1586" s="136"/>
      <c r="N1586" s="136"/>
      <c r="O1586" s="146"/>
      <c r="P1586" s="134">
        <f t="shared" si="25"/>
        <v>0</v>
      </c>
      <c r="Q1586" s="135" t="str">
        <f>VLOOKUP(P1586,IDCODE!$A$1:$B$96,2,0)</f>
        <v>Không</v>
      </c>
      <c r="R1586" s="135" t="e">
        <f>VLOOKUP(B1586,DS!$D$3:$P$2489,13,0)</f>
        <v>#N/A</v>
      </c>
    </row>
    <row r="1587" spans="1:18" ht="13.5">
      <c r="A1587" s="133">
        <v>1581</v>
      </c>
      <c r="B1587" s="142">
        <f>DS!D1583</f>
        <v>0</v>
      </c>
      <c r="C1587" s="143" t="e">
        <f>VLOOKUP(B1587,DS!$D$3:$I$2489,2,0)</f>
        <v>#N/A</v>
      </c>
      <c r="D1587" s="144" t="e">
        <f>VLOOKUP(B1587,DS!$D$3:$I$2489,3,0)</f>
        <v>#N/A</v>
      </c>
      <c r="E1587" s="145" t="e">
        <f>VLOOKUP(B1587,DS!$D$3:$I$2489,5,0)</f>
        <v>#N/A</v>
      </c>
      <c r="F1587" s="145" t="e">
        <f>VLOOKUP(B1587,DS!$D$3:$I$2489,6,0)</f>
        <v>#N/A</v>
      </c>
      <c r="G1587" s="136"/>
      <c r="H1587" s="136"/>
      <c r="I1587" s="136"/>
      <c r="J1587" s="136"/>
      <c r="K1587" s="136"/>
      <c r="L1587" s="136"/>
      <c r="M1587" s="136"/>
      <c r="N1587" s="136"/>
      <c r="O1587" s="146"/>
      <c r="P1587" s="134">
        <f t="shared" si="25"/>
        <v>0</v>
      </c>
      <c r="Q1587" s="135" t="str">
        <f>VLOOKUP(P1587,IDCODE!$A$1:$B$96,2,0)</f>
        <v>Không</v>
      </c>
      <c r="R1587" s="135" t="e">
        <f>VLOOKUP(B1587,DS!$D$3:$P$2489,13,0)</f>
        <v>#N/A</v>
      </c>
    </row>
    <row r="1588" spans="1:18" ht="13.5">
      <c r="A1588" s="133">
        <v>1582</v>
      </c>
      <c r="B1588" s="142">
        <f>DS!D1584</f>
        <v>0</v>
      </c>
      <c r="C1588" s="143" t="e">
        <f>VLOOKUP(B1588,DS!$D$3:$I$2489,2,0)</f>
        <v>#N/A</v>
      </c>
      <c r="D1588" s="144" t="e">
        <f>VLOOKUP(B1588,DS!$D$3:$I$2489,3,0)</f>
        <v>#N/A</v>
      </c>
      <c r="E1588" s="145" t="e">
        <f>VLOOKUP(B1588,DS!$D$3:$I$2489,5,0)</f>
        <v>#N/A</v>
      </c>
      <c r="F1588" s="145" t="e">
        <f>VLOOKUP(B1588,DS!$D$3:$I$2489,6,0)</f>
        <v>#N/A</v>
      </c>
      <c r="G1588" s="136"/>
      <c r="H1588" s="136"/>
      <c r="I1588" s="136"/>
      <c r="J1588" s="136"/>
      <c r="K1588" s="136"/>
      <c r="L1588" s="136"/>
      <c r="M1588" s="136"/>
      <c r="N1588" s="136"/>
      <c r="O1588" s="146"/>
      <c r="P1588" s="134">
        <f t="shared" si="25"/>
        <v>0</v>
      </c>
      <c r="Q1588" s="135" t="str">
        <f>VLOOKUP(P1588,IDCODE!$A$1:$B$96,2,0)</f>
        <v>Không</v>
      </c>
      <c r="R1588" s="135" t="e">
        <f>VLOOKUP(B1588,DS!$D$3:$P$2489,13,0)</f>
        <v>#N/A</v>
      </c>
    </row>
    <row r="1589" spans="1:18" ht="13.5">
      <c r="A1589" s="133">
        <v>1583</v>
      </c>
      <c r="B1589" s="142">
        <f>DS!D1585</f>
        <v>0</v>
      </c>
      <c r="C1589" s="143" t="e">
        <f>VLOOKUP(B1589,DS!$D$3:$I$2489,2,0)</f>
        <v>#N/A</v>
      </c>
      <c r="D1589" s="144" t="e">
        <f>VLOOKUP(B1589,DS!$D$3:$I$2489,3,0)</f>
        <v>#N/A</v>
      </c>
      <c r="E1589" s="145" t="e">
        <f>VLOOKUP(B1589,DS!$D$3:$I$2489,5,0)</f>
        <v>#N/A</v>
      </c>
      <c r="F1589" s="145" t="e">
        <f>VLOOKUP(B1589,DS!$D$3:$I$2489,6,0)</f>
        <v>#N/A</v>
      </c>
      <c r="G1589" s="136"/>
      <c r="H1589" s="136"/>
      <c r="I1589" s="136"/>
      <c r="J1589" s="136"/>
      <c r="K1589" s="136"/>
      <c r="L1589" s="136"/>
      <c r="M1589" s="136"/>
      <c r="N1589" s="136"/>
      <c r="O1589" s="146"/>
      <c r="P1589" s="134">
        <f t="shared" si="25"/>
        <v>0</v>
      </c>
      <c r="Q1589" s="135" t="str">
        <f>VLOOKUP(P1589,IDCODE!$A$1:$B$96,2,0)</f>
        <v>Không</v>
      </c>
      <c r="R1589" s="135" t="e">
        <f>VLOOKUP(B1589,DS!$D$3:$P$2489,13,0)</f>
        <v>#N/A</v>
      </c>
    </row>
    <row r="1590" spans="1:18" ht="13.5">
      <c r="A1590" s="133">
        <v>1584</v>
      </c>
      <c r="B1590" s="142">
        <f>DS!D1586</f>
        <v>0</v>
      </c>
      <c r="C1590" s="143" t="e">
        <f>VLOOKUP(B1590,DS!$D$3:$I$2489,2,0)</f>
        <v>#N/A</v>
      </c>
      <c r="D1590" s="144" t="e">
        <f>VLOOKUP(B1590,DS!$D$3:$I$2489,3,0)</f>
        <v>#N/A</v>
      </c>
      <c r="E1590" s="145" t="e">
        <f>VLOOKUP(B1590,DS!$D$3:$I$2489,5,0)</f>
        <v>#N/A</v>
      </c>
      <c r="F1590" s="145" t="e">
        <f>VLOOKUP(B1590,DS!$D$3:$I$2489,6,0)</f>
        <v>#N/A</v>
      </c>
      <c r="G1590" s="136"/>
      <c r="H1590" s="136"/>
      <c r="I1590" s="136"/>
      <c r="J1590" s="136"/>
      <c r="K1590" s="136"/>
      <c r="L1590" s="136"/>
      <c r="M1590" s="136"/>
      <c r="N1590" s="136"/>
      <c r="O1590" s="146"/>
      <c r="P1590" s="134">
        <f t="shared" si="25"/>
        <v>0</v>
      </c>
      <c r="Q1590" s="135" t="str">
        <f>VLOOKUP(P1590,IDCODE!$A$1:$B$96,2,0)</f>
        <v>Không</v>
      </c>
      <c r="R1590" s="135" t="e">
        <f>VLOOKUP(B1590,DS!$D$3:$P$2489,13,0)</f>
        <v>#N/A</v>
      </c>
    </row>
    <row r="1591" spans="1:18" ht="13.5">
      <c r="A1591" s="133">
        <v>1585</v>
      </c>
      <c r="B1591" s="142">
        <f>DS!D1587</f>
        <v>0</v>
      </c>
      <c r="C1591" s="143" t="e">
        <f>VLOOKUP(B1591,DS!$D$3:$I$2489,2,0)</f>
        <v>#N/A</v>
      </c>
      <c r="D1591" s="144" t="e">
        <f>VLOOKUP(B1591,DS!$D$3:$I$2489,3,0)</f>
        <v>#N/A</v>
      </c>
      <c r="E1591" s="145" t="e">
        <f>VLOOKUP(B1591,DS!$D$3:$I$2489,5,0)</f>
        <v>#N/A</v>
      </c>
      <c r="F1591" s="145" t="e">
        <f>VLOOKUP(B1591,DS!$D$3:$I$2489,6,0)</f>
        <v>#N/A</v>
      </c>
      <c r="G1591" s="136"/>
      <c r="H1591" s="136"/>
      <c r="I1591" s="136"/>
      <c r="J1591" s="136"/>
      <c r="K1591" s="136"/>
      <c r="L1591" s="136"/>
      <c r="M1591" s="136"/>
      <c r="N1591" s="136"/>
      <c r="O1591" s="146"/>
      <c r="P1591" s="134">
        <f t="shared" si="25"/>
        <v>0</v>
      </c>
      <c r="Q1591" s="135" t="str">
        <f>VLOOKUP(P1591,IDCODE!$A$1:$B$96,2,0)</f>
        <v>Không</v>
      </c>
      <c r="R1591" s="135" t="e">
        <f>VLOOKUP(B1591,DS!$D$3:$P$2489,13,0)</f>
        <v>#N/A</v>
      </c>
    </row>
    <row r="1592" spans="1:18" ht="13.5">
      <c r="A1592" s="133">
        <v>1586</v>
      </c>
      <c r="B1592" s="142">
        <f>DS!D1588</f>
        <v>0</v>
      </c>
      <c r="C1592" s="143" t="e">
        <f>VLOOKUP(B1592,DS!$D$3:$I$2489,2,0)</f>
        <v>#N/A</v>
      </c>
      <c r="D1592" s="144" t="e">
        <f>VLOOKUP(B1592,DS!$D$3:$I$2489,3,0)</f>
        <v>#N/A</v>
      </c>
      <c r="E1592" s="145" t="e">
        <f>VLOOKUP(B1592,DS!$D$3:$I$2489,5,0)</f>
        <v>#N/A</v>
      </c>
      <c r="F1592" s="145" t="e">
        <f>VLOOKUP(B1592,DS!$D$3:$I$2489,6,0)</f>
        <v>#N/A</v>
      </c>
      <c r="G1592" s="136"/>
      <c r="H1592" s="136"/>
      <c r="I1592" s="136"/>
      <c r="J1592" s="136"/>
      <c r="K1592" s="136"/>
      <c r="L1592" s="136"/>
      <c r="M1592" s="136"/>
      <c r="N1592" s="136"/>
      <c r="O1592" s="146"/>
      <c r="P1592" s="134">
        <f t="shared" si="25"/>
        <v>0</v>
      </c>
      <c r="Q1592" s="135" t="str">
        <f>VLOOKUP(P1592,IDCODE!$A$1:$B$96,2,0)</f>
        <v>Không</v>
      </c>
      <c r="R1592" s="135" t="e">
        <f>VLOOKUP(B1592,DS!$D$3:$P$2489,13,0)</f>
        <v>#N/A</v>
      </c>
    </row>
    <row r="1593" spans="1:18" ht="13.5">
      <c r="A1593" s="133">
        <v>1587</v>
      </c>
      <c r="B1593" s="142">
        <f>DS!D1589</f>
        <v>0</v>
      </c>
      <c r="C1593" s="143" t="e">
        <f>VLOOKUP(B1593,DS!$D$3:$I$2489,2,0)</f>
        <v>#N/A</v>
      </c>
      <c r="D1593" s="144" t="e">
        <f>VLOOKUP(B1593,DS!$D$3:$I$2489,3,0)</f>
        <v>#N/A</v>
      </c>
      <c r="E1593" s="145" t="e">
        <f>VLOOKUP(B1593,DS!$D$3:$I$2489,5,0)</f>
        <v>#N/A</v>
      </c>
      <c r="F1593" s="145" t="e">
        <f>VLOOKUP(B1593,DS!$D$3:$I$2489,6,0)</f>
        <v>#N/A</v>
      </c>
      <c r="G1593" s="136"/>
      <c r="H1593" s="136"/>
      <c r="I1593" s="136"/>
      <c r="J1593" s="136"/>
      <c r="K1593" s="136"/>
      <c r="L1593" s="136"/>
      <c r="M1593" s="136"/>
      <c r="N1593" s="136"/>
      <c r="O1593" s="146"/>
      <c r="P1593" s="134">
        <f t="shared" si="25"/>
        <v>0</v>
      </c>
      <c r="Q1593" s="135" t="str">
        <f>VLOOKUP(P1593,IDCODE!$A$1:$B$96,2,0)</f>
        <v>Không</v>
      </c>
      <c r="R1593" s="135" t="e">
        <f>VLOOKUP(B1593,DS!$D$3:$P$2489,13,0)</f>
        <v>#N/A</v>
      </c>
    </row>
    <row r="1594" spans="1:18" ht="13.5">
      <c r="A1594" s="133">
        <v>1588</v>
      </c>
      <c r="B1594" s="142">
        <f>DS!D1590</f>
        <v>0</v>
      </c>
      <c r="C1594" s="143" t="e">
        <f>VLOOKUP(B1594,DS!$D$3:$I$2489,2,0)</f>
        <v>#N/A</v>
      </c>
      <c r="D1594" s="144" t="e">
        <f>VLOOKUP(B1594,DS!$D$3:$I$2489,3,0)</f>
        <v>#N/A</v>
      </c>
      <c r="E1594" s="145" t="e">
        <f>VLOOKUP(B1594,DS!$D$3:$I$2489,5,0)</f>
        <v>#N/A</v>
      </c>
      <c r="F1594" s="145" t="e">
        <f>VLOOKUP(B1594,DS!$D$3:$I$2489,6,0)</f>
        <v>#N/A</v>
      </c>
      <c r="G1594" s="136"/>
      <c r="H1594" s="136"/>
      <c r="I1594" s="136"/>
      <c r="J1594" s="136"/>
      <c r="K1594" s="136"/>
      <c r="L1594" s="136"/>
      <c r="M1594" s="136"/>
      <c r="N1594" s="136"/>
      <c r="O1594" s="146"/>
      <c r="P1594" s="134">
        <f t="shared" si="25"/>
        <v>0</v>
      </c>
      <c r="Q1594" s="135" t="str">
        <f>VLOOKUP(P1594,IDCODE!$A$1:$B$96,2,0)</f>
        <v>Không</v>
      </c>
      <c r="R1594" s="135" t="e">
        <f>VLOOKUP(B1594,DS!$D$3:$P$2489,13,0)</f>
        <v>#N/A</v>
      </c>
    </row>
    <row r="1595" spans="1:18" ht="13.5">
      <c r="A1595" s="133">
        <v>1589</v>
      </c>
      <c r="B1595" s="142">
        <f>DS!D1591</f>
        <v>0</v>
      </c>
      <c r="C1595" s="143" t="e">
        <f>VLOOKUP(B1595,DS!$D$3:$I$2489,2,0)</f>
        <v>#N/A</v>
      </c>
      <c r="D1595" s="144" t="e">
        <f>VLOOKUP(B1595,DS!$D$3:$I$2489,3,0)</f>
        <v>#N/A</v>
      </c>
      <c r="E1595" s="145" t="e">
        <f>VLOOKUP(B1595,DS!$D$3:$I$2489,5,0)</f>
        <v>#N/A</v>
      </c>
      <c r="F1595" s="145" t="e">
        <f>VLOOKUP(B1595,DS!$D$3:$I$2489,6,0)</f>
        <v>#N/A</v>
      </c>
      <c r="G1595" s="136"/>
      <c r="H1595" s="136"/>
      <c r="I1595" s="136"/>
      <c r="J1595" s="136"/>
      <c r="K1595" s="136"/>
      <c r="L1595" s="136"/>
      <c r="M1595" s="136"/>
      <c r="N1595" s="136"/>
      <c r="O1595" s="146"/>
      <c r="P1595" s="134">
        <f t="shared" si="25"/>
        <v>0</v>
      </c>
      <c r="Q1595" s="135" t="str">
        <f>VLOOKUP(P1595,IDCODE!$A$1:$B$96,2,0)</f>
        <v>Không</v>
      </c>
      <c r="R1595" s="135" t="e">
        <f>VLOOKUP(B1595,DS!$D$3:$P$2489,13,0)</f>
        <v>#N/A</v>
      </c>
    </row>
    <row r="1596" spans="1:18" ht="13.5">
      <c r="A1596" s="133">
        <v>1590</v>
      </c>
      <c r="B1596" s="142">
        <f>DS!D1592</f>
        <v>0</v>
      </c>
      <c r="C1596" s="143" t="e">
        <f>VLOOKUP(B1596,DS!$D$3:$I$2489,2,0)</f>
        <v>#N/A</v>
      </c>
      <c r="D1596" s="144" t="e">
        <f>VLOOKUP(B1596,DS!$D$3:$I$2489,3,0)</f>
        <v>#N/A</v>
      </c>
      <c r="E1596" s="145" t="e">
        <f>VLOOKUP(B1596,DS!$D$3:$I$2489,5,0)</f>
        <v>#N/A</v>
      </c>
      <c r="F1596" s="145" t="e">
        <f>VLOOKUP(B1596,DS!$D$3:$I$2489,6,0)</f>
        <v>#N/A</v>
      </c>
      <c r="G1596" s="136"/>
      <c r="H1596" s="136"/>
      <c r="I1596" s="136"/>
      <c r="J1596" s="136"/>
      <c r="K1596" s="136"/>
      <c r="L1596" s="136"/>
      <c r="M1596" s="136"/>
      <c r="N1596" s="136"/>
      <c r="O1596" s="146"/>
      <c r="P1596" s="134">
        <f t="shared" si="25"/>
        <v>0</v>
      </c>
      <c r="Q1596" s="135" t="str">
        <f>VLOOKUP(P1596,IDCODE!$A$1:$B$96,2,0)</f>
        <v>Không</v>
      </c>
      <c r="R1596" s="135" t="e">
        <f>VLOOKUP(B1596,DS!$D$3:$P$2489,13,0)</f>
        <v>#N/A</v>
      </c>
    </row>
    <row r="1597" spans="1:18" ht="13.5">
      <c r="A1597" s="133">
        <v>1591</v>
      </c>
      <c r="B1597" s="142">
        <f>DS!D1593</f>
        <v>0</v>
      </c>
      <c r="C1597" s="143" t="e">
        <f>VLOOKUP(B1597,DS!$D$3:$I$2489,2,0)</f>
        <v>#N/A</v>
      </c>
      <c r="D1597" s="144" t="e">
        <f>VLOOKUP(B1597,DS!$D$3:$I$2489,3,0)</f>
        <v>#N/A</v>
      </c>
      <c r="E1597" s="145" t="e">
        <f>VLOOKUP(B1597,DS!$D$3:$I$2489,5,0)</f>
        <v>#N/A</v>
      </c>
      <c r="F1597" s="145" t="e">
        <f>VLOOKUP(B1597,DS!$D$3:$I$2489,6,0)</f>
        <v>#N/A</v>
      </c>
      <c r="G1597" s="136"/>
      <c r="H1597" s="136"/>
      <c r="I1597" s="136"/>
      <c r="J1597" s="136"/>
      <c r="K1597" s="136"/>
      <c r="L1597" s="136"/>
      <c r="M1597" s="136"/>
      <c r="N1597" s="136"/>
      <c r="O1597" s="146"/>
      <c r="P1597" s="134">
        <f t="shared" si="25"/>
        <v>0</v>
      </c>
      <c r="Q1597" s="135" t="str">
        <f>VLOOKUP(P1597,IDCODE!$A$1:$B$96,2,0)</f>
        <v>Không</v>
      </c>
      <c r="R1597" s="135" t="e">
        <f>VLOOKUP(B1597,DS!$D$3:$P$2489,13,0)</f>
        <v>#N/A</v>
      </c>
    </row>
    <row r="1598" spans="1:18" ht="13.5">
      <c r="A1598" s="133">
        <v>1592</v>
      </c>
      <c r="B1598" s="142">
        <f>DS!D1594</f>
        <v>0</v>
      </c>
      <c r="C1598" s="143" t="e">
        <f>VLOOKUP(B1598,DS!$D$3:$I$2489,2,0)</f>
        <v>#N/A</v>
      </c>
      <c r="D1598" s="144" t="e">
        <f>VLOOKUP(B1598,DS!$D$3:$I$2489,3,0)</f>
        <v>#N/A</v>
      </c>
      <c r="E1598" s="145" t="e">
        <f>VLOOKUP(B1598,DS!$D$3:$I$2489,5,0)</f>
        <v>#N/A</v>
      </c>
      <c r="F1598" s="145" t="e">
        <f>VLOOKUP(B1598,DS!$D$3:$I$2489,6,0)</f>
        <v>#N/A</v>
      </c>
      <c r="G1598" s="136"/>
      <c r="H1598" s="136"/>
      <c r="I1598" s="136"/>
      <c r="J1598" s="136"/>
      <c r="K1598" s="136"/>
      <c r="L1598" s="136"/>
      <c r="M1598" s="136"/>
      <c r="N1598" s="136"/>
      <c r="O1598" s="146"/>
      <c r="P1598" s="134">
        <f t="shared" si="25"/>
        <v>0</v>
      </c>
      <c r="Q1598" s="135" t="str">
        <f>VLOOKUP(P1598,IDCODE!$A$1:$B$96,2,0)</f>
        <v>Không</v>
      </c>
      <c r="R1598" s="135" t="e">
        <f>VLOOKUP(B1598,DS!$D$3:$P$2489,13,0)</f>
        <v>#N/A</v>
      </c>
    </row>
    <row r="1599" spans="1:18" ht="13.5">
      <c r="A1599" s="133">
        <v>1593</v>
      </c>
      <c r="B1599" s="142">
        <f>DS!D1595</f>
        <v>0</v>
      </c>
      <c r="C1599" s="143" t="e">
        <f>VLOOKUP(B1599,DS!$D$3:$I$2489,2,0)</f>
        <v>#N/A</v>
      </c>
      <c r="D1599" s="144" t="e">
        <f>VLOOKUP(B1599,DS!$D$3:$I$2489,3,0)</f>
        <v>#N/A</v>
      </c>
      <c r="E1599" s="145" t="e">
        <f>VLOOKUP(B1599,DS!$D$3:$I$2489,5,0)</f>
        <v>#N/A</v>
      </c>
      <c r="F1599" s="145" t="e">
        <f>VLOOKUP(B1599,DS!$D$3:$I$2489,6,0)</f>
        <v>#N/A</v>
      </c>
      <c r="G1599" s="136"/>
      <c r="H1599" s="136"/>
      <c r="I1599" s="136"/>
      <c r="J1599" s="136"/>
      <c r="K1599" s="136"/>
      <c r="L1599" s="136"/>
      <c r="M1599" s="136"/>
      <c r="N1599" s="136"/>
      <c r="O1599" s="146"/>
      <c r="P1599" s="134">
        <f t="shared" si="25"/>
        <v>0</v>
      </c>
      <c r="Q1599" s="135" t="str">
        <f>VLOOKUP(P1599,IDCODE!$A$1:$B$96,2,0)</f>
        <v>Không</v>
      </c>
      <c r="R1599" s="135" t="e">
        <f>VLOOKUP(B1599,DS!$D$3:$P$2489,13,0)</f>
        <v>#N/A</v>
      </c>
    </row>
    <row r="1600" spans="1:18" ht="13.5">
      <c r="A1600" s="133">
        <v>1594</v>
      </c>
      <c r="B1600" s="142">
        <f>DS!D1596</f>
        <v>0</v>
      </c>
      <c r="C1600" s="143" t="e">
        <f>VLOOKUP(B1600,DS!$D$3:$I$2489,2,0)</f>
        <v>#N/A</v>
      </c>
      <c r="D1600" s="144" t="e">
        <f>VLOOKUP(B1600,DS!$D$3:$I$2489,3,0)</f>
        <v>#N/A</v>
      </c>
      <c r="E1600" s="145" t="e">
        <f>VLOOKUP(B1600,DS!$D$3:$I$2489,5,0)</f>
        <v>#N/A</v>
      </c>
      <c r="F1600" s="145" t="e">
        <f>VLOOKUP(B1600,DS!$D$3:$I$2489,6,0)</f>
        <v>#N/A</v>
      </c>
      <c r="G1600" s="136"/>
      <c r="H1600" s="136"/>
      <c r="I1600" s="136"/>
      <c r="J1600" s="136"/>
      <c r="K1600" s="136"/>
      <c r="L1600" s="136"/>
      <c r="M1600" s="136"/>
      <c r="N1600" s="136"/>
      <c r="O1600" s="146"/>
      <c r="P1600" s="134">
        <f t="shared" si="25"/>
        <v>0</v>
      </c>
      <c r="Q1600" s="135" t="str">
        <f>VLOOKUP(P1600,IDCODE!$A$1:$B$96,2,0)</f>
        <v>Không</v>
      </c>
      <c r="R1600" s="135" t="e">
        <f>VLOOKUP(B1600,DS!$D$3:$P$2489,13,0)</f>
        <v>#N/A</v>
      </c>
    </row>
    <row r="1601" spans="1:18" ht="13.5">
      <c r="A1601" s="133">
        <v>1595</v>
      </c>
      <c r="B1601" s="142">
        <f>DS!D1597</f>
        <v>0</v>
      </c>
      <c r="C1601" s="143" t="e">
        <f>VLOOKUP(B1601,DS!$D$3:$I$2489,2,0)</f>
        <v>#N/A</v>
      </c>
      <c r="D1601" s="144" t="e">
        <f>VLOOKUP(B1601,DS!$D$3:$I$2489,3,0)</f>
        <v>#N/A</v>
      </c>
      <c r="E1601" s="145" t="e">
        <f>VLOOKUP(B1601,DS!$D$3:$I$2489,5,0)</f>
        <v>#N/A</v>
      </c>
      <c r="F1601" s="145" t="e">
        <f>VLOOKUP(B1601,DS!$D$3:$I$2489,6,0)</f>
        <v>#N/A</v>
      </c>
      <c r="G1601" s="136"/>
      <c r="H1601" s="136"/>
      <c r="I1601" s="136"/>
      <c r="J1601" s="136"/>
      <c r="K1601" s="136"/>
      <c r="L1601" s="136"/>
      <c r="M1601" s="136"/>
      <c r="N1601" s="136"/>
      <c r="O1601" s="146"/>
      <c r="P1601" s="134">
        <f t="shared" si="25"/>
        <v>0</v>
      </c>
      <c r="Q1601" s="135" t="str">
        <f>VLOOKUP(P1601,IDCODE!$A$1:$B$96,2,0)</f>
        <v>Không</v>
      </c>
      <c r="R1601" s="135" t="e">
        <f>VLOOKUP(B1601,DS!$D$3:$P$2489,13,0)</f>
        <v>#N/A</v>
      </c>
    </row>
    <row r="1602" spans="1:18" ht="13.5">
      <c r="A1602" s="133">
        <v>1596</v>
      </c>
      <c r="B1602" s="142">
        <f>DS!D1598</f>
        <v>0</v>
      </c>
      <c r="C1602" s="143" t="e">
        <f>VLOOKUP(B1602,DS!$D$3:$I$2489,2,0)</f>
        <v>#N/A</v>
      </c>
      <c r="D1602" s="144" t="e">
        <f>VLOOKUP(B1602,DS!$D$3:$I$2489,3,0)</f>
        <v>#N/A</v>
      </c>
      <c r="E1602" s="145" t="e">
        <f>VLOOKUP(B1602,DS!$D$3:$I$2489,5,0)</f>
        <v>#N/A</v>
      </c>
      <c r="F1602" s="145" t="e">
        <f>VLOOKUP(B1602,DS!$D$3:$I$2489,6,0)</f>
        <v>#N/A</v>
      </c>
      <c r="G1602" s="136"/>
      <c r="H1602" s="136"/>
      <c r="I1602" s="136"/>
      <c r="J1602" s="136"/>
      <c r="K1602" s="136"/>
      <c r="L1602" s="136"/>
      <c r="M1602" s="136"/>
      <c r="N1602" s="136"/>
      <c r="O1602" s="146"/>
      <c r="P1602" s="134">
        <f t="shared" si="25"/>
        <v>0</v>
      </c>
      <c r="Q1602" s="135" t="str">
        <f>VLOOKUP(P1602,IDCODE!$A$1:$B$96,2,0)</f>
        <v>Không</v>
      </c>
      <c r="R1602" s="135" t="e">
        <f>VLOOKUP(B1602,DS!$D$3:$P$2489,13,0)</f>
        <v>#N/A</v>
      </c>
    </row>
    <row r="1603" spans="1:18" ht="13.5">
      <c r="A1603" s="133">
        <v>1597</v>
      </c>
      <c r="B1603" s="142">
        <f>DS!D1599</f>
        <v>0</v>
      </c>
      <c r="C1603" s="143" t="e">
        <f>VLOOKUP(B1603,DS!$D$3:$I$2489,2,0)</f>
        <v>#N/A</v>
      </c>
      <c r="D1603" s="144" t="e">
        <f>VLOOKUP(B1603,DS!$D$3:$I$2489,3,0)</f>
        <v>#N/A</v>
      </c>
      <c r="E1603" s="145" t="e">
        <f>VLOOKUP(B1603,DS!$D$3:$I$2489,5,0)</f>
        <v>#N/A</v>
      </c>
      <c r="F1603" s="145" t="e">
        <f>VLOOKUP(B1603,DS!$D$3:$I$2489,6,0)</f>
        <v>#N/A</v>
      </c>
      <c r="G1603" s="136"/>
      <c r="H1603" s="136"/>
      <c r="I1603" s="136"/>
      <c r="J1603" s="136"/>
      <c r="K1603" s="136"/>
      <c r="L1603" s="136"/>
      <c r="M1603" s="136"/>
      <c r="N1603" s="136"/>
      <c r="O1603" s="146"/>
      <c r="P1603" s="134">
        <f t="shared" si="25"/>
        <v>0</v>
      </c>
      <c r="Q1603" s="135" t="str">
        <f>VLOOKUP(P1603,IDCODE!$A$1:$B$96,2,0)</f>
        <v>Không</v>
      </c>
      <c r="R1603" s="135" t="e">
        <f>VLOOKUP(B1603,DS!$D$3:$P$2489,13,0)</f>
        <v>#N/A</v>
      </c>
    </row>
    <row r="1604" spans="1:18" ht="13.5">
      <c r="A1604" s="133">
        <v>1598</v>
      </c>
      <c r="B1604" s="142">
        <f>DS!D1600</f>
        <v>0</v>
      </c>
      <c r="C1604" s="143" t="e">
        <f>VLOOKUP(B1604,DS!$D$3:$I$2489,2,0)</f>
        <v>#N/A</v>
      </c>
      <c r="D1604" s="144" t="e">
        <f>VLOOKUP(B1604,DS!$D$3:$I$2489,3,0)</f>
        <v>#N/A</v>
      </c>
      <c r="E1604" s="145" t="e">
        <f>VLOOKUP(B1604,DS!$D$3:$I$2489,5,0)</f>
        <v>#N/A</v>
      </c>
      <c r="F1604" s="145" t="e">
        <f>VLOOKUP(B1604,DS!$D$3:$I$2489,6,0)</f>
        <v>#N/A</v>
      </c>
      <c r="G1604" s="136"/>
      <c r="H1604" s="136"/>
      <c r="I1604" s="136"/>
      <c r="J1604" s="136"/>
      <c r="K1604" s="136"/>
      <c r="L1604" s="136"/>
      <c r="M1604" s="136"/>
      <c r="N1604" s="136"/>
      <c r="O1604" s="146"/>
      <c r="P1604" s="134">
        <f t="shared" si="25"/>
        <v>0</v>
      </c>
      <c r="Q1604" s="135" t="str">
        <f>VLOOKUP(P1604,IDCODE!$A$1:$B$96,2,0)</f>
        <v>Không</v>
      </c>
      <c r="R1604" s="135" t="e">
        <f>VLOOKUP(B1604,DS!$D$3:$P$2489,13,0)</f>
        <v>#N/A</v>
      </c>
    </row>
    <row r="1605" spans="1:18" ht="13.5">
      <c r="A1605" s="133">
        <v>1599</v>
      </c>
      <c r="B1605" s="142">
        <f>DS!D1601</f>
        <v>0</v>
      </c>
      <c r="C1605" s="143" t="e">
        <f>VLOOKUP(B1605,DS!$D$3:$I$2489,2,0)</f>
        <v>#N/A</v>
      </c>
      <c r="D1605" s="144" t="e">
        <f>VLOOKUP(B1605,DS!$D$3:$I$2489,3,0)</f>
        <v>#N/A</v>
      </c>
      <c r="E1605" s="145" t="e">
        <f>VLOOKUP(B1605,DS!$D$3:$I$2489,5,0)</f>
        <v>#N/A</v>
      </c>
      <c r="F1605" s="145" t="e">
        <f>VLOOKUP(B1605,DS!$D$3:$I$2489,6,0)</f>
        <v>#N/A</v>
      </c>
      <c r="G1605" s="136"/>
      <c r="H1605" s="136"/>
      <c r="I1605" s="136"/>
      <c r="J1605" s="136"/>
      <c r="K1605" s="136"/>
      <c r="L1605" s="136"/>
      <c r="M1605" s="136"/>
      <c r="N1605" s="136"/>
      <c r="O1605" s="146"/>
      <c r="P1605" s="134">
        <f t="shared" si="25"/>
        <v>0</v>
      </c>
      <c r="Q1605" s="135" t="str">
        <f>VLOOKUP(P1605,IDCODE!$A$1:$B$96,2,0)</f>
        <v>Không</v>
      </c>
      <c r="R1605" s="135" t="e">
        <f>VLOOKUP(B1605,DS!$D$3:$P$2489,13,0)</f>
        <v>#N/A</v>
      </c>
    </row>
    <row r="1606" spans="1:18" ht="13.5">
      <c r="A1606" s="133">
        <v>1600</v>
      </c>
      <c r="B1606" s="142">
        <f>DS!D1602</f>
        <v>0</v>
      </c>
      <c r="C1606" s="143" t="e">
        <f>VLOOKUP(B1606,DS!$D$3:$I$2489,2,0)</f>
        <v>#N/A</v>
      </c>
      <c r="D1606" s="144" t="e">
        <f>VLOOKUP(B1606,DS!$D$3:$I$2489,3,0)</f>
        <v>#N/A</v>
      </c>
      <c r="E1606" s="145" t="e">
        <f>VLOOKUP(B1606,DS!$D$3:$I$2489,5,0)</f>
        <v>#N/A</v>
      </c>
      <c r="F1606" s="145" t="e">
        <f>VLOOKUP(B1606,DS!$D$3:$I$2489,6,0)</f>
        <v>#N/A</v>
      </c>
      <c r="G1606" s="136"/>
      <c r="H1606" s="136"/>
      <c r="I1606" s="136"/>
      <c r="J1606" s="136"/>
      <c r="K1606" s="136"/>
      <c r="L1606" s="136"/>
      <c r="M1606" s="136"/>
      <c r="N1606" s="136"/>
      <c r="O1606" s="146"/>
      <c r="P1606" s="134">
        <f t="shared" si="25"/>
        <v>0</v>
      </c>
      <c r="Q1606" s="135" t="str">
        <f>VLOOKUP(P1606,IDCODE!$A$1:$B$96,2,0)</f>
        <v>Không</v>
      </c>
      <c r="R1606" s="135" t="e">
        <f>VLOOKUP(B1606,DS!$D$3:$P$2489,13,0)</f>
        <v>#N/A</v>
      </c>
    </row>
    <row r="1607" spans="1:18" ht="13.5">
      <c r="A1607" s="133">
        <v>1601</v>
      </c>
      <c r="B1607" s="142">
        <f>DS!D1603</f>
        <v>0</v>
      </c>
      <c r="C1607" s="143" t="e">
        <f>VLOOKUP(B1607,DS!$D$3:$I$2489,2,0)</f>
        <v>#N/A</v>
      </c>
      <c r="D1607" s="144" t="e">
        <f>VLOOKUP(B1607,DS!$D$3:$I$2489,3,0)</f>
        <v>#N/A</v>
      </c>
      <c r="E1607" s="145" t="e">
        <f>VLOOKUP(B1607,DS!$D$3:$I$2489,5,0)</f>
        <v>#N/A</v>
      </c>
      <c r="F1607" s="145" t="e">
        <f>VLOOKUP(B1607,DS!$D$3:$I$2489,6,0)</f>
        <v>#N/A</v>
      </c>
      <c r="G1607" s="136"/>
      <c r="H1607" s="136"/>
      <c r="I1607" s="136"/>
      <c r="J1607" s="136"/>
      <c r="K1607" s="136"/>
      <c r="L1607" s="136"/>
      <c r="M1607" s="136"/>
      <c r="N1607" s="136"/>
      <c r="O1607" s="146"/>
      <c r="P1607" s="134">
        <f t="shared" si="25"/>
        <v>0</v>
      </c>
      <c r="Q1607" s="135" t="str">
        <f>VLOOKUP(P1607,IDCODE!$A$1:$B$96,2,0)</f>
        <v>Không</v>
      </c>
      <c r="R1607" s="135" t="e">
        <f>VLOOKUP(B1607,DS!$D$3:$P$2489,13,0)</f>
        <v>#N/A</v>
      </c>
    </row>
    <row r="1608" spans="1:18" ht="13.5">
      <c r="A1608" s="133">
        <v>1602</v>
      </c>
      <c r="B1608" s="142">
        <f>DS!D1604</f>
        <v>0</v>
      </c>
      <c r="C1608" s="143" t="e">
        <f>VLOOKUP(B1608,DS!$D$3:$I$2489,2,0)</f>
        <v>#N/A</v>
      </c>
      <c r="D1608" s="144" t="e">
        <f>VLOOKUP(B1608,DS!$D$3:$I$2489,3,0)</f>
        <v>#N/A</v>
      </c>
      <c r="E1608" s="145" t="e">
        <f>VLOOKUP(B1608,DS!$D$3:$I$2489,5,0)</f>
        <v>#N/A</v>
      </c>
      <c r="F1608" s="145" t="e">
        <f>VLOOKUP(B1608,DS!$D$3:$I$2489,6,0)</f>
        <v>#N/A</v>
      </c>
      <c r="G1608" s="136"/>
      <c r="H1608" s="136"/>
      <c r="I1608" s="136"/>
      <c r="J1608" s="136"/>
      <c r="K1608" s="136"/>
      <c r="L1608" s="136"/>
      <c r="M1608" s="136"/>
      <c r="N1608" s="136"/>
      <c r="O1608" s="146"/>
      <c r="P1608" s="134">
        <f t="shared" si="25"/>
        <v>0</v>
      </c>
      <c r="Q1608" s="135" t="str">
        <f>VLOOKUP(P1608,IDCODE!$A$1:$B$96,2,0)</f>
        <v>Không</v>
      </c>
      <c r="R1608" s="135" t="e">
        <f>VLOOKUP(B1608,DS!$D$3:$P$2489,13,0)</f>
        <v>#N/A</v>
      </c>
    </row>
    <row r="1609" spans="1:18" ht="13.5">
      <c r="A1609" s="133">
        <v>1603</v>
      </c>
      <c r="B1609" s="142">
        <f>DS!D1605</f>
        <v>0</v>
      </c>
      <c r="C1609" s="143" t="e">
        <f>VLOOKUP(B1609,DS!$D$3:$I$2489,2,0)</f>
        <v>#N/A</v>
      </c>
      <c r="D1609" s="144" t="e">
        <f>VLOOKUP(B1609,DS!$D$3:$I$2489,3,0)</f>
        <v>#N/A</v>
      </c>
      <c r="E1609" s="145" t="e">
        <f>VLOOKUP(B1609,DS!$D$3:$I$2489,5,0)</f>
        <v>#N/A</v>
      </c>
      <c r="F1609" s="145" t="e">
        <f>VLOOKUP(B1609,DS!$D$3:$I$2489,6,0)</f>
        <v>#N/A</v>
      </c>
      <c r="G1609" s="136"/>
      <c r="H1609" s="136"/>
      <c r="I1609" s="136"/>
      <c r="J1609" s="136"/>
      <c r="K1609" s="136"/>
      <c r="L1609" s="136"/>
      <c r="M1609" s="136"/>
      <c r="N1609" s="136"/>
      <c r="O1609" s="146"/>
      <c r="P1609" s="134">
        <f t="shared" si="25"/>
        <v>0</v>
      </c>
      <c r="Q1609" s="135" t="str">
        <f>VLOOKUP(P1609,IDCODE!$A$1:$B$96,2,0)</f>
        <v>Không</v>
      </c>
      <c r="R1609" s="135" t="e">
        <f>VLOOKUP(B1609,DS!$D$3:$P$2489,13,0)</f>
        <v>#N/A</v>
      </c>
    </row>
    <row r="1610" spans="1:18" ht="13.5">
      <c r="A1610" s="133">
        <v>1604</v>
      </c>
      <c r="B1610" s="142">
        <f>DS!D1606</f>
        <v>0</v>
      </c>
      <c r="C1610" s="143" t="e">
        <f>VLOOKUP(B1610,DS!$D$3:$I$2489,2,0)</f>
        <v>#N/A</v>
      </c>
      <c r="D1610" s="144" t="e">
        <f>VLOOKUP(B1610,DS!$D$3:$I$2489,3,0)</f>
        <v>#N/A</v>
      </c>
      <c r="E1610" s="145" t="e">
        <f>VLOOKUP(B1610,DS!$D$3:$I$2489,5,0)</f>
        <v>#N/A</v>
      </c>
      <c r="F1610" s="145" t="e">
        <f>VLOOKUP(B1610,DS!$D$3:$I$2489,6,0)</f>
        <v>#N/A</v>
      </c>
      <c r="G1610" s="136"/>
      <c r="H1610" s="136"/>
      <c r="I1610" s="136"/>
      <c r="J1610" s="136"/>
      <c r="K1610" s="136"/>
      <c r="L1610" s="136"/>
      <c r="M1610" s="136"/>
      <c r="N1610" s="136"/>
      <c r="O1610" s="146"/>
      <c r="P1610" s="134">
        <f t="shared" si="25"/>
        <v>0</v>
      </c>
      <c r="Q1610" s="135" t="str">
        <f>VLOOKUP(P1610,IDCODE!$A$1:$B$96,2,0)</f>
        <v>Không</v>
      </c>
      <c r="R1610" s="135" t="e">
        <f>VLOOKUP(B1610,DS!$D$3:$P$2489,13,0)</f>
        <v>#N/A</v>
      </c>
    </row>
    <row r="1611" spans="1:18" ht="13.5">
      <c r="A1611" s="133">
        <v>1605</v>
      </c>
      <c r="B1611" s="142">
        <f>DS!D1607</f>
        <v>0</v>
      </c>
      <c r="C1611" s="143" t="e">
        <f>VLOOKUP(B1611,DS!$D$3:$I$2489,2,0)</f>
        <v>#N/A</v>
      </c>
      <c r="D1611" s="144" t="e">
        <f>VLOOKUP(B1611,DS!$D$3:$I$2489,3,0)</f>
        <v>#N/A</v>
      </c>
      <c r="E1611" s="145" t="e">
        <f>VLOOKUP(B1611,DS!$D$3:$I$2489,5,0)</f>
        <v>#N/A</v>
      </c>
      <c r="F1611" s="145" t="e">
        <f>VLOOKUP(B1611,DS!$D$3:$I$2489,6,0)</f>
        <v>#N/A</v>
      </c>
      <c r="G1611" s="136"/>
      <c r="H1611" s="136"/>
      <c r="I1611" s="136"/>
      <c r="J1611" s="136"/>
      <c r="K1611" s="136"/>
      <c r="L1611" s="136"/>
      <c r="M1611" s="136"/>
      <c r="N1611" s="136"/>
      <c r="O1611" s="146"/>
      <c r="P1611" s="134">
        <f t="shared" si="25"/>
        <v>0</v>
      </c>
      <c r="Q1611" s="135" t="str">
        <f>VLOOKUP(P1611,IDCODE!$A$1:$B$96,2,0)</f>
        <v>Không</v>
      </c>
      <c r="R1611" s="135" t="e">
        <f>VLOOKUP(B1611,DS!$D$3:$P$2489,13,0)</f>
        <v>#N/A</v>
      </c>
    </row>
    <row r="1612" spans="1:18" ht="13.5">
      <c r="A1612" s="133">
        <v>1606</v>
      </c>
      <c r="B1612" s="142">
        <f>DS!D1608</f>
        <v>0</v>
      </c>
      <c r="C1612" s="143" t="e">
        <f>VLOOKUP(B1612,DS!$D$3:$I$2489,2,0)</f>
        <v>#N/A</v>
      </c>
      <c r="D1612" s="144" t="e">
        <f>VLOOKUP(B1612,DS!$D$3:$I$2489,3,0)</f>
        <v>#N/A</v>
      </c>
      <c r="E1612" s="145" t="e">
        <f>VLOOKUP(B1612,DS!$D$3:$I$2489,5,0)</f>
        <v>#N/A</v>
      </c>
      <c r="F1612" s="145" t="e">
        <f>VLOOKUP(B1612,DS!$D$3:$I$2489,6,0)</f>
        <v>#N/A</v>
      </c>
      <c r="G1612" s="136"/>
      <c r="H1612" s="136"/>
      <c r="I1612" s="136"/>
      <c r="J1612" s="136"/>
      <c r="K1612" s="136"/>
      <c r="L1612" s="136"/>
      <c r="M1612" s="136"/>
      <c r="N1612" s="136"/>
      <c r="O1612" s="146"/>
      <c r="P1612" s="134">
        <f t="shared" si="25"/>
        <v>0</v>
      </c>
      <c r="Q1612" s="135" t="str">
        <f>VLOOKUP(P1612,IDCODE!$A$1:$B$96,2,0)</f>
        <v>Không</v>
      </c>
      <c r="R1612" s="135" t="e">
        <f>VLOOKUP(B1612,DS!$D$3:$P$2489,13,0)</f>
        <v>#N/A</v>
      </c>
    </row>
    <row r="1613" spans="1:18" ht="13.5">
      <c r="A1613" s="133">
        <v>1607</v>
      </c>
      <c r="B1613" s="142">
        <f>DS!D1609</f>
        <v>0</v>
      </c>
      <c r="C1613" s="143" t="e">
        <f>VLOOKUP(B1613,DS!$D$3:$I$2489,2,0)</f>
        <v>#N/A</v>
      </c>
      <c r="D1613" s="144" t="e">
        <f>VLOOKUP(B1613,DS!$D$3:$I$2489,3,0)</f>
        <v>#N/A</v>
      </c>
      <c r="E1613" s="145" t="e">
        <f>VLOOKUP(B1613,DS!$D$3:$I$2489,5,0)</f>
        <v>#N/A</v>
      </c>
      <c r="F1613" s="145" t="e">
        <f>VLOOKUP(B1613,DS!$D$3:$I$2489,6,0)</f>
        <v>#N/A</v>
      </c>
      <c r="G1613" s="136"/>
      <c r="H1613" s="136"/>
      <c r="I1613" s="136"/>
      <c r="J1613" s="136"/>
      <c r="K1613" s="136"/>
      <c r="L1613" s="136"/>
      <c r="M1613" s="136"/>
      <c r="N1613" s="136"/>
      <c r="O1613" s="146"/>
      <c r="P1613" s="134">
        <f t="shared" si="25"/>
        <v>0</v>
      </c>
      <c r="Q1613" s="135" t="str">
        <f>VLOOKUP(P1613,IDCODE!$A$1:$B$96,2,0)</f>
        <v>Không</v>
      </c>
      <c r="R1613" s="135" t="e">
        <f>VLOOKUP(B1613,DS!$D$3:$P$2489,13,0)</f>
        <v>#N/A</v>
      </c>
    </row>
    <row r="1614" spans="1:18" ht="13.5">
      <c r="A1614" s="133">
        <v>1608</v>
      </c>
      <c r="B1614" s="142">
        <f>DS!D1610</f>
        <v>0</v>
      </c>
      <c r="C1614" s="143" t="e">
        <f>VLOOKUP(B1614,DS!$D$3:$I$2489,2,0)</f>
        <v>#N/A</v>
      </c>
      <c r="D1614" s="144" t="e">
        <f>VLOOKUP(B1614,DS!$D$3:$I$2489,3,0)</f>
        <v>#N/A</v>
      </c>
      <c r="E1614" s="145" t="e">
        <f>VLOOKUP(B1614,DS!$D$3:$I$2489,5,0)</f>
        <v>#N/A</v>
      </c>
      <c r="F1614" s="145" t="e">
        <f>VLOOKUP(B1614,DS!$D$3:$I$2489,6,0)</f>
        <v>#N/A</v>
      </c>
      <c r="G1614" s="136"/>
      <c r="H1614" s="136"/>
      <c r="I1614" s="136"/>
      <c r="J1614" s="136"/>
      <c r="K1614" s="136"/>
      <c r="L1614" s="136"/>
      <c r="M1614" s="136"/>
      <c r="N1614" s="136"/>
      <c r="O1614" s="146"/>
      <c r="P1614" s="134">
        <f t="shared" si="25"/>
        <v>0</v>
      </c>
      <c r="Q1614" s="135" t="str">
        <f>VLOOKUP(P1614,IDCODE!$A$1:$B$96,2,0)</f>
        <v>Không</v>
      </c>
      <c r="R1614" s="135" t="e">
        <f>VLOOKUP(B1614,DS!$D$3:$P$2489,13,0)</f>
        <v>#N/A</v>
      </c>
    </row>
    <row r="1615" spans="1:18" ht="13.5">
      <c r="A1615" s="133">
        <v>1609</v>
      </c>
      <c r="B1615" s="142">
        <f>DS!D1611</f>
        <v>0</v>
      </c>
      <c r="C1615" s="143" t="e">
        <f>VLOOKUP(B1615,DS!$D$3:$I$2489,2,0)</f>
        <v>#N/A</v>
      </c>
      <c r="D1615" s="144" t="e">
        <f>VLOOKUP(B1615,DS!$D$3:$I$2489,3,0)</f>
        <v>#N/A</v>
      </c>
      <c r="E1615" s="145" t="e">
        <f>VLOOKUP(B1615,DS!$D$3:$I$2489,5,0)</f>
        <v>#N/A</v>
      </c>
      <c r="F1615" s="145" t="e">
        <f>VLOOKUP(B1615,DS!$D$3:$I$2489,6,0)</f>
        <v>#N/A</v>
      </c>
      <c r="G1615" s="136"/>
      <c r="H1615" s="136"/>
      <c r="I1615" s="136"/>
      <c r="J1615" s="136"/>
      <c r="K1615" s="136"/>
      <c r="L1615" s="136"/>
      <c r="M1615" s="136"/>
      <c r="N1615" s="136"/>
      <c r="O1615" s="146"/>
      <c r="P1615" s="134">
        <f t="shared" si="25"/>
        <v>0</v>
      </c>
      <c r="Q1615" s="135" t="str">
        <f>VLOOKUP(P1615,IDCODE!$A$1:$B$96,2,0)</f>
        <v>Không</v>
      </c>
      <c r="R1615" s="135" t="e">
        <f>VLOOKUP(B1615,DS!$D$3:$P$2489,13,0)</f>
        <v>#N/A</v>
      </c>
    </row>
    <row r="1616" spans="1:18" ht="13.5">
      <c r="A1616" s="133">
        <v>1610</v>
      </c>
      <c r="B1616" s="142">
        <f>DS!D1612</f>
        <v>0</v>
      </c>
      <c r="C1616" s="143" t="e">
        <f>VLOOKUP(B1616,DS!$D$3:$I$2489,2,0)</f>
        <v>#N/A</v>
      </c>
      <c r="D1616" s="144" t="e">
        <f>VLOOKUP(B1616,DS!$D$3:$I$2489,3,0)</f>
        <v>#N/A</v>
      </c>
      <c r="E1616" s="145" t="e">
        <f>VLOOKUP(B1616,DS!$D$3:$I$2489,5,0)</f>
        <v>#N/A</v>
      </c>
      <c r="F1616" s="145" t="e">
        <f>VLOOKUP(B1616,DS!$D$3:$I$2489,6,0)</f>
        <v>#N/A</v>
      </c>
      <c r="G1616" s="136"/>
      <c r="H1616" s="136"/>
      <c r="I1616" s="136"/>
      <c r="J1616" s="136"/>
      <c r="K1616" s="136"/>
      <c r="L1616" s="136"/>
      <c r="M1616" s="136"/>
      <c r="N1616" s="136"/>
      <c r="O1616" s="146"/>
      <c r="P1616" s="134">
        <f t="shared" si="25"/>
        <v>0</v>
      </c>
      <c r="Q1616" s="135" t="str">
        <f>VLOOKUP(P1616,IDCODE!$A$1:$B$96,2,0)</f>
        <v>Không</v>
      </c>
      <c r="R1616" s="135" t="e">
        <f>VLOOKUP(B1616,DS!$D$3:$P$2489,13,0)</f>
        <v>#N/A</v>
      </c>
    </row>
    <row r="1617" spans="1:18" ht="13.5">
      <c r="A1617" s="133">
        <v>1611</v>
      </c>
      <c r="B1617" s="142">
        <f>DS!D1613</f>
        <v>0</v>
      </c>
      <c r="C1617" s="143" t="e">
        <f>VLOOKUP(B1617,DS!$D$3:$I$2489,2,0)</f>
        <v>#N/A</v>
      </c>
      <c r="D1617" s="144" t="e">
        <f>VLOOKUP(B1617,DS!$D$3:$I$2489,3,0)</f>
        <v>#N/A</v>
      </c>
      <c r="E1617" s="145" t="e">
        <f>VLOOKUP(B1617,DS!$D$3:$I$2489,5,0)</f>
        <v>#N/A</v>
      </c>
      <c r="F1617" s="145" t="e">
        <f>VLOOKUP(B1617,DS!$D$3:$I$2489,6,0)</f>
        <v>#N/A</v>
      </c>
      <c r="G1617" s="136"/>
      <c r="H1617" s="136"/>
      <c r="I1617" s="136"/>
      <c r="J1617" s="136"/>
      <c r="K1617" s="136"/>
      <c r="L1617" s="136"/>
      <c r="M1617" s="136"/>
      <c r="N1617" s="136"/>
      <c r="O1617" s="146"/>
      <c r="P1617" s="134">
        <f t="shared" si="25"/>
        <v>0</v>
      </c>
      <c r="Q1617" s="135" t="str">
        <f>VLOOKUP(P1617,IDCODE!$A$1:$B$96,2,0)</f>
        <v>Không</v>
      </c>
      <c r="R1617" s="135" t="e">
        <f>VLOOKUP(B1617,DS!$D$3:$P$2489,13,0)</f>
        <v>#N/A</v>
      </c>
    </row>
    <row r="1618" spans="1:18" ht="13.5">
      <c r="A1618" s="133">
        <v>1612</v>
      </c>
      <c r="B1618" s="142">
        <f>DS!D1614</f>
        <v>0</v>
      </c>
      <c r="C1618" s="143" t="e">
        <f>VLOOKUP(B1618,DS!$D$3:$I$2489,2,0)</f>
        <v>#N/A</v>
      </c>
      <c r="D1618" s="144" t="e">
        <f>VLOOKUP(B1618,DS!$D$3:$I$2489,3,0)</f>
        <v>#N/A</v>
      </c>
      <c r="E1618" s="145" t="e">
        <f>VLOOKUP(B1618,DS!$D$3:$I$2489,5,0)</f>
        <v>#N/A</v>
      </c>
      <c r="F1618" s="145" t="e">
        <f>VLOOKUP(B1618,DS!$D$3:$I$2489,6,0)</f>
        <v>#N/A</v>
      </c>
      <c r="G1618" s="136"/>
      <c r="H1618" s="136"/>
      <c r="I1618" s="136"/>
      <c r="J1618" s="136"/>
      <c r="K1618" s="136"/>
      <c r="L1618" s="136"/>
      <c r="M1618" s="136"/>
      <c r="N1618" s="136"/>
      <c r="O1618" s="146"/>
      <c r="P1618" s="134">
        <f t="shared" si="25"/>
        <v>0</v>
      </c>
      <c r="Q1618" s="135" t="str">
        <f>VLOOKUP(P1618,IDCODE!$A$1:$B$96,2,0)</f>
        <v>Không</v>
      </c>
      <c r="R1618" s="135" t="e">
        <f>VLOOKUP(B1618,DS!$D$3:$P$2489,13,0)</f>
        <v>#N/A</v>
      </c>
    </row>
    <row r="1619" spans="1:18" ht="13.5">
      <c r="A1619" s="133">
        <v>1613</v>
      </c>
      <c r="B1619" s="142">
        <f>DS!D1615</f>
        <v>0</v>
      </c>
      <c r="C1619" s="143" t="e">
        <f>VLOOKUP(B1619,DS!$D$3:$I$2489,2,0)</f>
        <v>#N/A</v>
      </c>
      <c r="D1619" s="144" t="e">
        <f>VLOOKUP(B1619,DS!$D$3:$I$2489,3,0)</f>
        <v>#N/A</v>
      </c>
      <c r="E1619" s="145" t="e">
        <f>VLOOKUP(B1619,DS!$D$3:$I$2489,5,0)</f>
        <v>#N/A</v>
      </c>
      <c r="F1619" s="145" t="e">
        <f>VLOOKUP(B1619,DS!$D$3:$I$2489,6,0)</f>
        <v>#N/A</v>
      </c>
      <c r="G1619" s="136"/>
      <c r="H1619" s="136"/>
      <c r="I1619" s="136"/>
      <c r="J1619" s="136"/>
      <c r="K1619" s="136"/>
      <c r="L1619" s="136"/>
      <c r="M1619" s="136"/>
      <c r="N1619" s="136"/>
      <c r="O1619" s="146"/>
      <c r="P1619" s="134">
        <f t="shared" si="25"/>
        <v>0</v>
      </c>
      <c r="Q1619" s="135" t="str">
        <f>VLOOKUP(P1619,IDCODE!$A$1:$B$96,2,0)</f>
        <v>Không</v>
      </c>
      <c r="R1619" s="135" t="e">
        <f>VLOOKUP(B1619,DS!$D$3:$P$2489,13,0)</f>
        <v>#N/A</v>
      </c>
    </row>
    <row r="1620" spans="1:18" ht="13.5">
      <c r="A1620" s="133">
        <v>1614</v>
      </c>
      <c r="B1620" s="142">
        <f>DS!D1616</f>
        <v>0</v>
      </c>
      <c r="C1620" s="143" t="e">
        <f>VLOOKUP(B1620,DS!$D$3:$I$2489,2,0)</f>
        <v>#N/A</v>
      </c>
      <c r="D1620" s="144" t="e">
        <f>VLOOKUP(B1620,DS!$D$3:$I$2489,3,0)</f>
        <v>#N/A</v>
      </c>
      <c r="E1620" s="145" t="e">
        <f>VLOOKUP(B1620,DS!$D$3:$I$2489,5,0)</f>
        <v>#N/A</v>
      </c>
      <c r="F1620" s="145" t="e">
        <f>VLOOKUP(B1620,DS!$D$3:$I$2489,6,0)</f>
        <v>#N/A</v>
      </c>
      <c r="G1620" s="136"/>
      <c r="H1620" s="136"/>
      <c r="I1620" s="136"/>
      <c r="J1620" s="136"/>
      <c r="K1620" s="136"/>
      <c r="L1620" s="136"/>
      <c r="M1620" s="136"/>
      <c r="N1620" s="136"/>
      <c r="O1620" s="146"/>
      <c r="P1620" s="134">
        <f t="shared" si="25"/>
        <v>0</v>
      </c>
      <c r="Q1620" s="135" t="str">
        <f>VLOOKUP(P1620,IDCODE!$A$1:$B$96,2,0)</f>
        <v>Không</v>
      </c>
      <c r="R1620" s="135" t="e">
        <f>VLOOKUP(B1620,DS!$D$3:$P$2489,13,0)</f>
        <v>#N/A</v>
      </c>
    </row>
    <row r="1621" spans="1:18" ht="13.5">
      <c r="A1621" s="133">
        <v>1615</v>
      </c>
      <c r="B1621" s="142">
        <f>DS!D1617</f>
        <v>0</v>
      </c>
      <c r="C1621" s="143" t="e">
        <f>VLOOKUP(B1621,DS!$D$3:$I$2489,2,0)</f>
        <v>#N/A</v>
      </c>
      <c r="D1621" s="144" t="e">
        <f>VLOOKUP(B1621,DS!$D$3:$I$2489,3,0)</f>
        <v>#N/A</v>
      </c>
      <c r="E1621" s="145" t="e">
        <f>VLOOKUP(B1621,DS!$D$3:$I$2489,5,0)</f>
        <v>#N/A</v>
      </c>
      <c r="F1621" s="145" t="e">
        <f>VLOOKUP(B1621,DS!$D$3:$I$2489,6,0)</f>
        <v>#N/A</v>
      </c>
      <c r="G1621" s="136"/>
      <c r="H1621" s="136"/>
      <c r="I1621" s="136"/>
      <c r="J1621" s="136"/>
      <c r="K1621" s="136"/>
      <c r="L1621" s="136"/>
      <c r="M1621" s="136"/>
      <c r="N1621" s="136"/>
      <c r="O1621" s="146"/>
      <c r="P1621" s="134">
        <f t="shared" si="25"/>
        <v>0</v>
      </c>
      <c r="Q1621" s="135" t="str">
        <f>VLOOKUP(P1621,IDCODE!$A$1:$B$96,2,0)</f>
        <v>Không</v>
      </c>
      <c r="R1621" s="135" t="e">
        <f>VLOOKUP(B1621,DS!$D$3:$P$2489,13,0)</f>
        <v>#N/A</v>
      </c>
    </row>
    <row r="1622" spans="1:18" ht="13.5">
      <c r="A1622" s="133">
        <v>1616</v>
      </c>
      <c r="B1622" s="142">
        <f>DS!D1618</f>
        <v>0</v>
      </c>
      <c r="C1622" s="143" t="e">
        <f>VLOOKUP(B1622,DS!$D$3:$I$2489,2,0)</f>
        <v>#N/A</v>
      </c>
      <c r="D1622" s="144" t="e">
        <f>VLOOKUP(B1622,DS!$D$3:$I$2489,3,0)</f>
        <v>#N/A</v>
      </c>
      <c r="E1622" s="145" t="e">
        <f>VLOOKUP(B1622,DS!$D$3:$I$2489,5,0)</f>
        <v>#N/A</v>
      </c>
      <c r="F1622" s="145" t="e">
        <f>VLOOKUP(B1622,DS!$D$3:$I$2489,6,0)</f>
        <v>#N/A</v>
      </c>
      <c r="G1622" s="136"/>
      <c r="H1622" s="136"/>
      <c r="I1622" s="136"/>
      <c r="J1622" s="136"/>
      <c r="K1622" s="136"/>
      <c r="L1622" s="136"/>
      <c r="M1622" s="136"/>
      <c r="N1622" s="136"/>
      <c r="O1622" s="146"/>
      <c r="P1622" s="134">
        <f t="shared" si="25"/>
        <v>0</v>
      </c>
      <c r="Q1622" s="135" t="str">
        <f>VLOOKUP(P1622,IDCODE!$A$1:$B$96,2,0)</f>
        <v>Không</v>
      </c>
      <c r="R1622" s="135" t="e">
        <f>VLOOKUP(B1622,DS!$D$3:$P$2489,13,0)</f>
        <v>#N/A</v>
      </c>
    </row>
    <row r="1623" spans="1:18" ht="13.5">
      <c r="A1623" s="133">
        <v>1617</v>
      </c>
      <c r="B1623" s="142">
        <f>DS!D1619</f>
        <v>0</v>
      </c>
      <c r="C1623" s="143" t="e">
        <f>VLOOKUP(B1623,DS!$D$3:$I$2489,2,0)</f>
        <v>#N/A</v>
      </c>
      <c r="D1623" s="144" t="e">
        <f>VLOOKUP(B1623,DS!$D$3:$I$2489,3,0)</f>
        <v>#N/A</v>
      </c>
      <c r="E1623" s="145" t="e">
        <f>VLOOKUP(B1623,DS!$D$3:$I$2489,5,0)</f>
        <v>#N/A</v>
      </c>
      <c r="F1623" s="145" t="e">
        <f>VLOOKUP(B1623,DS!$D$3:$I$2489,6,0)</f>
        <v>#N/A</v>
      </c>
      <c r="G1623" s="136"/>
      <c r="H1623" s="136"/>
      <c r="I1623" s="136"/>
      <c r="J1623" s="136"/>
      <c r="K1623" s="136"/>
      <c r="L1623" s="136"/>
      <c r="M1623" s="136"/>
      <c r="N1623" s="136"/>
      <c r="O1623" s="146"/>
      <c r="P1623" s="134">
        <f t="shared" si="25"/>
        <v>0</v>
      </c>
      <c r="Q1623" s="135" t="str">
        <f>VLOOKUP(P1623,IDCODE!$A$1:$B$96,2,0)</f>
        <v>Không</v>
      </c>
      <c r="R1623" s="135" t="e">
        <f>VLOOKUP(B1623,DS!$D$3:$P$2489,13,0)</f>
        <v>#N/A</v>
      </c>
    </row>
    <row r="1624" spans="1:18" ht="13.5">
      <c r="A1624" s="133">
        <v>1618</v>
      </c>
      <c r="B1624" s="142">
        <f>DS!D1620</f>
        <v>0</v>
      </c>
      <c r="C1624" s="143" t="e">
        <f>VLOOKUP(B1624,DS!$D$3:$I$2489,2,0)</f>
        <v>#N/A</v>
      </c>
      <c r="D1624" s="144" t="e">
        <f>VLOOKUP(B1624,DS!$D$3:$I$2489,3,0)</f>
        <v>#N/A</v>
      </c>
      <c r="E1624" s="145" t="e">
        <f>VLOOKUP(B1624,DS!$D$3:$I$2489,5,0)</f>
        <v>#N/A</v>
      </c>
      <c r="F1624" s="145" t="e">
        <f>VLOOKUP(B1624,DS!$D$3:$I$2489,6,0)</f>
        <v>#N/A</v>
      </c>
      <c r="G1624" s="136"/>
      <c r="H1624" s="136"/>
      <c r="I1624" s="136"/>
      <c r="J1624" s="136"/>
      <c r="K1624" s="136"/>
      <c r="L1624" s="136"/>
      <c r="M1624" s="136"/>
      <c r="N1624" s="136"/>
      <c r="O1624" s="146"/>
      <c r="P1624" s="134">
        <f t="shared" si="25"/>
        <v>0</v>
      </c>
      <c r="Q1624" s="135" t="str">
        <f>VLOOKUP(P1624,IDCODE!$A$1:$B$96,2,0)</f>
        <v>Không</v>
      </c>
      <c r="R1624" s="135" t="e">
        <f>VLOOKUP(B1624,DS!$D$3:$P$2489,13,0)</f>
        <v>#N/A</v>
      </c>
    </row>
    <row r="1625" spans="1:18" ht="13.5">
      <c r="A1625" s="133">
        <v>1619</v>
      </c>
      <c r="B1625" s="142">
        <f>DS!D1621</f>
        <v>0</v>
      </c>
      <c r="C1625" s="143" t="e">
        <f>VLOOKUP(B1625,DS!$D$3:$I$2489,2,0)</f>
        <v>#N/A</v>
      </c>
      <c r="D1625" s="144" t="e">
        <f>VLOOKUP(B1625,DS!$D$3:$I$2489,3,0)</f>
        <v>#N/A</v>
      </c>
      <c r="E1625" s="145" t="e">
        <f>VLOOKUP(B1625,DS!$D$3:$I$2489,5,0)</f>
        <v>#N/A</v>
      </c>
      <c r="F1625" s="145" t="e">
        <f>VLOOKUP(B1625,DS!$D$3:$I$2489,6,0)</f>
        <v>#N/A</v>
      </c>
      <c r="G1625" s="136"/>
      <c r="H1625" s="136"/>
      <c r="I1625" s="136"/>
      <c r="J1625" s="136"/>
      <c r="K1625" s="136"/>
      <c r="L1625" s="136"/>
      <c r="M1625" s="136"/>
      <c r="N1625" s="136"/>
      <c r="O1625" s="146"/>
      <c r="P1625" s="134">
        <f t="shared" ref="P1625:P1688" si="26">IF(OR(ISNUMBER(O1625)=FALSE,$P$6&lt;&gt;100%,O1625&lt;4),0,ROUND(SUMPRODUCT($G$6:$O$6,G1625:O1625),1))</f>
        <v>0</v>
      </c>
      <c r="Q1625" s="135" t="str">
        <f>VLOOKUP(P1625,IDCODE!$A$1:$B$96,2,0)</f>
        <v>Không</v>
      </c>
      <c r="R1625" s="135" t="e">
        <f>VLOOKUP(B1625,DS!$D$3:$P$2489,13,0)</f>
        <v>#N/A</v>
      </c>
    </row>
    <row r="1626" spans="1:18" ht="13.5">
      <c r="A1626" s="133">
        <v>1620</v>
      </c>
      <c r="B1626" s="142">
        <f>DS!D1622</f>
        <v>0</v>
      </c>
      <c r="C1626" s="143" t="e">
        <f>VLOOKUP(B1626,DS!$D$3:$I$2489,2,0)</f>
        <v>#N/A</v>
      </c>
      <c r="D1626" s="144" t="e">
        <f>VLOOKUP(B1626,DS!$D$3:$I$2489,3,0)</f>
        <v>#N/A</v>
      </c>
      <c r="E1626" s="145" t="e">
        <f>VLOOKUP(B1626,DS!$D$3:$I$2489,5,0)</f>
        <v>#N/A</v>
      </c>
      <c r="F1626" s="145" t="e">
        <f>VLOOKUP(B1626,DS!$D$3:$I$2489,6,0)</f>
        <v>#N/A</v>
      </c>
      <c r="G1626" s="136"/>
      <c r="H1626" s="136"/>
      <c r="I1626" s="136"/>
      <c r="J1626" s="136"/>
      <c r="K1626" s="136"/>
      <c r="L1626" s="136"/>
      <c r="M1626" s="136"/>
      <c r="N1626" s="136"/>
      <c r="O1626" s="146"/>
      <c r="P1626" s="134">
        <f t="shared" si="26"/>
        <v>0</v>
      </c>
      <c r="Q1626" s="135" t="str">
        <f>VLOOKUP(P1626,IDCODE!$A$1:$B$96,2,0)</f>
        <v>Không</v>
      </c>
      <c r="R1626" s="135" t="e">
        <f>VLOOKUP(B1626,DS!$D$3:$P$2489,13,0)</f>
        <v>#N/A</v>
      </c>
    </row>
    <row r="1627" spans="1:18" ht="13.5">
      <c r="A1627" s="133">
        <v>1621</v>
      </c>
      <c r="B1627" s="142">
        <f>DS!D1623</f>
        <v>0</v>
      </c>
      <c r="C1627" s="143" t="e">
        <f>VLOOKUP(B1627,DS!$D$3:$I$2489,2,0)</f>
        <v>#N/A</v>
      </c>
      <c r="D1627" s="144" t="e">
        <f>VLOOKUP(B1627,DS!$D$3:$I$2489,3,0)</f>
        <v>#N/A</v>
      </c>
      <c r="E1627" s="145" t="e">
        <f>VLOOKUP(B1627,DS!$D$3:$I$2489,5,0)</f>
        <v>#N/A</v>
      </c>
      <c r="F1627" s="145" t="e">
        <f>VLOOKUP(B1627,DS!$D$3:$I$2489,6,0)</f>
        <v>#N/A</v>
      </c>
      <c r="G1627" s="136"/>
      <c r="H1627" s="136"/>
      <c r="I1627" s="136"/>
      <c r="J1627" s="136"/>
      <c r="K1627" s="136"/>
      <c r="L1627" s="136"/>
      <c r="M1627" s="136"/>
      <c r="N1627" s="136"/>
      <c r="O1627" s="146"/>
      <c r="P1627" s="134">
        <f t="shared" si="26"/>
        <v>0</v>
      </c>
      <c r="Q1627" s="135" t="str">
        <f>VLOOKUP(P1627,IDCODE!$A$1:$B$96,2,0)</f>
        <v>Không</v>
      </c>
      <c r="R1627" s="135" t="e">
        <f>VLOOKUP(B1627,DS!$D$3:$P$2489,13,0)</f>
        <v>#N/A</v>
      </c>
    </row>
    <row r="1628" spans="1:18" ht="13.5">
      <c r="A1628" s="133">
        <v>1622</v>
      </c>
      <c r="B1628" s="142">
        <f>DS!D1624</f>
        <v>0</v>
      </c>
      <c r="C1628" s="143" t="e">
        <f>VLOOKUP(B1628,DS!$D$3:$I$2489,2,0)</f>
        <v>#N/A</v>
      </c>
      <c r="D1628" s="144" t="e">
        <f>VLOOKUP(B1628,DS!$D$3:$I$2489,3,0)</f>
        <v>#N/A</v>
      </c>
      <c r="E1628" s="145" t="e">
        <f>VLOOKUP(B1628,DS!$D$3:$I$2489,5,0)</f>
        <v>#N/A</v>
      </c>
      <c r="F1628" s="145" t="e">
        <f>VLOOKUP(B1628,DS!$D$3:$I$2489,6,0)</f>
        <v>#N/A</v>
      </c>
      <c r="G1628" s="136"/>
      <c r="H1628" s="136"/>
      <c r="I1628" s="136"/>
      <c r="J1628" s="136"/>
      <c r="K1628" s="136"/>
      <c r="L1628" s="136"/>
      <c r="M1628" s="136"/>
      <c r="N1628" s="136"/>
      <c r="O1628" s="146"/>
      <c r="P1628" s="134">
        <f t="shared" si="26"/>
        <v>0</v>
      </c>
      <c r="Q1628" s="135" t="str">
        <f>VLOOKUP(P1628,IDCODE!$A$1:$B$96,2,0)</f>
        <v>Không</v>
      </c>
      <c r="R1628" s="135" t="e">
        <f>VLOOKUP(B1628,DS!$D$3:$P$2489,13,0)</f>
        <v>#N/A</v>
      </c>
    </row>
    <row r="1629" spans="1:18" ht="13.5">
      <c r="A1629" s="133">
        <v>1623</v>
      </c>
      <c r="B1629" s="142">
        <f>DS!D1625</f>
        <v>0</v>
      </c>
      <c r="C1629" s="143" t="e">
        <f>VLOOKUP(B1629,DS!$D$3:$I$2489,2,0)</f>
        <v>#N/A</v>
      </c>
      <c r="D1629" s="144" t="e">
        <f>VLOOKUP(B1629,DS!$D$3:$I$2489,3,0)</f>
        <v>#N/A</v>
      </c>
      <c r="E1629" s="145" t="e">
        <f>VLOOKUP(B1629,DS!$D$3:$I$2489,5,0)</f>
        <v>#N/A</v>
      </c>
      <c r="F1629" s="145" t="e">
        <f>VLOOKUP(B1629,DS!$D$3:$I$2489,6,0)</f>
        <v>#N/A</v>
      </c>
      <c r="G1629" s="136"/>
      <c r="H1629" s="136"/>
      <c r="I1629" s="136"/>
      <c r="J1629" s="136"/>
      <c r="K1629" s="136"/>
      <c r="L1629" s="136"/>
      <c r="M1629" s="136"/>
      <c r="N1629" s="136"/>
      <c r="O1629" s="146"/>
      <c r="P1629" s="134">
        <f t="shared" si="26"/>
        <v>0</v>
      </c>
      <c r="Q1629" s="135" t="str">
        <f>VLOOKUP(P1629,IDCODE!$A$1:$B$96,2,0)</f>
        <v>Không</v>
      </c>
      <c r="R1629" s="135" t="e">
        <f>VLOOKUP(B1629,DS!$D$3:$P$2489,13,0)</f>
        <v>#N/A</v>
      </c>
    </row>
    <row r="1630" spans="1:18" ht="13.5">
      <c r="A1630" s="133">
        <v>1624</v>
      </c>
      <c r="B1630" s="142">
        <f>DS!D1626</f>
        <v>0</v>
      </c>
      <c r="C1630" s="143" t="e">
        <f>VLOOKUP(B1630,DS!$D$3:$I$2489,2,0)</f>
        <v>#N/A</v>
      </c>
      <c r="D1630" s="144" t="e">
        <f>VLOOKUP(B1630,DS!$D$3:$I$2489,3,0)</f>
        <v>#N/A</v>
      </c>
      <c r="E1630" s="145" t="e">
        <f>VLOOKUP(B1630,DS!$D$3:$I$2489,5,0)</f>
        <v>#N/A</v>
      </c>
      <c r="F1630" s="145" t="e">
        <f>VLOOKUP(B1630,DS!$D$3:$I$2489,6,0)</f>
        <v>#N/A</v>
      </c>
      <c r="G1630" s="136"/>
      <c r="H1630" s="136"/>
      <c r="I1630" s="136"/>
      <c r="J1630" s="136"/>
      <c r="K1630" s="136"/>
      <c r="L1630" s="136"/>
      <c r="M1630" s="136"/>
      <c r="N1630" s="136"/>
      <c r="O1630" s="146"/>
      <c r="P1630" s="134">
        <f t="shared" si="26"/>
        <v>0</v>
      </c>
      <c r="Q1630" s="135" t="str">
        <f>VLOOKUP(P1630,IDCODE!$A$1:$B$96,2,0)</f>
        <v>Không</v>
      </c>
      <c r="R1630" s="135" t="e">
        <f>VLOOKUP(B1630,DS!$D$3:$P$2489,13,0)</f>
        <v>#N/A</v>
      </c>
    </row>
    <row r="1631" spans="1:18" ht="13.5">
      <c r="A1631" s="133">
        <v>1625</v>
      </c>
      <c r="B1631" s="142">
        <f>DS!D1627</f>
        <v>0</v>
      </c>
      <c r="C1631" s="143" t="e">
        <f>VLOOKUP(B1631,DS!$D$3:$I$2489,2,0)</f>
        <v>#N/A</v>
      </c>
      <c r="D1631" s="144" t="e">
        <f>VLOOKUP(B1631,DS!$D$3:$I$2489,3,0)</f>
        <v>#N/A</v>
      </c>
      <c r="E1631" s="145" t="e">
        <f>VLOOKUP(B1631,DS!$D$3:$I$2489,5,0)</f>
        <v>#N/A</v>
      </c>
      <c r="F1631" s="145" t="e">
        <f>VLOOKUP(B1631,DS!$D$3:$I$2489,6,0)</f>
        <v>#N/A</v>
      </c>
      <c r="G1631" s="136"/>
      <c r="H1631" s="136"/>
      <c r="I1631" s="136"/>
      <c r="J1631" s="136"/>
      <c r="K1631" s="136"/>
      <c r="L1631" s="136"/>
      <c r="M1631" s="136"/>
      <c r="N1631" s="136"/>
      <c r="O1631" s="146"/>
      <c r="P1631" s="134">
        <f t="shared" si="26"/>
        <v>0</v>
      </c>
      <c r="Q1631" s="135" t="str">
        <f>VLOOKUP(P1631,IDCODE!$A$1:$B$96,2,0)</f>
        <v>Không</v>
      </c>
      <c r="R1631" s="135" t="e">
        <f>VLOOKUP(B1631,DS!$D$3:$P$2489,13,0)</f>
        <v>#N/A</v>
      </c>
    </row>
    <row r="1632" spans="1:18" ht="13.5">
      <c r="A1632" s="133">
        <v>1626</v>
      </c>
      <c r="B1632" s="142">
        <f>DS!D1628</f>
        <v>0</v>
      </c>
      <c r="C1632" s="143" t="e">
        <f>VLOOKUP(B1632,DS!$D$3:$I$2489,2,0)</f>
        <v>#N/A</v>
      </c>
      <c r="D1632" s="144" t="e">
        <f>VLOOKUP(B1632,DS!$D$3:$I$2489,3,0)</f>
        <v>#N/A</v>
      </c>
      <c r="E1632" s="145" t="e">
        <f>VLOOKUP(B1632,DS!$D$3:$I$2489,5,0)</f>
        <v>#N/A</v>
      </c>
      <c r="F1632" s="145" t="e">
        <f>VLOOKUP(B1632,DS!$D$3:$I$2489,6,0)</f>
        <v>#N/A</v>
      </c>
      <c r="G1632" s="136"/>
      <c r="H1632" s="136"/>
      <c r="I1632" s="136"/>
      <c r="J1632" s="136"/>
      <c r="K1632" s="136"/>
      <c r="L1632" s="136"/>
      <c r="M1632" s="136"/>
      <c r="N1632" s="136"/>
      <c r="O1632" s="146"/>
      <c r="P1632" s="134">
        <f t="shared" si="26"/>
        <v>0</v>
      </c>
      <c r="Q1632" s="135" t="str">
        <f>VLOOKUP(P1632,IDCODE!$A$1:$B$96,2,0)</f>
        <v>Không</v>
      </c>
      <c r="R1632" s="135" t="e">
        <f>VLOOKUP(B1632,DS!$D$3:$P$2489,13,0)</f>
        <v>#N/A</v>
      </c>
    </row>
    <row r="1633" spans="1:18" ht="13.5">
      <c r="A1633" s="133">
        <v>1627</v>
      </c>
      <c r="B1633" s="142">
        <f>DS!D1629</f>
        <v>0</v>
      </c>
      <c r="C1633" s="143" t="e">
        <f>VLOOKUP(B1633,DS!$D$3:$I$2489,2,0)</f>
        <v>#N/A</v>
      </c>
      <c r="D1633" s="144" t="e">
        <f>VLOOKUP(B1633,DS!$D$3:$I$2489,3,0)</f>
        <v>#N/A</v>
      </c>
      <c r="E1633" s="145" t="e">
        <f>VLOOKUP(B1633,DS!$D$3:$I$2489,5,0)</f>
        <v>#N/A</v>
      </c>
      <c r="F1633" s="145" t="e">
        <f>VLOOKUP(B1633,DS!$D$3:$I$2489,6,0)</f>
        <v>#N/A</v>
      </c>
      <c r="G1633" s="136"/>
      <c r="H1633" s="136"/>
      <c r="I1633" s="136"/>
      <c r="J1633" s="136"/>
      <c r="K1633" s="136"/>
      <c r="L1633" s="136"/>
      <c r="M1633" s="136"/>
      <c r="N1633" s="136"/>
      <c r="O1633" s="146"/>
      <c r="P1633" s="134">
        <f t="shared" si="26"/>
        <v>0</v>
      </c>
      <c r="Q1633" s="135" t="str">
        <f>VLOOKUP(P1633,IDCODE!$A$1:$B$96,2,0)</f>
        <v>Không</v>
      </c>
      <c r="R1633" s="135" t="e">
        <f>VLOOKUP(B1633,DS!$D$3:$P$2489,13,0)</f>
        <v>#N/A</v>
      </c>
    </row>
    <row r="1634" spans="1:18" ht="13.5">
      <c r="A1634" s="133">
        <v>1628</v>
      </c>
      <c r="B1634" s="142">
        <f>DS!D1630</f>
        <v>0</v>
      </c>
      <c r="C1634" s="143" t="e">
        <f>VLOOKUP(B1634,DS!$D$3:$I$2489,2,0)</f>
        <v>#N/A</v>
      </c>
      <c r="D1634" s="144" t="e">
        <f>VLOOKUP(B1634,DS!$D$3:$I$2489,3,0)</f>
        <v>#N/A</v>
      </c>
      <c r="E1634" s="145" t="e">
        <f>VLOOKUP(B1634,DS!$D$3:$I$2489,5,0)</f>
        <v>#N/A</v>
      </c>
      <c r="F1634" s="145" t="e">
        <f>VLOOKUP(B1634,DS!$D$3:$I$2489,6,0)</f>
        <v>#N/A</v>
      </c>
      <c r="G1634" s="136"/>
      <c r="H1634" s="136"/>
      <c r="I1634" s="136"/>
      <c r="J1634" s="136"/>
      <c r="K1634" s="136"/>
      <c r="L1634" s="136"/>
      <c r="M1634" s="136"/>
      <c r="N1634" s="136"/>
      <c r="O1634" s="146"/>
      <c r="P1634" s="134">
        <f t="shared" si="26"/>
        <v>0</v>
      </c>
      <c r="Q1634" s="135" t="str">
        <f>VLOOKUP(P1634,IDCODE!$A$1:$B$96,2,0)</f>
        <v>Không</v>
      </c>
      <c r="R1634" s="135" t="e">
        <f>VLOOKUP(B1634,DS!$D$3:$P$2489,13,0)</f>
        <v>#N/A</v>
      </c>
    </row>
    <row r="1635" spans="1:18" ht="13.5">
      <c r="A1635" s="133">
        <v>1629</v>
      </c>
      <c r="B1635" s="142">
        <f>DS!D1631</f>
        <v>0</v>
      </c>
      <c r="C1635" s="143" t="e">
        <f>VLOOKUP(B1635,DS!$D$3:$I$2489,2,0)</f>
        <v>#N/A</v>
      </c>
      <c r="D1635" s="144" t="e">
        <f>VLOOKUP(B1635,DS!$D$3:$I$2489,3,0)</f>
        <v>#N/A</v>
      </c>
      <c r="E1635" s="145" t="e">
        <f>VLOOKUP(B1635,DS!$D$3:$I$2489,5,0)</f>
        <v>#N/A</v>
      </c>
      <c r="F1635" s="145" t="e">
        <f>VLOOKUP(B1635,DS!$D$3:$I$2489,6,0)</f>
        <v>#N/A</v>
      </c>
      <c r="G1635" s="136"/>
      <c r="H1635" s="136"/>
      <c r="I1635" s="136"/>
      <c r="J1635" s="136"/>
      <c r="K1635" s="136"/>
      <c r="L1635" s="136"/>
      <c r="M1635" s="136"/>
      <c r="N1635" s="136"/>
      <c r="O1635" s="146"/>
      <c r="P1635" s="134">
        <f t="shared" si="26"/>
        <v>0</v>
      </c>
      <c r="Q1635" s="135" t="str">
        <f>VLOOKUP(P1635,IDCODE!$A$1:$B$96,2,0)</f>
        <v>Không</v>
      </c>
      <c r="R1635" s="135" t="e">
        <f>VLOOKUP(B1635,DS!$D$3:$P$2489,13,0)</f>
        <v>#N/A</v>
      </c>
    </row>
    <row r="1636" spans="1:18" ht="13.5">
      <c r="A1636" s="133">
        <v>1630</v>
      </c>
      <c r="B1636" s="142">
        <f>DS!D1632</f>
        <v>0</v>
      </c>
      <c r="C1636" s="143" t="e">
        <f>VLOOKUP(B1636,DS!$D$3:$I$2489,2,0)</f>
        <v>#N/A</v>
      </c>
      <c r="D1636" s="144" t="e">
        <f>VLOOKUP(B1636,DS!$D$3:$I$2489,3,0)</f>
        <v>#N/A</v>
      </c>
      <c r="E1636" s="145" t="e">
        <f>VLOOKUP(B1636,DS!$D$3:$I$2489,5,0)</f>
        <v>#N/A</v>
      </c>
      <c r="F1636" s="145" t="e">
        <f>VLOOKUP(B1636,DS!$D$3:$I$2489,6,0)</f>
        <v>#N/A</v>
      </c>
      <c r="G1636" s="136"/>
      <c r="H1636" s="136"/>
      <c r="I1636" s="136"/>
      <c r="J1636" s="136"/>
      <c r="K1636" s="136"/>
      <c r="L1636" s="136"/>
      <c r="M1636" s="136"/>
      <c r="N1636" s="136"/>
      <c r="O1636" s="146"/>
      <c r="P1636" s="134">
        <f t="shared" si="26"/>
        <v>0</v>
      </c>
      <c r="Q1636" s="135" t="str">
        <f>VLOOKUP(P1636,IDCODE!$A$1:$B$96,2,0)</f>
        <v>Không</v>
      </c>
      <c r="R1636" s="135" t="e">
        <f>VLOOKUP(B1636,DS!$D$3:$P$2489,13,0)</f>
        <v>#N/A</v>
      </c>
    </row>
    <row r="1637" spans="1:18" ht="13.5">
      <c r="A1637" s="133">
        <v>1631</v>
      </c>
      <c r="B1637" s="142">
        <f>DS!D1633</f>
        <v>0</v>
      </c>
      <c r="C1637" s="143" t="e">
        <f>VLOOKUP(B1637,DS!$D$3:$I$2489,2,0)</f>
        <v>#N/A</v>
      </c>
      <c r="D1637" s="144" t="e">
        <f>VLOOKUP(B1637,DS!$D$3:$I$2489,3,0)</f>
        <v>#N/A</v>
      </c>
      <c r="E1637" s="145" t="e">
        <f>VLOOKUP(B1637,DS!$D$3:$I$2489,5,0)</f>
        <v>#N/A</v>
      </c>
      <c r="F1637" s="145" t="e">
        <f>VLOOKUP(B1637,DS!$D$3:$I$2489,6,0)</f>
        <v>#N/A</v>
      </c>
      <c r="G1637" s="136"/>
      <c r="H1637" s="136"/>
      <c r="I1637" s="136"/>
      <c r="J1637" s="136"/>
      <c r="K1637" s="136"/>
      <c r="L1637" s="136"/>
      <c r="M1637" s="136"/>
      <c r="N1637" s="136"/>
      <c r="O1637" s="146"/>
      <c r="P1637" s="134">
        <f t="shared" si="26"/>
        <v>0</v>
      </c>
      <c r="Q1637" s="135" t="str">
        <f>VLOOKUP(P1637,IDCODE!$A$1:$B$96,2,0)</f>
        <v>Không</v>
      </c>
      <c r="R1637" s="135" t="e">
        <f>VLOOKUP(B1637,DS!$D$3:$P$2489,13,0)</f>
        <v>#N/A</v>
      </c>
    </row>
    <row r="1638" spans="1:18" ht="13.5">
      <c r="A1638" s="133">
        <v>1632</v>
      </c>
      <c r="B1638" s="142">
        <f>DS!D1634</f>
        <v>0</v>
      </c>
      <c r="C1638" s="143" t="e">
        <f>VLOOKUP(B1638,DS!$D$3:$I$2489,2,0)</f>
        <v>#N/A</v>
      </c>
      <c r="D1638" s="144" t="e">
        <f>VLOOKUP(B1638,DS!$D$3:$I$2489,3,0)</f>
        <v>#N/A</v>
      </c>
      <c r="E1638" s="145" t="e">
        <f>VLOOKUP(B1638,DS!$D$3:$I$2489,5,0)</f>
        <v>#N/A</v>
      </c>
      <c r="F1638" s="145" t="e">
        <f>VLOOKUP(B1638,DS!$D$3:$I$2489,6,0)</f>
        <v>#N/A</v>
      </c>
      <c r="G1638" s="136"/>
      <c r="H1638" s="136"/>
      <c r="I1638" s="136"/>
      <c r="J1638" s="136"/>
      <c r="K1638" s="136"/>
      <c r="L1638" s="136"/>
      <c r="M1638" s="136"/>
      <c r="N1638" s="136"/>
      <c r="O1638" s="146"/>
      <c r="P1638" s="134">
        <f t="shared" si="26"/>
        <v>0</v>
      </c>
      <c r="Q1638" s="135" t="str">
        <f>VLOOKUP(P1638,IDCODE!$A$1:$B$96,2,0)</f>
        <v>Không</v>
      </c>
      <c r="R1638" s="135" t="e">
        <f>VLOOKUP(B1638,DS!$D$3:$P$2489,13,0)</f>
        <v>#N/A</v>
      </c>
    </row>
    <row r="1639" spans="1:18" ht="13.5">
      <c r="A1639" s="133">
        <v>1633</v>
      </c>
      <c r="B1639" s="142">
        <f>DS!D1635</f>
        <v>0</v>
      </c>
      <c r="C1639" s="143" t="e">
        <f>VLOOKUP(B1639,DS!$D$3:$I$2489,2,0)</f>
        <v>#N/A</v>
      </c>
      <c r="D1639" s="144" t="e">
        <f>VLOOKUP(B1639,DS!$D$3:$I$2489,3,0)</f>
        <v>#N/A</v>
      </c>
      <c r="E1639" s="145" t="e">
        <f>VLOOKUP(B1639,DS!$D$3:$I$2489,5,0)</f>
        <v>#N/A</v>
      </c>
      <c r="F1639" s="145" t="e">
        <f>VLOOKUP(B1639,DS!$D$3:$I$2489,6,0)</f>
        <v>#N/A</v>
      </c>
      <c r="G1639" s="136"/>
      <c r="H1639" s="136"/>
      <c r="I1639" s="136"/>
      <c r="J1639" s="136"/>
      <c r="K1639" s="136"/>
      <c r="L1639" s="136"/>
      <c r="M1639" s="136"/>
      <c r="N1639" s="136"/>
      <c r="O1639" s="146"/>
      <c r="P1639" s="134">
        <f t="shared" si="26"/>
        <v>0</v>
      </c>
      <c r="Q1639" s="135" t="str">
        <f>VLOOKUP(P1639,IDCODE!$A$1:$B$96,2,0)</f>
        <v>Không</v>
      </c>
      <c r="R1639" s="135" t="e">
        <f>VLOOKUP(B1639,DS!$D$3:$P$2489,13,0)</f>
        <v>#N/A</v>
      </c>
    </row>
    <row r="1640" spans="1:18" ht="13.5">
      <c r="A1640" s="133">
        <v>1634</v>
      </c>
      <c r="B1640" s="142">
        <f>DS!D1636</f>
        <v>0</v>
      </c>
      <c r="C1640" s="143" t="e">
        <f>VLOOKUP(B1640,DS!$D$3:$I$2489,2,0)</f>
        <v>#N/A</v>
      </c>
      <c r="D1640" s="144" t="e">
        <f>VLOOKUP(B1640,DS!$D$3:$I$2489,3,0)</f>
        <v>#N/A</v>
      </c>
      <c r="E1640" s="145" t="e">
        <f>VLOOKUP(B1640,DS!$D$3:$I$2489,5,0)</f>
        <v>#N/A</v>
      </c>
      <c r="F1640" s="145" t="e">
        <f>VLOOKUP(B1640,DS!$D$3:$I$2489,6,0)</f>
        <v>#N/A</v>
      </c>
      <c r="G1640" s="136"/>
      <c r="H1640" s="136"/>
      <c r="I1640" s="136"/>
      <c r="J1640" s="136"/>
      <c r="K1640" s="136"/>
      <c r="L1640" s="136"/>
      <c r="M1640" s="136"/>
      <c r="N1640" s="136"/>
      <c r="O1640" s="146"/>
      <c r="P1640" s="134">
        <f t="shared" si="26"/>
        <v>0</v>
      </c>
      <c r="Q1640" s="135" t="str">
        <f>VLOOKUP(P1640,IDCODE!$A$1:$B$96,2,0)</f>
        <v>Không</v>
      </c>
      <c r="R1640" s="135" t="e">
        <f>VLOOKUP(B1640,DS!$D$3:$P$2489,13,0)</f>
        <v>#N/A</v>
      </c>
    </row>
    <row r="1641" spans="1:18" ht="13.5">
      <c r="A1641" s="133">
        <v>1635</v>
      </c>
      <c r="B1641" s="142">
        <f>DS!D1637</f>
        <v>0</v>
      </c>
      <c r="C1641" s="143" t="e">
        <f>VLOOKUP(B1641,DS!$D$3:$I$2489,2,0)</f>
        <v>#N/A</v>
      </c>
      <c r="D1641" s="144" t="e">
        <f>VLOOKUP(B1641,DS!$D$3:$I$2489,3,0)</f>
        <v>#N/A</v>
      </c>
      <c r="E1641" s="145" t="e">
        <f>VLOOKUP(B1641,DS!$D$3:$I$2489,5,0)</f>
        <v>#N/A</v>
      </c>
      <c r="F1641" s="145" t="e">
        <f>VLOOKUP(B1641,DS!$D$3:$I$2489,6,0)</f>
        <v>#N/A</v>
      </c>
      <c r="G1641" s="136"/>
      <c r="H1641" s="136"/>
      <c r="I1641" s="136"/>
      <c r="J1641" s="136"/>
      <c r="K1641" s="136"/>
      <c r="L1641" s="136"/>
      <c r="M1641" s="136"/>
      <c r="N1641" s="136"/>
      <c r="O1641" s="146"/>
      <c r="P1641" s="134">
        <f t="shared" si="26"/>
        <v>0</v>
      </c>
      <c r="Q1641" s="135" t="str">
        <f>VLOOKUP(P1641,IDCODE!$A$1:$B$96,2,0)</f>
        <v>Không</v>
      </c>
      <c r="R1641" s="135" t="e">
        <f>VLOOKUP(B1641,DS!$D$3:$P$2489,13,0)</f>
        <v>#N/A</v>
      </c>
    </row>
    <row r="1642" spans="1:18" ht="13.5">
      <c r="A1642" s="133">
        <v>1636</v>
      </c>
      <c r="B1642" s="142">
        <f>DS!D1638</f>
        <v>0</v>
      </c>
      <c r="C1642" s="143" t="e">
        <f>VLOOKUP(B1642,DS!$D$3:$I$2489,2,0)</f>
        <v>#N/A</v>
      </c>
      <c r="D1642" s="144" t="e">
        <f>VLOOKUP(B1642,DS!$D$3:$I$2489,3,0)</f>
        <v>#N/A</v>
      </c>
      <c r="E1642" s="145" t="e">
        <f>VLOOKUP(B1642,DS!$D$3:$I$2489,5,0)</f>
        <v>#N/A</v>
      </c>
      <c r="F1642" s="145" t="e">
        <f>VLOOKUP(B1642,DS!$D$3:$I$2489,6,0)</f>
        <v>#N/A</v>
      </c>
      <c r="G1642" s="136"/>
      <c r="H1642" s="136"/>
      <c r="I1642" s="136"/>
      <c r="J1642" s="136"/>
      <c r="K1642" s="136"/>
      <c r="L1642" s="136"/>
      <c r="M1642" s="136"/>
      <c r="N1642" s="136"/>
      <c r="O1642" s="146"/>
      <c r="P1642" s="134">
        <f t="shared" si="26"/>
        <v>0</v>
      </c>
      <c r="Q1642" s="135" t="str">
        <f>VLOOKUP(P1642,IDCODE!$A$1:$B$96,2,0)</f>
        <v>Không</v>
      </c>
      <c r="R1642" s="135" t="e">
        <f>VLOOKUP(B1642,DS!$D$3:$P$2489,13,0)</f>
        <v>#N/A</v>
      </c>
    </row>
    <row r="1643" spans="1:18" ht="13.5">
      <c r="A1643" s="133">
        <v>1637</v>
      </c>
      <c r="B1643" s="142">
        <f>DS!D1639</f>
        <v>0</v>
      </c>
      <c r="C1643" s="143" t="e">
        <f>VLOOKUP(B1643,DS!$D$3:$I$2489,2,0)</f>
        <v>#N/A</v>
      </c>
      <c r="D1643" s="144" t="e">
        <f>VLOOKUP(B1643,DS!$D$3:$I$2489,3,0)</f>
        <v>#N/A</v>
      </c>
      <c r="E1643" s="145" t="e">
        <f>VLOOKUP(B1643,DS!$D$3:$I$2489,5,0)</f>
        <v>#N/A</v>
      </c>
      <c r="F1643" s="145" t="e">
        <f>VLOOKUP(B1643,DS!$D$3:$I$2489,6,0)</f>
        <v>#N/A</v>
      </c>
      <c r="G1643" s="136"/>
      <c r="H1643" s="136"/>
      <c r="I1643" s="136"/>
      <c r="J1643" s="136"/>
      <c r="K1643" s="136"/>
      <c r="L1643" s="136"/>
      <c r="M1643" s="136"/>
      <c r="N1643" s="136"/>
      <c r="O1643" s="146"/>
      <c r="P1643" s="134">
        <f t="shared" si="26"/>
        <v>0</v>
      </c>
      <c r="Q1643" s="135" t="str">
        <f>VLOOKUP(P1643,IDCODE!$A$1:$B$96,2,0)</f>
        <v>Không</v>
      </c>
      <c r="R1643" s="135" t="e">
        <f>VLOOKUP(B1643,DS!$D$3:$P$2489,13,0)</f>
        <v>#N/A</v>
      </c>
    </row>
    <row r="1644" spans="1:18" ht="13.5">
      <c r="A1644" s="133">
        <v>1638</v>
      </c>
      <c r="B1644" s="142">
        <f>DS!D1640</f>
        <v>0</v>
      </c>
      <c r="C1644" s="143" t="e">
        <f>VLOOKUP(B1644,DS!$D$3:$I$2489,2,0)</f>
        <v>#N/A</v>
      </c>
      <c r="D1644" s="144" t="e">
        <f>VLOOKUP(B1644,DS!$D$3:$I$2489,3,0)</f>
        <v>#N/A</v>
      </c>
      <c r="E1644" s="145" t="e">
        <f>VLOOKUP(B1644,DS!$D$3:$I$2489,5,0)</f>
        <v>#N/A</v>
      </c>
      <c r="F1644" s="145" t="e">
        <f>VLOOKUP(B1644,DS!$D$3:$I$2489,6,0)</f>
        <v>#N/A</v>
      </c>
      <c r="G1644" s="136"/>
      <c r="H1644" s="136"/>
      <c r="I1644" s="136"/>
      <c r="J1644" s="136"/>
      <c r="K1644" s="136"/>
      <c r="L1644" s="136"/>
      <c r="M1644" s="136"/>
      <c r="N1644" s="136"/>
      <c r="O1644" s="146"/>
      <c r="P1644" s="134">
        <f t="shared" si="26"/>
        <v>0</v>
      </c>
      <c r="Q1644" s="135" t="str">
        <f>VLOOKUP(P1644,IDCODE!$A$1:$B$96,2,0)</f>
        <v>Không</v>
      </c>
      <c r="R1644" s="135" t="e">
        <f>VLOOKUP(B1644,DS!$D$3:$P$2489,13,0)</f>
        <v>#N/A</v>
      </c>
    </row>
    <row r="1645" spans="1:18" ht="13.5">
      <c r="A1645" s="133">
        <v>1639</v>
      </c>
      <c r="B1645" s="142">
        <f>DS!D1641</f>
        <v>0</v>
      </c>
      <c r="C1645" s="143" t="e">
        <f>VLOOKUP(B1645,DS!$D$3:$I$2489,2,0)</f>
        <v>#N/A</v>
      </c>
      <c r="D1645" s="144" t="e">
        <f>VLOOKUP(B1645,DS!$D$3:$I$2489,3,0)</f>
        <v>#N/A</v>
      </c>
      <c r="E1645" s="145" t="e">
        <f>VLOOKUP(B1645,DS!$D$3:$I$2489,5,0)</f>
        <v>#N/A</v>
      </c>
      <c r="F1645" s="145" t="e">
        <f>VLOOKUP(B1645,DS!$D$3:$I$2489,6,0)</f>
        <v>#N/A</v>
      </c>
      <c r="G1645" s="136"/>
      <c r="H1645" s="136"/>
      <c r="I1645" s="136"/>
      <c r="J1645" s="136"/>
      <c r="K1645" s="136"/>
      <c r="L1645" s="136"/>
      <c r="M1645" s="136"/>
      <c r="N1645" s="136"/>
      <c r="O1645" s="146"/>
      <c r="P1645" s="134">
        <f t="shared" si="26"/>
        <v>0</v>
      </c>
      <c r="Q1645" s="135" t="str">
        <f>VLOOKUP(P1645,IDCODE!$A$1:$B$96,2,0)</f>
        <v>Không</v>
      </c>
      <c r="R1645" s="135" t="e">
        <f>VLOOKUP(B1645,DS!$D$3:$P$2489,13,0)</f>
        <v>#N/A</v>
      </c>
    </row>
    <row r="1646" spans="1:18" ht="13.5">
      <c r="A1646" s="133">
        <v>1640</v>
      </c>
      <c r="B1646" s="142">
        <f>DS!D1642</f>
        <v>0</v>
      </c>
      <c r="C1646" s="143" t="e">
        <f>VLOOKUP(B1646,DS!$D$3:$I$2489,2,0)</f>
        <v>#N/A</v>
      </c>
      <c r="D1646" s="144" t="e">
        <f>VLOOKUP(B1646,DS!$D$3:$I$2489,3,0)</f>
        <v>#N/A</v>
      </c>
      <c r="E1646" s="145" t="e">
        <f>VLOOKUP(B1646,DS!$D$3:$I$2489,5,0)</f>
        <v>#N/A</v>
      </c>
      <c r="F1646" s="145" t="e">
        <f>VLOOKUP(B1646,DS!$D$3:$I$2489,6,0)</f>
        <v>#N/A</v>
      </c>
      <c r="G1646" s="136"/>
      <c r="H1646" s="136"/>
      <c r="I1646" s="136"/>
      <c r="J1646" s="136"/>
      <c r="K1646" s="136"/>
      <c r="L1646" s="136"/>
      <c r="M1646" s="136"/>
      <c r="N1646" s="136"/>
      <c r="O1646" s="146"/>
      <c r="P1646" s="134">
        <f t="shared" si="26"/>
        <v>0</v>
      </c>
      <c r="Q1646" s="135" t="str">
        <f>VLOOKUP(P1646,IDCODE!$A$1:$B$96,2,0)</f>
        <v>Không</v>
      </c>
      <c r="R1646" s="135" t="e">
        <f>VLOOKUP(B1646,DS!$D$3:$P$2489,13,0)</f>
        <v>#N/A</v>
      </c>
    </row>
    <row r="1647" spans="1:18" ht="13.5">
      <c r="A1647" s="133">
        <v>1641</v>
      </c>
      <c r="B1647" s="142">
        <f>DS!D1643</f>
        <v>0</v>
      </c>
      <c r="C1647" s="143" t="e">
        <f>VLOOKUP(B1647,DS!$D$3:$I$2489,2,0)</f>
        <v>#N/A</v>
      </c>
      <c r="D1647" s="144" t="e">
        <f>VLOOKUP(B1647,DS!$D$3:$I$2489,3,0)</f>
        <v>#N/A</v>
      </c>
      <c r="E1647" s="145" t="e">
        <f>VLOOKUP(B1647,DS!$D$3:$I$2489,5,0)</f>
        <v>#N/A</v>
      </c>
      <c r="F1647" s="145" t="e">
        <f>VLOOKUP(B1647,DS!$D$3:$I$2489,6,0)</f>
        <v>#N/A</v>
      </c>
      <c r="G1647" s="136"/>
      <c r="H1647" s="136"/>
      <c r="I1647" s="136"/>
      <c r="J1647" s="136"/>
      <c r="K1647" s="136"/>
      <c r="L1647" s="136"/>
      <c r="M1647" s="136"/>
      <c r="N1647" s="136"/>
      <c r="O1647" s="146"/>
      <c r="P1647" s="134">
        <f t="shared" si="26"/>
        <v>0</v>
      </c>
      <c r="Q1647" s="135" t="str">
        <f>VLOOKUP(P1647,IDCODE!$A$1:$B$96,2,0)</f>
        <v>Không</v>
      </c>
      <c r="R1647" s="135" t="e">
        <f>VLOOKUP(B1647,DS!$D$3:$P$2489,13,0)</f>
        <v>#N/A</v>
      </c>
    </row>
    <row r="1648" spans="1:18" ht="13.5">
      <c r="A1648" s="133">
        <v>1642</v>
      </c>
      <c r="B1648" s="142">
        <f>DS!D1644</f>
        <v>0</v>
      </c>
      <c r="C1648" s="143" t="e">
        <f>VLOOKUP(B1648,DS!$D$3:$I$2489,2,0)</f>
        <v>#N/A</v>
      </c>
      <c r="D1648" s="144" t="e">
        <f>VLOOKUP(B1648,DS!$D$3:$I$2489,3,0)</f>
        <v>#N/A</v>
      </c>
      <c r="E1648" s="145" t="e">
        <f>VLOOKUP(B1648,DS!$D$3:$I$2489,5,0)</f>
        <v>#N/A</v>
      </c>
      <c r="F1648" s="145" t="e">
        <f>VLOOKUP(B1648,DS!$D$3:$I$2489,6,0)</f>
        <v>#N/A</v>
      </c>
      <c r="G1648" s="136"/>
      <c r="H1648" s="136"/>
      <c r="I1648" s="136"/>
      <c r="J1648" s="136"/>
      <c r="K1648" s="136"/>
      <c r="L1648" s="136"/>
      <c r="M1648" s="136"/>
      <c r="N1648" s="136"/>
      <c r="O1648" s="146"/>
      <c r="P1648" s="134">
        <f t="shared" si="26"/>
        <v>0</v>
      </c>
      <c r="Q1648" s="135" t="str">
        <f>VLOOKUP(P1648,IDCODE!$A$1:$B$96,2,0)</f>
        <v>Không</v>
      </c>
      <c r="R1648" s="135" t="e">
        <f>VLOOKUP(B1648,DS!$D$3:$P$2489,13,0)</f>
        <v>#N/A</v>
      </c>
    </row>
    <row r="1649" spans="1:18" ht="13.5">
      <c r="A1649" s="133">
        <v>1643</v>
      </c>
      <c r="B1649" s="142">
        <f>DS!D1645</f>
        <v>0</v>
      </c>
      <c r="C1649" s="143" t="e">
        <f>VLOOKUP(B1649,DS!$D$3:$I$2489,2,0)</f>
        <v>#N/A</v>
      </c>
      <c r="D1649" s="144" t="e">
        <f>VLOOKUP(B1649,DS!$D$3:$I$2489,3,0)</f>
        <v>#N/A</v>
      </c>
      <c r="E1649" s="145" t="e">
        <f>VLOOKUP(B1649,DS!$D$3:$I$2489,5,0)</f>
        <v>#N/A</v>
      </c>
      <c r="F1649" s="145" t="e">
        <f>VLOOKUP(B1649,DS!$D$3:$I$2489,6,0)</f>
        <v>#N/A</v>
      </c>
      <c r="G1649" s="136"/>
      <c r="H1649" s="136"/>
      <c r="I1649" s="136"/>
      <c r="J1649" s="136"/>
      <c r="K1649" s="136"/>
      <c r="L1649" s="136"/>
      <c r="M1649" s="136"/>
      <c r="N1649" s="136"/>
      <c r="O1649" s="146"/>
      <c r="P1649" s="134">
        <f t="shared" si="26"/>
        <v>0</v>
      </c>
      <c r="Q1649" s="135" t="str">
        <f>VLOOKUP(P1649,IDCODE!$A$1:$B$96,2,0)</f>
        <v>Không</v>
      </c>
      <c r="R1649" s="135" t="e">
        <f>VLOOKUP(B1649,DS!$D$3:$P$2489,13,0)</f>
        <v>#N/A</v>
      </c>
    </row>
    <row r="1650" spans="1:18" ht="13.5">
      <c r="A1650" s="133">
        <v>1644</v>
      </c>
      <c r="B1650" s="142">
        <f>DS!D1646</f>
        <v>0</v>
      </c>
      <c r="C1650" s="143" t="e">
        <f>VLOOKUP(B1650,DS!$D$3:$I$2489,2,0)</f>
        <v>#N/A</v>
      </c>
      <c r="D1650" s="144" t="e">
        <f>VLOOKUP(B1650,DS!$D$3:$I$2489,3,0)</f>
        <v>#N/A</v>
      </c>
      <c r="E1650" s="145" t="e">
        <f>VLOOKUP(B1650,DS!$D$3:$I$2489,5,0)</f>
        <v>#N/A</v>
      </c>
      <c r="F1650" s="145" t="e">
        <f>VLOOKUP(B1650,DS!$D$3:$I$2489,6,0)</f>
        <v>#N/A</v>
      </c>
      <c r="G1650" s="136"/>
      <c r="H1650" s="136"/>
      <c r="I1650" s="136"/>
      <c r="J1650" s="136"/>
      <c r="K1650" s="136"/>
      <c r="L1650" s="136"/>
      <c r="M1650" s="136"/>
      <c r="N1650" s="136"/>
      <c r="O1650" s="146"/>
      <c r="P1650" s="134">
        <f t="shared" si="26"/>
        <v>0</v>
      </c>
      <c r="Q1650" s="135" t="str">
        <f>VLOOKUP(P1650,IDCODE!$A$1:$B$96,2,0)</f>
        <v>Không</v>
      </c>
      <c r="R1650" s="135" t="e">
        <f>VLOOKUP(B1650,DS!$D$3:$P$2489,13,0)</f>
        <v>#N/A</v>
      </c>
    </row>
    <row r="1651" spans="1:18" ht="13.5">
      <c r="A1651" s="133">
        <v>1645</v>
      </c>
      <c r="B1651" s="142">
        <f>DS!D1647</f>
        <v>0</v>
      </c>
      <c r="C1651" s="143" t="e">
        <f>VLOOKUP(B1651,DS!$D$3:$I$2489,2,0)</f>
        <v>#N/A</v>
      </c>
      <c r="D1651" s="144" t="e">
        <f>VLOOKUP(B1651,DS!$D$3:$I$2489,3,0)</f>
        <v>#N/A</v>
      </c>
      <c r="E1651" s="145" t="e">
        <f>VLOOKUP(B1651,DS!$D$3:$I$2489,5,0)</f>
        <v>#N/A</v>
      </c>
      <c r="F1651" s="145" t="e">
        <f>VLOOKUP(B1651,DS!$D$3:$I$2489,6,0)</f>
        <v>#N/A</v>
      </c>
      <c r="G1651" s="136"/>
      <c r="H1651" s="136"/>
      <c r="I1651" s="136"/>
      <c r="J1651" s="136"/>
      <c r="K1651" s="136"/>
      <c r="L1651" s="136"/>
      <c r="M1651" s="136"/>
      <c r="N1651" s="136"/>
      <c r="O1651" s="146"/>
      <c r="P1651" s="134">
        <f t="shared" si="26"/>
        <v>0</v>
      </c>
      <c r="Q1651" s="135" t="str">
        <f>VLOOKUP(P1651,IDCODE!$A$1:$B$96,2,0)</f>
        <v>Không</v>
      </c>
      <c r="R1651" s="135" t="e">
        <f>VLOOKUP(B1651,DS!$D$3:$P$2489,13,0)</f>
        <v>#N/A</v>
      </c>
    </row>
    <row r="1652" spans="1:18" ht="13.5">
      <c r="A1652" s="133">
        <v>1646</v>
      </c>
      <c r="B1652" s="142">
        <f>DS!D1648</f>
        <v>0</v>
      </c>
      <c r="C1652" s="143" t="e">
        <f>VLOOKUP(B1652,DS!$D$3:$I$2489,2,0)</f>
        <v>#N/A</v>
      </c>
      <c r="D1652" s="144" t="e">
        <f>VLOOKUP(B1652,DS!$D$3:$I$2489,3,0)</f>
        <v>#N/A</v>
      </c>
      <c r="E1652" s="145" t="e">
        <f>VLOOKUP(B1652,DS!$D$3:$I$2489,5,0)</f>
        <v>#N/A</v>
      </c>
      <c r="F1652" s="145" t="e">
        <f>VLOOKUP(B1652,DS!$D$3:$I$2489,6,0)</f>
        <v>#N/A</v>
      </c>
      <c r="G1652" s="136"/>
      <c r="H1652" s="136"/>
      <c r="I1652" s="136"/>
      <c r="J1652" s="136"/>
      <c r="K1652" s="136"/>
      <c r="L1652" s="136"/>
      <c r="M1652" s="136"/>
      <c r="N1652" s="136"/>
      <c r="O1652" s="146"/>
      <c r="P1652" s="134">
        <f t="shared" si="26"/>
        <v>0</v>
      </c>
      <c r="Q1652" s="135" t="str">
        <f>VLOOKUP(P1652,IDCODE!$A$1:$B$96,2,0)</f>
        <v>Không</v>
      </c>
      <c r="R1652" s="135" t="e">
        <f>VLOOKUP(B1652,DS!$D$3:$P$2489,13,0)</f>
        <v>#N/A</v>
      </c>
    </row>
    <row r="1653" spans="1:18" ht="13.5">
      <c r="A1653" s="133">
        <v>1647</v>
      </c>
      <c r="B1653" s="142">
        <f>DS!D1649</f>
        <v>0</v>
      </c>
      <c r="C1653" s="143" t="e">
        <f>VLOOKUP(B1653,DS!$D$3:$I$2489,2,0)</f>
        <v>#N/A</v>
      </c>
      <c r="D1653" s="144" t="e">
        <f>VLOOKUP(B1653,DS!$D$3:$I$2489,3,0)</f>
        <v>#N/A</v>
      </c>
      <c r="E1653" s="145" t="e">
        <f>VLOOKUP(B1653,DS!$D$3:$I$2489,5,0)</f>
        <v>#N/A</v>
      </c>
      <c r="F1653" s="145" t="e">
        <f>VLOOKUP(B1653,DS!$D$3:$I$2489,6,0)</f>
        <v>#N/A</v>
      </c>
      <c r="G1653" s="136"/>
      <c r="H1653" s="136"/>
      <c r="I1653" s="136"/>
      <c r="J1653" s="136"/>
      <c r="K1653" s="136"/>
      <c r="L1653" s="136"/>
      <c r="M1653" s="136"/>
      <c r="N1653" s="136"/>
      <c r="O1653" s="146"/>
      <c r="P1653" s="134">
        <f t="shared" si="26"/>
        <v>0</v>
      </c>
      <c r="Q1653" s="135" t="str">
        <f>VLOOKUP(P1653,IDCODE!$A$1:$B$96,2,0)</f>
        <v>Không</v>
      </c>
      <c r="R1653" s="135" t="e">
        <f>VLOOKUP(B1653,DS!$D$3:$P$2489,13,0)</f>
        <v>#N/A</v>
      </c>
    </row>
    <row r="1654" spans="1:18" ht="13.5">
      <c r="A1654" s="133">
        <v>1648</v>
      </c>
      <c r="B1654" s="142">
        <f>DS!D1650</f>
        <v>0</v>
      </c>
      <c r="C1654" s="143" t="e">
        <f>VLOOKUP(B1654,DS!$D$3:$I$2489,2,0)</f>
        <v>#N/A</v>
      </c>
      <c r="D1654" s="144" t="e">
        <f>VLOOKUP(B1654,DS!$D$3:$I$2489,3,0)</f>
        <v>#N/A</v>
      </c>
      <c r="E1654" s="145" t="e">
        <f>VLOOKUP(B1654,DS!$D$3:$I$2489,5,0)</f>
        <v>#N/A</v>
      </c>
      <c r="F1654" s="145" t="e">
        <f>VLOOKUP(B1654,DS!$D$3:$I$2489,6,0)</f>
        <v>#N/A</v>
      </c>
      <c r="G1654" s="136"/>
      <c r="H1654" s="136"/>
      <c r="I1654" s="136"/>
      <c r="J1654" s="136"/>
      <c r="K1654" s="136"/>
      <c r="L1654" s="136"/>
      <c r="M1654" s="136"/>
      <c r="N1654" s="136"/>
      <c r="O1654" s="146"/>
      <c r="P1654" s="134">
        <f t="shared" si="26"/>
        <v>0</v>
      </c>
      <c r="Q1654" s="135" t="str">
        <f>VLOOKUP(P1654,IDCODE!$A$1:$B$96,2,0)</f>
        <v>Không</v>
      </c>
      <c r="R1654" s="135" t="e">
        <f>VLOOKUP(B1654,DS!$D$3:$P$2489,13,0)</f>
        <v>#N/A</v>
      </c>
    </row>
    <row r="1655" spans="1:18" ht="13.5">
      <c r="A1655" s="133">
        <v>1649</v>
      </c>
      <c r="B1655" s="142">
        <f>DS!D1651</f>
        <v>0</v>
      </c>
      <c r="C1655" s="143" t="e">
        <f>VLOOKUP(B1655,DS!$D$3:$I$2489,2,0)</f>
        <v>#N/A</v>
      </c>
      <c r="D1655" s="144" t="e">
        <f>VLOOKUP(B1655,DS!$D$3:$I$2489,3,0)</f>
        <v>#N/A</v>
      </c>
      <c r="E1655" s="145" t="e">
        <f>VLOOKUP(B1655,DS!$D$3:$I$2489,5,0)</f>
        <v>#N/A</v>
      </c>
      <c r="F1655" s="145" t="e">
        <f>VLOOKUP(B1655,DS!$D$3:$I$2489,6,0)</f>
        <v>#N/A</v>
      </c>
      <c r="G1655" s="136"/>
      <c r="H1655" s="136"/>
      <c r="I1655" s="136"/>
      <c r="J1655" s="136"/>
      <c r="K1655" s="136"/>
      <c r="L1655" s="136"/>
      <c r="M1655" s="136"/>
      <c r="N1655" s="136"/>
      <c r="O1655" s="146"/>
      <c r="P1655" s="134">
        <f t="shared" si="26"/>
        <v>0</v>
      </c>
      <c r="Q1655" s="135" t="str">
        <f>VLOOKUP(P1655,IDCODE!$A$1:$B$96,2,0)</f>
        <v>Không</v>
      </c>
      <c r="R1655" s="135" t="e">
        <f>VLOOKUP(B1655,DS!$D$3:$P$2489,13,0)</f>
        <v>#N/A</v>
      </c>
    </row>
    <row r="1656" spans="1:18" ht="13.5">
      <c r="A1656" s="133">
        <v>1650</v>
      </c>
      <c r="B1656" s="142">
        <f>DS!D1652</f>
        <v>0</v>
      </c>
      <c r="C1656" s="143" t="e">
        <f>VLOOKUP(B1656,DS!$D$3:$I$2489,2,0)</f>
        <v>#N/A</v>
      </c>
      <c r="D1656" s="144" t="e">
        <f>VLOOKUP(B1656,DS!$D$3:$I$2489,3,0)</f>
        <v>#N/A</v>
      </c>
      <c r="E1656" s="145" t="e">
        <f>VLOOKUP(B1656,DS!$D$3:$I$2489,5,0)</f>
        <v>#N/A</v>
      </c>
      <c r="F1656" s="145" t="e">
        <f>VLOOKUP(B1656,DS!$D$3:$I$2489,6,0)</f>
        <v>#N/A</v>
      </c>
      <c r="G1656" s="136"/>
      <c r="H1656" s="136"/>
      <c r="I1656" s="136"/>
      <c r="J1656" s="136"/>
      <c r="K1656" s="136"/>
      <c r="L1656" s="136"/>
      <c r="M1656" s="136"/>
      <c r="N1656" s="136"/>
      <c r="O1656" s="146"/>
      <c r="P1656" s="134">
        <f t="shared" si="26"/>
        <v>0</v>
      </c>
      <c r="Q1656" s="135" t="str">
        <f>VLOOKUP(P1656,IDCODE!$A$1:$B$96,2,0)</f>
        <v>Không</v>
      </c>
      <c r="R1656" s="135" t="e">
        <f>VLOOKUP(B1656,DS!$D$3:$P$2489,13,0)</f>
        <v>#N/A</v>
      </c>
    </row>
    <row r="1657" spans="1:18" ht="13.5">
      <c r="A1657" s="133">
        <v>1651</v>
      </c>
      <c r="B1657" s="142">
        <f>DS!D1653</f>
        <v>0</v>
      </c>
      <c r="C1657" s="143" t="e">
        <f>VLOOKUP(B1657,DS!$D$3:$I$2489,2,0)</f>
        <v>#N/A</v>
      </c>
      <c r="D1657" s="144" t="e">
        <f>VLOOKUP(B1657,DS!$D$3:$I$2489,3,0)</f>
        <v>#N/A</v>
      </c>
      <c r="E1657" s="145" t="e">
        <f>VLOOKUP(B1657,DS!$D$3:$I$2489,5,0)</f>
        <v>#N/A</v>
      </c>
      <c r="F1657" s="145" t="e">
        <f>VLOOKUP(B1657,DS!$D$3:$I$2489,6,0)</f>
        <v>#N/A</v>
      </c>
      <c r="G1657" s="136"/>
      <c r="H1657" s="136"/>
      <c r="I1657" s="136"/>
      <c r="J1657" s="136"/>
      <c r="K1657" s="136"/>
      <c r="L1657" s="136"/>
      <c r="M1657" s="136"/>
      <c r="N1657" s="136"/>
      <c r="O1657" s="146"/>
      <c r="P1657" s="134">
        <f t="shared" si="26"/>
        <v>0</v>
      </c>
      <c r="Q1657" s="135" t="str">
        <f>VLOOKUP(P1657,IDCODE!$A$1:$B$96,2,0)</f>
        <v>Không</v>
      </c>
      <c r="R1657" s="135" t="e">
        <f>VLOOKUP(B1657,DS!$D$3:$P$2489,13,0)</f>
        <v>#N/A</v>
      </c>
    </row>
    <row r="1658" spans="1:18" ht="13.5">
      <c r="A1658" s="133">
        <v>1652</v>
      </c>
      <c r="B1658" s="142">
        <f>DS!D1654</f>
        <v>0</v>
      </c>
      <c r="C1658" s="143" t="e">
        <f>VLOOKUP(B1658,DS!$D$3:$I$2489,2,0)</f>
        <v>#N/A</v>
      </c>
      <c r="D1658" s="144" t="e">
        <f>VLOOKUP(B1658,DS!$D$3:$I$2489,3,0)</f>
        <v>#N/A</v>
      </c>
      <c r="E1658" s="145" t="e">
        <f>VLOOKUP(B1658,DS!$D$3:$I$2489,5,0)</f>
        <v>#N/A</v>
      </c>
      <c r="F1658" s="145" t="e">
        <f>VLOOKUP(B1658,DS!$D$3:$I$2489,6,0)</f>
        <v>#N/A</v>
      </c>
      <c r="G1658" s="136"/>
      <c r="H1658" s="136"/>
      <c r="I1658" s="136"/>
      <c r="J1658" s="136"/>
      <c r="K1658" s="136"/>
      <c r="L1658" s="136"/>
      <c r="M1658" s="136"/>
      <c r="N1658" s="136"/>
      <c r="O1658" s="146"/>
      <c r="P1658" s="134">
        <f t="shared" si="26"/>
        <v>0</v>
      </c>
      <c r="Q1658" s="135" t="str">
        <f>VLOOKUP(P1658,IDCODE!$A$1:$B$96,2,0)</f>
        <v>Không</v>
      </c>
      <c r="R1658" s="135" t="e">
        <f>VLOOKUP(B1658,DS!$D$3:$P$2489,13,0)</f>
        <v>#N/A</v>
      </c>
    </row>
    <row r="1659" spans="1:18" ht="13.5">
      <c r="A1659" s="133">
        <v>1653</v>
      </c>
      <c r="B1659" s="142">
        <f>DS!D1655</f>
        <v>0</v>
      </c>
      <c r="C1659" s="143" t="e">
        <f>VLOOKUP(B1659,DS!$D$3:$I$2489,2,0)</f>
        <v>#N/A</v>
      </c>
      <c r="D1659" s="144" t="e">
        <f>VLOOKUP(B1659,DS!$D$3:$I$2489,3,0)</f>
        <v>#N/A</v>
      </c>
      <c r="E1659" s="145" t="e">
        <f>VLOOKUP(B1659,DS!$D$3:$I$2489,5,0)</f>
        <v>#N/A</v>
      </c>
      <c r="F1659" s="145" t="e">
        <f>VLOOKUP(B1659,DS!$D$3:$I$2489,6,0)</f>
        <v>#N/A</v>
      </c>
      <c r="G1659" s="136"/>
      <c r="H1659" s="136"/>
      <c r="I1659" s="136"/>
      <c r="J1659" s="136"/>
      <c r="K1659" s="136"/>
      <c r="L1659" s="136"/>
      <c r="M1659" s="136"/>
      <c r="N1659" s="136"/>
      <c r="O1659" s="146"/>
      <c r="P1659" s="134">
        <f t="shared" si="26"/>
        <v>0</v>
      </c>
      <c r="Q1659" s="135" t="str">
        <f>VLOOKUP(P1659,IDCODE!$A$1:$B$96,2,0)</f>
        <v>Không</v>
      </c>
      <c r="R1659" s="135" t="e">
        <f>VLOOKUP(B1659,DS!$D$3:$P$2489,13,0)</f>
        <v>#N/A</v>
      </c>
    </row>
    <row r="1660" spans="1:18" ht="13.5">
      <c r="A1660" s="133">
        <v>1654</v>
      </c>
      <c r="B1660" s="142">
        <f>DS!D1656</f>
        <v>0</v>
      </c>
      <c r="C1660" s="143" t="e">
        <f>VLOOKUP(B1660,DS!$D$3:$I$2489,2,0)</f>
        <v>#N/A</v>
      </c>
      <c r="D1660" s="144" t="e">
        <f>VLOOKUP(B1660,DS!$D$3:$I$2489,3,0)</f>
        <v>#N/A</v>
      </c>
      <c r="E1660" s="145" t="e">
        <f>VLOOKUP(B1660,DS!$D$3:$I$2489,5,0)</f>
        <v>#N/A</v>
      </c>
      <c r="F1660" s="145" t="e">
        <f>VLOOKUP(B1660,DS!$D$3:$I$2489,6,0)</f>
        <v>#N/A</v>
      </c>
      <c r="G1660" s="136"/>
      <c r="H1660" s="136"/>
      <c r="I1660" s="136"/>
      <c r="J1660" s="136"/>
      <c r="K1660" s="136"/>
      <c r="L1660" s="136"/>
      <c r="M1660" s="136"/>
      <c r="N1660" s="136"/>
      <c r="O1660" s="146"/>
      <c r="P1660" s="134">
        <f t="shared" si="26"/>
        <v>0</v>
      </c>
      <c r="Q1660" s="135" t="str">
        <f>VLOOKUP(P1660,IDCODE!$A$1:$B$96,2,0)</f>
        <v>Không</v>
      </c>
      <c r="R1660" s="135" t="e">
        <f>VLOOKUP(B1660,DS!$D$3:$P$2489,13,0)</f>
        <v>#N/A</v>
      </c>
    </row>
    <row r="1661" spans="1:18" ht="13.5">
      <c r="A1661" s="133">
        <v>1655</v>
      </c>
      <c r="B1661" s="142">
        <f>DS!D1657</f>
        <v>0</v>
      </c>
      <c r="C1661" s="143" t="e">
        <f>VLOOKUP(B1661,DS!$D$3:$I$2489,2,0)</f>
        <v>#N/A</v>
      </c>
      <c r="D1661" s="144" t="e">
        <f>VLOOKUP(B1661,DS!$D$3:$I$2489,3,0)</f>
        <v>#N/A</v>
      </c>
      <c r="E1661" s="145" t="e">
        <f>VLOOKUP(B1661,DS!$D$3:$I$2489,5,0)</f>
        <v>#N/A</v>
      </c>
      <c r="F1661" s="145" t="e">
        <f>VLOOKUP(B1661,DS!$D$3:$I$2489,6,0)</f>
        <v>#N/A</v>
      </c>
      <c r="G1661" s="136"/>
      <c r="H1661" s="136"/>
      <c r="I1661" s="136"/>
      <c r="J1661" s="136"/>
      <c r="K1661" s="136"/>
      <c r="L1661" s="136"/>
      <c r="M1661" s="136"/>
      <c r="N1661" s="136"/>
      <c r="O1661" s="146"/>
      <c r="P1661" s="134">
        <f t="shared" si="26"/>
        <v>0</v>
      </c>
      <c r="Q1661" s="135" t="str">
        <f>VLOOKUP(P1661,IDCODE!$A$1:$B$96,2,0)</f>
        <v>Không</v>
      </c>
      <c r="R1661" s="135" t="e">
        <f>VLOOKUP(B1661,DS!$D$3:$P$2489,13,0)</f>
        <v>#N/A</v>
      </c>
    </row>
    <row r="1662" spans="1:18" ht="13.5">
      <c r="A1662" s="133">
        <v>1656</v>
      </c>
      <c r="B1662" s="142">
        <f>DS!D1658</f>
        <v>0</v>
      </c>
      <c r="C1662" s="143" t="e">
        <f>VLOOKUP(B1662,DS!$D$3:$I$2489,2,0)</f>
        <v>#N/A</v>
      </c>
      <c r="D1662" s="144" t="e">
        <f>VLOOKUP(B1662,DS!$D$3:$I$2489,3,0)</f>
        <v>#N/A</v>
      </c>
      <c r="E1662" s="145" t="e">
        <f>VLOOKUP(B1662,DS!$D$3:$I$2489,5,0)</f>
        <v>#N/A</v>
      </c>
      <c r="F1662" s="145" t="e">
        <f>VLOOKUP(B1662,DS!$D$3:$I$2489,6,0)</f>
        <v>#N/A</v>
      </c>
      <c r="G1662" s="136"/>
      <c r="H1662" s="136"/>
      <c r="I1662" s="136"/>
      <c r="J1662" s="136"/>
      <c r="K1662" s="136"/>
      <c r="L1662" s="136"/>
      <c r="M1662" s="136"/>
      <c r="N1662" s="136"/>
      <c r="O1662" s="146"/>
      <c r="P1662" s="134">
        <f t="shared" si="26"/>
        <v>0</v>
      </c>
      <c r="Q1662" s="135" t="str">
        <f>VLOOKUP(P1662,IDCODE!$A$1:$B$96,2,0)</f>
        <v>Không</v>
      </c>
      <c r="R1662" s="135" t="e">
        <f>VLOOKUP(B1662,DS!$D$3:$P$2489,13,0)</f>
        <v>#N/A</v>
      </c>
    </row>
    <row r="1663" spans="1:18" ht="13.5">
      <c r="A1663" s="133">
        <v>1657</v>
      </c>
      <c r="B1663" s="142">
        <f>DS!D1659</f>
        <v>0</v>
      </c>
      <c r="C1663" s="143" t="e">
        <f>VLOOKUP(B1663,DS!$D$3:$I$2489,2,0)</f>
        <v>#N/A</v>
      </c>
      <c r="D1663" s="144" t="e">
        <f>VLOOKUP(B1663,DS!$D$3:$I$2489,3,0)</f>
        <v>#N/A</v>
      </c>
      <c r="E1663" s="145" t="e">
        <f>VLOOKUP(B1663,DS!$D$3:$I$2489,5,0)</f>
        <v>#N/A</v>
      </c>
      <c r="F1663" s="145" t="e">
        <f>VLOOKUP(B1663,DS!$D$3:$I$2489,6,0)</f>
        <v>#N/A</v>
      </c>
      <c r="G1663" s="136"/>
      <c r="H1663" s="136"/>
      <c r="I1663" s="136"/>
      <c r="J1663" s="136"/>
      <c r="K1663" s="136"/>
      <c r="L1663" s="136"/>
      <c r="M1663" s="136"/>
      <c r="N1663" s="136"/>
      <c r="O1663" s="146"/>
      <c r="P1663" s="134">
        <f t="shared" si="26"/>
        <v>0</v>
      </c>
      <c r="Q1663" s="135" t="str">
        <f>VLOOKUP(P1663,IDCODE!$A$1:$B$96,2,0)</f>
        <v>Không</v>
      </c>
      <c r="R1663" s="135" t="e">
        <f>VLOOKUP(B1663,DS!$D$3:$P$2489,13,0)</f>
        <v>#N/A</v>
      </c>
    </row>
    <row r="1664" spans="1:18" ht="13.5">
      <c r="A1664" s="133">
        <v>1658</v>
      </c>
      <c r="B1664" s="142">
        <f>DS!D1660</f>
        <v>0</v>
      </c>
      <c r="C1664" s="143" t="e">
        <f>VLOOKUP(B1664,DS!$D$3:$I$2489,2,0)</f>
        <v>#N/A</v>
      </c>
      <c r="D1664" s="144" t="e">
        <f>VLOOKUP(B1664,DS!$D$3:$I$2489,3,0)</f>
        <v>#N/A</v>
      </c>
      <c r="E1664" s="145" t="e">
        <f>VLOOKUP(B1664,DS!$D$3:$I$2489,5,0)</f>
        <v>#N/A</v>
      </c>
      <c r="F1664" s="145" t="e">
        <f>VLOOKUP(B1664,DS!$D$3:$I$2489,6,0)</f>
        <v>#N/A</v>
      </c>
      <c r="G1664" s="136"/>
      <c r="H1664" s="136"/>
      <c r="I1664" s="136"/>
      <c r="J1664" s="136"/>
      <c r="K1664" s="136"/>
      <c r="L1664" s="136"/>
      <c r="M1664" s="136"/>
      <c r="N1664" s="136"/>
      <c r="O1664" s="146"/>
      <c r="P1664" s="134">
        <f t="shared" si="26"/>
        <v>0</v>
      </c>
      <c r="Q1664" s="135" t="str">
        <f>VLOOKUP(P1664,IDCODE!$A$1:$B$96,2,0)</f>
        <v>Không</v>
      </c>
      <c r="R1664" s="135" t="e">
        <f>VLOOKUP(B1664,DS!$D$3:$P$2489,13,0)</f>
        <v>#N/A</v>
      </c>
    </row>
    <row r="1665" spans="1:18" ht="13.5">
      <c r="A1665" s="133">
        <v>1659</v>
      </c>
      <c r="B1665" s="142">
        <f>DS!D1661</f>
        <v>0</v>
      </c>
      <c r="C1665" s="143" t="e">
        <f>VLOOKUP(B1665,DS!$D$3:$I$2489,2,0)</f>
        <v>#N/A</v>
      </c>
      <c r="D1665" s="144" t="e">
        <f>VLOOKUP(B1665,DS!$D$3:$I$2489,3,0)</f>
        <v>#N/A</v>
      </c>
      <c r="E1665" s="145" t="e">
        <f>VLOOKUP(B1665,DS!$D$3:$I$2489,5,0)</f>
        <v>#N/A</v>
      </c>
      <c r="F1665" s="145" t="e">
        <f>VLOOKUP(B1665,DS!$D$3:$I$2489,6,0)</f>
        <v>#N/A</v>
      </c>
      <c r="G1665" s="136"/>
      <c r="H1665" s="136"/>
      <c r="I1665" s="136"/>
      <c r="J1665" s="136"/>
      <c r="K1665" s="136"/>
      <c r="L1665" s="136"/>
      <c r="M1665" s="136"/>
      <c r="N1665" s="136"/>
      <c r="O1665" s="146"/>
      <c r="P1665" s="134">
        <f t="shared" si="26"/>
        <v>0</v>
      </c>
      <c r="Q1665" s="135" t="str">
        <f>VLOOKUP(P1665,IDCODE!$A$1:$B$96,2,0)</f>
        <v>Không</v>
      </c>
      <c r="R1665" s="135" t="e">
        <f>VLOOKUP(B1665,DS!$D$3:$P$2489,13,0)</f>
        <v>#N/A</v>
      </c>
    </row>
    <row r="1666" spans="1:18" ht="13.5">
      <c r="A1666" s="133">
        <v>1660</v>
      </c>
      <c r="B1666" s="142">
        <f>DS!D1662</f>
        <v>0</v>
      </c>
      <c r="C1666" s="143" t="e">
        <f>VLOOKUP(B1666,DS!$D$3:$I$2489,2,0)</f>
        <v>#N/A</v>
      </c>
      <c r="D1666" s="144" t="e">
        <f>VLOOKUP(B1666,DS!$D$3:$I$2489,3,0)</f>
        <v>#N/A</v>
      </c>
      <c r="E1666" s="145" t="e">
        <f>VLOOKUP(B1666,DS!$D$3:$I$2489,5,0)</f>
        <v>#N/A</v>
      </c>
      <c r="F1666" s="145" t="e">
        <f>VLOOKUP(B1666,DS!$D$3:$I$2489,6,0)</f>
        <v>#N/A</v>
      </c>
      <c r="G1666" s="136"/>
      <c r="H1666" s="136"/>
      <c r="I1666" s="136"/>
      <c r="J1666" s="136"/>
      <c r="K1666" s="136"/>
      <c r="L1666" s="136"/>
      <c r="M1666" s="136"/>
      <c r="N1666" s="136"/>
      <c r="O1666" s="146"/>
      <c r="P1666" s="134">
        <f t="shared" si="26"/>
        <v>0</v>
      </c>
      <c r="Q1666" s="135" t="str">
        <f>VLOOKUP(P1666,IDCODE!$A$1:$B$96,2,0)</f>
        <v>Không</v>
      </c>
      <c r="R1666" s="135" t="e">
        <f>VLOOKUP(B1666,DS!$D$3:$P$2489,13,0)</f>
        <v>#N/A</v>
      </c>
    </row>
    <row r="1667" spans="1:18" ht="13.5">
      <c r="A1667" s="133">
        <v>1661</v>
      </c>
      <c r="B1667" s="142">
        <f>DS!D1663</f>
        <v>0</v>
      </c>
      <c r="C1667" s="143" t="e">
        <f>VLOOKUP(B1667,DS!$D$3:$I$2489,2,0)</f>
        <v>#N/A</v>
      </c>
      <c r="D1667" s="144" t="e">
        <f>VLOOKUP(B1667,DS!$D$3:$I$2489,3,0)</f>
        <v>#N/A</v>
      </c>
      <c r="E1667" s="145" t="e">
        <f>VLOOKUP(B1667,DS!$D$3:$I$2489,5,0)</f>
        <v>#N/A</v>
      </c>
      <c r="F1667" s="145" t="e">
        <f>VLOOKUP(B1667,DS!$D$3:$I$2489,6,0)</f>
        <v>#N/A</v>
      </c>
      <c r="G1667" s="136"/>
      <c r="H1667" s="136"/>
      <c r="I1667" s="136"/>
      <c r="J1667" s="136"/>
      <c r="K1667" s="136"/>
      <c r="L1667" s="136"/>
      <c r="M1667" s="136"/>
      <c r="N1667" s="136"/>
      <c r="O1667" s="146"/>
      <c r="P1667" s="134">
        <f t="shared" si="26"/>
        <v>0</v>
      </c>
      <c r="Q1667" s="135" t="str">
        <f>VLOOKUP(P1667,IDCODE!$A$1:$B$96,2,0)</f>
        <v>Không</v>
      </c>
      <c r="R1667" s="135" t="e">
        <f>VLOOKUP(B1667,DS!$D$3:$P$2489,13,0)</f>
        <v>#N/A</v>
      </c>
    </row>
    <row r="1668" spans="1:18" ht="13.5">
      <c r="A1668" s="133">
        <v>1662</v>
      </c>
      <c r="B1668" s="142">
        <f>DS!D1664</f>
        <v>0</v>
      </c>
      <c r="C1668" s="143" t="e">
        <f>VLOOKUP(B1668,DS!$D$3:$I$2489,2,0)</f>
        <v>#N/A</v>
      </c>
      <c r="D1668" s="144" t="e">
        <f>VLOOKUP(B1668,DS!$D$3:$I$2489,3,0)</f>
        <v>#N/A</v>
      </c>
      <c r="E1668" s="145" t="e">
        <f>VLOOKUP(B1668,DS!$D$3:$I$2489,5,0)</f>
        <v>#N/A</v>
      </c>
      <c r="F1668" s="145" t="e">
        <f>VLOOKUP(B1668,DS!$D$3:$I$2489,6,0)</f>
        <v>#N/A</v>
      </c>
      <c r="G1668" s="136"/>
      <c r="H1668" s="136"/>
      <c r="I1668" s="136"/>
      <c r="J1668" s="136"/>
      <c r="K1668" s="136"/>
      <c r="L1668" s="136"/>
      <c r="M1668" s="136"/>
      <c r="N1668" s="136"/>
      <c r="O1668" s="146"/>
      <c r="P1668" s="134">
        <f t="shared" si="26"/>
        <v>0</v>
      </c>
      <c r="Q1668" s="135" t="str">
        <f>VLOOKUP(P1668,IDCODE!$A$1:$B$96,2,0)</f>
        <v>Không</v>
      </c>
      <c r="R1668" s="135" t="e">
        <f>VLOOKUP(B1668,DS!$D$3:$P$2489,13,0)</f>
        <v>#N/A</v>
      </c>
    </row>
    <row r="1669" spans="1:18" ht="13.5">
      <c r="A1669" s="133">
        <v>1663</v>
      </c>
      <c r="B1669" s="142">
        <f>DS!D1665</f>
        <v>0</v>
      </c>
      <c r="C1669" s="143" t="e">
        <f>VLOOKUP(B1669,DS!$D$3:$I$2489,2,0)</f>
        <v>#N/A</v>
      </c>
      <c r="D1669" s="144" t="e">
        <f>VLOOKUP(B1669,DS!$D$3:$I$2489,3,0)</f>
        <v>#N/A</v>
      </c>
      <c r="E1669" s="145" t="e">
        <f>VLOOKUP(B1669,DS!$D$3:$I$2489,5,0)</f>
        <v>#N/A</v>
      </c>
      <c r="F1669" s="145" t="e">
        <f>VLOOKUP(B1669,DS!$D$3:$I$2489,6,0)</f>
        <v>#N/A</v>
      </c>
      <c r="G1669" s="136"/>
      <c r="H1669" s="136"/>
      <c r="I1669" s="136"/>
      <c r="J1669" s="136"/>
      <c r="K1669" s="136"/>
      <c r="L1669" s="136"/>
      <c r="M1669" s="136"/>
      <c r="N1669" s="136"/>
      <c r="O1669" s="146"/>
      <c r="P1669" s="134">
        <f t="shared" si="26"/>
        <v>0</v>
      </c>
      <c r="Q1669" s="135" t="str">
        <f>VLOOKUP(P1669,IDCODE!$A$1:$B$96,2,0)</f>
        <v>Không</v>
      </c>
      <c r="R1669" s="135" t="e">
        <f>VLOOKUP(B1669,DS!$D$3:$P$2489,13,0)</f>
        <v>#N/A</v>
      </c>
    </row>
    <row r="1670" spans="1:18" ht="13.5">
      <c r="A1670" s="133">
        <v>1664</v>
      </c>
      <c r="B1670" s="142">
        <f>DS!D1666</f>
        <v>0</v>
      </c>
      <c r="C1670" s="143" t="e">
        <f>VLOOKUP(B1670,DS!$D$3:$I$2489,2,0)</f>
        <v>#N/A</v>
      </c>
      <c r="D1670" s="144" t="e">
        <f>VLOOKUP(B1670,DS!$D$3:$I$2489,3,0)</f>
        <v>#N/A</v>
      </c>
      <c r="E1670" s="145" t="e">
        <f>VLOOKUP(B1670,DS!$D$3:$I$2489,5,0)</f>
        <v>#N/A</v>
      </c>
      <c r="F1670" s="145" t="e">
        <f>VLOOKUP(B1670,DS!$D$3:$I$2489,6,0)</f>
        <v>#N/A</v>
      </c>
      <c r="G1670" s="136"/>
      <c r="H1670" s="136"/>
      <c r="I1670" s="136"/>
      <c r="J1670" s="136"/>
      <c r="K1670" s="136"/>
      <c r="L1670" s="136"/>
      <c r="M1670" s="136"/>
      <c r="N1670" s="136"/>
      <c r="O1670" s="146"/>
      <c r="P1670" s="134">
        <f t="shared" si="26"/>
        <v>0</v>
      </c>
      <c r="Q1670" s="135" t="str">
        <f>VLOOKUP(P1670,IDCODE!$A$1:$B$96,2,0)</f>
        <v>Không</v>
      </c>
      <c r="R1670" s="135" t="e">
        <f>VLOOKUP(B1670,DS!$D$3:$P$2489,13,0)</f>
        <v>#N/A</v>
      </c>
    </row>
    <row r="1671" spans="1:18" ht="13.5">
      <c r="A1671" s="133">
        <v>1665</v>
      </c>
      <c r="B1671" s="142">
        <f>DS!D1667</f>
        <v>0</v>
      </c>
      <c r="C1671" s="143" t="e">
        <f>VLOOKUP(B1671,DS!$D$3:$I$2489,2,0)</f>
        <v>#N/A</v>
      </c>
      <c r="D1671" s="144" t="e">
        <f>VLOOKUP(B1671,DS!$D$3:$I$2489,3,0)</f>
        <v>#N/A</v>
      </c>
      <c r="E1671" s="145" t="e">
        <f>VLOOKUP(B1671,DS!$D$3:$I$2489,5,0)</f>
        <v>#N/A</v>
      </c>
      <c r="F1671" s="145" t="e">
        <f>VLOOKUP(B1671,DS!$D$3:$I$2489,6,0)</f>
        <v>#N/A</v>
      </c>
      <c r="G1671" s="136"/>
      <c r="H1671" s="136"/>
      <c r="I1671" s="136"/>
      <c r="J1671" s="136"/>
      <c r="K1671" s="136"/>
      <c r="L1671" s="136"/>
      <c r="M1671" s="136"/>
      <c r="N1671" s="136"/>
      <c r="O1671" s="146"/>
      <c r="P1671" s="134">
        <f t="shared" si="26"/>
        <v>0</v>
      </c>
      <c r="Q1671" s="135" t="str">
        <f>VLOOKUP(P1671,IDCODE!$A$1:$B$96,2,0)</f>
        <v>Không</v>
      </c>
      <c r="R1671" s="135" t="e">
        <f>VLOOKUP(B1671,DS!$D$3:$P$2489,13,0)</f>
        <v>#N/A</v>
      </c>
    </row>
    <row r="1672" spans="1:18" ht="13.5">
      <c r="A1672" s="133">
        <v>1666</v>
      </c>
      <c r="B1672" s="142">
        <f>DS!D1668</f>
        <v>0</v>
      </c>
      <c r="C1672" s="143" t="e">
        <f>VLOOKUP(B1672,DS!$D$3:$I$2489,2,0)</f>
        <v>#N/A</v>
      </c>
      <c r="D1672" s="144" t="e">
        <f>VLOOKUP(B1672,DS!$D$3:$I$2489,3,0)</f>
        <v>#N/A</v>
      </c>
      <c r="E1672" s="145" t="e">
        <f>VLOOKUP(B1672,DS!$D$3:$I$2489,5,0)</f>
        <v>#N/A</v>
      </c>
      <c r="F1672" s="145" t="e">
        <f>VLOOKUP(B1672,DS!$D$3:$I$2489,6,0)</f>
        <v>#N/A</v>
      </c>
      <c r="G1672" s="136"/>
      <c r="H1672" s="136"/>
      <c r="I1672" s="136"/>
      <c r="J1672" s="136"/>
      <c r="K1672" s="136"/>
      <c r="L1672" s="136"/>
      <c r="M1672" s="136"/>
      <c r="N1672" s="136"/>
      <c r="O1672" s="146"/>
      <c r="P1672" s="134">
        <f t="shared" si="26"/>
        <v>0</v>
      </c>
      <c r="Q1672" s="135" t="str">
        <f>VLOOKUP(P1672,IDCODE!$A$1:$B$96,2,0)</f>
        <v>Không</v>
      </c>
      <c r="R1672" s="135" t="e">
        <f>VLOOKUP(B1672,DS!$D$3:$P$2489,13,0)</f>
        <v>#N/A</v>
      </c>
    </row>
    <row r="1673" spans="1:18" ht="13.5">
      <c r="A1673" s="133">
        <v>1667</v>
      </c>
      <c r="B1673" s="142">
        <f>DS!D1669</f>
        <v>0</v>
      </c>
      <c r="C1673" s="143" t="e">
        <f>VLOOKUP(B1673,DS!$D$3:$I$2489,2,0)</f>
        <v>#N/A</v>
      </c>
      <c r="D1673" s="144" t="e">
        <f>VLOOKUP(B1673,DS!$D$3:$I$2489,3,0)</f>
        <v>#N/A</v>
      </c>
      <c r="E1673" s="145" t="e">
        <f>VLOOKUP(B1673,DS!$D$3:$I$2489,5,0)</f>
        <v>#N/A</v>
      </c>
      <c r="F1673" s="145" t="e">
        <f>VLOOKUP(B1673,DS!$D$3:$I$2489,6,0)</f>
        <v>#N/A</v>
      </c>
      <c r="G1673" s="136"/>
      <c r="H1673" s="136"/>
      <c r="I1673" s="136"/>
      <c r="J1673" s="136"/>
      <c r="K1673" s="136"/>
      <c r="L1673" s="136"/>
      <c r="M1673" s="136"/>
      <c r="N1673" s="136"/>
      <c r="O1673" s="146"/>
      <c r="P1673" s="134">
        <f t="shared" si="26"/>
        <v>0</v>
      </c>
      <c r="Q1673" s="135" t="str">
        <f>VLOOKUP(P1673,IDCODE!$A$1:$B$96,2,0)</f>
        <v>Không</v>
      </c>
      <c r="R1673" s="135" t="e">
        <f>VLOOKUP(B1673,DS!$D$3:$P$2489,13,0)</f>
        <v>#N/A</v>
      </c>
    </row>
    <row r="1674" spans="1:18" ht="13.5">
      <c r="A1674" s="133">
        <v>1668</v>
      </c>
      <c r="B1674" s="142">
        <f>DS!D1670</f>
        <v>0</v>
      </c>
      <c r="C1674" s="143" t="e">
        <f>VLOOKUP(B1674,DS!$D$3:$I$2489,2,0)</f>
        <v>#N/A</v>
      </c>
      <c r="D1674" s="144" t="e">
        <f>VLOOKUP(B1674,DS!$D$3:$I$2489,3,0)</f>
        <v>#N/A</v>
      </c>
      <c r="E1674" s="145" t="e">
        <f>VLOOKUP(B1674,DS!$D$3:$I$2489,5,0)</f>
        <v>#N/A</v>
      </c>
      <c r="F1674" s="145" t="e">
        <f>VLOOKUP(B1674,DS!$D$3:$I$2489,6,0)</f>
        <v>#N/A</v>
      </c>
      <c r="G1674" s="136"/>
      <c r="H1674" s="136"/>
      <c r="I1674" s="136"/>
      <c r="J1674" s="136"/>
      <c r="K1674" s="136"/>
      <c r="L1674" s="136"/>
      <c r="M1674" s="136"/>
      <c r="N1674" s="136"/>
      <c r="O1674" s="146"/>
      <c r="P1674" s="134">
        <f t="shared" si="26"/>
        <v>0</v>
      </c>
      <c r="Q1674" s="135" t="str">
        <f>VLOOKUP(P1674,IDCODE!$A$1:$B$96,2,0)</f>
        <v>Không</v>
      </c>
      <c r="R1674" s="135" t="e">
        <f>VLOOKUP(B1674,DS!$D$3:$P$2489,13,0)</f>
        <v>#N/A</v>
      </c>
    </row>
    <row r="1675" spans="1:18" ht="13.5">
      <c r="A1675" s="133">
        <v>1669</v>
      </c>
      <c r="B1675" s="142">
        <f>DS!D1671</f>
        <v>0</v>
      </c>
      <c r="C1675" s="143" t="e">
        <f>VLOOKUP(B1675,DS!$D$3:$I$2489,2,0)</f>
        <v>#N/A</v>
      </c>
      <c r="D1675" s="144" t="e">
        <f>VLOOKUP(B1675,DS!$D$3:$I$2489,3,0)</f>
        <v>#N/A</v>
      </c>
      <c r="E1675" s="145" t="e">
        <f>VLOOKUP(B1675,DS!$D$3:$I$2489,5,0)</f>
        <v>#N/A</v>
      </c>
      <c r="F1675" s="145" t="e">
        <f>VLOOKUP(B1675,DS!$D$3:$I$2489,6,0)</f>
        <v>#N/A</v>
      </c>
      <c r="G1675" s="136"/>
      <c r="H1675" s="136"/>
      <c r="I1675" s="136"/>
      <c r="J1675" s="136"/>
      <c r="K1675" s="136"/>
      <c r="L1675" s="136"/>
      <c r="M1675" s="136"/>
      <c r="N1675" s="136"/>
      <c r="O1675" s="146"/>
      <c r="P1675" s="134">
        <f t="shared" si="26"/>
        <v>0</v>
      </c>
      <c r="Q1675" s="135" t="str">
        <f>VLOOKUP(P1675,IDCODE!$A$1:$B$96,2,0)</f>
        <v>Không</v>
      </c>
      <c r="R1675" s="135" t="e">
        <f>VLOOKUP(B1675,DS!$D$3:$P$2489,13,0)</f>
        <v>#N/A</v>
      </c>
    </row>
    <row r="1676" spans="1:18" ht="13.5">
      <c r="A1676" s="133">
        <v>1670</v>
      </c>
      <c r="B1676" s="142">
        <f>DS!D1672</f>
        <v>0</v>
      </c>
      <c r="C1676" s="143" t="e">
        <f>VLOOKUP(B1676,DS!$D$3:$I$2489,2,0)</f>
        <v>#N/A</v>
      </c>
      <c r="D1676" s="144" t="e">
        <f>VLOOKUP(B1676,DS!$D$3:$I$2489,3,0)</f>
        <v>#N/A</v>
      </c>
      <c r="E1676" s="145" t="e">
        <f>VLOOKUP(B1676,DS!$D$3:$I$2489,5,0)</f>
        <v>#N/A</v>
      </c>
      <c r="F1676" s="145" t="e">
        <f>VLOOKUP(B1676,DS!$D$3:$I$2489,6,0)</f>
        <v>#N/A</v>
      </c>
      <c r="G1676" s="136"/>
      <c r="H1676" s="136"/>
      <c r="I1676" s="136"/>
      <c r="J1676" s="136"/>
      <c r="K1676" s="136"/>
      <c r="L1676" s="136"/>
      <c r="M1676" s="136"/>
      <c r="N1676" s="136"/>
      <c r="O1676" s="146"/>
      <c r="P1676" s="134">
        <f t="shared" si="26"/>
        <v>0</v>
      </c>
      <c r="Q1676" s="135" t="str">
        <f>VLOOKUP(P1676,IDCODE!$A$1:$B$96,2,0)</f>
        <v>Không</v>
      </c>
      <c r="R1676" s="135" t="e">
        <f>VLOOKUP(B1676,DS!$D$3:$P$2489,13,0)</f>
        <v>#N/A</v>
      </c>
    </row>
    <row r="1677" spans="1:18" ht="13.5">
      <c r="A1677" s="133">
        <v>1671</v>
      </c>
      <c r="B1677" s="142">
        <f>DS!D1673</f>
        <v>0</v>
      </c>
      <c r="C1677" s="143" t="e">
        <f>VLOOKUP(B1677,DS!$D$3:$I$2489,2,0)</f>
        <v>#N/A</v>
      </c>
      <c r="D1677" s="144" t="e">
        <f>VLOOKUP(B1677,DS!$D$3:$I$2489,3,0)</f>
        <v>#N/A</v>
      </c>
      <c r="E1677" s="145" t="e">
        <f>VLOOKUP(B1677,DS!$D$3:$I$2489,5,0)</f>
        <v>#N/A</v>
      </c>
      <c r="F1677" s="145" t="e">
        <f>VLOOKUP(B1677,DS!$D$3:$I$2489,6,0)</f>
        <v>#N/A</v>
      </c>
      <c r="G1677" s="136"/>
      <c r="H1677" s="136"/>
      <c r="I1677" s="136"/>
      <c r="J1677" s="136"/>
      <c r="K1677" s="136"/>
      <c r="L1677" s="136"/>
      <c r="M1677" s="136"/>
      <c r="N1677" s="136"/>
      <c r="O1677" s="146"/>
      <c r="P1677" s="134">
        <f t="shared" si="26"/>
        <v>0</v>
      </c>
      <c r="Q1677" s="135" t="str">
        <f>VLOOKUP(P1677,IDCODE!$A$1:$B$96,2,0)</f>
        <v>Không</v>
      </c>
      <c r="R1677" s="135" t="e">
        <f>VLOOKUP(B1677,DS!$D$3:$P$2489,13,0)</f>
        <v>#N/A</v>
      </c>
    </row>
    <row r="1678" spans="1:18" ht="13.5">
      <c r="A1678" s="133">
        <v>1672</v>
      </c>
      <c r="B1678" s="142">
        <f>DS!D1674</f>
        <v>0</v>
      </c>
      <c r="C1678" s="143" t="e">
        <f>VLOOKUP(B1678,DS!$D$3:$I$2489,2,0)</f>
        <v>#N/A</v>
      </c>
      <c r="D1678" s="144" t="e">
        <f>VLOOKUP(B1678,DS!$D$3:$I$2489,3,0)</f>
        <v>#N/A</v>
      </c>
      <c r="E1678" s="145" t="e">
        <f>VLOOKUP(B1678,DS!$D$3:$I$2489,5,0)</f>
        <v>#N/A</v>
      </c>
      <c r="F1678" s="145" t="e">
        <f>VLOOKUP(B1678,DS!$D$3:$I$2489,6,0)</f>
        <v>#N/A</v>
      </c>
      <c r="G1678" s="136"/>
      <c r="H1678" s="136"/>
      <c r="I1678" s="136"/>
      <c r="J1678" s="136"/>
      <c r="K1678" s="136"/>
      <c r="L1678" s="136"/>
      <c r="M1678" s="136"/>
      <c r="N1678" s="136"/>
      <c r="O1678" s="146"/>
      <c r="P1678" s="134">
        <f t="shared" si="26"/>
        <v>0</v>
      </c>
      <c r="Q1678" s="135" t="str">
        <f>VLOOKUP(P1678,IDCODE!$A$1:$B$96,2,0)</f>
        <v>Không</v>
      </c>
      <c r="R1678" s="135" t="e">
        <f>VLOOKUP(B1678,DS!$D$3:$P$2489,13,0)</f>
        <v>#N/A</v>
      </c>
    </row>
    <row r="1679" spans="1:18" ht="13.5">
      <c r="A1679" s="133">
        <v>1673</v>
      </c>
      <c r="B1679" s="142">
        <f>DS!D1675</f>
        <v>0</v>
      </c>
      <c r="C1679" s="143" t="e">
        <f>VLOOKUP(B1679,DS!$D$3:$I$2489,2,0)</f>
        <v>#N/A</v>
      </c>
      <c r="D1679" s="144" t="e">
        <f>VLOOKUP(B1679,DS!$D$3:$I$2489,3,0)</f>
        <v>#N/A</v>
      </c>
      <c r="E1679" s="145" t="e">
        <f>VLOOKUP(B1679,DS!$D$3:$I$2489,5,0)</f>
        <v>#N/A</v>
      </c>
      <c r="F1679" s="145" t="e">
        <f>VLOOKUP(B1679,DS!$D$3:$I$2489,6,0)</f>
        <v>#N/A</v>
      </c>
      <c r="G1679" s="136"/>
      <c r="H1679" s="136"/>
      <c r="I1679" s="136"/>
      <c r="J1679" s="136"/>
      <c r="K1679" s="136"/>
      <c r="L1679" s="136"/>
      <c r="M1679" s="136"/>
      <c r="N1679" s="136"/>
      <c r="O1679" s="146"/>
      <c r="P1679" s="134">
        <f t="shared" si="26"/>
        <v>0</v>
      </c>
      <c r="Q1679" s="135" t="str">
        <f>VLOOKUP(P1679,IDCODE!$A$1:$B$96,2,0)</f>
        <v>Không</v>
      </c>
      <c r="R1679" s="135" t="e">
        <f>VLOOKUP(B1679,DS!$D$3:$P$2489,13,0)</f>
        <v>#N/A</v>
      </c>
    </row>
    <row r="1680" spans="1:18" ht="13.5">
      <c r="A1680" s="133">
        <v>1674</v>
      </c>
      <c r="B1680" s="142">
        <f>DS!D1676</f>
        <v>0</v>
      </c>
      <c r="C1680" s="143" t="e">
        <f>VLOOKUP(B1680,DS!$D$3:$I$2489,2,0)</f>
        <v>#N/A</v>
      </c>
      <c r="D1680" s="144" t="e">
        <f>VLOOKUP(B1680,DS!$D$3:$I$2489,3,0)</f>
        <v>#N/A</v>
      </c>
      <c r="E1680" s="145" t="e">
        <f>VLOOKUP(B1680,DS!$D$3:$I$2489,5,0)</f>
        <v>#N/A</v>
      </c>
      <c r="F1680" s="145" t="e">
        <f>VLOOKUP(B1680,DS!$D$3:$I$2489,6,0)</f>
        <v>#N/A</v>
      </c>
      <c r="G1680" s="136"/>
      <c r="H1680" s="136"/>
      <c r="I1680" s="136"/>
      <c r="J1680" s="136"/>
      <c r="K1680" s="136"/>
      <c r="L1680" s="136"/>
      <c r="M1680" s="136"/>
      <c r="N1680" s="136"/>
      <c r="O1680" s="146"/>
      <c r="P1680" s="134">
        <f t="shared" si="26"/>
        <v>0</v>
      </c>
      <c r="Q1680" s="135" t="str">
        <f>VLOOKUP(P1680,IDCODE!$A$1:$B$96,2,0)</f>
        <v>Không</v>
      </c>
      <c r="R1680" s="135" t="e">
        <f>VLOOKUP(B1680,DS!$D$3:$P$2489,13,0)</f>
        <v>#N/A</v>
      </c>
    </row>
    <row r="1681" spans="1:18" ht="13.5">
      <c r="A1681" s="133">
        <v>1675</v>
      </c>
      <c r="B1681" s="142">
        <f>DS!D1677</f>
        <v>0</v>
      </c>
      <c r="C1681" s="143" t="e">
        <f>VLOOKUP(B1681,DS!$D$3:$I$2489,2,0)</f>
        <v>#N/A</v>
      </c>
      <c r="D1681" s="144" t="e">
        <f>VLOOKUP(B1681,DS!$D$3:$I$2489,3,0)</f>
        <v>#N/A</v>
      </c>
      <c r="E1681" s="145" t="e">
        <f>VLOOKUP(B1681,DS!$D$3:$I$2489,5,0)</f>
        <v>#N/A</v>
      </c>
      <c r="F1681" s="145" t="e">
        <f>VLOOKUP(B1681,DS!$D$3:$I$2489,6,0)</f>
        <v>#N/A</v>
      </c>
      <c r="G1681" s="136"/>
      <c r="H1681" s="136"/>
      <c r="I1681" s="136"/>
      <c r="J1681" s="136"/>
      <c r="K1681" s="136"/>
      <c r="L1681" s="136"/>
      <c r="M1681" s="136"/>
      <c r="N1681" s="136"/>
      <c r="O1681" s="146"/>
      <c r="P1681" s="134">
        <f t="shared" si="26"/>
        <v>0</v>
      </c>
      <c r="Q1681" s="135" t="str">
        <f>VLOOKUP(P1681,IDCODE!$A$1:$B$96,2,0)</f>
        <v>Không</v>
      </c>
      <c r="R1681" s="135" t="e">
        <f>VLOOKUP(B1681,DS!$D$3:$P$2489,13,0)</f>
        <v>#N/A</v>
      </c>
    </row>
    <row r="1682" spans="1:18" ht="13.5">
      <c r="A1682" s="133">
        <v>1676</v>
      </c>
      <c r="B1682" s="142">
        <f>DS!D1678</f>
        <v>0</v>
      </c>
      <c r="C1682" s="143" t="e">
        <f>VLOOKUP(B1682,DS!$D$3:$I$2489,2,0)</f>
        <v>#N/A</v>
      </c>
      <c r="D1682" s="144" t="e">
        <f>VLOOKUP(B1682,DS!$D$3:$I$2489,3,0)</f>
        <v>#N/A</v>
      </c>
      <c r="E1682" s="145" t="e">
        <f>VLOOKUP(B1682,DS!$D$3:$I$2489,5,0)</f>
        <v>#N/A</v>
      </c>
      <c r="F1682" s="145" t="e">
        <f>VLOOKUP(B1682,DS!$D$3:$I$2489,6,0)</f>
        <v>#N/A</v>
      </c>
      <c r="G1682" s="136"/>
      <c r="H1682" s="136"/>
      <c r="I1682" s="136"/>
      <c r="J1682" s="136"/>
      <c r="K1682" s="136"/>
      <c r="L1682" s="136"/>
      <c r="M1682" s="136"/>
      <c r="N1682" s="136"/>
      <c r="O1682" s="146"/>
      <c r="P1682" s="134">
        <f t="shared" si="26"/>
        <v>0</v>
      </c>
      <c r="Q1682" s="135" t="str">
        <f>VLOOKUP(P1682,IDCODE!$A$1:$B$96,2,0)</f>
        <v>Không</v>
      </c>
      <c r="R1682" s="135" t="e">
        <f>VLOOKUP(B1682,DS!$D$3:$P$2489,13,0)</f>
        <v>#N/A</v>
      </c>
    </row>
    <row r="1683" spans="1:18" ht="13.5">
      <c r="A1683" s="133">
        <v>1677</v>
      </c>
      <c r="B1683" s="142">
        <f>DS!D1679</f>
        <v>0</v>
      </c>
      <c r="C1683" s="143" t="e">
        <f>VLOOKUP(B1683,DS!$D$3:$I$2489,2,0)</f>
        <v>#N/A</v>
      </c>
      <c r="D1683" s="144" t="e">
        <f>VLOOKUP(B1683,DS!$D$3:$I$2489,3,0)</f>
        <v>#N/A</v>
      </c>
      <c r="E1683" s="145" t="e">
        <f>VLOOKUP(B1683,DS!$D$3:$I$2489,5,0)</f>
        <v>#N/A</v>
      </c>
      <c r="F1683" s="145" t="e">
        <f>VLOOKUP(B1683,DS!$D$3:$I$2489,6,0)</f>
        <v>#N/A</v>
      </c>
      <c r="G1683" s="136"/>
      <c r="H1683" s="136"/>
      <c r="I1683" s="136"/>
      <c r="J1683" s="136"/>
      <c r="K1683" s="136"/>
      <c r="L1683" s="136"/>
      <c r="M1683" s="136"/>
      <c r="N1683" s="136"/>
      <c r="O1683" s="146"/>
      <c r="P1683" s="134">
        <f t="shared" si="26"/>
        <v>0</v>
      </c>
      <c r="Q1683" s="135" t="str">
        <f>VLOOKUP(P1683,IDCODE!$A$1:$B$96,2,0)</f>
        <v>Không</v>
      </c>
      <c r="R1683" s="135" t="e">
        <f>VLOOKUP(B1683,DS!$D$3:$P$2489,13,0)</f>
        <v>#N/A</v>
      </c>
    </row>
    <row r="1684" spans="1:18" ht="13.5">
      <c r="A1684" s="133">
        <v>1678</v>
      </c>
      <c r="B1684" s="142">
        <f>DS!D1680</f>
        <v>0</v>
      </c>
      <c r="C1684" s="143" t="e">
        <f>VLOOKUP(B1684,DS!$D$3:$I$2489,2,0)</f>
        <v>#N/A</v>
      </c>
      <c r="D1684" s="144" t="e">
        <f>VLOOKUP(B1684,DS!$D$3:$I$2489,3,0)</f>
        <v>#N/A</v>
      </c>
      <c r="E1684" s="145" t="e">
        <f>VLOOKUP(B1684,DS!$D$3:$I$2489,5,0)</f>
        <v>#N/A</v>
      </c>
      <c r="F1684" s="145" t="e">
        <f>VLOOKUP(B1684,DS!$D$3:$I$2489,6,0)</f>
        <v>#N/A</v>
      </c>
      <c r="G1684" s="136"/>
      <c r="H1684" s="136"/>
      <c r="I1684" s="136"/>
      <c r="J1684" s="136"/>
      <c r="K1684" s="136"/>
      <c r="L1684" s="136"/>
      <c r="M1684" s="136"/>
      <c r="N1684" s="136"/>
      <c r="O1684" s="146"/>
      <c r="P1684" s="134">
        <f t="shared" si="26"/>
        <v>0</v>
      </c>
      <c r="Q1684" s="135" t="str">
        <f>VLOOKUP(P1684,IDCODE!$A$1:$B$96,2,0)</f>
        <v>Không</v>
      </c>
      <c r="R1684" s="135" t="e">
        <f>VLOOKUP(B1684,DS!$D$3:$P$2489,13,0)</f>
        <v>#N/A</v>
      </c>
    </row>
    <row r="1685" spans="1:18" ht="13.5">
      <c r="A1685" s="133">
        <v>1679</v>
      </c>
      <c r="B1685" s="142">
        <f>DS!D1681</f>
        <v>0</v>
      </c>
      <c r="C1685" s="143" t="e">
        <f>VLOOKUP(B1685,DS!$D$3:$I$2489,2,0)</f>
        <v>#N/A</v>
      </c>
      <c r="D1685" s="144" t="e">
        <f>VLOOKUP(B1685,DS!$D$3:$I$2489,3,0)</f>
        <v>#N/A</v>
      </c>
      <c r="E1685" s="145" t="e">
        <f>VLOOKUP(B1685,DS!$D$3:$I$2489,5,0)</f>
        <v>#N/A</v>
      </c>
      <c r="F1685" s="145" t="e">
        <f>VLOOKUP(B1685,DS!$D$3:$I$2489,6,0)</f>
        <v>#N/A</v>
      </c>
      <c r="G1685" s="136"/>
      <c r="H1685" s="136"/>
      <c r="I1685" s="136"/>
      <c r="J1685" s="136"/>
      <c r="K1685" s="136"/>
      <c r="L1685" s="136"/>
      <c r="M1685" s="136"/>
      <c r="N1685" s="136"/>
      <c r="O1685" s="146"/>
      <c r="P1685" s="134">
        <f t="shared" si="26"/>
        <v>0</v>
      </c>
      <c r="Q1685" s="135" t="str">
        <f>VLOOKUP(P1685,IDCODE!$A$1:$B$96,2,0)</f>
        <v>Không</v>
      </c>
      <c r="R1685" s="135" t="e">
        <f>VLOOKUP(B1685,DS!$D$3:$P$2489,13,0)</f>
        <v>#N/A</v>
      </c>
    </row>
    <row r="1686" spans="1:18" ht="13.5">
      <c r="A1686" s="133">
        <v>1680</v>
      </c>
      <c r="B1686" s="142">
        <f>DS!D1682</f>
        <v>0</v>
      </c>
      <c r="C1686" s="143" t="e">
        <f>VLOOKUP(B1686,DS!$D$3:$I$2489,2,0)</f>
        <v>#N/A</v>
      </c>
      <c r="D1686" s="144" t="e">
        <f>VLOOKUP(B1686,DS!$D$3:$I$2489,3,0)</f>
        <v>#N/A</v>
      </c>
      <c r="E1686" s="145" t="e">
        <f>VLOOKUP(B1686,DS!$D$3:$I$2489,5,0)</f>
        <v>#N/A</v>
      </c>
      <c r="F1686" s="145" t="e">
        <f>VLOOKUP(B1686,DS!$D$3:$I$2489,6,0)</f>
        <v>#N/A</v>
      </c>
      <c r="G1686" s="136"/>
      <c r="H1686" s="136"/>
      <c r="I1686" s="136"/>
      <c r="J1686" s="136"/>
      <c r="K1686" s="136"/>
      <c r="L1686" s="136"/>
      <c r="M1686" s="136"/>
      <c r="N1686" s="136"/>
      <c r="O1686" s="146"/>
      <c r="P1686" s="134">
        <f t="shared" si="26"/>
        <v>0</v>
      </c>
      <c r="Q1686" s="135" t="str">
        <f>VLOOKUP(P1686,IDCODE!$A$1:$B$96,2,0)</f>
        <v>Không</v>
      </c>
      <c r="R1686" s="135" t="e">
        <f>VLOOKUP(B1686,DS!$D$3:$P$2489,13,0)</f>
        <v>#N/A</v>
      </c>
    </row>
    <row r="1687" spans="1:18" ht="13.5">
      <c r="A1687" s="133">
        <v>1681</v>
      </c>
      <c r="B1687" s="142">
        <f>DS!D1683</f>
        <v>0</v>
      </c>
      <c r="C1687" s="143" t="e">
        <f>VLOOKUP(B1687,DS!$D$3:$I$2489,2,0)</f>
        <v>#N/A</v>
      </c>
      <c r="D1687" s="144" t="e">
        <f>VLOOKUP(B1687,DS!$D$3:$I$2489,3,0)</f>
        <v>#N/A</v>
      </c>
      <c r="E1687" s="145" t="e">
        <f>VLOOKUP(B1687,DS!$D$3:$I$2489,5,0)</f>
        <v>#N/A</v>
      </c>
      <c r="F1687" s="145" t="e">
        <f>VLOOKUP(B1687,DS!$D$3:$I$2489,6,0)</f>
        <v>#N/A</v>
      </c>
      <c r="G1687" s="136"/>
      <c r="H1687" s="136"/>
      <c r="I1687" s="136"/>
      <c r="J1687" s="136"/>
      <c r="K1687" s="136"/>
      <c r="L1687" s="136"/>
      <c r="M1687" s="136"/>
      <c r="N1687" s="136"/>
      <c r="O1687" s="146"/>
      <c r="P1687" s="134">
        <f t="shared" si="26"/>
        <v>0</v>
      </c>
      <c r="Q1687" s="135" t="str">
        <f>VLOOKUP(P1687,IDCODE!$A$1:$B$96,2,0)</f>
        <v>Không</v>
      </c>
      <c r="R1687" s="135" t="e">
        <f>VLOOKUP(B1687,DS!$D$3:$P$2489,13,0)</f>
        <v>#N/A</v>
      </c>
    </row>
    <row r="1688" spans="1:18" ht="13.5">
      <c r="A1688" s="133">
        <v>1682</v>
      </c>
      <c r="B1688" s="142">
        <f>DS!D1684</f>
        <v>0</v>
      </c>
      <c r="C1688" s="143" t="e">
        <f>VLOOKUP(B1688,DS!$D$3:$I$2489,2,0)</f>
        <v>#N/A</v>
      </c>
      <c r="D1688" s="144" t="e">
        <f>VLOOKUP(B1688,DS!$D$3:$I$2489,3,0)</f>
        <v>#N/A</v>
      </c>
      <c r="E1688" s="145" t="e">
        <f>VLOOKUP(B1688,DS!$D$3:$I$2489,5,0)</f>
        <v>#N/A</v>
      </c>
      <c r="F1688" s="145" t="e">
        <f>VLOOKUP(B1688,DS!$D$3:$I$2489,6,0)</f>
        <v>#N/A</v>
      </c>
      <c r="G1688" s="136"/>
      <c r="H1688" s="136"/>
      <c r="I1688" s="136"/>
      <c r="J1688" s="136"/>
      <c r="K1688" s="136"/>
      <c r="L1688" s="136"/>
      <c r="M1688" s="136"/>
      <c r="N1688" s="136"/>
      <c r="O1688" s="146"/>
      <c r="P1688" s="134">
        <f t="shared" si="26"/>
        <v>0</v>
      </c>
      <c r="Q1688" s="135" t="str">
        <f>VLOOKUP(P1688,IDCODE!$A$1:$B$96,2,0)</f>
        <v>Không</v>
      </c>
      <c r="R1688" s="135" t="e">
        <f>VLOOKUP(B1688,DS!$D$3:$P$2489,13,0)</f>
        <v>#N/A</v>
      </c>
    </row>
    <row r="1689" spans="1:18" ht="13.5">
      <c r="A1689" s="133">
        <v>1683</v>
      </c>
      <c r="B1689" s="142">
        <f>DS!D1685</f>
        <v>0</v>
      </c>
      <c r="C1689" s="143" t="e">
        <f>VLOOKUP(B1689,DS!$D$3:$I$2489,2,0)</f>
        <v>#N/A</v>
      </c>
      <c r="D1689" s="144" t="e">
        <f>VLOOKUP(B1689,DS!$D$3:$I$2489,3,0)</f>
        <v>#N/A</v>
      </c>
      <c r="E1689" s="145" t="e">
        <f>VLOOKUP(B1689,DS!$D$3:$I$2489,5,0)</f>
        <v>#N/A</v>
      </c>
      <c r="F1689" s="145" t="e">
        <f>VLOOKUP(B1689,DS!$D$3:$I$2489,6,0)</f>
        <v>#N/A</v>
      </c>
      <c r="G1689" s="136"/>
      <c r="H1689" s="136"/>
      <c r="I1689" s="136"/>
      <c r="J1689" s="136"/>
      <c r="K1689" s="136"/>
      <c r="L1689" s="136"/>
      <c r="M1689" s="136"/>
      <c r="N1689" s="136"/>
      <c r="O1689" s="146"/>
      <c r="P1689" s="134">
        <f t="shared" ref="P1689:P1752" si="27">IF(OR(ISNUMBER(O1689)=FALSE,$P$6&lt;&gt;100%,O1689&lt;4),0,ROUND(SUMPRODUCT($G$6:$O$6,G1689:O1689),1))</f>
        <v>0</v>
      </c>
      <c r="Q1689" s="135" t="str">
        <f>VLOOKUP(P1689,IDCODE!$A$1:$B$96,2,0)</f>
        <v>Không</v>
      </c>
      <c r="R1689" s="135" t="e">
        <f>VLOOKUP(B1689,DS!$D$3:$P$2489,13,0)</f>
        <v>#N/A</v>
      </c>
    </row>
    <row r="1690" spans="1:18" ht="13.5">
      <c r="A1690" s="133">
        <v>1684</v>
      </c>
      <c r="B1690" s="142">
        <f>DS!D1686</f>
        <v>0</v>
      </c>
      <c r="C1690" s="143" t="e">
        <f>VLOOKUP(B1690,DS!$D$3:$I$2489,2,0)</f>
        <v>#N/A</v>
      </c>
      <c r="D1690" s="144" t="e">
        <f>VLOOKUP(B1690,DS!$D$3:$I$2489,3,0)</f>
        <v>#N/A</v>
      </c>
      <c r="E1690" s="145" t="e">
        <f>VLOOKUP(B1690,DS!$D$3:$I$2489,5,0)</f>
        <v>#N/A</v>
      </c>
      <c r="F1690" s="145" t="e">
        <f>VLOOKUP(B1690,DS!$D$3:$I$2489,6,0)</f>
        <v>#N/A</v>
      </c>
      <c r="G1690" s="136"/>
      <c r="H1690" s="136"/>
      <c r="I1690" s="136"/>
      <c r="J1690" s="136"/>
      <c r="K1690" s="136"/>
      <c r="L1690" s="136"/>
      <c r="M1690" s="136"/>
      <c r="N1690" s="136"/>
      <c r="O1690" s="146"/>
      <c r="P1690" s="134">
        <f t="shared" si="27"/>
        <v>0</v>
      </c>
      <c r="Q1690" s="135" t="str">
        <f>VLOOKUP(P1690,IDCODE!$A$1:$B$96,2,0)</f>
        <v>Không</v>
      </c>
      <c r="R1690" s="135" t="e">
        <f>VLOOKUP(B1690,DS!$D$3:$P$2489,13,0)</f>
        <v>#N/A</v>
      </c>
    </row>
    <row r="1691" spans="1:18" ht="13.5">
      <c r="A1691" s="133">
        <v>1685</v>
      </c>
      <c r="B1691" s="142">
        <f>DS!D1687</f>
        <v>0</v>
      </c>
      <c r="C1691" s="143" t="e">
        <f>VLOOKUP(B1691,DS!$D$3:$I$2489,2,0)</f>
        <v>#N/A</v>
      </c>
      <c r="D1691" s="144" t="e">
        <f>VLOOKUP(B1691,DS!$D$3:$I$2489,3,0)</f>
        <v>#N/A</v>
      </c>
      <c r="E1691" s="145" t="e">
        <f>VLOOKUP(B1691,DS!$D$3:$I$2489,5,0)</f>
        <v>#N/A</v>
      </c>
      <c r="F1691" s="145" t="e">
        <f>VLOOKUP(B1691,DS!$D$3:$I$2489,6,0)</f>
        <v>#N/A</v>
      </c>
      <c r="G1691" s="136"/>
      <c r="H1691" s="136"/>
      <c r="I1691" s="136"/>
      <c r="J1691" s="136"/>
      <c r="K1691" s="136"/>
      <c r="L1691" s="136"/>
      <c r="M1691" s="136"/>
      <c r="N1691" s="136"/>
      <c r="O1691" s="146"/>
      <c r="P1691" s="134">
        <f t="shared" si="27"/>
        <v>0</v>
      </c>
      <c r="Q1691" s="135" t="str">
        <f>VLOOKUP(P1691,IDCODE!$A$1:$B$96,2,0)</f>
        <v>Không</v>
      </c>
      <c r="R1691" s="135" t="e">
        <f>VLOOKUP(B1691,DS!$D$3:$P$2489,13,0)</f>
        <v>#N/A</v>
      </c>
    </row>
    <row r="1692" spans="1:18" ht="13.5">
      <c r="A1692" s="133">
        <v>1686</v>
      </c>
      <c r="B1692" s="142">
        <f>DS!D1688</f>
        <v>0</v>
      </c>
      <c r="C1692" s="143" t="e">
        <f>VLOOKUP(B1692,DS!$D$3:$I$2489,2,0)</f>
        <v>#N/A</v>
      </c>
      <c r="D1692" s="144" t="e">
        <f>VLOOKUP(B1692,DS!$D$3:$I$2489,3,0)</f>
        <v>#N/A</v>
      </c>
      <c r="E1692" s="145" t="e">
        <f>VLOOKUP(B1692,DS!$D$3:$I$2489,5,0)</f>
        <v>#N/A</v>
      </c>
      <c r="F1692" s="145" t="e">
        <f>VLOOKUP(B1692,DS!$D$3:$I$2489,6,0)</f>
        <v>#N/A</v>
      </c>
      <c r="G1692" s="136"/>
      <c r="H1692" s="136"/>
      <c r="I1692" s="136"/>
      <c r="J1692" s="136"/>
      <c r="K1692" s="136"/>
      <c r="L1692" s="136"/>
      <c r="M1692" s="136"/>
      <c r="N1692" s="136"/>
      <c r="O1692" s="146"/>
      <c r="P1692" s="134">
        <f t="shared" si="27"/>
        <v>0</v>
      </c>
      <c r="Q1692" s="135" t="str">
        <f>VLOOKUP(P1692,IDCODE!$A$1:$B$96,2,0)</f>
        <v>Không</v>
      </c>
      <c r="R1692" s="135" t="e">
        <f>VLOOKUP(B1692,DS!$D$3:$P$2489,13,0)</f>
        <v>#N/A</v>
      </c>
    </row>
    <row r="1693" spans="1:18" ht="13.5">
      <c r="A1693" s="133">
        <v>1687</v>
      </c>
      <c r="B1693" s="142">
        <f>DS!D1689</f>
        <v>0</v>
      </c>
      <c r="C1693" s="143" t="e">
        <f>VLOOKUP(B1693,DS!$D$3:$I$2489,2,0)</f>
        <v>#N/A</v>
      </c>
      <c r="D1693" s="144" t="e">
        <f>VLOOKUP(B1693,DS!$D$3:$I$2489,3,0)</f>
        <v>#N/A</v>
      </c>
      <c r="E1693" s="145" t="e">
        <f>VLOOKUP(B1693,DS!$D$3:$I$2489,5,0)</f>
        <v>#N/A</v>
      </c>
      <c r="F1693" s="145" t="e">
        <f>VLOOKUP(B1693,DS!$D$3:$I$2489,6,0)</f>
        <v>#N/A</v>
      </c>
      <c r="G1693" s="136"/>
      <c r="H1693" s="136"/>
      <c r="I1693" s="136"/>
      <c r="J1693" s="136"/>
      <c r="K1693" s="136"/>
      <c r="L1693" s="136"/>
      <c r="M1693" s="136"/>
      <c r="N1693" s="136"/>
      <c r="O1693" s="146"/>
      <c r="P1693" s="134">
        <f t="shared" si="27"/>
        <v>0</v>
      </c>
      <c r="Q1693" s="135" t="str">
        <f>VLOOKUP(P1693,IDCODE!$A$1:$B$96,2,0)</f>
        <v>Không</v>
      </c>
      <c r="R1693" s="135" t="e">
        <f>VLOOKUP(B1693,DS!$D$3:$P$2489,13,0)</f>
        <v>#N/A</v>
      </c>
    </row>
    <row r="1694" spans="1:18" ht="13.5">
      <c r="A1694" s="133">
        <v>1688</v>
      </c>
      <c r="B1694" s="142">
        <f>DS!D1690</f>
        <v>0</v>
      </c>
      <c r="C1694" s="143" t="e">
        <f>VLOOKUP(B1694,DS!$D$3:$I$2489,2,0)</f>
        <v>#N/A</v>
      </c>
      <c r="D1694" s="144" t="e">
        <f>VLOOKUP(B1694,DS!$D$3:$I$2489,3,0)</f>
        <v>#N/A</v>
      </c>
      <c r="E1694" s="145" t="e">
        <f>VLOOKUP(B1694,DS!$D$3:$I$2489,5,0)</f>
        <v>#N/A</v>
      </c>
      <c r="F1694" s="145" t="e">
        <f>VLOOKUP(B1694,DS!$D$3:$I$2489,6,0)</f>
        <v>#N/A</v>
      </c>
      <c r="G1694" s="136"/>
      <c r="H1694" s="136"/>
      <c r="I1694" s="136"/>
      <c r="J1694" s="136"/>
      <c r="K1694" s="136"/>
      <c r="L1694" s="136"/>
      <c r="M1694" s="136"/>
      <c r="N1694" s="136"/>
      <c r="O1694" s="146"/>
      <c r="P1694" s="134">
        <f t="shared" si="27"/>
        <v>0</v>
      </c>
      <c r="Q1694" s="135" t="str">
        <f>VLOOKUP(P1694,IDCODE!$A$1:$B$96,2,0)</f>
        <v>Không</v>
      </c>
      <c r="R1694" s="135" t="e">
        <f>VLOOKUP(B1694,DS!$D$3:$P$2489,13,0)</f>
        <v>#N/A</v>
      </c>
    </row>
    <row r="1695" spans="1:18" ht="13.5">
      <c r="A1695" s="133">
        <v>1689</v>
      </c>
      <c r="B1695" s="142">
        <f>DS!D1691</f>
        <v>0</v>
      </c>
      <c r="C1695" s="143" t="e">
        <f>VLOOKUP(B1695,DS!$D$3:$I$2489,2,0)</f>
        <v>#N/A</v>
      </c>
      <c r="D1695" s="144" t="e">
        <f>VLOOKUP(B1695,DS!$D$3:$I$2489,3,0)</f>
        <v>#N/A</v>
      </c>
      <c r="E1695" s="145" t="e">
        <f>VLOOKUP(B1695,DS!$D$3:$I$2489,5,0)</f>
        <v>#N/A</v>
      </c>
      <c r="F1695" s="145" t="e">
        <f>VLOOKUP(B1695,DS!$D$3:$I$2489,6,0)</f>
        <v>#N/A</v>
      </c>
      <c r="G1695" s="136"/>
      <c r="H1695" s="136"/>
      <c r="I1695" s="136"/>
      <c r="J1695" s="136"/>
      <c r="K1695" s="136"/>
      <c r="L1695" s="136"/>
      <c r="M1695" s="136"/>
      <c r="N1695" s="136"/>
      <c r="O1695" s="146"/>
      <c r="P1695" s="134">
        <f t="shared" si="27"/>
        <v>0</v>
      </c>
      <c r="Q1695" s="135" t="str">
        <f>VLOOKUP(P1695,IDCODE!$A$1:$B$96,2,0)</f>
        <v>Không</v>
      </c>
      <c r="R1695" s="135" t="e">
        <f>VLOOKUP(B1695,DS!$D$3:$P$2489,13,0)</f>
        <v>#N/A</v>
      </c>
    </row>
    <row r="1696" spans="1:18" ht="13.5">
      <c r="A1696" s="133">
        <v>1690</v>
      </c>
      <c r="B1696" s="142">
        <f>DS!D1692</f>
        <v>0</v>
      </c>
      <c r="C1696" s="143" t="e">
        <f>VLOOKUP(B1696,DS!$D$3:$I$2489,2,0)</f>
        <v>#N/A</v>
      </c>
      <c r="D1696" s="144" t="e">
        <f>VLOOKUP(B1696,DS!$D$3:$I$2489,3,0)</f>
        <v>#N/A</v>
      </c>
      <c r="E1696" s="145" t="e">
        <f>VLOOKUP(B1696,DS!$D$3:$I$2489,5,0)</f>
        <v>#N/A</v>
      </c>
      <c r="F1696" s="145" t="e">
        <f>VLOOKUP(B1696,DS!$D$3:$I$2489,6,0)</f>
        <v>#N/A</v>
      </c>
      <c r="G1696" s="136"/>
      <c r="H1696" s="136"/>
      <c r="I1696" s="136"/>
      <c r="J1696" s="136"/>
      <c r="K1696" s="136"/>
      <c r="L1696" s="136"/>
      <c r="M1696" s="136"/>
      <c r="N1696" s="136"/>
      <c r="O1696" s="146"/>
      <c r="P1696" s="134">
        <f t="shared" si="27"/>
        <v>0</v>
      </c>
      <c r="Q1696" s="135" t="str">
        <f>VLOOKUP(P1696,IDCODE!$A$1:$B$96,2,0)</f>
        <v>Không</v>
      </c>
      <c r="R1696" s="135" t="e">
        <f>VLOOKUP(B1696,DS!$D$3:$P$2489,13,0)</f>
        <v>#N/A</v>
      </c>
    </row>
    <row r="1697" spans="1:18" ht="13.5">
      <c r="A1697" s="133">
        <v>1691</v>
      </c>
      <c r="B1697" s="142">
        <f>DS!D1693</f>
        <v>0</v>
      </c>
      <c r="C1697" s="143" t="e">
        <f>VLOOKUP(B1697,DS!$D$3:$I$2489,2,0)</f>
        <v>#N/A</v>
      </c>
      <c r="D1697" s="144" t="e">
        <f>VLOOKUP(B1697,DS!$D$3:$I$2489,3,0)</f>
        <v>#N/A</v>
      </c>
      <c r="E1697" s="145" t="e">
        <f>VLOOKUP(B1697,DS!$D$3:$I$2489,5,0)</f>
        <v>#N/A</v>
      </c>
      <c r="F1697" s="145" t="e">
        <f>VLOOKUP(B1697,DS!$D$3:$I$2489,6,0)</f>
        <v>#N/A</v>
      </c>
      <c r="G1697" s="136"/>
      <c r="H1697" s="136"/>
      <c r="I1697" s="136"/>
      <c r="J1697" s="136"/>
      <c r="K1697" s="136"/>
      <c r="L1697" s="136"/>
      <c r="M1697" s="136"/>
      <c r="N1697" s="136"/>
      <c r="O1697" s="146"/>
      <c r="P1697" s="134">
        <f t="shared" si="27"/>
        <v>0</v>
      </c>
      <c r="Q1697" s="135" t="str">
        <f>VLOOKUP(P1697,IDCODE!$A$1:$B$96,2,0)</f>
        <v>Không</v>
      </c>
      <c r="R1697" s="135" t="e">
        <f>VLOOKUP(B1697,DS!$D$3:$P$2489,13,0)</f>
        <v>#N/A</v>
      </c>
    </row>
    <row r="1698" spans="1:18" ht="13.5">
      <c r="A1698" s="133">
        <v>1692</v>
      </c>
      <c r="B1698" s="142">
        <f>DS!D1694</f>
        <v>0</v>
      </c>
      <c r="C1698" s="143" t="e">
        <f>VLOOKUP(B1698,DS!$D$3:$I$2489,2,0)</f>
        <v>#N/A</v>
      </c>
      <c r="D1698" s="144" t="e">
        <f>VLOOKUP(B1698,DS!$D$3:$I$2489,3,0)</f>
        <v>#N/A</v>
      </c>
      <c r="E1698" s="145" t="e">
        <f>VLOOKUP(B1698,DS!$D$3:$I$2489,5,0)</f>
        <v>#N/A</v>
      </c>
      <c r="F1698" s="145" t="e">
        <f>VLOOKUP(B1698,DS!$D$3:$I$2489,6,0)</f>
        <v>#N/A</v>
      </c>
      <c r="G1698" s="136"/>
      <c r="H1698" s="136"/>
      <c r="I1698" s="136"/>
      <c r="J1698" s="136"/>
      <c r="K1698" s="136"/>
      <c r="L1698" s="136"/>
      <c r="M1698" s="136"/>
      <c r="N1698" s="136"/>
      <c r="O1698" s="146"/>
      <c r="P1698" s="134">
        <f t="shared" si="27"/>
        <v>0</v>
      </c>
      <c r="Q1698" s="135" t="str">
        <f>VLOOKUP(P1698,IDCODE!$A$1:$B$96,2,0)</f>
        <v>Không</v>
      </c>
      <c r="R1698" s="135" t="e">
        <f>VLOOKUP(B1698,DS!$D$3:$P$2489,13,0)</f>
        <v>#N/A</v>
      </c>
    </row>
    <row r="1699" spans="1:18" ht="13.5">
      <c r="A1699" s="133">
        <v>1693</v>
      </c>
      <c r="B1699" s="142">
        <f>DS!D1695</f>
        <v>0</v>
      </c>
      <c r="C1699" s="143" t="e">
        <f>VLOOKUP(B1699,DS!$D$3:$I$2489,2,0)</f>
        <v>#N/A</v>
      </c>
      <c r="D1699" s="144" t="e">
        <f>VLOOKUP(B1699,DS!$D$3:$I$2489,3,0)</f>
        <v>#N/A</v>
      </c>
      <c r="E1699" s="145" t="e">
        <f>VLOOKUP(B1699,DS!$D$3:$I$2489,5,0)</f>
        <v>#N/A</v>
      </c>
      <c r="F1699" s="145" t="e">
        <f>VLOOKUP(B1699,DS!$D$3:$I$2489,6,0)</f>
        <v>#N/A</v>
      </c>
      <c r="G1699" s="136"/>
      <c r="H1699" s="136"/>
      <c r="I1699" s="136"/>
      <c r="J1699" s="136"/>
      <c r="K1699" s="136"/>
      <c r="L1699" s="136"/>
      <c r="M1699" s="136"/>
      <c r="N1699" s="136"/>
      <c r="O1699" s="146"/>
      <c r="P1699" s="134">
        <f t="shared" si="27"/>
        <v>0</v>
      </c>
      <c r="Q1699" s="135" t="str">
        <f>VLOOKUP(P1699,IDCODE!$A$1:$B$96,2,0)</f>
        <v>Không</v>
      </c>
      <c r="R1699" s="135" t="e">
        <f>VLOOKUP(B1699,DS!$D$3:$P$2489,13,0)</f>
        <v>#N/A</v>
      </c>
    </row>
    <row r="1700" spans="1:18" ht="13.5">
      <c r="A1700" s="133">
        <v>1694</v>
      </c>
      <c r="B1700" s="142">
        <f>DS!D1696</f>
        <v>0</v>
      </c>
      <c r="C1700" s="143" t="e">
        <f>VLOOKUP(B1700,DS!$D$3:$I$2489,2,0)</f>
        <v>#N/A</v>
      </c>
      <c r="D1700" s="144" t="e">
        <f>VLOOKUP(B1700,DS!$D$3:$I$2489,3,0)</f>
        <v>#N/A</v>
      </c>
      <c r="E1700" s="145" t="e">
        <f>VLOOKUP(B1700,DS!$D$3:$I$2489,5,0)</f>
        <v>#N/A</v>
      </c>
      <c r="F1700" s="145" t="e">
        <f>VLOOKUP(B1700,DS!$D$3:$I$2489,6,0)</f>
        <v>#N/A</v>
      </c>
      <c r="G1700" s="136"/>
      <c r="H1700" s="136"/>
      <c r="I1700" s="136"/>
      <c r="J1700" s="136"/>
      <c r="K1700" s="136"/>
      <c r="L1700" s="136"/>
      <c r="M1700" s="136"/>
      <c r="N1700" s="136"/>
      <c r="O1700" s="146"/>
      <c r="P1700" s="134">
        <f t="shared" si="27"/>
        <v>0</v>
      </c>
      <c r="Q1700" s="135" t="str">
        <f>VLOOKUP(P1700,IDCODE!$A$1:$B$96,2,0)</f>
        <v>Không</v>
      </c>
      <c r="R1700" s="135" t="e">
        <f>VLOOKUP(B1700,DS!$D$3:$P$2489,13,0)</f>
        <v>#N/A</v>
      </c>
    </row>
    <row r="1701" spans="1:18" ht="13.5">
      <c r="A1701" s="133">
        <v>1695</v>
      </c>
      <c r="B1701" s="142">
        <f>DS!D1697</f>
        <v>0</v>
      </c>
      <c r="C1701" s="143" t="e">
        <f>VLOOKUP(B1701,DS!$D$3:$I$2489,2,0)</f>
        <v>#N/A</v>
      </c>
      <c r="D1701" s="144" t="e">
        <f>VLOOKUP(B1701,DS!$D$3:$I$2489,3,0)</f>
        <v>#N/A</v>
      </c>
      <c r="E1701" s="145" t="e">
        <f>VLOOKUP(B1701,DS!$D$3:$I$2489,5,0)</f>
        <v>#N/A</v>
      </c>
      <c r="F1701" s="145" t="e">
        <f>VLOOKUP(B1701,DS!$D$3:$I$2489,6,0)</f>
        <v>#N/A</v>
      </c>
      <c r="G1701" s="136"/>
      <c r="H1701" s="136"/>
      <c r="I1701" s="136"/>
      <c r="J1701" s="136"/>
      <c r="K1701" s="136"/>
      <c r="L1701" s="136"/>
      <c r="M1701" s="136"/>
      <c r="N1701" s="136"/>
      <c r="O1701" s="146"/>
      <c r="P1701" s="134">
        <f t="shared" si="27"/>
        <v>0</v>
      </c>
      <c r="Q1701" s="135" t="str">
        <f>VLOOKUP(P1701,IDCODE!$A$1:$B$96,2,0)</f>
        <v>Không</v>
      </c>
      <c r="R1701" s="135" t="e">
        <f>VLOOKUP(B1701,DS!$D$3:$P$2489,13,0)</f>
        <v>#N/A</v>
      </c>
    </row>
    <row r="1702" spans="1:18" ht="13.5">
      <c r="A1702" s="133">
        <v>1696</v>
      </c>
      <c r="B1702" s="142">
        <f>DS!D1698</f>
        <v>0</v>
      </c>
      <c r="C1702" s="143" t="e">
        <f>VLOOKUP(B1702,DS!$D$3:$I$2489,2,0)</f>
        <v>#N/A</v>
      </c>
      <c r="D1702" s="144" t="e">
        <f>VLOOKUP(B1702,DS!$D$3:$I$2489,3,0)</f>
        <v>#N/A</v>
      </c>
      <c r="E1702" s="145" t="e">
        <f>VLOOKUP(B1702,DS!$D$3:$I$2489,5,0)</f>
        <v>#N/A</v>
      </c>
      <c r="F1702" s="145" t="e">
        <f>VLOOKUP(B1702,DS!$D$3:$I$2489,6,0)</f>
        <v>#N/A</v>
      </c>
      <c r="G1702" s="136"/>
      <c r="H1702" s="136"/>
      <c r="I1702" s="136"/>
      <c r="J1702" s="136"/>
      <c r="K1702" s="136"/>
      <c r="L1702" s="136"/>
      <c r="M1702" s="136"/>
      <c r="N1702" s="136"/>
      <c r="O1702" s="146"/>
      <c r="P1702" s="134">
        <f t="shared" si="27"/>
        <v>0</v>
      </c>
      <c r="Q1702" s="135" t="str">
        <f>VLOOKUP(P1702,IDCODE!$A$1:$B$96,2,0)</f>
        <v>Không</v>
      </c>
      <c r="R1702" s="135" t="e">
        <f>VLOOKUP(B1702,DS!$D$3:$P$2489,13,0)</f>
        <v>#N/A</v>
      </c>
    </row>
    <row r="1703" spans="1:18" ht="13.5">
      <c r="A1703" s="133">
        <v>1697</v>
      </c>
      <c r="B1703" s="142">
        <f>DS!D1699</f>
        <v>0</v>
      </c>
      <c r="C1703" s="143" t="e">
        <f>VLOOKUP(B1703,DS!$D$3:$I$2489,2,0)</f>
        <v>#N/A</v>
      </c>
      <c r="D1703" s="144" t="e">
        <f>VLOOKUP(B1703,DS!$D$3:$I$2489,3,0)</f>
        <v>#N/A</v>
      </c>
      <c r="E1703" s="145" t="e">
        <f>VLOOKUP(B1703,DS!$D$3:$I$2489,5,0)</f>
        <v>#N/A</v>
      </c>
      <c r="F1703" s="145" t="e">
        <f>VLOOKUP(B1703,DS!$D$3:$I$2489,6,0)</f>
        <v>#N/A</v>
      </c>
      <c r="G1703" s="136"/>
      <c r="H1703" s="136"/>
      <c r="I1703" s="136"/>
      <c r="J1703" s="136"/>
      <c r="K1703" s="136"/>
      <c r="L1703" s="136"/>
      <c r="M1703" s="136"/>
      <c r="N1703" s="136"/>
      <c r="O1703" s="146"/>
      <c r="P1703" s="134">
        <f t="shared" si="27"/>
        <v>0</v>
      </c>
      <c r="Q1703" s="135" t="str">
        <f>VLOOKUP(P1703,IDCODE!$A$1:$B$96,2,0)</f>
        <v>Không</v>
      </c>
      <c r="R1703" s="135" t="e">
        <f>VLOOKUP(B1703,DS!$D$3:$P$2489,13,0)</f>
        <v>#N/A</v>
      </c>
    </row>
    <row r="1704" spans="1:18" ht="13.5">
      <c r="A1704" s="133">
        <v>1698</v>
      </c>
      <c r="B1704" s="142">
        <f>DS!D1700</f>
        <v>0</v>
      </c>
      <c r="C1704" s="143" t="e">
        <f>VLOOKUP(B1704,DS!$D$3:$I$2489,2,0)</f>
        <v>#N/A</v>
      </c>
      <c r="D1704" s="144" t="e">
        <f>VLOOKUP(B1704,DS!$D$3:$I$2489,3,0)</f>
        <v>#N/A</v>
      </c>
      <c r="E1704" s="145" t="e">
        <f>VLOOKUP(B1704,DS!$D$3:$I$2489,5,0)</f>
        <v>#N/A</v>
      </c>
      <c r="F1704" s="145" t="e">
        <f>VLOOKUP(B1704,DS!$D$3:$I$2489,6,0)</f>
        <v>#N/A</v>
      </c>
      <c r="G1704" s="136"/>
      <c r="H1704" s="136"/>
      <c r="I1704" s="136"/>
      <c r="J1704" s="136"/>
      <c r="K1704" s="136"/>
      <c r="L1704" s="136"/>
      <c r="M1704" s="136"/>
      <c r="N1704" s="136"/>
      <c r="O1704" s="146"/>
      <c r="P1704" s="134">
        <f t="shared" si="27"/>
        <v>0</v>
      </c>
      <c r="Q1704" s="135" t="str">
        <f>VLOOKUP(P1704,IDCODE!$A$1:$B$96,2,0)</f>
        <v>Không</v>
      </c>
      <c r="R1704" s="135" t="e">
        <f>VLOOKUP(B1704,DS!$D$3:$P$2489,13,0)</f>
        <v>#N/A</v>
      </c>
    </row>
    <row r="1705" spans="1:18" ht="13.5">
      <c r="A1705" s="133">
        <v>1699</v>
      </c>
      <c r="B1705" s="142">
        <f>DS!D1701</f>
        <v>0</v>
      </c>
      <c r="C1705" s="143" t="e">
        <f>VLOOKUP(B1705,DS!$D$3:$I$2489,2,0)</f>
        <v>#N/A</v>
      </c>
      <c r="D1705" s="144" t="e">
        <f>VLOOKUP(B1705,DS!$D$3:$I$2489,3,0)</f>
        <v>#N/A</v>
      </c>
      <c r="E1705" s="145" t="e">
        <f>VLOOKUP(B1705,DS!$D$3:$I$2489,5,0)</f>
        <v>#N/A</v>
      </c>
      <c r="F1705" s="145" t="e">
        <f>VLOOKUP(B1705,DS!$D$3:$I$2489,6,0)</f>
        <v>#N/A</v>
      </c>
      <c r="G1705" s="136"/>
      <c r="H1705" s="136"/>
      <c r="I1705" s="136"/>
      <c r="J1705" s="136"/>
      <c r="K1705" s="136"/>
      <c r="L1705" s="136"/>
      <c r="M1705" s="136"/>
      <c r="N1705" s="136"/>
      <c r="O1705" s="146"/>
      <c r="P1705" s="134">
        <f t="shared" si="27"/>
        <v>0</v>
      </c>
      <c r="Q1705" s="135" t="str">
        <f>VLOOKUP(P1705,IDCODE!$A$1:$B$96,2,0)</f>
        <v>Không</v>
      </c>
      <c r="R1705" s="135" t="e">
        <f>VLOOKUP(B1705,DS!$D$3:$P$2489,13,0)</f>
        <v>#N/A</v>
      </c>
    </row>
    <row r="1706" spans="1:18" ht="13.5">
      <c r="A1706" s="133">
        <v>1700</v>
      </c>
      <c r="B1706" s="142">
        <f>DS!D1702</f>
        <v>0</v>
      </c>
      <c r="C1706" s="143" t="e">
        <f>VLOOKUP(B1706,DS!$D$3:$I$2489,2,0)</f>
        <v>#N/A</v>
      </c>
      <c r="D1706" s="144" t="e">
        <f>VLOOKUP(B1706,DS!$D$3:$I$2489,3,0)</f>
        <v>#N/A</v>
      </c>
      <c r="E1706" s="145" t="e">
        <f>VLOOKUP(B1706,DS!$D$3:$I$2489,5,0)</f>
        <v>#N/A</v>
      </c>
      <c r="F1706" s="145" t="e">
        <f>VLOOKUP(B1706,DS!$D$3:$I$2489,6,0)</f>
        <v>#N/A</v>
      </c>
      <c r="G1706" s="136"/>
      <c r="H1706" s="136"/>
      <c r="I1706" s="136"/>
      <c r="J1706" s="136"/>
      <c r="K1706" s="136"/>
      <c r="L1706" s="136"/>
      <c r="M1706" s="136"/>
      <c r="N1706" s="136"/>
      <c r="O1706" s="146"/>
      <c r="P1706" s="134">
        <f t="shared" si="27"/>
        <v>0</v>
      </c>
      <c r="Q1706" s="135" t="str">
        <f>VLOOKUP(P1706,IDCODE!$A$1:$B$96,2,0)</f>
        <v>Không</v>
      </c>
      <c r="R1706" s="135" t="e">
        <f>VLOOKUP(B1706,DS!$D$3:$P$2489,13,0)</f>
        <v>#N/A</v>
      </c>
    </row>
    <row r="1707" spans="1:18" ht="13.5">
      <c r="A1707" s="133">
        <v>1701</v>
      </c>
      <c r="B1707" s="142">
        <f>DS!D1703</f>
        <v>0</v>
      </c>
      <c r="C1707" s="143" t="e">
        <f>VLOOKUP(B1707,DS!$D$3:$I$2489,2,0)</f>
        <v>#N/A</v>
      </c>
      <c r="D1707" s="144" t="e">
        <f>VLOOKUP(B1707,DS!$D$3:$I$2489,3,0)</f>
        <v>#N/A</v>
      </c>
      <c r="E1707" s="145" t="e">
        <f>VLOOKUP(B1707,DS!$D$3:$I$2489,5,0)</f>
        <v>#N/A</v>
      </c>
      <c r="F1707" s="145" t="e">
        <f>VLOOKUP(B1707,DS!$D$3:$I$2489,6,0)</f>
        <v>#N/A</v>
      </c>
      <c r="G1707" s="136"/>
      <c r="H1707" s="136"/>
      <c r="I1707" s="136"/>
      <c r="J1707" s="136"/>
      <c r="K1707" s="136"/>
      <c r="L1707" s="136"/>
      <c r="M1707" s="136"/>
      <c r="N1707" s="136"/>
      <c r="O1707" s="146"/>
      <c r="P1707" s="134">
        <f t="shared" si="27"/>
        <v>0</v>
      </c>
      <c r="Q1707" s="135" t="str">
        <f>VLOOKUP(P1707,IDCODE!$A$1:$B$96,2,0)</f>
        <v>Không</v>
      </c>
      <c r="R1707" s="135" t="e">
        <f>VLOOKUP(B1707,DS!$D$3:$P$2489,13,0)</f>
        <v>#N/A</v>
      </c>
    </row>
    <row r="1708" spans="1:18" ht="13.5">
      <c r="A1708" s="133">
        <v>1702</v>
      </c>
      <c r="B1708" s="142">
        <f>DS!D1704</f>
        <v>0</v>
      </c>
      <c r="C1708" s="143" t="e">
        <f>VLOOKUP(B1708,DS!$D$3:$I$2489,2,0)</f>
        <v>#N/A</v>
      </c>
      <c r="D1708" s="144" t="e">
        <f>VLOOKUP(B1708,DS!$D$3:$I$2489,3,0)</f>
        <v>#N/A</v>
      </c>
      <c r="E1708" s="145" t="e">
        <f>VLOOKUP(B1708,DS!$D$3:$I$2489,5,0)</f>
        <v>#N/A</v>
      </c>
      <c r="F1708" s="145" t="e">
        <f>VLOOKUP(B1708,DS!$D$3:$I$2489,6,0)</f>
        <v>#N/A</v>
      </c>
      <c r="G1708" s="136"/>
      <c r="H1708" s="136"/>
      <c r="I1708" s="136"/>
      <c r="J1708" s="136"/>
      <c r="K1708" s="136"/>
      <c r="L1708" s="136"/>
      <c r="M1708" s="136"/>
      <c r="N1708" s="136"/>
      <c r="O1708" s="146"/>
      <c r="P1708" s="134">
        <f t="shared" si="27"/>
        <v>0</v>
      </c>
      <c r="Q1708" s="135" t="str">
        <f>VLOOKUP(P1708,IDCODE!$A$1:$B$96,2,0)</f>
        <v>Không</v>
      </c>
      <c r="R1708" s="135" t="e">
        <f>VLOOKUP(B1708,DS!$D$3:$P$2489,13,0)</f>
        <v>#N/A</v>
      </c>
    </row>
    <row r="1709" spans="1:18" ht="13.5">
      <c r="A1709" s="133">
        <v>1703</v>
      </c>
      <c r="B1709" s="142">
        <f>DS!D1705</f>
        <v>0</v>
      </c>
      <c r="C1709" s="143" t="e">
        <f>VLOOKUP(B1709,DS!$D$3:$I$2489,2,0)</f>
        <v>#N/A</v>
      </c>
      <c r="D1709" s="144" t="e">
        <f>VLOOKUP(B1709,DS!$D$3:$I$2489,3,0)</f>
        <v>#N/A</v>
      </c>
      <c r="E1709" s="145" t="e">
        <f>VLOOKUP(B1709,DS!$D$3:$I$2489,5,0)</f>
        <v>#N/A</v>
      </c>
      <c r="F1709" s="145" t="e">
        <f>VLOOKUP(B1709,DS!$D$3:$I$2489,6,0)</f>
        <v>#N/A</v>
      </c>
      <c r="G1709" s="136"/>
      <c r="H1709" s="136"/>
      <c r="I1709" s="136"/>
      <c r="J1709" s="136"/>
      <c r="K1709" s="136"/>
      <c r="L1709" s="136"/>
      <c r="M1709" s="136"/>
      <c r="N1709" s="136"/>
      <c r="O1709" s="146"/>
      <c r="P1709" s="134">
        <f t="shared" si="27"/>
        <v>0</v>
      </c>
      <c r="Q1709" s="135" t="str">
        <f>VLOOKUP(P1709,IDCODE!$A$1:$B$96,2,0)</f>
        <v>Không</v>
      </c>
      <c r="R1709" s="135" t="e">
        <f>VLOOKUP(B1709,DS!$D$3:$P$2489,13,0)</f>
        <v>#N/A</v>
      </c>
    </row>
    <row r="1710" spans="1:18" ht="13.5">
      <c r="A1710" s="133">
        <v>1704</v>
      </c>
      <c r="B1710" s="142">
        <f>DS!D1706</f>
        <v>0</v>
      </c>
      <c r="C1710" s="143" t="e">
        <f>VLOOKUP(B1710,DS!$D$3:$I$2489,2,0)</f>
        <v>#N/A</v>
      </c>
      <c r="D1710" s="144" t="e">
        <f>VLOOKUP(B1710,DS!$D$3:$I$2489,3,0)</f>
        <v>#N/A</v>
      </c>
      <c r="E1710" s="145" t="e">
        <f>VLOOKUP(B1710,DS!$D$3:$I$2489,5,0)</f>
        <v>#N/A</v>
      </c>
      <c r="F1710" s="145" t="e">
        <f>VLOOKUP(B1710,DS!$D$3:$I$2489,6,0)</f>
        <v>#N/A</v>
      </c>
      <c r="G1710" s="136"/>
      <c r="H1710" s="136"/>
      <c r="I1710" s="136"/>
      <c r="J1710" s="136"/>
      <c r="K1710" s="136"/>
      <c r="L1710" s="136"/>
      <c r="M1710" s="136"/>
      <c r="N1710" s="136"/>
      <c r="O1710" s="146"/>
      <c r="P1710" s="134">
        <f t="shared" si="27"/>
        <v>0</v>
      </c>
      <c r="Q1710" s="135" t="str">
        <f>VLOOKUP(P1710,IDCODE!$A$1:$B$96,2,0)</f>
        <v>Không</v>
      </c>
      <c r="R1710" s="135" t="e">
        <f>VLOOKUP(B1710,DS!$D$3:$P$2489,13,0)</f>
        <v>#N/A</v>
      </c>
    </row>
    <row r="1711" spans="1:18" ht="13.5">
      <c r="A1711" s="133">
        <v>1705</v>
      </c>
      <c r="B1711" s="142">
        <f>DS!D1707</f>
        <v>0</v>
      </c>
      <c r="C1711" s="143" t="e">
        <f>VLOOKUP(B1711,DS!$D$3:$I$2489,2,0)</f>
        <v>#N/A</v>
      </c>
      <c r="D1711" s="144" t="e">
        <f>VLOOKUP(B1711,DS!$D$3:$I$2489,3,0)</f>
        <v>#N/A</v>
      </c>
      <c r="E1711" s="145" t="e">
        <f>VLOOKUP(B1711,DS!$D$3:$I$2489,5,0)</f>
        <v>#N/A</v>
      </c>
      <c r="F1711" s="145" t="e">
        <f>VLOOKUP(B1711,DS!$D$3:$I$2489,6,0)</f>
        <v>#N/A</v>
      </c>
      <c r="G1711" s="136"/>
      <c r="H1711" s="136"/>
      <c r="I1711" s="136"/>
      <c r="J1711" s="136"/>
      <c r="K1711" s="136"/>
      <c r="L1711" s="136"/>
      <c r="M1711" s="136"/>
      <c r="N1711" s="136"/>
      <c r="O1711" s="146"/>
      <c r="P1711" s="134">
        <f t="shared" si="27"/>
        <v>0</v>
      </c>
      <c r="Q1711" s="135" t="str">
        <f>VLOOKUP(P1711,IDCODE!$A$1:$B$96,2,0)</f>
        <v>Không</v>
      </c>
      <c r="R1711" s="135" t="e">
        <f>VLOOKUP(B1711,DS!$D$3:$P$2489,13,0)</f>
        <v>#N/A</v>
      </c>
    </row>
    <row r="1712" spans="1:18" ht="13.5">
      <c r="A1712" s="133">
        <v>1706</v>
      </c>
      <c r="B1712" s="142">
        <f>DS!D1708</f>
        <v>0</v>
      </c>
      <c r="C1712" s="143" t="e">
        <f>VLOOKUP(B1712,DS!$D$3:$I$2489,2,0)</f>
        <v>#N/A</v>
      </c>
      <c r="D1712" s="144" t="e">
        <f>VLOOKUP(B1712,DS!$D$3:$I$2489,3,0)</f>
        <v>#N/A</v>
      </c>
      <c r="E1712" s="145" t="e">
        <f>VLOOKUP(B1712,DS!$D$3:$I$2489,5,0)</f>
        <v>#N/A</v>
      </c>
      <c r="F1712" s="145" t="e">
        <f>VLOOKUP(B1712,DS!$D$3:$I$2489,6,0)</f>
        <v>#N/A</v>
      </c>
      <c r="G1712" s="136"/>
      <c r="H1712" s="136"/>
      <c r="I1712" s="136"/>
      <c r="J1712" s="136"/>
      <c r="K1712" s="136"/>
      <c r="L1712" s="136"/>
      <c r="M1712" s="136"/>
      <c r="N1712" s="136"/>
      <c r="O1712" s="146"/>
      <c r="P1712" s="134">
        <f t="shared" si="27"/>
        <v>0</v>
      </c>
      <c r="Q1712" s="135" t="str">
        <f>VLOOKUP(P1712,IDCODE!$A$1:$B$96,2,0)</f>
        <v>Không</v>
      </c>
      <c r="R1712" s="135" t="e">
        <f>VLOOKUP(B1712,DS!$D$3:$P$2489,13,0)</f>
        <v>#N/A</v>
      </c>
    </row>
    <row r="1713" spans="1:18" ht="13.5">
      <c r="A1713" s="133">
        <v>1707</v>
      </c>
      <c r="B1713" s="142">
        <f>DS!D1709</f>
        <v>0</v>
      </c>
      <c r="C1713" s="143" t="e">
        <f>VLOOKUP(B1713,DS!$D$3:$I$2489,2,0)</f>
        <v>#N/A</v>
      </c>
      <c r="D1713" s="144" t="e">
        <f>VLOOKUP(B1713,DS!$D$3:$I$2489,3,0)</f>
        <v>#N/A</v>
      </c>
      <c r="E1713" s="145" t="e">
        <f>VLOOKUP(B1713,DS!$D$3:$I$2489,5,0)</f>
        <v>#N/A</v>
      </c>
      <c r="F1713" s="145" t="e">
        <f>VLOOKUP(B1713,DS!$D$3:$I$2489,6,0)</f>
        <v>#N/A</v>
      </c>
      <c r="G1713" s="136"/>
      <c r="H1713" s="136"/>
      <c r="I1713" s="136"/>
      <c r="J1713" s="136"/>
      <c r="K1713" s="136"/>
      <c r="L1713" s="136"/>
      <c r="M1713" s="136"/>
      <c r="N1713" s="136"/>
      <c r="O1713" s="146"/>
      <c r="P1713" s="134">
        <f t="shared" si="27"/>
        <v>0</v>
      </c>
      <c r="Q1713" s="135" t="str">
        <f>VLOOKUP(P1713,IDCODE!$A$1:$B$96,2,0)</f>
        <v>Không</v>
      </c>
      <c r="R1713" s="135" t="e">
        <f>VLOOKUP(B1713,DS!$D$3:$P$2489,13,0)</f>
        <v>#N/A</v>
      </c>
    </row>
    <row r="1714" spans="1:18" ht="13.5">
      <c r="A1714" s="133">
        <v>1708</v>
      </c>
      <c r="B1714" s="142">
        <f>DS!D1710</f>
        <v>0</v>
      </c>
      <c r="C1714" s="143" t="e">
        <f>VLOOKUP(B1714,DS!$D$3:$I$2489,2,0)</f>
        <v>#N/A</v>
      </c>
      <c r="D1714" s="144" t="e">
        <f>VLOOKUP(B1714,DS!$D$3:$I$2489,3,0)</f>
        <v>#N/A</v>
      </c>
      <c r="E1714" s="145" t="e">
        <f>VLOOKUP(B1714,DS!$D$3:$I$2489,5,0)</f>
        <v>#N/A</v>
      </c>
      <c r="F1714" s="145" t="e">
        <f>VLOOKUP(B1714,DS!$D$3:$I$2489,6,0)</f>
        <v>#N/A</v>
      </c>
      <c r="G1714" s="136"/>
      <c r="H1714" s="136"/>
      <c r="I1714" s="136"/>
      <c r="J1714" s="136"/>
      <c r="K1714" s="136"/>
      <c r="L1714" s="136"/>
      <c r="M1714" s="136"/>
      <c r="N1714" s="136"/>
      <c r="O1714" s="146"/>
      <c r="P1714" s="134">
        <f t="shared" si="27"/>
        <v>0</v>
      </c>
      <c r="Q1714" s="135" t="str">
        <f>VLOOKUP(P1714,IDCODE!$A$1:$B$96,2,0)</f>
        <v>Không</v>
      </c>
      <c r="R1714" s="135" t="e">
        <f>VLOOKUP(B1714,DS!$D$3:$P$2489,13,0)</f>
        <v>#N/A</v>
      </c>
    </row>
    <row r="1715" spans="1:18" ht="13.5">
      <c r="A1715" s="133">
        <v>1709</v>
      </c>
      <c r="B1715" s="142">
        <f>DS!D1711</f>
        <v>0</v>
      </c>
      <c r="C1715" s="143" t="e">
        <f>VLOOKUP(B1715,DS!$D$3:$I$2489,2,0)</f>
        <v>#N/A</v>
      </c>
      <c r="D1715" s="144" t="e">
        <f>VLOOKUP(B1715,DS!$D$3:$I$2489,3,0)</f>
        <v>#N/A</v>
      </c>
      <c r="E1715" s="145" t="e">
        <f>VLOOKUP(B1715,DS!$D$3:$I$2489,5,0)</f>
        <v>#N/A</v>
      </c>
      <c r="F1715" s="145" t="e">
        <f>VLOOKUP(B1715,DS!$D$3:$I$2489,6,0)</f>
        <v>#N/A</v>
      </c>
      <c r="G1715" s="136"/>
      <c r="H1715" s="136"/>
      <c r="I1715" s="136"/>
      <c r="J1715" s="136"/>
      <c r="K1715" s="136"/>
      <c r="L1715" s="136"/>
      <c r="M1715" s="136"/>
      <c r="N1715" s="136"/>
      <c r="O1715" s="146"/>
      <c r="P1715" s="134">
        <f t="shared" si="27"/>
        <v>0</v>
      </c>
      <c r="Q1715" s="135" t="str">
        <f>VLOOKUP(P1715,IDCODE!$A$1:$B$96,2,0)</f>
        <v>Không</v>
      </c>
      <c r="R1715" s="135" t="e">
        <f>VLOOKUP(B1715,DS!$D$3:$P$2489,13,0)</f>
        <v>#N/A</v>
      </c>
    </row>
    <row r="1716" spans="1:18" ht="13.5">
      <c r="A1716" s="133">
        <v>1710</v>
      </c>
      <c r="B1716" s="142">
        <f>DS!D1712</f>
        <v>0</v>
      </c>
      <c r="C1716" s="143" t="e">
        <f>VLOOKUP(B1716,DS!$D$3:$I$2489,2,0)</f>
        <v>#N/A</v>
      </c>
      <c r="D1716" s="144" t="e">
        <f>VLOOKUP(B1716,DS!$D$3:$I$2489,3,0)</f>
        <v>#N/A</v>
      </c>
      <c r="E1716" s="145" t="e">
        <f>VLOOKUP(B1716,DS!$D$3:$I$2489,5,0)</f>
        <v>#N/A</v>
      </c>
      <c r="F1716" s="145" t="e">
        <f>VLOOKUP(B1716,DS!$D$3:$I$2489,6,0)</f>
        <v>#N/A</v>
      </c>
      <c r="G1716" s="136"/>
      <c r="H1716" s="136"/>
      <c r="I1716" s="136"/>
      <c r="J1716" s="136"/>
      <c r="K1716" s="136"/>
      <c r="L1716" s="136"/>
      <c r="M1716" s="136"/>
      <c r="N1716" s="136"/>
      <c r="O1716" s="146"/>
      <c r="P1716" s="134">
        <f t="shared" si="27"/>
        <v>0</v>
      </c>
      <c r="Q1716" s="135" t="str">
        <f>VLOOKUP(P1716,IDCODE!$A$1:$B$96,2,0)</f>
        <v>Không</v>
      </c>
      <c r="R1716" s="135" t="e">
        <f>VLOOKUP(B1716,DS!$D$3:$P$2489,13,0)</f>
        <v>#N/A</v>
      </c>
    </row>
    <row r="1717" spans="1:18" ht="13.5">
      <c r="A1717" s="133">
        <v>1711</v>
      </c>
      <c r="B1717" s="142">
        <f>DS!D1713</f>
        <v>0</v>
      </c>
      <c r="C1717" s="143" t="e">
        <f>VLOOKUP(B1717,DS!$D$3:$I$2489,2,0)</f>
        <v>#N/A</v>
      </c>
      <c r="D1717" s="144" t="e">
        <f>VLOOKUP(B1717,DS!$D$3:$I$2489,3,0)</f>
        <v>#N/A</v>
      </c>
      <c r="E1717" s="145" t="e">
        <f>VLOOKUP(B1717,DS!$D$3:$I$2489,5,0)</f>
        <v>#N/A</v>
      </c>
      <c r="F1717" s="145" t="e">
        <f>VLOOKUP(B1717,DS!$D$3:$I$2489,6,0)</f>
        <v>#N/A</v>
      </c>
      <c r="G1717" s="136"/>
      <c r="H1717" s="136"/>
      <c r="I1717" s="136"/>
      <c r="J1717" s="136"/>
      <c r="K1717" s="136"/>
      <c r="L1717" s="136"/>
      <c r="M1717" s="136"/>
      <c r="N1717" s="136"/>
      <c r="O1717" s="146"/>
      <c r="P1717" s="134">
        <f t="shared" si="27"/>
        <v>0</v>
      </c>
      <c r="Q1717" s="135" t="str">
        <f>VLOOKUP(P1717,IDCODE!$A$1:$B$96,2,0)</f>
        <v>Không</v>
      </c>
      <c r="R1717" s="135" t="e">
        <f>VLOOKUP(B1717,DS!$D$3:$P$2489,13,0)</f>
        <v>#N/A</v>
      </c>
    </row>
    <row r="1718" spans="1:18" ht="13.5">
      <c r="A1718" s="133">
        <v>1712</v>
      </c>
      <c r="B1718" s="142">
        <f>DS!D1714</f>
        <v>0</v>
      </c>
      <c r="C1718" s="143" t="e">
        <f>VLOOKUP(B1718,DS!$D$3:$I$2489,2,0)</f>
        <v>#N/A</v>
      </c>
      <c r="D1718" s="144" t="e">
        <f>VLOOKUP(B1718,DS!$D$3:$I$2489,3,0)</f>
        <v>#N/A</v>
      </c>
      <c r="E1718" s="145" t="e">
        <f>VLOOKUP(B1718,DS!$D$3:$I$2489,5,0)</f>
        <v>#N/A</v>
      </c>
      <c r="F1718" s="145" t="e">
        <f>VLOOKUP(B1718,DS!$D$3:$I$2489,6,0)</f>
        <v>#N/A</v>
      </c>
      <c r="G1718" s="136"/>
      <c r="H1718" s="136"/>
      <c r="I1718" s="136"/>
      <c r="J1718" s="136"/>
      <c r="K1718" s="136"/>
      <c r="L1718" s="136"/>
      <c r="M1718" s="136"/>
      <c r="N1718" s="136"/>
      <c r="O1718" s="146"/>
      <c r="P1718" s="134">
        <f t="shared" si="27"/>
        <v>0</v>
      </c>
      <c r="Q1718" s="135" t="str">
        <f>VLOOKUP(P1718,IDCODE!$A$1:$B$96,2,0)</f>
        <v>Không</v>
      </c>
      <c r="R1718" s="135" t="e">
        <f>VLOOKUP(B1718,DS!$D$3:$P$2489,13,0)</f>
        <v>#N/A</v>
      </c>
    </row>
    <row r="1719" spans="1:18" ht="13.5">
      <c r="A1719" s="133">
        <v>1713</v>
      </c>
      <c r="B1719" s="142">
        <f>DS!D1715</f>
        <v>0</v>
      </c>
      <c r="C1719" s="143" t="e">
        <f>VLOOKUP(B1719,DS!$D$3:$I$2489,2,0)</f>
        <v>#N/A</v>
      </c>
      <c r="D1719" s="144" t="e">
        <f>VLOOKUP(B1719,DS!$D$3:$I$2489,3,0)</f>
        <v>#N/A</v>
      </c>
      <c r="E1719" s="145" t="e">
        <f>VLOOKUP(B1719,DS!$D$3:$I$2489,5,0)</f>
        <v>#N/A</v>
      </c>
      <c r="F1719" s="145" t="e">
        <f>VLOOKUP(B1719,DS!$D$3:$I$2489,6,0)</f>
        <v>#N/A</v>
      </c>
      <c r="G1719" s="136"/>
      <c r="H1719" s="136"/>
      <c r="I1719" s="136"/>
      <c r="J1719" s="136"/>
      <c r="K1719" s="136"/>
      <c r="L1719" s="136"/>
      <c r="M1719" s="136"/>
      <c r="N1719" s="136"/>
      <c r="O1719" s="146"/>
      <c r="P1719" s="134">
        <f t="shared" si="27"/>
        <v>0</v>
      </c>
      <c r="Q1719" s="135" t="str">
        <f>VLOOKUP(P1719,IDCODE!$A$1:$B$96,2,0)</f>
        <v>Không</v>
      </c>
      <c r="R1719" s="135" t="e">
        <f>VLOOKUP(B1719,DS!$D$3:$P$2489,13,0)</f>
        <v>#N/A</v>
      </c>
    </row>
    <row r="1720" spans="1:18" ht="13.5">
      <c r="A1720" s="133">
        <v>1714</v>
      </c>
      <c r="B1720" s="142">
        <f>DS!D1716</f>
        <v>0</v>
      </c>
      <c r="C1720" s="143" t="e">
        <f>VLOOKUP(B1720,DS!$D$3:$I$2489,2,0)</f>
        <v>#N/A</v>
      </c>
      <c r="D1720" s="144" t="e">
        <f>VLOOKUP(B1720,DS!$D$3:$I$2489,3,0)</f>
        <v>#N/A</v>
      </c>
      <c r="E1720" s="145" t="e">
        <f>VLOOKUP(B1720,DS!$D$3:$I$2489,5,0)</f>
        <v>#N/A</v>
      </c>
      <c r="F1720" s="145" t="e">
        <f>VLOOKUP(B1720,DS!$D$3:$I$2489,6,0)</f>
        <v>#N/A</v>
      </c>
      <c r="G1720" s="136"/>
      <c r="H1720" s="136"/>
      <c r="I1720" s="136"/>
      <c r="J1720" s="136"/>
      <c r="K1720" s="136"/>
      <c r="L1720" s="136"/>
      <c r="M1720" s="136"/>
      <c r="N1720" s="136"/>
      <c r="O1720" s="146"/>
      <c r="P1720" s="134">
        <f t="shared" si="27"/>
        <v>0</v>
      </c>
      <c r="Q1720" s="135" t="str">
        <f>VLOOKUP(P1720,IDCODE!$A$1:$B$96,2,0)</f>
        <v>Không</v>
      </c>
      <c r="R1720" s="135" t="e">
        <f>VLOOKUP(B1720,DS!$D$3:$P$2489,13,0)</f>
        <v>#N/A</v>
      </c>
    </row>
    <row r="1721" spans="1:18" ht="13.5">
      <c r="A1721" s="133">
        <v>1715</v>
      </c>
      <c r="B1721" s="142">
        <f>DS!D1717</f>
        <v>0</v>
      </c>
      <c r="C1721" s="143" t="e">
        <f>VLOOKUP(B1721,DS!$D$3:$I$2489,2,0)</f>
        <v>#N/A</v>
      </c>
      <c r="D1721" s="144" t="e">
        <f>VLOOKUP(B1721,DS!$D$3:$I$2489,3,0)</f>
        <v>#N/A</v>
      </c>
      <c r="E1721" s="145" t="e">
        <f>VLOOKUP(B1721,DS!$D$3:$I$2489,5,0)</f>
        <v>#N/A</v>
      </c>
      <c r="F1721" s="145" t="e">
        <f>VLOOKUP(B1721,DS!$D$3:$I$2489,6,0)</f>
        <v>#N/A</v>
      </c>
      <c r="G1721" s="136"/>
      <c r="H1721" s="136"/>
      <c r="I1721" s="136"/>
      <c r="J1721" s="136"/>
      <c r="K1721" s="136"/>
      <c r="L1721" s="136"/>
      <c r="M1721" s="136"/>
      <c r="N1721" s="136"/>
      <c r="O1721" s="146"/>
      <c r="P1721" s="134">
        <f t="shared" si="27"/>
        <v>0</v>
      </c>
      <c r="Q1721" s="135" t="str">
        <f>VLOOKUP(P1721,IDCODE!$A$1:$B$96,2,0)</f>
        <v>Không</v>
      </c>
      <c r="R1721" s="135" t="e">
        <f>VLOOKUP(B1721,DS!$D$3:$P$2489,13,0)</f>
        <v>#N/A</v>
      </c>
    </row>
    <row r="1722" spans="1:18" ht="13.5">
      <c r="A1722" s="133">
        <v>1716</v>
      </c>
      <c r="B1722" s="142">
        <f>DS!D1718</f>
        <v>0</v>
      </c>
      <c r="C1722" s="143" t="e">
        <f>VLOOKUP(B1722,DS!$D$3:$I$2489,2,0)</f>
        <v>#N/A</v>
      </c>
      <c r="D1722" s="144" t="e">
        <f>VLOOKUP(B1722,DS!$D$3:$I$2489,3,0)</f>
        <v>#N/A</v>
      </c>
      <c r="E1722" s="145" t="e">
        <f>VLOOKUP(B1722,DS!$D$3:$I$2489,5,0)</f>
        <v>#N/A</v>
      </c>
      <c r="F1722" s="145" t="e">
        <f>VLOOKUP(B1722,DS!$D$3:$I$2489,6,0)</f>
        <v>#N/A</v>
      </c>
      <c r="G1722" s="136"/>
      <c r="H1722" s="136"/>
      <c r="I1722" s="136"/>
      <c r="J1722" s="136"/>
      <c r="K1722" s="136"/>
      <c r="L1722" s="136"/>
      <c r="M1722" s="136"/>
      <c r="N1722" s="136"/>
      <c r="O1722" s="146"/>
      <c r="P1722" s="134">
        <f t="shared" si="27"/>
        <v>0</v>
      </c>
      <c r="Q1722" s="135" t="str">
        <f>VLOOKUP(P1722,IDCODE!$A$1:$B$96,2,0)</f>
        <v>Không</v>
      </c>
      <c r="R1722" s="135" t="e">
        <f>VLOOKUP(B1722,DS!$D$3:$P$2489,13,0)</f>
        <v>#N/A</v>
      </c>
    </row>
    <row r="1723" spans="1:18" ht="13.5">
      <c r="A1723" s="133">
        <v>1717</v>
      </c>
      <c r="B1723" s="142">
        <f>DS!D1719</f>
        <v>0</v>
      </c>
      <c r="C1723" s="143" t="e">
        <f>VLOOKUP(B1723,DS!$D$3:$I$2489,2,0)</f>
        <v>#N/A</v>
      </c>
      <c r="D1723" s="144" t="e">
        <f>VLOOKUP(B1723,DS!$D$3:$I$2489,3,0)</f>
        <v>#N/A</v>
      </c>
      <c r="E1723" s="145" t="e">
        <f>VLOOKUP(B1723,DS!$D$3:$I$2489,5,0)</f>
        <v>#N/A</v>
      </c>
      <c r="F1723" s="145" t="e">
        <f>VLOOKUP(B1723,DS!$D$3:$I$2489,6,0)</f>
        <v>#N/A</v>
      </c>
      <c r="G1723" s="136"/>
      <c r="H1723" s="136"/>
      <c r="I1723" s="136"/>
      <c r="J1723" s="136"/>
      <c r="K1723" s="136"/>
      <c r="L1723" s="136"/>
      <c r="M1723" s="136"/>
      <c r="N1723" s="136"/>
      <c r="O1723" s="146"/>
      <c r="P1723" s="134">
        <f t="shared" si="27"/>
        <v>0</v>
      </c>
      <c r="Q1723" s="135" t="str">
        <f>VLOOKUP(P1723,IDCODE!$A$1:$B$96,2,0)</f>
        <v>Không</v>
      </c>
      <c r="R1723" s="135" t="e">
        <f>VLOOKUP(B1723,DS!$D$3:$P$2489,13,0)</f>
        <v>#N/A</v>
      </c>
    </row>
    <row r="1724" spans="1:18" ht="13.5">
      <c r="A1724" s="133">
        <v>1718</v>
      </c>
      <c r="B1724" s="142">
        <f>DS!D1720</f>
        <v>0</v>
      </c>
      <c r="C1724" s="143" t="e">
        <f>VLOOKUP(B1724,DS!$D$3:$I$2489,2,0)</f>
        <v>#N/A</v>
      </c>
      <c r="D1724" s="144" t="e">
        <f>VLOOKUP(B1724,DS!$D$3:$I$2489,3,0)</f>
        <v>#N/A</v>
      </c>
      <c r="E1724" s="145" t="e">
        <f>VLOOKUP(B1724,DS!$D$3:$I$2489,5,0)</f>
        <v>#N/A</v>
      </c>
      <c r="F1724" s="145" t="e">
        <f>VLOOKUP(B1724,DS!$D$3:$I$2489,6,0)</f>
        <v>#N/A</v>
      </c>
      <c r="G1724" s="136"/>
      <c r="H1724" s="136"/>
      <c r="I1724" s="136"/>
      <c r="J1724" s="136"/>
      <c r="K1724" s="136"/>
      <c r="L1724" s="136"/>
      <c r="M1724" s="136"/>
      <c r="N1724" s="136"/>
      <c r="O1724" s="146"/>
      <c r="P1724" s="134">
        <f t="shared" si="27"/>
        <v>0</v>
      </c>
      <c r="Q1724" s="135" t="str">
        <f>VLOOKUP(P1724,IDCODE!$A$1:$B$96,2,0)</f>
        <v>Không</v>
      </c>
      <c r="R1724" s="135" t="e">
        <f>VLOOKUP(B1724,DS!$D$3:$P$2489,13,0)</f>
        <v>#N/A</v>
      </c>
    </row>
    <row r="1725" spans="1:18" ht="13.5">
      <c r="A1725" s="133">
        <v>1719</v>
      </c>
      <c r="B1725" s="142">
        <f>DS!D1721</f>
        <v>0</v>
      </c>
      <c r="C1725" s="143" t="e">
        <f>VLOOKUP(B1725,DS!$D$3:$I$2489,2,0)</f>
        <v>#N/A</v>
      </c>
      <c r="D1725" s="144" t="e">
        <f>VLOOKUP(B1725,DS!$D$3:$I$2489,3,0)</f>
        <v>#N/A</v>
      </c>
      <c r="E1725" s="145" t="e">
        <f>VLOOKUP(B1725,DS!$D$3:$I$2489,5,0)</f>
        <v>#N/A</v>
      </c>
      <c r="F1725" s="145" t="e">
        <f>VLOOKUP(B1725,DS!$D$3:$I$2489,6,0)</f>
        <v>#N/A</v>
      </c>
      <c r="G1725" s="136"/>
      <c r="H1725" s="136"/>
      <c r="I1725" s="136"/>
      <c r="J1725" s="136"/>
      <c r="K1725" s="136"/>
      <c r="L1725" s="136"/>
      <c r="M1725" s="136"/>
      <c r="N1725" s="136"/>
      <c r="O1725" s="146"/>
      <c r="P1725" s="134">
        <f t="shared" si="27"/>
        <v>0</v>
      </c>
      <c r="Q1725" s="135" t="str">
        <f>VLOOKUP(P1725,IDCODE!$A$1:$B$96,2,0)</f>
        <v>Không</v>
      </c>
      <c r="R1725" s="135" t="e">
        <f>VLOOKUP(B1725,DS!$D$3:$P$2489,13,0)</f>
        <v>#N/A</v>
      </c>
    </row>
    <row r="1726" spans="1:18" ht="13.5">
      <c r="A1726" s="133">
        <v>1720</v>
      </c>
      <c r="B1726" s="142">
        <f>DS!D1722</f>
        <v>0</v>
      </c>
      <c r="C1726" s="143" t="e">
        <f>VLOOKUP(B1726,DS!$D$3:$I$2489,2,0)</f>
        <v>#N/A</v>
      </c>
      <c r="D1726" s="144" t="e">
        <f>VLOOKUP(B1726,DS!$D$3:$I$2489,3,0)</f>
        <v>#N/A</v>
      </c>
      <c r="E1726" s="145" t="e">
        <f>VLOOKUP(B1726,DS!$D$3:$I$2489,5,0)</f>
        <v>#N/A</v>
      </c>
      <c r="F1726" s="145" t="e">
        <f>VLOOKUP(B1726,DS!$D$3:$I$2489,6,0)</f>
        <v>#N/A</v>
      </c>
      <c r="G1726" s="136"/>
      <c r="H1726" s="136"/>
      <c r="I1726" s="136"/>
      <c r="J1726" s="136"/>
      <c r="K1726" s="136"/>
      <c r="L1726" s="136"/>
      <c r="M1726" s="136"/>
      <c r="N1726" s="136"/>
      <c r="O1726" s="146"/>
      <c r="P1726" s="134">
        <f t="shared" si="27"/>
        <v>0</v>
      </c>
      <c r="Q1726" s="135" t="str">
        <f>VLOOKUP(P1726,IDCODE!$A$1:$B$96,2,0)</f>
        <v>Không</v>
      </c>
      <c r="R1726" s="135" t="e">
        <f>VLOOKUP(B1726,DS!$D$3:$P$2489,13,0)</f>
        <v>#N/A</v>
      </c>
    </row>
    <row r="1727" spans="1:18" ht="13.5">
      <c r="A1727" s="133">
        <v>1721</v>
      </c>
      <c r="B1727" s="142">
        <f>DS!D1723</f>
        <v>0</v>
      </c>
      <c r="C1727" s="143" t="e">
        <f>VLOOKUP(B1727,DS!$D$3:$I$2489,2,0)</f>
        <v>#N/A</v>
      </c>
      <c r="D1727" s="144" t="e">
        <f>VLOOKUP(B1727,DS!$D$3:$I$2489,3,0)</f>
        <v>#N/A</v>
      </c>
      <c r="E1727" s="145" t="e">
        <f>VLOOKUP(B1727,DS!$D$3:$I$2489,5,0)</f>
        <v>#N/A</v>
      </c>
      <c r="F1727" s="145" t="e">
        <f>VLOOKUP(B1727,DS!$D$3:$I$2489,6,0)</f>
        <v>#N/A</v>
      </c>
      <c r="G1727" s="136"/>
      <c r="H1727" s="136"/>
      <c r="I1727" s="136"/>
      <c r="J1727" s="136"/>
      <c r="K1727" s="136"/>
      <c r="L1727" s="136"/>
      <c r="M1727" s="136"/>
      <c r="N1727" s="136"/>
      <c r="O1727" s="146"/>
      <c r="P1727" s="134">
        <f t="shared" si="27"/>
        <v>0</v>
      </c>
      <c r="Q1727" s="135" t="str">
        <f>VLOOKUP(P1727,IDCODE!$A$1:$B$96,2,0)</f>
        <v>Không</v>
      </c>
      <c r="R1727" s="135" t="e">
        <f>VLOOKUP(B1727,DS!$D$3:$P$2489,13,0)</f>
        <v>#N/A</v>
      </c>
    </row>
    <row r="1728" spans="1:18" ht="13.5">
      <c r="A1728" s="133">
        <v>1722</v>
      </c>
      <c r="B1728" s="142">
        <f>DS!D1724</f>
        <v>0</v>
      </c>
      <c r="C1728" s="143" t="e">
        <f>VLOOKUP(B1728,DS!$D$3:$I$2489,2,0)</f>
        <v>#N/A</v>
      </c>
      <c r="D1728" s="144" t="e">
        <f>VLOOKUP(B1728,DS!$D$3:$I$2489,3,0)</f>
        <v>#N/A</v>
      </c>
      <c r="E1728" s="145" t="e">
        <f>VLOOKUP(B1728,DS!$D$3:$I$2489,5,0)</f>
        <v>#N/A</v>
      </c>
      <c r="F1728" s="145" t="e">
        <f>VLOOKUP(B1728,DS!$D$3:$I$2489,6,0)</f>
        <v>#N/A</v>
      </c>
      <c r="G1728" s="136"/>
      <c r="H1728" s="136"/>
      <c r="I1728" s="136"/>
      <c r="J1728" s="136"/>
      <c r="K1728" s="136"/>
      <c r="L1728" s="136"/>
      <c r="M1728" s="136"/>
      <c r="N1728" s="136"/>
      <c r="O1728" s="146"/>
      <c r="P1728" s="134">
        <f t="shared" si="27"/>
        <v>0</v>
      </c>
      <c r="Q1728" s="135" t="str">
        <f>VLOOKUP(P1728,IDCODE!$A$1:$B$96,2,0)</f>
        <v>Không</v>
      </c>
      <c r="R1728" s="135" t="e">
        <f>VLOOKUP(B1728,DS!$D$3:$P$2489,13,0)</f>
        <v>#N/A</v>
      </c>
    </row>
    <row r="1729" spans="1:18" ht="13.5">
      <c r="A1729" s="133">
        <v>1723</v>
      </c>
      <c r="B1729" s="142">
        <f>DS!D1725</f>
        <v>0</v>
      </c>
      <c r="C1729" s="143" t="e">
        <f>VLOOKUP(B1729,DS!$D$3:$I$2489,2,0)</f>
        <v>#N/A</v>
      </c>
      <c r="D1729" s="144" t="e">
        <f>VLOOKUP(B1729,DS!$D$3:$I$2489,3,0)</f>
        <v>#N/A</v>
      </c>
      <c r="E1729" s="145" t="e">
        <f>VLOOKUP(B1729,DS!$D$3:$I$2489,5,0)</f>
        <v>#N/A</v>
      </c>
      <c r="F1729" s="145" t="e">
        <f>VLOOKUP(B1729,DS!$D$3:$I$2489,6,0)</f>
        <v>#N/A</v>
      </c>
      <c r="G1729" s="136"/>
      <c r="H1729" s="136"/>
      <c r="I1729" s="136"/>
      <c r="J1729" s="136"/>
      <c r="K1729" s="136"/>
      <c r="L1729" s="136"/>
      <c r="M1729" s="136"/>
      <c r="N1729" s="136"/>
      <c r="O1729" s="146"/>
      <c r="P1729" s="134">
        <f t="shared" si="27"/>
        <v>0</v>
      </c>
      <c r="Q1729" s="135" t="str">
        <f>VLOOKUP(P1729,IDCODE!$A$1:$B$96,2,0)</f>
        <v>Không</v>
      </c>
      <c r="R1729" s="135" t="e">
        <f>VLOOKUP(B1729,DS!$D$3:$P$2489,13,0)</f>
        <v>#N/A</v>
      </c>
    </row>
    <row r="1730" spans="1:18" ht="13.5">
      <c r="A1730" s="133">
        <v>1724</v>
      </c>
      <c r="B1730" s="142">
        <f>DS!D1726</f>
        <v>0</v>
      </c>
      <c r="C1730" s="143" t="e">
        <f>VLOOKUP(B1730,DS!$D$3:$I$2489,2,0)</f>
        <v>#N/A</v>
      </c>
      <c r="D1730" s="144" t="e">
        <f>VLOOKUP(B1730,DS!$D$3:$I$2489,3,0)</f>
        <v>#N/A</v>
      </c>
      <c r="E1730" s="145" t="e">
        <f>VLOOKUP(B1730,DS!$D$3:$I$2489,5,0)</f>
        <v>#N/A</v>
      </c>
      <c r="F1730" s="145" t="e">
        <f>VLOOKUP(B1730,DS!$D$3:$I$2489,6,0)</f>
        <v>#N/A</v>
      </c>
      <c r="G1730" s="136"/>
      <c r="H1730" s="136"/>
      <c r="I1730" s="136"/>
      <c r="J1730" s="136"/>
      <c r="K1730" s="136"/>
      <c r="L1730" s="136"/>
      <c r="M1730" s="136"/>
      <c r="N1730" s="136"/>
      <c r="O1730" s="146"/>
      <c r="P1730" s="134">
        <f t="shared" si="27"/>
        <v>0</v>
      </c>
      <c r="Q1730" s="135" t="str">
        <f>VLOOKUP(P1730,IDCODE!$A$1:$B$96,2,0)</f>
        <v>Không</v>
      </c>
      <c r="R1730" s="135" t="e">
        <f>VLOOKUP(B1730,DS!$D$3:$P$2489,13,0)</f>
        <v>#N/A</v>
      </c>
    </row>
    <row r="1731" spans="1:18" ht="13.5">
      <c r="A1731" s="133">
        <v>1725</v>
      </c>
      <c r="B1731" s="142">
        <f>DS!D1727</f>
        <v>0</v>
      </c>
      <c r="C1731" s="143" t="e">
        <f>VLOOKUP(B1731,DS!$D$3:$I$2489,2,0)</f>
        <v>#N/A</v>
      </c>
      <c r="D1731" s="144" t="e">
        <f>VLOOKUP(B1731,DS!$D$3:$I$2489,3,0)</f>
        <v>#N/A</v>
      </c>
      <c r="E1731" s="145" t="e">
        <f>VLOOKUP(B1731,DS!$D$3:$I$2489,5,0)</f>
        <v>#N/A</v>
      </c>
      <c r="F1731" s="145" t="e">
        <f>VLOOKUP(B1731,DS!$D$3:$I$2489,6,0)</f>
        <v>#N/A</v>
      </c>
      <c r="G1731" s="136"/>
      <c r="H1731" s="136"/>
      <c r="I1731" s="136"/>
      <c r="J1731" s="136"/>
      <c r="K1731" s="136"/>
      <c r="L1731" s="136"/>
      <c r="M1731" s="136"/>
      <c r="N1731" s="136"/>
      <c r="O1731" s="146"/>
      <c r="P1731" s="134">
        <f t="shared" si="27"/>
        <v>0</v>
      </c>
      <c r="Q1731" s="135" t="str">
        <f>VLOOKUP(P1731,IDCODE!$A$1:$B$96,2,0)</f>
        <v>Không</v>
      </c>
      <c r="R1731" s="135" t="e">
        <f>VLOOKUP(B1731,DS!$D$3:$P$2489,13,0)</f>
        <v>#N/A</v>
      </c>
    </row>
    <row r="1732" spans="1:18" ht="13.5">
      <c r="A1732" s="133">
        <v>1726</v>
      </c>
      <c r="B1732" s="142">
        <f>DS!D1728</f>
        <v>0</v>
      </c>
      <c r="C1732" s="143" t="e">
        <f>VLOOKUP(B1732,DS!$D$3:$I$2489,2,0)</f>
        <v>#N/A</v>
      </c>
      <c r="D1732" s="144" t="e">
        <f>VLOOKUP(B1732,DS!$D$3:$I$2489,3,0)</f>
        <v>#N/A</v>
      </c>
      <c r="E1732" s="145" t="e">
        <f>VLOOKUP(B1732,DS!$D$3:$I$2489,5,0)</f>
        <v>#N/A</v>
      </c>
      <c r="F1732" s="145" t="e">
        <f>VLOOKUP(B1732,DS!$D$3:$I$2489,6,0)</f>
        <v>#N/A</v>
      </c>
      <c r="G1732" s="136"/>
      <c r="H1732" s="136"/>
      <c r="I1732" s="136"/>
      <c r="J1732" s="136"/>
      <c r="K1732" s="136"/>
      <c r="L1732" s="136"/>
      <c r="M1732" s="136"/>
      <c r="N1732" s="136"/>
      <c r="O1732" s="146"/>
      <c r="P1732" s="134">
        <f t="shared" si="27"/>
        <v>0</v>
      </c>
      <c r="Q1732" s="135" t="str">
        <f>VLOOKUP(P1732,IDCODE!$A$1:$B$96,2,0)</f>
        <v>Không</v>
      </c>
      <c r="R1732" s="135" t="e">
        <f>VLOOKUP(B1732,DS!$D$3:$P$2489,13,0)</f>
        <v>#N/A</v>
      </c>
    </row>
    <row r="1733" spans="1:18" ht="13.5">
      <c r="A1733" s="133">
        <v>1727</v>
      </c>
      <c r="B1733" s="142">
        <f>DS!D1729</f>
        <v>0</v>
      </c>
      <c r="C1733" s="143" t="e">
        <f>VLOOKUP(B1733,DS!$D$3:$I$2489,2,0)</f>
        <v>#N/A</v>
      </c>
      <c r="D1733" s="144" t="e">
        <f>VLOOKUP(B1733,DS!$D$3:$I$2489,3,0)</f>
        <v>#N/A</v>
      </c>
      <c r="E1733" s="145" t="e">
        <f>VLOOKUP(B1733,DS!$D$3:$I$2489,5,0)</f>
        <v>#N/A</v>
      </c>
      <c r="F1733" s="145" t="e">
        <f>VLOOKUP(B1733,DS!$D$3:$I$2489,6,0)</f>
        <v>#N/A</v>
      </c>
      <c r="G1733" s="136"/>
      <c r="H1733" s="136"/>
      <c r="I1733" s="136"/>
      <c r="J1733" s="136"/>
      <c r="K1733" s="136"/>
      <c r="L1733" s="136"/>
      <c r="M1733" s="136"/>
      <c r="N1733" s="136"/>
      <c r="O1733" s="146"/>
      <c r="P1733" s="134">
        <f t="shared" si="27"/>
        <v>0</v>
      </c>
      <c r="Q1733" s="135" t="str">
        <f>VLOOKUP(P1733,IDCODE!$A$1:$B$96,2,0)</f>
        <v>Không</v>
      </c>
      <c r="R1733" s="135" t="e">
        <f>VLOOKUP(B1733,DS!$D$3:$P$2489,13,0)</f>
        <v>#N/A</v>
      </c>
    </row>
    <row r="1734" spans="1:18" ht="13.5">
      <c r="A1734" s="133">
        <v>1728</v>
      </c>
      <c r="B1734" s="142">
        <f>DS!D1730</f>
        <v>0</v>
      </c>
      <c r="C1734" s="143" t="e">
        <f>VLOOKUP(B1734,DS!$D$3:$I$2489,2,0)</f>
        <v>#N/A</v>
      </c>
      <c r="D1734" s="144" t="e">
        <f>VLOOKUP(B1734,DS!$D$3:$I$2489,3,0)</f>
        <v>#N/A</v>
      </c>
      <c r="E1734" s="145" t="e">
        <f>VLOOKUP(B1734,DS!$D$3:$I$2489,5,0)</f>
        <v>#N/A</v>
      </c>
      <c r="F1734" s="145" t="e">
        <f>VLOOKUP(B1734,DS!$D$3:$I$2489,6,0)</f>
        <v>#N/A</v>
      </c>
      <c r="G1734" s="136"/>
      <c r="H1734" s="136"/>
      <c r="I1734" s="136"/>
      <c r="J1734" s="136"/>
      <c r="K1734" s="136"/>
      <c r="L1734" s="136"/>
      <c r="M1734" s="136"/>
      <c r="N1734" s="136"/>
      <c r="O1734" s="146"/>
      <c r="P1734" s="134">
        <f t="shared" si="27"/>
        <v>0</v>
      </c>
      <c r="Q1734" s="135" t="str">
        <f>VLOOKUP(P1734,IDCODE!$A$1:$B$96,2,0)</f>
        <v>Không</v>
      </c>
      <c r="R1734" s="135" t="e">
        <f>VLOOKUP(B1734,DS!$D$3:$P$2489,13,0)</f>
        <v>#N/A</v>
      </c>
    </row>
    <row r="1735" spans="1:18" ht="13.5">
      <c r="A1735" s="133">
        <v>1729</v>
      </c>
      <c r="B1735" s="142">
        <f>DS!D1731</f>
        <v>0</v>
      </c>
      <c r="C1735" s="143" t="e">
        <f>VLOOKUP(B1735,DS!$D$3:$I$2489,2,0)</f>
        <v>#N/A</v>
      </c>
      <c r="D1735" s="144" t="e">
        <f>VLOOKUP(B1735,DS!$D$3:$I$2489,3,0)</f>
        <v>#N/A</v>
      </c>
      <c r="E1735" s="145" t="e">
        <f>VLOOKUP(B1735,DS!$D$3:$I$2489,5,0)</f>
        <v>#N/A</v>
      </c>
      <c r="F1735" s="145" t="e">
        <f>VLOOKUP(B1735,DS!$D$3:$I$2489,6,0)</f>
        <v>#N/A</v>
      </c>
      <c r="G1735" s="136"/>
      <c r="H1735" s="136"/>
      <c r="I1735" s="136"/>
      <c r="J1735" s="136"/>
      <c r="K1735" s="136"/>
      <c r="L1735" s="136"/>
      <c r="M1735" s="136"/>
      <c r="N1735" s="136"/>
      <c r="O1735" s="146"/>
      <c r="P1735" s="134">
        <f t="shared" si="27"/>
        <v>0</v>
      </c>
      <c r="Q1735" s="135" t="str">
        <f>VLOOKUP(P1735,IDCODE!$A$1:$B$96,2,0)</f>
        <v>Không</v>
      </c>
      <c r="R1735" s="135" t="e">
        <f>VLOOKUP(B1735,DS!$D$3:$P$2489,13,0)</f>
        <v>#N/A</v>
      </c>
    </row>
    <row r="1736" spans="1:18" ht="13.5">
      <c r="A1736" s="133">
        <v>1730</v>
      </c>
      <c r="B1736" s="142">
        <f>DS!D1732</f>
        <v>0</v>
      </c>
      <c r="C1736" s="143" t="e">
        <f>VLOOKUP(B1736,DS!$D$3:$I$2489,2,0)</f>
        <v>#N/A</v>
      </c>
      <c r="D1736" s="144" t="e">
        <f>VLOOKUP(B1736,DS!$D$3:$I$2489,3,0)</f>
        <v>#N/A</v>
      </c>
      <c r="E1736" s="145" t="e">
        <f>VLOOKUP(B1736,DS!$D$3:$I$2489,5,0)</f>
        <v>#N/A</v>
      </c>
      <c r="F1736" s="145" t="e">
        <f>VLOOKUP(B1736,DS!$D$3:$I$2489,6,0)</f>
        <v>#N/A</v>
      </c>
      <c r="G1736" s="136"/>
      <c r="H1736" s="136"/>
      <c r="I1736" s="136"/>
      <c r="J1736" s="136"/>
      <c r="K1736" s="136"/>
      <c r="L1736" s="136"/>
      <c r="M1736" s="136"/>
      <c r="N1736" s="136"/>
      <c r="O1736" s="146"/>
      <c r="P1736" s="134">
        <f t="shared" si="27"/>
        <v>0</v>
      </c>
      <c r="Q1736" s="135" t="str">
        <f>VLOOKUP(P1736,IDCODE!$A$1:$B$96,2,0)</f>
        <v>Không</v>
      </c>
      <c r="R1736" s="135" t="e">
        <f>VLOOKUP(B1736,DS!$D$3:$P$2489,13,0)</f>
        <v>#N/A</v>
      </c>
    </row>
    <row r="1737" spans="1:18" ht="13.5">
      <c r="A1737" s="133">
        <v>1731</v>
      </c>
      <c r="B1737" s="142">
        <f>DS!D1733</f>
        <v>0</v>
      </c>
      <c r="C1737" s="143" t="e">
        <f>VLOOKUP(B1737,DS!$D$3:$I$2489,2,0)</f>
        <v>#N/A</v>
      </c>
      <c r="D1737" s="144" t="e">
        <f>VLOOKUP(B1737,DS!$D$3:$I$2489,3,0)</f>
        <v>#N/A</v>
      </c>
      <c r="E1737" s="145" t="e">
        <f>VLOOKUP(B1737,DS!$D$3:$I$2489,5,0)</f>
        <v>#N/A</v>
      </c>
      <c r="F1737" s="145" t="e">
        <f>VLOOKUP(B1737,DS!$D$3:$I$2489,6,0)</f>
        <v>#N/A</v>
      </c>
      <c r="G1737" s="136"/>
      <c r="H1737" s="136"/>
      <c r="I1737" s="136"/>
      <c r="J1737" s="136"/>
      <c r="K1737" s="136"/>
      <c r="L1737" s="136"/>
      <c r="M1737" s="136"/>
      <c r="N1737" s="136"/>
      <c r="O1737" s="146"/>
      <c r="P1737" s="134">
        <f t="shared" si="27"/>
        <v>0</v>
      </c>
      <c r="Q1737" s="135" t="str">
        <f>VLOOKUP(P1737,IDCODE!$A$1:$B$96,2,0)</f>
        <v>Không</v>
      </c>
      <c r="R1737" s="135" t="e">
        <f>VLOOKUP(B1737,DS!$D$3:$P$2489,13,0)</f>
        <v>#N/A</v>
      </c>
    </row>
    <row r="1738" spans="1:18" ht="13.5">
      <c r="A1738" s="133">
        <v>1732</v>
      </c>
      <c r="B1738" s="142">
        <f>DS!D1734</f>
        <v>0</v>
      </c>
      <c r="C1738" s="143" t="e">
        <f>VLOOKUP(B1738,DS!$D$3:$I$2489,2,0)</f>
        <v>#N/A</v>
      </c>
      <c r="D1738" s="144" t="e">
        <f>VLOOKUP(B1738,DS!$D$3:$I$2489,3,0)</f>
        <v>#N/A</v>
      </c>
      <c r="E1738" s="145" t="e">
        <f>VLOOKUP(B1738,DS!$D$3:$I$2489,5,0)</f>
        <v>#N/A</v>
      </c>
      <c r="F1738" s="145" t="e">
        <f>VLOOKUP(B1738,DS!$D$3:$I$2489,6,0)</f>
        <v>#N/A</v>
      </c>
      <c r="G1738" s="136"/>
      <c r="H1738" s="136"/>
      <c r="I1738" s="136"/>
      <c r="J1738" s="136"/>
      <c r="K1738" s="136"/>
      <c r="L1738" s="136"/>
      <c r="M1738" s="136"/>
      <c r="N1738" s="136"/>
      <c r="O1738" s="146"/>
      <c r="P1738" s="134">
        <f t="shared" si="27"/>
        <v>0</v>
      </c>
      <c r="Q1738" s="135" t="str">
        <f>VLOOKUP(P1738,IDCODE!$A$1:$B$96,2,0)</f>
        <v>Không</v>
      </c>
      <c r="R1738" s="135" t="e">
        <f>VLOOKUP(B1738,DS!$D$3:$P$2489,13,0)</f>
        <v>#N/A</v>
      </c>
    </row>
    <row r="1739" spans="1:18" ht="13.5">
      <c r="A1739" s="133">
        <v>1733</v>
      </c>
      <c r="B1739" s="142">
        <f>DS!D1735</f>
        <v>0</v>
      </c>
      <c r="C1739" s="143" t="e">
        <f>VLOOKUP(B1739,DS!$D$3:$I$2489,2,0)</f>
        <v>#N/A</v>
      </c>
      <c r="D1739" s="144" t="e">
        <f>VLOOKUP(B1739,DS!$D$3:$I$2489,3,0)</f>
        <v>#N/A</v>
      </c>
      <c r="E1739" s="145" t="e">
        <f>VLOOKUP(B1739,DS!$D$3:$I$2489,5,0)</f>
        <v>#N/A</v>
      </c>
      <c r="F1739" s="145" t="e">
        <f>VLOOKUP(B1739,DS!$D$3:$I$2489,6,0)</f>
        <v>#N/A</v>
      </c>
      <c r="G1739" s="136"/>
      <c r="H1739" s="136"/>
      <c r="I1739" s="136"/>
      <c r="J1739" s="136"/>
      <c r="K1739" s="136"/>
      <c r="L1739" s="136"/>
      <c r="M1739" s="136"/>
      <c r="N1739" s="136"/>
      <c r="O1739" s="146"/>
      <c r="P1739" s="134">
        <f t="shared" si="27"/>
        <v>0</v>
      </c>
      <c r="Q1739" s="135" t="str">
        <f>VLOOKUP(P1739,IDCODE!$A$1:$B$96,2,0)</f>
        <v>Không</v>
      </c>
      <c r="R1739" s="135" t="e">
        <f>VLOOKUP(B1739,DS!$D$3:$P$2489,13,0)</f>
        <v>#N/A</v>
      </c>
    </row>
    <row r="1740" spans="1:18" ht="13.5">
      <c r="A1740" s="133">
        <v>1734</v>
      </c>
      <c r="B1740" s="142">
        <f>DS!D1736</f>
        <v>0</v>
      </c>
      <c r="C1740" s="143" t="e">
        <f>VLOOKUP(B1740,DS!$D$3:$I$2489,2,0)</f>
        <v>#N/A</v>
      </c>
      <c r="D1740" s="144" t="e">
        <f>VLOOKUP(B1740,DS!$D$3:$I$2489,3,0)</f>
        <v>#N/A</v>
      </c>
      <c r="E1740" s="145" t="e">
        <f>VLOOKUP(B1740,DS!$D$3:$I$2489,5,0)</f>
        <v>#N/A</v>
      </c>
      <c r="F1740" s="145" t="e">
        <f>VLOOKUP(B1740,DS!$D$3:$I$2489,6,0)</f>
        <v>#N/A</v>
      </c>
      <c r="G1740" s="136"/>
      <c r="H1740" s="136"/>
      <c r="I1740" s="136"/>
      <c r="J1740" s="136"/>
      <c r="K1740" s="136"/>
      <c r="L1740" s="136"/>
      <c r="M1740" s="136"/>
      <c r="N1740" s="136"/>
      <c r="O1740" s="146"/>
      <c r="P1740" s="134">
        <f t="shared" si="27"/>
        <v>0</v>
      </c>
      <c r="Q1740" s="135" t="str">
        <f>VLOOKUP(P1740,IDCODE!$A$1:$B$96,2,0)</f>
        <v>Không</v>
      </c>
      <c r="R1740" s="135" t="e">
        <f>VLOOKUP(B1740,DS!$D$3:$P$2489,13,0)</f>
        <v>#N/A</v>
      </c>
    </row>
    <row r="1741" spans="1:18" ht="13.5">
      <c r="A1741" s="133">
        <v>1735</v>
      </c>
      <c r="B1741" s="142">
        <f>DS!D1737</f>
        <v>0</v>
      </c>
      <c r="C1741" s="143" t="e">
        <f>VLOOKUP(B1741,DS!$D$3:$I$2489,2,0)</f>
        <v>#N/A</v>
      </c>
      <c r="D1741" s="144" t="e">
        <f>VLOOKUP(B1741,DS!$D$3:$I$2489,3,0)</f>
        <v>#N/A</v>
      </c>
      <c r="E1741" s="145" t="e">
        <f>VLOOKUP(B1741,DS!$D$3:$I$2489,5,0)</f>
        <v>#N/A</v>
      </c>
      <c r="F1741" s="145" t="e">
        <f>VLOOKUP(B1741,DS!$D$3:$I$2489,6,0)</f>
        <v>#N/A</v>
      </c>
      <c r="G1741" s="136"/>
      <c r="H1741" s="136"/>
      <c r="I1741" s="136"/>
      <c r="J1741" s="136"/>
      <c r="K1741" s="136"/>
      <c r="L1741" s="136"/>
      <c r="M1741" s="136"/>
      <c r="N1741" s="136"/>
      <c r="O1741" s="146"/>
      <c r="P1741" s="134">
        <f t="shared" si="27"/>
        <v>0</v>
      </c>
      <c r="Q1741" s="135" t="str">
        <f>VLOOKUP(P1741,IDCODE!$A$1:$B$96,2,0)</f>
        <v>Không</v>
      </c>
      <c r="R1741" s="135" t="e">
        <f>VLOOKUP(B1741,DS!$D$3:$P$2489,13,0)</f>
        <v>#N/A</v>
      </c>
    </row>
    <row r="1742" spans="1:18" ht="13.5">
      <c r="A1742" s="133">
        <v>1736</v>
      </c>
      <c r="B1742" s="142">
        <f>DS!D1738</f>
        <v>0</v>
      </c>
      <c r="C1742" s="143" t="e">
        <f>VLOOKUP(B1742,DS!$D$3:$I$2489,2,0)</f>
        <v>#N/A</v>
      </c>
      <c r="D1742" s="144" t="e">
        <f>VLOOKUP(B1742,DS!$D$3:$I$2489,3,0)</f>
        <v>#N/A</v>
      </c>
      <c r="E1742" s="145" t="e">
        <f>VLOOKUP(B1742,DS!$D$3:$I$2489,5,0)</f>
        <v>#N/A</v>
      </c>
      <c r="F1742" s="145" t="e">
        <f>VLOOKUP(B1742,DS!$D$3:$I$2489,6,0)</f>
        <v>#N/A</v>
      </c>
      <c r="G1742" s="136"/>
      <c r="H1742" s="136"/>
      <c r="I1742" s="136"/>
      <c r="J1742" s="136"/>
      <c r="K1742" s="136"/>
      <c r="L1742" s="136"/>
      <c r="M1742" s="136"/>
      <c r="N1742" s="136"/>
      <c r="O1742" s="146"/>
      <c r="P1742" s="134">
        <f t="shared" si="27"/>
        <v>0</v>
      </c>
      <c r="Q1742" s="135" t="str">
        <f>VLOOKUP(P1742,IDCODE!$A$1:$B$96,2,0)</f>
        <v>Không</v>
      </c>
      <c r="R1742" s="135" t="e">
        <f>VLOOKUP(B1742,DS!$D$3:$P$2489,13,0)</f>
        <v>#N/A</v>
      </c>
    </row>
    <row r="1743" spans="1:18" ht="13.5">
      <c r="A1743" s="133">
        <v>1737</v>
      </c>
      <c r="B1743" s="142">
        <f>DS!D1739</f>
        <v>0</v>
      </c>
      <c r="C1743" s="143" t="e">
        <f>VLOOKUP(B1743,DS!$D$3:$I$2489,2,0)</f>
        <v>#N/A</v>
      </c>
      <c r="D1743" s="144" t="e">
        <f>VLOOKUP(B1743,DS!$D$3:$I$2489,3,0)</f>
        <v>#N/A</v>
      </c>
      <c r="E1743" s="145" t="e">
        <f>VLOOKUP(B1743,DS!$D$3:$I$2489,5,0)</f>
        <v>#N/A</v>
      </c>
      <c r="F1743" s="145" t="e">
        <f>VLOOKUP(B1743,DS!$D$3:$I$2489,6,0)</f>
        <v>#N/A</v>
      </c>
      <c r="G1743" s="136"/>
      <c r="H1743" s="136"/>
      <c r="I1743" s="136"/>
      <c r="J1743" s="136"/>
      <c r="K1743" s="136"/>
      <c r="L1743" s="136"/>
      <c r="M1743" s="136"/>
      <c r="N1743" s="136"/>
      <c r="O1743" s="146"/>
      <c r="P1743" s="134">
        <f t="shared" si="27"/>
        <v>0</v>
      </c>
      <c r="Q1743" s="135" t="str">
        <f>VLOOKUP(P1743,IDCODE!$A$1:$B$96,2,0)</f>
        <v>Không</v>
      </c>
      <c r="R1743" s="135" t="e">
        <f>VLOOKUP(B1743,DS!$D$3:$P$2489,13,0)</f>
        <v>#N/A</v>
      </c>
    </row>
    <row r="1744" spans="1:18" ht="13.5">
      <c r="A1744" s="133">
        <v>1738</v>
      </c>
      <c r="B1744" s="142">
        <f>DS!D1740</f>
        <v>0</v>
      </c>
      <c r="C1744" s="143" t="e">
        <f>VLOOKUP(B1744,DS!$D$3:$I$2489,2,0)</f>
        <v>#N/A</v>
      </c>
      <c r="D1744" s="144" t="e">
        <f>VLOOKUP(B1744,DS!$D$3:$I$2489,3,0)</f>
        <v>#N/A</v>
      </c>
      <c r="E1744" s="145" t="e">
        <f>VLOOKUP(B1744,DS!$D$3:$I$2489,5,0)</f>
        <v>#N/A</v>
      </c>
      <c r="F1744" s="145" t="e">
        <f>VLOOKUP(B1744,DS!$D$3:$I$2489,6,0)</f>
        <v>#N/A</v>
      </c>
      <c r="G1744" s="136"/>
      <c r="H1744" s="136"/>
      <c r="I1744" s="136"/>
      <c r="J1744" s="136"/>
      <c r="K1744" s="136"/>
      <c r="L1744" s="136"/>
      <c r="M1744" s="136"/>
      <c r="N1744" s="136"/>
      <c r="O1744" s="146"/>
      <c r="P1744" s="134">
        <f t="shared" si="27"/>
        <v>0</v>
      </c>
      <c r="Q1744" s="135" t="str">
        <f>VLOOKUP(P1744,IDCODE!$A$1:$B$96,2,0)</f>
        <v>Không</v>
      </c>
      <c r="R1744" s="135" t="e">
        <f>VLOOKUP(B1744,DS!$D$3:$P$2489,13,0)</f>
        <v>#N/A</v>
      </c>
    </row>
    <row r="1745" spans="1:18" ht="13.5">
      <c r="A1745" s="133">
        <v>1739</v>
      </c>
      <c r="B1745" s="142">
        <f>DS!D1741</f>
        <v>0</v>
      </c>
      <c r="C1745" s="143" t="e">
        <f>VLOOKUP(B1745,DS!$D$3:$I$2489,2,0)</f>
        <v>#N/A</v>
      </c>
      <c r="D1745" s="144" t="e">
        <f>VLOOKUP(B1745,DS!$D$3:$I$2489,3,0)</f>
        <v>#N/A</v>
      </c>
      <c r="E1745" s="145" t="e">
        <f>VLOOKUP(B1745,DS!$D$3:$I$2489,5,0)</f>
        <v>#N/A</v>
      </c>
      <c r="F1745" s="145" t="e">
        <f>VLOOKUP(B1745,DS!$D$3:$I$2489,6,0)</f>
        <v>#N/A</v>
      </c>
      <c r="G1745" s="136"/>
      <c r="H1745" s="136"/>
      <c r="I1745" s="136"/>
      <c r="J1745" s="136"/>
      <c r="K1745" s="136"/>
      <c r="L1745" s="136"/>
      <c r="M1745" s="136"/>
      <c r="N1745" s="136"/>
      <c r="O1745" s="146"/>
      <c r="P1745" s="134">
        <f t="shared" si="27"/>
        <v>0</v>
      </c>
      <c r="Q1745" s="135" t="str">
        <f>VLOOKUP(P1745,IDCODE!$A$1:$B$96,2,0)</f>
        <v>Không</v>
      </c>
      <c r="R1745" s="135" t="e">
        <f>VLOOKUP(B1745,DS!$D$3:$P$2489,13,0)</f>
        <v>#N/A</v>
      </c>
    </row>
    <row r="1746" spans="1:18" ht="13.5">
      <c r="A1746" s="133">
        <v>1740</v>
      </c>
      <c r="B1746" s="142">
        <f>DS!D1742</f>
        <v>0</v>
      </c>
      <c r="C1746" s="143" t="e">
        <f>VLOOKUP(B1746,DS!$D$3:$I$2489,2,0)</f>
        <v>#N/A</v>
      </c>
      <c r="D1746" s="144" t="e">
        <f>VLOOKUP(B1746,DS!$D$3:$I$2489,3,0)</f>
        <v>#N/A</v>
      </c>
      <c r="E1746" s="145" t="e">
        <f>VLOOKUP(B1746,DS!$D$3:$I$2489,5,0)</f>
        <v>#N/A</v>
      </c>
      <c r="F1746" s="145" t="e">
        <f>VLOOKUP(B1746,DS!$D$3:$I$2489,6,0)</f>
        <v>#N/A</v>
      </c>
      <c r="G1746" s="136"/>
      <c r="H1746" s="136"/>
      <c r="I1746" s="136"/>
      <c r="J1746" s="136"/>
      <c r="K1746" s="136"/>
      <c r="L1746" s="136"/>
      <c r="M1746" s="136"/>
      <c r="N1746" s="136"/>
      <c r="O1746" s="146"/>
      <c r="P1746" s="134">
        <f t="shared" si="27"/>
        <v>0</v>
      </c>
      <c r="Q1746" s="135" t="str">
        <f>VLOOKUP(P1746,IDCODE!$A$1:$B$96,2,0)</f>
        <v>Không</v>
      </c>
      <c r="R1746" s="135" t="e">
        <f>VLOOKUP(B1746,DS!$D$3:$P$2489,13,0)</f>
        <v>#N/A</v>
      </c>
    </row>
    <row r="1747" spans="1:18" ht="13.5">
      <c r="A1747" s="133">
        <v>1741</v>
      </c>
      <c r="B1747" s="142">
        <f>DS!D1743</f>
        <v>0</v>
      </c>
      <c r="C1747" s="143" t="e">
        <f>VLOOKUP(B1747,DS!$D$3:$I$2489,2,0)</f>
        <v>#N/A</v>
      </c>
      <c r="D1747" s="144" t="e">
        <f>VLOOKUP(B1747,DS!$D$3:$I$2489,3,0)</f>
        <v>#N/A</v>
      </c>
      <c r="E1747" s="145" t="e">
        <f>VLOOKUP(B1747,DS!$D$3:$I$2489,5,0)</f>
        <v>#N/A</v>
      </c>
      <c r="F1747" s="145" t="e">
        <f>VLOOKUP(B1747,DS!$D$3:$I$2489,6,0)</f>
        <v>#N/A</v>
      </c>
      <c r="G1747" s="136"/>
      <c r="H1747" s="136"/>
      <c r="I1747" s="136"/>
      <c r="J1747" s="136"/>
      <c r="K1747" s="136"/>
      <c r="L1747" s="136"/>
      <c r="M1747" s="136"/>
      <c r="N1747" s="136"/>
      <c r="O1747" s="146"/>
      <c r="P1747" s="134">
        <f t="shared" si="27"/>
        <v>0</v>
      </c>
      <c r="Q1747" s="135" t="str">
        <f>VLOOKUP(P1747,IDCODE!$A$1:$B$96,2,0)</f>
        <v>Không</v>
      </c>
      <c r="R1747" s="135" t="e">
        <f>VLOOKUP(B1747,DS!$D$3:$P$2489,13,0)</f>
        <v>#N/A</v>
      </c>
    </row>
    <row r="1748" spans="1:18" ht="13.5">
      <c r="A1748" s="133">
        <v>1742</v>
      </c>
      <c r="B1748" s="142">
        <f>DS!D1744</f>
        <v>0</v>
      </c>
      <c r="C1748" s="143" t="e">
        <f>VLOOKUP(B1748,DS!$D$3:$I$2489,2,0)</f>
        <v>#N/A</v>
      </c>
      <c r="D1748" s="144" t="e">
        <f>VLOOKUP(B1748,DS!$D$3:$I$2489,3,0)</f>
        <v>#N/A</v>
      </c>
      <c r="E1748" s="145" t="e">
        <f>VLOOKUP(B1748,DS!$D$3:$I$2489,5,0)</f>
        <v>#N/A</v>
      </c>
      <c r="F1748" s="145" t="e">
        <f>VLOOKUP(B1748,DS!$D$3:$I$2489,6,0)</f>
        <v>#N/A</v>
      </c>
      <c r="G1748" s="136"/>
      <c r="H1748" s="136"/>
      <c r="I1748" s="136"/>
      <c r="J1748" s="136"/>
      <c r="K1748" s="136"/>
      <c r="L1748" s="136"/>
      <c r="M1748" s="136"/>
      <c r="N1748" s="136"/>
      <c r="O1748" s="146"/>
      <c r="P1748" s="134">
        <f t="shared" si="27"/>
        <v>0</v>
      </c>
      <c r="Q1748" s="135" t="str">
        <f>VLOOKUP(P1748,IDCODE!$A$1:$B$96,2,0)</f>
        <v>Không</v>
      </c>
      <c r="R1748" s="135" t="e">
        <f>VLOOKUP(B1748,DS!$D$3:$P$2489,13,0)</f>
        <v>#N/A</v>
      </c>
    </row>
    <row r="1749" spans="1:18" ht="13.5">
      <c r="A1749" s="133">
        <v>1743</v>
      </c>
      <c r="B1749" s="142">
        <f>DS!D1745</f>
        <v>0</v>
      </c>
      <c r="C1749" s="143" t="e">
        <f>VLOOKUP(B1749,DS!$D$3:$I$2489,2,0)</f>
        <v>#N/A</v>
      </c>
      <c r="D1749" s="144" t="e">
        <f>VLOOKUP(B1749,DS!$D$3:$I$2489,3,0)</f>
        <v>#N/A</v>
      </c>
      <c r="E1749" s="145" t="e">
        <f>VLOOKUP(B1749,DS!$D$3:$I$2489,5,0)</f>
        <v>#N/A</v>
      </c>
      <c r="F1749" s="145" t="e">
        <f>VLOOKUP(B1749,DS!$D$3:$I$2489,6,0)</f>
        <v>#N/A</v>
      </c>
      <c r="G1749" s="136"/>
      <c r="H1749" s="136"/>
      <c r="I1749" s="136"/>
      <c r="J1749" s="136"/>
      <c r="K1749" s="136"/>
      <c r="L1749" s="136"/>
      <c r="M1749" s="136"/>
      <c r="N1749" s="136"/>
      <c r="O1749" s="146"/>
      <c r="P1749" s="134">
        <f t="shared" si="27"/>
        <v>0</v>
      </c>
      <c r="Q1749" s="135" t="str">
        <f>VLOOKUP(P1749,IDCODE!$A$1:$B$96,2,0)</f>
        <v>Không</v>
      </c>
      <c r="R1749" s="135" t="e">
        <f>VLOOKUP(B1749,DS!$D$3:$P$2489,13,0)</f>
        <v>#N/A</v>
      </c>
    </row>
    <row r="1750" spans="1:18" ht="13.5">
      <c r="A1750" s="133">
        <v>1744</v>
      </c>
      <c r="B1750" s="142">
        <f>DS!D1746</f>
        <v>0</v>
      </c>
      <c r="C1750" s="143" t="e">
        <f>VLOOKUP(B1750,DS!$D$3:$I$2489,2,0)</f>
        <v>#N/A</v>
      </c>
      <c r="D1750" s="144" t="e">
        <f>VLOOKUP(B1750,DS!$D$3:$I$2489,3,0)</f>
        <v>#N/A</v>
      </c>
      <c r="E1750" s="145" t="e">
        <f>VLOOKUP(B1750,DS!$D$3:$I$2489,5,0)</f>
        <v>#N/A</v>
      </c>
      <c r="F1750" s="145" t="e">
        <f>VLOOKUP(B1750,DS!$D$3:$I$2489,6,0)</f>
        <v>#N/A</v>
      </c>
      <c r="G1750" s="136"/>
      <c r="H1750" s="136"/>
      <c r="I1750" s="136"/>
      <c r="J1750" s="136"/>
      <c r="K1750" s="136"/>
      <c r="L1750" s="136"/>
      <c r="M1750" s="136"/>
      <c r="N1750" s="136"/>
      <c r="O1750" s="146"/>
      <c r="P1750" s="134">
        <f t="shared" si="27"/>
        <v>0</v>
      </c>
      <c r="Q1750" s="135" t="str">
        <f>VLOOKUP(P1750,IDCODE!$A$1:$B$96,2,0)</f>
        <v>Không</v>
      </c>
      <c r="R1750" s="135" t="e">
        <f>VLOOKUP(B1750,DS!$D$3:$P$2489,13,0)</f>
        <v>#N/A</v>
      </c>
    </row>
    <row r="1751" spans="1:18" ht="13.5">
      <c r="A1751" s="133">
        <v>1745</v>
      </c>
      <c r="B1751" s="142">
        <f>DS!D1747</f>
        <v>0</v>
      </c>
      <c r="C1751" s="143" t="e">
        <f>VLOOKUP(B1751,DS!$D$3:$I$2489,2,0)</f>
        <v>#N/A</v>
      </c>
      <c r="D1751" s="144" t="e">
        <f>VLOOKUP(B1751,DS!$D$3:$I$2489,3,0)</f>
        <v>#N/A</v>
      </c>
      <c r="E1751" s="145" t="e">
        <f>VLOOKUP(B1751,DS!$D$3:$I$2489,5,0)</f>
        <v>#N/A</v>
      </c>
      <c r="F1751" s="145" t="e">
        <f>VLOOKUP(B1751,DS!$D$3:$I$2489,6,0)</f>
        <v>#N/A</v>
      </c>
      <c r="G1751" s="136"/>
      <c r="H1751" s="136"/>
      <c r="I1751" s="136"/>
      <c r="J1751" s="136"/>
      <c r="K1751" s="136"/>
      <c r="L1751" s="136"/>
      <c r="M1751" s="136"/>
      <c r="N1751" s="136"/>
      <c r="O1751" s="146"/>
      <c r="P1751" s="134">
        <f t="shared" si="27"/>
        <v>0</v>
      </c>
      <c r="Q1751" s="135" t="str">
        <f>VLOOKUP(P1751,IDCODE!$A$1:$B$96,2,0)</f>
        <v>Không</v>
      </c>
      <c r="R1751" s="135" t="e">
        <f>VLOOKUP(B1751,DS!$D$3:$P$2489,13,0)</f>
        <v>#N/A</v>
      </c>
    </row>
    <row r="1752" spans="1:18" ht="13.5">
      <c r="A1752" s="133">
        <v>1746</v>
      </c>
      <c r="B1752" s="142">
        <f>DS!D1748</f>
        <v>0</v>
      </c>
      <c r="C1752" s="143" t="e">
        <f>VLOOKUP(B1752,DS!$D$3:$I$2489,2,0)</f>
        <v>#N/A</v>
      </c>
      <c r="D1752" s="144" t="e">
        <f>VLOOKUP(B1752,DS!$D$3:$I$2489,3,0)</f>
        <v>#N/A</v>
      </c>
      <c r="E1752" s="145" t="e">
        <f>VLOOKUP(B1752,DS!$D$3:$I$2489,5,0)</f>
        <v>#N/A</v>
      </c>
      <c r="F1752" s="145" t="e">
        <f>VLOOKUP(B1752,DS!$D$3:$I$2489,6,0)</f>
        <v>#N/A</v>
      </c>
      <c r="G1752" s="136"/>
      <c r="H1752" s="136"/>
      <c r="I1752" s="136"/>
      <c r="J1752" s="136"/>
      <c r="K1752" s="136"/>
      <c r="L1752" s="136"/>
      <c r="M1752" s="136"/>
      <c r="N1752" s="136"/>
      <c r="O1752" s="146"/>
      <c r="P1752" s="134">
        <f t="shared" si="27"/>
        <v>0</v>
      </c>
      <c r="Q1752" s="135" t="str">
        <f>VLOOKUP(P1752,IDCODE!$A$1:$B$96,2,0)</f>
        <v>Không</v>
      </c>
      <c r="R1752" s="135" t="e">
        <f>VLOOKUP(B1752,DS!$D$3:$P$2489,13,0)</f>
        <v>#N/A</v>
      </c>
    </row>
    <row r="1753" spans="1:18" ht="13.5">
      <c r="A1753" s="133">
        <v>1747</v>
      </c>
      <c r="B1753" s="142">
        <f>DS!D1749</f>
        <v>0</v>
      </c>
      <c r="C1753" s="143" t="e">
        <f>VLOOKUP(B1753,DS!$D$3:$I$2489,2,0)</f>
        <v>#N/A</v>
      </c>
      <c r="D1753" s="144" t="e">
        <f>VLOOKUP(B1753,DS!$D$3:$I$2489,3,0)</f>
        <v>#N/A</v>
      </c>
      <c r="E1753" s="145" t="e">
        <f>VLOOKUP(B1753,DS!$D$3:$I$2489,5,0)</f>
        <v>#N/A</v>
      </c>
      <c r="F1753" s="145" t="e">
        <f>VLOOKUP(B1753,DS!$D$3:$I$2489,6,0)</f>
        <v>#N/A</v>
      </c>
      <c r="G1753" s="136"/>
      <c r="H1753" s="136"/>
      <c r="I1753" s="136"/>
      <c r="J1753" s="136"/>
      <c r="K1753" s="136"/>
      <c r="L1753" s="136"/>
      <c r="M1753" s="136"/>
      <c r="N1753" s="136"/>
      <c r="O1753" s="146"/>
      <c r="P1753" s="134">
        <f t="shared" ref="P1753:P1792" si="28">IF(OR(ISNUMBER(O1753)=FALSE,$P$6&lt;&gt;100%,O1753&lt;4),0,ROUND(SUMPRODUCT($G$6:$O$6,G1753:O1753),1))</f>
        <v>0</v>
      </c>
      <c r="Q1753" s="135" t="str">
        <f>VLOOKUP(P1753,IDCODE!$A$1:$B$96,2,0)</f>
        <v>Không</v>
      </c>
      <c r="R1753" s="135" t="e">
        <f>VLOOKUP(B1753,DS!$D$3:$P$2489,13,0)</f>
        <v>#N/A</v>
      </c>
    </row>
    <row r="1754" spans="1:18" ht="13.5">
      <c r="A1754" s="133">
        <v>1748</v>
      </c>
      <c r="B1754" s="142">
        <f>DS!D1750</f>
        <v>0</v>
      </c>
      <c r="C1754" s="143" t="e">
        <f>VLOOKUP(B1754,DS!$D$3:$I$2489,2,0)</f>
        <v>#N/A</v>
      </c>
      <c r="D1754" s="144" t="e">
        <f>VLOOKUP(B1754,DS!$D$3:$I$2489,3,0)</f>
        <v>#N/A</v>
      </c>
      <c r="E1754" s="145" t="e">
        <f>VLOOKUP(B1754,DS!$D$3:$I$2489,5,0)</f>
        <v>#N/A</v>
      </c>
      <c r="F1754" s="145" t="e">
        <f>VLOOKUP(B1754,DS!$D$3:$I$2489,6,0)</f>
        <v>#N/A</v>
      </c>
      <c r="G1754" s="136"/>
      <c r="H1754" s="136"/>
      <c r="I1754" s="136"/>
      <c r="J1754" s="136"/>
      <c r="K1754" s="136"/>
      <c r="L1754" s="136"/>
      <c r="M1754" s="136"/>
      <c r="N1754" s="136"/>
      <c r="O1754" s="146"/>
      <c r="P1754" s="134">
        <f t="shared" si="28"/>
        <v>0</v>
      </c>
      <c r="Q1754" s="135" t="str">
        <f>VLOOKUP(P1754,IDCODE!$A$1:$B$96,2,0)</f>
        <v>Không</v>
      </c>
      <c r="R1754" s="135" t="e">
        <f>VLOOKUP(B1754,DS!$D$3:$P$2489,13,0)</f>
        <v>#N/A</v>
      </c>
    </row>
    <row r="1755" spans="1:18" ht="13.5">
      <c r="A1755" s="133">
        <v>1749</v>
      </c>
      <c r="B1755" s="142">
        <f>DS!D1751</f>
        <v>0</v>
      </c>
      <c r="C1755" s="143" t="e">
        <f>VLOOKUP(B1755,DS!$D$3:$I$2489,2,0)</f>
        <v>#N/A</v>
      </c>
      <c r="D1755" s="144" t="e">
        <f>VLOOKUP(B1755,DS!$D$3:$I$2489,3,0)</f>
        <v>#N/A</v>
      </c>
      <c r="E1755" s="145" t="e">
        <f>VLOOKUP(B1755,DS!$D$3:$I$2489,5,0)</f>
        <v>#N/A</v>
      </c>
      <c r="F1755" s="145" t="e">
        <f>VLOOKUP(B1755,DS!$D$3:$I$2489,6,0)</f>
        <v>#N/A</v>
      </c>
      <c r="G1755" s="136"/>
      <c r="H1755" s="136"/>
      <c r="I1755" s="136"/>
      <c r="J1755" s="136"/>
      <c r="K1755" s="136"/>
      <c r="L1755" s="136"/>
      <c r="M1755" s="136"/>
      <c r="N1755" s="136"/>
      <c r="O1755" s="146"/>
      <c r="P1755" s="134">
        <f t="shared" si="28"/>
        <v>0</v>
      </c>
      <c r="Q1755" s="135" t="str">
        <f>VLOOKUP(P1755,IDCODE!$A$1:$B$96,2,0)</f>
        <v>Không</v>
      </c>
      <c r="R1755" s="135" t="e">
        <f>VLOOKUP(B1755,DS!$D$3:$P$2489,13,0)</f>
        <v>#N/A</v>
      </c>
    </row>
    <row r="1756" spans="1:18" ht="13.5">
      <c r="A1756" s="133">
        <v>1750</v>
      </c>
      <c r="B1756" s="142">
        <f>DS!D1752</f>
        <v>0</v>
      </c>
      <c r="C1756" s="143" t="e">
        <f>VLOOKUP(B1756,DS!$D$3:$I$2489,2,0)</f>
        <v>#N/A</v>
      </c>
      <c r="D1756" s="144" t="e">
        <f>VLOOKUP(B1756,DS!$D$3:$I$2489,3,0)</f>
        <v>#N/A</v>
      </c>
      <c r="E1756" s="145" t="e">
        <f>VLOOKUP(B1756,DS!$D$3:$I$2489,5,0)</f>
        <v>#N/A</v>
      </c>
      <c r="F1756" s="145" t="e">
        <f>VLOOKUP(B1756,DS!$D$3:$I$2489,6,0)</f>
        <v>#N/A</v>
      </c>
      <c r="G1756" s="136"/>
      <c r="H1756" s="136"/>
      <c r="I1756" s="136"/>
      <c r="J1756" s="136"/>
      <c r="K1756" s="136"/>
      <c r="L1756" s="136"/>
      <c r="M1756" s="136"/>
      <c r="N1756" s="136"/>
      <c r="O1756" s="146"/>
      <c r="P1756" s="134">
        <f t="shared" si="28"/>
        <v>0</v>
      </c>
      <c r="Q1756" s="135" t="str">
        <f>VLOOKUP(P1756,IDCODE!$A$1:$B$96,2,0)</f>
        <v>Không</v>
      </c>
      <c r="R1756" s="135" t="e">
        <f>VLOOKUP(B1756,DS!$D$3:$P$2489,13,0)</f>
        <v>#N/A</v>
      </c>
    </row>
    <row r="1757" spans="1:18" ht="13.5">
      <c r="A1757" s="133">
        <v>1751</v>
      </c>
      <c r="B1757" s="142">
        <f>DS!D1753</f>
        <v>0</v>
      </c>
      <c r="C1757" s="143" t="e">
        <f>VLOOKUP(B1757,DS!$D$3:$I$2489,2,0)</f>
        <v>#N/A</v>
      </c>
      <c r="D1757" s="144" t="e">
        <f>VLOOKUP(B1757,DS!$D$3:$I$2489,3,0)</f>
        <v>#N/A</v>
      </c>
      <c r="E1757" s="145" t="e">
        <f>VLOOKUP(B1757,DS!$D$3:$I$2489,5,0)</f>
        <v>#N/A</v>
      </c>
      <c r="F1757" s="145" t="e">
        <f>VLOOKUP(B1757,DS!$D$3:$I$2489,6,0)</f>
        <v>#N/A</v>
      </c>
      <c r="G1757" s="136"/>
      <c r="H1757" s="136"/>
      <c r="I1757" s="136"/>
      <c r="J1757" s="136"/>
      <c r="K1757" s="136"/>
      <c r="L1757" s="136"/>
      <c r="M1757" s="136"/>
      <c r="N1757" s="136"/>
      <c r="O1757" s="146"/>
      <c r="P1757" s="134">
        <f t="shared" si="28"/>
        <v>0</v>
      </c>
      <c r="Q1757" s="135" t="str">
        <f>VLOOKUP(P1757,IDCODE!$A$1:$B$96,2,0)</f>
        <v>Không</v>
      </c>
      <c r="R1757" s="135" t="e">
        <f>VLOOKUP(B1757,DS!$D$3:$P$2489,13,0)</f>
        <v>#N/A</v>
      </c>
    </row>
    <row r="1758" spans="1:18" ht="13.5">
      <c r="A1758" s="133">
        <v>1752</v>
      </c>
      <c r="B1758" s="142">
        <f>DS!D1754</f>
        <v>0</v>
      </c>
      <c r="C1758" s="143" t="e">
        <f>VLOOKUP(B1758,DS!$D$3:$I$2489,2,0)</f>
        <v>#N/A</v>
      </c>
      <c r="D1758" s="144" t="e">
        <f>VLOOKUP(B1758,DS!$D$3:$I$2489,3,0)</f>
        <v>#N/A</v>
      </c>
      <c r="E1758" s="145" t="e">
        <f>VLOOKUP(B1758,DS!$D$3:$I$2489,5,0)</f>
        <v>#N/A</v>
      </c>
      <c r="F1758" s="145" t="e">
        <f>VLOOKUP(B1758,DS!$D$3:$I$2489,6,0)</f>
        <v>#N/A</v>
      </c>
      <c r="G1758" s="136"/>
      <c r="H1758" s="136"/>
      <c r="I1758" s="136"/>
      <c r="J1758" s="136"/>
      <c r="K1758" s="136"/>
      <c r="L1758" s="136"/>
      <c r="M1758" s="136"/>
      <c r="N1758" s="136"/>
      <c r="O1758" s="146"/>
      <c r="P1758" s="134">
        <f t="shared" si="28"/>
        <v>0</v>
      </c>
      <c r="Q1758" s="135" t="str">
        <f>VLOOKUP(P1758,IDCODE!$A$1:$B$96,2,0)</f>
        <v>Không</v>
      </c>
      <c r="R1758" s="135" t="e">
        <f>VLOOKUP(B1758,DS!$D$3:$P$2489,13,0)</f>
        <v>#N/A</v>
      </c>
    </row>
    <row r="1759" spans="1:18" ht="13.5">
      <c r="A1759" s="133">
        <v>1753</v>
      </c>
      <c r="B1759" s="142">
        <f>DS!D1755</f>
        <v>0</v>
      </c>
      <c r="C1759" s="143" t="e">
        <f>VLOOKUP(B1759,DS!$D$3:$I$2489,2,0)</f>
        <v>#N/A</v>
      </c>
      <c r="D1759" s="144" t="e">
        <f>VLOOKUP(B1759,DS!$D$3:$I$2489,3,0)</f>
        <v>#N/A</v>
      </c>
      <c r="E1759" s="145" t="e">
        <f>VLOOKUP(B1759,DS!$D$3:$I$2489,5,0)</f>
        <v>#N/A</v>
      </c>
      <c r="F1759" s="145" t="e">
        <f>VLOOKUP(B1759,DS!$D$3:$I$2489,6,0)</f>
        <v>#N/A</v>
      </c>
      <c r="G1759" s="136"/>
      <c r="H1759" s="136"/>
      <c r="I1759" s="136"/>
      <c r="J1759" s="136"/>
      <c r="K1759" s="136"/>
      <c r="L1759" s="136"/>
      <c r="M1759" s="136"/>
      <c r="N1759" s="136"/>
      <c r="O1759" s="146"/>
      <c r="P1759" s="134">
        <f t="shared" si="28"/>
        <v>0</v>
      </c>
      <c r="Q1759" s="135" t="str">
        <f>VLOOKUP(P1759,IDCODE!$A$1:$B$96,2,0)</f>
        <v>Không</v>
      </c>
      <c r="R1759" s="135" t="e">
        <f>VLOOKUP(B1759,DS!$D$3:$P$2489,13,0)</f>
        <v>#N/A</v>
      </c>
    </row>
    <row r="1760" spans="1:18" ht="13.5">
      <c r="A1760" s="133">
        <v>1754</v>
      </c>
      <c r="B1760" s="142">
        <f>DS!D1756</f>
        <v>0</v>
      </c>
      <c r="C1760" s="143" t="e">
        <f>VLOOKUP(B1760,DS!$D$3:$I$2489,2,0)</f>
        <v>#N/A</v>
      </c>
      <c r="D1760" s="144" t="e">
        <f>VLOOKUP(B1760,DS!$D$3:$I$2489,3,0)</f>
        <v>#N/A</v>
      </c>
      <c r="E1760" s="145" t="e">
        <f>VLOOKUP(B1760,DS!$D$3:$I$2489,5,0)</f>
        <v>#N/A</v>
      </c>
      <c r="F1760" s="145" t="e">
        <f>VLOOKUP(B1760,DS!$D$3:$I$2489,6,0)</f>
        <v>#N/A</v>
      </c>
      <c r="G1760" s="136"/>
      <c r="H1760" s="136"/>
      <c r="I1760" s="136"/>
      <c r="J1760" s="136"/>
      <c r="K1760" s="136"/>
      <c r="L1760" s="136"/>
      <c r="M1760" s="136"/>
      <c r="N1760" s="136"/>
      <c r="O1760" s="146"/>
      <c r="P1760" s="134">
        <f t="shared" si="28"/>
        <v>0</v>
      </c>
      <c r="Q1760" s="135" t="str">
        <f>VLOOKUP(P1760,IDCODE!$A$1:$B$96,2,0)</f>
        <v>Không</v>
      </c>
      <c r="R1760" s="135" t="e">
        <f>VLOOKUP(B1760,DS!$D$3:$P$2489,13,0)</f>
        <v>#N/A</v>
      </c>
    </row>
    <row r="1761" spans="1:18" ht="13.5">
      <c r="A1761" s="133">
        <v>1755</v>
      </c>
      <c r="B1761" s="142">
        <f>DS!D1757</f>
        <v>0</v>
      </c>
      <c r="C1761" s="143" t="e">
        <f>VLOOKUP(B1761,DS!$D$3:$I$2489,2,0)</f>
        <v>#N/A</v>
      </c>
      <c r="D1761" s="144" t="e">
        <f>VLOOKUP(B1761,DS!$D$3:$I$2489,3,0)</f>
        <v>#N/A</v>
      </c>
      <c r="E1761" s="145" t="e">
        <f>VLOOKUP(B1761,DS!$D$3:$I$2489,5,0)</f>
        <v>#N/A</v>
      </c>
      <c r="F1761" s="145" t="e">
        <f>VLOOKUP(B1761,DS!$D$3:$I$2489,6,0)</f>
        <v>#N/A</v>
      </c>
      <c r="G1761" s="136"/>
      <c r="H1761" s="136"/>
      <c r="I1761" s="136"/>
      <c r="J1761" s="136"/>
      <c r="K1761" s="136"/>
      <c r="L1761" s="136"/>
      <c r="M1761" s="136"/>
      <c r="N1761" s="136"/>
      <c r="O1761" s="146"/>
      <c r="P1761" s="134">
        <f t="shared" si="28"/>
        <v>0</v>
      </c>
      <c r="Q1761" s="135" t="str">
        <f>VLOOKUP(P1761,IDCODE!$A$1:$B$96,2,0)</f>
        <v>Không</v>
      </c>
      <c r="R1761" s="135" t="e">
        <f>VLOOKUP(B1761,DS!$D$3:$P$2489,13,0)</f>
        <v>#N/A</v>
      </c>
    </row>
    <row r="1762" spans="1:18" ht="13.5">
      <c r="A1762" s="133">
        <v>1756</v>
      </c>
      <c r="B1762" s="142">
        <f>DS!D1758</f>
        <v>0</v>
      </c>
      <c r="C1762" s="143" t="e">
        <f>VLOOKUP(B1762,DS!$D$3:$I$2489,2,0)</f>
        <v>#N/A</v>
      </c>
      <c r="D1762" s="144" t="e">
        <f>VLOOKUP(B1762,DS!$D$3:$I$2489,3,0)</f>
        <v>#N/A</v>
      </c>
      <c r="E1762" s="145" t="e">
        <f>VLOOKUP(B1762,DS!$D$3:$I$2489,5,0)</f>
        <v>#N/A</v>
      </c>
      <c r="F1762" s="145" t="e">
        <f>VLOOKUP(B1762,DS!$D$3:$I$2489,6,0)</f>
        <v>#N/A</v>
      </c>
      <c r="G1762" s="136"/>
      <c r="H1762" s="136"/>
      <c r="I1762" s="136"/>
      <c r="J1762" s="136"/>
      <c r="K1762" s="136"/>
      <c r="L1762" s="136"/>
      <c r="M1762" s="136"/>
      <c r="N1762" s="136"/>
      <c r="O1762" s="146"/>
      <c r="P1762" s="134">
        <f t="shared" si="28"/>
        <v>0</v>
      </c>
      <c r="Q1762" s="135" t="str">
        <f>VLOOKUP(P1762,IDCODE!$A$1:$B$96,2,0)</f>
        <v>Không</v>
      </c>
      <c r="R1762" s="135" t="e">
        <f>VLOOKUP(B1762,DS!$D$3:$P$2489,13,0)</f>
        <v>#N/A</v>
      </c>
    </row>
    <row r="1763" spans="1:18" ht="13.5">
      <c r="A1763" s="133">
        <v>1757</v>
      </c>
      <c r="B1763" s="142">
        <f>DS!D1759</f>
        <v>0</v>
      </c>
      <c r="C1763" s="143" t="e">
        <f>VLOOKUP(B1763,DS!$D$3:$I$2489,2,0)</f>
        <v>#N/A</v>
      </c>
      <c r="D1763" s="144" t="e">
        <f>VLOOKUP(B1763,DS!$D$3:$I$2489,3,0)</f>
        <v>#N/A</v>
      </c>
      <c r="E1763" s="145" t="e">
        <f>VLOOKUP(B1763,DS!$D$3:$I$2489,5,0)</f>
        <v>#N/A</v>
      </c>
      <c r="F1763" s="145" t="e">
        <f>VLOOKUP(B1763,DS!$D$3:$I$2489,6,0)</f>
        <v>#N/A</v>
      </c>
      <c r="G1763" s="136"/>
      <c r="H1763" s="136"/>
      <c r="I1763" s="136"/>
      <c r="J1763" s="136"/>
      <c r="K1763" s="136"/>
      <c r="L1763" s="136"/>
      <c r="M1763" s="136"/>
      <c r="N1763" s="136"/>
      <c r="O1763" s="146"/>
      <c r="P1763" s="134">
        <f t="shared" si="28"/>
        <v>0</v>
      </c>
      <c r="Q1763" s="135" t="str">
        <f>VLOOKUP(P1763,IDCODE!$A$1:$B$96,2,0)</f>
        <v>Không</v>
      </c>
      <c r="R1763" s="135" t="e">
        <f>VLOOKUP(B1763,DS!$D$3:$P$2489,13,0)</f>
        <v>#N/A</v>
      </c>
    </row>
    <row r="1764" spans="1:18" ht="13.5">
      <c r="A1764" s="133">
        <v>1758</v>
      </c>
      <c r="B1764" s="142">
        <f>DS!D1760</f>
        <v>0</v>
      </c>
      <c r="C1764" s="143" t="e">
        <f>VLOOKUP(B1764,DS!$D$3:$I$2489,2,0)</f>
        <v>#N/A</v>
      </c>
      <c r="D1764" s="144" t="e">
        <f>VLOOKUP(B1764,DS!$D$3:$I$2489,3,0)</f>
        <v>#N/A</v>
      </c>
      <c r="E1764" s="145" t="e">
        <f>VLOOKUP(B1764,DS!$D$3:$I$2489,5,0)</f>
        <v>#N/A</v>
      </c>
      <c r="F1764" s="145" t="e">
        <f>VLOOKUP(B1764,DS!$D$3:$I$2489,6,0)</f>
        <v>#N/A</v>
      </c>
      <c r="G1764" s="136"/>
      <c r="H1764" s="136"/>
      <c r="I1764" s="136"/>
      <c r="J1764" s="136"/>
      <c r="K1764" s="136"/>
      <c r="L1764" s="136"/>
      <c r="M1764" s="136"/>
      <c r="N1764" s="136"/>
      <c r="O1764" s="146"/>
      <c r="P1764" s="134">
        <f t="shared" si="28"/>
        <v>0</v>
      </c>
      <c r="Q1764" s="135" t="str">
        <f>VLOOKUP(P1764,IDCODE!$A$1:$B$96,2,0)</f>
        <v>Không</v>
      </c>
      <c r="R1764" s="135" t="e">
        <f>VLOOKUP(B1764,DS!$D$3:$P$2489,13,0)</f>
        <v>#N/A</v>
      </c>
    </row>
    <row r="1765" spans="1:18" ht="13.5">
      <c r="A1765" s="133">
        <v>1759</v>
      </c>
      <c r="B1765" s="142">
        <f>DS!D1761</f>
        <v>0</v>
      </c>
      <c r="C1765" s="143" t="e">
        <f>VLOOKUP(B1765,DS!$D$3:$I$2489,2,0)</f>
        <v>#N/A</v>
      </c>
      <c r="D1765" s="144" t="e">
        <f>VLOOKUP(B1765,DS!$D$3:$I$2489,3,0)</f>
        <v>#N/A</v>
      </c>
      <c r="E1765" s="145" t="e">
        <f>VLOOKUP(B1765,DS!$D$3:$I$2489,5,0)</f>
        <v>#N/A</v>
      </c>
      <c r="F1765" s="145" t="e">
        <f>VLOOKUP(B1765,DS!$D$3:$I$2489,6,0)</f>
        <v>#N/A</v>
      </c>
      <c r="G1765" s="136"/>
      <c r="H1765" s="136"/>
      <c r="I1765" s="136"/>
      <c r="J1765" s="136"/>
      <c r="K1765" s="136"/>
      <c r="L1765" s="136"/>
      <c r="M1765" s="136"/>
      <c r="N1765" s="136"/>
      <c r="O1765" s="146"/>
      <c r="P1765" s="134">
        <f t="shared" si="28"/>
        <v>0</v>
      </c>
      <c r="Q1765" s="135" t="str">
        <f>VLOOKUP(P1765,IDCODE!$A$1:$B$96,2,0)</f>
        <v>Không</v>
      </c>
      <c r="R1765" s="135" t="e">
        <f>VLOOKUP(B1765,DS!$D$3:$P$2489,13,0)</f>
        <v>#N/A</v>
      </c>
    </row>
    <row r="1766" spans="1:18" ht="13.5">
      <c r="A1766" s="133">
        <v>1760</v>
      </c>
      <c r="B1766" s="142">
        <f>DS!D1762</f>
        <v>0</v>
      </c>
      <c r="C1766" s="143" t="e">
        <f>VLOOKUP(B1766,DS!$D$3:$I$2489,2,0)</f>
        <v>#N/A</v>
      </c>
      <c r="D1766" s="144" t="e">
        <f>VLOOKUP(B1766,DS!$D$3:$I$2489,3,0)</f>
        <v>#N/A</v>
      </c>
      <c r="E1766" s="145" t="e">
        <f>VLOOKUP(B1766,DS!$D$3:$I$2489,5,0)</f>
        <v>#N/A</v>
      </c>
      <c r="F1766" s="145" t="e">
        <f>VLOOKUP(B1766,DS!$D$3:$I$2489,6,0)</f>
        <v>#N/A</v>
      </c>
      <c r="G1766" s="136"/>
      <c r="H1766" s="136"/>
      <c r="I1766" s="136"/>
      <c r="J1766" s="136"/>
      <c r="K1766" s="136"/>
      <c r="L1766" s="136"/>
      <c r="M1766" s="136"/>
      <c r="N1766" s="136"/>
      <c r="O1766" s="146"/>
      <c r="P1766" s="134">
        <f t="shared" si="28"/>
        <v>0</v>
      </c>
      <c r="Q1766" s="135" t="str">
        <f>VLOOKUP(P1766,IDCODE!$A$1:$B$96,2,0)</f>
        <v>Không</v>
      </c>
      <c r="R1766" s="135" t="e">
        <f>VLOOKUP(B1766,DS!$D$3:$P$2489,13,0)</f>
        <v>#N/A</v>
      </c>
    </row>
    <row r="1767" spans="1:18" ht="13.5">
      <c r="A1767" s="133">
        <v>1761</v>
      </c>
      <c r="B1767" s="142">
        <f>DS!D1763</f>
        <v>0</v>
      </c>
      <c r="C1767" s="143" t="e">
        <f>VLOOKUP(B1767,DS!$D$3:$I$2489,2,0)</f>
        <v>#N/A</v>
      </c>
      <c r="D1767" s="144" t="e">
        <f>VLOOKUP(B1767,DS!$D$3:$I$2489,3,0)</f>
        <v>#N/A</v>
      </c>
      <c r="E1767" s="145" t="e">
        <f>VLOOKUP(B1767,DS!$D$3:$I$2489,5,0)</f>
        <v>#N/A</v>
      </c>
      <c r="F1767" s="145" t="e">
        <f>VLOOKUP(B1767,DS!$D$3:$I$2489,6,0)</f>
        <v>#N/A</v>
      </c>
      <c r="G1767" s="136"/>
      <c r="H1767" s="136"/>
      <c r="I1767" s="136"/>
      <c r="J1767" s="136"/>
      <c r="K1767" s="136"/>
      <c r="L1767" s="136"/>
      <c r="M1767" s="136"/>
      <c r="N1767" s="136"/>
      <c r="O1767" s="146"/>
      <c r="P1767" s="134">
        <f t="shared" si="28"/>
        <v>0</v>
      </c>
      <c r="Q1767" s="135" t="str">
        <f>VLOOKUP(P1767,IDCODE!$A$1:$B$96,2,0)</f>
        <v>Không</v>
      </c>
      <c r="R1767" s="135" t="e">
        <f>VLOOKUP(B1767,DS!$D$3:$P$2489,13,0)</f>
        <v>#N/A</v>
      </c>
    </row>
    <row r="1768" spans="1:18" ht="13.5">
      <c r="A1768" s="133">
        <v>1762</v>
      </c>
      <c r="B1768" s="142">
        <f>DS!D1764</f>
        <v>0</v>
      </c>
      <c r="C1768" s="143" t="e">
        <f>VLOOKUP(B1768,DS!$D$3:$I$2489,2,0)</f>
        <v>#N/A</v>
      </c>
      <c r="D1768" s="144" t="e">
        <f>VLOOKUP(B1768,DS!$D$3:$I$2489,3,0)</f>
        <v>#N/A</v>
      </c>
      <c r="E1768" s="145" t="e">
        <f>VLOOKUP(B1768,DS!$D$3:$I$2489,5,0)</f>
        <v>#N/A</v>
      </c>
      <c r="F1768" s="145" t="e">
        <f>VLOOKUP(B1768,DS!$D$3:$I$2489,6,0)</f>
        <v>#N/A</v>
      </c>
      <c r="G1768" s="136"/>
      <c r="H1768" s="136"/>
      <c r="I1768" s="136"/>
      <c r="J1768" s="136"/>
      <c r="K1768" s="136"/>
      <c r="L1768" s="136"/>
      <c r="M1768" s="136"/>
      <c r="N1768" s="136"/>
      <c r="O1768" s="146"/>
      <c r="P1768" s="134">
        <f t="shared" si="28"/>
        <v>0</v>
      </c>
      <c r="Q1768" s="135" t="str">
        <f>VLOOKUP(P1768,IDCODE!$A$1:$B$96,2,0)</f>
        <v>Không</v>
      </c>
      <c r="R1768" s="135" t="e">
        <f>VLOOKUP(B1768,DS!$D$3:$P$2489,13,0)</f>
        <v>#N/A</v>
      </c>
    </row>
    <row r="1769" spans="1:18" ht="13.5">
      <c r="A1769" s="133">
        <v>1763</v>
      </c>
      <c r="B1769" s="142">
        <f>DS!D1765</f>
        <v>0</v>
      </c>
      <c r="C1769" s="143" t="e">
        <f>VLOOKUP(B1769,DS!$D$3:$I$2489,2,0)</f>
        <v>#N/A</v>
      </c>
      <c r="D1769" s="144" t="e">
        <f>VLOOKUP(B1769,DS!$D$3:$I$2489,3,0)</f>
        <v>#N/A</v>
      </c>
      <c r="E1769" s="145" t="e">
        <f>VLOOKUP(B1769,DS!$D$3:$I$2489,5,0)</f>
        <v>#N/A</v>
      </c>
      <c r="F1769" s="145" t="e">
        <f>VLOOKUP(B1769,DS!$D$3:$I$2489,6,0)</f>
        <v>#N/A</v>
      </c>
      <c r="G1769" s="136"/>
      <c r="H1769" s="136"/>
      <c r="I1769" s="136"/>
      <c r="J1769" s="136"/>
      <c r="K1769" s="136"/>
      <c r="L1769" s="136"/>
      <c r="M1769" s="136"/>
      <c r="N1769" s="136"/>
      <c r="O1769" s="146"/>
      <c r="P1769" s="134">
        <f t="shared" si="28"/>
        <v>0</v>
      </c>
      <c r="Q1769" s="135" t="str">
        <f>VLOOKUP(P1769,IDCODE!$A$1:$B$96,2,0)</f>
        <v>Không</v>
      </c>
      <c r="R1769" s="135" t="e">
        <f>VLOOKUP(B1769,DS!$D$3:$P$2489,13,0)</f>
        <v>#N/A</v>
      </c>
    </row>
    <row r="1770" spans="1:18" ht="13.5">
      <c r="A1770" s="133">
        <v>1764</v>
      </c>
      <c r="B1770" s="142">
        <f>DS!D1766</f>
        <v>0</v>
      </c>
      <c r="C1770" s="143" t="e">
        <f>VLOOKUP(B1770,DS!$D$3:$I$2489,2,0)</f>
        <v>#N/A</v>
      </c>
      <c r="D1770" s="144" t="e">
        <f>VLOOKUP(B1770,DS!$D$3:$I$2489,3,0)</f>
        <v>#N/A</v>
      </c>
      <c r="E1770" s="145" t="e">
        <f>VLOOKUP(B1770,DS!$D$3:$I$2489,5,0)</f>
        <v>#N/A</v>
      </c>
      <c r="F1770" s="145" t="e">
        <f>VLOOKUP(B1770,DS!$D$3:$I$2489,6,0)</f>
        <v>#N/A</v>
      </c>
      <c r="G1770" s="136"/>
      <c r="H1770" s="136"/>
      <c r="I1770" s="136"/>
      <c r="J1770" s="136"/>
      <c r="K1770" s="136"/>
      <c r="L1770" s="136"/>
      <c r="M1770" s="136"/>
      <c r="N1770" s="136"/>
      <c r="O1770" s="146"/>
      <c r="P1770" s="134">
        <f t="shared" si="28"/>
        <v>0</v>
      </c>
      <c r="Q1770" s="135" t="str">
        <f>VLOOKUP(P1770,IDCODE!$A$1:$B$96,2,0)</f>
        <v>Không</v>
      </c>
      <c r="R1770" s="135" t="e">
        <f>VLOOKUP(B1770,DS!$D$3:$P$2489,13,0)</f>
        <v>#N/A</v>
      </c>
    </row>
    <row r="1771" spans="1:18" ht="13.5">
      <c r="A1771" s="133">
        <v>1765</v>
      </c>
      <c r="B1771" s="142">
        <f>DS!D1767</f>
        <v>0</v>
      </c>
      <c r="C1771" s="143" t="e">
        <f>VLOOKUP(B1771,DS!$D$3:$I$2489,2,0)</f>
        <v>#N/A</v>
      </c>
      <c r="D1771" s="144" t="e">
        <f>VLOOKUP(B1771,DS!$D$3:$I$2489,3,0)</f>
        <v>#N/A</v>
      </c>
      <c r="E1771" s="145" t="e">
        <f>VLOOKUP(B1771,DS!$D$3:$I$2489,5,0)</f>
        <v>#N/A</v>
      </c>
      <c r="F1771" s="145" t="e">
        <f>VLOOKUP(B1771,DS!$D$3:$I$2489,6,0)</f>
        <v>#N/A</v>
      </c>
      <c r="G1771" s="136"/>
      <c r="H1771" s="136"/>
      <c r="I1771" s="136"/>
      <c r="J1771" s="136"/>
      <c r="K1771" s="136"/>
      <c r="L1771" s="136"/>
      <c r="M1771" s="136"/>
      <c r="N1771" s="136"/>
      <c r="O1771" s="146"/>
      <c r="P1771" s="134">
        <f t="shared" si="28"/>
        <v>0</v>
      </c>
      <c r="Q1771" s="135" t="str">
        <f>VLOOKUP(P1771,IDCODE!$A$1:$B$96,2,0)</f>
        <v>Không</v>
      </c>
      <c r="R1771" s="135" t="e">
        <f>VLOOKUP(B1771,DS!$D$3:$P$2489,13,0)</f>
        <v>#N/A</v>
      </c>
    </row>
    <row r="1772" spans="1:18" ht="13.5">
      <c r="A1772" s="133">
        <v>1766</v>
      </c>
      <c r="B1772" s="142">
        <f>DS!D1768</f>
        <v>0</v>
      </c>
      <c r="C1772" s="143" t="e">
        <f>VLOOKUP(B1772,DS!$D$3:$I$2489,2,0)</f>
        <v>#N/A</v>
      </c>
      <c r="D1772" s="144" t="e">
        <f>VLOOKUP(B1772,DS!$D$3:$I$2489,3,0)</f>
        <v>#N/A</v>
      </c>
      <c r="E1772" s="145" t="e">
        <f>VLOOKUP(B1772,DS!$D$3:$I$2489,5,0)</f>
        <v>#N/A</v>
      </c>
      <c r="F1772" s="145" t="e">
        <f>VLOOKUP(B1772,DS!$D$3:$I$2489,6,0)</f>
        <v>#N/A</v>
      </c>
      <c r="G1772" s="136"/>
      <c r="H1772" s="136"/>
      <c r="I1772" s="136"/>
      <c r="J1772" s="136"/>
      <c r="K1772" s="136"/>
      <c r="L1772" s="136"/>
      <c r="M1772" s="136"/>
      <c r="N1772" s="136"/>
      <c r="O1772" s="146"/>
      <c r="P1772" s="134">
        <f t="shared" si="28"/>
        <v>0</v>
      </c>
      <c r="Q1772" s="135" t="str">
        <f>VLOOKUP(P1772,IDCODE!$A$1:$B$96,2,0)</f>
        <v>Không</v>
      </c>
      <c r="R1772" s="135" t="e">
        <f>VLOOKUP(B1772,DS!$D$3:$P$2489,13,0)</f>
        <v>#N/A</v>
      </c>
    </row>
    <row r="1773" spans="1:18" ht="13.5">
      <c r="A1773" s="133">
        <v>1767</v>
      </c>
      <c r="B1773" s="142">
        <f>DS!D1769</f>
        <v>0</v>
      </c>
      <c r="C1773" s="143" t="e">
        <f>VLOOKUP(B1773,DS!$D$3:$I$2489,2,0)</f>
        <v>#N/A</v>
      </c>
      <c r="D1773" s="144" t="e">
        <f>VLOOKUP(B1773,DS!$D$3:$I$2489,3,0)</f>
        <v>#N/A</v>
      </c>
      <c r="E1773" s="145" t="e">
        <f>VLOOKUP(B1773,DS!$D$3:$I$2489,5,0)</f>
        <v>#N/A</v>
      </c>
      <c r="F1773" s="145" t="e">
        <f>VLOOKUP(B1773,DS!$D$3:$I$2489,6,0)</f>
        <v>#N/A</v>
      </c>
      <c r="G1773" s="136"/>
      <c r="H1773" s="136"/>
      <c r="I1773" s="136"/>
      <c r="J1773" s="136"/>
      <c r="K1773" s="136"/>
      <c r="L1773" s="136"/>
      <c r="M1773" s="136"/>
      <c r="N1773" s="136"/>
      <c r="O1773" s="146"/>
      <c r="P1773" s="134">
        <f t="shared" si="28"/>
        <v>0</v>
      </c>
      <c r="Q1773" s="135" t="str">
        <f>VLOOKUP(P1773,IDCODE!$A$1:$B$96,2,0)</f>
        <v>Không</v>
      </c>
      <c r="R1773" s="135" t="e">
        <f>VLOOKUP(B1773,DS!$D$3:$P$2489,13,0)</f>
        <v>#N/A</v>
      </c>
    </row>
    <row r="1774" spans="1:18" ht="13.5">
      <c r="A1774" s="133">
        <v>1768</v>
      </c>
      <c r="B1774" s="142">
        <f>DS!D1770</f>
        <v>0</v>
      </c>
      <c r="C1774" s="143" t="e">
        <f>VLOOKUP(B1774,DS!$D$3:$I$2489,2,0)</f>
        <v>#N/A</v>
      </c>
      <c r="D1774" s="144" t="e">
        <f>VLOOKUP(B1774,DS!$D$3:$I$2489,3,0)</f>
        <v>#N/A</v>
      </c>
      <c r="E1774" s="145" t="e">
        <f>VLOOKUP(B1774,DS!$D$3:$I$2489,5,0)</f>
        <v>#N/A</v>
      </c>
      <c r="F1774" s="145" t="e">
        <f>VLOOKUP(B1774,DS!$D$3:$I$2489,6,0)</f>
        <v>#N/A</v>
      </c>
      <c r="G1774" s="136"/>
      <c r="H1774" s="136"/>
      <c r="I1774" s="136"/>
      <c r="J1774" s="136"/>
      <c r="K1774" s="136"/>
      <c r="L1774" s="136"/>
      <c r="M1774" s="136"/>
      <c r="N1774" s="136"/>
      <c r="O1774" s="146"/>
      <c r="P1774" s="134">
        <f t="shared" si="28"/>
        <v>0</v>
      </c>
      <c r="Q1774" s="135" t="str">
        <f>VLOOKUP(P1774,IDCODE!$A$1:$B$96,2,0)</f>
        <v>Không</v>
      </c>
      <c r="R1774" s="135" t="e">
        <f>VLOOKUP(B1774,DS!$D$3:$P$2489,13,0)</f>
        <v>#N/A</v>
      </c>
    </row>
    <row r="1775" spans="1:18" ht="13.5">
      <c r="A1775" s="133">
        <v>1769</v>
      </c>
      <c r="B1775" s="142">
        <f>DS!D1771</f>
        <v>0</v>
      </c>
      <c r="C1775" s="143" t="e">
        <f>VLOOKUP(B1775,DS!$D$3:$I$2489,2,0)</f>
        <v>#N/A</v>
      </c>
      <c r="D1775" s="144" t="e">
        <f>VLOOKUP(B1775,DS!$D$3:$I$2489,3,0)</f>
        <v>#N/A</v>
      </c>
      <c r="E1775" s="145" t="e">
        <f>VLOOKUP(B1775,DS!$D$3:$I$2489,5,0)</f>
        <v>#N/A</v>
      </c>
      <c r="F1775" s="145" t="e">
        <f>VLOOKUP(B1775,DS!$D$3:$I$2489,6,0)</f>
        <v>#N/A</v>
      </c>
      <c r="G1775" s="136"/>
      <c r="H1775" s="136"/>
      <c r="I1775" s="136"/>
      <c r="J1775" s="136"/>
      <c r="K1775" s="136"/>
      <c r="L1775" s="136"/>
      <c r="M1775" s="136"/>
      <c r="N1775" s="136"/>
      <c r="O1775" s="146"/>
      <c r="P1775" s="134">
        <f t="shared" si="28"/>
        <v>0</v>
      </c>
      <c r="Q1775" s="135" t="str">
        <f>VLOOKUP(P1775,IDCODE!$A$1:$B$96,2,0)</f>
        <v>Không</v>
      </c>
      <c r="R1775" s="135" t="e">
        <f>VLOOKUP(B1775,DS!$D$3:$P$2489,13,0)</f>
        <v>#N/A</v>
      </c>
    </row>
    <row r="1776" spans="1:18" ht="13.5">
      <c r="A1776" s="133">
        <v>1770</v>
      </c>
      <c r="B1776" s="142">
        <f>DS!D1772</f>
        <v>0</v>
      </c>
      <c r="C1776" s="143" t="e">
        <f>VLOOKUP(B1776,DS!$D$3:$I$2489,2,0)</f>
        <v>#N/A</v>
      </c>
      <c r="D1776" s="144" t="e">
        <f>VLOOKUP(B1776,DS!$D$3:$I$2489,3,0)</f>
        <v>#N/A</v>
      </c>
      <c r="E1776" s="145" t="e">
        <f>VLOOKUP(B1776,DS!$D$3:$I$2489,5,0)</f>
        <v>#N/A</v>
      </c>
      <c r="F1776" s="145" t="e">
        <f>VLOOKUP(B1776,DS!$D$3:$I$2489,6,0)</f>
        <v>#N/A</v>
      </c>
      <c r="G1776" s="136"/>
      <c r="H1776" s="136"/>
      <c r="I1776" s="136"/>
      <c r="J1776" s="136"/>
      <c r="K1776" s="136"/>
      <c r="L1776" s="136"/>
      <c r="M1776" s="136"/>
      <c r="N1776" s="136"/>
      <c r="O1776" s="146"/>
      <c r="P1776" s="134">
        <f t="shared" si="28"/>
        <v>0</v>
      </c>
      <c r="Q1776" s="135" t="str">
        <f>VLOOKUP(P1776,IDCODE!$A$1:$B$96,2,0)</f>
        <v>Không</v>
      </c>
      <c r="R1776" s="135" t="e">
        <f>VLOOKUP(B1776,DS!$D$3:$P$2489,13,0)</f>
        <v>#N/A</v>
      </c>
    </row>
    <row r="1777" spans="1:18" ht="13.5">
      <c r="A1777" s="133">
        <v>1771</v>
      </c>
      <c r="B1777" s="142">
        <f>DS!D1773</f>
        <v>0</v>
      </c>
      <c r="C1777" s="143" t="e">
        <f>VLOOKUP(B1777,DS!$D$3:$I$2489,2,0)</f>
        <v>#N/A</v>
      </c>
      <c r="D1777" s="144" t="e">
        <f>VLOOKUP(B1777,DS!$D$3:$I$2489,3,0)</f>
        <v>#N/A</v>
      </c>
      <c r="E1777" s="145" t="e">
        <f>VLOOKUP(B1777,DS!$D$3:$I$2489,5,0)</f>
        <v>#N/A</v>
      </c>
      <c r="F1777" s="145" t="e">
        <f>VLOOKUP(B1777,DS!$D$3:$I$2489,6,0)</f>
        <v>#N/A</v>
      </c>
      <c r="G1777" s="136"/>
      <c r="H1777" s="136"/>
      <c r="I1777" s="136"/>
      <c r="J1777" s="136"/>
      <c r="K1777" s="136"/>
      <c r="L1777" s="136"/>
      <c r="M1777" s="136"/>
      <c r="N1777" s="136"/>
      <c r="O1777" s="146"/>
      <c r="P1777" s="134">
        <f t="shared" si="28"/>
        <v>0</v>
      </c>
      <c r="Q1777" s="135" t="str">
        <f>VLOOKUP(P1777,IDCODE!$A$1:$B$96,2,0)</f>
        <v>Không</v>
      </c>
      <c r="R1777" s="135" t="e">
        <f>VLOOKUP(B1777,DS!$D$3:$P$2489,13,0)</f>
        <v>#N/A</v>
      </c>
    </row>
    <row r="1778" spans="1:18" ht="13.5">
      <c r="A1778" s="133">
        <v>1772</v>
      </c>
      <c r="B1778" s="142">
        <f>DS!D1774</f>
        <v>0</v>
      </c>
      <c r="C1778" s="143" t="e">
        <f>VLOOKUP(B1778,DS!$D$3:$I$2489,2,0)</f>
        <v>#N/A</v>
      </c>
      <c r="D1778" s="144" t="e">
        <f>VLOOKUP(B1778,DS!$D$3:$I$2489,3,0)</f>
        <v>#N/A</v>
      </c>
      <c r="E1778" s="145" t="e">
        <f>VLOOKUP(B1778,DS!$D$3:$I$2489,5,0)</f>
        <v>#N/A</v>
      </c>
      <c r="F1778" s="145" t="e">
        <f>VLOOKUP(B1778,DS!$D$3:$I$2489,6,0)</f>
        <v>#N/A</v>
      </c>
      <c r="G1778" s="136"/>
      <c r="H1778" s="136"/>
      <c r="I1778" s="136"/>
      <c r="J1778" s="136"/>
      <c r="K1778" s="136"/>
      <c r="L1778" s="136"/>
      <c r="M1778" s="136"/>
      <c r="N1778" s="136"/>
      <c r="O1778" s="146"/>
      <c r="P1778" s="134">
        <f t="shared" si="28"/>
        <v>0</v>
      </c>
      <c r="Q1778" s="135" t="str">
        <f>VLOOKUP(P1778,IDCODE!$A$1:$B$96,2,0)</f>
        <v>Không</v>
      </c>
      <c r="R1778" s="135" t="e">
        <f>VLOOKUP(B1778,DS!$D$3:$P$2489,13,0)</f>
        <v>#N/A</v>
      </c>
    </row>
    <row r="1779" spans="1:18" ht="13.5">
      <c r="A1779" s="133">
        <v>1773</v>
      </c>
      <c r="B1779" s="142">
        <f>DS!D1775</f>
        <v>0</v>
      </c>
      <c r="C1779" s="143" t="e">
        <f>VLOOKUP(B1779,DS!$D$3:$I$2489,2,0)</f>
        <v>#N/A</v>
      </c>
      <c r="D1779" s="144" t="e">
        <f>VLOOKUP(B1779,DS!$D$3:$I$2489,3,0)</f>
        <v>#N/A</v>
      </c>
      <c r="E1779" s="145" t="e">
        <f>VLOOKUP(B1779,DS!$D$3:$I$2489,5,0)</f>
        <v>#N/A</v>
      </c>
      <c r="F1779" s="145" t="e">
        <f>VLOOKUP(B1779,DS!$D$3:$I$2489,6,0)</f>
        <v>#N/A</v>
      </c>
      <c r="G1779" s="136"/>
      <c r="H1779" s="136"/>
      <c r="I1779" s="136"/>
      <c r="J1779" s="136"/>
      <c r="K1779" s="136"/>
      <c r="L1779" s="136"/>
      <c r="M1779" s="136"/>
      <c r="N1779" s="136"/>
      <c r="O1779" s="146"/>
      <c r="P1779" s="134">
        <f t="shared" si="28"/>
        <v>0</v>
      </c>
      <c r="Q1779" s="135" t="str">
        <f>VLOOKUP(P1779,IDCODE!$A$1:$B$96,2,0)</f>
        <v>Không</v>
      </c>
      <c r="R1779" s="135" t="e">
        <f>VLOOKUP(B1779,DS!$D$3:$P$2489,13,0)</f>
        <v>#N/A</v>
      </c>
    </row>
    <row r="1780" spans="1:18" ht="13.5">
      <c r="A1780" s="133">
        <v>1774</v>
      </c>
      <c r="B1780" s="142">
        <f>DS!D1776</f>
        <v>0</v>
      </c>
      <c r="C1780" s="143" t="e">
        <f>VLOOKUP(B1780,DS!$D$3:$I$2489,2,0)</f>
        <v>#N/A</v>
      </c>
      <c r="D1780" s="144" t="e">
        <f>VLOOKUP(B1780,DS!$D$3:$I$2489,3,0)</f>
        <v>#N/A</v>
      </c>
      <c r="E1780" s="145" t="e">
        <f>VLOOKUP(B1780,DS!$D$3:$I$2489,5,0)</f>
        <v>#N/A</v>
      </c>
      <c r="F1780" s="145" t="e">
        <f>VLOOKUP(B1780,DS!$D$3:$I$2489,6,0)</f>
        <v>#N/A</v>
      </c>
      <c r="G1780" s="136"/>
      <c r="H1780" s="136"/>
      <c r="I1780" s="136"/>
      <c r="J1780" s="136"/>
      <c r="K1780" s="136"/>
      <c r="L1780" s="136"/>
      <c r="M1780" s="136"/>
      <c r="N1780" s="136"/>
      <c r="O1780" s="146"/>
      <c r="P1780" s="134">
        <f t="shared" si="28"/>
        <v>0</v>
      </c>
      <c r="Q1780" s="135" t="str">
        <f>VLOOKUP(P1780,IDCODE!$A$1:$B$96,2,0)</f>
        <v>Không</v>
      </c>
      <c r="R1780" s="135" t="e">
        <f>VLOOKUP(B1780,DS!$D$3:$P$2489,13,0)</f>
        <v>#N/A</v>
      </c>
    </row>
    <row r="1781" spans="1:18" ht="13.5">
      <c r="A1781" s="133">
        <v>1775</v>
      </c>
      <c r="B1781" s="142">
        <f>DS!D1777</f>
        <v>0</v>
      </c>
      <c r="C1781" s="143" t="e">
        <f>VLOOKUP(B1781,DS!$D$3:$I$2489,2,0)</f>
        <v>#N/A</v>
      </c>
      <c r="D1781" s="144" t="e">
        <f>VLOOKUP(B1781,DS!$D$3:$I$2489,3,0)</f>
        <v>#N/A</v>
      </c>
      <c r="E1781" s="145" t="e">
        <f>VLOOKUP(B1781,DS!$D$3:$I$2489,5,0)</f>
        <v>#N/A</v>
      </c>
      <c r="F1781" s="145" t="e">
        <f>VLOOKUP(B1781,DS!$D$3:$I$2489,6,0)</f>
        <v>#N/A</v>
      </c>
      <c r="G1781" s="136"/>
      <c r="H1781" s="136"/>
      <c r="I1781" s="136"/>
      <c r="J1781" s="136"/>
      <c r="K1781" s="136"/>
      <c r="L1781" s="136"/>
      <c r="M1781" s="136"/>
      <c r="N1781" s="136"/>
      <c r="O1781" s="146"/>
      <c r="P1781" s="134">
        <f t="shared" si="28"/>
        <v>0</v>
      </c>
      <c r="Q1781" s="135" t="str">
        <f>VLOOKUP(P1781,IDCODE!$A$1:$B$96,2,0)</f>
        <v>Không</v>
      </c>
      <c r="R1781" s="135" t="e">
        <f>VLOOKUP(B1781,DS!$D$3:$P$2489,13,0)</f>
        <v>#N/A</v>
      </c>
    </row>
    <row r="1782" spans="1:18" ht="13.5">
      <c r="A1782" s="133">
        <v>1776</v>
      </c>
      <c r="B1782" s="142">
        <f>DS!D1778</f>
        <v>0</v>
      </c>
      <c r="C1782" s="143" t="e">
        <f>VLOOKUP(B1782,DS!$D$3:$I$2489,2,0)</f>
        <v>#N/A</v>
      </c>
      <c r="D1782" s="144" t="e">
        <f>VLOOKUP(B1782,DS!$D$3:$I$2489,3,0)</f>
        <v>#N/A</v>
      </c>
      <c r="E1782" s="145" t="e">
        <f>VLOOKUP(B1782,DS!$D$3:$I$2489,5,0)</f>
        <v>#N/A</v>
      </c>
      <c r="F1782" s="145" t="e">
        <f>VLOOKUP(B1782,DS!$D$3:$I$2489,6,0)</f>
        <v>#N/A</v>
      </c>
      <c r="G1782" s="136"/>
      <c r="H1782" s="136"/>
      <c r="I1782" s="136"/>
      <c r="J1782" s="136"/>
      <c r="K1782" s="136"/>
      <c r="L1782" s="136"/>
      <c r="M1782" s="136"/>
      <c r="N1782" s="136"/>
      <c r="O1782" s="146"/>
      <c r="P1782" s="134">
        <f t="shared" si="28"/>
        <v>0</v>
      </c>
      <c r="Q1782" s="135" t="str">
        <f>VLOOKUP(P1782,IDCODE!$A$1:$B$96,2,0)</f>
        <v>Không</v>
      </c>
      <c r="R1782" s="135" t="e">
        <f>VLOOKUP(B1782,DS!$D$3:$P$2489,13,0)</f>
        <v>#N/A</v>
      </c>
    </row>
    <row r="1783" spans="1:18" ht="13.5">
      <c r="A1783" s="133">
        <v>1777</v>
      </c>
      <c r="B1783" s="142">
        <f>DS!D1779</f>
        <v>0</v>
      </c>
      <c r="C1783" s="143" t="e">
        <f>VLOOKUP(B1783,DS!$D$3:$I$2489,2,0)</f>
        <v>#N/A</v>
      </c>
      <c r="D1783" s="144" t="e">
        <f>VLOOKUP(B1783,DS!$D$3:$I$2489,3,0)</f>
        <v>#N/A</v>
      </c>
      <c r="E1783" s="145" t="e">
        <f>VLOOKUP(B1783,DS!$D$3:$I$2489,5,0)</f>
        <v>#N/A</v>
      </c>
      <c r="F1783" s="145" t="e">
        <f>VLOOKUP(B1783,DS!$D$3:$I$2489,6,0)</f>
        <v>#N/A</v>
      </c>
      <c r="G1783" s="136"/>
      <c r="H1783" s="136"/>
      <c r="I1783" s="136"/>
      <c r="J1783" s="136"/>
      <c r="K1783" s="136"/>
      <c r="L1783" s="136"/>
      <c r="M1783" s="136"/>
      <c r="N1783" s="136"/>
      <c r="O1783" s="146"/>
      <c r="P1783" s="134">
        <f t="shared" si="28"/>
        <v>0</v>
      </c>
      <c r="Q1783" s="135" t="str">
        <f>VLOOKUP(P1783,IDCODE!$A$1:$B$96,2,0)</f>
        <v>Không</v>
      </c>
      <c r="R1783" s="135" t="e">
        <f>VLOOKUP(B1783,DS!$D$3:$P$2489,13,0)</f>
        <v>#N/A</v>
      </c>
    </row>
    <row r="1784" spans="1:18" ht="13.5">
      <c r="A1784" s="133">
        <v>1778</v>
      </c>
      <c r="B1784" s="142">
        <f>DS!D1780</f>
        <v>0</v>
      </c>
      <c r="C1784" s="143" t="e">
        <f>VLOOKUP(B1784,DS!$D$3:$I$2489,2,0)</f>
        <v>#N/A</v>
      </c>
      <c r="D1784" s="144" t="e">
        <f>VLOOKUP(B1784,DS!$D$3:$I$2489,3,0)</f>
        <v>#N/A</v>
      </c>
      <c r="E1784" s="145" t="e">
        <f>VLOOKUP(B1784,DS!$D$3:$I$2489,5,0)</f>
        <v>#N/A</v>
      </c>
      <c r="F1784" s="145" t="e">
        <f>VLOOKUP(B1784,DS!$D$3:$I$2489,6,0)</f>
        <v>#N/A</v>
      </c>
      <c r="G1784" s="136"/>
      <c r="H1784" s="136"/>
      <c r="I1784" s="136"/>
      <c r="J1784" s="136"/>
      <c r="K1784" s="136"/>
      <c r="L1784" s="136"/>
      <c r="M1784" s="136"/>
      <c r="N1784" s="136"/>
      <c r="O1784" s="146"/>
      <c r="P1784" s="134">
        <f t="shared" si="28"/>
        <v>0</v>
      </c>
      <c r="Q1784" s="135" t="str">
        <f>VLOOKUP(P1784,IDCODE!$A$1:$B$96,2,0)</f>
        <v>Không</v>
      </c>
      <c r="R1784" s="135" t="e">
        <f>VLOOKUP(B1784,DS!$D$3:$P$2489,13,0)</f>
        <v>#N/A</v>
      </c>
    </row>
    <row r="1785" spans="1:18" ht="13.5">
      <c r="A1785" s="133">
        <v>1779</v>
      </c>
      <c r="B1785" s="142">
        <f>DS!D1781</f>
        <v>0</v>
      </c>
      <c r="C1785" s="143" t="e">
        <f>VLOOKUP(B1785,DS!$D$3:$I$2489,2,0)</f>
        <v>#N/A</v>
      </c>
      <c r="D1785" s="144" t="e">
        <f>VLOOKUP(B1785,DS!$D$3:$I$2489,3,0)</f>
        <v>#N/A</v>
      </c>
      <c r="E1785" s="145" t="e">
        <f>VLOOKUP(B1785,DS!$D$3:$I$2489,5,0)</f>
        <v>#N/A</v>
      </c>
      <c r="F1785" s="145" t="e">
        <f>VLOOKUP(B1785,DS!$D$3:$I$2489,6,0)</f>
        <v>#N/A</v>
      </c>
      <c r="G1785" s="136"/>
      <c r="H1785" s="136"/>
      <c r="I1785" s="136"/>
      <c r="J1785" s="136"/>
      <c r="K1785" s="136"/>
      <c r="L1785" s="136"/>
      <c r="M1785" s="136"/>
      <c r="N1785" s="136"/>
      <c r="O1785" s="146"/>
      <c r="P1785" s="134">
        <f t="shared" si="28"/>
        <v>0</v>
      </c>
      <c r="Q1785" s="135" t="str">
        <f>VLOOKUP(P1785,IDCODE!$A$1:$B$96,2,0)</f>
        <v>Không</v>
      </c>
      <c r="R1785" s="135" t="e">
        <f>VLOOKUP(B1785,DS!$D$3:$P$2489,13,0)</f>
        <v>#N/A</v>
      </c>
    </row>
    <row r="1786" spans="1:18" ht="13.5">
      <c r="A1786" s="133">
        <v>1780</v>
      </c>
      <c r="B1786" s="142">
        <f>DS!D1782</f>
        <v>0</v>
      </c>
      <c r="C1786" s="143" t="e">
        <f>VLOOKUP(B1786,DS!$D$3:$I$2489,2,0)</f>
        <v>#N/A</v>
      </c>
      <c r="D1786" s="144" t="e">
        <f>VLOOKUP(B1786,DS!$D$3:$I$2489,3,0)</f>
        <v>#N/A</v>
      </c>
      <c r="E1786" s="145" t="e">
        <f>VLOOKUP(B1786,DS!$D$3:$I$2489,5,0)</f>
        <v>#N/A</v>
      </c>
      <c r="F1786" s="145" t="e">
        <f>VLOOKUP(B1786,DS!$D$3:$I$2489,6,0)</f>
        <v>#N/A</v>
      </c>
      <c r="G1786" s="136"/>
      <c r="H1786" s="136"/>
      <c r="I1786" s="136"/>
      <c r="J1786" s="136"/>
      <c r="K1786" s="136"/>
      <c r="L1786" s="136"/>
      <c r="M1786" s="136"/>
      <c r="N1786" s="136"/>
      <c r="O1786" s="146"/>
      <c r="P1786" s="134">
        <f t="shared" si="28"/>
        <v>0</v>
      </c>
      <c r="Q1786" s="135" t="str">
        <f>VLOOKUP(P1786,IDCODE!$A$1:$B$96,2,0)</f>
        <v>Không</v>
      </c>
      <c r="R1786" s="135" t="e">
        <f>VLOOKUP(B1786,DS!$D$3:$P$2489,13,0)</f>
        <v>#N/A</v>
      </c>
    </row>
    <row r="1787" spans="1:18" ht="13.5">
      <c r="A1787" s="133">
        <v>1781</v>
      </c>
      <c r="B1787" s="142">
        <f>DS!D1783</f>
        <v>0</v>
      </c>
      <c r="C1787" s="143" t="e">
        <f>VLOOKUP(B1787,DS!$D$3:$I$2489,2,0)</f>
        <v>#N/A</v>
      </c>
      <c r="D1787" s="144" t="e">
        <f>VLOOKUP(B1787,DS!$D$3:$I$2489,3,0)</f>
        <v>#N/A</v>
      </c>
      <c r="E1787" s="145" t="e">
        <f>VLOOKUP(B1787,DS!$D$3:$I$2489,5,0)</f>
        <v>#N/A</v>
      </c>
      <c r="F1787" s="145" t="e">
        <f>VLOOKUP(B1787,DS!$D$3:$I$2489,6,0)</f>
        <v>#N/A</v>
      </c>
      <c r="G1787" s="136"/>
      <c r="H1787" s="136"/>
      <c r="I1787" s="136"/>
      <c r="J1787" s="136"/>
      <c r="K1787" s="136"/>
      <c r="L1787" s="136"/>
      <c r="M1787" s="136"/>
      <c r="N1787" s="136"/>
      <c r="O1787" s="146"/>
      <c r="P1787" s="134">
        <f t="shared" si="28"/>
        <v>0</v>
      </c>
      <c r="Q1787" s="135" t="str">
        <f>VLOOKUP(P1787,IDCODE!$A$1:$B$96,2,0)</f>
        <v>Không</v>
      </c>
      <c r="R1787" s="135" t="e">
        <f>VLOOKUP(B1787,DS!$D$3:$P$2489,13,0)</f>
        <v>#N/A</v>
      </c>
    </row>
    <row r="1788" spans="1:18" ht="13.5">
      <c r="A1788" s="133">
        <v>1782</v>
      </c>
      <c r="B1788" s="142">
        <f>DS!D1784</f>
        <v>0</v>
      </c>
      <c r="C1788" s="143" t="e">
        <f>VLOOKUP(B1788,DS!$D$3:$I$2489,2,0)</f>
        <v>#N/A</v>
      </c>
      <c r="D1788" s="144" t="e">
        <f>VLOOKUP(B1788,DS!$D$3:$I$2489,3,0)</f>
        <v>#N/A</v>
      </c>
      <c r="E1788" s="145" t="e">
        <f>VLOOKUP(B1788,DS!$D$3:$I$2489,5,0)</f>
        <v>#N/A</v>
      </c>
      <c r="F1788" s="145" t="e">
        <f>VLOOKUP(B1788,DS!$D$3:$I$2489,6,0)</f>
        <v>#N/A</v>
      </c>
      <c r="G1788" s="136"/>
      <c r="H1788" s="136"/>
      <c r="I1788" s="136"/>
      <c r="J1788" s="136"/>
      <c r="K1788" s="136"/>
      <c r="L1788" s="136"/>
      <c r="M1788" s="136"/>
      <c r="N1788" s="136"/>
      <c r="O1788" s="146"/>
      <c r="P1788" s="134">
        <f t="shared" si="28"/>
        <v>0</v>
      </c>
      <c r="Q1788" s="135" t="str">
        <f>VLOOKUP(P1788,IDCODE!$A$1:$B$96,2,0)</f>
        <v>Không</v>
      </c>
      <c r="R1788" s="135" t="e">
        <f>VLOOKUP(B1788,DS!$D$3:$P$2489,13,0)</f>
        <v>#N/A</v>
      </c>
    </row>
    <row r="1789" spans="1:18" ht="13.5">
      <c r="A1789" s="133">
        <v>1783</v>
      </c>
      <c r="B1789" s="142">
        <f>DS!D1785</f>
        <v>0</v>
      </c>
      <c r="C1789" s="143" t="e">
        <f>VLOOKUP(B1789,DS!$D$3:$I$2489,2,0)</f>
        <v>#N/A</v>
      </c>
      <c r="D1789" s="144" t="e">
        <f>VLOOKUP(B1789,DS!$D$3:$I$2489,3,0)</f>
        <v>#N/A</v>
      </c>
      <c r="E1789" s="145" t="e">
        <f>VLOOKUP(B1789,DS!$D$3:$I$2489,5,0)</f>
        <v>#N/A</v>
      </c>
      <c r="F1789" s="145" t="e">
        <f>VLOOKUP(B1789,DS!$D$3:$I$2489,6,0)</f>
        <v>#N/A</v>
      </c>
      <c r="G1789" s="136"/>
      <c r="H1789" s="136"/>
      <c r="I1789" s="136"/>
      <c r="J1789" s="136"/>
      <c r="K1789" s="136"/>
      <c r="L1789" s="136"/>
      <c r="M1789" s="136"/>
      <c r="N1789" s="136"/>
      <c r="O1789" s="146"/>
      <c r="P1789" s="134">
        <f t="shared" si="28"/>
        <v>0</v>
      </c>
      <c r="Q1789" s="135" t="str">
        <f>VLOOKUP(P1789,IDCODE!$A$1:$B$96,2,0)</f>
        <v>Không</v>
      </c>
      <c r="R1789" s="135" t="e">
        <f>VLOOKUP(B1789,DS!$D$3:$P$2489,13,0)</f>
        <v>#N/A</v>
      </c>
    </row>
    <row r="1790" spans="1:18" ht="13.5">
      <c r="A1790" s="133">
        <v>1784</v>
      </c>
      <c r="B1790" s="142">
        <f>DS!D1786</f>
        <v>0</v>
      </c>
      <c r="C1790" s="143" t="e">
        <f>VLOOKUP(B1790,DS!$D$3:$I$2489,2,0)</f>
        <v>#N/A</v>
      </c>
      <c r="D1790" s="144" t="e">
        <f>VLOOKUP(B1790,DS!$D$3:$I$2489,3,0)</f>
        <v>#N/A</v>
      </c>
      <c r="E1790" s="145" t="e">
        <f>VLOOKUP(B1790,DS!$D$3:$I$2489,5,0)</f>
        <v>#N/A</v>
      </c>
      <c r="F1790" s="145" t="e">
        <f>VLOOKUP(B1790,DS!$D$3:$I$2489,6,0)</f>
        <v>#N/A</v>
      </c>
      <c r="G1790" s="136"/>
      <c r="H1790" s="136"/>
      <c r="I1790" s="136"/>
      <c r="J1790" s="136"/>
      <c r="K1790" s="136"/>
      <c r="L1790" s="136"/>
      <c r="M1790" s="136"/>
      <c r="N1790" s="136"/>
      <c r="O1790" s="146"/>
      <c r="P1790" s="134">
        <f t="shared" si="28"/>
        <v>0</v>
      </c>
      <c r="Q1790" s="135" t="str">
        <f>VLOOKUP(P1790,IDCODE!$A$1:$B$96,2,0)</f>
        <v>Không</v>
      </c>
      <c r="R1790" s="135" t="e">
        <f>VLOOKUP(B1790,DS!$D$3:$P$2489,13,0)</f>
        <v>#N/A</v>
      </c>
    </row>
    <row r="1791" spans="1:18" ht="13.5">
      <c r="A1791" s="133">
        <v>1785</v>
      </c>
      <c r="B1791" s="142">
        <f>DS!D1787</f>
        <v>0</v>
      </c>
      <c r="C1791" s="143" t="e">
        <f>VLOOKUP(B1791,DS!$D$3:$I$2489,2,0)</f>
        <v>#N/A</v>
      </c>
      <c r="D1791" s="144" t="e">
        <f>VLOOKUP(B1791,DS!$D$3:$I$2489,3,0)</f>
        <v>#N/A</v>
      </c>
      <c r="E1791" s="145" t="e">
        <f>VLOOKUP(B1791,DS!$D$3:$I$2489,5,0)</f>
        <v>#N/A</v>
      </c>
      <c r="F1791" s="145" t="e">
        <f>VLOOKUP(B1791,DS!$D$3:$I$2489,6,0)</f>
        <v>#N/A</v>
      </c>
      <c r="G1791" s="136"/>
      <c r="H1791" s="136"/>
      <c r="I1791" s="136"/>
      <c r="J1791" s="136"/>
      <c r="K1791" s="136"/>
      <c r="L1791" s="136"/>
      <c r="M1791" s="136"/>
      <c r="N1791" s="136"/>
      <c r="O1791" s="146"/>
      <c r="P1791" s="134">
        <f t="shared" si="28"/>
        <v>0</v>
      </c>
      <c r="Q1791" s="135" t="str">
        <f>VLOOKUP(P1791,IDCODE!$A$1:$B$96,2,0)</f>
        <v>Không</v>
      </c>
      <c r="R1791" s="135" t="e">
        <f>VLOOKUP(B1791,DS!$D$3:$P$2489,13,0)</f>
        <v>#N/A</v>
      </c>
    </row>
    <row r="1792" spans="1:18" ht="13.5">
      <c r="A1792" s="133">
        <v>1786</v>
      </c>
      <c r="B1792" s="142">
        <f>DS!D1788</f>
        <v>0</v>
      </c>
      <c r="C1792" s="143" t="e">
        <f>VLOOKUP(B1792,DS!$D$3:$I$2489,2,0)</f>
        <v>#N/A</v>
      </c>
      <c r="D1792" s="144" t="e">
        <f>VLOOKUP(B1792,DS!$D$3:$I$2489,3,0)</f>
        <v>#N/A</v>
      </c>
      <c r="E1792" s="145" t="e">
        <f>VLOOKUP(B1792,DS!$D$3:$I$2489,5,0)</f>
        <v>#N/A</v>
      </c>
      <c r="F1792" s="145" t="e">
        <f>VLOOKUP(B1792,DS!$D$3:$I$2489,6,0)</f>
        <v>#N/A</v>
      </c>
      <c r="G1792" s="136"/>
      <c r="H1792" s="136"/>
      <c r="I1792" s="136"/>
      <c r="J1792" s="136"/>
      <c r="K1792" s="136"/>
      <c r="L1792" s="136"/>
      <c r="M1792" s="136"/>
      <c r="N1792" s="136"/>
      <c r="O1792" s="146"/>
      <c r="P1792" s="134">
        <f t="shared" si="28"/>
        <v>0</v>
      </c>
      <c r="Q1792" s="135" t="str">
        <f>VLOOKUP(P1792,IDCODE!$A$1:$B$96,2,0)</f>
        <v>Không</v>
      </c>
      <c r="R1792" s="135" t="e">
        <f>VLOOKUP(B1792,DS!$D$3:$P$2489,13,0)</f>
        <v>#N/A</v>
      </c>
    </row>
  </sheetData>
  <autoFilter ref="A6:T472"/>
  <mergeCells count="11">
    <mergeCell ref="R5:R6"/>
    <mergeCell ref="A1:C1"/>
    <mergeCell ref="D1:Q1"/>
    <mergeCell ref="A2:C2"/>
    <mergeCell ref="A5:A6"/>
    <mergeCell ref="B5:B6"/>
    <mergeCell ref="C5:C6"/>
    <mergeCell ref="D5:D6"/>
    <mergeCell ref="E5:E6"/>
    <mergeCell ref="F5:F6"/>
    <mergeCell ref="Q5:Q6"/>
  </mergeCells>
  <conditionalFormatting sqref="P473:P474">
    <cfRule type="cellIs" dxfId="26" priority="2" stopIfTrue="1" operator="equal">
      <formula>"P"</formula>
    </cfRule>
    <cfRule type="cellIs" dxfId="25" priority="3" stopIfTrue="1" operator="lessThan">
      <formula>5</formula>
    </cfRule>
  </conditionalFormatting>
  <conditionalFormatting sqref="P7:P1792">
    <cfRule type="cellIs" dxfId="24" priority="1" stopIfTrue="1" operator="lessThan">
      <formula>4</formula>
    </cfRule>
  </conditionalFormatting>
  <printOptions horizontalCentered="1"/>
  <pageMargins left="0" right="0" top="0.25" bottom="0.25" header="0.5" footer="0.5"/>
  <pageSetup paperSize="9" orientation="landscape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4"/>
  <dimension ref="A1:B96"/>
  <sheetViews>
    <sheetView topLeftCell="A53" workbookViewId="0">
      <selection activeCell="K88" sqref="K88"/>
    </sheetView>
  </sheetViews>
  <sheetFormatPr defaultRowHeight="12.75"/>
  <cols>
    <col min="1" max="16384" width="9.140625" style="138"/>
  </cols>
  <sheetData>
    <row r="1" spans="1:2">
      <c r="A1" s="133">
        <v>1</v>
      </c>
      <c r="B1" s="133" t="s">
        <v>78</v>
      </c>
    </row>
    <row r="2" spans="1:2">
      <c r="A2" s="133">
        <v>2</v>
      </c>
      <c r="B2" s="133" t="s">
        <v>79</v>
      </c>
    </row>
    <row r="3" spans="1:2">
      <c r="A3" s="133">
        <v>3</v>
      </c>
      <c r="B3" s="133" t="s">
        <v>80</v>
      </c>
    </row>
    <row r="4" spans="1:2">
      <c r="A4" s="133">
        <v>4</v>
      </c>
      <c r="B4" s="133" t="s">
        <v>81</v>
      </c>
    </row>
    <row r="5" spans="1:2">
      <c r="A5" s="133">
        <v>5</v>
      </c>
      <c r="B5" s="133" t="s">
        <v>82</v>
      </c>
    </row>
    <row r="6" spans="1:2">
      <c r="A6" s="133">
        <v>7</v>
      </c>
      <c r="B6" s="133" t="s">
        <v>83</v>
      </c>
    </row>
    <row r="7" spans="1:2">
      <c r="A7" s="133" t="s">
        <v>84</v>
      </c>
      <c r="B7" s="133" t="s">
        <v>85</v>
      </c>
    </row>
    <row r="8" spans="1:2">
      <c r="A8" s="133" t="s">
        <v>86</v>
      </c>
      <c r="B8" s="133" t="s">
        <v>87</v>
      </c>
    </row>
    <row r="9" spans="1:2">
      <c r="A9" s="133">
        <v>0</v>
      </c>
      <c r="B9" s="133" t="s">
        <v>88</v>
      </c>
    </row>
    <row r="10" spans="1:2">
      <c r="A10" s="133" t="s">
        <v>74</v>
      </c>
      <c r="B10" s="133" t="s">
        <v>89</v>
      </c>
    </row>
    <row r="11" spans="1:2">
      <c r="A11" s="133">
        <v>8</v>
      </c>
      <c r="B11" s="133" t="s">
        <v>90</v>
      </c>
    </row>
    <row r="12" spans="1:2">
      <c r="A12" s="133">
        <v>6</v>
      </c>
      <c r="B12" s="133" t="s">
        <v>72</v>
      </c>
    </row>
    <row r="13" spans="1:2">
      <c r="A13" s="133">
        <v>9</v>
      </c>
      <c r="B13" s="133" t="s">
        <v>91</v>
      </c>
    </row>
    <row r="14" spans="1:2">
      <c r="A14" s="133" t="s">
        <v>46</v>
      </c>
      <c r="B14" s="133" t="s">
        <v>92</v>
      </c>
    </row>
    <row r="15" spans="1:2">
      <c r="A15" s="133">
        <v>1.1000000000000001</v>
      </c>
      <c r="B15" s="133" t="s">
        <v>93</v>
      </c>
    </row>
    <row r="16" spans="1:2">
      <c r="A16" s="133">
        <v>1.2</v>
      </c>
      <c r="B16" s="133" t="s">
        <v>94</v>
      </c>
    </row>
    <row r="17" spans="1:2">
      <c r="A17" s="133">
        <v>1.3</v>
      </c>
      <c r="B17" s="133" t="s">
        <v>95</v>
      </c>
    </row>
    <row r="18" spans="1:2">
      <c r="A18" s="133">
        <v>1.4</v>
      </c>
      <c r="B18" s="133" t="s">
        <v>96</v>
      </c>
    </row>
    <row r="19" spans="1:2">
      <c r="A19" s="133">
        <v>1.5</v>
      </c>
      <c r="B19" s="133" t="s">
        <v>97</v>
      </c>
    </row>
    <row r="20" spans="1:2">
      <c r="A20" s="133">
        <v>1.6</v>
      </c>
      <c r="B20" s="133" t="s">
        <v>98</v>
      </c>
    </row>
    <row r="21" spans="1:2">
      <c r="A21" s="133">
        <v>1.7</v>
      </c>
      <c r="B21" s="133" t="s">
        <v>99</v>
      </c>
    </row>
    <row r="22" spans="1:2">
      <c r="A22" s="133">
        <v>1.8</v>
      </c>
      <c r="B22" s="133" t="s">
        <v>100</v>
      </c>
    </row>
    <row r="23" spans="1:2">
      <c r="A23" s="133">
        <v>1.9</v>
      </c>
      <c r="B23" s="133" t="s">
        <v>101</v>
      </c>
    </row>
    <row r="24" spans="1:2">
      <c r="A24" s="133">
        <v>2.1</v>
      </c>
      <c r="B24" s="133" t="s">
        <v>102</v>
      </c>
    </row>
    <row r="25" spans="1:2">
      <c r="A25" s="133">
        <v>2.2000000000000002</v>
      </c>
      <c r="B25" s="133" t="s">
        <v>103</v>
      </c>
    </row>
    <row r="26" spans="1:2">
      <c r="A26" s="133">
        <v>2.2999999999999998</v>
      </c>
      <c r="B26" s="133" t="s">
        <v>104</v>
      </c>
    </row>
    <row r="27" spans="1:2">
      <c r="A27" s="133">
        <v>2.4</v>
      </c>
      <c r="B27" s="133" t="s">
        <v>105</v>
      </c>
    </row>
    <row r="28" spans="1:2">
      <c r="A28" s="133">
        <v>2.5</v>
      </c>
      <c r="B28" s="133" t="s">
        <v>106</v>
      </c>
    </row>
    <row r="29" spans="1:2">
      <c r="A29" s="133">
        <v>2.6</v>
      </c>
      <c r="B29" s="133" t="s">
        <v>107</v>
      </c>
    </row>
    <row r="30" spans="1:2">
      <c r="A30" s="133">
        <v>2.7</v>
      </c>
      <c r="B30" s="133" t="s">
        <v>108</v>
      </c>
    </row>
    <row r="31" spans="1:2">
      <c r="A31" s="133">
        <v>2.8</v>
      </c>
      <c r="B31" s="133" t="s">
        <v>109</v>
      </c>
    </row>
    <row r="32" spans="1:2">
      <c r="A32" s="133">
        <v>2.9</v>
      </c>
      <c r="B32" s="133" t="s">
        <v>110</v>
      </c>
    </row>
    <row r="33" spans="1:2">
      <c r="A33" s="133">
        <v>3.1</v>
      </c>
      <c r="B33" s="133" t="s">
        <v>111</v>
      </c>
    </row>
    <row r="34" spans="1:2">
      <c r="A34" s="133">
        <v>3.2</v>
      </c>
      <c r="B34" s="133" t="s">
        <v>112</v>
      </c>
    </row>
    <row r="35" spans="1:2">
      <c r="A35" s="133">
        <v>3.3</v>
      </c>
      <c r="B35" s="133" t="s">
        <v>113</v>
      </c>
    </row>
    <row r="36" spans="1:2">
      <c r="A36" s="133">
        <v>3.4</v>
      </c>
      <c r="B36" s="133" t="s">
        <v>114</v>
      </c>
    </row>
    <row r="37" spans="1:2">
      <c r="A37" s="133">
        <v>3.5</v>
      </c>
      <c r="B37" s="133" t="s">
        <v>115</v>
      </c>
    </row>
    <row r="38" spans="1:2">
      <c r="A38" s="133">
        <v>3.6</v>
      </c>
      <c r="B38" s="133" t="s">
        <v>116</v>
      </c>
    </row>
    <row r="39" spans="1:2">
      <c r="A39" s="133">
        <v>3.7</v>
      </c>
      <c r="B39" s="133" t="s">
        <v>117</v>
      </c>
    </row>
    <row r="40" spans="1:2">
      <c r="A40" s="133">
        <v>3.8</v>
      </c>
      <c r="B40" s="133" t="s">
        <v>118</v>
      </c>
    </row>
    <row r="41" spans="1:2">
      <c r="A41" s="133">
        <v>3.9</v>
      </c>
      <c r="B41" s="133" t="s">
        <v>119</v>
      </c>
    </row>
    <row r="42" spans="1:2">
      <c r="A42" s="133">
        <v>4.0999999999999996</v>
      </c>
      <c r="B42" s="133" t="s">
        <v>120</v>
      </c>
    </row>
    <row r="43" spans="1:2">
      <c r="A43" s="133">
        <v>4.2</v>
      </c>
      <c r="B43" s="133" t="s">
        <v>121</v>
      </c>
    </row>
    <row r="44" spans="1:2">
      <c r="A44" s="133">
        <v>4.3</v>
      </c>
      <c r="B44" s="150" t="s">
        <v>122</v>
      </c>
    </row>
    <row r="45" spans="1:2">
      <c r="A45" s="133">
        <v>4.4000000000000004</v>
      </c>
      <c r="B45" s="133" t="s">
        <v>123</v>
      </c>
    </row>
    <row r="46" spans="1:2">
      <c r="A46" s="133">
        <v>4.5</v>
      </c>
      <c r="B46" s="133" t="s">
        <v>124</v>
      </c>
    </row>
    <row r="47" spans="1:2">
      <c r="A47" s="133">
        <v>4.5999999999999996</v>
      </c>
      <c r="B47" s="133" t="s">
        <v>125</v>
      </c>
    </row>
    <row r="48" spans="1:2">
      <c r="A48" s="133">
        <v>4.7</v>
      </c>
      <c r="B48" s="133" t="s">
        <v>126</v>
      </c>
    </row>
    <row r="49" spans="1:2">
      <c r="A49" s="133">
        <v>4.8</v>
      </c>
      <c r="B49" s="133" t="s">
        <v>127</v>
      </c>
    </row>
    <row r="50" spans="1:2">
      <c r="A50" s="133">
        <v>4.9000000000000004</v>
      </c>
      <c r="B50" s="133" t="s">
        <v>128</v>
      </c>
    </row>
    <row r="51" spans="1:2">
      <c r="A51" s="133">
        <v>5.0999999999999996</v>
      </c>
      <c r="B51" s="133" t="s">
        <v>129</v>
      </c>
    </row>
    <row r="52" spans="1:2">
      <c r="A52" s="133">
        <v>5.2</v>
      </c>
      <c r="B52" s="133" t="s">
        <v>130</v>
      </c>
    </row>
    <row r="53" spans="1:2">
      <c r="A53" s="133">
        <v>5.3</v>
      </c>
      <c r="B53" s="150" t="s">
        <v>131</v>
      </c>
    </row>
    <row r="54" spans="1:2">
      <c r="A54" s="133">
        <v>5.4</v>
      </c>
      <c r="B54" s="133" t="s">
        <v>132</v>
      </c>
    </row>
    <row r="55" spans="1:2">
      <c r="A55" s="133">
        <v>5.5</v>
      </c>
      <c r="B55" s="133" t="s">
        <v>133</v>
      </c>
    </row>
    <row r="56" spans="1:2">
      <c r="A56" s="133">
        <v>5.6</v>
      </c>
      <c r="B56" s="133" t="s">
        <v>134</v>
      </c>
    </row>
    <row r="57" spans="1:2">
      <c r="A57" s="133">
        <v>5.7</v>
      </c>
      <c r="B57" s="133" t="s">
        <v>135</v>
      </c>
    </row>
    <row r="58" spans="1:2">
      <c r="A58" s="133">
        <v>5.8</v>
      </c>
      <c r="B58" s="133" t="s">
        <v>136</v>
      </c>
    </row>
    <row r="59" spans="1:2">
      <c r="A59" s="133">
        <v>5.9</v>
      </c>
      <c r="B59" s="133" t="s">
        <v>137</v>
      </c>
    </row>
    <row r="60" spans="1:2">
      <c r="A60" s="133">
        <v>6.1</v>
      </c>
      <c r="B60" s="133" t="s">
        <v>138</v>
      </c>
    </row>
    <row r="61" spans="1:2">
      <c r="A61" s="133">
        <v>6.2</v>
      </c>
      <c r="B61" s="133" t="s">
        <v>139</v>
      </c>
    </row>
    <row r="62" spans="1:2">
      <c r="A62" s="133">
        <v>6.3</v>
      </c>
      <c r="B62" s="133" t="s">
        <v>140</v>
      </c>
    </row>
    <row r="63" spans="1:2">
      <c r="A63" s="133">
        <v>6.4</v>
      </c>
      <c r="B63" s="133" t="s">
        <v>141</v>
      </c>
    </row>
    <row r="64" spans="1:2">
      <c r="A64" s="133">
        <v>6.5</v>
      </c>
      <c r="B64" s="133" t="s">
        <v>142</v>
      </c>
    </row>
    <row r="65" spans="1:2">
      <c r="A65" s="133">
        <v>6.6</v>
      </c>
      <c r="B65" s="133" t="s">
        <v>143</v>
      </c>
    </row>
    <row r="66" spans="1:2">
      <c r="A66" s="133">
        <v>6.7</v>
      </c>
      <c r="B66" s="133" t="s">
        <v>144</v>
      </c>
    </row>
    <row r="67" spans="1:2">
      <c r="A67" s="133">
        <v>6.8</v>
      </c>
      <c r="B67" s="133" t="s">
        <v>145</v>
      </c>
    </row>
    <row r="68" spans="1:2">
      <c r="A68" s="133">
        <v>6.9</v>
      </c>
      <c r="B68" s="133" t="s">
        <v>146</v>
      </c>
    </row>
    <row r="69" spans="1:2">
      <c r="A69" s="133">
        <v>7.1</v>
      </c>
      <c r="B69" s="133" t="s">
        <v>147</v>
      </c>
    </row>
    <row r="70" spans="1:2">
      <c r="A70" s="133">
        <v>7.2</v>
      </c>
      <c r="B70" s="133" t="s">
        <v>148</v>
      </c>
    </row>
    <row r="71" spans="1:2">
      <c r="A71" s="133">
        <v>7.3</v>
      </c>
      <c r="B71" s="133" t="s">
        <v>149</v>
      </c>
    </row>
    <row r="72" spans="1:2">
      <c r="A72" s="133">
        <v>7.4</v>
      </c>
      <c r="B72" s="133" t="s">
        <v>150</v>
      </c>
    </row>
    <row r="73" spans="1:2">
      <c r="A73" s="133">
        <v>7.5</v>
      </c>
      <c r="B73" s="133" t="s">
        <v>151</v>
      </c>
    </row>
    <row r="74" spans="1:2">
      <c r="A74" s="133">
        <v>7.6</v>
      </c>
      <c r="B74" s="133" t="s">
        <v>152</v>
      </c>
    </row>
    <row r="75" spans="1:2">
      <c r="A75" s="133">
        <v>7.7</v>
      </c>
      <c r="B75" s="133" t="s">
        <v>153</v>
      </c>
    </row>
    <row r="76" spans="1:2">
      <c r="A76" s="133">
        <v>7.8</v>
      </c>
      <c r="B76" s="133" t="s">
        <v>154</v>
      </c>
    </row>
    <row r="77" spans="1:2">
      <c r="A77" s="133">
        <v>7.9</v>
      </c>
      <c r="B77" s="133" t="s">
        <v>155</v>
      </c>
    </row>
    <row r="78" spans="1:2">
      <c r="A78" s="133">
        <v>8.1</v>
      </c>
      <c r="B78" s="133" t="s">
        <v>156</v>
      </c>
    </row>
    <row r="79" spans="1:2">
      <c r="A79" s="133">
        <v>8.1999999999999993</v>
      </c>
      <c r="B79" s="133" t="s">
        <v>157</v>
      </c>
    </row>
    <row r="80" spans="1:2">
      <c r="A80" s="133">
        <v>8.3000000000000007</v>
      </c>
      <c r="B80" s="133" t="s">
        <v>158</v>
      </c>
    </row>
    <row r="81" spans="1:2">
      <c r="A81" s="133">
        <v>8.4</v>
      </c>
      <c r="B81" s="133" t="s">
        <v>159</v>
      </c>
    </row>
    <row r="82" spans="1:2">
      <c r="A82" s="133">
        <v>8.5</v>
      </c>
      <c r="B82" s="133" t="s">
        <v>160</v>
      </c>
    </row>
    <row r="83" spans="1:2">
      <c r="A83" s="133">
        <v>8.6</v>
      </c>
      <c r="B83" s="133" t="s">
        <v>161</v>
      </c>
    </row>
    <row r="84" spans="1:2">
      <c r="A84" s="133">
        <v>8.6999999999999993</v>
      </c>
      <c r="B84" s="133" t="s">
        <v>162</v>
      </c>
    </row>
    <row r="85" spans="1:2">
      <c r="A85" s="133">
        <v>8.8000000000000007</v>
      </c>
      <c r="B85" s="133" t="s">
        <v>163</v>
      </c>
    </row>
    <row r="86" spans="1:2">
      <c r="A86" s="133">
        <v>8.9</v>
      </c>
      <c r="B86" s="133" t="s">
        <v>164</v>
      </c>
    </row>
    <row r="87" spans="1:2">
      <c r="A87" s="133">
        <v>9.1</v>
      </c>
      <c r="B87" s="133" t="s">
        <v>165</v>
      </c>
    </row>
    <row r="88" spans="1:2">
      <c r="A88" s="133">
        <v>9.1999999999999993</v>
      </c>
      <c r="B88" s="133" t="s">
        <v>166</v>
      </c>
    </row>
    <row r="89" spans="1:2">
      <c r="A89" s="133">
        <v>9.3000000000000007</v>
      </c>
      <c r="B89" s="133" t="s">
        <v>167</v>
      </c>
    </row>
    <row r="90" spans="1:2">
      <c r="A90" s="133">
        <v>9.4</v>
      </c>
      <c r="B90" s="133" t="s">
        <v>168</v>
      </c>
    </row>
    <row r="91" spans="1:2">
      <c r="A91" s="133">
        <v>9.5</v>
      </c>
      <c r="B91" s="133" t="s">
        <v>169</v>
      </c>
    </row>
    <row r="92" spans="1:2">
      <c r="A92" s="133">
        <v>9.6</v>
      </c>
      <c r="B92" s="133" t="s">
        <v>170</v>
      </c>
    </row>
    <row r="93" spans="1:2">
      <c r="A93" s="133">
        <v>9.6999999999999993</v>
      </c>
      <c r="B93" s="133" t="s">
        <v>171</v>
      </c>
    </row>
    <row r="94" spans="1:2">
      <c r="A94" s="133">
        <v>9.8000000000000007</v>
      </c>
      <c r="B94" s="133" t="s">
        <v>172</v>
      </c>
    </row>
    <row r="95" spans="1:2">
      <c r="A95" s="133">
        <v>9.9</v>
      </c>
      <c r="B95" s="133" t="s">
        <v>173</v>
      </c>
    </row>
    <row r="96" spans="1:2">
      <c r="A96" s="133">
        <v>10</v>
      </c>
      <c r="B96" s="133" t="s">
        <v>174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5"/>
  <dimension ref="A1:Z792"/>
  <sheetViews>
    <sheetView topLeftCell="A19" workbookViewId="0">
      <selection activeCell="M159" sqref="M159"/>
    </sheetView>
  </sheetViews>
  <sheetFormatPr defaultRowHeight="12.75"/>
  <cols>
    <col min="1" max="2" width="9.140625" style="160"/>
    <col min="3" max="3" width="12.85546875" style="161" bestFit="1" customWidth="1"/>
    <col min="4" max="4" width="85.7109375" style="162" bestFit="1" customWidth="1"/>
    <col min="5" max="5" width="6.5703125" style="160" bestFit="1" customWidth="1"/>
    <col min="6" max="6" width="6.7109375" style="160" bestFit="1" customWidth="1"/>
    <col min="7" max="7" width="10.140625" style="160" bestFit="1" customWidth="1"/>
    <col min="8" max="8" width="5.140625" style="160" bestFit="1" customWidth="1"/>
    <col min="9" max="13" width="9.140625" style="160"/>
    <col min="14" max="26" width="9.140625" style="163"/>
    <col min="27" max="16384" width="9.140625" style="138"/>
  </cols>
  <sheetData>
    <row r="1" spans="1:26" ht="25.5">
      <c r="A1" s="151" t="s">
        <v>175</v>
      </c>
      <c r="B1" s="151"/>
      <c r="C1" s="151"/>
      <c r="D1" s="356" t="s">
        <v>176</v>
      </c>
      <c r="E1" s="357" t="s">
        <v>177</v>
      </c>
      <c r="F1" s="357" t="s">
        <v>178</v>
      </c>
      <c r="G1" s="357" t="s">
        <v>179</v>
      </c>
      <c r="H1" s="152" t="s">
        <v>180</v>
      </c>
      <c r="I1" s="152"/>
      <c r="J1" s="152"/>
      <c r="K1" s="152"/>
      <c r="L1" s="152"/>
      <c r="M1" s="358" t="s">
        <v>181</v>
      </c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 ht="40.5">
      <c r="A2" s="154" t="s">
        <v>182</v>
      </c>
      <c r="B2" s="155" t="s">
        <v>183</v>
      </c>
      <c r="C2" s="155" t="s">
        <v>275</v>
      </c>
      <c r="D2" s="356"/>
      <c r="E2" s="357"/>
      <c r="F2" s="357"/>
      <c r="G2" s="357"/>
      <c r="H2" s="152"/>
      <c r="I2" s="152"/>
      <c r="J2" s="152"/>
      <c r="K2" s="152"/>
      <c r="L2" s="152"/>
      <c r="M2" s="358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3.5">
      <c r="A3" s="156"/>
      <c r="B3" s="157"/>
      <c r="C3" s="155"/>
      <c r="D3" s="158"/>
      <c r="E3" s="159"/>
      <c r="F3" s="159"/>
      <c r="G3" s="159"/>
      <c r="H3" s="152"/>
      <c r="I3" s="152"/>
      <c r="J3" s="152"/>
      <c r="K3" s="152"/>
      <c r="L3" s="152"/>
      <c r="M3" s="152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>
      <c r="A4" s="160" t="str">
        <f>LEFT(C4,3)</f>
        <v>BCH</v>
      </c>
      <c r="B4" s="160" t="str">
        <f>RIGHT(C4,3)</f>
        <v>201</v>
      </c>
      <c r="C4" s="161" t="s">
        <v>223</v>
      </c>
      <c r="D4" s="162" t="s">
        <v>204</v>
      </c>
      <c r="E4" s="160">
        <v>3</v>
      </c>
      <c r="M4" s="160">
        <v>1</v>
      </c>
    </row>
    <row r="5" spans="1:26">
      <c r="A5" s="160" t="str">
        <f t="shared" ref="A5:A40" si="0">LEFT(C5,3)</f>
        <v>BCH</v>
      </c>
      <c r="B5" s="160" t="str">
        <f t="shared" ref="B5:B40" si="1">RIGHT(C5,3)</f>
        <v>301</v>
      </c>
      <c r="C5" s="161" t="s">
        <v>224</v>
      </c>
      <c r="D5" s="162" t="s">
        <v>260</v>
      </c>
      <c r="E5" s="160">
        <v>3</v>
      </c>
      <c r="M5" s="160">
        <v>1</v>
      </c>
    </row>
    <row r="6" spans="1:26">
      <c r="A6" s="160" t="str">
        <f t="shared" si="0"/>
        <v>BIO</v>
      </c>
      <c r="B6" s="160" t="str">
        <f t="shared" si="1"/>
        <v>101</v>
      </c>
      <c r="C6" s="161" t="s">
        <v>225</v>
      </c>
      <c r="D6" s="162" t="s">
        <v>205</v>
      </c>
      <c r="E6" s="160">
        <v>3</v>
      </c>
      <c r="M6" s="160">
        <v>1</v>
      </c>
    </row>
    <row r="7" spans="1:26">
      <c r="A7" s="160" t="str">
        <f t="shared" si="0"/>
        <v>CHE</v>
      </c>
      <c r="B7" s="160" t="str">
        <f t="shared" si="1"/>
        <v>100</v>
      </c>
      <c r="C7" s="161" t="s">
        <v>226</v>
      </c>
      <c r="D7" s="162" t="s">
        <v>194</v>
      </c>
      <c r="E7" s="160">
        <v>1</v>
      </c>
      <c r="M7" s="160">
        <v>1</v>
      </c>
    </row>
    <row r="8" spans="1:26">
      <c r="A8" s="160" t="str">
        <f t="shared" si="0"/>
        <v>CHE</v>
      </c>
      <c r="B8" s="160" t="str">
        <f t="shared" si="1"/>
        <v>101</v>
      </c>
      <c r="C8" s="161" t="s">
        <v>227</v>
      </c>
      <c r="D8" s="162" t="s">
        <v>195</v>
      </c>
      <c r="E8" s="160">
        <v>3</v>
      </c>
      <c r="M8" s="160">
        <v>1</v>
      </c>
    </row>
    <row r="9" spans="1:26">
      <c r="A9" s="160" t="str">
        <f t="shared" si="0"/>
        <v>CHE</v>
      </c>
      <c r="B9" s="160" t="str">
        <f t="shared" si="1"/>
        <v>202</v>
      </c>
      <c r="C9" s="161" t="s">
        <v>228</v>
      </c>
      <c r="D9" s="162" t="s">
        <v>261</v>
      </c>
      <c r="E9" s="160">
        <v>2</v>
      </c>
      <c r="M9" s="160">
        <v>1</v>
      </c>
    </row>
    <row r="10" spans="1:26">
      <c r="A10" s="160" t="str">
        <f t="shared" si="0"/>
        <v>CHE</v>
      </c>
      <c r="B10" s="160" t="str">
        <f t="shared" si="1"/>
        <v>203</v>
      </c>
      <c r="C10" s="161" t="s">
        <v>229</v>
      </c>
      <c r="D10" s="162" t="s">
        <v>207</v>
      </c>
      <c r="E10" s="160">
        <v>3</v>
      </c>
      <c r="M10" s="160">
        <v>1</v>
      </c>
    </row>
    <row r="11" spans="1:26">
      <c r="A11" s="160" t="str">
        <f t="shared" si="0"/>
        <v>CHE</v>
      </c>
      <c r="B11" s="160" t="str">
        <f t="shared" si="1"/>
        <v>215</v>
      </c>
      <c r="C11" s="161" t="s">
        <v>230</v>
      </c>
      <c r="D11" s="162" t="s">
        <v>202</v>
      </c>
      <c r="E11" s="160">
        <v>3</v>
      </c>
      <c r="M11" s="160">
        <v>1</v>
      </c>
    </row>
    <row r="12" spans="1:26">
      <c r="A12" s="160" t="str">
        <f t="shared" si="0"/>
        <v>CHE</v>
      </c>
      <c r="B12" s="160" t="str">
        <f t="shared" si="1"/>
        <v>230</v>
      </c>
      <c r="C12" s="161" t="s">
        <v>231</v>
      </c>
      <c r="D12" s="162" t="s">
        <v>262</v>
      </c>
      <c r="E12" s="160">
        <v>1</v>
      </c>
      <c r="M12" s="160">
        <v>1</v>
      </c>
    </row>
    <row r="13" spans="1:26">
      <c r="A13" s="160" t="str">
        <f t="shared" si="0"/>
        <v>CHE</v>
      </c>
      <c r="B13" s="160" t="str">
        <f t="shared" si="1"/>
        <v>254</v>
      </c>
      <c r="C13" s="161" t="s">
        <v>232</v>
      </c>
      <c r="D13" s="162" t="s">
        <v>203</v>
      </c>
      <c r="E13" s="160">
        <v>3</v>
      </c>
      <c r="M13" s="160">
        <v>1</v>
      </c>
    </row>
    <row r="14" spans="1:26">
      <c r="A14" s="160" t="str">
        <f t="shared" si="0"/>
        <v>CHE</v>
      </c>
      <c r="B14" s="160" t="str">
        <f t="shared" si="1"/>
        <v>260</v>
      </c>
      <c r="C14" s="161" t="s">
        <v>233</v>
      </c>
      <c r="D14" s="162" t="s">
        <v>263</v>
      </c>
      <c r="E14" s="160">
        <v>1</v>
      </c>
      <c r="M14" s="160">
        <v>1</v>
      </c>
    </row>
    <row r="15" spans="1:26">
      <c r="A15" s="160" t="str">
        <f t="shared" si="0"/>
        <v>CHE</v>
      </c>
      <c r="B15" s="160" t="str">
        <f t="shared" si="1"/>
        <v>263</v>
      </c>
      <c r="C15" s="161" t="s">
        <v>234</v>
      </c>
      <c r="D15" s="162" t="s">
        <v>264</v>
      </c>
      <c r="E15" s="160">
        <v>3</v>
      </c>
      <c r="M15" s="160">
        <v>1</v>
      </c>
    </row>
    <row r="16" spans="1:26" s="163" customFormat="1">
      <c r="A16" s="160" t="str">
        <f t="shared" si="0"/>
        <v>CHE</v>
      </c>
      <c r="B16" s="160" t="str">
        <f t="shared" si="1"/>
        <v>265</v>
      </c>
      <c r="C16" s="161" t="s">
        <v>235</v>
      </c>
      <c r="D16" s="162" t="s">
        <v>265</v>
      </c>
      <c r="E16" s="160">
        <v>3</v>
      </c>
      <c r="F16" s="160"/>
      <c r="G16" s="160"/>
      <c r="H16" s="160"/>
      <c r="I16" s="160"/>
      <c r="J16" s="160"/>
      <c r="K16" s="160"/>
      <c r="L16" s="160"/>
      <c r="M16" s="160">
        <v>1</v>
      </c>
    </row>
    <row r="17" spans="1:13" s="163" customFormat="1">
      <c r="A17" s="160" t="str">
        <f t="shared" si="0"/>
        <v>CHE</v>
      </c>
      <c r="B17" s="160" t="str">
        <f t="shared" si="1"/>
        <v>273</v>
      </c>
      <c r="C17" s="161" t="s">
        <v>236</v>
      </c>
      <c r="D17" s="162" t="s">
        <v>266</v>
      </c>
      <c r="E17" s="160">
        <v>2</v>
      </c>
      <c r="F17" s="160"/>
      <c r="G17" s="160"/>
      <c r="H17" s="160"/>
      <c r="I17" s="160"/>
      <c r="J17" s="160"/>
      <c r="K17" s="160"/>
      <c r="L17" s="160"/>
      <c r="M17" s="160">
        <v>1</v>
      </c>
    </row>
    <row r="18" spans="1:13" s="163" customFormat="1">
      <c r="A18" s="160" t="str">
        <f t="shared" si="0"/>
        <v>CHE</v>
      </c>
      <c r="B18" s="160" t="str">
        <f t="shared" si="1"/>
        <v>274</v>
      </c>
      <c r="C18" s="161" t="s">
        <v>237</v>
      </c>
      <c r="D18" s="162" t="s">
        <v>267</v>
      </c>
      <c r="E18" s="160">
        <v>3</v>
      </c>
      <c r="F18" s="160"/>
      <c r="G18" s="160"/>
      <c r="H18" s="160"/>
      <c r="I18" s="160"/>
      <c r="J18" s="160"/>
      <c r="K18" s="160"/>
      <c r="L18" s="160"/>
      <c r="M18" s="160">
        <v>1</v>
      </c>
    </row>
    <row r="19" spans="1:13" s="163" customFormat="1">
      <c r="A19" s="160" t="str">
        <f t="shared" si="0"/>
        <v>CHE</v>
      </c>
      <c r="B19" s="160" t="str">
        <f t="shared" si="1"/>
        <v>309</v>
      </c>
      <c r="C19" s="161" t="s">
        <v>238</v>
      </c>
      <c r="D19" s="162" t="s">
        <v>206</v>
      </c>
      <c r="E19" s="160">
        <v>3</v>
      </c>
      <c r="F19" s="160"/>
      <c r="G19" s="160"/>
      <c r="H19" s="160"/>
      <c r="I19" s="160"/>
      <c r="J19" s="160"/>
      <c r="K19" s="160"/>
      <c r="L19" s="160"/>
      <c r="M19" s="160">
        <v>1</v>
      </c>
    </row>
    <row r="20" spans="1:13" s="163" customFormat="1">
      <c r="A20" s="160" t="str">
        <f t="shared" si="0"/>
        <v>CHE</v>
      </c>
      <c r="B20" s="160" t="str">
        <f t="shared" si="1"/>
        <v>371</v>
      </c>
      <c r="C20" s="161" t="s">
        <v>239</v>
      </c>
      <c r="D20" s="162" t="s">
        <v>268</v>
      </c>
      <c r="E20" s="160">
        <v>3</v>
      </c>
      <c r="F20" s="160"/>
      <c r="G20" s="160"/>
      <c r="H20" s="160"/>
      <c r="I20" s="160"/>
      <c r="J20" s="160"/>
      <c r="K20" s="160"/>
      <c r="L20" s="160"/>
      <c r="M20" s="160">
        <v>1</v>
      </c>
    </row>
    <row r="21" spans="1:13" s="163" customFormat="1">
      <c r="A21" s="160" t="str">
        <f t="shared" si="0"/>
        <v>CHE</v>
      </c>
      <c r="B21" s="160" t="str">
        <f t="shared" si="1"/>
        <v>373</v>
      </c>
      <c r="C21" s="161" t="s">
        <v>240</v>
      </c>
      <c r="D21" s="162" t="s">
        <v>269</v>
      </c>
      <c r="E21" s="160">
        <v>3</v>
      </c>
      <c r="F21" s="160"/>
      <c r="G21" s="160"/>
      <c r="H21" s="160"/>
      <c r="I21" s="160"/>
      <c r="J21" s="160"/>
      <c r="K21" s="160"/>
      <c r="L21" s="160"/>
      <c r="M21" s="160">
        <v>1</v>
      </c>
    </row>
    <row r="22" spans="1:13" s="163" customFormat="1">
      <c r="A22" s="160" t="str">
        <f t="shared" si="0"/>
        <v>CHE</v>
      </c>
      <c r="B22" s="160" t="str">
        <f t="shared" si="1"/>
        <v>473</v>
      </c>
      <c r="C22" s="161" t="s">
        <v>241</v>
      </c>
      <c r="D22" s="162" t="s">
        <v>270</v>
      </c>
      <c r="E22" s="160">
        <v>1</v>
      </c>
      <c r="F22" s="160"/>
      <c r="G22" s="160"/>
      <c r="H22" s="160"/>
      <c r="I22" s="160"/>
      <c r="J22" s="160"/>
      <c r="K22" s="160"/>
      <c r="L22" s="160"/>
      <c r="M22" s="160">
        <v>1</v>
      </c>
    </row>
    <row r="23" spans="1:13" s="163" customFormat="1">
      <c r="A23" s="160" t="str">
        <f t="shared" si="0"/>
        <v>LAW</v>
      </c>
      <c r="B23" s="160" t="str">
        <f t="shared" si="1"/>
        <v>403</v>
      </c>
      <c r="C23" s="161" t="s">
        <v>242</v>
      </c>
      <c r="D23" s="162" t="s">
        <v>201</v>
      </c>
      <c r="E23" s="160">
        <v>3</v>
      </c>
      <c r="F23" s="160"/>
      <c r="G23" s="160"/>
      <c r="H23" s="160"/>
      <c r="I23" s="160"/>
      <c r="J23" s="160"/>
      <c r="K23" s="160"/>
      <c r="L23" s="160"/>
      <c r="M23" s="160">
        <v>1</v>
      </c>
    </row>
    <row r="24" spans="1:13" s="163" customFormat="1">
      <c r="A24" s="160" t="str">
        <f t="shared" si="0"/>
        <v>MTH</v>
      </c>
      <c r="B24" s="160" t="str">
        <f t="shared" si="1"/>
        <v>100</v>
      </c>
      <c r="C24" s="161" t="s">
        <v>243</v>
      </c>
      <c r="D24" s="162" t="s">
        <v>188</v>
      </c>
      <c r="E24" s="160">
        <v>3</v>
      </c>
      <c r="F24" s="160"/>
      <c r="G24" s="160"/>
      <c r="H24" s="160"/>
      <c r="I24" s="160"/>
      <c r="J24" s="160"/>
      <c r="K24" s="160"/>
      <c r="L24" s="160"/>
      <c r="M24" s="160">
        <v>1</v>
      </c>
    </row>
    <row r="25" spans="1:13" s="163" customFormat="1">
      <c r="A25" s="160" t="str">
        <f t="shared" si="0"/>
        <v>MTH</v>
      </c>
      <c r="B25" s="160" t="str">
        <f t="shared" si="1"/>
        <v>101</v>
      </c>
      <c r="C25" s="161" t="s">
        <v>244</v>
      </c>
      <c r="D25" s="162" t="s">
        <v>189</v>
      </c>
      <c r="E25" s="160">
        <v>3</v>
      </c>
      <c r="F25" s="160"/>
      <c r="G25" s="160"/>
      <c r="H25" s="160"/>
      <c r="I25" s="160"/>
      <c r="J25" s="160"/>
      <c r="K25" s="160"/>
      <c r="L25" s="160"/>
      <c r="M25" s="160">
        <v>1</v>
      </c>
    </row>
    <row r="26" spans="1:13" s="163" customFormat="1">
      <c r="A26" s="160" t="str">
        <f t="shared" si="0"/>
        <v>MTH</v>
      </c>
      <c r="B26" s="160" t="str">
        <f t="shared" si="1"/>
        <v>102</v>
      </c>
      <c r="C26" s="161" t="s">
        <v>245</v>
      </c>
      <c r="D26" s="162" t="s">
        <v>190</v>
      </c>
      <c r="E26" s="160">
        <v>2</v>
      </c>
      <c r="F26" s="160"/>
      <c r="G26" s="160"/>
      <c r="H26" s="160"/>
      <c r="I26" s="160"/>
      <c r="J26" s="160"/>
      <c r="K26" s="160"/>
      <c r="L26" s="160"/>
      <c r="M26" s="160">
        <v>1</v>
      </c>
    </row>
    <row r="27" spans="1:13" s="163" customFormat="1">
      <c r="A27" s="160" t="str">
        <f t="shared" si="0"/>
        <v>MTH</v>
      </c>
      <c r="B27" s="160" t="str">
        <f t="shared" si="1"/>
        <v>103</v>
      </c>
      <c r="C27" s="161" t="s">
        <v>246</v>
      </c>
      <c r="D27" s="162" t="s">
        <v>186</v>
      </c>
      <c r="E27" s="160">
        <v>3</v>
      </c>
      <c r="F27" s="160"/>
      <c r="G27" s="160"/>
      <c r="H27" s="160"/>
      <c r="I27" s="160"/>
      <c r="J27" s="160"/>
      <c r="K27" s="160"/>
      <c r="L27" s="160"/>
      <c r="M27" s="160">
        <v>1</v>
      </c>
    </row>
    <row r="28" spans="1:13" s="163" customFormat="1">
      <c r="A28" s="160" t="str">
        <f t="shared" si="0"/>
        <v>MTH</v>
      </c>
      <c r="B28" s="160" t="str">
        <f t="shared" si="1"/>
        <v>104</v>
      </c>
      <c r="C28" s="161" t="s">
        <v>247</v>
      </c>
      <c r="D28" s="162" t="s">
        <v>196</v>
      </c>
      <c r="E28" s="160">
        <v>4</v>
      </c>
      <c r="F28" s="160"/>
      <c r="G28" s="160"/>
      <c r="H28" s="160"/>
      <c r="I28" s="160"/>
      <c r="J28" s="160"/>
      <c r="K28" s="160"/>
      <c r="L28" s="160"/>
      <c r="M28" s="160">
        <v>1</v>
      </c>
    </row>
    <row r="29" spans="1:13" s="163" customFormat="1">
      <c r="A29" s="160" t="str">
        <f t="shared" si="0"/>
        <v>MTH</v>
      </c>
      <c r="B29" s="160" t="str">
        <f t="shared" si="1"/>
        <v>203</v>
      </c>
      <c r="C29" s="161" t="s">
        <v>248</v>
      </c>
      <c r="D29" s="162" t="s">
        <v>197</v>
      </c>
      <c r="E29" s="160">
        <v>3</v>
      </c>
      <c r="F29" s="160"/>
      <c r="G29" s="160"/>
      <c r="H29" s="160"/>
      <c r="I29" s="160"/>
      <c r="J29" s="160"/>
      <c r="K29" s="160"/>
      <c r="L29" s="160"/>
      <c r="M29" s="160">
        <v>1</v>
      </c>
    </row>
    <row r="30" spans="1:13" s="163" customFormat="1">
      <c r="A30" s="160" t="str">
        <f t="shared" si="0"/>
        <v>MTH</v>
      </c>
      <c r="B30" s="160" t="str">
        <f t="shared" si="1"/>
        <v>233</v>
      </c>
      <c r="C30" s="161" t="s">
        <v>249</v>
      </c>
      <c r="D30" s="162" t="s">
        <v>191</v>
      </c>
      <c r="E30" s="160">
        <v>2</v>
      </c>
      <c r="F30" s="160"/>
      <c r="G30" s="160"/>
      <c r="H30" s="160"/>
      <c r="I30" s="160"/>
      <c r="J30" s="160"/>
      <c r="K30" s="160"/>
      <c r="L30" s="160"/>
      <c r="M30" s="160">
        <v>1</v>
      </c>
    </row>
    <row r="31" spans="1:13" s="163" customFormat="1">
      <c r="A31" s="160" t="str">
        <f t="shared" si="0"/>
        <v>MTH</v>
      </c>
      <c r="B31" s="160" t="str">
        <f t="shared" si="1"/>
        <v>283</v>
      </c>
      <c r="C31" s="161" t="s">
        <v>250</v>
      </c>
      <c r="D31" s="162" t="s">
        <v>192</v>
      </c>
      <c r="E31" s="160">
        <v>2</v>
      </c>
      <c r="F31" s="160"/>
      <c r="G31" s="160"/>
      <c r="H31" s="160"/>
      <c r="I31" s="160"/>
      <c r="J31" s="160"/>
      <c r="K31" s="160"/>
      <c r="L31" s="160"/>
      <c r="M31" s="160">
        <v>1</v>
      </c>
    </row>
    <row r="32" spans="1:13" s="163" customFormat="1">
      <c r="A32" s="160" t="str">
        <f t="shared" si="0"/>
        <v>MTH</v>
      </c>
      <c r="B32" s="160" t="str">
        <f t="shared" si="1"/>
        <v>293</v>
      </c>
      <c r="C32" s="161" t="s">
        <v>251</v>
      </c>
      <c r="D32" s="162" t="s">
        <v>193</v>
      </c>
      <c r="E32" s="160">
        <v>2</v>
      </c>
      <c r="F32" s="160"/>
      <c r="G32" s="160"/>
      <c r="H32" s="160"/>
      <c r="I32" s="160"/>
      <c r="J32" s="160"/>
      <c r="K32" s="160"/>
      <c r="L32" s="160"/>
      <c r="M32" s="160">
        <v>1</v>
      </c>
    </row>
    <row r="33" spans="1:13" s="163" customFormat="1">
      <c r="A33" s="160" t="str">
        <f t="shared" si="0"/>
        <v>MTH</v>
      </c>
      <c r="B33" s="160" t="str">
        <f t="shared" si="1"/>
        <v>554</v>
      </c>
      <c r="C33" s="161" t="s">
        <v>252</v>
      </c>
      <c r="D33" s="162" t="s">
        <v>271</v>
      </c>
      <c r="E33" s="160">
        <v>2</v>
      </c>
      <c r="F33" s="160"/>
      <c r="G33" s="160"/>
      <c r="H33" s="160"/>
      <c r="I33" s="160"/>
      <c r="J33" s="160"/>
      <c r="K33" s="160"/>
      <c r="L33" s="160"/>
      <c r="M33" s="160">
        <v>1</v>
      </c>
    </row>
    <row r="34" spans="1:13" s="163" customFormat="1">
      <c r="A34" s="160" t="str">
        <f t="shared" si="0"/>
        <v>PHY</v>
      </c>
      <c r="B34" s="160" t="str">
        <f t="shared" si="1"/>
        <v>101</v>
      </c>
      <c r="C34" s="161" t="s">
        <v>253</v>
      </c>
      <c r="D34" s="162" t="s">
        <v>198</v>
      </c>
      <c r="E34" s="160">
        <v>3</v>
      </c>
      <c r="F34" s="160"/>
      <c r="G34" s="160"/>
      <c r="H34" s="160"/>
      <c r="I34" s="160"/>
      <c r="J34" s="160"/>
      <c r="K34" s="160"/>
      <c r="L34" s="160"/>
      <c r="M34" s="160">
        <v>1</v>
      </c>
    </row>
    <row r="35" spans="1:13" s="163" customFormat="1">
      <c r="A35" s="160" t="str">
        <f t="shared" si="0"/>
        <v>PHY</v>
      </c>
      <c r="B35" s="160" t="str">
        <f t="shared" si="1"/>
        <v>102</v>
      </c>
      <c r="C35" s="161" t="s">
        <v>254</v>
      </c>
      <c r="D35" s="162" t="s">
        <v>199</v>
      </c>
      <c r="E35" s="160">
        <v>4</v>
      </c>
      <c r="F35" s="160"/>
      <c r="G35" s="160"/>
      <c r="H35" s="160"/>
      <c r="I35" s="160"/>
      <c r="J35" s="160"/>
      <c r="K35" s="160"/>
      <c r="L35" s="160"/>
      <c r="M35" s="160">
        <v>1</v>
      </c>
    </row>
    <row r="36" spans="1:13" s="163" customFormat="1">
      <c r="A36" s="160" t="str">
        <f t="shared" si="0"/>
        <v>PHY</v>
      </c>
      <c r="B36" s="160" t="str">
        <f t="shared" si="1"/>
        <v>142</v>
      </c>
      <c r="C36" s="161" t="s">
        <v>255</v>
      </c>
      <c r="D36" s="162" t="s">
        <v>272</v>
      </c>
      <c r="E36" s="160">
        <v>4</v>
      </c>
      <c r="F36" s="160"/>
      <c r="G36" s="160"/>
      <c r="H36" s="160"/>
      <c r="I36" s="160"/>
      <c r="J36" s="160"/>
      <c r="K36" s="160"/>
      <c r="L36" s="160"/>
      <c r="M36" s="160">
        <v>1</v>
      </c>
    </row>
    <row r="37" spans="1:13" s="163" customFormat="1">
      <c r="A37" s="160" t="str">
        <f t="shared" si="0"/>
        <v>PHY</v>
      </c>
      <c r="B37" s="160" t="str">
        <f t="shared" si="1"/>
        <v>443</v>
      </c>
      <c r="C37" s="161" t="s">
        <v>256</v>
      </c>
      <c r="D37" s="162" t="s">
        <v>273</v>
      </c>
      <c r="E37" s="160">
        <v>1</v>
      </c>
      <c r="F37" s="160"/>
      <c r="G37" s="160"/>
      <c r="H37" s="160"/>
      <c r="I37" s="160"/>
      <c r="J37" s="160"/>
      <c r="K37" s="160"/>
      <c r="L37" s="160"/>
      <c r="M37" s="160">
        <v>1</v>
      </c>
    </row>
    <row r="38" spans="1:13" s="163" customFormat="1">
      <c r="A38" s="160" t="str">
        <f t="shared" si="0"/>
        <v>STA</v>
      </c>
      <c r="B38" s="160" t="str">
        <f t="shared" si="1"/>
        <v>151</v>
      </c>
      <c r="C38" s="161" t="s">
        <v>257</v>
      </c>
      <c r="D38" s="162" t="s">
        <v>187</v>
      </c>
      <c r="E38" s="160">
        <v>3</v>
      </c>
      <c r="F38" s="160"/>
      <c r="G38" s="160"/>
      <c r="H38" s="160"/>
      <c r="I38" s="160"/>
      <c r="J38" s="160"/>
      <c r="K38" s="160"/>
      <c r="L38" s="160"/>
      <c r="M38" s="160">
        <v>1</v>
      </c>
    </row>
    <row r="39" spans="1:13" s="163" customFormat="1">
      <c r="A39" s="160" t="str">
        <f t="shared" si="0"/>
        <v>STA</v>
      </c>
      <c r="B39" s="160" t="str">
        <f t="shared" si="1"/>
        <v>212</v>
      </c>
      <c r="C39" s="161" t="s">
        <v>258</v>
      </c>
      <c r="D39" s="162" t="s">
        <v>200</v>
      </c>
      <c r="E39" s="160">
        <v>3</v>
      </c>
      <c r="F39" s="160"/>
      <c r="G39" s="160"/>
      <c r="H39" s="160"/>
      <c r="I39" s="160"/>
      <c r="J39" s="160"/>
      <c r="K39" s="160"/>
      <c r="L39" s="160"/>
      <c r="M39" s="160">
        <v>1</v>
      </c>
    </row>
    <row r="40" spans="1:13" s="163" customFormat="1">
      <c r="A40" s="160" t="str">
        <f t="shared" si="0"/>
        <v>STA</v>
      </c>
      <c r="B40" s="160" t="str">
        <f t="shared" si="1"/>
        <v>571</v>
      </c>
      <c r="C40" s="161" t="s">
        <v>259</v>
      </c>
      <c r="D40" s="162" t="s">
        <v>274</v>
      </c>
      <c r="E40" s="160">
        <v>2</v>
      </c>
      <c r="F40" s="160"/>
      <c r="G40" s="160"/>
      <c r="H40" s="160"/>
      <c r="I40" s="160"/>
      <c r="J40" s="160"/>
      <c r="K40" s="160"/>
      <c r="L40" s="160"/>
      <c r="M40" s="160">
        <v>1</v>
      </c>
    </row>
    <row r="41" spans="1:13" s="163" customFormat="1">
      <c r="A41" s="160"/>
      <c r="B41" s="160"/>
      <c r="C41" s="161"/>
      <c r="D41" s="162"/>
      <c r="E41" s="160"/>
      <c r="F41" s="160"/>
      <c r="G41" s="160"/>
      <c r="H41" s="160"/>
      <c r="I41" s="160"/>
      <c r="J41" s="160"/>
      <c r="K41" s="160"/>
      <c r="L41" s="160"/>
      <c r="M41" s="160">
        <v>1</v>
      </c>
    </row>
    <row r="42" spans="1:13" s="163" customFormat="1">
      <c r="A42" s="160"/>
      <c r="B42" s="160"/>
      <c r="C42" s="161"/>
      <c r="D42" s="162"/>
      <c r="E42" s="160"/>
      <c r="F42" s="160"/>
      <c r="G42" s="160"/>
      <c r="H42" s="160"/>
      <c r="I42" s="160"/>
      <c r="J42" s="160"/>
      <c r="K42" s="160"/>
      <c r="L42" s="160"/>
      <c r="M42" s="160">
        <v>1</v>
      </c>
    </row>
    <row r="43" spans="1:13" s="163" customFormat="1">
      <c r="A43" s="160"/>
      <c r="B43" s="160"/>
      <c r="C43" s="161"/>
      <c r="D43" s="162"/>
      <c r="E43" s="160"/>
      <c r="F43" s="160"/>
      <c r="G43" s="160"/>
      <c r="H43" s="160"/>
      <c r="I43" s="160"/>
      <c r="J43" s="160"/>
      <c r="K43" s="160"/>
      <c r="L43" s="160"/>
      <c r="M43" s="160">
        <v>1</v>
      </c>
    </row>
    <row r="44" spans="1:13" s="163" customFormat="1">
      <c r="A44" s="160"/>
      <c r="B44" s="160"/>
      <c r="C44" s="161"/>
      <c r="D44" s="162"/>
      <c r="E44" s="160"/>
      <c r="F44" s="160"/>
      <c r="G44" s="160"/>
      <c r="H44" s="160"/>
      <c r="I44" s="160"/>
      <c r="J44" s="160"/>
      <c r="K44" s="160"/>
      <c r="L44" s="160"/>
      <c r="M44" s="160">
        <v>1</v>
      </c>
    </row>
    <row r="45" spans="1:13" s="163" customFormat="1">
      <c r="A45" s="160"/>
      <c r="B45" s="160"/>
      <c r="C45" s="161"/>
      <c r="D45" s="162"/>
      <c r="E45" s="160"/>
      <c r="F45" s="160"/>
      <c r="G45" s="160"/>
      <c r="H45" s="160"/>
      <c r="I45" s="160"/>
      <c r="J45" s="160"/>
      <c r="K45" s="160"/>
      <c r="L45" s="160"/>
      <c r="M45" s="160">
        <v>1</v>
      </c>
    </row>
    <row r="46" spans="1:13" s="163" customFormat="1">
      <c r="A46" s="160"/>
      <c r="B46" s="160"/>
      <c r="C46" s="161"/>
      <c r="D46" s="162"/>
      <c r="E46" s="160"/>
      <c r="F46" s="160"/>
      <c r="G46" s="160"/>
      <c r="H46" s="160"/>
      <c r="I46" s="160"/>
      <c r="J46" s="160"/>
      <c r="K46" s="160"/>
      <c r="L46" s="160"/>
      <c r="M46" s="160">
        <v>1</v>
      </c>
    </row>
    <row r="47" spans="1:13" s="163" customFormat="1">
      <c r="A47" s="160"/>
      <c r="B47" s="160"/>
      <c r="C47" s="161"/>
      <c r="D47" s="162"/>
      <c r="E47" s="160"/>
      <c r="F47" s="160"/>
      <c r="G47" s="160"/>
      <c r="H47" s="160"/>
      <c r="I47" s="160"/>
      <c r="J47" s="160"/>
      <c r="K47" s="160"/>
      <c r="L47" s="160"/>
      <c r="M47" s="160">
        <v>1</v>
      </c>
    </row>
    <row r="48" spans="1:13" s="163" customFormat="1">
      <c r="A48" s="160"/>
      <c r="B48" s="160"/>
      <c r="C48" s="161"/>
      <c r="D48" s="162"/>
      <c r="E48" s="160"/>
      <c r="F48" s="160"/>
      <c r="G48" s="160"/>
      <c r="H48" s="160"/>
      <c r="I48" s="160"/>
      <c r="J48" s="160"/>
      <c r="K48" s="160"/>
      <c r="L48" s="160"/>
      <c r="M48" s="160">
        <v>1</v>
      </c>
    </row>
    <row r="49" spans="1:13" s="163" customFormat="1">
      <c r="A49" s="160"/>
      <c r="B49" s="160"/>
      <c r="C49" s="161"/>
      <c r="D49" s="162"/>
      <c r="E49" s="160"/>
      <c r="F49" s="160"/>
      <c r="G49" s="160"/>
      <c r="H49" s="160"/>
      <c r="I49" s="160"/>
      <c r="J49" s="160"/>
      <c r="K49" s="160"/>
      <c r="L49" s="160"/>
      <c r="M49" s="160">
        <v>1</v>
      </c>
    </row>
    <row r="50" spans="1:13" s="163" customFormat="1">
      <c r="A50" s="160"/>
      <c r="B50" s="160"/>
      <c r="C50" s="161"/>
      <c r="D50" s="162"/>
      <c r="E50" s="160"/>
      <c r="F50" s="160"/>
      <c r="G50" s="160"/>
      <c r="H50" s="160"/>
      <c r="I50" s="160"/>
      <c r="J50" s="160"/>
      <c r="K50" s="160"/>
      <c r="L50" s="160"/>
      <c r="M50" s="160">
        <v>1</v>
      </c>
    </row>
    <row r="51" spans="1:13" s="163" customFormat="1">
      <c r="A51" s="160"/>
      <c r="B51" s="160"/>
      <c r="C51" s="161"/>
      <c r="D51" s="162"/>
      <c r="E51" s="160"/>
      <c r="F51" s="160"/>
      <c r="G51" s="160"/>
      <c r="H51" s="160"/>
      <c r="I51" s="160"/>
      <c r="J51" s="160"/>
      <c r="K51" s="160"/>
      <c r="L51" s="160"/>
      <c r="M51" s="160">
        <v>1</v>
      </c>
    </row>
    <row r="52" spans="1:13" s="163" customFormat="1">
      <c r="A52" s="160"/>
      <c r="B52" s="160"/>
      <c r="C52" s="161"/>
      <c r="D52" s="162"/>
      <c r="E52" s="160"/>
      <c r="F52" s="160"/>
      <c r="G52" s="160"/>
      <c r="H52" s="160"/>
      <c r="I52" s="160"/>
      <c r="J52" s="160"/>
      <c r="K52" s="160"/>
      <c r="L52" s="160"/>
      <c r="M52" s="160">
        <v>1</v>
      </c>
    </row>
    <row r="53" spans="1:13" s="163" customFormat="1">
      <c r="A53" s="160"/>
      <c r="B53" s="160"/>
      <c r="C53" s="161"/>
      <c r="D53" s="162"/>
      <c r="E53" s="160"/>
      <c r="F53" s="160"/>
      <c r="G53" s="160"/>
      <c r="H53" s="160"/>
      <c r="I53" s="160"/>
      <c r="J53" s="160"/>
      <c r="K53" s="160"/>
      <c r="L53" s="160"/>
      <c r="M53" s="160">
        <v>1</v>
      </c>
    </row>
    <row r="54" spans="1:13" s="163" customFormat="1">
      <c r="A54" s="160"/>
      <c r="B54" s="160"/>
      <c r="C54" s="161"/>
      <c r="D54" s="162"/>
      <c r="E54" s="160"/>
      <c r="F54" s="160"/>
      <c r="G54" s="160"/>
      <c r="H54" s="160"/>
      <c r="I54" s="160"/>
      <c r="J54" s="160"/>
      <c r="K54" s="160"/>
      <c r="L54" s="160"/>
      <c r="M54" s="160">
        <v>1</v>
      </c>
    </row>
    <row r="55" spans="1:13" s="163" customFormat="1">
      <c r="A55" s="160"/>
      <c r="B55" s="160"/>
      <c r="C55" s="161"/>
      <c r="D55" s="162"/>
      <c r="E55" s="160"/>
      <c r="F55" s="160"/>
      <c r="G55" s="160"/>
      <c r="H55" s="160"/>
      <c r="I55" s="160"/>
      <c r="J55" s="160"/>
      <c r="K55" s="160"/>
      <c r="L55" s="160"/>
      <c r="M55" s="160">
        <v>1</v>
      </c>
    </row>
    <row r="56" spans="1:13" s="163" customFormat="1">
      <c r="A56" s="160"/>
      <c r="B56" s="160"/>
      <c r="C56" s="161"/>
      <c r="D56" s="162"/>
      <c r="E56" s="160"/>
      <c r="F56" s="160"/>
      <c r="G56" s="160"/>
      <c r="H56" s="160"/>
      <c r="I56" s="160"/>
      <c r="J56" s="160"/>
      <c r="K56" s="160"/>
      <c r="L56" s="160"/>
      <c r="M56" s="160">
        <v>1</v>
      </c>
    </row>
    <row r="57" spans="1:13" s="163" customFormat="1">
      <c r="A57" s="160"/>
      <c r="B57" s="160"/>
      <c r="C57" s="161"/>
      <c r="D57" s="162"/>
      <c r="E57" s="160"/>
      <c r="F57" s="160"/>
      <c r="G57" s="160"/>
      <c r="H57" s="160"/>
      <c r="I57" s="160"/>
      <c r="J57" s="160"/>
      <c r="K57" s="160"/>
      <c r="L57" s="160"/>
      <c r="M57" s="160">
        <v>1</v>
      </c>
    </row>
    <row r="58" spans="1:13" s="163" customFormat="1">
      <c r="A58" s="160"/>
      <c r="B58" s="160"/>
      <c r="C58" s="161"/>
      <c r="D58" s="162"/>
      <c r="E58" s="160"/>
      <c r="F58" s="160"/>
      <c r="G58" s="160"/>
      <c r="H58" s="160"/>
      <c r="I58" s="160"/>
      <c r="J58" s="160"/>
      <c r="K58" s="160"/>
      <c r="L58" s="160"/>
      <c r="M58" s="160">
        <v>1</v>
      </c>
    </row>
    <row r="59" spans="1:13" s="163" customFormat="1">
      <c r="A59" s="160"/>
      <c r="B59" s="160"/>
      <c r="C59" s="161"/>
      <c r="D59" s="162"/>
      <c r="E59" s="160"/>
      <c r="F59" s="160"/>
      <c r="G59" s="160"/>
      <c r="H59" s="160"/>
      <c r="I59" s="160"/>
      <c r="J59" s="160"/>
      <c r="K59" s="160"/>
      <c r="L59" s="160"/>
      <c r="M59" s="160">
        <v>1</v>
      </c>
    </row>
    <row r="60" spans="1:13" s="163" customFormat="1">
      <c r="A60" s="160"/>
      <c r="B60" s="160"/>
      <c r="C60" s="161"/>
      <c r="D60" s="162"/>
      <c r="E60" s="160"/>
      <c r="F60" s="160"/>
      <c r="G60" s="160"/>
      <c r="H60" s="160"/>
      <c r="I60" s="160"/>
      <c r="J60" s="160"/>
      <c r="K60" s="160"/>
      <c r="L60" s="160"/>
      <c r="M60" s="160">
        <v>1</v>
      </c>
    </row>
    <row r="61" spans="1:13" s="163" customFormat="1">
      <c r="A61" s="160"/>
      <c r="B61" s="160"/>
      <c r="C61" s="161"/>
      <c r="D61" s="162"/>
      <c r="E61" s="160"/>
      <c r="F61" s="160"/>
      <c r="G61" s="160"/>
      <c r="H61" s="160"/>
      <c r="I61" s="160"/>
      <c r="J61" s="160"/>
      <c r="K61" s="160"/>
      <c r="L61" s="160"/>
      <c r="M61" s="160">
        <v>1</v>
      </c>
    </row>
    <row r="62" spans="1:13" s="163" customFormat="1">
      <c r="A62" s="160"/>
      <c r="B62" s="160"/>
      <c r="C62" s="161"/>
      <c r="D62" s="162"/>
      <c r="E62" s="160"/>
      <c r="F62" s="160"/>
      <c r="G62" s="160"/>
      <c r="H62" s="160"/>
      <c r="I62" s="160"/>
      <c r="J62" s="160"/>
      <c r="K62" s="160"/>
      <c r="L62" s="160"/>
      <c r="M62" s="160">
        <v>1</v>
      </c>
    </row>
    <row r="63" spans="1:13" s="163" customFormat="1">
      <c r="A63" s="160"/>
      <c r="B63" s="160"/>
      <c r="C63" s="161"/>
      <c r="D63" s="162"/>
      <c r="E63" s="160"/>
      <c r="F63" s="160"/>
      <c r="G63" s="160"/>
      <c r="H63" s="160"/>
      <c r="I63" s="160"/>
      <c r="J63" s="160"/>
      <c r="K63" s="160"/>
      <c r="L63" s="160"/>
      <c r="M63" s="160">
        <v>1</v>
      </c>
    </row>
    <row r="64" spans="1:13" s="163" customFormat="1">
      <c r="A64" s="160"/>
      <c r="B64" s="160"/>
      <c r="C64" s="161"/>
      <c r="D64" s="162"/>
      <c r="E64" s="160"/>
      <c r="F64" s="160"/>
      <c r="G64" s="160"/>
      <c r="H64" s="160"/>
      <c r="I64" s="160"/>
      <c r="J64" s="160"/>
      <c r="K64" s="160"/>
      <c r="L64" s="160"/>
      <c r="M64" s="160">
        <v>1</v>
      </c>
    </row>
    <row r="65" spans="1:13" s="163" customFormat="1">
      <c r="A65" s="160"/>
      <c r="B65" s="160"/>
      <c r="C65" s="161"/>
      <c r="D65" s="162"/>
      <c r="E65" s="160"/>
      <c r="F65" s="160"/>
      <c r="G65" s="160"/>
      <c r="H65" s="160"/>
      <c r="I65" s="160"/>
      <c r="J65" s="160"/>
      <c r="K65" s="160"/>
      <c r="L65" s="160"/>
      <c r="M65" s="160">
        <v>1</v>
      </c>
    </row>
    <row r="66" spans="1:13" s="163" customFormat="1">
      <c r="A66" s="160"/>
      <c r="B66" s="160"/>
      <c r="C66" s="161"/>
      <c r="D66" s="162"/>
      <c r="E66" s="160"/>
      <c r="F66" s="160"/>
      <c r="G66" s="160"/>
      <c r="H66" s="160"/>
      <c r="I66" s="160"/>
      <c r="J66" s="160"/>
      <c r="K66" s="160"/>
      <c r="L66" s="160"/>
      <c r="M66" s="160">
        <v>1</v>
      </c>
    </row>
    <row r="67" spans="1:13" s="163" customFormat="1">
      <c r="A67" s="160"/>
      <c r="B67" s="160"/>
      <c r="C67" s="161"/>
      <c r="D67" s="162"/>
      <c r="E67" s="160"/>
      <c r="F67" s="160"/>
      <c r="G67" s="160"/>
      <c r="H67" s="160"/>
      <c r="I67" s="160"/>
      <c r="J67" s="160"/>
      <c r="K67" s="160"/>
      <c r="L67" s="160"/>
      <c r="M67" s="160">
        <v>1</v>
      </c>
    </row>
    <row r="68" spans="1:13" s="163" customFormat="1">
      <c r="A68" s="160"/>
      <c r="B68" s="160"/>
      <c r="C68" s="161"/>
      <c r="D68" s="162"/>
      <c r="E68" s="160"/>
      <c r="F68" s="160"/>
      <c r="G68" s="160"/>
      <c r="H68" s="160"/>
      <c r="I68" s="160"/>
      <c r="J68" s="160"/>
      <c r="K68" s="160"/>
      <c r="L68" s="160"/>
      <c r="M68" s="160">
        <v>1</v>
      </c>
    </row>
    <row r="69" spans="1:13" s="163" customFormat="1">
      <c r="A69" s="160"/>
      <c r="B69" s="160"/>
      <c r="C69" s="161"/>
      <c r="D69" s="162"/>
      <c r="E69" s="160"/>
      <c r="F69" s="160"/>
      <c r="G69" s="160"/>
      <c r="H69" s="160"/>
      <c r="I69" s="160"/>
      <c r="J69" s="160"/>
      <c r="K69" s="160"/>
      <c r="L69" s="160"/>
      <c r="M69" s="160">
        <v>1</v>
      </c>
    </row>
    <row r="70" spans="1:13" s="163" customFormat="1">
      <c r="A70" s="160"/>
      <c r="B70" s="160"/>
      <c r="C70" s="161"/>
      <c r="D70" s="162"/>
      <c r="E70" s="160"/>
      <c r="F70" s="160"/>
      <c r="G70" s="160"/>
      <c r="H70" s="160"/>
      <c r="I70" s="160"/>
      <c r="J70" s="160"/>
      <c r="K70" s="160"/>
      <c r="L70" s="160"/>
      <c r="M70" s="160">
        <v>1</v>
      </c>
    </row>
    <row r="71" spans="1:13" s="163" customFormat="1">
      <c r="A71" s="160"/>
      <c r="B71" s="160"/>
      <c r="C71" s="161"/>
      <c r="D71" s="162"/>
      <c r="E71" s="160"/>
      <c r="F71" s="160"/>
      <c r="G71" s="160"/>
      <c r="H71" s="160"/>
      <c r="I71" s="160"/>
      <c r="J71" s="160"/>
      <c r="K71" s="160"/>
      <c r="L71" s="160"/>
      <c r="M71" s="160">
        <v>1</v>
      </c>
    </row>
    <row r="72" spans="1:13" s="163" customFormat="1">
      <c r="A72" s="160"/>
      <c r="B72" s="160"/>
      <c r="C72" s="161"/>
      <c r="D72" s="162"/>
      <c r="E72" s="160"/>
      <c r="F72" s="160"/>
      <c r="G72" s="160"/>
      <c r="H72" s="160"/>
      <c r="I72" s="160"/>
      <c r="J72" s="160"/>
      <c r="K72" s="160"/>
      <c r="L72" s="160"/>
      <c r="M72" s="160">
        <v>1</v>
      </c>
    </row>
    <row r="73" spans="1:13" s="163" customFormat="1">
      <c r="A73" s="160"/>
      <c r="B73" s="160"/>
      <c r="C73" s="161"/>
      <c r="D73" s="162"/>
      <c r="E73" s="160"/>
      <c r="F73" s="160"/>
      <c r="G73" s="160"/>
      <c r="H73" s="160"/>
      <c r="I73" s="160"/>
      <c r="J73" s="160"/>
      <c r="K73" s="160"/>
      <c r="L73" s="160"/>
      <c r="M73" s="160">
        <v>1</v>
      </c>
    </row>
    <row r="74" spans="1:13" s="163" customFormat="1">
      <c r="A74" s="160"/>
      <c r="B74" s="160"/>
      <c r="C74" s="161"/>
      <c r="D74" s="162"/>
      <c r="E74" s="160"/>
      <c r="F74" s="160"/>
      <c r="G74" s="160"/>
      <c r="H74" s="160"/>
      <c r="I74" s="160"/>
      <c r="J74" s="160"/>
      <c r="K74" s="160"/>
      <c r="L74" s="160"/>
      <c r="M74" s="160">
        <v>1</v>
      </c>
    </row>
    <row r="75" spans="1:13" s="163" customFormat="1">
      <c r="A75" s="160"/>
      <c r="B75" s="160"/>
      <c r="C75" s="161"/>
      <c r="D75" s="162"/>
      <c r="E75" s="160"/>
      <c r="F75" s="160"/>
      <c r="G75" s="160"/>
      <c r="H75" s="160"/>
      <c r="I75" s="160"/>
      <c r="J75" s="160"/>
      <c r="K75" s="160"/>
      <c r="L75" s="160"/>
      <c r="M75" s="160">
        <v>1</v>
      </c>
    </row>
    <row r="76" spans="1:13" s="163" customFormat="1">
      <c r="A76" s="160"/>
      <c r="B76" s="160"/>
      <c r="C76" s="161"/>
      <c r="D76" s="162"/>
      <c r="E76" s="160"/>
      <c r="F76" s="160"/>
      <c r="G76" s="160"/>
      <c r="H76" s="160"/>
      <c r="I76" s="160"/>
      <c r="J76" s="160"/>
      <c r="K76" s="160"/>
      <c r="L76" s="160"/>
      <c r="M76" s="160">
        <v>1</v>
      </c>
    </row>
    <row r="77" spans="1:13" s="163" customFormat="1">
      <c r="A77" s="160"/>
      <c r="B77" s="160"/>
      <c r="C77" s="161"/>
      <c r="D77" s="162"/>
      <c r="E77" s="160"/>
      <c r="F77" s="160"/>
      <c r="G77" s="160"/>
      <c r="H77" s="160"/>
      <c r="I77" s="160"/>
      <c r="J77" s="160"/>
      <c r="K77" s="160"/>
      <c r="L77" s="160"/>
      <c r="M77" s="160">
        <v>1</v>
      </c>
    </row>
    <row r="78" spans="1:13" s="163" customFormat="1">
      <c r="A78" s="160"/>
      <c r="B78" s="160"/>
      <c r="C78" s="161"/>
      <c r="D78" s="162"/>
      <c r="E78" s="160"/>
      <c r="F78" s="160"/>
      <c r="G78" s="160"/>
      <c r="H78" s="160"/>
      <c r="I78" s="160"/>
      <c r="J78" s="160"/>
      <c r="K78" s="160"/>
      <c r="L78" s="160"/>
      <c r="M78" s="160">
        <v>1</v>
      </c>
    </row>
    <row r="79" spans="1:13" s="163" customFormat="1">
      <c r="A79" s="160"/>
      <c r="B79" s="160"/>
      <c r="C79" s="161"/>
      <c r="D79" s="162"/>
      <c r="E79" s="160"/>
      <c r="F79" s="160"/>
      <c r="G79" s="160"/>
      <c r="H79" s="160"/>
      <c r="I79" s="160"/>
      <c r="J79" s="160"/>
      <c r="K79" s="160"/>
      <c r="L79" s="160"/>
      <c r="M79" s="160">
        <v>1</v>
      </c>
    </row>
    <row r="80" spans="1:13" s="163" customFormat="1">
      <c r="A80" s="160"/>
      <c r="B80" s="160"/>
      <c r="C80" s="161"/>
      <c r="D80" s="162"/>
      <c r="E80" s="160"/>
      <c r="F80" s="160"/>
      <c r="G80" s="160"/>
      <c r="H80" s="160"/>
      <c r="I80" s="160"/>
      <c r="J80" s="160"/>
      <c r="K80" s="160"/>
      <c r="L80" s="160"/>
      <c r="M80" s="160">
        <v>1</v>
      </c>
    </row>
    <row r="81" spans="1:13" s="163" customFormat="1">
      <c r="A81" s="160"/>
      <c r="B81" s="160"/>
      <c r="C81" s="161"/>
      <c r="D81" s="162"/>
      <c r="E81" s="160"/>
      <c r="F81" s="160"/>
      <c r="G81" s="160"/>
      <c r="H81" s="160"/>
      <c r="I81" s="160"/>
      <c r="J81" s="160"/>
      <c r="K81" s="160"/>
      <c r="L81" s="160"/>
      <c r="M81" s="160">
        <v>1</v>
      </c>
    </row>
    <row r="82" spans="1:13" s="163" customFormat="1">
      <c r="A82" s="160"/>
      <c r="B82" s="160"/>
      <c r="C82" s="161"/>
      <c r="D82" s="162"/>
      <c r="E82" s="160"/>
      <c r="F82" s="160"/>
      <c r="G82" s="160"/>
      <c r="H82" s="160"/>
      <c r="I82" s="160"/>
      <c r="J82" s="160"/>
      <c r="K82" s="160"/>
      <c r="L82" s="160"/>
      <c r="M82" s="160">
        <v>1</v>
      </c>
    </row>
    <row r="83" spans="1:13" s="163" customFormat="1">
      <c r="A83" s="160"/>
      <c r="B83" s="160"/>
      <c r="C83" s="161"/>
      <c r="D83" s="162"/>
      <c r="E83" s="160"/>
      <c r="F83" s="160"/>
      <c r="G83" s="160"/>
      <c r="H83" s="160"/>
      <c r="I83" s="160"/>
      <c r="J83" s="160"/>
      <c r="K83" s="160"/>
      <c r="L83" s="160"/>
      <c r="M83" s="160">
        <v>1</v>
      </c>
    </row>
    <row r="84" spans="1:13" s="163" customFormat="1">
      <c r="A84" s="160"/>
      <c r="B84" s="160"/>
      <c r="C84" s="161"/>
      <c r="D84" s="162"/>
      <c r="E84" s="160"/>
      <c r="F84" s="160"/>
      <c r="G84" s="160"/>
      <c r="H84" s="160"/>
      <c r="I84" s="160"/>
      <c r="J84" s="160"/>
      <c r="K84" s="160"/>
      <c r="L84" s="160"/>
      <c r="M84" s="160">
        <v>1</v>
      </c>
    </row>
    <row r="85" spans="1:13" s="163" customFormat="1">
      <c r="A85" s="160"/>
      <c r="B85" s="160"/>
      <c r="C85" s="161"/>
      <c r="D85" s="162"/>
      <c r="E85" s="160"/>
      <c r="F85" s="160"/>
      <c r="G85" s="160"/>
      <c r="H85" s="160"/>
      <c r="I85" s="160"/>
      <c r="J85" s="160"/>
      <c r="K85" s="160"/>
      <c r="L85" s="160"/>
      <c r="M85" s="160">
        <v>1</v>
      </c>
    </row>
    <row r="86" spans="1:13" s="163" customFormat="1">
      <c r="A86" s="160"/>
      <c r="B86" s="160"/>
      <c r="C86" s="161"/>
      <c r="D86" s="162"/>
      <c r="E86" s="160"/>
      <c r="F86" s="160"/>
      <c r="G86" s="160"/>
      <c r="H86" s="160"/>
      <c r="I86" s="160"/>
      <c r="J86" s="160"/>
      <c r="K86" s="160"/>
      <c r="L86" s="160"/>
      <c r="M86" s="160">
        <v>1</v>
      </c>
    </row>
    <row r="87" spans="1:13" s="163" customFormat="1">
      <c r="A87" s="160"/>
      <c r="B87" s="160"/>
      <c r="C87" s="161"/>
      <c r="D87" s="162"/>
      <c r="E87" s="160"/>
      <c r="F87" s="160"/>
      <c r="G87" s="160"/>
      <c r="H87" s="160"/>
      <c r="I87" s="160"/>
      <c r="J87" s="160"/>
      <c r="K87" s="160"/>
      <c r="L87" s="160"/>
      <c r="M87" s="160">
        <v>1</v>
      </c>
    </row>
    <row r="88" spans="1:13" s="163" customFormat="1">
      <c r="A88" s="160"/>
      <c r="B88" s="160"/>
      <c r="C88" s="161"/>
      <c r="D88" s="162"/>
      <c r="E88" s="160"/>
      <c r="F88" s="160"/>
      <c r="G88" s="160"/>
      <c r="H88" s="160"/>
      <c r="I88" s="160"/>
      <c r="J88" s="160"/>
      <c r="K88" s="160"/>
      <c r="L88" s="160"/>
      <c r="M88" s="160">
        <v>1</v>
      </c>
    </row>
    <row r="89" spans="1:13" s="163" customFormat="1">
      <c r="A89" s="160"/>
      <c r="B89" s="160"/>
      <c r="C89" s="161"/>
      <c r="D89" s="162"/>
      <c r="E89" s="160"/>
      <c r="F89" s="160"/>
      <c r="G89" s="160"/>
      <c r="H89" s="160"/>
      <c r="I89" s="160"/>
      <c r="J89" s="160"/>
      <c r="K89" s="160"/>
      <c r="L89" s="160"/>
      <c r="M89" s="160">
        <v>1</v>
      </c>
    </row>
    <row r="90" spans="1:13" s="163" customFormat="1">
      <c r="A90" s="160"/>
      <c r="B90" s="160"/>
      <c r="C90" s="161"/>
      <c r="D90" s="162"/>
      <c r="E90" s="160"/>
      <c r="F90" s="160"/>
      <c r="G90" s="160"/>
      <c r="H90" s="160"/>
      <c r="I90" s="160"/>
      <c r="J90" s="160"/>
      <c r="K90" s="160"/>
      <c r="L90" s="160"/>
      <c r="M90" s="160">
        <v>1</v>
      </c>
    </row>
    <row r="91" spans="1:13" s="163" customFormat="1">
      <c r="A91" s="160"/>
      <c r="B91" s="160"/>
      <c r="C91" s="161"/>
      <c r="D91" s="162"/>
      <c r="E91" s="160"/>
      <c r="F91" s="160"/>
      <c r="G91" s="160"/>
      <c r="H91" s="160"/>
      <c r="I91" s="160"/>
      <c r="J91" s="160"/>
      <c r="K91" s="160"/>
      <c r="L91" s="160"/>
      <c r="M91" s="160">
        <v>1</v>
      </c>
    </row>
    <row r="92" spans="1:13" s="163" customFormat="1">
      <c r="A92" s="160"/>
      <c r="B92" s="160"/>
      <c r="C92" s="161"/>
      <c r="D92" s="162"/>
      <c r="E92" s="160"/>
      <c r="F92" s="160"/>
      <c r="G92" s="160"/>
      <c r="H92" s="160"/>
      <c r="I92" s="160"/>
      <c r="J92" s="160"/>
      <c r="K92" s="160"/>
      <c r="L92" s="160"/>
      <c r="M92" s="160">
        <v>1</v>
      </c>
    </row>
    <row r="93" spans="1:13" s="163" customFormat="1">
      <c r="A93" s="160"/>
      <c r="B93" s="160"/>
      <c r="C93" s="161"/>
      <c r="D93" s="162"/>
      <c r="E93" s="160"/>
      <c r="F93" s="160"/>
      <c r="G93" s="160"/>
      <c r="H93" s="160"/>
      <c r="I93" s="160"/>
      <c r="J93" s="160"/>
      <c r="K93" s="160"/>
      <c r="L93" s="160"/>
      <c r="M93" s="160">
        <v>1</v>
      </c>
    </row>
    <row r="94" spans="1:13" s="163" customFormat="1">
      <c r="A94" s="160"/>
      <c r="B94" s="160"/>
      <c r="C94" s="161"/>
      <c r="D94" s="162"/>
      <c r="E94" s="160"/>
      <c r="F94" s="160"/>
      <c r="G94" s="160"/>
      <c r="H94" s="160"/>
      <c r="I94" s="160"/>
      <c r="J94" s="160"/>
      <c r="K94" s="160"/>
      <c r="L94" s="160"/>
      <c r="M94" s="160">
        <v>1</v>
      </c>
    </row>
    <row r="95" spans="1:13" s="163" customFormat="1">
      <c r="A95" s="160"/>
      <c r="B95" s="160"/>
      <c r="C95" s="161"/>
      <c r="D95" s="162"/>
      <c r="E95" s="160"/>
      <c r="F95" s="160"/>
      <c r="G95" s="160"/>
      <c r="H95" s="160"/>
      <c r="I95" s="160"/>
      <c r="J95" s="160"/>
      <c r="K95" s="160"/>
      <c r="L95" s="160"/>
      <c r="M95" s="160">
        <v>1</v>
      </c>
    </row>
    <row r="96" spans="1:13" s="163" customFormat="1">
      <c r="A96" s="160"/>
      <c r="B96" s="160"/>
      <c r="C96" s="161"/>
      <c r="D96" s="162"/>
      <c r="E96" s="160"/>
      <c r="F96" s="160"/>
      <c r="G96" s="160"/>
      <c r="H96" s="160"/>
      <c r="I96" s="160"/>
      <c r="J96" s="160"/>
      <c r="K96" s="160"/>
      <c r="L96" s="160"/>
      <c r="M96" s="160">
        <v>1</v>
      </c>
    </row>
    <row r="97" spans="1:13" s="163" customFormat="1">
      <c r="A97" s="160"/>
      <c r="B97" s="160"/>
      <c r="C97" s="161"/>
      <c r="D97" s="162"/>
      <c r="E97" s="160"/>
      <c r="F97" s="160"/>
      <c r="G97" s="160"/>
      <c r="H97" s="160"/>
      <c r="I97" s="160"/>
      <c r="J97" s="160"/>
      <c r="K97" s="160"/>
      <c r="L97" s="160"/>
      <c r="M97" s="160">
        <v>1</v>
      </c>
    </row>
    <row r="98" spans="1:13" s="163" customFormat="1">
      <c r="A98" s="160"/>
      <c r="B98" s="160"/>
      <c r="C98" s="161"/>
      <c r="D98" s="162"/>
      <c r="E98" s="160"/>
      <c r="F98" s="160"/>
      <c r="G98" s="160"/>
      <c r="H98" s="160"/>
      <c r="I98" s="160"/>
      <c r="J98" s="160"/>
      <c r="K98" s="160"/>
      <c r="L98" s="160"/>
      <c r="M98" s="160">
        <v>1</v>
      </c>
    </row>
    <row r="99" spans="1:13" s="163" customFormat="1">
      <c r="A99" s="160"/>
      <c r="B99" s="160"/>
      <c r="C99" s="161"/>
      <c r="D99" s="162"/>
      <c r="E99" s="160"/>
      <c r="F99" s="160"/>
      <c r="G99" s="160"/>
      <c r="H99" s="160"/>
      <c r="I99" s="160"/>
      <c r="J99" s="160"/>
      <c r="K99" s="160"/>
      <c r="L99" s="160"/>
      <c r="M99" s="160">
        <v>1</v>
      </c>
    </row>
    <row r="100" spans="1:13" s="163" customFormat="1">
      <c r="A100" s="160"/>
      <c r="B100" s="160"/>
      <c r="C100" s="161"/>
      <c r="D100" s="162"/>
      <c r="E100" s="160"/>
      <c r="F100" s="160"/>
      <c r="G100" s="160"/>
      <c r="H100" s="160"/>
      <c r="I100" s="160"/>
      <c r="J100" s="160"/>
      <c r="K100" s="160"/>
      <c r="L100" s="160"/>
      <c r="M100" s="160">
        <v>1</v>
      </c>
    </row>
    <row r="101" spans="1:13" s="163" customFormat="1">
      <c r="A101" s="160"/>
      <c r="B101" s="160"/>
      <c r="C101" s="161"/>
      <c r="D101" s="162"/>
      <c r="E101" s="160"/>
      <c r="F101" s="160"/>
      <c r="G101" s="160"/>
      <c r="H101" s="160"/>
      <c r="I101" s="160"/>
      <c r="J101" s="160"/>
      <c r="K101" s="160"/>
      <c r="L101" s="160"/>
      <c r="M101" s="160">
        <v>1</v>
      </c>
    </row>
    <row r="102" spans="1:13" s="163" customFormat="1">
      <c r="A102" s="160"/>
      <c r="B102" s="160"/>
      <c r="C102" s="161"/>
      <c r="D102" s="162"/>
      <c r="E102" s="160"/>
      <c r="F102" s="160"/>
      <c r="G102" s="160"/>
      <c r="H102" s="160"/>
      <c r="I102" s="160"/>
      <c r="J102" s="160"/>
      <c r="K102" s="160"/>
      <c r="L102" s="160"/>
      <c r="M102" s="160">
        <v>1</v>
      </c>
    </row>
    <row r="103" spans="1:13" s="163" customFormat="1">
      <c r="A103" s="160"/>
      <c r="B103" s="160"/>
      <c r="C103" s="161"/>
      <c r="D103" s="162"/>
      <c r="E103" s="160"/>
      <c r="F103" s="160"/>
      <c r="G103" s="160"/>
      <c r="H103" s="160"/>
      <c r="I103" s="160"/>
      <c r="J103" s="160"/>
      <c r="K103" s="160"/>
      <c r="L103" s="160"/>
      <c r="M103" s="160">
        <v>1</v>
      </c>
    </row>
    <row r="104" spans="1:13" s="163" customFormat="1">
      <c r="A104" s="160"/>
      <c r="B104" s="160"/>
      <c r="C104" s="161"/>
      <c r="D104" s="162"/>
      <c r="E104" s="160"/>
      <c r="F104" s="160"/>
      <c r="G104" s="160"/>
      <c r="H104" s="160"/>
      <c r="I104" s="160"/>
      <c r="J104" s="160"/>
      <c r="K104" s="160"/>
      <c r="L104" s="160"/>
      <c r="M104" s="160">
        <v>1</v>
      </c>
    </row>
    <row r="105" spans="1:13" s="163" customFormat="1">
      <c r="A105" s="160"/>
      <c r="B105" s="160"/>
      <c r="C105" s="161"/>
      <c r="D105" s="162"/>
      <c r="E105" s="160"/>
      <c r="F105" s="160"/>
      <c r="G105" s="160"/>
      <c r="H105" s="160"/>
      <c r="I105" s="160"/>
      <c r="J105" s="160"/>
      <c r="K105" s="160"/>
      <c r="L105" s="160"/>
      <c r="M105" s="160">
        <v>1</v>
      </c>
    </row>
    <row r="106" spans="1:13" s="163" customFormat="1">
      <c r="A106" s="160"/>
      <c r="B106" s="160"/>
      <c r="C106" s="161"/>
      <c r="D106" s="162"/>
      <c r="E106" s="160"/>
      <c r="F106" s="160"/>
      <c r="G106" s="160"/>
      <c r="H106" s="160"/>
      <c r="I106" s="160"/>
      <c r="J106" s="160"/>
      <c r="K106" s="160"/>
      <c r="L106" s="160"/>
      <c r="M106" s="160">
        <v>1</v>
      </c>
    </row>
    <row r="107" spans="1:13" s="163" customFormat="1">
      <c r="A107" s="160"/>
      <c r="B107" s="160"/>
      <c r="C107" s="161"/>
      <c r="D107" s="162"/>
      <c r="E107" s="160"/>
      <c r="F107" s="160"/>
      <c r="G107" s="160"/>
      <c r="H107" s="160"/>
      <c r="I107" s="160"/>
      <c r="J107" s="160"/>
      <c r="K107" s="160"/>
      <c r="L107" s="160"/>
      <c r="M107" s="160">
        <v>1</v>
      </c>
    </row>
    <row r="108" spans="1:13" s="163" customFormat="1">
      <c r="A108" s="160"/>
      <c r="B108" s="160"/>
      <c r="C108" s="161"/>
      <c r="D108" s="162"/>
      <c r="E108" s="160"/>
      <c r="F108" s="160"/>
      <c r="G108" s="160"/>
      <c r="H108" s="160"/>
      <c r="I108" s="160"/>
      <c r="J108" s="160"/>
      <c r="K108" s="160"/>
      <c r="L108" s="160"/>
      <c r="M108" s="160">
        <v>1</v>
      </c>
    </row>
    <row r="109" spans="1:13" s="163" customFormat="1">
      <c r="A109" s="160"/>
      <c r="B109" s="160"/>
      <c r="C109" s="161"/>
      <c r="D109" s="162"/>
      <c r="E109" s="160"/>
      <c r="F109" s="160"/>
      <c r="G109" s="160"/>
      <c r="H109" s="160"/>
      <c r="I109" s="160"/>
      <c r="J109" s="160"/>
      <c r="K109" s="160"/>
      <c r="L109" s="160"/>
      <c r="M109" s="160">
        <v>1</v>
      </c>
    </row>
    <row r="110" spans="1:13" s="163" customFormat="1">
      <c r="A110" s="160"/>
      <c r="B110" s="160"/>
      <c r="C110" s="161"/>
      <c r="D110" s="162"/>
      <c r="E110" s="160"/>
      <c r="F110" s="160"/>
      <c r="G110" s="160"/>
      <c r="H110" s="160"/>
      <c r="I110" s="160"/>
      <c r="J110" s="160"/>
      <c r="K110" s="160"/>
      <c r="L110" s="160"/>
      <c r="M110" s="160">
        <v>1</v>
      </c>
    </row>
    <row r="111" spans="1:13" s="163" customFormat="1">
      <c r="A111" s="160"/>
      <c r="B111" s="160"/>
      <c r="C111" s="161"/>
      <c r="D111" s="162"/>
      <c r="E111" s="160"/>
      <c r="F111" s="160"/>
      <c r="G111" s="160"/>
      <c r="H111" s="160"/>
      <c r="I111" s="160"/>
      <c r="J111" s="160"/>
      <c r="K111" s="160"/>
      <c r="L111" s="160"/>
      <c r="M111" s="160">
        <v>1</v>
      </c>
    </row>
    <row r="112" spans="1:13" s="163" customFormat="1">
      <c r="A112" s="160"/>
      <c r="B112" s="160"/>
      <c r="C112" s="161"/>
      <c r="D112" s="162"/>
      <c r="E112" s="160"/>
      <c r="F112" s="160"/>
      <c r="G112" s="160"/>
      <c r="H112" s="160"/>
      <c r="I112" s="160"/>
      <c r="J112" s="160"/>
      <c r="K112" s="160"/>
      <c r="L112" s="160"/>
      <c r="M112" s="160">
        <v>1</v>
      </c>
    </row>
    <row r="113" spans="1:13" s="163" customFormat="1">
      <c r="A113" s="160"/>
      <c r="B113" s="160"/>
      <c r="C113" s="161"/>
      <c r="D113" s="162"/>
      <c r="E113" s="160"/>
      <c r="F113" s="160"/>
      <c r="G113" s="160"/>
      <c r="H113" s="160"/>
      <c r="I113" s="160"/>
      <c r="J113" s="160"/>
      <c r="K113" s="160"/>
      <c r="L113" s="160"/>
      <c r="M113" s="160">
        <v>1</v>
      </c>
    </row>
    <row r="114" spans="1:13" s="163" customFormat="1">
      <c r="A114" s="160"/>
      <c r="B114" s="160"/>
      <c r="C114" s="161"/>
      <c r="D114" s="162"/>
      <c r="E114" s="160"/>
      <c r="F114" s="160"/>
      <c r="G114" s="160"/>
      <c r="H114" s="160"/>
      <c r="I114" s="160"/>
      <c r="J114" s="160"/>
      <c r="K114" s="160"/>
      <c r="L114" s="160"/>
      <c r="M114" s="160">
        <v>1</v>
      </c>
    </row>
    <row r="115" spans="1:13" s="163" customFormat="1">
      <c r="A115" s="160"/>
      <c r="B115" s="160"/>
      <c r="C115" s="161"/>
      <c r="D115" s="162"/>
      <c r="E115" s="160"/>
      <c r="F115" s="160"/>
      <c r="G115" s="160"/>
      <c r="H115" s="160"/>
      <c r="I115" s="160"/>
      <c r="J115" s="160"/>
      <c r="K115" s="160"/>
      <c r="L115" s="160"/>
      <c r="M115" s="160">
        <v>1</v>
      </c>
    </row>
    <row r="116" spans="1:13" s="163" customFormat="1">
      <c r="A116" s="160"/>
      <c r="B116" s="160"/>
      <c r="C116" s="161"/>
      <c r="D116" s="162"/>
      <c r="E116" s="160"/>
      <c r="F116" s="160"/>
      <c r="G116" s="160"/>
      <c r="H116" s="160"/>
      <c r="I116" s="160"/>
      <c r="J116" s="160"/>
      <c r="K116" s="160"/>
      <c r="L116" s="160"/>
      <c r="M116" s="160">
        <v>1</v>
      </c>
    </row>
    <row r="117" spans="1:13" s="163" customFormat="1">
      <c r="A117" s="160"/>
      <c r="B117" s="160"/>
      <c r="C117" s="161"/>
      <c r="D117" s="162"/>
      <c r="E117" s="160"/>
      <c r="F117" s="160"/>
      <c r="G117" s="160"/>
      <c r="H117" s="160"/>
      <c r="I117" s="160"/>
      <c r="J117" s="160"/>
      <c r="K117" s="160"/>
      <c r="L117" s="160"/>
      <c r="M117" s="160">
        <v>1</v>
      </c>
    </row>
    <row r="118" spans="1:13" s="163" customFormat="1">
      <c r="A118" s="160"/>
      <c r="B118" s="160"/>
      <c r="C118" s="161"/>
      <c r="D118" s="162"/>
      <c r="E118" s="160"/>
      <c r="F118" s="160"/>
      <c r="G118" s="160"/>
      <c r="H118" s="160"/>
      <c r="I118" s="160"/>
      <c r="J118" s="160"/>
      <c r="K118" s="160"/>
      <c r="L118" s="160"/>
      <c r="M118" s="160">
        <v>1</v>
      </c>
    </row>
    <row r="119" spans="1:13" s="163" customFormat="1">
      <c r="A119" s="160"/>
      <c r="B119" s="160"/>
      <c r="C119" s="161"/>
      <c r="D119" s="162"/>
      <c r="E119" s="160"/>
      <c r="F119" s="160"/>
      <c r="G119" s="160"/>
      <c r="H119" s="160"/>
      <c r="I119" s="160"/>
      <c r="J119" s="160"/>
      <c r="K119" s="160"/>
      <c r="L119" s="160"/>
      <c r="M119" s="160">
        <v>1</v>
      </c>
    </row>
    <row r="120" spans="1:13" s="163" customFormat="1">
      <c r="A120" s="160"/>
      <c r="B120" s="160"/>
      <c r="C120" s="161"/>
      <c r="D120" s="162"/>
      <c r="E120" s="160"/>
      <c r="F120" s="160"/>
      <c r="G120" s="160"/>
      <c r="H120" s="160"/>
      <c r="I120" s="160"/>
      <c r="J120" s="160"/>
      <c r="K120" s="160"/>
      <c r="L120" s="160"/>
      <c r="M120" s="160">
        <v>1</v>
      </c>
    </row>
    <row r="121" spans="1:13" s="163" customFormat="1">
      <c r="A121" s="160"/>
      <c r="B121" s="160"/>
      <c r="C121" s="161"/>
      <c r="D121" s="162"/>
      <c r="E121" s="160"/>
      <c r="F121" s="160"/>
      <c r="G121" s="160"/>
      <c r="H121" s="160"/>
      <c r="I121" s="160"/>
      <c r="J121" s="160"/>
      <c r="K121" s="160"/>
      <c r="L121" s="160"/>
      <c r="M121" s="160">
        <v>1</v>
      </c>
    </row>
    <row r="122" spans="1:13" s="163" customFormat="1">
      <c r="A122" s="160"/>
      <c r="B122" s="160"/>
      <c r="C122" s="161"/>
      <c r="D122" s="162"/>
      <c r="E122" s="160"/>
      <c r="F122" s="160"/>
      <c r="G122" s="160"/>
      <c r="H122" s="160"/>
      <c r="I122" s="160"/>
      <c r="J122" s="160"/>
      <c r="K122" s="160"/>
      <c r="L122" s="160"/>
      <c r="M122" s="160">
        <v>1</v>
      </c>
    </row>
    <row r="123" spans="1:13" s="163" customFormat="1">
      <c r="A123" s="160"/>
      <c r="B123" s="160"/>
      <c r="C123" s="161"/>
      <c r="D123" s="162"/>
      <c r="E123" s="160"/>
      <c r="F123" s="160"/>
      <c r="G123" s="160"/>
      <c r="H123" s="160"/>
      <c r="I123" s="160"/>
      <c r="J123" s="160"/>
      <c r="K123" s="160"/>
      <c r="L123" s="160"/>
      <c r="M123" s="160">
        <v>1</v>
      </c>
    </row>
    <row r="124" spans="1:13" s="163" customFormat="1">
      <c r="A124" s="160"/>
      <c r="B124" s="160"/>
      <c r="C124" s="161"/>
      <c r="D124" s="162"/>
      <c r="E124" s="160"/>
      <c r="F124" s="160"/>
      <c r="G124" s="160"/>
      <c r="H124" s="160"/>
      <c r="I124" s="160"/>
      <c r="J124" s="160"/>
      <c r="K124" s="160"/>
      <c r="L124" s="160"/>
      <c r="M124" s="160">
        <v>1</v>
      </c>
    </row>
    <row r="125" spans="1:13" s="163" customFormat="1">
      <c r="A125" s="160"/>
      <c r="B125" s="160"/>
      <c r="C125" s="161"/>
      <c r="D125" s="162"/>
      <c r="E125" s="160"/>
      <c r="F125" s="160"/>
      <c r="G125" s="160"/>
      <c r="H125" s="160"/>
      <c r="I125" s="160"/>
      <c r="J125" s="160"/>
      <c r="K125" s="160"/>
      <c r="L125" s="160"/>
      <c r="M125" s="160">
        <v>1</v>
      </c>
    </row>
    <row r="126" spans="1:13" s="163" customFormat="1">
      <c r="A126" s="160"/>
      <c r="B126" s="160"/>
      <c r="C126" s="161"/>
      <c r="D126" s="162"/>
      <c r="E126" s="160"/>
      <c r="F126" s="160"/>
      <c r="G126" s="160"/>
      <c r="H126" s="160"/>
      <c r="I126" s="160"/>
      <c r="J126" s="160"/>
      <c r="K126" s="160"/>
      <c r="L126" s="160"/>
      <c r="M126" s="160">
        <v>1</v>
      </c>
    </row>
    <row r="127" spans="1:13" s="163" customFormat="1">
      <c r="A127" s="160"/>
      <c r="B127" s="160"/>
      <c r="C127" s="161"/>
      <c r="D127" s="162"/>
      <c r="E127" s="160"/>
      <c r="F127" s="160"/>
      <c r="G127" s="160"/>
      <c r="H127" s="160"/>
      <c r="I127" s="160"/>
      <c r="J127" s="160"/>
      <c r="K127" s="160"/>
      <c r="L127" s="160"/>
      <c r="M127" s="160">
        <v>1</v>
      </c>
    </row>
    <row r="128" spans="1:13" s="163" customFormat="1">
      <c r="A128" s="160"/>
      <c r="B128" s="160"/>
      <c r="C128" s="161"/>
      <c r="D128" s="162"/>
      <c r="E128" s="160"/>
      <c r="F128" s="160"/>
      <c r="G128" s="160"/>
      <c r="H128" s="160"/>
      <c r="I128" s="160"/>
      <c r="J128" s="160"/>
      <c r="K128" s="160"/>
      <c r="L128" s="160"/>
      <c r="M128" s="160">
        <v>1</v>
      </c>
    </row>
    <row r="129" spans="1:13" s="163" customFormat="1">
      <c r="A129" s="160"/>
      <c r="B129" s="160"/>
      <c r="C129" s="161"/>
      <c r="D129" s="162"/>
      <c r="E129" s="160"/>
      <c r="F129" s="160"/>
      <c r="G129" s="160"/>
      <c r="H129" s="160"/>
      <c r="I129" s="160"/>
      <c r="J129" s="160"/>
      <c r="K129" s="160"/>
      <c r="L129" s="160"/>
      <c r="M129" s="160">
        <v>1</v>
      </c>
    </row>
    <row r="130" spans="1:13" s="163" customFormat="1">
      <c r="A130" s="160"/>
      <c r="B130" s="160"/>
      <c r="C130" s="161"/>
      <c r="D130" s="162"/>
      <c r="E130" s="160"/>
      <c r="F130" s="160"/>
      <c r="G130" s="160"/>
      <c r="H130" s="160"/>
      <c r="I130" s="160"/>
      <c r="J130" s="160"/>
      <c r="K130" s="160"/>
      <c r="L130" s="160"/>
      <c r="M130" s="160">
        <v>1</v>
      </c>
    </row>
    <row r="131" spans="1:13" s="163" customFormat="1">
      <c r="A131" s="160"/>
      <c r="B131" s="160"/>
      <c r="C131" s="161"/>
      <c r="D131" s="162"/>
      <c r="E131" s="160"/>
      <c r="F131" s="160"/>
      <c r="G131" s="160"/>
      <c r="H131" s="160"/>
      <c r="I131" s="160"/>
      <c r="J131" s="160"/>
      <c r="K131" s="160"/>
      <c r="L131" s="160"/>
      <c r="M131" s="160">
        <v>1</v>
      </c>
    </row>
    <row r="132" spans="1:13" s="163" customFormat="1">
      <c r="A132" s="160"/>
      <c r="B132" s="160"/>
      <c r="C132" s="161"/>
      <c r="D132" s="162"/>
      <c r="E132" s="160"/>
      <c r="F132" s="160"/>
      <c r="G132" s="160"/>
      <c r="H132" s="160"/>
      <c r="I132" s="160"/>
      <c r="J132" s="160"/>
      <c r="K132" s="160"/>
      <c r="L132" s="160"/>
      <c r="M132" s="160">
        <v>1</v>
      </c>
    </row>
    <row r="133" spans="1:13" s="163" customFormat="1">
      <c r="A133" s="160"/>
      <c r="B133" s="160"/>
      <c r="C133" s="161"/>
      <c r="D133" s="162"/>
      <c r="E133" s="160"/>
      <c r="F133" s="160"/>
      <c r="G133" s="160"/>
      <c r="H133" s="160"/>
      <c r="I133" s="160"/>
      <c r="J133" s="160"/>
      <c r="K133" s="160"/>
      <c r="L133" s="160"/>
      <c r="M133" s="160">
        <v>1</v>
      </c>
    </row>
    <row r="134" spans="1:13" s="163" customFormat="1">
      <c r="A134" s="160"/>
      <c r="B134" s="160"/>
      <c r="C134" s="161"/>
      <c r="D134" s="162"/>
      <c r="E134" s="160"/>
      <c r="F134" s="160"/>
      <c r="G134" s="160"/>
      <c r="H134" s="160"/>
      <c r="I134" s="160"/>
      <c r="J134" s="160"/>
      <c r="K134" s="160"/>
      <c r="L134" s="160"/>
      <c r="M134" s="160">
        <v>1</v>
      </c>
    </row>
    <row r="135" spans="1:13" s="163" customFormat="1">
      <c r="A135" s="160"/>
      <c r="B135" s="160"/>
      <c r="C135" s="161"/>
      <c r="D135" s="162"/>
      <c r="E135" s="160"/>
      <c r="F135" s="160"/>
      <c r="G135" s="160"/>
      <c r="H135" s="160"/>
      <c r="I135" s="160"/>
      <c r="J135" s="160"/>
      <c r="K135" s="160"/>
      <c r="L135" s="160" t="s">
        <v>184</v>
      </c>
      <c r="M135" s="160">
        <v>1</v>
      </c>
    </row>
    <row r="136" spans="1:13" s="163" customFormat="1">
      <c r="A136" s="160"/>
      <c r="B136" s="160"/>
      <c r="C136" s="161"/>
      <c r="D136" s="162"/>
      <c r="E136" s="160"/>
      <c r="F136" s="160"/>
      <c r="G136" s="160"/>
      <c r="H136" s="160"/>
      <c r="I136" s="160"/>
      <c r="J136" s="160"/>
      <c r="K136" s="160"/>
      <c r="L136" s="160"/>
      <c r="M136" s="160">
        <v>1</v>
      </c>
    </row>
    <row r="137" spans="1:13" s="163" customFormat="1">
      <c r="A137" s="160"/>
      <c r="B137" s="160"/>
      <c r="C137" s="161"/>
      <c r="D137" s="162"/>
      <c r="E137" s="160"/>
      <c r="F137" s="160"/>
      <c r="G137" s="160"/>
      <c r="H137" s="160"/>
      <c r="I137" s="160"/>
      <c r="J137" s="160"/>
      <c r="K137" s="160"/>
      <c r="L137" s="160"/>
      <c r="M137" s="160">
        <v>1</v>
      </c>
    </row>
    <row r="142" spans="1:13" s="163" customFormat="1">
      <c r="A142" s="160"/>
      <c r="B142" s="160"/>
      <c r="C142" s="161"/>
      <c r="D142" s="162"/>
      <c r="E142" s="160"/>
      <c r="F142" s="160"/>
      <c r="G142" s="160"/>
      <c r="H142" s="160"/>
      <c r="I142" s="160"/>
      <c r="J142" s="160"/>
      <c r="K142" s="160"/>
      <c r="L142" s="160"/>
      <c r="M142" s="160">
        <v>1</v>
      </c>
    </row>
    <row r="143" spans="1:13" s="163" customFormat="1">
      <c r="A143" s="166"/>
      <c r="B143" s="166"/>
      <c r="C143" s="167"/>
      <c r="D143" s="168"/>
      <c r="E143" s="167"/>
      <c r="F143" s="166"/>
      <c r="G143" s="166"/>
      <c r="H143" s="166"/>
      <c r="I143" s="166"/>
      <c r="J143" s="166"/>
      <c r="K143" s="166"/>
      <c r="L143" s="160"/>
      <c r="M143" s="160">
        <v>1</v>
      </c>
    </row>
    <row r="144" spans="1:13" s="163" customFormat="1">
      <c r="A144" s="166"/>
      <c r="B144" s="166"/>
      <c r="C144" s="167"/>
      <c r="D144" s="168"/>
      <c r="E144" s="167"/>
      <c r="F144" s="166"/>
      <c r="G144" s="166"/>
      <c r="H144" s="166"/>
      <c r="I144" s="166"/>
      <c r="J144" s="166"/>
      <c r="K144" s="166"/>
      <c r="L144" s="160"/>
      <c r="M144" s="160">
        <v>1</v>
      </c>
    </row>
    <row r="145" spans="1:13" s="163" customFormat="1">
      <c r="A145" s="166"/>
      <c r="B145" s="166"/>
      <c r="C145" s="167"/>
      <c r="D145" s="169"/>
      <c r="E145" s="167"/>
      <c r="F145" s="166"/>
      <c r="G145" s="166"/>
      <c r="H145" s="166"/>
      <c r="I145" s="166"/>
      <c r="J145" s="166"/>
      <c r="K145" s="166"/>
      <c r="L145" s="160"/>
      <c r="M145" s="160">
        <v>1</v>
      </c>
    </row>
    <row r="146" spans="1:13" s="163" customFormat="1">
      <c r="A146" s="166"/>
      <c r="B146" s="166"/>
      <c r="C146" s="167"/>
      <c r="D146" s="169"/>
      <c r="E146" s="167"/>
      <c r="F146" s="166"/>
      <c r="G146" s="166"/>
      <c r="H146" s="166"/>
      <c r="I146" s="166"/>
      <c r="J146" s="166"/>
      <c r="K146" s="167"/>
      <c r="L146" s="160"/>
      <c r="M146" s="160">
        <v>1</v>
      </c>
    </row>
    <row r="147" spans="1:13" s="163" customFormat="1">
      <c r="A147" s="166"/>
      <c r="B147" s="166"/>
      <c r="C147" s="167"/>
      <c r="D147" s="169"/>
      <c r="E147" s="167"/>
      <c r="F147" s="166"/>
      <c r="G147" s="166"/>
      <c r="H147" s="166"/>
      <c r="I147" s="166"/>
      <c r="J147" s="166"/>
      <c r="K147" s="166"/>
      <c r="L147" s="160"/>
      <c r="M147" s="160">
        <v>1</v>
      </c>
    </row>
    <row r="148" spans="1:13" s="163" customFormat="1">
      <c r="A148" s="166"/>
      <c r="B148" s="166"/>
      <c r="C148" s="167"/>
      <c r="D148" s="169"/>
      <c r="E148" s="167"/>
      <c r="F148" s="166"/>
      <c r="G148" s="166"/>
      <c r="H148" s="166"/>
      <c r="I148" s="166"/>
      <c r="J148" s="166"/>
      <c r="K148" s="166"/>
      <c r="L148" s="160"/>
      <c r="M148" s="160">
        <v>1</v>
      </c>
    </row>
    <row r="149" spans="1:13" s="163" customFormat="1">
      <c r="A149" s="166"/>
      <c r="B149" s="166"/>
      <c r="C149" s="167"/>
      <c r="D149" s="169"/>
      <c r="E149" s="167"/>
      <c r="F149" s="166"/>
      <c r="G149" s="166"/>
      <c r="H149" s="166"/>
      <c r="I149" s="166"/>
      <c r="J149" s="166"/>
      <c r="K149" s="166"/>
      <c r="L149" s="160"/>
      <c r="M149" s="160">
        <v>1</v>
      </c>
    </row>
    <row r="150" spans="1:13" s="163" customFormat="1">
      <c r="A150" s="166"/>
      <c r="B150" s="166"/>
      <c r="C150" s="167"/>
      <c r="D150" s="169"/>
      <c r="E150" s="170"/>
      <c r="F150" s="166"/>
      <c r="G150" s="166"/>
      <c r="H150" s="166"/>
      <c r="I150" s="166"/>
      <c r="J150" s="166"/>
      <c r="K150" s="166"/>
      <c r="L150" s="160"/>
      <c r="M150" s="160">
        <v>1</v>
      </c>
    </row>
    <row r="151" spans="1:13" s="163" customFormat="1">
      <c r="A151" s="166"/>
      <c r="B151" s="166"/>
      <c r="C151" s="167"/>
      <c r="D151" s="169"/>
      <c r="E151" s="170"/>
      <c r="F151" s="166"/>
      <c r="G151" s="166"/>
      <c r="H151" s="166"/>
      <c r="I151" s="166"/>
      <c r="J151" s="166"/>
      <c r="K151" s="166"/>
      <c r="L151" s="160"/>
      <c r="M151" s="160">
        <v>1</v>
      </c>
    </row>
    <row r="152" spans="1:13" s="163" customFormat="1">
      <c r="A152" s="160"/>
      <c r="B152" s="160"/>
      <c r="C152" s="161"/>
      <c r="D152" s="164"/>
      <c r="E152" s="165"/>
      <c r="F152" s="160"/>
      <c r="G152" s="160"/>
      <c r="H152" s="160"/>
      <c r="I152" s="160"/>
      <c r="J152" s="160"/>
      <c r="K152" s="160"/>
      <c r="L152" s="160"/>
      <c r="M152" s="160">
        <v>1</v>
      </c>
    </row>
    <row r="153" spans="1:13" s="163" customFormat="1">
      <c r="A153" s="160"/>
      <c r="B153" s="160"/>
      <c r="C153" s="161"/>
      <c r="D153" s="164"/>
      <c r="E153" s="165"/>
      <c r="F153" s="160"/>
      <c r="G153" s="160"/>
      <c r="H153" s="160"/>
      <c r="I153" s="160"/>
      <c r="J153" s="160"/>
      <c r="K153" s="160"/>
      <c r="L153" s="160"/>
      <c r="M153" s="160">
        <v>1</v>
      </c>
    </row>
    <row r="154" spans="1:13" s="163" customFormat="1">
      <c r="A154" s="160"/>
      <c r="B154" s="160"/>
      <c r="C154" s="161"/>
      <c r="D154" s="164"/>
      <c r="E154" s="161"/>
      <c r="F154" s="160"/>
      <c r="G154" s="160"/>
      <c r="H154" s="160"/>
      <c r="I154" s="160"/>
      <c r="J154" s="160"/>
      <c r="K154" s="160"/>
      <c r="L154" s="160"/>
      <c r="M154" s="160">
        <v>1</v>
      </c>
    </row>
    <row r="155" spans="1:13" s="163" customFormat="1">
      <c r="A155" s="160"/>
      <c r="B155" s="160"/>
      <c r="C155" s="161"/>
      <c r="D155" s="164"/>
      <c r="E155" s="161"/>
      <c r="F155" s="160"/>
      <c r="G155" s="160"/>
      <c r="H155" s="160"/>
      <c r="I155" s="160"/>
      <c r="J155" s="160"/>
      <c r="K155" s="160"/>
      <c r="L155" s="160"/>
      <c r="M155" s="160">
        <v>1</v>
      </c>
    </row>
    <row r="156" spans="1:13" s="163" customFormat="1">
      <c r="A156" s="160"/>
      <c r="B156" s="160"/>
      <c r="C156" s="161"/>
      <c r="D156" s="164"/>
      <c r="E156" s="161"/>
      <c r="F156" s="160"/>
      <c r="G156" s="160"/>
      <c r="H156" s="160"/>
      <c r="I156" s="160"/>
      <c r="J156" s="160"/>
      <c r="K156" s="160"/>
      <c r="L156" s="160"/>
      <c r="M156" s="160">
        <v>1</v>
      </c>
    </row>
    <row r="157" spans="1:13" s="163" customFormat="1">
      <c r="A157" s="160"/>
      <c r="B157" s="160"/>
      <c r="C157" s="161"/>
      <c r="D157" s="164"/>
      <c r="E157" s="165"/>
      <c r="F157" s="160"/>
      <c r="G157" s="160"/>
      <c r="H157" s="160"/>
      <c r="I157" s="160"/>
      <c r="J157" s="160"/>
      <c r="K157" s="160"/>
      <c r="L157" s="160"/>
      <c r="M157" s="160">
        <v>1</v>
      </c>
    </row>
    <row r="158" spans="1:13" s="163" customFormat="1">
      <c r="A158" s="160"/>
      <c r="B158" s="160"/>
      <c r="C158" s="161"/>
      <c r="D158" s="164"/>
      <c r="E158" s="165"/>
      <c r="F158" s="160"/>
      <c r="G158" s="160"/>
      <c r="H158" s="160"/>
      <c r="I158" s="160"/>
      <c r="J158" s="160"/>
      <c r="K158" s="160"/>
      <c r="L158" s="160"/>
      <c r="M158" s="160">
        <v>1</v>
      </c>
    </row>
    <row r="159" spans="1:13" s="163" customFormat="1">
      <c r="A159" s="160"/>
      <c r="B159" s="160"/>
      <c r="C159" s="161"/>
      <c r="D159" s="164"/>
      <c r="E159" s="165"/>
      <c r="F159" s="160"/>
      <c r="G159" s="160"/>
      <c r="H159" s="160"/>
      <c r="I159" s="160"/>
      <c r="J159" s="160"/>
      <c r="K159" s="160"/>
      <c r="L159" s="160"/>
      <c r="M159" s="160">
        <v>1</v>
      </c>
    </row>
    <row r="160" spans="1:13" s="163" customFormat="1">
      <c r="A160" s="160"/>
      <c r="B160" s="160"/>
      <c r="C160" s="161"/>
      <c r="D160" s="164"/>
      <c r="E160" s="165"/>
      <c r="F160" s="160"/>
      <c r="G160" s="160"/>
      <c r="H160" s="160"/>
      <c r="I160" s="160"/>
      <c r="J160" s="160"/>
      <c r="K160" s="160"/>
      <c r="L160" s="160"/>
      <c r="M160" s="160">
        <v>1</v>
      </c>
    </row>
    <row r="161" spans="1:13" s="163" customFormat="1">
      <c r="A161" s="160"/>
      <c r="B161" s="160"/>
      <c r="C161" s="161"/>
      <c r="D161" s="164"/>
      <c r="E161" s="165"/>
      <c r="F161" s="160"/>
      <c r="G161" s="160"/>
      <c r="H161" s="160"/>
      <c r="I161" s="160"/>
      <c r="J161" s="160"/>
      <c r="K161" s="160"/>
      <c r="L161" s="160"/>
      <c r="M161" s="160">
        <v>1</v>
      </c>
    </row>
    <row r="162" spans="1:13" s="163" customFormat="1">
      <c r="A162" s="160"/>
      <c r="B162" s="160"/>
      <c r="C162" s="161"/>
      <c r="D162" s="164"/>
      <c r="E162" s="161"/>
      <c r="F162" s="160"/>
      <c r="G162" s="160"/>
      <c r="H162" s="160"/>
      <c r="I162" s="160"/>
      <c r="J162" s="160"/>
      <c r="K162" s="160"/>
      <c r="L162" s="160"/>
      <c r="M162" s="160">
        <v>1</v>
      </c>
    </row>
    <row r="163" spans="1:13" s="163" customFormat="1">
      <c r="A163" s="160"/>
      <c r="B163" s="160"/>
      <c r="C163" s="161"/>
      <c r="D163" s="164"/>
      <c r="E163" s="161"/>
      <c r="F163" s="160"/>
      <c r="G163" s="160"/>
      <c r="H163" s="160"/>
      <c r="I163" s="160"/>
      <c r="J163" s="160"/>
      <c r="K163" s="160"/>
      <c r="L163" s="160"/>
      <c r="M163" s="160">
        <v>1</v>
      </c>
    </row>
    <row r="164" spans="1:13" s="163" customFormat="1">
      <c r="A164" s="160"/>
      <c r="B164" s="160"/>
      <c r="C164" s="161"/>
      <c r="D164" s="164"/>
      <c r="E164" s="161"/>
      <c r="F164" s="160"/>
      <c r="G164" s="160"/>
      <c r="H164" s="160"/>
      <c r="I164" s="160"/>
      <c r="J164" s="160"/>
      <c r="K164" s="160"/>
      <c r="L164" s="160"/>
      <c r="M164" s="160">
        <v>1</v>
      </c>
    </row>
    <row r="165" spans="1:13" s="163" customFormat="1">
      <c r="A165" s="160"/>
      <c r="B165" s="160"/>
      <c r="C165" s="161"/>
      <c r="D165" s="164"/>
      <c r="E165" s="161"/>
      <c r="F165" s="160"/>
      <c r="G165" s="160"/>
      <c r="H165" s="160"/>
      <c r="I165" s="160"/>
      <c r="J165" s="160"/>
      <c r="K165" s="160"/>
      <c r="L165" s="160"/>
      <c r="M165" s="160">
        <v>1</v>
      </c>
    </row>
    <row r="166" spans="1:13" s="163" customFormat="1">
      <c r="A166" s="160"/>
      <c r="B166" s="160"/>
      <c r="C166" s="161"/>
      <c r="D166" s="164"/>
      <c r="E166" s="161"/>
      <c r="F166" s="160"/>
      <c r="G166" s="160"/>
      <c r="H166" s="160"/>
      <c r="I166" s="160"/>
      <c r="J166" s="160"/>
      <c r="K166" s="160"/>
      <c r="L166" s="160"/>
      <c r="M166" s="160">
        <v>1</v>
      </c>
    </row>
    <row r="167" spans="1:13" s="163" customFormat="1">
      <c r="A167" s="160"/>
      <c r="B167" s="160"/>
      <c r="C167" s="161"/>
      <c r="D167" s="164"/>
      <c r="E167" s="165"/>
      <c r="F167" s="160"/>
      <c r="G167" s="160"/>
      <c r="H167" s="160"/>
      <c r="I167" s="160"/>
      <c r="J167" s="160"/>
      <c r="K167" s="160"/>
      <c r="L167" s="160"/>
      <c r="M167" s="160">
        <v>1</v>
      </c>
    </row>
    <row r="168" spans="1:13" s="163" customFormat="1">
      <c r="A168" s="160"/>
      <c r="B168" s="160"/>
      <c r="C168" s="161"/>
      <c r="D168" s="164"/>
      <c r="E168" s="165"/>
      <c r="F168" s="160"/>
      <c r="G168" s="160"/>
      <c r="H168" s="160"/>
      <c r="I168" s="160"/>
      <c r="J168" s="160"/>
      <c r="K168" s="160"/>
      <c r="L168" s="160"/>
      <c r="M168" s="160">
        <v>1</v>
      </c>
    </row>
    <row r="169" spans="1:13" s="163" customFormat="1">
      <c r="A169" s="160"/>
      <c r="B169" s="160"/>
      <c r="C169" s="161"/>
      <c r="D169" s="164"/>
      <c r="E169" s="165"/>
      <c r="F169" s="160"/>
      <c r="G169" s="160"/>
      <c r="H169" s="160"/>
      <c r="I169" s="160"/>
      <c r="J169" s="160"/>
      <c r="K169" s="160"/>
      <c r="L169" s="160"/>
      <c r="M169" s="160">
        <v>1</v>
      </c>
    </row>
    <row r="170" spans="1:13" s="163" customFormat="1">
      <c r="A170" s="160"/>
      <c r="B170" s="160"/>
      <c r="C170" s="161"/>
      <c r="D170" s="164"/>
      <c r="E170" s="165"/>
      <c r="F170" s="160"/>
      <c r="G170" s="160"/>
      <c r="H170" s="160"/>
      <c r="I170" s="160"/>
      <c r="J170" s="160"/>
      <c r="K170" s="160"/>
      <c r="L170" s="160"/>
      <c r="M170" s="160">
        <v>1</v>
      </c>
    </row>
    <row r="171" spans="1:13" s="163" customFormat="1">
      <c r="A171" s="160"/>
      <c r="B171" s="160"/>
      <c r="C171" s="161"/>
      <c r="D171" s="164"/>
      <c r="E171" s="165"/>
      <c r="F171" s="160"/>
      <c r="G171" s="160"/>
      <c r="H171" s="160"/>
      <c r="I171" s="160"/>
      <c r="J171" s="160"/>
      <c r="K171" s="160"/>
      <c r="L171" s="160"/>
      <c r="M171" s="160">
        <v>1</v>
      </c>
    </row>
    <row r="172" spans="1:13" s="163" customFormat="1">
      <c r="A172" s="160"/>
      <c r="B172" s="160"/>
      <c r="C172" s="161"/>
      <c r="D172" s="162"/>
      <c r="E172" s="161"/>
      <c r="F172" s="160"/>
      <c r="G172" s="160"/>
      <c r="H172" s="160"/>
      <c r="I172" s="160"/>
      <c r="J172" s="160"/>
      <c r="K172" s="160"/>
      <c r="L172" s="160"/>
      <c r="M172" s="160">
        <v>1</v>
      </c>
    </row>
    <row r="173" spans="1:13" s="163" customFormat="1">
      <c r="A173" s="160"/>
      <c r="B173" s="160"/>
      <c r="C173" s="161"/>
      <c r="D173" s="162"/>
      <c r="E173" s="161"/>
      <c r="F173" s="160"/>
      <c r="G173" s="160"/>
      <c r="H173" s="160"/>
      <c r="I173" s="160"/>
      <c r="J173" s="160"/>
      <c r="K173" s="160"/>
      <c r="L173" s="160"/>
      <c r="M173" s="160">
        <v>1</v>
      </c>
    </row>
    <row r="174" spans="1:13" s="163" customFormat="1">
      <c r="A174" s="160"/>
      <c r="B174" s="160"/>
      <c r="C174" s="161"/>
      <c r="D174" s="162"/>
      <c r="E174" s="161"/>
      <c r="F174" s="160"/>
      <c r="G174" s="160"/>
      <c r="H174" s="160"/>
      <c r="I174" s="160"/>
      <c r="J174" s="160"/>
      <c r="K174" s="160"/>
      <c r="L174" s="160"/>
      <c r="M174" s="160">
        <v>1</v>
      </c>
    </row>
    <row r="175" spans="1:13" s="163" customFormat="1">
      <c r="A175" s="160"/>
      <c r="B175" s="160"/>
      <c r="C175" s="161"/>
      <c r="D175" s="162"/>
      <c r="E175" s="161"/>
      <c r="F175" s="160"/>
      <c r="G175" s="160"/>
      <c r="H175" s="160"/>
      <c r="I175" s="160"/>
      <c r="J175" s="160"/>
      <c r="K175" s="160"/>
      <c r="L175" s="160"/>
      <c r="M175" s="160">
        <v>1</v>
      </c>
    </row>
    <row r="176" spans="1:13" s="163" customFormat="1">
      <c r="A176" s="160"/>
      <c r="B176" s="160"/>
      <c r="C176" s="161"/>
      <c r="D176" s="162"/>
      <c r="E176" s="161"/>
      <c r="F176" s="160"/>
      <c r="G176" s="160"/>
      <c r="H176" s="160"/>
      <c r="I176" s="160"/>
      <c r="J176" s="160"/>
      <c r="K176" s="160"/>
      <c r="L176" s="160"/>
      <c r="M176" s="160">
        <v>1</v>
      </c>
    </row>
    <row r="177" spans="1:13" s="163" customFormat="1">
      <c r="A177" s="160"/>
      <c r="B177" s="160"/>
      <c r="C177" s="161"/>
      <c r="D177" s="162"/>
      <c r="E177" s="160"/>
      <c r="F177" s="160"/>
      <c r="G177" s="160"/>
      <c r="H177" s="160"/>
      <c r="I177" s="160"/>
      <c r="J177" s="160"/>
      <c r="K177" s="160"/>
      <c r="L177" s="160"/>
      <c r="M177" s="160">
        <v>1</v>
      </c>
    </row>
    <row r="178" spans="1:13" s="163" customFormat="1">
      <c r="A178" s="160"/>
      <c r="B178" s="160"/>
      <c r="C178" s="161"/>
      <c r="D178" s="162"/>
      <c r="E178" s="165"/>
      <c r="F178" s="160"/>
      <c r="G178" s="160"/>
      <c r="H178" s="160"/>
      <c r="I178" s="160"/>
      <c r="J178" s="160"/>
      <c r="K178" s="160"/>
      <c r="L178" s="160"/>
      <c r="M178" s="160">
        <v>1</v>
      </c>
    </row>
    <row r="179" spans="1:13" s="163" customFormat="1">
      <c r="A179" s="160"/>
      <c r="B179" s="160"/>
      <c r="C179" s="161"/>
      <c r="D179" s="162"/>
      <c r="E179" s="165"/>
      <c r="F179" s="160"/>
      <c r="G179" s="160"/>
      <c r="H179" s="160"/>
      <c r="I179" s="160"/>
      <c r="J179" s="160"/>
      <c r="K179" s="160"/>
      <c r="L179" s="160"/>
      <c r="M179" s="160">
        <v>1</v>
      </c>
    </row>
    <row r="180" spans="1:13" s="163" customFormat="1">
      <c r="A180" s="160"/>
      <c r="B180" s="160"/>
      <c r="C180" s="161"/>
      <c r="D180" s="162"/>
      <c r="E180" s="160"/>
      <c r="F180" s="160"/>
      <c r="G180" s="160"/>
      <c r="H180" s="160"/>
      <c r="I180" s="160"/>
      <c r="J180" s="160"/>
      <c r="K180" s="160"/>
      <c r="L180" s="160"/>
      <c r="M180" s="160">
        <v>1</v>
      </c>
    </row>
    <row r="181" spans="1:13" s="163" customFormat="1">
      <c r="A181" s="160"/>
      <c r="B181" s="160"/>
      <c r="C181" s="161"/>
      <c r="D181" s="162"/>
      <c r="E181" s="160"/>
      <c r="F181" s="160"/>
      <c r="G181" s="160"/>
      <c r="H181" s="160"/>
      <c r="I181" s="160"/>
      <c r="J181" s="160"/>
      <c r="K181" s="160"/>
      <c r="L181" s="160"/>
      <c r="M181" s="160">
        <v>1</v>
      </c>
    </row>
    <row r="182" spans="1:13" s="163" customFormat="1">
      <c r="A182" s="160"/>
      <c r="B182" s="160"/>
      <c r="C182" s="161"/>
      <c r="D182" s="162"/>
      <c r="E182" s="160"/>
      <c r="F182" s="160"/>
      <c r="G182" s="160"/>
      <c r="H182" s="160"/>
      <c r="I182" s="160"/>
      <c r="J182" s="160"/>
      <c r="K182" s="160"/>
      <c r="L182" s="160"/>
      <c r="M182" s="160">
        <v>1</v>
      </c>
    </row>
    <row r="183" spans="1:13" s="163" customFormat="1">
      <c r="A183" s="160"/>
      <c r="B183" s="160"/>
      <c r="C183" s="161"/>
      <c r="D183" s="162"/>
      <c r="E183" s="160"/>
      <c r="F183" s="160"/>
      <c r="G183" s="160"/>
      <c r="H183" s="160"/>
      <c r="I183" s="160"/>
      <c r="J183" s="160"/>
      <c r="K183" s="160"/>
      <c r="L183" s="160"/>
      <c r="M183" s="160">
        <v>1</v>
      </c>
    </row>
    <row r="184" spans="1:13" s="163" customFormat="1">
      <c r="A184" s="160"/>
      <c r="B184" s="160"/>
      <c r="C184" s="161"/>
      <c r="D184" s="162"/>
      <c r="E184" s="160"/>
      <c r="F184" s="160"/>
      <c r="G184" s="160"/>
      <c r="H184" s="160"/>
      <c r="I184" s="160"/>
      <c r="J184" s="160"/>
      <c r="K184" s="160"/>
      <c r="L184" s="160"/>
      <c r="M184" s="160">
        <v>1</v>
      </c>
    </row>
    <row r="185" spans="1:13" s="163" customFormat="1">
      <c r="A185" s="160"/>
      <c r="B185" s="160"/>
      <c r="C185" s="161"/>
      <c r="D185" s="162"/>
      <c r="E185" s="161"/>
      <c r="F185" s="160"/>
      <c r="G185" s="160"/>
      <c r="H185" s="160"/>
      <c r="I185" s="160"/>
      <c r="J185" s="160"/>
      <c r="K185" s="160"/>
      <c r="L185" s="160"/>
      <c r="M185" s="160">
        <v>1</v>
      </c>
    </row>
    <row r="186" spans="1:13" s="163" customFormat="1">
      <c r="A186" s="160"/>
      <c r="B186" s="160"/>
      <c r="C186" s="161"/>
      <c r="D186" s="162"/>
      <c r="E186" s="161"/>
      <c r="F186" s="160"/>
      <c r="G186" s="160"/>
      <c r="H186" s="160"/>
      <c r="I186" s="160"/>
      <c r="J186" s="160"/>
      <c r="K186" s="160"/>
      <c r="L186" s="160"/>
      <c r="M186" s="160">
        <v>1</v>
      </c>
    </row>
    <row r="187" spans="1:13" s="163" customFormat="1">
      <c r="A187" s="160"/>
      <c r="B187" s="160"/>
      <c r="C187" s="161"/>
      <c r="D187" s="162"/>
      <c r="E187" s="161"/>
      <c r="F187" s="160"/>
      <c r="G187" s="160"/>
      <c r="H187" s="160"/>
      <c r="I187" s="160"/>
      <c r="J187" s="160"/>
      <c r="K187" s="160"/>
      <c r="L187" s="160"/>
      <c r="M187" s="160">
        <v>1</v>
      </c>
    </row>
    <row r="188" spans="1:13" s="163" customFormat="1">
      <c r="A188" s="160"/>
      <c r="B188" s="160"/>
      <c r="C188" s="161"/>
      <c r="D188" s="162"/>
      <c r="E188" s="161"/>
      <c r="F188" s="160"/>
      <c r="G188" s="160"/>
      <c r="H188" s="160"/>
      <c r="I188" s="160"/>
      <c r="J188" s="160"/>
      <c r="K188" s="160"/>
      <c r="L188" s="160"/>
      <c r="M188" s="160">
        <v>1</v>
      </c>
    </row>
    <row r="189" spans="1:13" s="163" customFormat="1">
      <c r="A189" s="160"/>
      <c r="B189" s="160"/>
      <c r="C189" s="161"/>
      <c r="D189" s="162"/>
      <c r="E189" s="161"/>
      <c r="F189" s="160"/>
      <c r="G189" s="160"/>
      <c r="H189" s="160"/>
      <c r="I189" s="160"/>
      <c r="J189" s="160"/>
      <c r="K189" s="160"/>
      <c r="L189" s="160"/>
      <c r="M189" s="160">
        <v>1</v>
      </c>
    </row>
    <row r="190" spans="1:13" s="163" customFormat="1">
      <c r="A190" s="160"/>
      <c r="B190" s="160"/>
      <c r="C190" s="161"/>
      <c r="D190" s="162"/>
      <c r="E190" s="161"/>
      <c r="F190" s="160"/>
      <c r="G190" s="160"/>
      <c r="H190" s="160"/>
      <c r="I190" s="160"/>
      <c r="J190" s="160"/>
      <c r="K190" s="160"/>
      <c r="L190" s="160"/>
      <c r="M190" s="160">
        <v>1</v>
      </c>
    </row>
    <row r="191" spans="1:13" s="163" customFormat="1">
      <c r="A191" s="160"/>
      <c r="B191" s="160"/>
      <c r="C191" s="161"/>
      <c r="D191" s="162"/>
      <c r="E191" s="161"/>
      <c r="F191" s="160"/>
      <c r="G191" s="160"/>
      <c r="H191" s="160"/>
      <c r="I191" s="160"/>
      <c r="J191" s="160"/>
      <c r="K191" s="160"/>
      <c r="L191" s="160"/>
      <c r="M191" s="160">
        <v>1</v>
      </c>
    </row>
    <row r="192" spans="1:13" s="163" customFormat="1">
      <c r="A192" s="160"/>
      <c r="B192" s="160"/>
      <c r="C192" s="161"/>
      <c r="D192" s="162"/>
      <c r="E192" s="161"/>
      <c r="F192" s="160"/>
      <c r="G192" s="160"/>
      <c r="H192" s="160"/>
      <c r="I192" s="160"/>
      <c r="J192" s="160"/>
      <c r="K192" s="160"/>
      <c r="L192" s="160"/>
      <c r="M192" s="160">
        <v>1</v>
      </c>
    </row>
    <row r="193" spans="1:13" s="163" customFormat="1">
      <c r="A193" s="160"/>
      <c r="B193" s="160"/>
      <c r="C193" s="161"/>
      <c r="D193" s="162"/>
      <c r="E193" s="161"/>
      <c r="F193" s="160"/>
      <c r="G193" s="160"/>
      <c r="H193" s="160"/>
      <c r="I193" s="160"/>
      <c r="J193" s="160"/>
      <c r="K193" s="160"/>
      <c r="L193" s="160"/>
      <c r="M193" s="160">
        <v>1</v>
      </c>
    </row>
    <row r="194" spans="1:13" s="163" customFormat="1">
      <c r="A194" s="160"/>
      <c r="B194" s="160"/>
      <c r="C194" s="161"/>
      <c r="D194" s="162"/>
      <c r="E194" s="161"/>
      <c r="F194" s="160"/>
      <c r="G194" s="160"/>
      <c r="H194" s="160"/>
      <c r="I194" s="160"/>
      <c r="J194" s="160"/>
      <c r="K194" s="160"/>
      <c r="L194" s="160"/>
      <c r="M194" s="160">
        <v>1</v>
      </c>
    </row>
    <row r="195" spans="1:13" s="163" customFormat="1">
      <c r="A195" s="160"/>
      <c r="B195" s="160"/>
      <c r="C195" s="161"/>
      <c r="D195" s="162"/>
      <c r="E195" s="161"/>
      <c r="F195" s="160"/>
      <c r="G195" s="160"/>
      <c r="H195" s="160"/>
      <c r="I195" s="160"/>
      <c r="J195" s="160"/>
      <c r="K195" s="160"/>
      <c r="L195" s="160"/>
      <c r="M195" s="160">
        <v>1</v>
      </c>
    </row>
    <row r="196" spans="1:13" s="163" customFormat="1">
      <c r="A196" s="160"/>
      <c r="B196" s="160"/>
      <c r="C196" s="161"/>
      <c r="D196" s="162"/>
      <c r="E196" s="160"/>
      <c r="F196" s="160"/>
      <c r="G196" s="160"/>
      <c r="H196" s="160"/>
      <c r="I196" s="160"/>
      <c r="J196" s="160"/>
      <c r="K196" s="160"/>
      <c r="L196" s="160"/>
      <c r="M196" s="160">
        <v>1</v>
      </c>
    </row>
    <row r="197" spans="1:13" s="163" customFormat="1">
      <c r="A197" s="160"/>
      <c r="B197" s="160"/>
      <c r="C197" s="161"/>
      <c r="D197" s="162"/>
      <c r="E197" s="165"/>
      <c r="F197" s="160"/>
      <c r="G197" s="160"/>
      <c r="H197" s="160"/>
      <c r="I197" s="160"/>
      <c r="J197" s="160"/>
      <c r="K197" s="160"/>
      <c r="L197" s="160"/>
      <c r="M197" s="160">
        <v>1</v>
      </c>
    </row>
    <row r="198" spans="1:13" s="163" customFormat="1">
      <c r="A198" s="160"/>
      <c r="B198" s="160"/>
      <c r="C198" s="161"/>
      <c r="D198" s="162"/>
      <c r="E198" s="160"/>
      <c r="F198" s="160"/>
      <c r="G198" s="160"/>
      <c r="H198" s="160"/>
      <c r="I198" s="160"/>
      <c r="J198" s="160"/>
      <c r="K198" s="160"/>
      <c r="L198" s="160"/>
      <c r="M198" s="160">
        <v>1</v>
      </c>
    </row>
    <row r="199" spans="1:13" s="163" customFormat="1">
      <c r="A199" s="160"/>
      <c r="B199" s="160"/>
      <c r="C199" s="161"/>
      <c r="D199" s="162"/>
      <c r="E199" s="160"/>
      <c r="F199" s="160"/>
      <c r="G199" s="160"/>
      <c r="H199" s="160"/>
      <c r="I199" s="160"/>
      <c r="J199" s="160"/>
      <c r="K199" s="160"/>
      <c r="L199" s="160"/>
      <c r="M199" s="160">
        <v>1</v>
      </c>
    </row>
    <row r="200" spans="1:13" s="163" customFormat="1">
      <c r="A200" s="160"/>
      <c r="B200" s="160"/>
      <c r="C200" s="161"/>
      <c r="D200" s="162"/>
      <c r="E200" s="165"/>
      <c r="F200" s="160"/>
      <c r="G200" s="160"/>
      <c r="H200" s="160"/>
      <c r="I200" s="160"/>
      <c r="J200" s="160"/>
      <c r="K200" s="160"/>
      <c r="L200" s="160"/>
      <c r="M200" s="160">
        <v>1</v>
      </c>
    </row>
    <row r="201" spans="1:13" s="163" customFormat="1">
      <c r="A201" s="160"/>
      <c r="B201" s="160"/>
      <c r="C201" s="161"/>
      <c r="D201" s="162"/>
      <c r="E201" s="160"/>
      <c r="F201" s="160"/>
      <c r="G201" s="160"/>
      <c r="H201" s="160"/>
      <c r="I201" s="160"/>
      <c r="J201" s="160"/>
      <c r="K201" s="160"/>
      <c r="L201" s="160"/>
      <c r="M201" s="160">
        <v>1</v>
      </c>
    </row>
    <row r="202" spans="1:13" s="163" customFormat="1">
      <c r="A202" s="160"/>
      <c r="B202" s="160"/>
      <c r="C202" s="161"/>
      <c r="D202" s="162"/>
      <c r="E202" s="160"/>
      <c r="F202" s="160"/>
      <c r="G202" s="160"/>
      <c r="H202" s="160"/>
      <c r="I202" s="160"/>
      <c r="J202" s="160"/>
      <c r="K202" s="160"/>
      <c r="L202" s="160"/>
      <c r="M202" s="160">
        <v>1</v>
      </c>
    </row>
    <row r="203" spans="1:13" s="163" customFormat="1">
      <c r="A203" s="160"/>
      <c r="B203" s="160"/>
      <c r="C203" s="161"/>
      <c r="D203" s="162"/>
      <c r="E203" s="160"/>
      <c r="F203" s="160"/>
      <c r="G203" s="160"/>
      <c r="H203" s="160"/>
      <c r="I203" s="160"/>
      <c r="J203" s="160"/>
      <c r="K203" s="160"/>
      <c r="L203" s="160"/>
      <c r="M203" s="160">
        <v>1</v>
      </c>
    </row>
    <row r="204" spans="1:13" s="163" customFormat="1">
      <c r="A204" s="160"/>
      <c r="B204" s="160"/>
      <c r="C204" s="161"/>
      <c r="D204" s="162"/>
      <c r="E204" s="160"/>
      <c r="F204" s="160"/>
      <c r="G204" s="160"/>
      <c r="H204" s="160"/>
      <c r="I204" s="160"/>
      <c r="J204" s="160"/>
      <c r="K204" s="160"/>
      <c r="L204" s="160"/>
      <c r="M204" s="160">
        <v>1</v>
      </c>
    </row>
    <row r="205" spans="1:13" s="163" customFormat="1">
      <c r="A205" s="160"/>
      <c r="B205" s="160"/>
      <c r="C205" s="161"/>
      <c r="E205" s="160"/>
      <c r="F205" s="160"/>
      <c r="G205" s="160"/>
      <c r="H205" s="160"/>
      <c r="I205" s="160"/>
      <c r="J205" s="160"/>
      <c r="K205" s="160"/>
      <c r="L205" s="160"/>
      <c r="M205" s="160">
        <v>1.2</v>
      </c>
    </row>
    <row r="206" spans="1:13" s="163" customFormat="1">
      <c r="A206" s="160"/>
      <c r="B206" s="160"/>
      <c r="C206" s="161"/>
      <c r="E206" s="160"/>
      <c r="F206" s="160"/>
      <c r="G206" s="160"/>
      <c r="H206" s="160"/>
      <c r="I206" s="160"/>
      <c r="J206" s="160"/>
      <c r="K206" s="160"/>
      <c r="L206" s="160"/>
      <c r="M206" s="160">
        <v>1.2</v>
      </c>
    </row>
    <row r="207" spans="1:13" s="163" customFormat="1">
      <c r="A207" s="160"/>
      <c r="B207" s="160"/>
      <c r="C207" s="161"/>
      <c r="E207" s="160"/>
      <c r="F207" s="160"/>
      <c r="G207" s="160"/>
      <c r="H207" s="160"/>
      <c r="I207" s="160"/>
      <c r="J207" s="160"/>
      <c r="K207" s="160"/>
      <c r="L207" s="160"/>
      <c r="M207" s="160">
        <v>1.2</v>
      </c>
    </row>
    <row r="208" spans="1:13" s="163" customFormat="1">
      <c r="A208" s="160"/>
      <c r="B208" s="160"/>
      <c r="C208" s="161"/>
      <c r="E208" s="160"/>
      <c r="F208" s="160"/>
      <c r="G208" s="160"/>
      <c r="H208" s="160"/>
      <c r="I208" s="160"/>
      <c r="J208" s="160"/>
      <c r="K208" s="160"/>
      <c r="L208" s="160"/>
      <c r="M208" s="160"/>
    </row>
    <row r="209" spans="1:13" s="163" customFormat="1">
      <c r="A209" s="160"/>
      <c r="B209" s="160"/>
      <c r="C209" s="161"/>
      <c r="E209" s="160"/>
      <c r="F209" s="160"/>
      <c r="G209" s="160"/>
      <c r="H209" s="160"/>
      <c r="I209" s="160"/>
      <c r="J209" s="160"/>
      <c r="K209" s="160"/>
      <c r="L209" s="160"/>
      <c r="M209" s="160">
        <v>1.2</v>
      </c>
    </row>
    <row r="210" spans="1:13" s="163" customFormat="1">
      <c r="A210" s="160"/>
      <c r="B210" s="160"/>
      <c r="C210" s="161"/>
      <c r="E210" s="160"/>
      <c r="F210" s="160"/>
      <c r="G210" s="160"/>
      <c r="H210" s="160"/>
      <c r="I210" s="160"/>
      <c r="J210" s="160"/>
      <c r="K210" s="160"/>
      <c r="L210" s="160"/>
      <c r="M210" s="160">
        <v>1.2</v>
      </c>
    </row>
    <row r="211" spans="1:13" s="163" customFormat="1">
      <c r="A211" s="160"/>
      <c r="B211" s="160"/>
      <c r="C211" s="161"/>
      <c r="E211" s="160"/>
      <c r="F211" s="160"/>
      <c r="G211" s="160"/>
      <c r="H211" s="160"/>
      <c r="I211" s="160"/>
      <c r="J211" s="160"/>
      <c r="K211" s="160"/>
      <c r="L211" s="160"/>
      <c r="M211" s="160">
        <v>1.2</v>
      </c>
    </row>
    <row r="212" spans="1:13" s="163" customFormat="1">
      <c r="A212" s="160"/>
      <c r="B212" s="160"/>
      <c r="C212" s="161"/>
      <c r="E212" s="160"/>
      <c r="F212" s="160"/>
      <c r="G212" s="160"/>
      <c r="H212" s="160"/>
      <c r="I212" s="160"/>
      <c r="J212" s="160"/>
      <c r="K212" s="160"/>
      <c r="L212" s="160"/>
      <c r="M212" s="160">
        <v>1.2</v>
      </c>
    </row>
    <row r="213" spans="1:13" s="163" customFormat="1">
      <c r="A213" s="160"/>
      <c r="B213" s="160"/>
      <c r="C213" s="161"/>
      <c r="E213" s="160"/>
      <c r="F213" s="160"/>
      <c r="G213" s="160"/>
      <c r="H213" s="160"/>
      <c r="I213" s="160"/>
      <c r="J213" s="160"/>
      <c r="K213" s="160"/>
      <c r="L213" s="160"/>
      <c r="M213" s="160">
        <v>1.2</v>
      </c>
    </row>
    <row r="214" spans="1:13" s="163" customFormat="1">
      <c r="A214" s="160"/>
      <c r="B214" s="160"/>
      <c r="C214" s="161"/>
      <c r="E214" s="160"/>
      <c r="F214" s="160"/>
      <c r="G214" s="160"/>
      <c r="H214" s="160"/>
      <c r="I214" s="160"/>
      <c r="J214" s="160"/>
      <c r="K214" s="160"/>
      <c r="L214" s="160"/>
      <c r="M214" s="160">
        <v>1.2</v>
      </c>
    </row>
    <row r="215" spans="1:13" s="163" customFormat="1">
      <c r="A215" s="160"/>
      <c r="B215" s="160"/>
      <c r="C215" s="161"/>
      <c r="E215" s="160"/>
      <c r="F215" s="160"/>
      <c r="G215" s="160"/>
      <c r="H215" s="160"/>
      <c r="I215" s="160"/>
      <c r="J215" s="160"/>
      <c r="K215" s="160"/>
      <c r="L215" s="160"/>
      <c r="M215" s="160">
        <v>1.2</v>
      </c>
    </row>
    <row r="216" spans="1:13" s="163" customFormat="1">
      <c r="A216" s="160"/>
      <c r="B216" s="160"/>
      <c r="C216" s="161"/>
      <c r="D216" s="162"/>
      <c r="E216" s="160"/>
      <c r="F216" s="160"/>
      <c r="G216" s="160"/>
      <c r="H216" s="160"/>
      <c r="I216" s="160"/>
      <c r="J216" s="160"/>
      <c r="K216" s="160"/>
      <c r="L216" s="160"/>
      <c r="M216" s="160">
        <v>1</v>
      </c>
    </row>
    <row r="217" spans="1:13" s="163" customFormat="1">
      <c r="A217" s="160"/>
      <c r="B217" s="160"/>
      <c r="C217" s="161"/>
      <c r="D217" s="162"/>
      <c r="E217" s="160"/>
      <c r="F217" s="160"/>
      <c r="G217" s="160"/>
      <c r="H217" s="160"/>
      <c r="I217" s="160"/>
      <c r="J217" s="160"/>
      <c r="K217" s="160"/>
      <c r="L217" s="160"/>
      <c r="M217" s="160">
        <v>1</v>
      </c>
    </row>
    <row r="218" spans="1:13" s="163" customFormat="1">
      <c r="A218" s="160"/>
      <c r="B218" s="160"/>
      <c r="C218" s="161"/>
      <c r="E218" s="161"/>
      <c r="F218" s="160"/>
      <c r="G218" s="160"/>
      <c r="H218" s="160"/>
      <c r="I218" s="160"/>
      <c r="J218" s="160"/>
      <c r="K218" s="160"/>
      <c r="L218" s="160"/>
      <c r="M218" s="160">
        <v>1.2</v>
      </c>
    </row>
    <row r="219" spans="1:13" s="163" customFormat="1">
      <c r="A219" s="160"/>
      <c r="B219" s="160"/>
      <c r="C219" s="161"/>
      <c r="E219" s="161"/>
      <c r="F219" s="160"/>
      <c r="G219" s="160"/>
      <c r="H219" s="160"/>
      <c r="I219" s="160"/>
      <c r="J219" s="160"/>
      <c r="K219" s="160"/>
      <c r="L219" s="160"/>
      <c r="M219" s="160">
        <v>1.2</v>
      </c>
    </row>
    <row r="220" spans="1:13" s="163" customFormat="1">
      <c r="A220" s="160"/>
      <c r="B220" s="160"/>
      <c r="C220" s="161"/>
      <c r="E220" s="161"/>
      <c r="F220" s="160"/>
      <c r="G220" s="160"/>
      <c r="H220" s="160"/>
      <c r="I220" s="160"/>
      <c r="J220" s="160"/>
      <c r="K220" s="160"/>
      <c r="L220" s="160"/>
      <c r="M220" s="160">
        <v>1.2</v>
      </c>
    </row>
    <row r="221" spans="1:13" s="163" customFormat="1">
      <c r="A221" s="160"/>
      <c r="B221" s="160"/>
      <c r="C221" s="161"/>
      <c r="E221" s="161"/>
      <c r="F221" s="160"/>
      <c r="G221" s="160"/>
      <c r="H221" s="160"/>
      <c r="I221" s="160"/>
      <c r="J221" s="160"/>
      <c r="K221" s="160"/>
      <c r="L221" s="160"/>
      <c r="M221" s="160">
        <v>1.2</v>
      </c>
    </row>
    <row r="222" spans="1:13" s="163" customFormat="1">
      <c r="A222" s="160"/>
      <c r="B222" s="160"/>
      <c r="C222" s="161"/>
      <c r="E222" s="160"/>
      <c r="F222" s="160"/>
      <c r="G222" s="160"/>
      <c r="H222" s="160"/>
      <c r="I222" s="160"/>
      <c r="J222" s="160"/>
      <c r="K222" s="160"/>
      <c r="L222" s="160"/>
      <c r="M222" s="160">
        <v>1.2</v>
      </c>
    </row>
    <row r="223" spans="1:13" s="163" customFormat="1">
      <c r="A223" s="160"/>
      <c r="B223" s="160"/>
      <c r="C223" s="161"/>
      <c r="E223" s="160"/>
      <c r="F223" s="160"/>
      <c r="G223" s="160"/>
      <c r="H223" s="160"/>
      <c r="I223" s="160"/>
      <c r="J223" s="160"/>
      <c r="K223" s="160"/>
      <c r="L223" s="160"/>
      <c r="M223" s="160">
        <v>1.2</v>
      </c>
    </row>
    <row r="224" spans="1:13" s="163" customFormat="1">
      <c r="A224" s="160"/>
      <c r="B224" s="160"/>
      <c r="C224" s="161"/>
      <c r="E224" s="165"/>
      <c r="F224" s="160"/>
      <c r="G224" s="160"/>
      <c r="H224" s="160"/>
      <c r="I224" s="160"/>
      <c r="J224" s="160"/>
      <c r="K224" s="160"/>
      <c r="L224" s="160"/>
      <c r="M224" s="160">
        <v>1.2</v>
      </c>
    </row>
    <row r="225" spans="1:13" s="163" customFormat="1">
      <c r="A225" s="160"/>
      <c r="B225" s="160"/>
      <c r="C225" s="161"/>
      <c r="E225" s="160"/>
      <c r="F225" s="160"/>
      <c r="G225" s="160"/>
      <c r="H225" s="160"/>
      <c r="I225" s="160"/>
      <c r="J225" s="160"/>
      <c r="K225" s="160"/>
      <c r="L225" s="160"/>
      <c r="M225" s="160">
        <v>1.2</v>
      </c>
    </row>
    <row r="226" spans="1:13" s="163" customFormat="1">
      <c r="A226" s="160"/>
      <c r="B226" s="160"/>
      <c r="C226" s="161"/>
      <c r="E226" s="160"/>
      <c r="F226" s="160"/>
      <c r="G226" s="160"/>
      <c r="H226" s="160"/>
      <c r="I226" s="160"/>
      <c r="J226" s="160"/>
      <c r="K226" s="160"/>
      <c r="L226" s="160"/>
      <c r="M226" s="160">
        <v>1.2</v>
      </c>
    </row>
    <row r="227" spans="1:13" s="163" customFormat="1">
      <c r="A227" s="160"/>
      <c r="B227" s="160"/>
      <c r="C227" s="161"/>
      <c r="E227" s="160"/>
      <c r="F227" s="160"/>
      <c r="G227" s="160"/>
      <c r="H227" s="160"/>
      <c r="I227" s="160"/>
      <c r="J227" s="160"/>
      <c r="K227" s="160"/>
      <c r="L227" s="160"/>
      <c r="M227" s="160">
        <v>1.2</v>
      </c>
    </row>
    <row r="228" spans="1:13" s="163" customFormat="1">
      <c r="A228" s="160"/>
      <c r="B228" s="160"/>
      <c r="C228" s="161"/>
      <c r="E228" s="165"/>
      <c r="F228" s="160"/>
      <c r="G228" s="160"/>
      <c r="H228" s="160"/>
      <c r="I228" s="160"/>
      <c r="J228" s="160"/>
      <c r="K228" s="160"/>
      <c r="L228" s="160"/>
      <c r="M228" s="160">
        <v>1.2</v>
      </c>
    </row>
    <row r="229" spans="1:13" s="163" customFormat="1">
      <c r="A229" s="160"/>
      <c r="B229" s="160"/>
      <c r="C229" s="161"/>
      <c r="E229" s="161"/>
      <c r="F229" s="160"/>
      <c r="G229" s="160"/>
      <c r="H229" s="160"/>
      <c r="I229" s="160"/>
      <c r="J229" s="160"/>
      <c r="K229" s="160"/>
      <c r="L229" s="160"/>
      <c r="M229" s="160">
        <v>1.2</v>
      </c>
    </row>
    <row r="230" spans="1:13" s="163" customFormat="1">
      <c r="A230" s="160"/>
      <c r="B230" s="160"/>
      <c r="C230" s="161"/>
      <c r="E230" s="161"/>
      <c r="F230" s="160"/>
      <c r="G230" s="160"/>
      <c r="H230" s="160"/>
      <c r="I230" s="160"/>
      <c r="J230" s="160"/>
      <c r="K230" s="160"/>
      <c r="L230" s="160"/>
      <c r="M230" s="160">
        <v>1.2</v>
      </c>
    </row>
    <row r="231" spans="1:13" s="163" customFormat="1">
      <c r="A231" s="160"/>
      <c r="B231" s="160"/>
      <c r="C231" s="161"/>
      <c r="E231" s="161"/>
      <c r="F231" s="160"/>
      <c r="G231" s="160"/>
      <c r="H231" s="160"/>
      <c r="I231" s="160"/>
      <c r="J231" s="160"/>
      <c r="K231" s="160"/>
      <c r="L231" s="160"/>
      <c r="M231" s="160">
        <v>1.2</v>
      </c>
    </row>
    <row r="232" spans="1:13" s="163" customFormat="1">
      <c r="A232" s="160"/>
      <c r="B232" s="160"/>
      <c r="C232" s="161"/>
      <c r="E232" s="165"/>
      <c r="F232" s="160"/>
      <c r="G232" s="160"/>
      <c r="H232" s="160"/>
      <c r="I232" s="160"/>
      <c r="J232" s="160"/>
      <c r="K232" s="160"/>
      <c r="L232" s="160"/>
      <c r="M232" s="160">
        <v>1.2</v>
      </c>
    </row>
    <row r="233" spans="1:13" s="163" customFormat="1">
      <c r="A233" s="160"/>
      <c r="B233" s="160"/>
      <c r="C233" s="161"/>
      <c r="E233" s="165"/>
      <c r="F233" s="160"/>
      <c r="G233" s="160"/>
      <c r="H233" s="160"/>
      <c r="I233" s="160"/>
      <c r="J233" s="160"/>
      <c r="K233" s="160"/>
      <c r="L233" s="160"/>
      <c r="M233" s="160">
        <v>1.2</v>
      </c>
    </row>
    <row r="234" spans="1:13" s="163" customFormat="1">
      <c r="A234" s="160"/>
      <c r="B234" s="160"/>
      <c r="C234" s="161"/>
      <c r="D234" s="162"/>
      <c r="E234" s="160"/>
      <c r="F234" s="160"/>
      <c r="G234" s="160"/>
      <c r="H234" s="160"/>
      <c r="I234" s="160"/>
      <c r="J234" s="160"/>
      <c r="K234" s="160"/>
      <c r="L234" s="160"/>
      <c r="M234" s="160">
        <v>1</v>
      </c>
    </row>
    <row r="235" spans="1:13" s="163" customFormat="1">
      <c r="A235" s="160"/>
      <c r="B235" s="160"/>
      <c r="C235" s="161"/>
      <c r="D235" s="162"/>
      <c r="E235" s="165"/>
      <c r="F235" s="160"/>
      <c r="G235" s="160"/>
      <c r="H235" s="160"/>
      <c r="I235" s="160"/>
      <c r="J235" s="160"/>
      <c r="K235" s="160"/>
      <c r="L235" s="160"/>
      <c r="M235" s="160">
        <v>1</v>
      </c>
    </row>
    <row r="236" spans="1:13" s="163" customFormat="1">
      <c r="A236" s="160"/>
      <c r="B236" s="160"/>
      <c r="C236" s="161"/>
      <c r="D236" s="162"/>
      <c r="E236" s="165"/>
      <c r="F236" s="160"/>
      <c r="G236" s="160"/>
      <c r="H236" s="160"/>
      <c r="I236" s="160"/>
      <c r="J236" s="160"/>
      <c r="K236" s="160"/>
      <c r="L236" s="160"/>
      <c r="M236" s="160">
        <v>1</v>
      </c>
    </row>
    <row r="237" spans="1:13" s="163" customFormat="1">
      <c r="A237" s="160"/>
      <c r="B237" s="160"/>
      <c r="C237" s="161"/>
      <c r="D237" s="162"/>
      <c r="E237" s="165"/>
      <c r="F237" s="160"/>
      <c r="G237" s="160"/>
      <c r="H237" s="160"/>
      <c r="I237" s="160"/>
      <c r="J237" s="160"/>
      <c r="K237" s="160"/>
      <c r="L237" s="160"/>
      <c r="M237" s="160">
        <v>1</v>
      </c>
    </row>
    <row r="238" spans="1:13" s="163" customFormat="1">
      <c r="A238" s="171"/>
      <c r="B238" s="172"/>
      <c r="C238" s="161"/>
      <c r="D238" s="173"/>
      <c r="E238" s="174"/>
      <c r="F238" s="160"/>
      <c r="G238" s="160"/>
      <c r="H238" s="160"/>
      <c r="I238" s="160"/>
      <c r="J238" s="160"/>
      <c r="K238" s="160"/>
      <c r="L238" s="160"/>
      <c r="M238" s="160">
        <v>1</v>
      </c>
    </row>
    <row r="239" spans="1:13" s="163" customFormat="1">
      <c r="A239" s="160"/>
      <c r="B239" s="160"/>
      <c r="C239" s="161"/>
      <c r="D239" s="162"/>
      <c r="E239" s="165"/>
      <c r="F239" s="160"/>
      <c r="G239" s="160"/>
      <c r="H239" s="160"/>
      <c r="I239" s="160"/>
      <c r="J239" s="160"/>
      <c r="K239" s="160"/>
      <c r="L239" s="160"/>
      <c r="M239" s="160">
        <v>1</v>
      </c>
    </row>
    <row r="240" spans="1:13" s="163" customFormat="1">
      <c r="A240" s="160"/>
      <c r="B240" s="160"/>
      <c r="C240" s="161"/>
      <c r="D240" s="162"/>
      <c r="E240" s="165"/>
      <c r="F240" s="160"/>
      <c r="G240" s="160"/>
      <c r="H240" s="160"/>
      <c r="I240" s="160"/>
      <c r="J240" s="160"/>
      <c r="K240" s="160"/>
      <c r="L240" s="160"/>
      <c r="M240" s="160">
        <v>1</v>
      </c>
    </row>
    <row r="241" spans="1:13" s="163" customFormat="1">
      <c r="A241" s="160"/>
      <c r="B241" s="160"/>
      <c r="C241" s="161"/>
      <c r="D241" s="162"/>
      <c r="E241" s="165"/>
      <c r="F241" s="160"/>
      <c r="G241" s="160"/>
      <c r="H241" s="160"/>
      <c r="I241" s="160"/>
      <c r="J241" s="160"/>
      <c r="K241" s="160"/>
      <c r="L241" s="160"/>
      <c r="M241" s="160">
        <v>1</v>
      </c>
    </row>
    <row r="242" spans="1:13" s="163" customFormat="1">
      <c r="A242" s="160"/>
      <c r="B242" s="160"/>
      <c r="C242" s="161"/>
      <c r="D242" s="162"/>
      <c r="E242" s="165"/>
      <c r="F242" s="160"/>
      <c r="G242" s="160"/>
      <c r="H242" s="160"/>
      <c r="I242" s="160"/>
      <c r="J242" s="160"/>
      <c r="K242" s="160"/>
      <c r="L242" s="160"/>
      <c r="M242" s="160">
        <v>1</v>
      </c>
    </row>
    <row r="243" spans="1:13" s="163" customFormat="1">
      <c r="A243" s="160"/>
      <c r="B243" s="160"/>
      <c r="C243" s="161"/>
      <c r="D243" s="162"/>
      <c r="E243" s="165"/>
      <c r="F243" s="160"/>
      <c r="G243" s="160"/>
      <c r="H243" s="160"/>
      <c r="I243" s="160"/>
      <c r="J243" s="160"/>
      <c r="K243" s="160"/>
      <c r="L243" s="160"/>
      <c r="M243" s="160">
        <v>1</v>
      </c>
    </row>
    <row r="244" spans="1:13" s="163" customFormat="1">
      <c r="A244" s="160"/>
      <c r="B244" s="160"/>
      <c r="C244" s="161"/>
      <c r="D244" s="162"/>
      <c r="E244" s="165"/>
      <c r="F244" s="160"/>
      <c r="G244" s="160"/>
      <c r="H244" s="160"/>
      <c r="I244" s="160"/>
      <c r="J244" s="160"/>
      <c r="K244" s="160"/>
      <c r="L244" s="160"/>
      <c r="M244" s="160">
        <v>1</v>
      </c>
    </row>
    <row r="245" spans="1:13" s="163" customFormat="1">
      <c r="A245" s="160"/>
      <c r="B245" s="160"/>
      <c r="C245" s="161"/>
      <c r="D245" s="162"/>
      <c r="E245" s="165"/>
      <c r="F245" s="160"/>
      <c r="G245" s="160"/>
      <c r="H245" s="160"/>
      <c r="I245" s="160"/>
      <c r="J245" s="160"/>
      <c r="K245" s="160"/>
      <c r="L245" s="160"/>
      <c r="M245" s="160">
        <v>1</v>
      </c>
    </row>
    <row r="246" spans="1:13" s="163" customFormat="1">
      <c r="A246" s="160"/>
      <c r="B246" s="160"/>
      <c r="C246" s="161"/>
      <c r="D246" s="162"/>
      <c r="E246" s="165"/>
      <c r="F246" s="160"/>
      <c r="G246" s="160"/>
      <c r="H246" s="160"/>
      <c r="I246" s="160"/>
      <c r="J246" s="160"/>
      <c r="K246" s="160"/>
      <c r="L246" s="160"/>
      <c r="M246" s="160">
        <v>1</v>
      </c>
    </row>
    <row r="247" spans="1:13" s="163" customFormat="1">
      <c r="A247" s="160"/>
      <c r="B247" s="160"/>
      <c r="C247" s="161"/>
      <c r="D247" s="162"/>
      <c r="E247" s="165"/>
      <c r="F247" s="160"/>
      <c r="G247" s="160"/>
      <c r="H247" s="160"/>
      <c r="I247" s="160"/>
      <c r="J247" s="160"/>
      <c r="K247" s="160"/>
      <c r="L247" s="160"/>
      <c r="M247" s="160">
        <v>1</v>
      </c>
    </row>
    <row r="248" spans="1:13" s="163" customFormat="1">
      <c r="A248" s="160"/>
      <c r="B248" s="160"/>
      <c r="C248" s="161"/>
      <c r="D248" s="162"/>
      <c r="E248" s="165"/>
      <c r="F248" s="160"/>
      <c r="G248" s="160"/>
      <c r="H248" s="160"/>
      <c r="I248" s="160"/>
      <c r="J248" s="160"/>
      <c r="K248" s="160"/>
      <c r="L248" s="160"/>
      <c r="M248" s="160">
        <v>1</v>
      </c>
    </row>
    <row r="249" spans="1:13" s="163" customFormat="1">
      <c r="A249" s="160"/>
      <c r="B249" s="160"/>
      <c r="C249" s="161"/>
      <c r="D249" s="162"/>
      <c r="E249" s="165"/>
      <c r="F249" s="160"/>
      <c r="G249" s="160"/>
      <c r="H249" s="160"/>
      <c r="I249" s="160"/>
      <c r="J249" s="160"/>
      <c r="K249" s="160"/>
      <c r="L249" s="160"/>
      <c r="M249" s="160">
        <v>1</v>
      </c>
    </row>
    <row r="250" spans="1:13" s="163" customFormat="1">
      <c r="A250" s="160"/>
      <c r="B250" s="160"/>
      <c r="C250" s="161"/>
      <c r="D250" s="162"/>
      <c r="E250" s="165"/>
      <c r="F250" s="160"/>
      <c r="G250" s="160"/>
      <c r="H250" s="160"/>
      <c r="I250" s="160"/>
      <c r="J250" s="160"/>
      <c r="K250" s="160"/>
      <c r="L250" s="160"/>
      <c r="M250" s="160">
        <v>1</v>
      </c>
    </row>
    <row r="251" spans="1:13" s="163" customFormat="1">
      <c r="A251" s="171"/>
      <c r="B251" s="172"/>
      <c r="C251" s="161"/>
      <c r="D251" s="173"/>
      <c r="E251" s="174"/>
      <c r="F251" s="160"/>
      <c r="G251" s="160"/>
      <c r="H251" s="160"/>
      <c r="I251" s="160"/>
      <c r="J251" s="160"/>
      <c r="K251" s="160"/>
      <c r="L251" s="160"/>
      <c r="M251" s="160">
        <v>1</v>
      </c>
    </row>
    <row r="252" spans="1:13" s="163" customFormat="1">
      <c r="A252" s="160"/>
      <c r="B252" s="160"/>
      <c r="C252" s="161"/>
      <c r="D252" s="162"/>
      <c r="E252" s="161"/>
      <c r="F252" s="160"/>
      <c r="G252" s="160"/>
      <c r="H252" s="160"/>
      <c r="I252" s="160"/>
      <c r="J252" s="160"/>
      <c r="K252" s="160"/>
      <c r="L252" s="160"/>
      <c r="M252" s="160">
        <v>1</v>
      </c>
    </row>
    <row r="253" spans="1:13" s="163" customFormat="1">
      <c r="A253" s="160"/>
      <c r="B253" s="175"/>
      <c r="C253" s="161"/>
      <c r="D253" s="162"/>
      <c r="E253" s="165"/>
      <c r="F253" s="160"/>
      <c r="G253" s="160"/>
      <c r="H253" s="160"/>
      <c r="I253" s="160"/>
      <c r="J253" s="160"/>
      <c r="K253" s="160"/>
      <c r="L253" s="160"/>
      <c r="M253" s="160">
        <v>1</v>
      </c>
    </row>
    <row r="254" spans="1:13" s="163" customFormat="1">
      <c r="A254" s="160"/>
      <c r="B254" s="160"/>
      <c r="C254" s="161"/>
      <c r="D254" s="162"/>
      <c r="E254" s="165"/>
      <c r="F254" s="160"/>
      <c r="G254" s="160"/>
      <c r="H254" s="160"/>
      <c r="I254" s="160"/>
      <c r="J254" s="160"/>
      <c r="K254" s="160"/>
      <c r="L254" s="160"/>
      <c r="M254" s="160">
        <v>1</v>
      </c>
    </row>
    <row r="255" spans="1:13" s="163" customFormat="1">
      <c r="A255" s="160"/>
      <c r="B255" s="160"/>
      <c r="C255" s="161"/>
      <c r="D255" s="162"/>
      <c r="E255" s="165"/>
      <c r="F255" s="160"/>
      <c r="G255" s="160"/>
      <c r="H255" s="160"/>
      <c r="I255" s="160"/>
      <c r="J255" s="160"/>
      <c r="K255" s="160"/>
      <c r="L255" s="160"/>
      <c r="M255" s="160">
        <v>1</v>
      </c>
    </row>
    <row r="256" spans="1:13" s="163" customFormat="1">
      <c r="A256" s="160"/>
      <c r="B256" s="160"/>
      <c r="C256" s="161"/>
      <c r="D256" s="162"/>
      <c r="E256" s="165"/>
      <c r="F256" s="160"/>
      <c r="G256" s="160"/>
      <c r="H256" s="160"/>
      <c r="I256" s="160"/>
      <c r="J256" s="160"/>
      <c r="K256" s="160"/>
      <c r="L256" s="160"/>
      <c r="M256" s="160">
        <v>1</v>
      </c>
    </row>
    <row r="257" spans="1:13" s="163" customFormat="1">
      <c r="A257" s="160"/>
      <c r="B257" s="160"/>
      <c r="C257" s="161"/>
      <c r="D257" s="162"/>
      <c r="E257" s="165"/>
      <c r="F257" s="160"/>
      <c r="G257" s="160"/>
      <c r="H257" s="160"/>
      <c r="I257" s="160"/>
      <c r="J257" s="160"/>
      <c r="K257" s="160"/>
      <c r="L257" s="160"/>
      <c r="M257" s="160">
        <v>1</v>
      </c>
    </row>
    <row r="258" spans="1:13" s="163" customFormat="1">
      <c r="A258" s="160"/>
      <c r="B258" s="160"/>
      <c r="C258" s="161"/>
      <c r="D258" s="162"/>
      <c r="E258" s="165"/>
      <c r="F258" s="160"/>
      <c r="G258" s="160"/>
      <c r="H258" s="160"/>
      <c r="I258" s="160"/>
      <c r="J258" s="160"/>
      <c r="K258" s="160"/>
      <c r="L258" s="160"/>
      <c r="M258" s="160">
        <v>1</v>
      </c>
    </row>
    <row r="259" spans="1:13" s="163" customFormat="1">
      <c r="A259" s="160"/>
      <c r="B259" s="160"/>
      <c r="C259" s="161"/>
      <c r="D259" s="162"/>
      <c r="E259" s="165"/>
      <c r="F259" s="160"/>
      <c r="G259" s="160"/>
      <c r="H259" s="160"/>
      <c r="I259" s="160"/>
      <c r="J259" s="160"/>
      <c r="K259" s="160"/>
      <c r="L259" s="160"/>
      <c r="M259" s="160">
        <v>1</v>
      </c>
    </row>
    <row r="260" spans="1:13" s="163" customFormat="1">
      <c r="A260" s="160"/>
      <c r="B260" s="175"/>
      <c r="C260" s="161"/>
      <c r="D260" s="162"/>
      <c r="E260" s="165"/>
      <c r="F260" s="160"/>
      <c r="G260" s="160"/>
      <c r="H260" s="160"/>
      <c r="I260" s="160"/>
      <c r="J260" s="160"/>
      <c r="K260" s="160"/>
      <c r="L260" s="160"/>
      <c r="M260" s="160">
        <v>1</v>
      </c>
    </row>
    <row r="261" spans="1:13" s="163" customFormat="1">
      <c r="A261" s="160"/>
      <c r="B261" s="160"/>
      <c r="C261" s="161"/>
      <c r="D261" s="162"/>
      <c r="E261" s="165"/>
      <c r="F261" s="160"/>
      <c r="G261" s="160"/>
      <c r="H261" s="160"/>
      <c r="I261" s="160"/>
      <c r="J261" s="160"/>
      <c r="K261" s="160"/>
      <c r="L261" s="160"/>
      <c r="M261" s="160">
        <v>1</v>
      </c>
    </row>
    <row r="262" spans="1:13" s="163" customFormat="1">
      <c r="A262" s="160"/>
      <c r="B262" s="160"/>
      <c r="C262" s="161"/>
      <c r="D262" s="162"/>
      <c r="E262" s="165"/>
      <c r="F262" s="160"/>
      <c r="G262" s="160"/>
      <c r="H262" s="160"/>
      <c r="I262" s="160"/>
      <c r="J262" s="160"/>
      <c r="K262" s="160"/>
      <c r="L262" s="160"/>
      <c r="M262" s="160">
        <v>1</v>
      </c>
    </row>
    <row r="263" spans="1:13" s="163" customFormat="1">
      <c r="A263" s="160"/>
      <c r="B263" s="160"/>
      <c r="C263" s="161"/>
      <c r="D263" s="162"/>
      <c r="E263" s="161"/>
      <c r="F263" s="160"/>
      <c r="G263" s="161"/>
      <c r="H263" s="160"/>
      <c r="I263" s="160"/>
      <c r="J263" s="160"/>
      <c r="K263" s="160"/>
      <c r="L263" s="160"/>
      <c r="M263" s="160">
        <v>1</v>
      </c>
    </row>
    <row r="264" spans="1:13" s="163" customFormat="1">
      <c r="A264" s="160"/>
      <c r="B264" s="160"/>
      <c r="C264" s="161"/>
      <c r="D264" s="162"/>
      <c r="E264" s="161"/>
      <c r="F264" s="160"/>
      <c r="G264" s="161"/>
      <c r="H264" s="160"/>
      <c r="I264" s="160"/>
      <c r="J264" s="160"/>
      <c r="K264" s="160"/>
      <c r="L264" s="160"/>
      <c r="M264" s="160">
        <v>1</v>
      </c>
    </row>
    <row r="265" spans="1:13" s="163" customFormat="1">
      <c r="A265" s="160"/>
      <c r="B265" s="160"/>
      <c r="C265" s="161"/>
      <c r="D265" s="162"/>
      <c r="E265" s="161"/>
      <c r="F265" s="160"/>
      <c r="G265" s="161"/>
      <c r="H265" s="160"/>
      <c r="I265" s="160"/>
      <c r="J265" s="160"/>
      <c r="K265" s="160"/>
      <c r="L265" s="160"/>
      <c r="M265" s="160">
        <v>1</v>
      </c>
    </row>
    <row r="266" spans="1:13" s="163" customFormat="1">
      <c r="A266" s="160"/>
      <c r="B266" s="160"/>
      <c r="C266" s="161"/>
      <c r="D266" s="162"/>
      <c r="E266" s="161"/>
      <c r="F266" s="160"/>
      <c r="G266" s="160"/>
      <c r="H266" s="160"/>
      <c r="I266" s="160"/>
      <c r="J266" s="160"/>
      <c r="K266" s="160"/>
      <c r="L266" s="160"/>
      <c r="M266" s="160">
        <v>1</v>
      </c>
    </row>
    <row r="267" spans="1:13" s="163" customFormat="1">
      <c r="A267" s="160"/>
      <c r="B267" s="160"/>
      <c r="C267" s="161"/>
      <c r="D267" s="162"/>
      <c r="E267" s="161"/>
      <c r="F267" s="160"/>
      <c r="G267" s="160"/>
      <c r="H267" s="160"/>
      <c r="I267" s="160"/>
      <c r="J267" s="160"/>
      <c r="K267" s="160"/>
      <c r="L267" s="160"/>
      <c r="M267" s="160">
        <v>1</v>
      </c>
    </row>
    <row r="268" spans="1:13" s="163" customFormat="1">
      <c r="A268" s="160"/>
      <c r="B268" s="160"/>
      <c r="C268" s="161"/>
      <c r="D268" s="162"/>
      <c r="E268" s="161"/>
      <c r="F268" s="160"/>
      <c r="G268" s="160"/>
      <c r="H268" s="160"/>
      <c r="I268" s="160"/>
      <c r="J268" s="160"/>
      <c r="K268" s="160"/>
      <c r="L268" s="160"/>
      <c r="M268" s="160">
        <v>1</v>
      </c>
    </row>
    <row r="269" spans="1:13" s="163" customFormat="1">
      <c r="A269" s="160"/>
      <c r="B269" s="160"/>
      <c r="C269" s="161"/>
      <c r="D269" s="162"/>
      <c r="E269" s="161"/>
      <c r="F269" s="160"/>
      <c r="G269" s="160"/>
      <c r="H269" s="160"/>
      <c r="I269" s="160"/>
      <c r="J269" s="160"/>
      <c r="K269" s="160"/>
      <c r="L269" s="160"/>
      <c r="M269" s="160">
        <v>1</v>
      </c>
    </row>
    <row r="270" spans="1:13" s="163" customFormat="1">
      <c r="A270" s="160"/>
      <c r="B270" s="160"/>
      <c r="C270" s="161"/>
      <c r="D270" s="162"/>
      <c r="E270" s="161"/>
      <c r="F270" s="160"/>
      <c r="G270" s="160"/>
      <c r="H270" s="160"/>
      <c r="I270" s="160"/>
      <c r="J270" s="160"/>
      <c r="K270" s="160"/>
      <c r="L270" s="160"/>
      <c r="M270" s="160">
        <v>1</v>
      </c>
    </row>
    <row r="271" spans="1:13" s="163" customFormat="1">
      <c r="A271" s="160"/>
      <c r="B271" s="160"/>
      <c r="C271" s="161"/>
      <c r="D271" s="162"/>
      <c r="E271" s="161"/>
      <c r="F271" s="160"/>
      <c r="G271" s="160"/>
      <c r="H271" s="160"/>
      <c r="I271" s="160"/>
      <c r="J271" s="160"/>
      <c r="K271" s="160"/>
      <c r="L271" s="160"/>
      <c r="M271" s="160">
        <v>1</v>
      </c>
    </row>
    <row r="272" spans="1:13" s="163" customFormat="1">
      <c r="A272" s="160"/>
      <c r="B272" s="160"/>
      <c r="C272" s="161"/>
      <c r="D272" s="162"/>
      <c r="E272" s="165"/>
      <c r="F272" s="160"/>
      <c r="G272" s="160"/>
      <c r="H272" s="160"/>
      <c r="I272" s="160"/>
      <c r="J272" s="160"/>
      <c r="K272" s="160"/>
      <c r="L272" s="160"/>
      <c r="M272" s="160">
        <v>1</v>
      </c>
    </row>
    <row r="273" spans="1:13" s="163" customFormat="1">
      <c r="A273" s="160"/>
      <c r="B273" s="160"/>
      <c r="C273" s="161"/>
      <c r="D273" s="162"/>
      <c r="E273" s="165"/>
      <c r="F273" s="160"/>
      <c r="G273" s="160"/>
      <c r="H273" s="160"/>
      <c r="I273" s="160"/>
      <c r="J273" s="160"/>
      <c r="K273" s="160"/>
      <c r="L273" s="160"/>
      <c r="M273" s="160">
        <v>1</v>
      </c>
    </row>
    <row r="274" spans="1:13" s="163" customFormat="1">
      <c r="A274" s="160"/>
      <c r="B274" s="160"/>
      <c r="C274" s="161"/>
      <c r="D274" s="162"/>
      <c r="E274" s="165"/>
      <c r="F274" s="160"/>
      <c r="G274" s="160"/>
      <c r="H274" s="160"/>
      <c r="I274" s="160"/>
      <c r="J274" s="160"/>
      <c r="K274" s="160"/>
      <c r="L274" s="160"/>
      <c r="M274" s="160">
        <v>1</v>
      </c>
    </row>
    <row r="275" spans="1:13" s="163" customFormat="1">
      <c r="A275" s="160"/>
      <c r="B275" s="160"/>
      <c r="C275" s="161"/>
      <c r="D275" s="162"/>
      <c r="E275" s="165"/>
      <c r="F275" s="160"/>
      <c r="G275" s="160"/>
      <c r="H275" s="160"/>
      <c r="I275" s="160"/>
      <c r="J275" s="160"/>
      <c r="K275" s="160"/>
      <c r="L275" s="160"/>
      <c r="M275" s="160">
        <v>1</v>
      </c>
    </row>
    <row r="276" spans="1:13" s="163" customFormat="1">
      <c r="A276" s="160"/>
      <c r="B276" s="160"/>
      <c r="C276" s="161"/>
      <c r="D276" s="162"/>
      <c r="E276" s="165"/>
      <c r="F276" s="160"/>
      <c r="G276" s="160"/>
      <c r="H276" s="160"/>
      <c r="I276" s="160"/>
      <c r="J276" s="160"/>
      <c r="K276" s="160"/>
      <c r="L276" s="160"/>
      <c r="M276" s="160">
        <v>1</v>
      </c>
    </row>
    <row r="277" spans="1:13" s="163" customFormat="1">
      <c r="A277" s="160"/>
      <c r="B277" s="160"/>
      <c r="C277" s="161"/>
      <c r="D277" s="162"/>
      <c r="E277" s="165"/>
      <c r="F277" s="160"/>
      <c r="G277" s="160"/>
      <c r="H277" s="160"/>
      <c r="I277" s="160"/>
      <c r="J277" s="160"/>
      <c r="K277" s="160"/>
      <c r="L277" s="160"/>
      <c r="M277" s="160">
        <v>1</v>
      </c>
    </row>
    <row r="278" spans="1:13" s="163" customFormat="1">
      <c r="A278" s="160"/>
      <c r="B278" s="160"/>
      <c r="C278" s="161"/>
      <c r="D278" s="162"/>
      <c r="E278" s="165"/>
      <c r="F278" s="160"/>
      <c r="G278" s="160"/>
      <c r="H278" s="160"/>
      <c r="I278" s="160"/>
      <c r="J278" s="160"/>
      <c r="K278" s="160"/>
      <c r="L278" s="160"/>
      <c r="M278" s="160">
        <v>1</v>
      </c>
    </row>
    <row r="279" spans="1:13" s="163" customFormat="1">
      <c r="A279" s="160"/>
      <c r="B279" s="160"/>
      <c r="C279" s="161"/>
      <c r="D279" s="162"/>
      <c r="E279" s="165"/>
      <c r="F279" s="160"/>
      <c r="G279" s="160"/>
      <c r="H279" s="160"/>
      <c r="I279" s="160"/>
      <c r="J279" s="160"/>
      <c r="K279" s="160"/>
      <c r="L279" s="160"/>
      <c r="M279" s="160">
        <v>1</v>
      </c>
    </row>
    <row r="280" spans="1:13" s="163" customFormat="1">
      <c r="A280" s="160"/>
      <c r="B280" s="160"/>
      <c r="C280" s="161"/>
      <c r="D280" s="162"/>
      <c r="E280" s="165"/>
      <c r="F280" s="160"/>
      <c r="G280" s="160"/>
      <c r="H280" s="160"/>
      <c r="I280" s="160"/>
      <c r="J280" s="160"/>
      <c r="K280" s="160"/>
      <c r="L280" s="160"/>
      <c r="M280" s="160">
        <v>1</v>
      </c>
    </row>
    <row r="281" spans="1:13" s="163" customFormat="1">
      <c r="A281" s="160"/>
      <c r="B281" s="160"/>
      <c r="C281" s="161"/>
      <c r="D281" s="162"/>
      <c r="E281" s="165"/>
      <c r="F281" s="160"/>
      <c r="G281" s="160"/>
      <c r="H281" s="160"/>
      <c r="I281" s="160"/>
      <c r="J281" s="160"/>
      <c r="K281" s="160"/>
      <c r="L281" s="160"/>
      <c r="M281" s="160">
        <v>1</v>
      </c>
    </row>
    <row r="282" spans="1:13" s="163" customFormat="1">
      <c r="A282" s="160"/>
      <c r="B282" s="160"/>
      <c r="C282" s="161"/>
      <c r="D282" s="162"/>
      <c r="E282" s="165"/>
      <c r="F282" s="160"/>
      <c r="G282" s="160"/>
      <c r="H282" s="160"/>
      <c r="I282" s="160"/>
      <c r="J282" s="160"/>
      <c r="K282" s="160"/>
      <c r="L282" s="160"/>
      <c r="M282" s="160">
        <v>1</v>
      </c>
    </row>
    <row r="283" spans="1:13" s="163" customFormat="1">
      <c r="A283" s="160"/>
      <c r="B283" s="160"/>
      <c r="C283" s="161"/>
      <c r="D283" s="162"/>
      <c r="E283" s="161"/>
      <c r="F283" s="160"/>
      <c r="G283" s="160"/>
      <c r="H283" s="160"/>
      <c r="I283" s="160"/>
      <c r="J283" s="160"/>
      <c r="K283" s="160"/>
      <c r="L283" s="160"/>
      <c r="M283" s="160">
        <v>1</v>
      </c>
    </row>
    <row r="284" spans="1:13" s="163" customFormat="1">
      <c r="A284" s="160"/>
      <c r="B284" s="160"/>
      <c r="C284" s="161"/>
      <c r="D284" s="162"/>
      <c r="E284" s="165"/>
      <c r="F284" s="160"/>
      <c r="G284" s="160"/>
      <c r="H284" s="160"/>
      <c r="I284" s="160"/>
      <c r="J284" s="160"/>
      <c r="K284" s="160"/>
      <c r="L284" s="160"/>
      <c r="M284" s="160">
        <v>1</v>
      </c>
    </row>
    <row r="285" spans="1:13" s="163" customFormat="1">
      <c r="A285" s="160"/>
      <c r="B285" s="160"/>
      <c r="C285" s="161"/>
      <c r="D285" s="162"/>
      <c r="E285" s="165"/>
      <c r="F285" s="160"/>
      <c r="G285" s="160"/>
      <c r="H285" s="160"/>
      <c r="I285" s="160"/>
      <c r="J285" s="160"/>
      <c r="K285" s="160"/>
      <c r="L285" s="160"/>
      <c r="M285" s="160">
        <v>1</v>
      </c>
    </row>
    <row r="286" spans="1:13" s="163" customFormat="1">
      <c r="A286" s="160"/>
      <c r="B286" s="160"/>
      <c r="C286" s="161"/>
      <c r="D286" s="162"/>
      <c r="E286" s="165"/>
      <c r="F286" s="160"/>
      <c r="G286" s="160"/>
      <c r="H286" s="160"/>
      <c r="I286" s="160"/>
      <c r="J286" s="160"/>
      <c r="K286" s="160"/>
      <c r="L286" s="160"/>
      <c r="M286" s="160">
        <v>1</v>
      </c>
    </row>
    <row r="287" spans="1:13" s="163" customFormat="1">
      <c r="A287" s="160"/>
      <c r="B287" s="160"/>
      <c r="C287" s="161"/>
      <c r="D287" s="162"/>
      <c r="E287" s="165"/>
      <c r="F287" s="160"/>
      <c r="G287" s="160"/>
      <c r="H287" s="160"/>
      <c r="I287" s="160"/>
      <c r="J287" s="160"/>
      <c r="K287" s="160"/>
      <c r="L287" s="160"/>
      <c r="M287" s="160">
        <v>1</v>
      </c>
    </row>
    <row r="288" spans="1:13" s="163" customFormat="1">
      <c r="A288" s="160"/>
      <c r="B288" s="160"/>
      <c r="C288" s="161"/>
      <c r="D288" s="162"/>
      <c r="E288" s="165"/>
      <c r="F288" s="160"/>
      <c r="G288" s="160"/>
      <c r="H288" s="160"/>
      <c r="I288" s="160"/>
      <c r="J288" s="160"/>
      <c r="K288" s="160"/>
      <c r="L288" s="160"/>
      <c r="M288" s="160">
        <v>1</v>
      </c>
    </row>
    <row r="289" spans="1:13" s="163" customFormat="1">
      <c r="A289" s="160"/>
      <c r="B289" s="160"/>
      <c r="C289" s="161"/>
      <c r="D289" s="162"/>
      <c r="E289" s="165"/>
      <c r="F289" s="160"/>
      <c r="G289" s="160"/>
      <c r="H289" s="160"/>
      <c r="I289" s="160"/>
      <c r="J289" s="160"/>
      <c r="K289" s="160"/>
      <c r="L289" s="160"/>
      <c r="M289" s="160">
        <v>1</v>
      </c>
    </row>
    <row r="290" spans="1:13" s="163" customFormat="1">
      <c r="A290" s="160"/>
      <c r="B290" s="160"/>
      <c r="C290" s="161"/>
      <c r="D290" s="162"/>
      <c r="E290" s="165"/>
      <c r="F290" s="160"/>
      <c r="G290" s="160"/>
      <c r="H290" s="160"/>
      <c r="I290" s="160"/>
      <c r="J290" s="160"/>
      <c r="K290" s="160"/>
      <c r="L290" s="160"/>
      <c r="M290" s="160">
        <v>1</v>
      </c>
    </row>
    <row r="291" spans="1:13" s="163" customFormat="1">
      <c r="A291" s="160"/>
      <c r="B291" s="160"/>
      <c r="C291" s="161"/>
      <c r="D291" s="162"/>
      <c r="E291" s="161"/>
      <c r="F291" s="160"/>
      <c r="G291" s="160"/>
      <c r="H291" s="160"/>
      <c r="I291" s="160"/>
      <c r="J291" s="160"/>
      <c r="K291" s="160"/>
      <c r="L291" s="160"/>
      <c r="M291" s="160">
        <v>1</v>
      </c>
    </row>
    <row r="292" spans="1:13" s="163" customFormat="1">
      <c r="A292" s="160"/>
      <c r="B292" s="160"/>
      <c r="C292" s="161"/>
      <c r="D292" s="162"/>
      <c r="E292" s="161"/>
      <c r="F292" s="160"/>
      <c r="G292" s="160"/>
      <c r="H292" s="160"/>
      <c r="I292" s="160"/>
      <c r="J292" s="160"/>
      <c r="K292" s="160"/>
      <c r="L292" s="160"/>
      <c r="M292" s="160">
        <v>1</v>
      </c>
    </row>
    <row r="293" spans="1:13" s="163" customFormat="1">
      <c r="A293" s="160"/>
      <c r="B293" s="160"/>
      <c r="C293" s="161"/>
      <c r="D293" s="162"/>
      <c r="E293" s="161"/>
      <c r="F293" s="160"/>
      <c r="G293" s="160"/>
      <c r="H293" s="160"/>
      <c r="I293" s="160"/>
      <c r="J293" s="160"/>
      <c r="K293" s="160"/>
      <c r="L293" s="160"/>
      <c r="M293" s="160">
        <v>1</v>
      </c>
    </row>
    <row r="294" spans="1:13" s="163" customFormat="1">
      <c r="A294" s="160"/>
      <c r="B294" s="160"/>
      <c r="C294" s="161"/>
      <c r="D294" s="162"/>
      <c r="E294" s="161"/>
      <c r="F294" s="160"/>
      <c r="G294" s="160"/>
      <c r="H294" s="160"/>
      <c r="I294" s="160"/>
      <c r="J294" s="160"/>
      <c r="K294" s="160"/>
      <c r="L294" s="160"/>
      <c r="M294" s="160">
        <v>1</v>
      </c>
    </row>
    <row r="295" spans="1:13" s="163" customFormat="1">
      <c r="A295" s="160"/>
      <c r="B295" s="160"/>
      <c r="C295" s="161"/>
      <c r="D295" s="162"/>
      <c r="E295" s="161"/>
      <c r="F295" s="160"/>
      <c r="G295" s="160"/>
      <c r="H295" s="160"/>
      <c r="I295" s="160"/>
      <c r="J295" s="160"/>
      <c r="K295" s="160"/>
      <c r="L295" s="160"/>
      <c r="M295" s="160">
        <v>1</v>
      </c>
    </row>
    <row r="296" spans="1:13" s="163" customFormat="1">
      <c r="A296" s="160"/>
      <c r="B296" s="160"/>
      <c r="C296" s="161"/>
      <c r="D296" s="162"/>
      <c r="E296" s="161"/>
      <c r="F296" s="160"/>
      <c r="G296" s="160"/>
      <c r="H296" s="160"/>
      <c r="I296" s="160"/>
      <c r="J296" s="160"/>
      <c r="K296" s="160"/>
      <c r="L296" s="160"/>
      <c r="M296" s="160">
        <v>1</v>
      </c>
    </row>
    <row r="297" spans="1:13" s="163" customFormat="1">
      <c r="A297" s="160"/>
      <c r="B297" s="160"/>
      <c r="C297" s="161"/>
      <c r="D297" s="162"/>
      <c r="E297" s="161"/>
      <c r="F297" s="160"/>
      <c r="G297" s="160"/>
      <c r="H297" s="160"/>
      <c r="I297" s="160"/>
      <c r="J297" s="160"/>
      <c r="K297" s="160"/>
      <c r="L297" s="160"/>
      <c r="M297" s="160">
        <v>1</v>
      </c>
    </row>
    <row r="298" spans="1:13" s="163" customFormat="1">
      <c r="A298" s="160"/>
      <c r="B298" s="160"/>
      <c r="C298" s="161"/>
      <c r="D298" s="162"/>
      <c r="E298" s="161"/>
      <c r="F298" s="160"/>
      <c r="G298" s="160"/>
      <c r="H298" s="160"/>
      <c r="I298" s="160"/>
      <c r="J298" s="160"/>
      <c r="K298" s="160"/>
      <c r="L298" s="160"/>
      <c r="M298" s="160">
        <v>1</v>
      </c>
    </row>
    <row r="299" spans="1:13" s="163" customFormat="1">
      <c r="A299" s="160"/>
      <c r="B299" s="160"/>
      <c r="C299" s="161"/>
      <c r="D299" s="162"/>
      <c r="E299" s="161"/>
      <c r="F299" s="160"/>
      <c r="G299" s="160"/>
      <c r="H299" s="160"/>
      <c r="I299" s="160"/>
      <c r="J299" s="160"/>
      <c r="K299" s="160"/>
      <c r="L299" s="160"/>
      <c r="M299" s="160">
        <v>1</v>
      </c>
    </row>
    <row r="300" spans="1:13" s="163" customFormat="1">
      <c r="A300" s="160"/>
      <c r="B300" s="160"/>
      <c r="C300" s="161"/>
      <c r="D300" s="162"/>
      <c r="E300" s="161"/>
      <c r="F300" s="160"/>
      <c r="G300" s="160"/>
      <c r="H300" s="160"/>
      <c r="I300" s="160"/>
      <c r="J300" s="160"/>
      <c r="K300" s="160"/>
      <c r="L300" s="160"/>
      <c r="M300" s="160">
        <v>1</v>
      </c>
    </row>
    <row r="301" spans="1:13" s="163" customFormat="1">
      <c r="A301" s="160"/>
      <c r="B301" s="160"/>
      <c r="C301" s="161"/>
      <c r="D301" s="162"/>
      <c r="E301" s="161"/>
      <c r="F301" s="160"/>
      <c r="G301" s="160"/>
      <c r="H301" s="160"/>
      <c r="I301" s="160"/>
      <c r="J301" s="160"/>
      <c r="K301" s="160"/>
      <c r="L301" s="160"/>
      <c r="M301" s="160">
        <v>1</v>
      </c>
    </row>
    <row r="302" spans="1:13" s="163" customFormat="1">
      <c r="A302" s="160"/>
      <c r="B302" s="160"/>
      <c r="C302" s="161"/>
      <c r="D302" s="162"/>
      <c r="E302" s="161"/>
      <c r="F302" s="160"/>
      <c r="G302" s="160"/>
      <c r="H302" s="160"/>
      <c r="I302" s="160"/>
      <c r="J302" s="160"/>
      <c r="K302" s="160"/>
      <c r="L302" s="160"/>
      <c r="M302" s="160">
        <v>1</v>
      </c>
    </row>
    <row r="303" spans="1:13" s="163" customFormat="1">
      <c r="A303" s="160"/>
      <c r="B303" s="160"/>
      <c r="C303" s="161"/>
      <c r="D303" s="162"/>
      <c r="E303" s="161"/>
      <c r="F303" s="160"/>
      <c r="G303" s="160"/>
      <c r="H303" s="160"/>
      <c r="I303" s="160"/>
      <c r="J303" s="160"/>
      <c r="K303" s="160"/>
      <c r="L303" s="160"/>
      <c r="M303" s="160">
        <v>1</v>
      </c>
    </row>
    <row r="304" spans="1:13" s="163" customFormat="1">
      <c r="A304" s="160"/>
      <c r="B304" s="160"/>
      <c r="C304" s="161"/>
      <c r="D304" s="162"/>
      <c r="E304" s="161"/>
      <c r="F304" s="160"/>
      <c r="G304" s="160"/>
      <c r="H304" s="160"/>
      <c r="I304" s="160"/>
      <c r="J304" s="160"/>
      <c r="K304" s="160"/>
      <c r="L304" s="160"/>
      <c r="M304" s="160">
        <v>1</v>
      </c>
    </row>
    <row r="305" spans="1:13" s="163" customFormat="1">
      <c r="A305" s="160"/>
      <c r="B305" s="160"/>
      <c r="C305" s="161"/>
      <c r="D305" s="162"/>
      <c r="E305" s="161"/>
      <c r="F305" s="160"/>
      <c r="G305" s="160"/>
      <c r="H305" s="160"/>
      <c r="I305" s="160"/>
      <c r="J305" s="160"/>
      <c r="K305" s="160"/>
      <c r="L305" s="160"/>
      <c r="M305" s="160">
        <v>1</v>
      </c>
    </row>
    <row r="306" spans="1:13" s="163" customFormat="1">
      <c r="A306" s="160"/>
      <c r="B306" s="160"/>
      <c r="C306" s="161"/>
      <c r="D306" s="162"/>
      <c r="E306" s="161"/>
      <c r="F306" s="160"/>
      <c r="G306" s="160"/>
      <c r="H306" s="160"/>
      <c r="I306" s="160"/>
      <c r="J306" s="160"/>
      <c r="K306" s="160"/>
      <c r="L306" s="160"/>
      <c r="M306" s="160">
        <v>1</v>
      </c>
    </row>
    <row r="307" spans="1:13" s="163" customFormat="1">
      <c r="A307" s="160"/>
      <c r="B307" s="160"/>
      <c r="C307" s="161"/>
      <c r="D307" s="162"/>
      <c r="E307" s="161"/>
      <c r="F307" s="160"/>
      <c r="G307" s="160"/>
      <c r="H307" s="160"/>
      <c r="I307" s="160"/>
      <c r="J307" s="160"/>
      <c r="K307" s="160"/>
      <c r="L307" s="160"/>
      <c r="M307" s="160">
        <v>1</v>
      </c>
    </row>
    <row r="308" spans="1:13" s="163" customFormat="1">
      <c r="A308" s="160"/>
      <c r="B308" s="160"/>
      <c r="C308" s="161"/>
      <c r="D308" s="162"/>
      <c r="E308" s="161"/>
      <c r="F308" s="160"/>
      <c r="G308" s="160"/>
      <c r="H308" s="160"/>
      <c r="I308" s="160"/>
      <c r="J308" s="160"/>
      <c r="K308" s="160"/>
      <c r="L308" s="160"/>
      <c r="M308" s="160">
        <v>1</v>
      </c>
    </row>
    <row r="309" spans="1:13" s="163" customFormat="1">
      <c r="A309" s="160"/>
      <c r="B309" s="160"/>
      <c r="C309" s="161"/>
      <c r="D309" s="162"/>
      <c r="E309" s="161"/>
      <c r="F309" s="160"/>
      <c r="G309" s="160"/>
      <c r="H309" s="160"/>
      <c r="I309" s="160"/>
      <c r="J309" s="160"/>
      <c r="K309" s="160"/>
      <c r="L309" s="160"/>
      <c r="M309" s="160">
        <v>1</v>
      </c>
    </row>
    <row r="310" spans="1:13" s="163" customFormat="1">
      <c r="A310" s="160"/>
      <c r="B310" s="160"/>
      <c r="C310" s="161"/>
      <c r="D310" s="162"/>
      <c r="E310" s="165"/>
      <c r="F310" s="160"/>
      <c r="G310" s="160"/>
      <c r="H310" s="160"/>
      <c r="I310" s="160"/>
      <c r="J310" s="160"/>
      <c r="K310" s="160"/>
      <c r="L310" s="160"/>
      <c r="M310" s="160">
        <v>1</v>
      </c>
    </row>
    <row r="311" spans="1:13" s="163" customFormat="1">
      <c r="A311" s="160"/>
      <c r="B311" s="160"/>
      <c r="C311" s="161"/>
      <c r="D311" s="162"/>
      <c r="E311" s="165"/>
      <c r="F311" s="160"/>
      <c r="G311" s="160"/>
      <c r="H311" s="160"/>
      <c r="I311" s="160"/>
      <c r="J311" s="160"/>
      <c r="K311" s="160"/>
      <c r="L311" s="160"/>
      <c r="M311" s="160">
        <v>1</v>
      </c>
    </row>
    <row r="312" spans="1:13" s="163" customFormat="1">
      <c r="A312" s="160"/>
      <c r="B312" s="160"/>
      <c r="C312" s="161"/>
      <c r="D312" s="162"/>
      <c r="E312" s="161"/>
      <c r="F312" s="160"/>
      <c r="G312" s="160"/>
      <c r="H312" s="160"/>
      <c r="I312" s="160"/>
      <c r="J312" s="160"/>
      <c r="K312" s="160"/>
      <c r="L312" s="160"/>
      <c r="M312" s="160">
        <v>1</v>
      </c>
    </row>
    <row r="313" spans="1:13" s="163" customFormat="1">
      <c r="A313" s="160"/>
      <c r="B313" s="160"/>
      <c r="C313" s="161"/>
      <c r="D313" s="162"/>
      <c r="E313" s="165"/>
      <c r="F313" s="160"/>
      <c r="G313" s="160"/>
      <c r="H313" s="160"/>
      <c r="I313" s="160"/>
      <c r="J313" s="160"/>
      <c r="K313" s="160"/>
      <c r="L313" s="160"/>
      <c r="M313" s="160">
        <v>1</v>
      </c>
    </row>
    <row r="314" spans="1:13" s="163" customFormat="1">
      <c r="A314" s="160"/>
      <c r="B314" s="160"/>
      <c r="C314" s="161"/>
      <c r="D314" s="162"/>
      <c r="E314" s="161"/>
      <c r="F314" s="160"/>
      <c r="G314" s="160"/>
      <c r="H314" s="160"/>
      <c r="I314" s="160"/>
      <c r="J314" s="160"/>
      <c r="K314" s="160"/>
      <c r="L314" s="160"/>
      <c r="M314" s="160">
        <v>1</v>
      </c>
    </row>
    <row r="315" spans="1:13" s="163" customFormat="1">
      <c r="A315" s="160"/>
      <c r="B315" s="160"/>
      <c r="C315" s="161"/>
      <c r="D315" s="162"/>
      <c r="E315" s="165"/>
      <c r="F315" s="160"/>
      <c r="G315" s="160"/>
      <c r="H315" s="160"/>
      <c r="I315" s="160"/>
      <c r="J315" s="160"/>
      <c r="K315" s="160"/>
      <c r="L315" s="160"/>
      <c r="M315" s="160">
        <v>1</v>
      </c>
    </row>
    <row r="316" spans="1:13" s="163" customFormat="1">
      <c r="A316" s="160"/>
      <c r="B316" s="160"/>
      <c r="C316" s="161"/>
      <c r="D316" s="162"/>
      <c r="E316" s="165"/>
      <c r="F316" s="160"/>
      <c r="G316" s="160"/>
      <c r="H316" s="160"/>
      <c r="I316" s="160"/>
      <c r="J316" s="160"/>
      <c r="K316" s="160"/>
      <c r="L316" s="160"/>
      <c r="M316" s="160">
        <v>1</v>
      </c>
    </row>
    <row r="317" spans="1:13" s="163" customFormat="1">
      <c r="A317" s="160"/>
      <c r="B317" s="160"/>
      <c r="C317" s="161"/>
      <c r="D317" s="162"/>
      <c r="E317" s="165"/>
      <c r="F317" s="160"/>
      <c r="G317" s="160"/>
      <c r="H317" s="160"/>
      <c r="I317" s="160"/>
      <c r="J317" s="160"/>
      <c r="K317" s="160"/>
      <c r="L317" s="160"/>
      <c r="M317" s="160">
        <v>1</v>
      </c>
    </row>
    <row r="318" spans="1:13" s="163" customFormat="1">
      <c r="A318" s="160"/>
      <c r="B318" s="160"/>
      <c r="C318" s="161"/>
      <c r="D318" s="162"/>
      <c r="E318" s="165"/>
      <c r="F318" s="160"/>
      <c r="G318" s="160"/>
      <c r="H318" s="160"/>
      <c r="I318" s="160"/>
      <c r="J318" s="160"/>
      <c r="K318" s="160"/>
      <c r="L318" s="160"/>
      <c r="M318" s="160">
        <v>1</v>
      </c>
    </row>
    <row r="319" spans="1:13" s="163" customFormat="1">
      <c r="A319" s="160"/>
      <c r="B319" s="160"/>
      <c r="C319" s="161"/>
      <c r="D319" s="162"/>
      <c r="E319" s="165"/>
      <c r="F319" s="160"/>
      <c r="G319" s="160"/>
      <c r="H319" s="160"/>
      <c r="I319" s="160"/>
      <c r="J319" s="160"/>
      <c r="K319" s="160"/>
      <c r="L319" s="160"/>
      <c r="M319" s="160">
        <v>1</v>
      </c>
    </row>
    <row r="320" spans="1:13" s="163" customFormat="1">
      <c r="A320" s="160"/>
      <c r="B320" s="160"/>
      <c r="C320" s="161"/>
      <c r="D320" s="162"/>
      <c r="E320" s="161"/>
      <c r="F320" s="160"/>
      <c r="G320" s="160"/>
      <c r="H320" s="160"/>
      <c r="I320" s="160"/>
      <c r="J320" s="160"/>
      <c r="K320" s="160"/>
      <c r="L320" s="160"/>
      <c r="M320" s="160">
        <v>1</v>
      </c>
    </row>
    <row r="321" spans="1:13" s="163" customFormat="1">
      <c r="A321" s="160"/>
      <c r="B321" s="160"/>
      <c r="C321" s="161"/>
      <c r="D321" s="162"/>
      <c r="E321" s="165"/>
      <c r="F321" s="160"/>
      <c r="G321" s="160"/>
      <c r="H321" s="160"/>
      <c r="I321" s="160"/>
      <c r="J321" s="160"/>
      <c r="K321" s="160"/>
      <c r="L321" s="160"/>
      <c r="M321" s="160">
        <v>1</v>
      </c>
    </row>
    <row r="322" spans="1:13" s="163" customFormat="1">
      <c r="A322" s="160"/>
      <c r="B322" s="160"/>
      <c r="C322" s="161"/>
      <c r="D322" s="162"/>
      <c r="E322" s="161"/>
      <c r="F322" s="160"/>
      <c r="G322" s="160"/>
      <c r="H322" s="160"/>
      <c r="I322" s="160"/>
      <c r="J322" s="160"/>
      <c r="K322" s="160"/>
      <c r="L322" s="160"/>
      <c r="M322" s="160">
        <v>1</v>
      </c>
    </row>
    <row r="323" spans="1:13" s="163" customFormat="1">
      <c r="A323" s="160"/>
      <c r="B323" s="160"/>
      <c r="C323" s="161"/>
      <c r="D323" s="162"/>
      <c r="E323" s="161"/>
      <c r="F323" s="160"/>
      <c r="G323" s="160"/>
      <c r="H323" s="160"/>
      <c r="I323" s="160"/>
      <c r="J323" s="160"/>
      <c r="K323" s="160"/>
      <c r="L323" s="160"/>
      <c r="M323" s="160">
        <v>1</v>
      </c>
    </row>
    <row r="324" spans="1:13" s="163" customFormat="1">
      <c r="A324" s="160"/>
      <c r="B324" s="160"/>
      <c r="C324" s="161"/>
      <c r="D324" s="162"/>
      <c r="E324" s="161"/>
      <c r="F324" s="160"/>
      <c r="G324" s="160"/>
      <c r="H324" s="160"/>
      <c r="I324" s="160"/>
      <c r="J324" s="160"/>
      <c r="K324" s="160"/>
      <c r="L324" s="160"/>
      <c r="M324" s="160">
        <v>1</v>
      </c>
    </row>
    <row r="325" spans="1:13" s="163" customFormat="1">
      <c r="A325" s="160"/>
      <c r="B325" s="160"/>
      <c r="C325" s="161"/>
      <c r="D325" s="162"/>
      <c r="E325" s="165"/>
      <c r="F325" s="160"/>
      <c r="G325" s="160"/>
      <c r="H325" s="160"/>
      <c r="I325" s="160"/>
      <c r="J325" s="160"/>
      <c r="K325" s="160"/>
      <c r="L325" s="160"/>
      <c r="M325" s="160">
        <v>1</v>
      </c>
    </row>
    <row r="326" spans="1:13" s="163" customFormat="1">
      <c r="A326" s="160"/>
      <c r="B326" s="160"/>
      <c r="C326" s="161"/>
      <c r="D326" s="162"/>
      <c r="E326" s="165"/>
      <c r="F326" s="160"/>
      <c r="G326" s="160"/>
      <c r="H326" s="160"/>
      <c r="I326" s="160"/>
      <c r="J326" s="160"/>
      <c r="K326" s="160"/>
      <c r="L326" s="160"/>
      <c r="M326" s="160">
        <v>1</v>
      </c>
    </row>
    <row r="327" spans="1:13" s="163" customFormat="1">
      <c r="A327" s="160"/>
      <c r="B327" s="160"/>
      <c r="C327" s="161"/>
      <c r="D327" s="162"/>
      <c r="E327" s="165"/>
      <c r="F327" s="160"/>
      <c r="G327" s="160"/>
      <c r="H327" s="160"/>
      <c r="I327" s="160"/>
      <c r="J327" s="160"/>
      <c r="K327" s="160"/>
      <c r="L327" s="160"/>
      <c r="M327" s="160">
        <v>1</v>
      </c>
    </row>
    <row r="328" spans="1:13" s="163" customFormat="1">
      <c r="A328" s="160"/>
      <c r="B328" s="160"/>
      <c r="C328" s="161"/>
      <c r="D328" s="162"/>
      <c r="E328" s="165"/>
      <c r="F328" s="160"/>
      <c r="G328" s="160"/>
      <c r="H328" s="160"/>
      <c r="I328" s="160"/>
      <c r="J328" s="160"/>
      <c r="K328" s="160"/>
      <c r="L328" s="160"/>
      <c r="M328" s="160">
        <v>1</v>
      </c>
    </row>
    <row r="329" spans="1:13" s="163" customFormat="1">
      <c r="A329" s="160"/>
      <c r="B329" s="160"/>
      <c r="C329" s="161"/>
      <c r="D329" s="162"/>
      <c r="E329" s="165"/>
      <c r="F329" s="160"/>
      <c r="G329" s="160"/>
      <c r="H329" s="160"/>
      <c r="I329" s="160"/>
      <c r="J329" s="160"/>
      <c r="K329" s="160"/>
      <c r="L329" s="160"/>
      <c r="M329" s="160">
        <v>1</v>
      </c>
    </row>
    <row r="330" spans="1:13" s="163" customFormat="1">
      <c r="A330" s="160"/>
      <c r="B330" s="160"/>
      <c r="C330" s="161"/>
      <c r="D330" s="162"/>
      <c r="E330" s="165"/>
      <c r="F330" s="160"/>
      <c r="G330" s="160"/>
      <c r="H330" s="160"/>
      <c r="I330" s="160"/>
      <c r="J330" s="160"/>
      <c r="K330" s="160"/>
      <c r="L330" s="160"/>
      <c r="M330" s="160">
        <v>1</v>
      </c>
    </row>
    <row r="331" spans="1:13" s="163" customFormat="1">
      <c r="A331" s="160"/>
      <c r="B331" s="160"/>
      <c r="C331" s="161"/>
      <c r="D331" s="162"/>
      <c r="E331" s="165"/>
      <c r="F331" s="160"/>
      <c r="G331" s="160"/>
      <c r="H331" s="160"/>
      <c r="I331" s="160"/>
      <c r="J331" s="160"/>
      <c r="K331" s="160"/>
      <c r="L331" s="160"/>
      <c r="M331" s="160">
        <v>1</v>
      </c>
    </row>
    <row r="332" spans="1:13" s="163" customFormat="1">
      <c r="A332" s="160"/>
      <c r="B332" s="160"/>
      <c r="C332" s="161"/>
      <c r="D332" s="162"/>
      <c r="E332" s="165"/>
      <c r="F332" s="160"/>
      <c r="G332" s="160"/>
      <c r="H332" s="160"/>
      <c r="I332" s="160"/>
      <c r="J332" s="160"/>
      <c r="K332" s="160"/>
      <c r="L332" s="160"/>
      <c r="M332" s="160">
        <v>1</v>
      </c>
    </row>
    <row r="333" spans="1:13" s="163" customFormat="1">
      <c r="A333" s="160"/>
      <c r="B333" s="160"/>
      <c r="C333" s="161"/>
      <c r="D333" s="162"/>
      <c r="E333" s="165"/>
      <c r="F333" s="160"/>
      <c r="G333" s="160"/>
      <c r="H333" s="160"/>
      <c r="I333" s="160"/>
      <c r="J333" s="160"/>
      <c r="K333" s="160"/>
      <c r="L333" s="160"/>
      <c r="M333" s="160">
        <v>1</v>
      </c>
    </row>
    <row r="334" spans="1:13" s="163" customFormat="1">
      <c r="A334" s="160"/>
      <c r="B334" s="160"/>
      <c r="C334" s="161"/>
      <c r="D334" s="162"/>
      <c r="E334" s="165"/>
      <c r="F334" s="160"/>
      <c r="G334" s="160"/>
      <c r="H334" s="160"/>
      <c r="I334" s="160"/>
      <c r="J334" s="160"/>
      <c r="K334" s="160"/>
      <c r="L334" s="160"/>
      <c r="M334" s="160">
        <v>1</v>
      </c>
    </row>
    <row r="335" spans="1:13" s="163" customFormat="1">
      <c r="A335" s="160"/>
      <c r="B335" s="160"/>
      <c r="C335" s="161"/>
      <c r="D335" s="162"/>
      <c r="E335" s="165"/>
      <c r="F335" s="160"/>
      <c r="G335" s="160"/>
      <c r="H335" s="160"/>
      <c r="I335" s="160"/>
      <c r="J335" s="160"/>
      <c r="K335" s="160"/>
      <c r="L335" s="160"/>
      <c r="M335" s="160">
        <v>1</v>
      </c>
    </row>
    <row r="336" spans="1:13" s="163" customFormat="1">
      <c r="A336" s="160"/>
      <c r="B336" s="160"/>
      <c r="C336" s="161"/>
      <c r="D336" s="162"/>
      <c r="E336" s="165"/>
      <c r="F336" s="160"/>
      <c r="G336" s="160"/>
      <c r="H336" s="160"/>
      <c r="I336" s="160"/>
      <c r="J336" s="160"/>
      <c r="K336" s="160"/>
      <c r="L336" s="160"/>
      <c r="M336" s="160">
        <v>1</v>
      </c>
    </row>
    <row r="337" spans="1:13" s="163" customFormat="1">
      <c r="A337" s="160"/>
      <c r="B337" s="160"/>
      <c r="C337" s="161"/>
      <c r="D337" s="162"/>
      <c r="E337" s="165"/>
      <c r="F337" s="160"/>
      <c r="G337" s="160"/>
      <c r="H337" s="160"/>
      <c r="I337" s="160"/>
      <c r="J337" s="160"/>
      <c r="K337" s="160"/>
      <c r="L337" s="160"/>
      <c r="M337" s="160">
        <v>1</v>
      </c>
    </row>
    <row r="338" spans="1:13" s="163" customFormat="1">
      <c r="A338" s="160"/>
      <c r="B338" s="160"/>
      <c r="C338" s="161"/>
      <c r="D338" s="162"/>
      <c r="E338" s="165"/>
      <c r="F338" s="160"/>
      <c r="G338" s="160"/>
      <c r="H338" s="160"/>
      <c r="I338" s="160"/>
      <c r="J338" s="160"/>
      <c r="K338" s="160"/>
      <c r="L338" s="160"/>
      <c r="M338" s="160">
        <v>1</v>
      </c>
    </row>
    <row r="339" spans="1:13" s="163" customFormat="1">
      <c r="A339" s="160"/>
      <c r="B339" s="160"/>
      <c r="C339" s="161"/>
      <c r="D339" s="162"/>
      <c r="E339" s="165"/>
      <c r="F339" s="160"/>
      <c r="G339" s="160"/>
      <c r="H339" s="160"/>
      <c r="I339" s="160"/>
      <c r="J339" s="160"/>
      <c r="K339" s="160"/>
      <c r="L339" s="160"/>
      <c r="M339" s="160">
        <v>1</v>
      </c>
    </row>
    <row r="340" spans="1:13" s="163" customFormat="1">
      <c r="A340" s="160"/>
      <c r="B340" s="160"/>
      <c r="C340" s="161"/>
      <c r="D340" s="162"/>
      <c r="E340" s="161"/>
      <c r="F340" s="160"/>
      <c r="G340" s="160"/>
      <c r="H340" s="160"/>
      <c r="I340" s="160"/>
      <c r="J340" s="160"/>
      <c r="K340" s="160"/>
      <c r="L340" s="160"/>
      <c r="M340" s="160">
        <v>1</v>
      </c>
    </row>
    <row r="341" spans="1:13" s="163" customFormat="1">
      <c r="A341" s="160"/>
      <c r="B341" s="160"/>
      <c r="C341" s="161"/>
      <c r="D341" s="162"/>
      <c r="E341" s="165"/>
      <c r="F341" s="160"/>
      <c r="G341" s="160"/>
      <c r="H341" s="160"/>
      <c r="I341" s="160"/>
      <c r="J341" s="160"/>
      <c r="K341" s="160"/>
      <c r="L341" s="160"/>
      <c r="M341" s="160">
        <v>1</v>
      </c>
    </row>
    <row r="342" spans="1:13" s="163" customFormat="1">
      <c r="A342" s="160"/>
      <c r="B342" s="160"/>
      <c r="C342" s="161"/>
      <c r="D342" s="162"/>
      <c r="E342" s="165"/>
      <c r="F342" s="160"/>
      <c r="G342" s="160"/>
      <c r="H342" s="160"/>
      <c r="I342" s="160"/>
      <c r="J342" s="160"/>
      <c r="K342" s="160"/>
      <c r="L342" s="160"/>
      <c r="M342" s="160">
        <v>1</v>
      </c>
    </row>
    <row r="343" spans="1:13" s="163" customFormat="1">
      <c r="A343" s="160"/>
      <c r="B343" s="160"/>
      <c r="C343" s="161"/>
      <c r="D343" s="162"/>
      <c r="E343" s="161"/>
      <c r="F343" s="160"/>
      <c r="G343" s="160"/>
      <c r="H343" s="160"/>
      <c r="I343" s="160"/>
      <c r="J343" s="160"/>
      <c r="K343" s="160"/>
      <c r="L343" s="160"/>
      <c r="M343" s="160">
        <v>1</v>
      </c>
    </row>
    <row r="344" spans="1:13" s="163" customFormat="1">
      <c r="A344" s="160"/>
      <c r="B344" s="160"/>
      <c r="C344" s="161"/>
      <c r="D344" s="162"/>
      <c r="E344" s="161"/>
      <c r="F344" s="160"/>
      <c r="G344" s="160"/>
      <c r="H344" s="160"/>
      <c r="I344" s="160"/>
      <c r="J344" s="160"/>
      <c r="K344" s="160"/>
      <c r="L344" s="160"/>
      <c r="M344" s="160">
        <v>1</v>
      </c>
    </row>
    <row r="345" spans="1:13" s="163" customFormat="1">
      <c r="A345" s="160"/>
      <c r="B345" s="160"/>
      <c r="C345" s="161"/>
      <c r="D345" s="162"/>
      <c r="E345" s="165"/>
      <c r="F345" s="160"/>
      <c r="G345" s="160"/>
      <c r="H345" s="160"/>
      <c r="I345" s="160"/>
      <c r="J345" s="160"/>
      <c r="K345" s="160"/>
      <c r="L345" s="160"/>
      <c r="M345" s="160">
        <v>1</v>
      </c>
    </row>
    <row r="346" spans="1:13" s="163" customFormat="1">
      <c r="A346" s="160"/>
      <c r="B346" s="160"/>
      <c r="C346" s="161"/>
      <c r="D346" s="162"/>
      <c r="E346" s="165"/>
      <c r="F346" s="160"/>
      <c r="G346" s="160"/>
      <c r="H346" s="160"/>
      <c r="I346" s="160"/>
      <c r="J346" s="160"/>
      <c r="K346" s="160"/>
      <c r="L346" s="160"/>
      <c r="M346" s="160">
        <v>1</v>
      </c>
    </row>
    <row r="347" spans="1:13" s="163" customFormat="1">
      <c r="A347" s="160"/>
      <c r="B347" s="160"/>
      <c r="C347" s="161"/>
      <c r="D347" s="162"/>
      <c r="E347" s="165"/>
      <c r="F347" s="160"/>
      <c r="G347" s="160"/>
      <c r="H347" s="160"/>
      <c r="I347" s="160"/>
      <c r="J347" s="160"/>
      <c r="K347" s="160"/>
      <c r="L347" s="160"/>
      <c r="M347" s="160">
        <v>1</v>
      </c>
    </row>
    <row r="348" spans="1:13" s="163" customFormat="1">
      <c r="A348" s="160"/>
      <c r="B348" s="160"/>
      <c r="C348" s="161"/>
      <c r="D348" s="162"/>
      <c r="E348" s="165"/>
      <c r="F348" s="160"/>
      <c r="G348" s="160"/>
      <c r="H348" s="160"/>
      <c r="I348" s="160"/>
      <c r="J348" s="160"/>
      <c r="K348" s="160"/>
      <c r="L348" s="160"/>
      <c r="M348" s="160">
        <v>1</v>
      </c>
    </row>
    <row r="349" spans="1:13" s="163" customFormat="1" ht="13.5">
      <c r="A349" s="160"/>
      <c r="B349" s="160"/>
      <c r="C349" s="161"/>
      <c r="D349" s="162"/>
      <c r="E349" s="176"/>
      <c r="F349" s="160"/>
      <c r="G349" s="160"/>
      <c r="H349" s="160"/>
      <c r="I349" s="160"/>
      <c r="J349" s="160"/>
      <c r="K349" s="160"/>
      <c r="L349" s="160"/>
      <c r="M349" s="160">
        <v>1</v>
      </c>
    </row>
    <row r="350" spans="1:13" s="163" customFormat="1">
      <c r="A350" s="160"/>
      <c r="B350" s="160"/>
      <c r="C350" s="161"/>
      <c r="D350" s="162"/>
      <c r="E350" s="165"/>
      <c r="F350" s="160"/>
      <c r="G350" s="160"/>
      <c r="H350" s="160"/>
      <c r="I350" s="160"/>
      <c r="J350" s="160"/>
      <c r="K350" s="160"/>
      <c r="L350" s="160"/>
      <c r="M350" s="160">
        <v>1</v>
      </c>
    </row>
    <row r="351" spans="1:13" s="163" customFormat="1">
      <c r="A351" s="160"/>
      <c r="B351" s="160"/>
      <c r="C351" s="161"/>
      <c r="D351" s="162"/>
      <c r="E351" s="165"/>
      <c r="F351" s="160"/>
      <c r="G351" s="160"/>
      <c r="H351" s="160"/>
      <c r="I351" s="160"/>
      <c r="J351" s="160"/>
      <c r="K351" s="160"/>
      <c r="L351" s="160"/>
      <c r="M351" s="160">
        <v>1</v>
      </c>
    </row>
    <row r="352" spans="1:13" s="163" customFormat="1">
      <c r="A352" s="160"/>
      <c r="B352" s="160"/>
      <c r="C352" s="161"/>
      <c r="D352" s="162"/>
      <c r="E352" s="165"/>
      <c r="F352" s="160"/>
      <c r="G352" s="160"/>
      <c r="H352" s="160"/>
      <c r="I352" s="160"/>
      <c r="J352" s="160"/>
      <c r="K352" s="160"/>
      <c r="L352" s="160"/>
      <c r="M352" s="160">
        <v>1</v>
      </c>
    </row>
    <row r="353" spans="1:13" s="163" customFormat="1">
      <c r="A353" s="160"/>
      <c r="B353" s="160"/>
      <c r="C353" s="161"/>
      <c r="D353" s="162"/>
      <c r="E353" s="165"/>
      <c r="F353" s="160"/>
      <c r="G353" s="160"/>
      <c r="H353" s="160"/>
      <c r="I353" s="160"/>
      <c r="J353" s="160"/>
      <c r="K353" s="160"/>
      <c r="L353" s="160"/>
      <c r="M353" s="160">
        <v>1</v>
      </c>
    </row>
    <row r="354" spans="1:13" s="163" customFormat="1">
      <c r="A354" s="160"/>
      <c r="B354" s="160"/>
      <c r="C354" s="161"/>
      <c r="D354" s="162"/>
      <c r="E354" s="165"/>
      <c r="F354" s="160"/>
      <c r="G354" s="160"/>
      <c r="H354" s="160"/>
      <c r="I354" s="160"/>
      <c r="J354" s="160"/>
      <c r="K354" s="160"/>
      <c r="L354" s="160"/>
      <c r="M354" s="160">
        <v>1</v>
      </c>
    </row>
    <row r="355" spans="1:13" s="163" customFormat="1">
      <c r="A355" s="160"/>
      <c r="B355" s="160"/>
      <c r="C355" s="161"/>
      <c r="D355" s="162"/>
      <c r="E355" s="161"/>
      <c r="F355" s="160"/>
      <c r="G355" s="160"/>
      <c r="H355" s="160"/>
      <c r="I355" s="160"/>
      <c r="J355" s="160"/>
      <c r="K355" s="160"/>
      <c r="L355" s="160"/>
      <c r="M355" s="160">
        <v>1</v>
      </c>
    </row>
    <row r="356" spans="1:13" s="163" customFormat="1">
      <c r="A356" s="160"/>
      <c r="B356" s="160"/>
      <c r="C356" s="161"/>
      <c r="D356" s="162"/>
      <c r="E356" s="165"/>
      <c r="F356" s="160"/>
      <c r="G356" s="160"/>
      <c r="H356" s="160"/>
      <c r="I356" s="160"/>
      <c r="J356" s="160"/>
      <c r="K356" s="160"/>
      <c r="L356" s="160"/>
      <c r="M356" s="160">
        <v>1</v>
      </c>
    </row>
    <row r="357" spans="1:13" s="163" customFormat="1">
      <c r="A357" s="160"/>
      <c r="B357" s="160"/>
      <c r="C357" s="161"/>
      <c r="D357" s="162"/>
      <c r="E357" s="161"/>
      <c r="F357" s="160"/>
      <c r="G357" s="160"/>
      <c r="H357" s="160"/>
      <c r="I357" s="160"/>
      <c r="J357" s="160"/>
      <c r="K357" s="160"/>
      <c r="L357" s="160"/>
      <c r="M357" s="160">
        <v>1</v>
      </c>
    </row>
    <row r="358" spans="1:13" s="163" customFormat="1">
      <c r="A358" s="160"/>
      <c r="B358" s="160"/>
      <c r="C358" s="161"/>
      <c r="D358" s="162"/>
      <c r="E358" s="161"/>
      <c r="F358" s="160"/>
      <c r="G358" s="160"/>
      <c r="H358" s="160"/>
      <c r="I358" s="160"/>
      <c r="J358" s="160"/>
      <c r="K358" s="160"/>
      <c r="L358" s="160"/>
      <c r="M358" s="160">
        <v>1</v>
      </c>
    </row>
    <row r="359" spans="1:13" s="163" customFormat="1">
      <c r="A359" s="160"/>
      <c r="B359" s="175"/>
      <c r="C359" s="161"/>
      <c r="D359" s="162"/>
      <c r="E359" s="165"/>
      <c r="F359" s="160"/>
      <c r="G359" s="160"/>
      <c r="H359" s="160"/>
      <c r="I359" s="160"/>
      <c r="J359" s="160"/>
      <c r="K359" s="160"/>
      <c r="L359" s="160"/>
      <c r="M359" s="160">
        <v>1</v>
      </c>
    </row>
    <row r="360" spans="1:13" s="163" customFormat="1" ht="13.5">
      <c r="A360" s="160"/>
      <c r="B360" s="160"/>
      <c r="C360" s="161"/>
      <c r="D360" s="162"/>
      <c r="E360" s="176"/>
      <c r="F360" s="160"/>
      <c r="G360" s="160"/>
      <c r="H360" s="160"/>
      <c r="I360" s="160"/>
      <c r="J360" s="160"/>
      <c r="K360" s="160"/>
      <c r="L360" s="160"/>
      <c r="M360" s="160">
        <v>1</v>
      </c>
    </row>
    <row r="361" spans="1:13" s="163" customFormat="1" ht="13.5">
      <c r="A361" s="160"/>
      <c r="B361" s="160"/>
      <c r="C361" s="161"/>
      <c r="D361" s="162"/>
      <c r="E361" s="176"/>
      <c r="F361" s="160"/>
      <c r="G361" s="160"/>
      <c r="H361" s="160"/>
      <c r="I361" s="160"/>
      <c r="J361" s="160"/>
      <c r="K361" s="160"/>
      <c r="L361" s="160"/>
      <c r="M361" s="160">
        <v>1</v>
      </c>
    </row>
    <row r="362" spans="1:13" s="163" customFormat="1">
      <c r="A362" s="160"/>
      <c r="B362" s="160"/>
      <c r="C362" s="161"/>
      <c r="D362" s="162"/>
      <c r="E362" s="165"/>
      <c r="F362" s="160"/>
      <c r="G362" s="160"/>
      <c r="H362" s="160"/>
      <c r="I362" s="160"/>
      <c r="J362" s="160"/>
      <c r="K362" s="160"/>
      <c r="L362" s="160"/>
      <c r="M362" s="160">
        <v>1</v>
      </c>
    </row>
    <row r="363" spans="1:13" s="163" customFormat="1">
      <c r="A363" s="160"/>
      <c r="B363" s="160"/>
      <c r="C363" s="161"/>
      <c r="D363" s="162"/>
      <c r="E363" s="165"/>
      <c r="F363" s="160"/>
      <c r="G363" s="160"/>
      <c r="H363" s="160"/>
      <c r="I363" s="160"/>
      <c r="J363" s="160"/>
      <c r="K363" s="160"/>
      <c r="L363" s="160"/>
      <c r="M363" s="160">
        <v>1</v>
      </c>
    </row>
    <row r="364" spans="1:13" s="163" customFormat="1">
      <c r="A364" s="160"/>
      <c r="B364" s="160"/>
      <c r="C364" s="161"/>
      <c r="D364" s="162"/>
      <c r="E364" s="161"/>
      <c r="F364" s="160"/>
      <c r="G364" s="160"/>
      <c r="H364" s="160"/>
      <c r="I364" s="160"/>
      <c r="J364" s="160"/>
      <c r="K364" s="160"/>
      <c r="L364" s="160"/>
      <c r="M364" s="160">
        <v>1</v>
      </c>
    </row>
    <row r="365" spans="1:13" s="163" customFormat="1">
      <c r="A365" s="160"/>
      <c r="B365" s="160"/>
      <c r="C365" s="161"/>
      <c r="D365" s="162"/>
      <c r="E365" s="161"/>
      <c r="F365" s="160"/>
      <c r="G365" s="160"/>
      <c r="H365" s="160"/>
      <c r="I365" s="160"/>
      <c r="J365" s="160"/>
      <c r="K365" s="160"/>
      <c r="L365" s="160"/>
      <c r="M365" s="160">
        <v>1</v>
      </c>
    </row>
    <row r="366" spans="1:13" s="163" customFormat="1">
      <c r="A366" s="160"/>
      <c r="B366" s="160"/>
      <c r="C366" s="161"/>
      <c r="D366" s="162"/>
      <c r="E366" s="161"/>
      <c r="F366" s="160"/>
      <c r="G366" s="160"/>
      <c r="H366" s="160"/>
      <c r="I366" s="160"/>
      <c r="J366" s="160"/>
      <c r="K366" s="160"/>
      <c r="L366" s="160"/>
      <c r="M366" s="160">
        <v>1</v>
      </c>
    </row>
    <row r="367" spans="1:13" s="163" customFormat="1">
      <c r="A367" s="160"/>
      <c r="B367" s="160"/>
      <c r="C367" s="161"/>
      <c r="D367" s="162"/>
      <c r="E367" s="161"/>
      <c r="F367" s="160"/>
      <c r="G367" s="160"/>
      <c r="H367" s="160"/>
      <c r="I367" s="160"/>
      <c r="J367" s="160"/>
      <c r="K367" s="160"/>
      <c r="L367" s="160"/>
      <c r="M367" s="160">
        <v>1</v>
      </c>
    </row>
    <row r="368" spans="1:13">
      <c r="E368" s="161"/>
      <c r="M368" s="160">
        <v>1</v>
      </c>
    </row>
    <row r="369" spans="1:26">
      <c r="E369" s="161"/>
      <c r="M369" s="160">
        <v>1</v>
      </c>
    </row>
    <row r="370" spans="1:26">
      <c r="E370" s="161"/>
      <c r="M370" s="160">
        <v>1</v>
      </c>
    </row>
    <row r="371" spans="1:26">
      <c r="E371" s="165"/>
      <c r="M371" s="160">
        <v>1</v>
      </c>
    </row>
    <row r="372" spans="1:26">
      <c r="E372" s="161"/>
      <c r="M372" s="160">
        <v>1</v>
      </c>
    </row>
    <row r="373" spans="1:26">
      <c r="E373" s="165"/>
      <c r="M373" s="160">
        <v>1</v>
      </c>
    </row>
    <row r="374" spans="1:26">
      <c r="E374" s="161"/>
      <c r="M374" s="160">
        <v>1</v>
      </c>
    </row>
    <row r="375" spans="1:26">
      <c r="E375" s="161"/>
      <c r="M375" s="160">
        <v>1</v>
      </c>
    </row>
    <row r="376" spans="1:26">
      <c r="E376" s="165"/>
      <c r="L376" s="171"/>
      <c r="M376" s="160">
        <v>1</v>
      </c>
      <c r="O376" s="162"/>
      <c r="Q376" s="177"/>
      <c r="R376" s="162"/>
      <c r="T376" s="178"/>
      <c r="U376" s="179"/>
      <c r="W376" s="162"/>
      <c r="Y376" s="177"/>
      <c r="Z376" s="162"/>
    </row>
    <row r="377" spans="1:26">
      <c r="E377" s="165"/>
      <c r="M377" s="160">
        <v>1</v>
      </c>
    </row>
    <row r="378" spans="1:26">
      <c r="E378" s="165"/>
      <c r="M378" s="160">
        <v>1</v>
      </c>
    </row>
    <row r="379" spans="1:26">
      <c r="E379" s="165"/>
      <c r="M379" s="160">
        <v>1</v>
      </c>
    </row>
    <row r="380" spans="1:26">
      <c r="E380" s="165"/>
      <c r="M380" s="160">
        <v>1</v>
      </c>
    </row>
    <row r="381" spans="1:26">
      <c r="E381" s="161"/>
      <c r="M381" s="160">
        <v>1</v>
      </c>
    </row>
    <row r="382" spans="1:26">
      <c r="E382" s="161"/>
      <c r="M382" s="160">
        <v>1</v>
      </c>
    </row>
    <row r="383" spans="1:26">
      <c r="E383" s="165"/>
      <c r="M383" s="160">
        <v>1</v>
      </c>
    </row>
    <row r="384" spans="1:26" s="163" customFormat="1">
      <c r="A384" s="160"/>
      <c r="B384" s="160"/>
      <c r="C384" s="161"/>
      <c r="D384" s="162"/>
      <c r="E384" s="165"/>
      <c r="F384" s="160"/>
      <c r="G384" s="160"/>
      <c r="H384" s="160"/>
      <c r="I384" s="160"/>
      <c r="J384" s="160"/>
      <c r="K384" s="160"/>
      <c r="L384" s="160"/>
      <c r="M384" s="160">
        <v>1</v>
      </c>
    </row>
    <row r="385" spans="1:13" s="163" customFormat="1">
      <c r="A385" s="160"/>
      <c r="B385" s="160"/>
      <c r="C385" s="161"/>
      <c r="D385" s="162"/>
      <c r="E385" s="165"/>
      <c r="F385" s="160"/>
      <c r="G385" s="160"/>
      <c r="H385" s="160"/>
      <c r="I385" s="160"/>
      <c r="J385" s="160"/>
      <c r="K385" s="160"/>
      <c r="L385" s="160"/>
      <c r="M385" s="160">
        <v>1</v>
      </c>
    </row>
    <row r="386" spans="1:13" s="163" customFormat="1">
      <c r="A386" s="160"/>
      <c r="B386" s="160"/>
      <c r="C386" s="161"/>
      <c r="D386" s="162"/>
      <c r="E386" s="165"/>
      <c r="F386" s="160"/>
      <c r="G386" s="160"/>
      <c r="H386" s="160"/>
      <c r="I386" s="160"/>
      <c r="J386" s="160"/>
      <c r="K386" s="160"/>
      <c r="L386" s="160"/>
      <c r="M386" s="160">
        <v>1</v>
      </c>
    </row>
    <row r="387" spans="1:13" s="163" customFormat="1">
      <c r="A387" s="160"/>
      <c r="B387" s="160"/>
      <c r="C387" s="161"/>
      <c r="D387" s="162"/>
      <c r="E387" s="161"/>
      <c r="F387" s="160"/>
      <c r="G387" s="160"/>
      <c r="H387" s="160"/>
      <c r="I387" s="160"/>
      <c r="J387" s="160"/>
      <c r="K387" s="160"/>
      <c r="L387" s="160"/>
      <c r="M387" s="160">
        <v>1</v>
      </c>
    </row>
    <row r="388" spans="1:13" s="163" customFormat="1">
      <c r="A388" s="160"/>
      <c r="B388" s="160"/>
      <c r="C388" s="161"/>
      <c r="D388" s="162"/>
      <c r="E388" s="161"/>
      <c r="F388" s="160"/>
      <c r="G388" s="160"/>
      <c r="H388" s="160"/>
      <c r="I388" s="160"/>
      <c r="J388" s="160"/>
      <c r="K388" s="160"/>
      <c r="L388" s="160"/>
      <c r="M388" s="160">
        <v>1</v>
      </c>
    </row>
    <row r="389" spans="1:13" s="163" customFormat="1">
      <c r="A389" s="160"/>
      <c r="B389" s="160"/>
      <c r="C389" s="161"/>
      <c r="D389" s="162"/>
      <c r="E389" s="161"/>
      <c r="F389" s="160"/>
      <c r="G389" s="160"/>
      <c r="H389" s="160"/>
      <c r="I389" s="160"/>
      <c r="J389" s="160"/>
      <c r="K389" s="160"/>
      <c r="L389" s="160"/>
      <c r="M389" s="160">
        <v>1</v>
      </c>
    </row>
    <row r="390" spans="1:13" s="163" customFormat="1">
      <c r="A390" s="160"/>
      <c r="B390" s="160"/>
      <c r="C390" s="161"/>
      <c r="D390" s="162"/>
      <c r="E390" s="161"/>
      <c r="F390" s="160"/>
      <c r="G390" s="160"/>
      <c r="H390" s="160"/>
      <c r="I390" s="160"/>
      <c r="J390" s="160"/>
      <c r="K390" s="160"/>
      <c r="L390" s="160"/>
      <c r="M390" s="160">
        <v>1</v>
      </c>
    </row>
    <row r="391" spans="1:13" s="163" customFormat="1">
      <c r="A391" s="160"/>
      <c r="B391" s="160"/>
      <c r="C391" s="161"/>
      <c r="D391" s="162"/>
      <c r="E391" s="161"/>
      <c r="F391" s="160"/>
      <c r="G391" s="160"/>
      <c r="H391" s="160"/>
      <c r="I391" s="160"/>
      <c r="J391" s="160"/>
      <c r="K391" s="160"/>
      <c r="L391" s="160"/>
      <c r="M391" s="160">
        <v>1</v>
      </c>
    </row>
    <row r="392" spans="1:13" s="163" customFormat="1">
      <c r="A392" s="160"/>
      <c r="B392" s="160"/>
      <c r="C392" s="161"/>
      <c r="D392" s="162"/>
      <c r="E392" s="161"/>
      <c r="F392" s="160"/>
      <c r="G392" s="160"/>
      <c r="H392" s="160"/>
      <c r="I392" s="160"/>
      <c r="J392" s="160"/>
      <c r="K392" s="160"/>
      <c r="L392" s="160"/>
      <c r="M392" s="160">
        <v>1</v>
      </c>
    </row>
    <row r="393" spans="1:13" s="163" customFormat="1">
      <c r="A393" s="160"/>
      <c r="B393" s="160"/>
      <c r="C393" s="161"/>
      <c r="D393" s="162"/>
      <c r="E393" s="161"/>
      <c r="F393" s="160"/>
      <c r="G393" s="160"/>
      <c r="H393" s="160"/>
      <c r="I393" s="160"/>
      <c r="J393" s="160"/>
      <c r="K393" s="160"/>
      <c r="L393" s="160"/>
      <c r="M393" s="160">
        <v>1</v>
      </c>
    </row>
    <row r="394" spans="1:13" s="163" customFormat="1">
      <c r="A394" s="160"/>
      <c r="B394" s="160"/>
      <c r="C394" s="161"/>
      <c r="D394" s="162"/>
      <c r="E394" s="165"/>
      <c r="F394" s="160"/>
      <c r="G394" s="160"/>
      <c r="H394" s="160"/>
      <c r="I394" s="160"/>
      <c r="J394" s="160"/>
      <c r="K394" s="160"/>
      <c r="L394" s="160"/>
      <c r="M394" s="160">
        <v>1</v>
      </c>
    </row>
    <row r="395" spans="1:13" s="163" customFormat="1">
      <c r="A395" s="160"/>
      <c r="B395" s="160"/>
      <c r="C395" s="161"/>
      <c r="D395" s="162"/>
      <c r="E395" s="161"/>
      <c r="F395" s="160"/>
      <c r="G395" s="160"/>
      <c r="H395" s="160"/>
      <c r="I395" s="160"/>
      <c r="J395" s="160"/>
      <c r="K395" s="160"/>
      <c r="L395" s="160"/>
      <c r="M395" s="160">
        <v>1</v>
      </c>
    </row>
    <row r="396" spans="1:13" s="163" customFormat="1">
      <c r="A396" s="160"/>
      <c r="B396" s="160"/>
      <c r="C396" s="161"/>
      <c r="D396" s="162"/>
      <c r="E396" s="161"/>
      <c r="F396" s="160"/>
      <c r="G396" s="160"/>
      <c r="H396" s="160"/>
      <c r="I396" s="160"/>
      <c r="J396" s="160"/>
      <c r="K396" s="160"/>
      <c r="L396" s="160"/>
      <c r="M396" s="160">
        <v>1</v>
      </c>
    </row>
    <row r="397" spans="1:13" s="163" customFormat="1">
      <c r="A397" s="160"/>
      <c r="B397" s="160"/>
      <c r="C397" s="161"/>
      <c r="D397" s="162"/>
      <c r="E397" s="161"/>
      <c r="F397" s="160"/>
      <c r="G397" s="160"/>
      <c r="H397" s="160"/>
      <c r="I397" s="160"/>
      <c r="J397" s="160"/>
      <c r="K397" s="160"/>
      <c r="L397" s="160"/>
      <c r="M397" s="160">
        <v>1</v>
      </c>
    </row>
    <row r="398" spans="1:13" s="163" customFormat="1">
      <c r="A398" s="160"/>
      <c r="B398" s="160"/>
      <c r="C398" s="161"/>
      <c r="D398" s="162"/>
      <c r="E398" s="161"/>
      <c r="F398" s="160"/>
      <c r="G398" s="160"/>
      <c r="H398" s="160"/>
      <c r="I398" s="160"/>
      <c r="J398" s="160"/>
      <c r="K398" s="160"/>
      <c r="L398" s="160"/>
      <c r="M398" s="160">
        <v>1</v>
      </c>
    </row>
    <row r="399" spans="1:13" s="163" customFormat="1">
      <c r="A399" s="160"/>
      <c r="B399" s="160"/>
      <c r="C399" s="161"/>
      <c r="D399" s="162"/>
      <c r="E399" s="161"/>
      <c r="F399" s="160"/>
      <c r="G399" s="160"/>
      <c r="H399" s="160"/>
      <c r="I399" s="160"/>
      <c r="J399" s="160"/>
      <c r="K399" s="160"/>
      <c r="L399" s="160"/>
      <c r="M399" s="160">
        <v>1</v>
      </c>
    </row>
    <row r="400" spans="1:13" s="163" customFormat="1">
      <c r="A400" s="160"/>
      <c r="B400" s="160"/>
      <c r="C400" s="161"/>
      <c r="D400" s="162"/>
      <c r="E400" s="161"/>
      <c r="F400" s="160"/>
      <c r="G400" s="160"/>
      <c r="H400" s="160"/>
      <c r="I400" s="160"/>
      <c r="J400" s="160"/>
      <c r="K400" s="160"/>
      <c r="L400" s="160"/>
      <c r="M400" s="160">
        <v>1</v>
      </c>
    </row>
    <row r="401" spans="1:13" s="163" customFormat="1">
      <c r="A401" s="160"/>
      <c r="B401" s="160"/>
      <c r="C401" s="161"/>
      <c r="D401" s="162"/>
      <c r="E401" s="161"/>
      <c r="F401" s="160"/>
      <c r="G401" s="160"/>
      <c r="H401" s="160"/>
      <c r="I401" s="160"/>
      <c r="J401" s="160"/>
      <c r="K401" s="160"/>
      <c r="L401" s="160"/>
      <c r="M401" s="160">
        <v>1</v>
      </c>
    </row>
    <row r="402" spans="1:13" s="163" customFormat="1">
      <c r="A402" s="160"/>
      <c r="B402" s="160"/>
      <c r="C402" s="161"/>
      <c r="D402" s="162"/>
      <c r="E402" s="161"/>
      <c r="F402" s="160"/>
      <c r="G402" s="160"/>
      <c r="H402" s="160"/>
      <c r="I402" s="160"/>
      <c r="J402" s="160"/>
      <c r="K402" s="160"/>
      <c r="L402" s="160"/>
      <c r="M402" s="160">
        <v>1</v>
      </c>
    </row>
    <row r="403" spans="1:13" s="163" customFormat="1">
      <c r="A403" s="160"/>
      <c r="B403" s="160"/>
      <c r="C403" s="161"/>
      <c r="D403" s="162"/>
      <c r="E403" s="161"/>
      <c r="F403" s="160"/>
      <c r="G403" s="160"/>
      <c r="H403" s="160"/>
      <c r="I403" s="160"/>
      <c r="J403" s="160"/>
      <c r="K403" s="160"/>
      <c r="L403" s="160"/>
      <c r="M403" s="160">
        <v>1</v>
      </c>
    </row>
    <row r="404" spans="1:13" s="163" customFormat="1">
      <c r="A404" s="160"/>
      <c r="B404" s="160"/>
      <c r="C404" s="161"/>
      <c r="D404" s="162"/>
      <c r="E404" s="161"/>
      <c r="F404" s="160"/>
      <c r="G404" s="160"/>
      <c r="H404" s="160"/>
      <c r="I404" s="160"/>
      <c r="J404" s="160"/>
      <c r="K404" s="160"/>
      <c r="L404" s="160"/>
      <c r="M404" s="160">
        <v>1</v>
      </c>
    </row>
    <row r="405" spans="1:13" s="163" customFormat="1">
      <c r="A405" s="160"/>
      <c r="B405" s="160"/>
      <c r="C405" s="161"/>
      <c r="D405" s="162"/>
      <c r="E405" s="161"/>
      <c r="F405" s="160"/>
      <c r="G405" s="160"/>
      <c r="H405" s="160"/>
      <c r="I405" s="160"/>
      <c r="J405" s="160"/>
      <c r="K405" s="160"/>
      <c r="L405" s="160"/>
      <c r="M405" s="160">
        <v>1</v>
      </c>
    </row>
    <row r="406" spans="1:13" s="163" customFormat="1">
      <c r="A406" s="160"/>
      <c r="B406" s="160"/>
      <c r="C406" s="161"/>
      <c r="D406" s="162"/>
      <c r="E406" s="161"/>
      <c r="F406" s="160"/>
      <c r="G406" s="160"/>
      <c r="H406" s="160"/>
      <c r="I406" s="160"/>
      <c r="J406" s="160"/>
      <c r="K406" s="160"/>
      <c r="L406" s="160"/>
      <c r="M406" s="160">
        <v>1</v>
      </c>
    </row>
    <row r="407" spans="1:13" s="163" customFormat="1">
      <c r="A407" s="160"/>
      <c r="B407" s="160"/>
      <c r="C407" s="161"/>
      <c r="D407" s="162"/>
      <c r="E407" s="161"/>
      <c r="F407" s="160"/>
      <c r="G407" s="160"/>
      <c r="H407" s="160"/>
      <c r="I407" s="160"/>
      <c r="J407" s="160"/>
      <c r="K407" s="160"/>
      <c r="L407" s="160"/>
      <c r="M407" s="160">
        <v>1</v>
      </c>
    </row>
    <row r="408" spans="1:13" s="163" customFormat="1">
      <c r="A408" s="160"/>
      <c r="B408" s="160"/>
      <c r="C408" s="161"/>
      <c r="D408" s="162"/>
      <c r="E408" s="161"/>
      <c r="F408" s="160"/>
      <c r="G408" s="160"/>
      <c r="H408" s="160"/>
      <c r="I408" s="160"/>
      <c r="J408" s="160"/>
      <c r="K408" s="160"/>
      <c r="L408" s="160"/>
      <c r="M408" s="160">
        <v>1</v>
      </c>
    </row>
    <row r="409" spans="1:13" s="163" customFormat="1">
      <c r="A409" s="160"/>
      <c r="B409" s="160"/>
      <c r="C409" s="161"/>
      <c r="D409" s="162"/>
      <c r="E409" s="161"/>
      <c r="F409" s="160"/>
      <c r="G409" s="160"/>
      <c r="H409" s="160"/>
      <c r="I409" s="160"/>
      <c r="J409" s="160"/>
      <c r="K409" s="160"/>
      <c r="L409" s="160"/>
      <c r="M409" s="160">
        <v>1</v>
      </c>
    </row>
    <row r="410" spans="1:13" s="163" customFormat="1">
      <c r="A410" s="160"/>
      <c r="B410" s="160"/>
      <c r="C410" s="161"/>
      <c r="D410" s="162"/>
      <c r="E410" s="161"/>
      <c r="F410" s="160"/>
      <c r="G410" s="160"/>
      <c r="H410" s="160"/>
      <c r="I410" s="160"/>
      <c r="J410" s="160"/>
      <c r="K410" s="160"/>
      <c r="L410" s="160"/>
      <c r="M410" s="160">
        <v>1</v>
      </c>
    </row>
    <row r="411" spans="1:13" s="163" customFormat="1">
      <c r="A411" s="160"/>
      <c r="B411" s="160"/>
      <c r="C411" s="161"/>
      <c r="D411" s="162"/>
      <c r="E411" s="161"/>
      <c r="F411" s="160"/>
      <c r="G411" s="160"/>
      <c r="H411" s="160"/>
      <c r="I411" s="160"/>
      <c r="J411" s="160"/>
      <c r="K411" s="160"/>
      <c r="L411" s="160"/>
      <c r="M411" s="160">
        <v>1</v>
      </c>
    </row>
    <row r="412" spans="1:13" s="163" customFormat="1">
      <c r="A412" s="160"/>
      <c r="B412" s="160"/>
      <c r="C412" s="161"/>
      <c r="D412" s="162"/>
      <c r="E412" s="160"/>
      <c r="F412" s="160"/>
      <c r="G412" s="160"/>
      <c r="H412" s="160"/>
      <c r="I412" s="160"/>
      <c r="J412" s="160"/>
      <c r="K412" s="160"/>
      <c r="L412" s="160"/>
      <c r="M412" s="160">
        <v>1</v>
      </c>
    </row>
    <row r="413" spans="1:13" s="163" customFormat="1">
      <c r="A413" s="160"/>
      <c r="B413" s="160"/>
      <c r="C413" s="161"/>
      <c r="D413" s="162"/>
      <c r="E413" s="160"/>
      <c r="F413" s="160"/>
      <c r="G413" s="160"/>
      <c r="H413" s="160"/>
      <c r="I413" s="160"/>
      <c r="J413" s="160"/>
      <c r="K413" s="160"/>
      <c r="L413" s="160"/>
      <c r="M413" s="160">
        <v>1</v>
      </c>
    </row>
    <row r="414" spans="1:13" s="163" customFormat="1">
      <c r="A414" s="160"/>
      <c r="B414" s="160"/>
      <c r="C414" s="161"/>
      <c r="D414" s="162"/>
      <c r="E414" s="161"/>
      <c r="F414" s="160"/>
      <c r="G414" s="160"/>
      <c r="H414" s="160"/>
      <c r="I414" s="160"/>
      <c r="J414" s="160"/>
      <c r="K414" s="160"/>
      <c r="L414" s="160"/>
      <c r="M414" s="160">
        <v>1</v>
      </c>
    </row>
    <row r="415" spans="1:13" s="163" customFormat="1">
      <c r="A415" s="160"/>
      <c r="B415" s="160"/>
      <c r="C415" s="161"/>
      <c r="D415" s="162"/>
      <c r="E415" s="161"/>
      <c r="F415" s="160"/>
      <c r="G415" s="160"/>
      <c r="H415" s="160"/>
      <c r="I415" s="160"/>
      <c r="J415" s="160"/>
      <c r="K415" s="160"/>
      <c r="L415" s="160"/>
      <c r="M415" s="160">
        <v>1</v>
      </c>
    </row>
    <row r="416" spans="1:13" s="163" customFormat="1">
      <c r="A416" s="160"/>
      <c r="B416" s="160"/>
      <c r="C416" s="161"/>
      <c r="E416" s="161"/>
      <c r="F416" s="160"/>
      <c r="G416" s="160"/>
      <c r="H416" s="160"/>
      <c r="I416" s="160"/>
      <c r="J416" s="160"/>
      <c r="K416" s="160"/>
      <c r="L416" s="160"/>
      <c r="M416" s="160">
        <v>1.2</v>
      </c>
    </row>
    <row r="417" spans="1:13" s="163" customFormat="1">
      <c r="A417" s="160"/>
      <c r="B417" s="160"/>
      <c r="C417" s="161"/>
      <c r="D417" s="162"/>
      <c r="E417" s="161"/>
      <c r="F417" s="160"/>
      <c r="G417" s="160"/>
      <c r="H417" s="160"/>
      <c r="I417" s="160"/>
      <c r="J417" s="160"/>
      <c r="K417" s="160"/>
      <c r="L417" s="160"/>
      <c r="M417" s="160">
        <v>1</v>
      </c>
    </row>
    <row r="418" spans="1:13" s="163" customFormat="1">
      <c r="A418" s="160"/>
      <c r="B418" s="160"/>
      <c r="C418" s="161"/>
      <c r="D418" s="162"/>
      <c r="E418" s="161"/>
      <c r="F418" s="160"/>
      <c r="G418" s="160"/>
      <c r="H418" s="160"/>
      <c r="I418" s="160"/>
      <c r="J418" s="160"/>
      <c r="K418" s="160"/>
      <c r="L418" s="160"/>
      <c r="M418" s="160">
        <v>1</v>
      </c>
    </row>
    <row r="419" spans="1:13" s="163" customFormat="1">
      <c r="A419" s="160"/>
      <c r="B419" s="160"/>
      <c r="C419" s="161"/>
      <c r="E419" s="161"/>
      <c r="F419" s="160"/>
      <c r="G419" s="160"/>
      <c r="H419" s="160"/>
      <c r="I419" s="160"/>
      <c r="J419" s="160"/>
      <c r="K419" s="160"/>
      <c r="L419" s="160"/>
      <c r="M419" s="160">
        <v>1.2</v>
      </c>
    </row>
    <row r="420" spans="1:13" s="163" customFormat="1">
      <c r="A420" s="160"/>
      <c r="B420" s="160"/>
      <c r="C420" s="161"/>
      <c r="E420" s="161"/>
      <c r="F420" s="160"/>
      <c r="G420" s="160"/>
      <c r="H420" s="160"/>
      <c r="I420" s="160"/>
      <c r="J420" s="160"/>
      <c r="K420" s="160"/>
      <c r="L420" s="160"/>
      <c r="M420" s="160">
        <v>1.2</v>
      </c>
    </row>
    <row r="421" spans="1:13" s="163" customFormat="1">
      <c r="A421" s="160"/>
      <c r="B421" s="160"/>
      <c r="C421" s="161"/>
      <c r="E421" s="161"/>
      <c r="F421" s="160"/>
      <c r="G421" s="160"/>
      <c r="H421" s="160"/>
      <c r="I421" s="160"/>
      <c r="J421" s="160"/>
      <c r="K421" s="160"/>
      <c r="L421" s="160"/>
      <c r="M421" s="160">
        <v>1.2</v>
      </c>
    </row>
    <row r="422" spans="1:13" s="163" customFormat="1">
      <c r="A422" s="160"/>
      <c r="B422" s="160"/>
      <c r="C422" s="161"/>
      <c r="E422" s="161"/>
      <c r="F422" s="160"/>
      <c r="G422" s="160"/>
      <c r="H422" s="160"/>
      <c r="I422" s="160"/>
      <c r="J422" s="160"/>
      <c r="K422" s="160"/>
      <c r="L422" s="160"/>
      <c r="M422" s="160">
        <v>1.2</v>
      </c>
    </row>
    <row r="423" spans="1:13" s="163" customFormat="1">
      <c r="A423" s="160"/>
      <c r="B423" s="160"/>
      <c r="C423" s="161"/>
      <c r="E423" s="161"/>
      <c r="F423" s="160"/>
      <c r="G423" s="160"/>
      <c r="H423" s="160"/>
      <c r="I423" s="160"/>
      <c r="J423" s="160"/>
      <c r="K423" s="160"/>
      <c r="L423" s="160"/>
      <c r="M423" s="160">
        <v>1.2</v>
      </c>
    </row>
    <row r="424" spans="1:13" s="163" customFormat="1">
      <c r="A424" s="160"/>
      <c r="B424" s="160"/>
      <c r="C424" s="161"/>
      <c r="E424" s="161"/>
      <c r="F424" s="160"/>
      <c r="G424" s="160"/>
      <c r="H424" s="160"/>
      <c r="I424" s="160"/>
      <c r="J424" s="160"/>
      <c r="K424" s="160"/>
      <c r="L424" s="160"/>
      <c r="M424" s="160">
        <v>1.2</v>
      </c>
    </row>
    <row r="425" spans="1:13" s="163" customFormat="1">
      <c r="A425" s="160"/>
      <c r="B425" s="160"/>
      <c r="C425" s="161"/>
      <c r="E425" s="161"/>
      <c r="F425" s="160"/>
      <c r="G425" s="160"/>
      <c r="H425" s="160"/>
      <c r="I425" s="160"/>
      <c r="J425" s="160"/>
      <c r="K425" s="160"/>
      <c r="L425" s="160"/>
      <c r="M425" s="160">
        <v>1.2</v>
      </c>
    </row>
    <row r="426" spans="1:13" s="163" customFormat="1">
      <c r="A426" s="160"/>
      <c r="B426" s="160"/>
      <c r="C426" s="161"/>
      <c r="E426" s="161"/>
      <c r="F426" s="160"/>
      <c r="G426" s="160"/>
      <c r="H426" s="160"/>
      <c r="I426" s="160"/>
      <c r="J426" s="160"/>
      <c r="K426" s="160"/>
      <c r="L426" s="160"/>
      <c r="M426" s="160">
        <v>1.2</v>
      </c>
    </row>
    <row r="427" spans="1:13" s="163" customFormat="1">
      <c r="A427" s="160"/>
      <c r="B427" s="160"/>
      <c r="C427" s="161"/>
      <c r="D427" s="162"/>
      <c r="E427" s="161"/>
      <c r="F427" s="160"/>
      <c r="G427" s="160"/>
      <c r="H427" s="160"/>
      <c r="I427" s="160"/>
      <c r="J427" s="160"/>
      <c r="K427" s="160"/>
      <c r="L427" s="160"/>
      <c r="M427" s="160">
        <v>1</v>
      </c>
    </row>
    <row r="428" spans="1:13" s="163" customFormat="1">
      <c r="A428" s="160"/>
      <c r="B428" s="160"/>
      <c r="C428" s="161"/>
      <c r="D428" s="162"/>
      <c r="E428" s="161"/>
      <c r="F428" s="160"/>
      <c r="G428" s="160"/>
      <c r="H428" s="160"/>
      <c r="I428" s="160"/>
      <c r="J428" s="160"/>
      <c r="K428" s="160"/>
      <c r="L428" s="160"/>
      <c r="M428" s="160">
        <v>1</v>
      </c>
    </row>
    <row r="429" spans="1:13" s="163" customFormat="1">
      <c r="A429" s="160"/>
      <c r="B429" s="160"/>
      <c r="C429" s="161"/>
      <c r="D429" s="162"/>
      <c r="E429" s="161"/>
      <c r="F429" s="161"/>
      <c r="G429" s="160"/>
      <c r="H429" s="160"/>
      <c r="I429" s="160"/>
      <c r="J429" s="160"/>
      <c r="K429" s="160"/>
      <c r="L429" s="160"/>
      <c r="M429" s="160">
        <v>1</v>
      </c>
    </row>
    <row r="430" spans="1:13" s="163" customFormat="1">
      <c r="A430" s="160"/>
      <c r="B430" s="160"/>
      <c r="C430" s="161"/>
      <c r="D430" s="162"/>
      <c r="E430" s="161"/>
      <c r="F430" s="160"/>
      <c r="G430" s="160"/>
      <c r="H430" s="160"/>
      <c r="I430" s="160"/>
      <c r="J430" s="160"/>
      <c r="K430" s="160"/>
      <c r="L430" s="160"/>
      <c r="M430" s="160">
        <v>1</v>
      </c>
    </row>
    <row r="431" spans="1:13" s="163" customFormat="1">
      <c r="A431" s="160"/>
      <c r="B431" s="160"/>
      <c r="C431" s="161"/>
      <c r="D431" s="162"/>
      <c r="E431" s="161"/>
      <c r="F431" s="160"/>
      <c r="G431" s="160"/>
      <c r="H431" s="160"/>
      <c r="I431" s="160"/>
      <c r="J431" s="160"/>
      <c r="K431" s="160"/>
      <c r="L431" s="160"/>
      <c r="M431" s="160">
        <v>1</v>
      </c>
    </row>
    <row r="432" spans="1:13" s="163" customFormat="1">
      <c r="A432" s="160"/>
      <c r="B432" s="160"/>
      <c r="C432" s="161"/>
      <c r="D432" s="162"/>
      <c r="E432" s="161"/>
      <c r="F432" s="160"/>
      <c r="G432" s="160"/>
      <c r="H432" s="160"/>
      <c r="I432" s="160"/>
      <c r="J432" s="160"/>
      <c r="K432" s="160"/>
      <c r="L432" s="160"/>
      <c r="M432" s="160">
        <v>1</v>
      </c>
    </row>
    <row r="433" spans="1:13" s="163" customFormat="1">
      <c r="A433" s="160"/>
      <c r="B433" s="160"/>
      <c r="C433" s="161"/>
      <c r="D433" s="162"/>
      <c r="E433" s="161"/>
      <c r="F433" s="160"/>
      <c r="G433" s="160"/>
      <c r="H433" s="160"/>
      <c r="I433" s="160"/>
      <c r="J433" s="160"/>
      <c r="K433" s="160"/>
      <c r="L433" s="160"/>
      <c r="M433" s="160">
        <v>1</v>
      </c>
    </row>
    <row r="434" spans="1:13" s="163" customFormat="1">
      <c r="A434" s="160"/>
      <c r="B434" s="160"/>
      <c r="C434" s="161"/>
      <c r="D434" s="162"/>
      <c r="E434" s="161"/>
      <c r="F434" s="160"/>
      <c r="G434" s="160"/>
      <c r="H434" s="160"/>
      <c r="I434" s="160"/>
      <c r="J434" s="160"/>
      <c r="K434" s="160"/>
      <c r="L434" s="160"/>
      <c r="M434" s="160">
        <v>1</v>
      </c>
    </row>
    <row r="435" spans="1:13" s="163" customFormat="1">
      <c r="A435" s="160"/>
      <c r="B435" s="160"/>
      <c r="C435" s="161"/>
      <c r="D435" s="162"/>
      <c r="E435" s="161"/>
      <c r="F435" s="160"/>
      <c r="G435" s="160"/>
      <c r="H435" s="160"/>
      <c r="I435" s="160"/>
      <c r="J435" s="160"/>
      <c r="K435" s="160"/>
      <c r="L435" s="160"/>
      <c r="M435" s="160">
        <v>1</v>
      </c>
    </row>
    <row r="436" spans="1:13" s="163" customFormat="1">
      <c r="A436" s="160"/>
      <c r="B436" s="160"/>
      <c r="C436" s="161"/>
      <c r="D436" s="162"/>
      <c r="E436" s="161"/>
      <c r="F436" s="160"/>
      <c r="G436" s="160"/>
      <c r="H436" s="160"/>
      <c r="I436" s="160"/>
      <c r="J436" s="160"/>
      <c r="K436" s="160"/>
      <c r="L436" s="160"/>
      <c r="M436" s="160">
        <v>1</v>
      </c>
    </row>
    <row r="437" spans="1:13" s="163" customFormat="1">
      <c r="A437" s="160"/>
      <c r="B437" s="160"/>
      <c r="C437" s="161"/>
      <c r="D437" s="162"/>
      <c r="E437" s="161"/>
      <c r="F437" s="160"/>
      <c r="G437" s="160"/>
      <c r="H437" s="160"/>
      <c r="I437" s="160"/>
      <c r="J437" s="160"/>
      <c r="K437" s="160"/>
      <c r="L437" s="160"/>
      <c r="M437" s="160">
        <v>1</v>
      </c>
    </row>
    <row r="438" spans="1:13" s="163" customFormat="1">
      <c r="A438" s="160"/>
      <c r="B438" s="160"/>
      <c r="C438" s="161"/>
      <c r="D438" s="162"/>
      <c r="E438" s="161"/>
      <c r="F438" s="160"/>
      <c r="G438" s="160"/>
      <c r="H438" s="160"/>
      <c r="I438" s="160"/>
      <c r="J438" s="160"/>
      <c r="K438" s="160"/>
      <c r="L438" s="160"/>
      <c r="M438" s="160">
        <v>1</v>
      </c>
    </row>
    <row r="439" spans="1:13" s="163" customFormat="1">
      <c r="A439" s="160"/>
      <c r="B439" s="160"/>
      <c r="C439" s="161"/>
      <c r="D439" s="162"/>
      <c r="E439" s="161"/>
      <c r="F439" s="160"/>
      <c r="G439" s="160"/>
      <c r="H439" s="160"/>
      <c r="I439" s="160"/>
      <c r="J439" s="160"/>
      <c r="K439" s="160"/>
      <c r="L439" s="160"/>
      <c r="M439" s="160">
        <v>1</v>
      </c>
    </row>
    <row r="440" spans="1:13" s="163" customFormat="1">
      <c r="A440" s="160"/>
      <c r="B440" s="160"/>
      <c r="C440" s="161"/>
      <c r="D440" s="162"/>
      <c r="E440" s="161"/>
      <c r="F440" s="160"/>
      <c r="G440" s="160"/>
      <c r="H440" s="160"/>
      <c r="I440" s="160"/>
      <c r="J440" s="160"/>
      <c r="K440" s="160"/>
      <c r="L440" s="160"/>
      <c r="M440" s="160">
        <v>1</v>
      </c>
    </row>
    <row r="441" spans="1:13" s="163" customFormat="1">
      <c r="A441" s="160"/>
      <c r="B441" s="160"/>
      <c r="C441" s="161"/>
      <c r="D441" s="162"/>
      <c r="E441" s="160"/>
      <c r="F441" s="160"/>
      <c r="G441" s="160"/>
      <c r="H441" s="160"/>
      <c r="I441" s="160"/>
      <c r="J441" s="160"/>
      <c r="K441" s="160"/>
      <c r="L441" s="160"/>
      <c r="M441" s="160">
        <v>1</v>
      </c>
    </row>
    <row r="442" spans="1:13" s="163" customFormat="1">
      <c r="A442" s="160"/>
      <c r="B442" s="160"/>
      <c r="C442" s="161"/>
      <c r="D442" s="162"/>
      <c r="E442" s="160"/>
      <c r="F442" s="160"/>
      <c r="G442" s="160"/>
      <c r="H442" s="160"/>
      <c r="I442" s="160"/>
      <c r="J442" s="160"/>
      <c r="K442" s="160"/>
      <c r="L442" s="160"/>
      <c r="M442" s="160">
        <v>1</v>
      </c>
    </row>
    <row r="443" spans="1:13" s="163" customFormat="1">
      <c r="A443" s="160"/>
      <c r="B443" s="160"/>
      <c r="C443" s="161"/>
      <c r="D443" s="162"/>
      <c r="E443" s="165"/>
      <c r="F443" s="160"/>
      <c r="G443" s="160"/>
      <c r="H443" s="160"/>
      <c r="I443" s="160"/>
      <c r="J443" s="160"/>
      <c r="K443" s="160"/>
      <c r="L443" s="160"/>
      <c r="M443" s="160">
        <v>1</v>
      </c>
    </row>
    <row r="444" spans="1:13" s="163" customFormat="1">
      <c r="A444" s="160"/>
      <c r="B444" s="160"/>
      <c r="C444" s="161"/>
      <c r="D444" s="162"/>
      <c r="E444" s="165"/>
      <c r="F444" s="160"/>
      <c r="G444" s="160"/>
      <c r="H444" s="160"/>
      <c r="I444" s="160"/>
      <c r="J444" s="160"/>
      <c r="K444" s="160"/>
      <c r="L444" s="160"/>
      <c r="M444" s="160">
        <v>1</v>
      </c>
    </row>
    <row r="445" spans="1:13" s="163" customFormat="1">
      <c r="A445" s="160"/>
      <c r="B445" s="160"/>
      <c r="C445" s="161"/>
      <c r="D445" s="162"/>
      <c r="E445" s="160"/>
      <c r="F445" s="160"/>
      <c r="G445" s="160"/>
      <c r="H445" s="160"/>
      <c r="I445" s="160"/>
      <c r="J445" s="160"/>
      <c r="K445" s="160"/>
      <c r="L445" s="160"/>
      <c r="M445" s="160">
        <v>1</v>
      </c>
    </row>
    <row r="446" spans="1:13" s="163" customFormat="1">
      <c r="A446" s="160"/>
      <c r="B446" s="160"/>
      <c r="C446" s="161"/>
      <c r="D446" s="162"/>
      <c r="E446" s="160"/>
      <c r="F446" s="160"/>
      <c r="G446" s="160"/>
      <c r="H446" s="160"/>
      <c r="I446" s="160"/>
      <c r="J446" s="160"/>
      <c r="K446" s="160"/>
      <c r="L446" s="160"/>
      <c r="M446" s="160">
        <v>1</v>
      </c>
    </row>
    <row r="447" spans="1:13" s="163" customFormat="1">
      <c r="A447" s="160"/>
      <c r="B447" s="160"/>
      <c r="C447" s="161"/>
      <c r="D447" s="162"/>
      <c r="E447" s="160"/>
      <c r="F447" s="160"/>
      <c r="G447" s="160"/>
      <c r="H447" s="160"/>
      <c r="I447" s="160"/>
      <c r="J447" s="160"/>
      <c r="K447" s="160"/>
      <c r="L447" s="160"/>
      <c r="M447" s="160">
        <v>1</v>
      </c>
    </row>
    <row r="448" spans="1:13" s="163" customFormat="1">
      <c r="A448" s="160"/>
      <c r="B448" s="160"/>
      <c r="C448" s="161"/>
      <c r="D448" s="162"/>
      <c r="E448" s="160"/>
      <c r="F448" s="160"/>
      <c r="G448" s="160"/>
      <c r="H448" s="160"/>
      <c r="I448" s="160"/>
      <c r="J448" s="160"/>
      <c r="K448" s="160"/>
      <c r="L448" s="160"/>
      <c r="M448" s="160">
        <v>1</v>
      </c>
    </row>
    <row r="449" spans="1:13" s="163" customFormat="1">
      <c r="A449" s="160"/>
      <c r="B449" s="160"/>
      <c r="C449" s="161"/>
      <c r="D449" s="162"/>
      <c r="E449" s="160"/>
      <c r="F449" s="160"/>
      <c r="G449" s="160"/>
      <c r="H449" s="160"/>
      <c r="I449" s="160"/>
      <c r="J449" s="160"/>
      <c r="K449" s="160"/>
      <c r="L449" s="160"/>
      <c r="M449" s="160">
        <v>1</v>
      </c>
    </row>
    <row r="450" spans="1:13" s="163" customFormat="1">
      <c r="A450" s="160"/>
      <c r="B450" s="160"/>
      <c r="C450" s="161"/>
      <c r="D450" s="162"/>
      <c r="E450" s="160"/>
      <c r="F450" s="160"/>
      <c r="G450" s="160"/>
      <c r="H450" s="160"/>
      <c r="I450" s="160"/>
      <c r="J450" s="160"/>
      <c r="K450" s="160"/>
      <c r="L450" s="160"/>
      <c r="M450" s="160">
        <v>1</v>
      </c>
    </row>
    <row r="451" spans="1:13" s="163" customFormat="1">
      <c r="A451" s="160"/>
      <c r="B451" s="160"/>
      <c r="C451" s="161"/>
      <c r="D451" s="162"/>
      <c r="E451" s="160"/>
      <c r="F451" s="160"/>
      <c r="G451" s="160"/>
      <c r="H451" s="160"/>
      <c r="I451" s="160"/>
      <c r="J451" s="160"/>
      <c r="K451" s="160"/>
      <c r="L451" s="160"/>
      <c r="M451" s="160">
        <v>1</v>
      </c>
    </row>
    <row r="452" spans="1:13" s="163" customFormat="1">
      <c r="A452" s="160"/>
      <c r="B452" s="160"/>
      <c r="C452" s="161"/>
      <c r="D452" s="162"/>
      <c r="E452" s="160"/>
      <c r="F452" s="160"/>
      <c r="G452" s="160"/>
      <c r="H452" s="160"/>
      <c r="I452" s="160"/>
      <c r="J452" s="160"/>
      <c r="K452" s="160"/>
      <c r="L452" s="160"/>
      <c r="M452" s="160">
        <v>1</v>
      </c>
    </row>
    <row r="453" spans="1:13" s="163" customFormat="1">
      <c r="A453" s="160"/>
      <c r="B453" s="160"/>
      <c r="C453" s="161"/>
      <c r="D453" s="162"/>
      <c r="E453" s="160"/>
      <c r="F453" s="160"/>
      <c r="G453" s="160"/>
      <c r="H453" s="160"/>
      <c r="I453" s="160"/>
      <c r="J453" s="160"/>
      <c r="K453" s="160"/>
      <c r="L453" s="160"/>
      <c r="M453" s="160">
        <v>1</v>
      </c>
    </row>
    <row r="454" spans="1:13" s="163" customFormat="1">
      <c r="A454" s="160"/>
      <c r="B454" s="175"/>
      <c r="C454" s="161"/>
      <c r="D454" s="162"/>
      <c r="E454" s="165"/>
      <c r="F454" s="160"/>
      <c r="G454" s="160"/>
      <c r="H454" s="160"/>
      <c r="I454" s="160"/>
      <c r="J454" s="160"/>
      <c r="K454" s="160"/>
      <c r="L454" s="160"/>
      <c r="M454" s="160">
        <v>1</v>
      </c>
    </row>
    <row r="455" spans="1:13" s="163" customFormat="1">
      <c r="A455" s="160"/>
      <c r="B455" s="160"/>
      <c r="C455" s="161"/>
      <c r="D455" s="162"/>
      <c r="E455" s="160"/>
      <c r="F455" s="160"/>
      <c r="G455" s="160"/>
      <c r="H455" s="160"/>
      <c r="I455" s="160"/>
      <c r="J455" s="160"/>
      <c r="K455" s="160"/>
      <c r="L455" s="160"/>
      <c r="M455" s="160">
        <v>1</v>
      </c>
    </row>
    <row r="456" spans="1:13" s="163" customFormat="1">
      <c r="A456" s="160"/>
      <c r="B456" s="160"/>
      <c r="C456" s="161"/>
      <c r="D456" s="162"/>
      <c r="E456" s="160"/>
      <c r="F456" s="160"/>
      <c r="G456" s="160"/>
      <c r="H456" s="160"/>
      <c r="I456" s="160"/>
      <c r="J456" s="160"/>
      <c r="K456" s="160"/>
      <c r="L456" s="160"/>
      <c r="M456" s="160">
        <v>1</v>
      </c>
    </row>
    <row r="457" spans="1:13" s="163" customFormat="1">
      <c r="A457" s="160"/>
      <c r="B457" s="160"/>
      <c r="C457" s="161"/>
      <c r="D457" s="162"/>
      <c r="E457" s="161"/>
      <c r="F457" s="160"/>
      <c r="G457" s="160"/>
      <c r="H457" s="160"/>
      <c r="I457" s="160"/>
      <c r="J457" s="160"/>
      <c r="K457" s="160"/>
      <c r="L457" s="160"/>
      <c r="M457" s="160">
        <v>1</v>
      </c>
    </row>
    <row r="458" spans="1:13" s="163" customFormat="1">
      <c r="A458" s="160"/>
      <c r="B458" s="160"/>
      <c r="C458" s="161"/>
      <c r="D458" s="162"/>
      <c r="E458" s="161"/>
      <c r="F458" s="160"/>
      <c r="G458" s="160"/>
      <c r="H458" s="160"/>
      <c r="I458" s="160"/>
      <c r="J458" s="160"/>
      <c r="K458" s="160"/>
      <c r="L458" s="160"/>
      <c r="M458" s="160">
        <v>1</v>
      </c>
    </row>
    <row r="459" spans="1:13" s="163" customFormat="1">
      <c r="A459" s="160"/>
      <c r="B459" s="160"/>
      <c r="C459" s="161"/>
      <c r="D459" s="162"/>
      <c r="E459" s="161"/>
      <c r="F459" s="160"/>
      <c r="G459" s="160"/>
      <c r="H459" s="160"/>
      <c r="I459" s="160"/>
      <c r="J459" s="160"/>
      <c r="K459" s="160"/>
      <c r="L459" s="160"/>
      <c r="M459" s="160">
        <v>1</v>
      </c>
    </row>
    <row r="460" spans="1:13" s="163" customFormat="1">
      <c r="A460" s="160"/>
      <c r="B460" s="160"/>
      <c r="C460" s="161"/>
      <c r="D460" s="162"/>
      <c r="E460" s="160"/>
      <c r="F460" s="160"/>
      <c r="G460" s="160"/>
      <c r="H460" s="160"/>
      <c r="I460" s="160"/>
      <c r="J460" s="160"/>
      <c r="K460" s="160"/>
      <c r="L460" s="160"/>
      <c r="M460" s="160">
        <v>1</v>
      </c>
    </row>
    <row r="461" spans="1:13" s="163" customFormat="1">
      <c r="A461" s="160"/>
      <c r="B461" s="160"/>
      <c r="C461" s="161"/>
      <c r="D461" s="162"/>
      <c r="E461" s="160"/>
      <c r="F461" s="160"/>
      <c r="G461" s="160"/>
      <c r="H461" s="160"/>
      <c r="I461" s="160"/>
      <c r="J461" s="160"/>
      <c r="K461" s="160"/>
      <c r="L461" s="160"/>
      <c r="M461" s="160">
        <v>1</v>
      </c>
    </row>
    <row r="462" spans="1:13" s="163" customFormat="1">
      <c r="A462" s="160"/>
      <c r="B462" s="160"/>
      <c r="C462" s="161"/>
      <c r="D462" s="162"/>
      <c r="E462" s="165"/>
      <c r="F462" s="160"/>
      <c r="G462" s="160"/>
      <c r="H462" s="160"/>
      <c r="I462" s="160"/>
      <c r="J462" s="160"/>
      <c r="K462" s="160"/>
      <c r="L462" s="160"/>
      <c r="M462" s="160">
        <v>1</v>
      </c>
    </row>
    <row r="463" spans="1:13" s="163" customFormat="1">
      <c r="A463" s="160"/>
      <c r="B463" s="160"/>
      <c r="C463" s="161"/>
      <c r="D463" s="162"/>
      <c r="E463" s="165"/>
      <c r="F463" s="160"/>
      <c r="G463" s="160"/>
      <c r="H463" s="160"/>
      <c r="I463" s="160"/>
      <c r="J463" s="160"/>
      <c r="K463" s="160"/>
      <c r="L463" s="160"/>
      <c r="M463" s="160">
        <v>1</v>
      </c>
    </row>
    <row r="464" spans="1:13" s="163" customFormat="1">
      <c r="A464" s="160"/>
      <c r="B464" s="160"/>
      <c r="C464" s="161"/>
      <c r="D464" s="162"/>
      <c r="E464" s="165"/>
      <c r="F464" s="160"/>
      <c r="G464" s="160"/>
      <c r="H464" s="160"/>
      <c r="I464" s="160"/>
      <c r="J464" s="160"/>
      <c r="K464" s="160"/>
      <c r="L464" s="160"/>
      <c r="M464" s="160">
        <v>1</v>
      </c>
    </row>
    <row r="465" spans="1:16" s="163" customFormat="1">
      <c r="A465" s="160"/>
      <c r="B465" s="160"/>
      <c r="C465" s="161"/>
      <c r="D465" s="162"/>
      <c r="E465" s="165"/>
      <c r="F465" s="160"/>
      <c r="G465" s="160"/>
      <c r="H465" s="160"/>
      <c r="I465" s="160"/>
      <c r="J465" s="160"/>
      <c r="K465" s="160"/>
      <c r="L465" s="160"/>
      <c r="M465" s="160">
        <v>1</v>
      </c>
    </row>
    <row r="466" spans="1:16" s="163" customFormat="1">
      <c r="A466" s="160"/>
      <c r="B466" s="160"/>
      <c r="C466" s="161"/>
      <c r="D466" s="162"/>
      <c r="E466" s="165"/>
      <c r="F466" s="160"/>
      <c r="G466" s="160"/>
      <c r="H466" s="160"/>
      <c r="I466" s="160"/>
      <c r="J466" s="160"/>
      <c r="K466" s="160"/>
      <c r="L466" s="160"/>
      <c r="M466" s="160">
        <v>1</v>
      </c>
      <c r="P466" s="163" t="s">
        <v>185</v>
      </c>
    </row>
    <row r="467" spans="1:16" s="163" customFormat="1">
      <c r="A467" s="160"/>
      <c r="B467" s="175"/>
      <c r="C467" s="161"/>
      <c r="D467" s="162"/>
      <c r="E467" s="165"/>
      <c r="F467" s="160"/>
      <c r="G467" s="160"/>
      <c r="H467" s="160"/>
      <c r="I467" s="160"/>
      <c r="J467" s="160"/>
      <c r="K467" s="160"/>
      <c r="L467" s="160"/>
      <c r="M467" s="160">
        <v>1</v>
      </c>
    </row>
    <row r="468" spans="1:16" s="163" customFormat="1">
      <c r="A468" s="160"/>
      <c r="B468" s="160"/>
      <c r="C468" s="161"/>
      <c r="D468" s="162"/>
      <c r="E468" s="161"/>
      <c r="F468" s="160"/>
      <c r="G468" s="160"/>
      <c r="H468" s="160"/>
      <c r="I468" s="160"/>
      <c r="J468" s="160"/>
      <c r="K468" s="160"/>
      <c r="L468" s="160"/>
      <c r="M468" s="160">
        <v>1</v>
      </c>
    </row>
    <row r="469" spans="1:16" s="163" customFormat="1">
      <c r="A469" s="160"/>
      <c r="B469" s="160"/>
      <c r="C469" s="161"/>
      <c r="D469" s="162"/>
      <c r="E469" s="161"/>
      <c r="F469" s="160"/>
      <c r="G469" s="160"/>
      <c r="H469" s="160"/>
      <c r="I469" s="160"/>
      <c r="J469" s="160"/>
      <c r="K469" s="160"/>
      <c r="L469" s="160"/>
      <c r="M469" s="160">
        <v>1</v>
      </c>
    </row>
    <row r="470" spans="1:16" s="163" customFormat="1">
      <c r="A470" s="160"/>
      <c r="B470" s="160"/>
      <c r="C470" s="161"/>
      <c r="D470" s="162"/>
      <c r="E470" s="161"/>
      <c r="F470" s="160"/>
      <c r="G470" s="160"/>
      <c r="H470" s="160"/>
      <c r="I470" s="160"/>
      <c r="J470" s="160"/>
      <c r="K470" s="160"/>
      <c r="L470" s="160"/>
      <c r="M470" s="160">
        <v>1</v>
      </c>
    </row>
    <row r="471" spans="1:16" s="163" customFormat="1">
      <c r="A471" s="160"/>
      <c r="B471" s="160"/>
      <c r="C471" s="161"/>
      <c r="D471" s="162"/>
      <c r="E471" s="161"/>
      <c r="F471" s="160"/>
      <c r="G471" s="160"/>
      <c r="H471" s="160"/>
      <c r="I471" s="160"/>
      <c r="J471" s="160"/>
      <c r="K471" s="160"/>
      <c r="L471" s="160"/>
      <c r="M471" s="160">
        <v>1</v>
      </c>
    </row>
    <row r="472" spans="1:16" s="163" customFormat="1">
      <c r="A472" s="160"/>
      <c r="B472" s="160"/>
      <c r="C472" s="161"/>
      <c r="D472" s="162"/>
      <c r="E472" s="161"/>
      <c r="F472" s="160"/>
      <c r="G472" s="160"/>
      <c r="H472" s="160"/>
      <c r="I472" s="160"/>
      <c r="J472" s="160"/>
      <c r="K472" s="160"/>
      <c r="L472" s="160"/>
      <c r="M472" s="160">
        <v>1</v>
      </c>
    </row>
    <row r="473" spans="1:16" s="163" customFormat="1">
      <c r="A473" s="160"/>
      <c r="B473" s="160"/>
      <c r="C473" s="161"/>
      <c r="D473" s="162"/>
      <c r="E473" s="161"/>
      <c r="F473" s="160"/>
      <c r="G473" s="160"/>
      <c r="H473" s="160"/>
      <c r="I473" s="160"/>
      <c r="J473" s="160"/>
      <c r="K473" s="160"/>
      <c r="L473" s="160"/>
      <c r="M473" s="160">
        <v>1</v>
      </c>
    </row>
    <row r="474" spans="1:16" s="163" customFormat="1">
      <c r="A474" s="160"/>
      <c r="B474" s="160"/>
      <c r="C474" s="161"/>
      <c r="D474" s="162"/>
      <c r="E474" s="165"/>
      <c r="F474" s="160"/>
      <c r="G474" s="160"/>
      <c r="H474" s="160"/>
      <c r="I474" s="160"/>
      <c r="J474" s="160"/>
      <c r="K474" s="160"/>
      <c r="L474" s="160"/>
      <c r="M474" s="160">
        <v>1</v>
      </c>
    </row>
    <row r="475" spans="1:16" s="163" customFormat="1">
      <c r="A475" s="160"/>
      <c r="B475" s="160"/>
      <c r="C475" s="161"/>
      <c r="D475" s="162"/>
      <c r="E475" s="165"/>
      <c r="F475" s="160"/>
      <c r="G475" s="160"/>
      <c r="H475" s="160"/>
      <c r="I475" s="160"/>
      <c r="J475" s="160"/>
      <c r="K475" s="160"/>
      <c r="L475" s="160"/>
      <c r="M475" s="160">
        <v>1</v>
      </c>
    </row>
    <row r="476" spans="1:16" s="163" customFormat="1">
      <c r="A476" s="160"/>
      <c r="B476" s="160"/>
      <c r="C476" s="161"/>
      <c r="D476" s="162"/>
      <c r="E476" s="165"/>
      <c r="F476" s="160"/>
      <c r="G476" s="160"/>
      <c r="H476" s="160"/>
      <c r="I476" s="160"/>
      <c r="J476" s="160"/>
      <c r="K476" s="160"/>
      <c r="L476" s="160"/>
      <c r="M476" s="160">
        <v>1</v>
      </c>
    </row>
    <row r="477" spans="1:16" s="163" customFormat="1">
      <c r="A477" s="160"/>
      <c r="B477" s="160"/>
      <c r="C477" s="161"/>
      <c r="D477" s="162"/>
      <c r="E477" s="165"/>
      <c r="F477" s="160"/>
      <c r="G477" s="160"/>
      <c r="H477" s="160"/>
      <c r="I477" s="160"/>
      <c r="J477" s="160"/>
      <c r="K477" s="160"/>
      <c r="L477" s="160"/>
      <c r="M477" s="160">
        <v>1</v>
      </c>
    </row>
    <row r="478" spans="1:16" s="163" customFormat="1">
      <c r="A478" s="160"/>
      <c r="B478" s="160"/>
      <c r="C478" s="161"/>
      <c r="D478" s="162"/>
      <c r="E478" s="165"/>
      <c r="F478" s="160"/>
      <c r="G478" s="160"/>
      <c r="H478" s="160"/>
      <c r="I478" s="160"/>
      <c r="J478" s="160"/>
      <c r="K478" s="160"/>
      <c r="L478" s="160"/>
      <c r="M478" s="160">
        <v>1</v>
      </c>
    </row>
    <row r="479" spans="1:16" s="163" customFormat="1">
      <c r="A479" s="160"/>
      <c r="B479" s="160"/>
      <c r="C479" s="161"/>
      <c r="D479" s="162"/>
      <c r="E479" s="165"/>
      <c r="F479" s="160"/>
      <c r="G479" s="160"/>
      <c r="H479" s="160"/>
      <c r="I479" s="160"/>
      <c r="J479" s="160"/>
      <c r="K479" s="160"/>
      <c r="L479" s="160"/>
      <c r="M479" s="160">
        <v>1</v>
      </c>
    </row>
    <row r="480" spans="1:16" s="163" customFormat="1">
      <c r="A480" s="160"/>
      <c r="B480" s="160"/>
      <c r="C480" s="161"/>
      <c r="D480" s="162"/>
      <c r="E480" s="161"/>
      <c r="F480" s="160"/>
      <c r="G480" s="160"/>
      <c r="H480" s="160"/>
      <c r="I480" s="160"/>
      <c r="J480" s="160"/>
      <c r="K480" s="160"/>
      <c r="L480" s="160"/>
      <c r="M480" s="160">
        <v>1</v>
      </c>
    </row>
    <row r="481" spans="1:13" s="163" customFormat="1">
      <c r="A481" s="160"/>
      <c r="B481" s="160"/>
      <c r="C481" s="161"/>
      <c r="D481" s="162"/>
      <c r="E481" s="165"/>
      <c r="F481" s="160"/>
      <c r="G481" s="160"/>
      <c r="H481" s="160"/>
      <c r="I481" s="160"/>
      <c r="J481" s="160"/>
      <c r="K481" s="160"/>
      <c r="L481" s="160"/>
      <c r="M481" s="160">
        <v>1</v>
      </c>
    </row>
    <row r="482" spans="1:13" s="163" customFormat="1">
      <c r="A482" s="160"/>
      <c r="B482" s="160"/>
      <c r="C482" s="161"/>
      <c r="D482" s="162"/>
      <c r="E482" s="165"/>
      <c r="F482" s="160"/>
      <c r="G482" s="160"/>
      <c r="H482" s="160"/>
      <c r="I482" s="160"/>
      <c r="J482" s="160"/>
      <c r="K482" s="160"/>
      <c r="L482" s="160"/>
      <c r="M482" s="160">
        <v>1</v>
      </c>
    </row>
    <row r="483" spans="1:13" s="163" customFormat="1">
      <c r="A483" s="160"/>
      <c r="B483" s="160"/>
      <c r="C483" s="161"/>
      <c r="D483" s="162"/>
      <c r="E483" s="161"/>
      <c r="F483" s="160"/>
      <c r="G483" s="160"/>
      <c r="H483" s="160"/>
      <c r="I483" s="160"/>
      <c r="J483" s="160"/>
      <c r="K483" s="160"/>
      <c r="L483" s="160"/>
      <c r="M483" s="160">
        <v>1</v>
      </c>
    </row>
    <row r="484" spans="1:13" s="163" customFormat="1">
      <c r="A484" s="160"/>
      <c r="B484" s="160"/>
      <c r="C484" s="161"/>
      <c r="D484" s="162"/>
      <c r="E484" s="165"/>
      <c r="F484" s="160"/>
      <c r="G484" s="160"/>
      <c r="H484" s="160"/>
      <c r="I484" s="160"/>
      <c r="J484" s="160"/>
      <c r="K484" s="160"/>
      <c r="L484" s="160"/>
      <c r="M484" s="160">
        <v>1</v>
      </c>
    </row>
    <row r="485" spans="1:13" s="163" customFormat="1">
      <c r="A485" s="160"/>
      <c r="B485" s="160"/>
      <c r="C485" s="161"/>
      <c r="D485" s="162"/>
      <c r="E485" s="165"/>
      <c r="F485" s="160"/>
      <c r="G485" s="160"/>
      <c r="H485" s="160"/>
      <c r="I485" s="160"/>
      <c r="J485" s="160"/>
      <c r="K485" s="160"/>
      <c r="L485" s="160"/>
      <c r="M485" s="160">
        <v>1</v>
      </c>
    </row>
    <row r="486" spans="1:13" s="163" customFormat="1">
      <c r="A486" s="160"/>
      <c r="B486" s="160"/>
      <c r="C486" s="161"/>
      <c r="D486" s="162"/>
      <c r="E486" s="161"/>
      <c r="F486" s="160"/>
      <c r="G486" s="160"/>
      <c r="H486" s="160"/>
      <c r="I486" s="160"/>
      <c r="J486" s="160"/>
      <c r="K486" s="160"/>
      <c r="L486" s="160"/>
      <c r="M486" s="160">
        <v>1</v>
      </c>
    </row>
    <row r="487" spans="1:13" s="163" customFormat="1">
      <c r="A487" s="160"/>
      <c r="B487" s="160"/>
      <c r="C487" s="161"/>
      <c r="D487" s="162"/>
      <c r="E487" s="161"/>
      <c r="F487" s="160"/>
      <c r="G487" s="160"/>
      <c r="H487" s="160"/>
      <c r="I487" s="160"/>
      <c r="J487" s="160"/>
      <c r="K487" s="160"/>
      <c r="L487" s="160"/>
      <c r="M487" s="160">
        <v>1</v>
      </c>
    </row>
    <row r="488" spans="1:13" s="163" customFormat="1">
      <c r="A488" s="160"/>
      <c r="B488" s="160"/>
      <c r="C488" s="161"/>
      <c r="D488" s="162"/>
      <c r="E488" s="165"/>
      <c r="F488" s="160"/>
      <c r="G488" s="160"/>
      <c r="H488" s="160"/>
      <c r="I488" s="160"/>
      <c r="J488" s="160"/>
      <c r="K488" s="160"/>
      <c r="L488" s="160"/>
      <c r="M488" s="160">
        <v>1</v>
      </c>
    </row>
    <row r="489" spans="1:13" s="163" customFormat="1">
      <c r="A489" s="160"/>
      <c r="B489" s="160"/>
      <c r="C489" s="161"/>
      <c r="D489" s="162"/>
      <c r="E489" s="165"/>
      <c r="F489" s="160"/>
      <c r="G489" s="160"/>
      <c r="H489" s="160"/>
      <c r="I489" s="160"/>
      <c r="J489" s="160"/>
      <c r="K489" s="160"/>
      <c r="L489" s="160"/>
      <c r="M489" s="160">
        <v>1</v>
      </c>
    </row>
    <row r="490" spans="1:13" s="163" customFormat="1">
      <c r="A490" s="160"/>
      <c r="B490" s="160"/>
      <c r="C490" s="161"/>
      <c r="D490" s="162"/>
      <c r="E490" s="165"/>
      <c r="F490" s="160"/>
      <c r="G490" s="160"/>
      <c r="H490" s="160"/>
      <c r="I490" s="160"/>
      <c r="J490" s="160"/>
      <c r="K490" s="160"/>
      <c r="L490" s="160"/>
      <c r="M490" s="160">
        <v>1</v>
      </c>
    </row>
    <row r="491" spans="1:13" s="163" customFormat="1">
      <c r="A491" s="160"/>
      <c r="B491" s="160"/>
      <c r="C491" s="161"/>
      <c r="D491" s="162"/>
      <c r="E491" s="165"/>
      <c r="F491" s="160"/>
      <c r="G491" s="160"/>
      <c r="H491" s="160"/>
      <c r="I491" s="160"/>
      <c r="J491" s="160"/>
      <c r="K491" s="160"/>
      <c r="L491" s="160"/>
      <c r="M491" s="160">
        <v>1</v>
      </c>
    </row>
    <row r="492" spans="1:13" s="163" customFormat="1">
      <c r="A492" s="160"/>
      <c r="B492" s="160"/>
      <c r="C492" s="161"/>
      <c r="D492" s="162"/>
      <c r="E492" s="161"/>
      <c r="F492" s="160"/>
      <c r="G492" s="160"/>
      <c r="H492" s="160"/>
      <c r="I492" s="160"/>
      <c r="J492" s="160"/>
      <c r="K492" s="160"/>
      <c r="L492" s="160"/>
      <c r="M492" s="160">
        <v>1</v>
      </c>
    </row>
    <row r="493" spans="1:13" s="163" customFormat="1">
      <c r="A493" s="160"/>
      <c r="B493" s="160"/>
      <c r="C493" s="161"/>
      <c r="D493" s="162"/>
      <c r="E493" s="165"/>
      <c r="F493" s="160"/>
      <c r="G493" s="160"/>
      <c r="H493" s="160"/>
      <c r="I493" s="160"/>
      <c r="J493" s="160"/>
      <c r="K493" s="160"/>
      <c r="L493" s="160"/>
      <c r="M493" s="160">
        <v>1</v>
      </c>
    </row>
    <row r="494" spans="1:13" s="163" customFormat="1">
      <c r="A494" s="160"/>
      <c r="B494" s="160"/>
      <c r="C494" s="161"/>
      <c r="D494" s="162"/>
      <c r="E494" s="165"/>
      <c r="F494" s="160"/>
      <c r="G494" s="160"/>
      <c r="H494" s="160"/>
      <c r="I494" s="160"/>
      <c r="J494" s="160"/>
      <c r="K494" s="160"/>
      <c r="L494" s="160"/>
      <c r="M494" s="160">
        <v>1</v>
      </c>
    </row>
    <row r="495" spans="1:13" s="163" customFormat="1">
      <c r="A495" s="160"/>
      <c r="B495" s="160"/>
      <c r="C495" s="161"/>
      <c r="D495" s="162"/>
      <c r="E495" s="165"/>
      <c r="F495" s="160"/>
      <c r="G495" s="160"/>
      <c r="H495" s="160"/>
      <c r="I495" s="160"/>
      <c r="J495" s="160"/>
      <c r="K495" s="160"/>
      <c r="L495" s="160"/>
      <c r="M495" s="160">
        <v>1</v>
      </c>
    </row>
    <row r="496" spans="1:13" s="163" customFormat="1">
      <c r="A496" s="160"/>
      <c r="B496" s="160"/>
      <c r="C496" s="161"/>
      <c r="D496" s="162"/>
      <c r="E496" s="165"/>
      <c r="F496" s="160"/>
      <c r="G496" s="160"/>
      <c r="H496" s="160"/>
      <c r="I496" s="160"/>
      <c r="J496" s="160"/>
      <c r="K496" s="160"/>
      <c r="L496" s="160"/>
      <c r="M496" s="160">
        <v>1</v>
      </c>
    </row>
    <row r="497" spans="1:13" s="163" customFormat="1">
      <c r="A497" s="160"/>
      <c r="B497" s="160"/>
      <c r="C497" s="161"/>
      <c r="D497" s="162"/>
      <c r="E497" s="165"/>
      <c r="F497" s="160"/>
      <c r="G497" s="160"/>
      <c r="H497" s="160"/>
      <c r="I497" s="160"/>
      <c r="J497" s="160"/>
      <c r="K497" s="160"/>
      <c r="L497" s="160"/>
      <c r="M497" s="160">
        <v>1</v>
      </c>
    </row>
    <row r="498" spans="1:13" s="163" customFormat="1">
      <c r="A498" s="160"/>
      <c r="B498" s="160"/>
      <c r="C498" s="161"/>
      <c r="D498" s="162"/>
      <c r="E498" s="165"/>
      <c r="F498" s="160"/>
      <c r="G498" s="160"/>
      <c r="H498" s="160"/>
      <c r="I498" s="160"/>
      <c r="J498" s="160"/>
      <c r="K498" s="160"/>
      <c r="L498" s="160"/>
      <c r="M498" s="160">
        <v>1</v>
      </c>
    </row>
    <row r="499" spans="1:13" s="163" customFormat="1">
      <c r="A499" s="160"/>
      <c r="B499" s="160"/>
      <c r="C499" s="161"/>
      <c r="D499" s="162"/>
      <c r="E499" s="165"/>
      <c r="F499" s="160"/>
      <c r="G499" s="160"/>
      <c r="H499" s="160"/>
      <c r="I499" s="160"/>
      <c r="J499" s="160"/>
      <c r="K499" s="160"/>
      <c r="L499" s="160"/>
      <c r="M499" s="160">
        <v>1</v>
      </c>
    </row>
    <row r="500" spans="1:13" s="163" customFormat="1">
      <c r="A500" s="160"/>
      <c r="B500" s="160"/>
      <c r="C500" s="161"/>
      <c r="D500" s="162"/>
      <c r="E500" s="165"/>
      <c r="F500" s="160"/>
      <c r="G500" s="160"/>
      <c r="H500" s="160"/>
      <c r="I500" s="160"/>
      <c r="J500" s="160"/>
      <c r="K500" s="160"/>
      <c r="L500" s="160"/>
      <c r="M500" s="160">
        <v>1</v>
      </c>
    </row>
    <row r="501" spans="1:13" s="163" customFormat="1">
      <c r="A501" s="160"/>
      <c r="B501" s="160"/>
      <c r="C501" s="161"/>
      <c r="D501" s="162"/>
      <c r="E501" s="165"/>
      <c r="F501" s="160"/>
      <c r="G501" s="160"/>
      <c r="H501" s="160"/>
      <c r="I501" s="160"/>
      <c r="J501" s="160"/>
      <c r="K501" s="160"/>
      <c r="L501" s="160"/>
      <c r="M501" s="160">
        <v>1</v>
      </c>
    </row>
    <row r="502" spans="1:13" s="163" customFormat="1">
      <c r="A502" s="160"/>
      <c r="B502" s="160"/>
      <c r="C502" s="161"/>
      <c r="D502" s="162"/>
      <c r="E502" s="165"/>
      <c r="F502" s="160"/>
      <c r="G502" s="160"/>
      <c r="H502" s="160"/>
      <c r="I502" s="160"/>
      <c r="J502" s="160"/>
      <c r="K502" s="160"/>
      <c r="L502" s="160"/>
      <c r="M502" s="160">
        <v>1</v>
      </c>
    </row>
    <row r="503" spans="1:13" s="163" customFormat="1">
      <c r="A503" s="160"/>
      <c r="B503" s="160"/>
      <c r="C503" s="161"/>
      <c r="D503" s="162"/>
      <c r="E503" s="161"/>
      <c r="F503" s="160"/>
      <c r="G503" s="160"/>
      <c r="H503" s="160"/>
      <c r="I503" s="160"/>
      <c r="J503" s="160"/>
      <c r="K503" s="160"/>
      <c r="L503" s="160"/>
      <c r="M503" s="160">
        <v>1</v>
      </c>
    </row>
    <row r="504" spans="1:13" s="163" customFormat="1">
      <c r="A504" s="160"/>
      <c r="B504" s="160"/>
      <c r="C504" s="161"/>
      <c r="D504" s="162"/>
      <c r="E504" s="165"/>
      <c r="F504" s="160"/>
      <c r="G504" s="160"/>
      <c r="H504" s="160"/>
      <c r="I504" s="160"/>
      <c r="J504" s="160"/>
      <c r="K504" s="160"/>
      <c r="L504" s="160"/>
      <c r="M504" s="160">
        <v>1</v>
      </c>
    </row>
    <row r="505" spans="1:13" s="163" customFormat="1">
      <c r="A505" s="160"/>
      <c r="B505" s="160"/>
      <c r="C505" s="161"/>
      <c r="D505" s="162"/>
      <c r="E505" s="161"/>
      <c r="F505" s="160"/>
      <c r="G505" s="160"/>
      <c r="H505" s="160"/>
      <c r="I505" s="160"/>
      <c r="J505" s="160"/>
      <c r="K505" s="160"/>
      <c r="L505" s="160"/>
      <c r="M505" s="160">
        <v>1</v>
      </c>
    </row>
    <row r="506" spans="1:13" s="163" customFormat="1">
      <c r="A506" s="160"/>
      <c r="B506" s="160"/>
      <c r="C506" s="161"/>
      <c r="D506" s="162"/>
      <c r="E506" s="161"/>
      <c r="F506" s="160"/>
      <c r="G506" s="160"/>
      <c r="H506" s="160"/>
      <c r="I506" s="160"/>
      <c r="J506" s="160"/>
      <c r="K506" s="160"/>
      <c r="L506" s="160"/>
      <c r="M506" s="160">
        <v>1</v>
      </c>
    </row>
    <row r="507" spans="1:13" s="163" customFormat="1">
      <c r="A507" s="160"/>
      <c r="B507" s="160"/>
      <c r="C507" s="161"/>
      <c r="D507" s="162"/>
      <c r="E507" s="161"/>
      <c r="F507" s="160"/>
      <c r="G507" s="160"/>
      <c r="H507" s="160"/>
      <c r="I507" s="160"/>
      <c r="J507" s="160"/>
      <c r="K507" s="160"/>
      <c r="L507" s="160"/>
      <c r="M507" s="160">
        <v>1</v>
      </c>
    </row>
    <row r="508" spans="1:13" s="163" customFormat="1">
      <c r="A508" s="160"/>
      <c r="B508" s="160"/>
      <c r="C508" s="161"/>
      <c r="D508" s="162"/>
      <c r="E508" s="161"/>
      <c r="F508" s="160"/>
      <c r="G508" s="160"/>
      <c r="H508" s="160"/>
      <c r="I508" s="160"/>
      <c r="J508" s="160"/>
      <c r="K508" s="160"/>
      <c r="L508" s="160"/>
      <c r="M508" s="160">
        <v>1</v>
      </c>
    </row>
    <row r="509" spans="1:13" s="163" customFormat="1">
      <c r="A509" s="160"/>
      <c r="B509" s="160"/>
      <c r="C509" s="161"/>
      <c r="D509" s="162"/>
      <c r="E509" s="161"/>
      <c r="F509" s="160"/>
      <c r="G509" s="160"/>
      <c r="H509" s="160"/>
      <c r="I509" s="160"/>
      <c r="J509" s="160"/>
      <c r="K509" s="160"/>
      <c r="L509" s="160"/>
      <c r="M509" s="160">
        <v>1</v>
      </c>
    </row>
    <row r="510" spans="1:13" s="163" customFormat="1">
      <c r="A510" s="160"/>
      <c r="B510" s="160"/>
      <c r="C510" s="161"/>
      <c r="D510" s="162"/>
      <c r="E510" s="161"/>
      <c r="F510" s="160"/>
      <c r="G510" s="160"/>
      <c r="H510" s="160"/>
      <c r="I510" s="160"/>
      <c r="J510" s="160"/>
      <c r="K510" s="160"/>
      <c r="L510" s="160"/>
      <c r="M510" s="160">
        <v>1</v>
      </c>
    </row>
    <row r="511" spans="1:13" s="163" customFormat="1">
      <c r="A511" s="160"/>
      <c r="B511" s="160"/>
      <c r="C511" s="161"/>
      <c r="D511" s="162"/>
      <c r="E511" s="161"/>
      <c r="F511" s="160"/>
      <c r="G511" s="160"/>
      <c r="H511" s="160"/>
      <c r="I511" s="160"/>
      <c r="J511" s="160"/>
      <c r="K511" s="160"/>
      <c r="L511" s="160"/>
      <c r="M511" s="160">
        <v>1</v>
      </c>
    </row>
    <row r="512" spans="1:13" s="163" customFormat="1">
      <c r="A512" s="160"/>
      <c r="B512" s="160"/>
      <c r="C512" s="161"/>
      <c r="D512" s="162"/>
      <c r="E512" s="161"/>
      <c r="F512" s="160"/>
      <c r="G512" s="160"/>
      <c r="H512" s="160"/>
      <c r="I512" s="160"/>
      <c r="J512" s="160"/>
      <c r="K512" s="160"/>
      <c r="L512" s="160"/>
      <c r="M512" s="160">
        <v>1</v>
      </c>
    </row>
    <row r="513" spans="1:13" s="163" customFormat="1">
      <c r="A513" s="160"/>
      <c r="B513" s="160"/>
      <c r="C513" s="161"/>
      <c r="D513" s="162"/>
      <c r="E513" s="161"/>
      <c r="F513" s="160"/>
      <c r="G513" s="160"/>
      <c r="H513" s="160"/>
      <c r="I513" s="160"/>
      <c r="J513" s="160"/>
      <c r="K513" s="160"/>
      <c r="L513" s="160"/>
      <c r="M513" s="160">
        <v>1</v>
      </c>
    </row>
    <row r="514" spans="1:13" s="163" customFormat="1">
      <c r="A514" s="160"/>
      <c r="B514" s="160"/>
      <c r="C514" s="161"/>
      <c r="D514" s="162"/>
      <c r="E514" s="161"/>
      <c r="F514" s="160"/>
      <c r="G514" s="160"/>
      <c r="H514" s="160"/>
      <c r="I514" s="160"/>
      <c r="J514" s="160"/>
      <c r="K514" s="160"/>
      <c r="L514" s="160"/>
      <c r="M514" s="160">
        <v>1</v>
      </c>
    </row>
    <row r="515" spans="1:13" s="163" customFormat="1">
      <c r="A515" s="160"/>
      <c r="B515" s="160"/>
      <c r="C515" s="161"/>
      <c r="D515" s="162"/>
      <c r="E515" s="161"/>
      <c r="F515" s="160"/>
      <c r="G515" s="160"/>
      <c r="H515" s="160"/>
      <c r="I515" s="160"/>
      <c r="J515" s="160"/>
      <c r="K515" s="160"/>
      <c r="L515" s="160"/>
      <c r="M515" s="160">
        <v>1</v>
      </c>
    </row>
    <row r="516" spans="1:13" s="163" customFormat="1">
      <c r="A516" s="160"/>
      <c r="B516" s="160"/>
      <c r="C516" s="161"/>
      <c r="D516" s="162"/>
      <c r="E516" s="161"/>
      <c r="F516" s="160"/>
      <c r="G516" s="160"/>
      <c r="H516" s="160"/>
      <c r="I516" s="160"/>
      <c r="J516" s="160"/>
      <c r="K516" s="160"/>
      <c r="L516" s="160"/>
      <c r="M516" s="160">
        <v>1</v>
      </c>
    </row>
    <row r="517" spans="1:13" s="163" customFormat="1">
      <c r="A517" s="160"/>
      <c r="B517" s="160"/>
      <c r="C517" s="161"/>
      <c r="D517" s="162"/>
      <c r="E517" s="161"/>
      <c r="F517" s="160"/>
      <c r="G517" s="160"/>
      <c r="H517" s="160"/>
      <c r="I517" s="160"/>
      <c r="J517" s="160"/>
      <c r="K517" s="160"/>
      <c r="L517" s="160"/>
      <c r="M517" s="160">
        <v>1</v>
      </c>
    </row>
    <row r="518" spans="1:13" s="163" customFormat="1">
      <c r="A518" s="160"/>
      <c r="B518" s="160"/>
      <c r="C518" s="161"/>
      <c r="D518" s="162"/>
      <c r="E518" s="161"/>
      <c r="F518" s="160"/>
      <c r="G518" s="160"/>
      <c r="H518" s="160"/>
      <c r="I518" s="160"/>
      <c r="J518" s="160"/>
      <c r="K518" s="160"/>
      <c r="L518" s="160"/>
      <c r="M518" s="160">
        <v>1</v>
      </c>
    </row>
    <row r="519" spans="1:13" s="163" customFormat="1">
      <c r="A519" s="160"/>
      <c r="B519" s="160"/>
      <c r="C519" s="161"/>
      <c r="D519" s="162"/>
      <c r="E519" s="165"/>
      <c r="F519" s="160"/>
      <c r="G519" s="160"/>
      <c r="H519" s="160"/>
      <c r="I519" s="160"/>
      <c r="J519" s="160"/>
      <c r="K519" s="160"/>
      <c r="L519" s="160"/>
      <c r="M519" s="160">
        <v>1</v>
      </c>
    </row>
    <row r="520" spans="1:13" s="163" customFormat="1">
      <c r="A520" s="160"/>
      <c r="B520" s="160"/>
      <c r="C520" s="161"/>
      <c r="D520" s="162"/>
      <c r="E520" s="165"/>
      <c r="F520" s="160"/>
      <c r="G520" s="160"/>
      <c r="H520" s="160"/>
      <c r="I520" s="160"/>
      <c r="J520" s="160"/>
      <c r="K520" s="160"/>
      <c r="L520" s="160"/>
      <c r="M520" s="160">
        <v>1</v>
      </c>
    </row>
    <row r="521" spans="1:13" s="163" customFormat="1">
      <c r="A521" s="160"/>
      <c r="B521" s="160"/>
      <c r="C521" s="161"/>
      <c r="D521" s="162"/>
      <c r="E521" s="165"/>
      <c r="F521" s="160"/>
      <c r="G521" s="160"/>
      <c r="H521" s="160"/>
      <c r="I521" s="160"/>
      <c r="J521" s="160"/>
      <c r="K521" s="160"/>
      <c r="L521" s="160"/>
      <c r="M521" s="160">
        <v>1</v>
      </c>
    </row>
    <row r="522" spans="1:13" s="163" customFormat="1">
      <c r="A522" s="160"/>
      <c r="B522" s="160"/>
      <c r="C522" s="161"/>
      <c r="D522" s="162"/>
      <c r="E522" s="165"/>
      <c r="F522" s="160"/>
      <c r="G522" s="160"/>
      <c r="H522" s="160"/>
      <c r="I522" s="160"/>
      <c r="J522" s="160"/>
      <c r="K522" s="160"/>
      <c r="L522" s="160"/>
      <c r="M522" s="160">
        <v>1</v>
      </c>
    </row>
    <row r="523" spans="1:13" s="163" customFormat="1">
      <c r="A523" s="160"/>
      <c r="B523" s="160"/>
      <c r="C523" s="161"/>
      <c r="D523" s="162"/>
      <c r="E523" s="161"/>
      <c r="F523" s="160"/>
      <c r="G523" s="160"/>
      <c r="H523" s="160"/>
      <c r="I523" s="160"/>
      <c r="J523" s="160"/>
      <c r="K523" s="160"/>
      <c r="L523" s="160"/>
      <c r="M523" s="160">
        <v>1</v>
      </c>
    </row>
    <row r="524" spans="1:13" s="163" customFormat="1">
      <c r="A524" s="160"/>
      <c r="B524" s="160"/>
      <c r="C524" s="161"/>
      <c r="D524" s="162"/>
      <c r="E524" s="161"/>
      <c r="F524" s="160"/>
      <c r="G524" s="160"/>
      <c r="H524" s="160"/>
      <c r="I524" s="160"/>
      <c r="J524" s="160"/>
      <c r="K524" s="160"/>
      <c r="L524" s="160"/>
      <c r="M524" s="160">
        <v>1</v>
      </c>
    </row>
    <row r="525" spans="1:13" s="163" customFormat="1">
      <c r="A525" s="160"/>
      <c r="B525" s="160"/>
      <c r="C525" s="161"/>
      <c r="D525" s="162"/>
      <c r="E525" s="161"/>
      <c r="F525" s="160"/>
      <c r="G525" s="160"/>
      <c r="H525" s="160"/>
      <c r="I525" s="160"/>
      <c r="J525" s="160"/>
      <c r="K525" s="160"/>
      <c r="L525" s="160"/>
      <c r="M525" s="160">
        <v>1</v>
      </c>
    </row>
    <row r="526" spans="1:13" s="163" customFormat="1">
      <c r="A526" s="160"/>
      <c r="B526" s="160"/>
      <c r="C526" s="161"/>
      <c r="D526" s="162"/>
      <c r="E526" s="165"/>
      <c r="F526" s="160"/>
      <c r="G526" s="160"/>
      <c r="H526" s="160"/>
      <c r="I526" s="160"/>
      <c r="J526" s="160"/>
      <c r="K526" s="160"/>
      <c r="L526" s="160"/>
      <c r="M526" s="160">
        <v>1</v>
      </c>
    </row>
    <row r="527" spans="1:13" s="163" customFormat="1">
      <c r="A527" s="160"/>
      <c r="B527" s="160"/>
      <c r="C527" s="161"/>
      <c r="D527" s="162"/>
      <c r="E527" s="165"/>
      <c r="F527" s="160"/>
      <c r="G527" s="160"/>
      <c r="H527" s="160"/>
      <c r="I527" s="160"/>
      <c r="J527" s="160"/>
      <c r="K527" s="160"/>
      <c r="L527" s="160"/>
      <c r="M527" s="160">
        <v>1</v>
      </c>
    </row>
    <row r="528" spans="1:13" s="163" customFormat="1">
      <c r="A528" s="160"/>
      <c r="B528" s="160"/>
      <c r="C528" s="161"/>
      <c r="D528" s="162"/>
      <c r="E528" s="161"/>
      <c r="F528" s="160"/>
      <c r="G528" s="160"/>
      <c r="H528" s="160"/>
      <c r="I528" s="160"/>
      <c r="J528" s="160"/>
      <c r="K528" s="160"/>
      <c r="L528" s="160"/>
      <c r="M528" s="160">
        <v>1</v>
      </c>
    </row>
    <row r="529" spans="1:13" s="163" customFormat="1">
      <c r="A529" s="160"/>
      <c r="B529" s="160"/>
      <c r="C529" s="161"/>
      <c r="D529" s="162"/>
      <c r="E529" s="165"/>
      <c r="F529" s="160"/>
      <c r="G529" s="160"/>
      <c r="H529" s="160"/>
      <c r="I529" s="160"/>
      <c r="J529" s="160"/>
      <c r="K529" s="160"/>
      <c r="L529" s="160"/>
      <c r="M529" s="160">
        <v>1</v>
      </c>
    </row>
    <row r="530" spans="1:13" s="163" customFormat="1">
      <c r="A530" s="160"/>
      <c r="B530" s="160"/>
      <c r="C530" s="161"/>
      <c r="D530" s="162"/>
      <c r="E530" s="165"/>
      <c r="F530" s="160"/>
      <c r="G530" s="160"/>
      <c r="H530" s="160"/>
      <c r="I530" s="160"/>
      <c r="J530" s="160"/>
      <c r="K530" s="160"/>
      <c r="L530" s="160"/>
      <c r="M530" s="160">
        <v>1</v>
      </c>
    </row>
    <row r="531" spans="1:13" s="163" customFormat="1">
      <c r="A531" s="160"/>
      <c r="B531" s="160"/>
      <c r="C531" s="161"/>
      <c r="D531" s="162"/>
      <c r="E531" s="165"/>
      <c r="F531" s="160"/>
      <c r="G531" s="160"/>
      <c r="H531" s="160"/>
      <c r="I531" s="160"/>
      <c r="J531" s="160"/>
      <c r="K531" s="160"/>
      <c r="L531" s="160"/>
      <c r="M531" s="160">
        <v>1</v>
      </c>
    </row>
    <row r="532" spans="1:13" s="163" customFormat="1">
      <c r="A532" s="160"/>
      <c r="B532" s="160"/>
      <c r="C532" s="161"/>
      <c r="D532" s="162"/>
      <c r="E532" s="165"/>
      <c r="F532" s="160"/>
      <c r="G532" s="160"/>
      <c r="H532" s="160"/>
      <c r="I532" s="160"/>
      <c r="J532" s="160"/>
      <c r="K532" s="160"/>
      <c r="L532" s="160"/>
      <c r="M532" s="160">
        <v>1</v>
      </c>
    </row>
    <row r="533" spans="1:13" s="163" customFormat="1">
      <c r="A533" s="160"/>
      <c r="B533" s="160"/>
      <c r="C533" s="161"/>
      <c r="D533" s="162"/>
      <c r="E533" s="161"/>
      <c r="F533" s="160"/>
      <c r="G533" s="160"/>
      <c r="H533" s="160"/>
      <c r="I533" s="160"/>
      <c r="J533" s="160"/>
      <c r="K533" s="160"/>
      <c r="L533" s="160"/>
      <c r="M533" s="160">
        <v>1</v>
      </c>
    </row>
    <row r="534" spans="1:13" s="163" customFormat="1">
      <c r="A534" s="160"/>
      <c r="B534" s="160"/>
      <c r="C534" s="161"/>
      <c r="D534" s="162"/>
      <c r="E534" s="161"/>
      <c r="F534" s="160"/>
      <c r="G534" s="160"/>
      <c r="H534" s="160"/>
      <c r="I534" s="160"/>
      <c r="J534" s="160"/>
      <c r="K534" s="160"/>
      <c r="L534" s="160"/>
      <c r="M534" s="160">
        <v>1</v>
      </c>
    </row>
    <row r="535" spans="1:13" s="163" customFormat="1">
      <c r="A535" s="160"/>
      <c r="B535" s="160"/>
      <c r="C535" s="161"/>
      <c r="D535" s="162"/>
      <c r="E535" s="161"/>
      <c r="F535" s="160"/>
      <c r="G535" s="160"/>
      <c r="H535" s="160"/>
      <c r="I535" s="160"/>
      <c r="J535" s="160"/>
      <c r="K535" s="160"/>
      <c r="L535" s="160"/>
      <c r="M535" s="160">
        <v>1</v>
      </c>
    </row>
    <row r="536" spans="1:13" s="163" customFormat="1">
      <c r="A536" s="160"/>
      <c r="B536" s="160"/>
      <c r="C536" s="161"/>
      <c r="E536" s="165"/>
      <c r="F536" s="160"/>
      <c r="G536" s="160"/>
      <c r="H536" s="160"/>
      <c r="I536" s="160"/>
      <c r="J536" s="160"/>
      <c r="K536" s="160"/>
      <c r="L536" s="160"/>
      <c r="M536" s="160">
        <v>0.7</v>
      </c>
    </row>
    <row r="537" spans="1:13" s="163" customFormat="1">
      <c r="A537" s="160"/>
      <c r="B537" s="160"/>
      <c r="C537" s="161"/>
      <c r="E537" s="165"/>
      <c r="F537" s="160"/>
      <c r="G537" s="160"/>
      <c r="H537" s="160"/>
      <c r="I537" s="160"/>
      <c r="J537" s="160"/>
      <c r="K537" s="160"/>
      <c r="L537" s="160"/>
      <c r="M537" s="160">
        <v>0.7</v>
      </c>
    </row>
    <row r="538" spans="1:13" s="163" customFormat="1">
      <c r="A538" s="160"/>
      <c r="B538" s="160"/>
      <c r="C538" s="161"/>
      <c r="D538" s="162"/>
      <c r="E538" s="165"/>
      <c r="F538" s="160"/>
      <c r="G538" s="160"/>
      <c r="H538" s="160"/>
      <c r="I538" s="160"/>
      <c r="J538" s="160"/>
      <c r="K538" s="160"/>
      <c r="L538" s="160"/>
      <c r="M538" s="160">
        <v>1</v>
      </c>
    </row>
    <row r="539" spans="1:13" s="163" customFormat="1">
      <c r="A539" s="160"/>
      <c r="B539" s="160"/>
      <c r="C539" s="161"/>
      <c r="E539" s="165"/>
      <c r="F539" s="160"/>
      <c r="G539" s="160"/>
      <c r="H539" s="160"/>
      <c r="I539" s="160"/>
      <c r="J539" s="160"/>
      <c r="K539" s="160"/>
      <c r="L539" s="160"/>
      <c r="M539" s="160">
        <v>1</v>
      </c>
    </row>
    <row r="540" spans="1:13" s="163" customFormat="1">
      <c r="A540" s="160"/>
      <c r="B540" s="160"/>
      <c r="C540" s="161"/>
      <c r="E540" s="165"/>
      <c r="F540" s="160"/>
      <c r="G540" s="160"/>
      <c r="H540" s="160"/>
      <c r="I540" s="160"/>
      <c r="J540" s="160"/>
      <c r="K540" s="160"/>
      <c r="L540" s="160"/>
      <c r="M540" s="160">
        <v>1</v>
      </c>
    </row>
    <row r="541" spans="1:13" s="163" customFormat="1">
      <c r="A541" s="160"/>
      <c r="B541" s="160"/>
      <c r="C541" s="161"/>
      <c r="E541" s="165"/>
      <c r="F541" s="160"/>
      <c r="G541" s="160"/>
      <c r="H541" s="160"/>
      <c r="I541" s="160"/>
      <c r="J541" s="160"/>
      <c r="K541" s="160"/>
      <c r="L541" s="160"/>
      <c r="M541" s="160">
        <v>1</v>
      </c>
    </row>
    <row r="542" spans="1:13" s="163" customFormat="1">
      <c r="A542" s="160"/>
      <c r="B542" s="160"/>
      <c r="C542" s="161"/>
      <c r="E542" s="165"/>
      <c r="F542" s="160"/>
      <c r="G542" s="160"/>
      <c r="H542" s="160"/>
      <c r="I542" s="160"/>
      <c r="J542" s="160"/>
      <c r="K542" s="160"/>
      <c r="L542" s="160"/>
      <c r="M542" s="160">
        <v>1</v>
      </c>
    </row>
    <row r="543" spans="1:13" s="163" customFormat="1">
      <c r="A543" s="160"/>
      <c r="B543" s="160"/>
      <c r="C543" s="161"/>
      <c r="E543" s="161"/>
      <c r="F543" s="160"/>
      <c r="G543" s="160"/>
      <c r="H543" s="160"/>
      <c r="I543" s="160"/>
      <c r="J543" s="160"/>
      <c r="K543" s="160"/>
      <c r="L543" s="160"/>
      <c r="M543" s="160">
        <v>1</v>
      </c>
    </row>
    <row r="544" spans="1:13" s="163" customFormat="1">
      <c r="A544" s="160"/>
      <c r="B544" s="160"/>
      <c r="C544" s="180"/>
      <c r="E544" s="161"/>
      <c r="F544" s="160"/>
      <c r="G544" s="160"/>
      <c r="H544" s="160"/>
      <c r="I544" s="160"/>
      <c r="J544" s="160"/>
      <c r="K544" s="160"/>
      <c r="L544" s="160"/>
      <c r="M544" s="160">
        <v>1</v>
      </c>
    </row>
    <row r="545" spans="1:13" s="163" customFormat="1">
      <c r="A545" s="160"/>
      <c r="B545" s="160"/>
      <c r="C545" s="161"/>
      <c r="E545" s="161"/>
      <c r="F545" s="160"/>
      <c r="G545" s="160"/>
      <c r="H545" s="160"/>
      <c r="I545" s="160"/>
      <c r="J545" s="160"/>
      <c r="K545" s="160"/>
      <c r="L545" s="160"/>
      <c r="M545" s="160">
        <v>1</v>
      </c>
    </row>
    <row r="546" spans="1:13" s="163" customFormat="1">
      <c r="A546" s="160"/>
      <c r="B546" s="160"/>
      <c r="C546" s="161"/>
      <c r="E546" s="165"/>
      <c r="F546" s="160"/>
      <c r="G546" s="160"/>
      <c r="H546" s="160"/>
      <c r="I546" s="160"/>
      <c r="J546" s="160"/>
      <c r="K546" s="160"/>
      <c r="L546" s="160"/>
      <c r="M546" s="160">
        <v>1</v>
      </c>
    </row>
    <row r="547" spans="1:13" s="163" customFormat="1">
      <c r="A547" s="160"/>
      <c r="B547" s="160"/>
      <c r="C547" s="161"/>
      <c r="D547" s="162"/>
      <c r="E547" s="165"/>
      <c r="F547" s="160"/>
      <c r="G547" s="160"/>
      <c r="H547" s="160"/>
      <c r="I547" s="160"/>
      <c r="J547" s="160"/>
      <c r="K547" s="160"/>
      <c r="L547" s="160"/>
      <c r="M547" s="160">
        <v>1</v>
      </c>
    </row>
    <row r="548" spans="1:13" s="163" customFormat="1">
      <c r="A548" s="160"/>
      <c r="B548" s="160"/>
      <c r="C548" s="180"/>
      <c r="D548" s="162"/>
      <c r="E548" s="165"/>
      <c r="F548" s="160"/>
      <c r="G548" s="160"/>
      <c r="H548" s="160"/>
      <c r="I548" s="160"/>
      <c r="J548" s="160"/>
      <c r="K548" s="160"/>
      <c r="L548" s="160"/>
      <c r="M548" s="160">
        <v>1</v>
      </c>
    </row>
    <row r="549" spans="1:13" s="163" customFormat="1">
      <c r="A549" s="160"/>
      <c r="B549" s="160"/>
      <c r="C549" s="161"/>
      <c r="D549" s="162"/>
      <c r="E549" s="165"/>
      <c r="F549" s="160"/>
      <c r="G549" s="160"/>
      <c r="H549" s="160"/>
      <c r="I549" s="160"/>
      <c r="J549" s="160"/>
      <c r="K549" s="160"/>
      <c r="L549" s="160"/>
      <c r="M549" s="160">
        <v>1</v>
      </c>
    </row>
    <row r="550" spans="1:13" s="163" customFormat="1">
      <c r="A550" s="160"/>
      <c r="B550" s="160"/>
      <c r="C550" s="161"/>
      <c r="D550" s="162"/>
      <c r="E550" s="165"/>
      <c r="F550" s="160"/>
      <c r="G550" s="160"/>
      <c r="H550" s="160"/>
      <c r="I550" s="160"/>
      <c r="J550" s="160"/>
      <c r="K550" s="160"/>
      <c r="L550" s="160"/>
      <c r="M550" s="160">
        <v>1</v>
      </c>
    </row>
    <row r="551" spans="1:13" s="163" customFormat="1">
      <c r="A551" s="160"/>
      <c r="B551" s="160"/>
      <c r="C551" s="161"/>
      <c r="D551" s="162"/>
      <c r="E551" s="165"/>
      <c r="F551" s="160"/>
      <c r="G551" s="160"/>
      <c r="H551" s="160"/>
      <c r="I551" s="160"/>
      <c r="J551" s="160"/>
      <c r="K551" s="160"/>
      <c r="L551" s="160"/>
      <c r="M551" s="160">
        <v>1</v>
      </c>
    </row>
    <row r="552" spans="1:13" s="163" customFormat="1">
      <c r="A552" s="160"/>
      <c r="B552" s="160"/>
      <c r="C552" s="161"/>
      <c r="D552" s="162"/>
      <c r="E552" s="165"/>
      <c r="F552" s="160"/>
      <c r="G552" s="160"/>
      <c r="H552" s="160"/>
      <c r="I552" s="160"/>
      <c r="J552" s="160"/>
      <c r="K552" s="160"/>
      <c r="L552" s="160"/>
      <c r="M552" s="160">
        <v>1</v>
      </c>
    </row>
    <row r="553" spans="1:13" s="163" customFormat="1">
      <c r="A553" s="160"/>
      <c r="B553" s="160"/>
      <c r="C553" s="161"/>
      <c r="D553" s="162"/>
      <c r="E553" s="161"/>
      <c r="F553" s="160"/>
      <c r="G553" s="160"/>
      <c r="H553" s="160"/>
      <c r="I553" s="160"/>
      <c r="J553" s="160"/>
      <c r="K553" s="160"/>
      <c r="L553" s="160"/>
      <c r="M553" s="160">
        <v>1</v>
      </c>
    </row>
    <row r="554" spans="1:13" s="163" customFormat="1">
      <c r="A554" s="160"/>
      <c r="B554" s="160"/>
      <c r="C554" s="161"/>
      <c r="D554" s="162"/>
      <c r="E554" s="161"/>
      <c r="F554" s="160"/>
      <c r="G554" s="160"/>
      <c r="H554" s="160"/>
      <c r="I554" s="160"/>
      <c r="J554" s="160"/>
      <c r="K554" s="160"/>
      <c r="L554" s="160"/>
      <c r="M554" s="160">
        <v>1</v>
      </c>
    </row>
    <row r="555" spans="1:13" s="163" customFormat="1">
      <c r="A555" s="160"/>
      <c r="B555" s="160"/>
      <c r="C555" s="161"/>
      <c r="D555" s="162"/>
      <c r="E555" s="161"/>
      <c r="F555" s="160"/>
      <c r="G555" s="160"/>
      <c r="H555" s="160"/>
      <c r="I555" s="160"/>
      <c r="J555" s="160"/>
      <c r="K555" s="160"/>
      <c r="L555" s="160"/>
      <c r="M555" s="160">
        <v>1</v>
      </c>
    </row>
    <row r="556" spans="1:13" s="163" customFormat="1">
      <c r="A556" s="160"/>
      <c r="B556" s="160"/>
      <c r="C556" s="161"/>
      <c r="D556" s="162"/>
      <c r="E556" s="161"/>
      <c r="F556" s="160"/>
      <c r="G556" s="160"/>
      <c r="H556" s="160"/>
      <c r="I556" s="160"/>
      <c r="J556" s="160"/>
      <c r="K556" s="160"/>
      <c r="L556" s="160"/>
      <c r="M556" s="160">
        <v>1</v>
      </c>
    </row>
    <row r="557" spans="1:13" s="163" customFormat="1">
      <c r="A557" s="160"/>
      <c r="B557" s="160"/>
      <c r="C557" s="161"/>
      <c r="D557" s="162"/>
      <c r="E557" s="161"/>
      <c r="F557" s="160"/>
      <c r="G557" s="160"/>
      <c r="H557" s="160"/>
      <c r="I557" s="160"/>
      <c r="J557" s="160"/>
      <c r="K557" s="160"/>
      <c r="L557" s="160"/>
      <c r="M557" s="160">
        <v>1</v>
      </c>
    </row>
    <row r="558" spans="1:13" s="163" customFormat="1">
      <c r="A558" s="160"/>
      <c r="B558" s="160"/>
      <c r="C558" s="161"/>
      <c r="D558" s="162"/>
      <c r="E558" s="165"/>
      <c r="F558" s="160"/>
      <c r="G558" s="160"/>
      <c r="H558" s="160"/>
      <c r="I558" s="160"/>
      <c r="J558" s="160"/>
      <c r="K558" s="160"/>
      <c r="L558" s="160"/>
      <c r="M558" s="160">
        <v>1</v>
      </c>
    </row>
    <row r="559" spans="1:13" s="163" customFormat="1">
      <c r="A559" s="160"/>
      <c r="B559" s="160"/>
      <c r="C559" s="161"/>
      <c r="D559" s="162"/>
      <c r="E559" s="161"/>
      <c r="F559" s="160"/>
      <c r="G559" s="160"/>
      <c r="H559" s="160"/>
      <c r="I559" s="160"/>
      <c r="J559" s="160"/>
      <c r="K559" s="160"/>
      <c r="L559" s="160"/>
      <c r="M559" s="160">
        <v>1</v>
      </c>
    </row>
    <row r="560" spans="1:13" s="163" customFormat="1">
      <c r="A560" s="160"/>
      <c r="B560" s="160"/>
      <c r="C560" s="161"/>
      <c r="D560" s="162"/>
      <c r="E560" s="161"/>
      <c r="F560" s="160"/>
      <c r="G560" s="160"/>
      <c r="H560" s="160"/>
      <c r="I560" s="160"/>
      <c r="J560" s="160"/>
      <c r="K560" s="160"/>
      <c r="L560" s="160"/>
      <c r="M560" s="160">
        <v>1</v>
      </c>
    </row>
    <row r="561" spans="1:13" s="163" customFormat="1">
      <c r="A561" s="160"/>
      <c r="B561" s="160"/>
      <c r="C561" s="161"/>
      <c r="D561" s="162"/>
      <c r="E561" s="161"/>
      <c r="F561" s="160"/>
      <c r="G561" s="160"/>
      <c r="H561" s="160"/>
      <c r="I561" s="160"/>
      <c r="J561" s="160"/>
      <c r="K561" s="160"/>
      <c r="L561" s="160"/>
      <c r="M561" s="160">
        <v>1</v>
      </c>
    </row>
    <row r="562" spans="1:13" s="163" customFormat="1">
      <c r="A562" s="160"/>
      <c r="B562" s="160"/>
      <c r="C562" s="161"/>
      <c r="D562" s="162"/>
      <c r="E562" s="161"/>
      <c r="F562" s="160"/>
      <c r="G562" s="160"/>
      <c r="H562" s="160"/>
      <c r="I562" s="160"/>
      <c r="J562" s="160"/>
      <c r="K562" s="160"/>
      <c r="L562" s="160"/>
      <c r="M562" s="160">
        <v>1</v>
      </c>
    </row>
    <row r="563" spans="1:13" s="163" customFormat="1">
      <c r="A563" s="160"/>
      <c r="B563" s="160"/>
      <c r="C563" s="161"/>
      <c r="D563" s="162"/>
      <c r="E563" s="161"/>
      <c r="F563" s="160"/>
      <c r="G563" s="160"/>
      <c r="H563" s="160"/>
      <c r="I563" s="160"/>
      <c r="J563" s="160"/>
      <c r="K563" s="160"/>
      <c r="L563" s="160"/>
      <c r="M563" s="160">
        <v>1</v>
      </c>
    </row>
    <row r="564" spans="1:13" s="163" customFormat="1">
      <c r="A564" s="160"/>
      <c r="B564" s="160"/>
      <c r="C564" s="161"/>
      <c r="D564" s="162"/>
      <c r="E564" s="161"/>
      <c r="F564" s="160"/>
      <c r="G564" s="160"/>
      <c r="H564" s="160"/>
      <c r="I564" s="160"/>
      <c r="J564" s="160"/>
      <c r="K564" s="160"/>
      <c r="L564" s="160"/>
      <c r="M564" s="160">
        <v>1</v>
      </c>
    </row>
    <row r="565" spans="1:13" s="163" customFormat="1">
      <c r="A565" s="160"/>
      <c r="B565" s="160"/>
      <c r="C565" s="161"/>
      <c r="D565" s="162"/>
      <c r="E565" s="161"/>
      <c r="F565" s="160"/>
      <c r="G565" s="160"/>
      <c r="H565" s="160"/>
      <c r="I565" s="160"/>
      <c r="J565" s="160"/>
      <c r="K565" s="160"/>
      <c r="L565" s="160"/>
      <c r="M565" s="160">
        <v>1</v>
      </c>
    </row>
    <row r="566" spans="1:13" s="163" customFormat="1">
      <c r="A566" s="160"/>
      <c r="B566" s="160"/>
      <c r="C566" s="161"/>
      <c r="D566" s="162"/>
      <c r="E566" s="161"/>
      <c r="F566" s="160"/>
      <c r="G566" s="160"/>
      <c r="H566" s="160"/>
      <c r="I566" s="160"/>
      <c r="J566" s="160"/>
      <c r="K566" s="160"/>
      <c r="L566" s="160"/>
      <c r="M566" s="160">
        <v>1</v>
      </c>
    </row>
    <row r="567" spans="1:13" s="163" customFormat="1">
      <c r="A567" s="160"/>
      <c r="B567" s="160"/>
      <c r="C567" s="161"/>
      <c r="D567" s="162"/>
      <c r="E567" s="161"/>
      <c r="F567" s="160"/>
      <c r="G567" s="160"/>
      <c r="H567" s="160"/>
      <c r="I567" s="160"/>
      <c r="J567" s="160"/>
      <c r="K567" s="160"/>
      <c r="L567" s="160"/>
      <c r="M567" s="160">
        <v>1</v>
      </c>
    </row>
    <row r="568" spans="1:13" s="163" customFormat="1">
      <c r="A568" s="160"/>
      <c r="B568" s="160"/>
      <c r="C568" s="161"/>
      <c r="D568" s="162"/>
      <c r="E568" s="161"/>
      <c r="F568" s="160"/>
      <c r="G568" s="160"/>
      <c r="H568" s="160"/>
      <c r="I568" s="160"/>
      <c r="J568" s="160"/>
      <c r="K568" s="160"/>
      <c r="L568" s="160"/>
      <c r="M568" s="160">
        <v>1</v>
      </c>
    </row>
    <row r="569" spans="1:13" s="163" customFormat="1">
      <c r="A569" s="160"/>
      <c r="B569" s="160"/>
      <c r="C569" s="161"/>
      <c r="D569" s="162"/>
      <c r="E569" s="161"/>
      <c r="F569" s="160"/>
      <c r="G569" s="160"/>
      <c r="H569" s="160"/>
      <c r="I569" s="160"/>
      <c r="J569" s="160"/>
      <c r="K569" s="160"/>
      <c r="L569" s="160"/>
      <c r="M569" s="160">
        <v>1</v>
      </c>
    </row>
    <row r="570" spans="1:13" s="163" customFormat="1">
      <c r="A570" s="160"/>
      <c r="B570" s="160"/>
      <c r="C570" s="161"/>
      <c r="D570" s="162"/>
      <c r="E570" s="161"/>
      <c r="F570" s="160"/>
      <c r="G570" s="160"/>
      <c r="H570" s="160"/>
      <c r="I570" s="160"/>
      <c r="J570" s="160"/>
      <c r="K570" s="160"/>
      <c r="L570" s="160"/>
      <c r="M570" s="160">
        <v>1</v>
      </c>
    </row>
    <row r="571" spans="1:13" s="163" customFormat="1">
      <c r="A571" s="160"/>
      <c r="B571" s="160"/>
      <c r="C571" s="161"/>
      <c r="D571" s="162"/>
      <c r="E571" s="161"/>
      <c r="F571" s="160"/>
      <c r="G571" s="160"/>
      <c r="H571" s="160"/>
      <c r="I571" s="160"/>
      <c r="J571" s="160"/>
      <c r="K571" s="160"/>
      <c r="L571" s="160"/>
      <c r="M571" s="160">
        <v>1</v>
      </c>
    </row>
    <row r="572" spans="1:13" s="163" customFormat="1">
      <c r="A572" s="160"/>
      <c r="B572" s="160"/>
      <c r="C572" s="161"/>
      <c r="D572" s="162"/>
      <c r="E572" s="161"/>
      <c r="F572" s="160"/>
      <c r="G572" s="160"/>
      <c r="H572" s="160"/>
      <c r="I572" s="160"/>
      <c r="J572" s="160"/>
      <c r="K572" s="160"/>
      <c r="L572" s="160"/>
      <c r="M572" s="160">
        <v>1</v>
      </c>
    </row>
    <row r="573" spans="1:13" s="163" customFormat="1">
      <c r="A573" s="160"/>
      <c r="B573" s="160"/>
      <c r="C573" s="161"/>
      <c r="D573" s="162"/>
      <c r="E573" s="165"/>
      <c r="F573" s="160"/>
      <c r="G573" s="160"/>
      <c r="H573" s="160"/>
      <c r="I573" s="160"/>
      <c r="J573" s="160"/>
      <c r="K573" s="160"/>
      <c r="L573" s="160"/>
      <c r="M573" s="160">
        <v>1</v>
      </c>
    </row>
    <row r="574" spans="1:13" s="163" customFormat="1">
      <c r="A574" s="160"/>
      <c r="B574" s="160"/>
      <c r="C574" s="161"/>
      <c r="E574" s="165"/>
      <c r="F574" s="160"/>
      <c r="G574" s="160"/>
      <c r="H574" s="160"/>
      <c r="I574" s="160"/>
      <c r="J574" s="160"/>
      <c r="K574" s="160"/>
      <c r="L574" s="160"/>
      <c r="M574" s="160">
        <v>1.2</v>
      </c>
    </row>
    <row r="575" spans="1:13" s="163" customFormat="1">
      <c r="A575" s="160"/>
      <c r="B575" s="160"/>
      <c r="C575" s="161"/>
      <c r="E575" s="165"/>
      <c r="F575" s="160"/>
      <c r="G575" s="160"/>
      <c r="H575" s="160"/>
      <c r="I575" s="160"/>
      <c r="J575" s="160"/>
      <c r="K575" s="160"/>
      <c r="L575" s="160"/>
      <c r="M575" s="160">
        <v>1.2</v>
      </c>
    </row>
    <row r="576" spans="1:13" s="163" customFormat="1">
      <c r="A576" s="160"/>
      <c r="B576" s="160"/>
      <c r="C576" s="161"/>
      <c r="E576" s="165"/>
      <c r="F576" s="160"/>
      <c r="G576" s="160"/>
      <c r="H576" s="160"/>
      <c r="I576" s="160"/>
      <c r="J576" s="160"/>
      <c r="K576" s="160"/>
      <c r="L576" s="160"/>
      <c r="M576" s="160">
        <v>1.2</v>
      </c>
    </row>
    <row r="577" spans="1:13" s="163" customFormat="1">
      <c r="A577" s="160"/>
      <c r="B577" s="160"/>
      <c r="C577" s="161"/>
      <c r="E577" s="165"/>
      <c r="F577" s="160"/>
      <c r="G577" s="160"/>
      <c r="H577" s="160"/>
      <c r="I577" s="160"/>
      <c r="J577" s="160"/>
      <c r="K577" s="160"/>
      <c r="L577" s="160"/>
      <c r="M577" s="160">
        <v>1.2</v>
      </c>
    </row>
    <row r="578" spans="1:13" s="163" customFormat="1">
      <c r="A578" s="160"/>
      <c r="B578" s="160"/>
      <c r="C578" s="161"/>
      <c r="E578" s="165"/>
      <c r="F578" s="160"/>
      <c r="G578" s="160"/>
      <c r="H578" s="160"/>
      <c r="I578" s="160"/>
      <c r="J578" s="160"/>
      <c r="K578" s="160"/>
      <c r="L578" s="160"/>
      <c r="M578" s="160">
        <v>1.2</v>
      </c>
    </row>
    <row r="579" spans="1:13" s="163" customFormat="1">
      <c r="A579" s="160"/>
      <c r="B579" s="160"/>
      <c r="C579" s="161"/>
      <c r="E579" s="165"/>
      <c r="F579" s="160"/>
      <c r="G579" s="160"/>
      <c r="H579" s="160"/>
      <c r="I579" s="160"/>
      <c r="J579" s="160"/>
      <c r="K579" s="160"/>
      <c r="L579" s="160"/>
      <c r="M579" s="160">
        <v>1.2</v>
      </c>
    </row>
    <row r="580" spans="1:13" s="163" customFormat="1">
      <c r="A580" s="160"/>
      <c r="B580" s="160"/>
      <c r="C580" s="161"/>
      <c r="D580" s="162"/>
      <c r="E580" s="165"/>
      <c r="F580" s="160"/>
      <c r="G580" s="160"/>
      <c r="H580" s="160"/>
      <c r="I580" s="160"/>
      <c r="J580" s="160"/>
      <c r="K580" s="160"/>
      <c r="L580" s="160"/>
      <c r="M580" s="160">
        <v>1</v>
      </c>
    </row>
    <row r="581" spans="1:13" s="163" customFormat="1">
      <c r="A581" s="160"/>
      <c r="B581" s="160"/>
      <c r="C581" s="161"/>
      <c r="D581" s="162"/>
      <c r="E581" s="165"/>
      <c r="F581" s="160"/>
      <c r="G581" s="160"/>
      <c r="H581" s="160"/>
      <c r="I581" s="160"/>
      <c r="J581" s="160"/>
      <c r="K581" s="160"/>
      <c r="L581" s="160"/>
      <c r="M581" s="160">
        <v>1</v>
      </c>
    </row>
    <row r="582" spans="1:13" s="163" customFormat="1">
      <c r="A582" s="160"/>
      <c r="B582" s="160"/>
      <c r="C582" s="161"/>
      <c r="D582" s="162"/>
      <c r="E582" s="165"/>
      <c r="F582" s="160"/>
      <c r="G582" s="160"/>
      <c r="H582" s="160"/>
      <c r="I582" s="160"/>
      <c r="J582" s="160"/>
      <c r="K582" s="160"/>
      <c r="L582" s="160"/>
      <c r="M582" s="160">
        <v>1</v>
      </c>
    </row>
    <row r="583" spans="1:13" s="163" customFormat="1">
      <c r="A583" s="160"/>
      <c r="B583" s="160"/>
      <c r="C583" s="161"/>
      <c r="D583" s="162"/>
      <c r="E583" s="165"/>
      <c r="F583" s="160"/>
      <c r="G583" s="160"/>
      <c r="H583" s="160"/>
      <c r="I583" s="160"/>
      <c r="J583" s="160"/>
      <c r="K583" s="160"/>
      <c r="L583" s="160"/>
      <c r="M583" s="160">
        <v>1</v>
      </c>
    </row>
    <row r="584" spans="1:13" s="163" customFormat="1">
      <c r="A584" s="160"/>
      <c r="B584" s="160"/>
      <c r="C584" s="161"/>
      <c r="D584" s="181"/>
      <c r="E584" s="165"/>
      <c r="F584" s="160"/>
      <c r="G584" s="160"/>
      <c r="H584" s="160"/>
      <c r="I584" s="160"/>
      <c r="J584" s="160"/>
      <c r="K584" s="160"/>
      <c r="L584" s="160"/>
      <c r="M584" s="160">
        <v>1</v>
      </c>
    </row>
    <row r="585" spans="1:13" s="163" customFormat="1">
      <c r="A585" s="160"/>
      <c r="B585" s="160"/>
      <c r="C585" s="161"/>
      <c r="D585" s="181"/>
      <c r="E585" s="165"/>
      <c r="F585" s="160"/>
      <c r="G585" s="160"/>
      <c r="H585" s="160"/>
      <c r="I585" s="160"/>
      <c r="J585" s="160"/>
      <c r="K585" s="160"/>
      <c r="L585" s="160"/>
      <c r="M585" s="160">
        <v>1</v>
      </c>
    </row>
    <row r="586" spans="1:13" s="163" customFormat="1">
      <c r="A586" s="160"/>
      <c r="B586" s="160"/>
      <c r="C586" s="161"/>
      <c r="D586" s="162"/>
      <c r="E586" s="165"/>
      <c r="F586" s="160"/>
      <c r="G586" s="160"/>
      <c r="H586" s="160"/>
      <c r="I586" s="160"/>
      <c r="J586" s="160"/>
      <c r="K586" s="160"/>
      <c r="L586" s="160"/>
      <c r="M586" s="160">
        <v>1</v>
      </c>
    </row>
    <row r="587" spans="1:13" s="163" customFormat="1">
      <c r="A587" s="160"/>
      <c r="B587" s="160"/>
      <c r="C587" s="161"/>
      <c r="D587" s="162"/>
      <c r="E587" s="161"/>
      <c r="F587" s="160"/>
      <c r="G587" s="160"/>
      <c r="H587" s="160"/>
      <c r="I587" s="160"/>
      <c r="J587" s="160"/>
      <c r="K587" s="160"/>
      <c r="L587" s="160"/>
      <c r="M587" s="160">
        <v>1</v>
      </c>
    </row>
    <row r="588" spans="1:13" s="163" customFormat="1">
      <c r="A588" s="160"/>
      <c r="B588" s="160"/>
      <c r="C588" s="161"/>
      <c r="D588" s="162"/>
      <c r="E588" s="161"/>
      <c r="F588" s="160"/>
      <c r="G588" s="160"/>
      <c r="H588" s="160"/>
      <c r="I588" s="160"/>
      <c r="J588" s="160"/>
      <c r="K588" s="160"/>
      <c r="L588" s="160"/>
      <c r="M588" s="160">
        <v>1</v>
      </c>
    </row>
    <row r="589" spans="1:13" s="163" customFormat="1">
      <c r="A589" s="160"/>
      <c r="B589" s="160"/>
      <c r="C589" s="161"/>
      <c r="D589" s="162"/>
      <c r="E589" s="161"/>
      <c r="F589" s="160"/>
      <c r="G589" s="160"/>
      <c r="H589" s="160"/>
      <c r="I589" s="160"/>
      <c r="J589" s="160"/>
      <c r="K589" s="160"/>
      <c r="L589" s="160"/>
      <c r="M589" s="160">
        <v>1</v>
      </c>
    </row>
    <row r="590" spans="1:13" s="163" customFormat="1">
      <c r="A590" s="160"/>
      <c r="B590" s="160"/>
      <c r="C590" s="161"/>
      <c r="D590" s="162"/>
      <c r="E590" s="165"/>
      <c r="F590" s="160"/>
      <c r="G590" s="160"/>
      <c r="H590" s="160"/>
      <c r="I590" s="160"/>
      <c r="J590" s="160"/>
      <c r="K590" s="160"/>
      <c r="L590" s="160"/>
      <c r="M590" s="160">
        <v>1</v>
      </c>
    </row>
    <row r="591" spans="1:13" s="163" customFormat="1">
      <c r="A591" s="160"/>
      <c r="B591" s="160"/>
      <c r="C591" s="161"/>
      <c r="E591" s="165"/>
      <c r="F591" s="160"/>
      <c r="G591" s="160"/>
      <c r="H591" s="160"/>
      <c r="I591" s="160"/>
      <c r="J591" s="160"/>
      <c r="K591" s="160"/>
      <c r="L591" s="160"/>
      <c r="M591" s="160">
        <v>1.2</v>
      </c>
    </row>
    <row r="592" spans="1:13" s="163" customFormat="1">
      <c r="A592" s="160"/>
      <c r="B592" s="160"/>
      <c r="C592" s="161"/>
      <c r="E592" s="165"/>
      <c r="F592" s="160"/>
      <c r="G592" s="160"/>
      <c r="H592" s="160"/>
      <c r="I592" s="160"/>
      <c r="J592" s="160"/>
      <c r="K592" s="160"/>
      <c r="L592" s="160"/>
      <c r="M592" s="160">
        <v>1.2</v>
      </c>
    </row>
    <row r="593" spans="1:13" s="163" customFormat="1">
      <c r="A593" s="160"/>
      <c r="B593" s="160"/>
      <c r="C593" s="161"/>
      <c r="E593" s="165"/>
      <c r="F593" s="160"/>
      <c r="G593" s="160"/>
      <c r="H593" s="160"/>
      <c r="I593" s="160"/>
      <c r="J593" s="160"/>
      <c r="K593" s="160"/>
      <c r="L593" s="160"/>
      <c r="M593" s="160">
        <v>1.2</v>
      </c>
    </row>
    <row r="594" spans="1:13" s="163" customFormat="1">
      <c r="A594" s="160"/>
      <c r="B594" s="160"/>
      <c r="C594" s="161"/>
      <c r="E594" s="165"/>
      <c r="F594" s="160"/>
      <c r="G594" s="160"/>
      <c r="H594" s="160"/>
      <c r="I594" s="160"/>
      <c r="J594" s="160"/>
      <c r="K594" s="160"/>
      <c r="L594" s="160"/>
      <c r="M594" s="160">
        <v>1.2</v>
      </c>
    </row>
    <row r="595" spans="1:13" s="163" customFormat="1">
      <c r="A595" s="160"/>
      <c r="B595" s="160"/>
      <c r="C595" s="161"/>
      <c r="D595" s="162"/>
      <c r="E595" s="165"/>
      <c r="F595" s="160"/>
      <c r="G595" s="160"/>
      <c r="H595" s="160"/>
      <c r="I595" s="160"/>
      <c r="J595" s="160"/>
      <c r="K595" s="160"/>
      <c r="L595" s="160"/>
      <c r="M595" s="160">
        <v>1</v>
      </c>
    </row>
    <row r="596" spans="1:13" s="163" customFormat="1">
      <c r="A596" s="160"/>
      <c r="B596" s="160"/>
      <c r="C596" s="161"/>
      <c r="D596" s="162"/>
      <c r="E596" s="165"/>
      <c r="F596" s="160"/>
      <c r="G596" s="160"/>
      <c r="H596" s="160"/>
      <c r="I596" s="160"/>
      <c r="J596" s="160"/>
      <c r="K596" s="160"/>
      <c r="L596" s="160"/>
      <c r="M596" s="160">
        <v>1</v>
      </c>
    </row>
    <row r="597" spans="1:13" s="163" customFormat="1">
      <c r="A597" s="160"/>
      <c r="B597" s="160"/>
      <c r="C597" s="161"/>
      <c r="D597" s="162"/>
      <c r="E597" s="165"/>
      <c r="F597" s="160"/>
      <c r="G597" s="160"/>
      <c r="H597" s="160"/>
      <c r="I597" s="160"/>
      <c r="J597" s="160"/>
      <c r="K597" s="160"/>
      <c r="L597" s="160"/>
      <c r="M597" s="160">
        <v>1</v>
      </c>
    </row>
    <row r="598" spans="1:13" s="163" customFormat="1">
      <c r="A598" s="160"/>
      <c r="B598" s="160"/>
      <c r="C598" s="161"/>
      <c r="D598" s="162"/>
      <c r="E598" s="165"/>
      <c r="F598" s="160"/>
      <c r="G598" s="160"/>
      <c r="H598" s="160"/>
      <c r="I598" s="160"/>
      <c r="J598" s="160"/>
      <c r="K598" s="160"/>
      <c r="L598" s="160"/>
      <c r="M598" s="160">
        <v>1</v>
      </c>
    </row>
    <row r="599" spans="1:13" s="163" customFormat="1">
      <c r="A599" s="160"/>
      <c r="B599" s="160"/>
      <c r="C599" s="161"/>
      <c r="D599" s="162"/>
      <c r="E599" s="165"/>
      <c r="F599" s="160"/>
      <c r="G599" s="160"/>
      <c r="H599" s="160"/>
      <c r="I599" s="160"/>
      <c r="J599" s="160"/>
      <c r="K599" s="160"/>
      <c r="L599" s="160"/>
      <c r="M599" s="160">
        <v>1</v>
      </c>
    </row>
    <row r="600" spans="1:13" s="163" customFormat="1">
      <c r="A600" s="160"/>
      <c r="B600" s="160"/>
      <c r="C600" s="161"/>
      <c r="D600" s="181"/>
      <c r="E600" s="165"/>
      <c r="F600" s="160"/>
      <c r="G600" s="160"/>
      <c r="H600" s="160"/>
      <c r="I600" s="160"/>
      <c r="J600" s="160"/>
      <c r="K600" s="160"/>
      <c r="L600" s="160"/>
      <c r="M600" s="160">
        <v>1</v>
      </c>
    </row>
    <row r="601" spans="1:13" s="163" customFormat="1">
      <c r="A601" s="160"/>
      <c r="B601" s="160"/>
      <c r="C601" s="161"/>
      <c r="D601" s="181"/>
      <c r="E601" s="165"/>
      <c r="F601" s="160"/>
      <c r="G601" s="160"/>
      <c r="H601" s="160"/>
      <c r="I601" s="160"/>
      <c r="J601" s="160"/>
      <c r="K601" s="160"/>
      <c r="L601" s="160"/>
      <c r="M601" s="160">
        <v>1</v>
      </c>
    </row>
    <row r="602" spans="1:13" s="163" customFormat="1">
      <c r="A602" s="160"/>
      <c r="B602" s="160"/>
      <c r="C602" s="161"/>
      <c r="D602" s="181"/>
      <c r="E602" s="165"/>
      <c r="F602" s="160"/>
      <c r="G602" s="160"/>
      <c r="H602" s="160"/>
      <c r="I602" s="160"/>
      <c r="J602" s="160"/>
      <c r="K602" s="160"/>
      <c r="L602" s="160"/>
      <c r="M602" s="160">
        <v>1</v>
      </c>
    </row>
    <row r="603" spans="1:13" s="163" customFormat="1">
      <c r="A603" s="160"/>
      <c r="B603" s="160"/>
      <c r="C603" s="180"/>
      <c r="D603" s="162"/>
      <c r="E603" s="165"/>
      <c r="F603" s="160"/>
      <c r="G603" s="160"/>
      <c r="H603" s="160"/>
      <c r="I603" s="160"/>
      <c r="J603" s="160"/>
      <c r="K603" s="160"/>
      <c r="L603" s="160"/>
      <c r="M603" s="160">
        <v>1</v>
      </c>
    </row>
    <row r="604" spans="1:13" s="163" customFormat="1">
      <c r="A604" s="160"/>
      <c r="B604" s="160"/>
      <c r="C604" s="161"/>
      <c r="D604" s="162"/>
      <c r="E604" s="160"/>
      <c r="F604" s="160"/>
      <c r="G604" s="160"/>
      <c r="H604" s="160"/>
      <c r="I604" s="160"/>
      <c r="J604" s="160"/>
      <c r="K604" s="160"/>
      <c r="L604" s="160"/>
      <c r="M604" s="160">
        <v>1</v>
      </c>
    </row>
    <row r="605" spans="1:13" s="163" customFormat="1">
      <c r="A605" s="160"/>
      <c r="B605" s="160"/>
      <c r="C605" s="161"/>
      <c r="D605" s="162"/>
      <c r="E605" s="160"/>
      <c r="F605" s="160"/>
      <c r="G605" s="160"/>
      <c r="H605" s="160"/>
      <c r="I605" s="160"/>
      <c r="J605" s="160"/>
      <c r="K605" s="160"/>
      <c r="L605" s="160"/>
      <c r="M605" s="160">
        <v>1</v>
      </c>
    </row>
    <row r="606" spans="1:13" s="163" customFormat="1">
      <c r="A606" s="160"/>
      <c r="B606" s="160"/>
      <c r="C606" s="161"/>
      <c r="D606" s="162"/>
      <c r="E606" s="160"/>
      <c r="F606" s="160"/>
      <c r="G606" s="160"/>
      <c r="H606" s="160"/>
      <c r="I606" s="160"/>
      <c r="J606" s="160"/>
      <c r="K606" s="160"/>
      <c r="L606" s="160"/>
      <c r="M606" s="160">
        <v>1</v>
      </c>
    </row>
    <row r="607" spans="1:13" s="163" customFormat="1">
      <c r="A607" s="160"/>
      <c r="B607" s="160"/>
      <c r="C607" s="161"/>
      <c r="D607" s="162"/>
      <c r="E607" s="160"/>
      <c r="F607" s="160"/>
      <c r="G607" s="160"/>
      <c r="H607" s="160"/>
      <c r="I607" s="160"/>
      <c r="J607" s="160"/>
      <c r="K607" s="160"/>
      <c r="L607" s="160"/>
      <c r="M607" s="160">
        <v>1</v>
      </c>
    </row>
    <row r="608" spans="1:13" s="163" customFormat="1">
      <c r="A608" s="160"/>
      <c r="B608" s="160"/>
      <c r="C608" s="161"/>
      <c r="D608" s="162"/>
      <c r="E608" s="161"/>
      <c r="F608" s="182"/>
      <c r="G608" s="160"/>
      <c r="H608" s="160"/>
      <c r="I608" s="160"/>
      <c r="J608" s="160"/>
      <c r="K608" s="160"/>
      <c r="L608" s="160"/>
      <c r="M608" s="160">
        <v>1</v>
      </c>
    </row>
    <row r="609" spans="1:13" s="163" customFormat="1">
      <c r="A609" s="160"/>
      <c r="B609" s="160"/>
      <c r="C609" s="161"/>
      <c r="D609" s="162"/>
      <c r="E609" s="160"/>
      <c r="F609" s="160"/>
      <c r="G609" s="160"/>
      <c r="H609" s="160"/>
      <c r="I609" s="160"/>
      <c r="J609" s="160"/>
      <c r="K609" s="160"/>
      <c r="L609" s="160"/>
      <c r="M609" s="160">
        <v>1</v>
      </c>
    </row>
    <row r="610" spans="1:13" s="163" customFormat="1">
      <c r="A610" s="160"/>
      <c r="B610" s="160"/>
      <c r="C610" s="161"/>
      <c r="D610" s="162"/>
      <c r="E610" s="160"/>
      <c r="F610" s="160"/>
      <c r="G610" s="160"/>
      <c r="H610" s="160"/>
      <c r="I610" s="160"/>
      <c r="J610" s="160"/>
      <c r="K610" s="160"/>
      <c r="L610" s="160"/>
      <c r="M610" s="160">
        <v>1</v>
      </c>
    </row>
    <row r="611" spans="1:13" s="163" customFormat="1">
      <c r="A611" s="160"/>
      <c r="B611" s="160"/>
      <c r="C611" s="161"/>
      <c r="D611" s="162"/>
      <c r="E611" s="160"/>
      <c r="F611" s="160"/>
      <c r="G611" s="160"/>
      <c r="H611" s="160"/>
      <c r="I611" s="160"/>
      <c r="J611" s="160"/>
      <c r="K611" s="160"/>
      <c r="L611" s="160"/>
      <c r="M611" s="160">
        <v>1</v>
      </c>
    </row>
    <row r="612" spans="1:13" s="163" customFormat="1">
      <c r="A612" s="160"/>
      <c r="B612" s="160"/>
      <c r="C612" s="161"/>
      <c r="D612" s="162"/>
      <c r="E612" s="161"/>
      <c r="F612" s="182"/>
      <c r="G612" s="160"/>
      <c r="H612" s="160"/>
      <c r="I612" s="160"/>
      <c r="J612" s="160"/>
      <c r="K612" s="160"/>
      <c r="L612" s="160"/>
      <c r="M612" s="160">
        <v>1</v>
      </c>
    </row>
    <row r="613" spans="1:13" s="163" customFormat="1">
      <c r="A613" s="160"/>
      <c r="B613" s="160"/>
      <c r="C613" s="161"/>
      <c r="D613" s="162"/>
      <c r="E613" s="160"/>
      <c r="F613" s="160"/>
      <c r="G613" s="160"/>
      <c r="H613" s="160"/>
      <c r="I613" s="160"/>
      <c r="J613" s="160"/>
      <c r="K613" s="160"/>
      <c r="L613" s="160"/>
      <c r="M613" s="160">
        <v>1</v>
      </c>
    </row>
    <row r="614" spans="1:13" s="163" customFormat="1">
      <c r="A614" s="160"/>
      <c r="B614" s="160"/>
      <c r="C614" s="161"/>
      <c r="D614" s="162"/>
      <c r="E614" s="160"/>
      <c r="F614" s="160"/>
      <c r="G614" s="160"/>
      <c r="H614" s="160"/>
      <c r="I614" s="160"/>
      <c r="J614" s="160"/>
      <c r="K614" s="160"/>
      <c r="L614" s="160"/>
      <c r="M614" s="160">
        <v>1</v>
      </c>
    </row>
    <row r="615" spans="1:13" s="163" customFormat="1">
      <c r="A615" s="160"/>
      <c r="B615" s="160"/>
      <c r="C615" s="161"/>
      <c r="D615" s="162"/>
      <c r="E615" s="160"/>
      <c r="F615" s="160"/>
      <c r="G615" s="160"/>
      <c r="H615" s="160"/>
      <c r="I615" s="160"/>
      <c r="J615" s="160"/>
      <c r="K615" s="160"/>
      <c r="L615" s="160"/>
      <c r="M615" s="160">
        <v>1</v>
      </c>
    </row>
    <row r="616" spans="1:13" s="163" customFormat="1">
      <c r="A616" s="160"/>
      <c r="B616" s="160"/>
      <c r="C616" s="161"/>
      <c r="D616" s="162"/>
      <c r="E616" s="160"/>
      <c r="F616" s="160"/>
      <c r="G616" s="160"/>
      <c r="H616" s="160"/>
      <c r="I616" s="160"/>
      <c r="J616" s="160"/>
      <c r="K616" s="160"/>
      <c r="L616" s="160"/>
      <c r="M616" s="160">
        <v>1</v>
      </c>
    </row>
    <row r="617" spans="1:13" s="163" customFormat="1">
      <c r="A617" s="160"/>
      <c r="B617" s="160"/>
      <c r="C617" s="161"/>
      <c r="D617" s="162"/>
      <c r="E617" s="160"/>
      <c r="F617" s="160"/>
      <c r="G617" s="160"/>
      <c r="H617" s="160"/>
      <c r="I617" s="160"/>
      <c r="J617" s="160"/>
      <c r="K617" s="160"/>
      <c r="L617" s="160"/>
      <c r="M617" s="160">
        <v>1</v>
      </c>
    </row>
    <row r="618" spans="1:13" s="163" customFormat="1">
      <c r="A618" s="160"/>
      <c r="B618" s="160"/>
      <c r="C618" s="161"/>
      <c r="D618" s="162"/>
      <c r="E618" s="161"/>
      <c r="F618" s="160"/>
      <c r="G618" s="160"/>
      <c r="H618" s="160"/>
      <c r="I618" s="160"/>
      <c r="J618" s="160"/>
      <c r="K618" s="160"/>
      <c r="L618" s="160"/>
      <c r="M618" s="160">
        <v>1</v>
      </c>
    </row>
    <row r="619" spans="1:13" s="163" customFormat="1">
      <c r="A619" s="160"/>
      <c r="B619" s="160"/>
      <c r="C619" s="161"/>
      <c r="D619" s="162"/>
      <c r="E619" s="160"/>
      <c r="F619" s="160"/>
      <c r="G619" s="160"/>
      <c r="H619" s="160"/>
      <c r="I619" s="160"/>
      <c r="J619" s="160"/>
      <c r="K619" s="160"/>
      <c r="L619" s="160"/>
      <c r="M619" s="160">
        <v>1</v>
      </c>
    </row>
    <row r="620" spans="1:13" s="163" customFormat="1">
      <c r="A620" s="160"/>
      <c r="B620" s="160"/>
      <c r="C620" s="161"/>
      <c r="D620" s="162"/>
      <c r="E620" s="160"/>
      <c r="F620" s="160"/>
      <c r="G620" s="160"/>
      <c r="H620" s="160"/>
      <c r="I620" s="160"/>
      <c r="J620" s="160"/>
      <c r="K620" s="160"/>
      <c r="L620" s="160"/>
      <c r="M620" s="160">
        <v>1</v>
      </c>
    </row>
    <row r="621" spans="1:13" s="163" customFormat="1">
      <c r="A621" s="160"/>
      <c r="B621" s="160"/>
      <c r="C621" s="161"/>
      <c r="D621" s="162"/>
      <c r="E621" s="161"/>
      <c r="F621" s="160"/>
      <c r="G621" s="160"/>
      <c r="H621" s="160"/>
      <c r="I621" s="160"/>
      <c r="J621" s="160"/>
      <c r="K621" s="160"/>
      <c r="L621" s="160"/>
      <c r="M621" s="160">
        <v>1</v>
      </c>
    </row>
    <row r="622" spans="1:13" s="163" customFormat="1">
      <c r="A622" s="160"/>
      <c r="B622" s="160"/>
      <c r="C622" s="161"/>
      <c r="D622" s="162"/>
      <c r="E622" s="165"/>
      <c r="F622" s="160"/>
      <c r="G622" s="160"/>
      <c r="H622" s="160"/>
      <c r="I622" s="160"/>
      <c r="J622" s="160"/>
      <c r="K622" s="160"/>
      <c r="L622" s="160"/>
      <c r="M622" s="160">
        <v>1</v>
      </c>
    </row>
    <row r="623" spans="1:13" s="163" customFormat="1">
      <c r="A623" s="160"/>
      <c r="B623" s="160"/>
      <c r="C623" s="161"/>
      <c r="D623" s="162"/>
      <c r="E623" s="165"/>
      <c r="F623" s="160"/>
      <c r="G623" s="160"/>
      <c r="H623" s="160"/>
      <c r="I623" s="160"/>
      <c r="J623" s="160"/>
      <c r="K623" s="160"/>
      <c r="L623" s="160"/>
      <c r="M623" s="160">
        <v>1</v>
      </c>
    </row>
    <row r="624" spans="1:13" s="163" customFormat="1">
      <c r="A624" s="160"/>
      <c r="B624" s="160"/>
      <c r="C624" s="161"/>
      <c r="D624" s="162"/>
      <c r="E624" s="161"/>
      <c r="F624" s="160"/>
      <c r="G624" s="160"/>
      <c r="H624" s="160"/>
      <c r="I624" s="160"/>
      <c r="J624" s="160"/>
      <c r="K624" s="160"/>
      <c r="L624" s="160"/>
      <c r="M624" s="160">
        <v>1</v>
      </c>
    </row>
    <row r="625" spans="1:13" s="163" customFormat="1">
      <c r="A625" s="160"/>
      <c r="B625" s="160"/>
      <c r="C625" s="161"/>
      <c r="D625" s="162"/>
      <c r="E625" s="161"/>
      <c r="F625" s="160"/>
      <c r="G625" s="160"/>
      <c r="H625" s="160"/>
      <c r="I625" s="160"/>
      <c r="J625" s="160"/>
      <c r="K625" s="160"/>
      <c r="L625" s="160"/>
      <c r="M625" s="160">
        <v>1</v>
      </c>
    </row>
    <row r="626" spans="1:13" s="163" customFormat="1">
      <c r="A626" s="160"/>
      <c r="B626" s="160"/>
      <c r="C626" s="161"/>
      <c r="D626" s="162"/>
      <c r="E626" s="161"/>
      <c r="F626" s="160"/>
      <c r="G626" s="160"/>
      <c r="H626" s="160"/>
      <c r="I626" s="160"/>
      <c r="J626" s="160"/>
      <c r="K626" s="160"/>
      <c r="L626" s="160"/>
      <c r="M626" s="160">
        <v>1</v>
      </c>
    </row>
    <row r="627" spans="1:13" s="163" customFormat="1">
      <c r="A627" s="160"/>
      <c r="B627" s="160"/>
      <c r="C627" s="161"/>
      <c r="D627" s="162"/>
      <c r="E627" s="161"/>
      <c r="F627" s="160"/>
      <c r="G627" s="160"/>
      <c r="H627" s="160"/>
      <c r="I627" s="160"/>
      <c r="J627" s="160"/>
      <c r="K627" s="160"/>
      <c r="L627" s="160"/>
      <c r="M627" s="160">
        <v>1</v>
      </c>
    </row>
    <row r="628" spans="1:13" s="163" customFormat="1">
      <c r="A628" s="160"/>
      <c r="B628" s="160"/>
      <c r="C628" s="179"/>
      <c r="D628" s="173"/>
      <c r="E628" s="161"/>
      <c r="F628" s="160"/>
      <c r="G628" s="160"/>
      <c r="H628" s="160"/>
      <c r="I628" s="160"/>
      <c r="J628" s="160"/>
      <c r="K628" s="160"/>
      <c r="L628" s="160"/>
      <c r="M628" s="160">
        <v>1</v>
      </c>
    </row>
    <row r="629" spans="1:13" s="163" customFormat="1">
      <c r="A629" s="160"/>
      <c r="B629" s="160"/>
      <c r="C629" s="161"/>
      <c r="D629" s="162"/>
      <c r="E629" s="161"/>
      <c r="F629" s="160"/>
      <c r="G629" s="160"/>
      <c r="H629" s="160"/>
      <c r="I629" s="160"/>
      <c r="J629" s="160"/>
      <c r="K629" s="160"/>
      <c r="L629" s="160"/>
      <c r="M629" s="160">
        <v>1</v>
      </c>
    </row>
    <row r="630" spans="1:13" s="163" customFormat="1">
      <c r="A630" s="160"/>
      <c r="B630" s="160"/>
      <c r="C630" s="180"/>
      <c r="D630" s="162"/>
      <c r="E630" s="165"/>
      <c r="F630" s="160"/>
      <c r="G630" s="160"/>
      <c r="H630" s="160"/>
      <c r="I630" s="160"/>
      <c r="J630" s="160"/>
      <c r="K630" s="160"/>
      <c r="L630" s="160"/>
      <c r="M630" s="160">
        <v>1</v>
      </c>
    </row>
    <row r="631" spans="1:13" s="163" customFormat="1">
      <c r="A631" s="160"/>
      <c r="B631" s="160"/>
      <c r="C631" s="161"/>
      <c r="D631" s="162"/>
      <c r="E631" s="165"/>
      <c r="F631" s="160"/>
      <c r="G631" s="160"/>
      <c r="H631" s="160"/>
      <c r="I631" s="160"/>
      <c r="J631" s="160"/>
      <c r="K631" s="160"/>
      <c r="L631" s="160"/>
      <c r="M631" s="160">
        <v>1</v>
      </c>
    </row>
    <row r="632" spans="1:13" s="163" customFormat="1">
      <c r="A632" s="160"/>
      <c r="B632" s="160"/>
      <c r="C632" s="161"/>
      <c r="D632" s="162"/>
      <c r="E632" s="165"/>
      <c r="F632" s="160"/>
      <c r="G632" s="160"/>
      <c r="H632" s="160"/>
      <c r="I632" s="160"/>
      <c r="J632" s="160"/>
      <c r="K632" s="160"/>
      <c r="L632" s="160"/>
      <c r="M632" s="160">
        <v>1</v>
      </c>
    </row>
    <row r="633" spans="1:13" s="163" customFormat="1">
      <c r="A633" s="160"/>
      <c r="B633" s="160"/>
      <c r="C633" s="161"/>
      <c r="D633" s="162"/>
      <c r="E633" s="165"/>
      <c r="F633" s="160"/>
      <c r="G633" s="160"/>
      <c r="H633" s="160"/>
      <c r="I633" s="160"/>
      <c r="J633" s="160"/>
      <c r="K633" s="160"/>
      <c r="L633" s="160"/>
      <c r="M633" s="160">
        <v>1</v>
      </c>
    </row>
    <row r="634" spans="1:13" s="163" customFormat="1">
      <c r="A634" s="160"/>
      <c r="B634" s="160"/>
      <c r="C634" s="161"/>
      <c r="D634" s="162"/>
      <c r="E634" s="165"/>
      <c r="F634" s="160"/>
      <c r="G634" s="160"/>
      <c r="H634" s="160"/>
      <c r="I634" s="160"/>
      <c r="J634" s="160"/>
      <c r="K634" s="160"/>
      <c r="L634" s="160"/>
      <c r="M634" s="160">
        <v>1</v>
      </c>
    </row>
    <row r="635" spans="1:13" s="163" customFormat="1">
      <c r="A635" s="171"/>
      <c r="B635" s="171"/>
      <c r="C635" s="179"/>
      <c r="D635" s="162"/>
      <c r="E635" s="179"/>
      <c r="F635" s="160"/>
      <c r="G635" s="160"/>
      <c r="H635" s="160"/>
      <c r="I635" s="160"/>
      <c r="J635" s="160"/>
      <c r="K635" s="160"/>
      <c r="L635" s="160"/>
      <c r="M635" s="160">
        <v>1</v>
      </c>
    </row>
    <row r="636" spans="1:13" s="163" customFormat="1">
      <c r="A636" s="160"/>
      <c r="B636" s="160"/>
      <c r="C636" s="161"/>
      <c r="D636" s="162"/>
      <c r="E636" s="165"/>
      <c r="F636" s="160"/>
      <c r="G636" s="160"/>
      <c r="H636" s="160"/>
      <c r="I636" s="160"/>
      <c r="J636" s="160"/>
      <c r="K636" s="160"/>
      <c r="L636" s="160"/>
      <c r="M636" s="160">
        <v>1</v>
      </c>
    </row>
    <row r="637" spans="1:13" s="163" customFormat="1">
      <c r="A637" s="160"/>
      <c r="B637" s="160"/>
      <c r="C637" s="161"/>
      <c r="D637" s="162"/>
      <c r="E637" s="179"/>
      <c r="F637" s="160"/>
      <c r="G637" s="160"/>
      <c r="H637" s="160"/>
      <c r="I637" s="160"/>
      <c r="J637" s="160"/>
      <c r="K637" s="160"/>
      <c r="L637" s="160"/>
      <c r="M637" s="160">
        <v>1</v>
      </c>
    </row>
    <row r="638" spans="1:13" s="163" customFormat="1">
      <c r="A638" s="160"/>
      <c r="B638" s="160"/>
      <c r="C638" s="161"/>
      <c r="D638" s="162"/>
      <c r="E638" s="179"/>
      <c r="F638" s="160"/>
      <c r="G638" s="160"/>
      <c r="H638" s="160"/>
      <c r="I638" s="160"/>
      <c r="J638" s="160"/>
      <c r="K638" s="160"/>
      <c r="L638" s="160"/>
      <c r="M638" s="160">
        <v>1</v>
      </c>
    </row>
    <row r="639" spans="1:13" s="163" customFormat="1">
      <c r="A639" s="160"/>
      <c r="B639" s="160"/>
      <c r="C639" s="179"/>
      <c r="D639" s="162"/>
      <c r="E639" s="179"/>
      <c r="F639" s="171"/>
      <c r="G639" s="160"/>
      <c r="H639" s="160"/>
      <c r="I639" s="160"/>
      <c r="J639" s="160"/>
      <c r="K639" s="160"/>
      <c r="L639" s="160"/>
      <c r="M639" s="160">
        <v>1</v>
      </c>
    </row>
    <row r="640" spans="1:13" s="163" customFormat="1">
      <c r="A640" s="160"/>
      <c r="B640" s="160"/>
      <c r="C640" s="179"/>
      <c r="D640" s="173"/>
      <c r="E640" s="179"/>
      <c r="F640" s="171"/>
      <c r="G640" s="160"/>
      <c r="H640" s="160"/>
      <c r="I640" s="160"/>
      <c r="J640" s="160"/>
      <c r="K640" s="160"/>
      <c r="L640" s="160"/>
      <c r="M640" s="160">
        <v>1</v>
      </c>
    </row>
    <row r="641" spans="1:13" s="163" customFormat="1">
      <c r="A641" s="160"/>
      <c r="B641" s="160"/>
      <c r="C641" s="161"/>
      <c r="D641" s="162"/>
      <c r="E641" s="165"/>
      <c r="F641" s="160"/>
      <c r="G641" s="160"/>
      <c r="H641" s="160"/>
      <c r="I641" s="160"/>
      <c r="J641" s="160"/>
      <c r="K641" s="160"/>
      <c r="L641" s="160"/>
      <c r="M641" s="160">
        <v>1</v>
      </c>
    </row>
    <row r="642" spans="1:13" s="163" customFormat="1">
      <c r="A642" s="160"/>
      <c r="B642" s="160"/>
      <c r="C642" s="161"/>
      <c r="D642" s="173"/>
      <c r="E642" s="165"/>
      <c r="F642" s="160"/>
      <c r="G642" s="160"/>
      <c r="H642" s="160"/>
      <c r="I642" s="160"/>
      <c r="J642" s="160"/>
      <c r="K642" s="160"/>
      <c r="L642" s="160"/>
      <c r="M642" s="160">
        <v>1</v>
      </c>
    </row>
    <row r="643" spans="1:13" s="163" customFormat="1">
      <c r="A643" s="160"/>
      <c r="B643" s="160"/>
      <c r="C643" s="161"/>
      <c r="D643" s="162"/>
      <c r="E643" s="165"/>
      <c r="F643" s="160"/>
      <c r="G643" s="160"/>
      <c r="H643" s="160"/>
      <c r="I643" s="160"/>
      <c r="J643" s="160"/>
      <c r="K643" s="160"/>
      <c r="L643" s="160"/>
      <c r="M643" s="160">
        <v>1</v>
      </c>
    </row>
    <row r="644" spans="1:13" s="163" customFormat="1">
      <c r="A644" s="160"/>
      <c r="B644" s="160"/>
      <c r="C644" s="161"/>
      <c r="D644" s="162"/>
      <c r="E644" s="165"/>
      <c r="F644" s="160"/>
      <c r="G644" s="160"/>
      <c r="H644" s="160"/>
      <c r="I644" s="160"/>
      <c r="J644" s="160"/>
      <c r="K644" s="160"/>
      <c r="L644" s="160"/>
      <c r="M644" s="160">
        <v>1</v>
      </c>
    </row>
    <row r="645" spans="1:13" s="163" customFormat="1">
      <c r="A645" s="160"/>
      <c r="B645" s="160"/>
      <c r="C645" s="161"/>
      <c r="D645" s="162"/>
      <c r="E645" s="165"/>
      <c r="F645" s="160"/>
      <c r="G645" s="160"/>
      <c r="H645" s="160"/>
      <c r="I645" s="160"/>
      <c r="J645" s="160"/>
      <c r="K645" s="160"/>
      <c r="L645" s="160"/>
      <c r="M645" s="160">
        <v>1</v>
      </c>
    </row>
    <row r="646" spans="1:13" s="163" customFormat="1">
      <c r="A646" s="160"/>
      <c r="B646" s="160"/>
      <c r="C646" s="161"/>
      <c r="D646" s="162"/>
      <c r="E646" s="165"/>
      <c r="F646" s="160"/>
      <c r="G646" s="160"/>
      <c r="H646" s="160"/>
      <c r="I646" s="160"/>
      <c r="J646" s="160"/>
      <c r="K646" s="160"/>
      <c r="L646" s="160"/>
      <c r="M646" s="160">
        <v>1</v>
      </c>
    </row>
    <row r="647" spans="1:13" s="163" customFormat="1">
      <c r="A647" s="160"/>
      <c r="B647" s="160"/>
      <c r="C647" s="161"/>
      <c r="D647" s="162"/>
      <c r="E647" s="165"/>
      <c r="F647" s="160"/>
      <c r="G647" s="160"/>
      <c r="H647" s="160"/>
      <c r="I647" s="160"/>
      <c r="J647" s="160"/>
      <c r="K647" s="160"/>
      <c r="L647" s="160"/>
      <c r="M647" s="160">
        <v>1</v>
      </c>
    </row>
    <row r="648" spans="1:13" s="163" customFormat="1">
      <c r="A648" s="160"/>
      <c r="B648" s="160"/>
      <c r="C648" s="161"/>
      <c r="D648" s="162"/>
      <c r="E648" s="165"/>
      <c r="F648" s="160"/>
      <c r="G648" s="160"/>
      <c r="H648" s="160"/>
      <c r="I648" s="160"/>
      <c r="J648" s="160"/>
      <c r="K648" s="160"/>
      <c r="L648" s="160"/>
      <c r="M648" s="160">
        <v>1</v>
      </c>
    </row>
    <row r="649" spans="1:13" s="163" customFormat="1">
      <c r="A649" s="160"/>
      <c r="B649" s="160"/>
      <c r="C649" s="161"/>
      <c r="D649" s="162"/>
      <c r="E649" s="165"/>
      <c r="F649" s="160"/>
      <c r="G649" s="160"/>
      <c r="H649" s="160"/>
      <c r="I649" s="160"/>
      <c r="J649" s="160"/>
      <c r="K649" s="160"/>
      <c r="L649" s="160"/>
      <c r="M649" s="160">
        <v>1</v>
      </c>
    </row>
    <row r="650" spans="1:13" s="163" customFormat="1">
      <c r="A650" s="160"/>
      <c r="B650" s="160"/>
      <c r="C650" s="161"/>
      <c r="D650" s="162"/>
      <c r="E650" s="160"/>
      <c r="F650" s="160"/>
      <c r="G650" s="160"/>
      <c r="H650" s="160"/>
      <c r="I650" s="160"/>
      <c r="J650" s="160"/>
      <c r="K650" s="160"/>
      <c r="L650" s="160"/>
      <c r="M650" s="160">
        <v>1</v>
      </c>
    </row>
    <row r="651" spans="1:13" s="163" customFormat="1">
      <c r="A651" s="160"/>
      <c r="B651" s="160"/>
      <c r="C651" s="161"/>
      <c r="D651" s="162"/>
      <c r="E651" s="161"/>
      <c r="F651" s="160"/>
      <c r="G651" s="160"/>
      <c r="H651" s="160"/>
      <c r="I651" s="160"/>
      <c r="J651" s="160"/>
      <c r="K651" s="160"/>
      <c r="L651" s="160"/>
      <c r="M651" s="160">
        <v>1</v>
      </c>
    </row>
    <row r="652" spans="1:13" s="163" customFormat="1">
      <c r="A652" s="160"/>
      <c r="B652" s="160"/>
      <c r="C652" s="161"/>
      <c r="D652" s="162"/>
      <c r="E652" s="165"/>
      <c r="F652" s="160"/>
      <c r="G652" s="160"/>
      <c r="H652" s="160"/>
      <c r="I652" s="160"/>
      <c r="J652" s="160"/>
      <c r="K652" s="160"/>
      <c r="L652" s="160"/>
      <c r="M652" s="160">
        <v>1</v>
      </c>
    </row>
    <row r="653" spans="1:13" s="163" customFormat="1">
      <c r="A653" s="160"/>
      <c r="B653" s="160"/>
      <c r="C653" s="161"/>
      <c r="D653" s="162"/>
      <c r="E653" s="165"/>
      <c r="F653" s="160"/>
      <c r="G653" s="160"/>
      <c r="H653" s="160"/>
      <c r="I653" s="160"/>
      <c r="J653" s="160"/>
      <c r="K653" s="160"/>
      <c r="L653" s="160"/>
      <c r="M653" s="160">
        <v>1</v>
      </c>
    </row>
    <row r="654" spans="1:13" s="163" customFormat="1">
      <c r="A654" s="160"/>
      <c r="B654" s="160"/>
      <c r="C654" s="161"/>
      <c r="D654" s="162"/>
      <c r="E654" s="165"/>
      <c r="F654" s="160"/>
      <c r="G654" s="160"/>
      <c r="H654" s="160"/>
      <c r="I654" s="160"/>
      <c r="J654" s="160"/>
      <c r="K654" s="160"/>
      <c r="L654" s="160"/>
      <c r="M654" s="160">
        <v>1</v>
      </c>
    </row>
    <row r="655" spans="1:13" s="163" customFormat="1">
      <c r="A655" s="160"/>
      <c r="B655" s="160"/>
      <c r="C655" s="161"/>
      <c r="D655" s="162"/>
      <c r="E655" s="165"/>
      <c r="F655" s="160"/>
      <c r="G655" s="160"/>
      <c r="H655" s="160"/>
      <c r="I655" s="160"/>
      <c r="J655" s="160"/>
      <c r="K655" s="160"/>
      <c r="L655" s="160"/>
      <c r="M655" s="160">
        <v>1</v>
      </c>
    </row>
    <row r="656" spans="1:13" s="163" customFormat="1">
      <c r="A656" s="160"/>
      <c r="B656" s="160"/>
      <c r="C656" s="161"/>
      <c r="D656" s="162"/>
      <c r="E656" s="160"/>
      <c r="F656" s="160"/>
      <c r="G656" s="160"/>
      <c r="H656" s="160"/>
      <c r="I656" s="160"/>
      <c r="J656" s="160"/>
      <c r="K656" s="160"/>
      <c r="L656" s="160"/>
      <c r="M656" s="160">
        <v>1</v>
      </c>
    </row>
    <row r="657" spans="1:13" s="163" customFormat="1">
      <c r="A657" s="160"/>
      <c r="B657" s="160"/>
      <c r="C657" s="161"/>
      <c r="D657" s="162"/>
      <c r="E657" s="160"/>
      <c r="F657" s="160"/>
      <c r="G657" s="160"/>
      <c r="H657" s="160"/>
      <c r="I657" s="160"/>
      <c r="J657" s="160"/>
      <c r="K657" s="160"/>
      <c r="L657" s="160"/>
      <c r="M657" s="160">
        <v>1</v>
      </c>
    </row>
    <row r="658" spans="1:13" s="163" customFormat="1">
      <c r="A658" s="160"/>
      <c r="B658" s="160"/>
      <c r="C658" s="161"/>
      <c r="D658" s="162"/>
      <c r="E658" s="160"/>
      <c r="F658" s="160"/>
      <c r="G658" s="160"/>
      <c r="H658" s="160"/>
      <c r="I658" s="160"/>
      <c r="J658" s="160"/>
      <c r="K658" s="160"/>
      <c r="L658" s="160"/>
      <c r="M658" s="160">
        <v>1</v>
      </c>
    </row>
    <row r="659" spans="1:13" s="163" customFormat="1">
      <c r="A659" s="160"/>
      <c r="B659" s="160"/>
      <c r="C659" s="161"/>
      <c r="D659" s="162"/>
      <c r="E659" s="160"/>
      <c r="F659" s="160"/>
      <c r="G659" s="160"/>
      <c r="H659" s="160"/>
      <c r="I659" s="160"/>
      <c r="J659" s="160"/>
      <c r="K659" s="160"/>
      <c r="L659" s="160"/>
      <c r="M659" s="160">
        <v>1</v>
      </c>
    </row>
    <row r="660" spans="1:13" s="163" customFormat="1">
      <c r="A660" s="160"/>
      <c r="B660" s="160"/>
      <c r="C660" s="161"/>
      <c r="D660" s="162"/>
      <c r="E660" s="160"/>
      <c r="F660" s="160"/>
      <c r="G660" s="160"/>
      <c r="H660" s="160"/>
      <c r="I660" s="160"/>
      <c r="J660" s="160"/>
      <c r="K660" s="160"/>
      <c r="L660" s="160"/>
      <c r="M660" s="160">
        <v>1</v>
      </c>
    </row>
    <row r="661" spans="1:13" s="163" customFormat="1">
      <c r="A661" s="160"/>
      <c r="B661" s="160"/>
      <c r="C661" s="161"/>
      <c r="D661" s="162"/>
      <c r="E661" s="160"/>
      <c r="F661" s="160"/>
      <c r="G661" s="160"/>
      <c r="H661" s="160"/>
      <c r="I661" s="160"/>
      <c r="J661" s="160"/>
      <c r="K661" s="160"/>
      <c r="L661" s="160"/>
      <c r="M661" s="160">
        <v>1</v>
      </c>
    </row>
    <row r="662" spans="1:13" s="163" customFormat="1">
      <c r="A662" s="160"/>
      <c r="B662" s="160"/>
      <c r="C662" s="161"/>
      <c r="D662" s="162"/>
      <c r="E662" s="160"/>
      <c r="F662" s="160"/>
      <c r="G662" s="160"/>
      <c r="H662" s="160"/>
      <c r="I662" s="160"/>
      <c r="J662" s="160"/>
      <c r="K662" s="160"/>
      <c r="L662" s="160"/>
      <c r="M662" s="160">
        <v>1</v>
      </c>
    </row>
    <row r="663" spans="1:13" s="163" customFormat="1">
      <c r="A663" s="160"/>
      <c r="B663" s="160"/>
      <c r="C663" s="161"/>
      <c r="D663" s="162"/>
      <c r="E663" s="160"/>
      <c r="F663" s="160"/>
      <c r="G663" s="160"/>
      <c r="H663" s="160"/>
      <c r="I663" s="160"/>
      <c r="J663" s="160"/>
      <c r="K663" s="160"/>
      <c r="L663" s="160"/>
      <c r="M663" s="160">
        <v>1</v>
      </c>
    </row>
    <row r="664" spans="1:13" s="163" customFormat="1">
      <c r="A664" s="160"/>
      <c r="B664" s="160"/>
      <c r="C664" s="161"/>
      <c r="D664" s="162"/>
      <c r="E664" s="160"/>
      <c r="F664" s="160"/>
      <c r="G664" s="160"/>
      <c r="H664" s="160"/>
      <c r="I664" s="160"/>
      <c r="J664" s="160"/>
      <c r="K664" s="160"/>
      <c r="L664" s="160"/>
      <c r="M664" s="160">
        <v>1</v>
      </c>
    </row>
    <row r="665" spans="1:13" s="163" customFormat="1">
      <c r="A665" s="160"/>
      <c r="B665" s="160"/>
      <c r="C665" s="161"/>
      <c r="D665" s="183"/>
      <c r="E665" s="171"/>
      <c r="F665" s="171"/>
      <c r="G665" s="161"/>
      <c r="H665" s="160"/>
      <c r="I665" s="160"/>
      <c r="J665" s="160"/>
      <c r="K665" s="160"/>
      <c r="L665" s="160"/>
      <c r="M665" s="160">
        <v>1</v>
      </c>
    </row>
    <row r="666" spans="1:13" s="163" customFormat="1">
      <c r="A666" s="160"/>
      <c r="B666" s="160"/>
      <c r="C666" s="179"/>
      <c r="D666" s="173"/>
      <c r="E666" s="160"/>
      <c r="F666" s="160"/>
      <c r="G666" s="160"/>
      <c r="H666" s="160"/>
      <c r="I666" s="160"/>
      <c r="J666" s="160"/>
      <c r="K666" s="160"/>
      <c r="L666" s="160"/>
      <c r="M666" s="160">
        <v>1</v>
      </c>
    </row>
    <row r="667" spans="1:13" s="163" customFormat="1">
      <c r="A667" s="160"/>
      <c r="B667" s="160"/>
      <c r="C667" s="161"/>
      <c r="D667" s="162"/>
      <c r="E667" s="161"/>
      <c r="F667" s="160"/>
      <c r="G667" s="160"/>
      <c r="H667" s="160"/>
      <c r="I667" s="160"/>
      <c r="J667" s="160"/>
      <c r="K667" s="160"/>
      <c r="L667" s="160"/>
      <c r="M667" s="160">
        <v>1</v>
      </c>
    </row>
    <row r="668" spans="1:13" s="163" customFormat="1">
      <c r="A668" s="160"/>
      <c r="B668" s="160"/>
      <c r="C668" s="161"/>
      <c r="D668" s="162"/>
      <c r="E668" s="165"/>
      <c r="F668" s="160"/>
      <c r="G668" s="160"/>
      <c r="H668" s="160"/>
      <c r="I668" s="160"/>
      <c r="J668" s="160"/>
      <c r="K668" s="160"/>
      <c r="L668" s="160"/>
      <c r="M668" s="160">
        <v>1</v>
      </c>
    </row>
    <row r="669" spans="1:13" s="163" customFormat="1">
      <c r="A669" s="160"/>
      <c r="B669" s="160"/>
      <c r="C669" s="161"/>
      <c r="D669" s="184"/>
      <c r="E669" s="165"/>
      <c r="F669" s="160"/>
      <c r="G669" s="160"/>
      <c r="H669" s="160"/>
      <c r="I669" s="160"/>
      <c r="J669" s="160"/>
      <c r="K669" s="160"/>
      <c r="L669" s="160"/>
      <c r="M669" s="160">
        <v>1</v>
      </c>
    </row>
    <row r="670" spans="1:13" s="163" customFormat="1">
      <c r="A670" s="160"/>
      <c r="B670" s="160"/>
      <c r="C670" s="161"/>
      <c r="D670" s="184"/>
      <c r="E670" s="165"/>
      <c r="F670" s="160"/>
      <c r="G670" s="160"/>
      <c r="H670" s="160"/>
      <c r="I670" s="160"/>
      <c r="J670" s="160"/>
      <c r="K670" s="160"/>
      <c r="L670" s="160"/>
      <c r="M670" s="160">
        <v>1</v>
      </c>
    </row>
    <row r="671" spans="1:13" s="163" customFormat="1">
      <c r="A671" s="160"/>
      <c r="B671" s="175"/>
      <c r="C671" s="161"/>
      <c r="D671" s="162"/>
      <c r="E671" s="165"/>
      <c r="F671" s="160"/>
      <c r="G671" s="160"/>
      <c r="H671" s="160"/>
      <c r="I671" s="160"/>
      <c r="J671" s="160"/>
      <c r="K671" s="160"/>
      <c r="L671" s="160"/>
      <c r="M671" s="160">
        <v>1</v>
      </c>
    </row>
    <row r="672" spans="1:13" s="163" customFormat="1">
      <c r="A672" s="160"/>
      <c r="B672" s="160"/>
      <c r="C672" s="161"/>
      <c r="D672" s="184"/>
      <c r="E672" s="165"/>
      <c r="F672" s="160"/>
      <c r="G672" s="160"/>
      <c r="H672" s="160"/>
      <c r="I672" s="160"/>
      <c r="J672" s="160"/>
      <c r="K672" s="160"/>
      <c r="L672" s="160"/>
      <c r="M672" s="160">
        <v>1</v>
      </c>
    </row>
    <row r="673" spans="1:13" s="163" customFormat="1">
      <c r="A673" s="160"/>
      <c r="B673" s="160"/>
      <c r="C673" s="161"/>
      <c r="D673" s="162"/>
      <c r="E673" s="165"/>
      <c r="F673" s="160"/>
      <c r="G673" s="160"/>
      <c r="H673" s="160"/>
      <c r="I673" s="160"/>
      <c r="J673" s="160"/>
      <c r="K673" s="160"/>
      <c r="L673" s="160"/>
      <c r="M673" s="160">
        <v>1</v>
      </c>
    </row>
    <row r="674" spans="1:13" s="163" customFormat="1">
      <c r="A674" s="160"/>
      <c r="B674" s="160"/>
      <c r="C674" s="161"/>
      <c r="D674" s="185"/>
      <c r="E674" s="174"/>
      <c r="F674" s="160"/>
      <c r="G674" s="160"/>
      <c r="H674" s="160"/>
      <c r="I674" s="160"/>
      <c r="J674" s="160"/>
      <c r="K674" s="160"/>
      <c r="L674" s="160"/>
      <c r="M674" s="160">
        <v>1</v>
      </c>
    </row>
    <row r="675" spans="1:13" s="163" customFormat="1">
      <c r="A675" s="160"/>
      <c r="B675" s="160"/>
      <c r="C675" s="161"/>
      <c r="D675" s="162"/>
      <c r="E675" s="171"/>
      <c r="F675" s="161"/>
      <c r="G675" s="160"/>
      <c r="H675" s="160"/>
      <c r="I675" s="160"/>
      <c r="J675" s="160"/>
      <c r="K675" s="160"/>
      <c r="L675" s="160"/>
      <c r="M675" s="160">
        <v>1</v>
      </c>
    </row>
    <row r="676" spans="1:13" s="163" customFormat="1">
      <c r="A676" s="160"/>
      <c r="B676" s="160"/>
      <c r="C676" s="161"/>
      <c r="D676" s="162"/>
      <c r="E676" s="165"/>
      <c r="F676" s="160"/>
      <c r="G676" s="160"/>
      <c r="H676" s="160"/>
      <c r="I676" s="160"/>
      <c r="J676" s="160"/>
      <c r="K676" s="160"/>
      <c r="L676" s="160"/>
      <c r="M676" s="160">
        <v>1</v>
      </c>
    </row>
    <row r="677" spans="1:13" s="163" customFormat="1">
      <c r="A677" s="160"/>
      <c r="B677" s="160"/>
      <c r="C677" s="161"/>
      <c r="D677" s="162"/>
      <c r="E677" s="165"/>
      <c r="F677" s="160"/>
      <c r="G677" s="160"/>
      <c r="H677" s="160"/>
      <c r="I677" s="160"/>
      <c r="J677" s="160"/>
      <c r="K677" s="160"/>
      <c r="L677" s="160"/>
      <c r="M677" s="160">
        <v>1</v>
      </c>
    </row>
    <row r="678" spans="1:13" s="163" customFormat="1">
      <c r="A678" s="160"/>
      <c r="B678" s="160"/>
      <c r="C678" s="161"/>
      <c r="D678" s="162"/>
      <c r="E678" s="165"/>
      <c r="F678" s="160"/>
      <c r="G678" s="160"/>
      <c r="H678" s="160"/>
      <c r="I678" s="160"/>
      <c r="J678" s="160"/>
      <c r="K678" s="160"/>
      <c r="L678" s="160"/>
      <c r="M678" s="160">
        <v>1</v>
      </c>
    </row>
    <row r="679" spans="1:13" s="163" customFormat="1">
      <c r="A679" s="160"/>
      <c r="B679" s="160"/>
      <c r="C679" s="161"/>
      <c r="D679" s="162"/>
      <c r="E679" s="161"/>
      <c r="F679" s="160"/>
      <c r="G679" s="160"/>
      <c r="H679" s="160"/>
      <c r="I679" s="160"/>
      <c r="J679" s="160"/>
      <c r="K679" s="160"/>
      <c r="L679" s="160"/>
      <c r="M679" s="160">
        <v>1</v>
      </c>
    </row>
    <row r="680" spans="1:13" s="163" customFormat="1">
      <c r="A680" s="160"/>
      <c r="B680" s="160"/>
      <c r="C680" s="161"/>
      <c r="D680" s="162"/>
      <c r="E680" s="161"/>
      <c r="F680" s="160"/>
      <c r="G680" s="160"/>
      <c r="H680" s="160"/>
      <c r="I680" s="160"/>
      <c r="J680" s="160"/>
      <c r="K680" s="160"/>
      <c r="L680" s="160"/>
      <c r="M680" s="160">
        <v>1</v>
      </c>
    </row>
    <row r="681" spans="1:13" s="163" customFormat="1">
      <c r="A681" s="160"/>
      <c r="B681" s="160"/>
      <c r="C681" s="161"/>
      <c r="D681" s="162"/>
      <c r="E681" s="161"/>
      <c r="F681" s="160"/>
      <c r="G681" s="160"/>
      <c r="H681" s="160"/>
      <c r="I681" s="160"/>
      <c r="J681" s="160"/>
      <c r="K681" s="160"/>
      <c r="L681" s="160"/>
      <c r="M681" s="160">
        <v>1</v>
      </c>
    </row>
    <row r="682" spans="1:13" s="163" customFormat="1">
      <c r="A682" s="160"/>
      <c r="B682" s="160"/>
      <c r="C682" s="161"/>
      <c r="D682" s="162"/>
      <c r="E682" s="161"/>
      <c r="F682" s="160"/>
      <c r="G682" s="160"/>
      <c r="H682" s="160"/>
      <c r="I682" s="160"/>
      <c r="J682" s="160"/>
      <c r="K682" s="160"/>
      <c r="L682" s="160"/>
      <c r="M682" s="160">
        <v>1</v>
      </c>
    </row>
    <row r="683" spans="1:13" s="163" customFormat="1">
      <c r="A683" s="160"/>
      <c r="B683" s="160"/>
      <c r="C683" s="161"/>
      <c r="D683" s="173"/>
      <c r="E683" s="160"/>
      <c r="F683" s="160"/>
      <c r="G683" s="160"/>
      <c r="H683" s="160"/>
      <c r="I683" s="160"/>
      <c r="J683" s="160"/>
      <c r="K683" s="160"/>
      <c r="L683" s="160"/>
      <c r="M683" s="160">
        <v>1</v>
      </c>
    </row>
    <row r="684" spans="1:13" s="163" customFormat="1">
      <c r="A684" s="160"/>
      <c r="B684" s="160"/>
      <c r="C684" s="161"/>
      <c r="D684" s="162"/>
      <c r="E684" s="160"/>
      <c r="F684" s="160"/>
      <c r="G684" s="160"/>
      <c r="H684" s="160"/>
      <c r="I684" s="160"/>
      <c r="J684" s="160"/>
      <c r="K684" s="160"/>
      <c r="L684" s="160"/>
      <c r="M684" s="160">
        <v>1</v>
      </c>
    </row>
    <row r="685" spans="1:13" s="163" customFormat="1">
      <c r="A685" s="160"/>
      <c r="B685" s="160"/>
      <c r="C685" s="161"/>
      <c r="D685" s="162"/>
      <c r="E685" s="160"/>
      <c r="F685" s="160"/>
      <c r="G685" s="160"/>
      <c r="H685" s="160"/>
      <c r="I685" s="160"/>
      <c r="J685" s="160"/>
      <c r="K685" s="160"/>
      <c r="L685" s="160"/>
      <c r="M685" s="160">
        <v>1</v>
      </c>
    </row>
    <row r="686" spans="1:13" s="163" customFormat="1">
      <c r="A686" s="160"/>
      <c r="B686" s="160"/>
      <c r="C686" s="161"/>
      <c r="D686" s="162"/>
      <c r="E686" s="160"/>
      <c r="F686" s="160"/>
      <c r="G686" s="160"/>
      <c r="H686" s="160"/>
      <c r="I686" s="160"/>
      <c r="J686" s="160"/>
      <c r="K686" s="160"/>
      <c r="L686" s="160"/>
      <c r="M686" s="160">
        <v>1</v>
      </c>
    </row>
    <row r="687" spans="1:13" s="163" customFormat="1">
      <c r="A687" s="160"/>
      <c r="B687" s="160"/>
      <c r="C687" s="161"/>
      <c r="D687" s="162"/>
      <c r="E687" s="160"/>
      <c r="F687" s="160"/>
      <c r="G687" s="160"/>
      <c r="H687" s="160"/>
      <c r="I687" s="160"/>
      <c r="J687" s="160"/>
      <c r="K687" s="160"/>
      <c r="L687" s="160"/>
      <c r="M687" s="160">
        <v>1</v>
      </c>
    </row>
    <row r="688" spans="1:13" s="163" customFormat="1">
      <c r="A688" s="160"/>
      <c r="B688" s="160"/>
      <c r="C688" s="161"/>
      <c r="D688" s="162"/>
      <c r="E688" s="160"/>
      <c r="F688" s="160"/>
      <c r="G688" s="160"/>
      <c r="H688" s="160"/>
      <c r="I688" s="160"/>
      <c r="J688" s="160"/>
      <c r="K688" s="160"/>
      <c r="L688" s="160"/>
      <c r="M688" s="160">
        <v>1</v>
      </c>
    </row>
    <row r="689" spans="1:13" s="163" customFormat="1">
      <c r="A689" s="160"/>
      <c r="B689" s="160"/>
      <c r="C689" s="161"/>
      <c r="D689" s="162"/>
      <c r="E689" s="160"/>
      <c r="F689" s="160"/>
      <c r="G689" s="160"/>
      <c r="H689" s="160"/>
      <c r="I689" s="160"/>
      <c r="J689" s="160"/>
      <c r="K689" s="160"/>
      <c r="L689" s="160"/>
      <c r="M689" s="160">
        <v>1</v>
      </c>
    </row>
    <row r="690" spans="1:13" s="163" customFormat="1">
      <c r="A690" s="160"/>
      <c r="B690" s="160"/>
      <c r="C690" s="161"/>
      <c r="D690" s="162"/>
      <c r="E690" s="160"/>
      <c r="F690" s="160"/>
      <c r="G690" s="160"/>
      <c r="H690" s="160"/>
      <c r="I690" s="160"/>
      <c r="J690" s="160"/>
      <c r="K690" s="160"/>
      <c r="L690" s="160"/>
      <c r="M690" s="160">
        <v>1</v>
      </c>
    </row>
    <row r="691" spans="1:13" s="163" customFormat="1">
      <c r="A691" s="160"/>
      <c r="B691" s="160"/>
      <c r="C691" s="161"/>
      <c r="D691" s="162"/>
      <c r="E691" s="160"/>
      <c r="F691" s="160"/>
      <c r="G691" s="160"/>
      <c r="H691" s="160"/>
      <c r="I691" s="160"/>
      <c r="J691" s="160"/>
      <c r="K691" s="160"/>
      <c r="L691" s="160"/>
      <c r="M691" s="160">
        <v>1</v>
      </c>
    </row>
    <row r="692" spans="1:13" s="163" customFormat="1">
      <c r="A692" s="160"/>
      <c r="B692" s="160"/>
      <c r="C692" s="161"/>
      <c r="D692" s="162"/>
      <c r="E692" s="160"/>
      <c r="F692" s="160"/>
      <c r="G692" s="160"/>
      <c r="H692" s="160"/>
      <c r="I692" s="160"/>
      <c r="J692" s="160"/>
      <c r="K692" s="160"/>
      <c r="L692" s="160"/>
      <c r="M692" s="160">
        <v>1</v>
      </c>
    </row>
    <row r="693" spans="1:13" s="163" customFormat="1">
      <c r="A693" s="160"/>
      <c r="B693" s="160"/>
      <c r="C693" s="161"/>
      <c r="D693" s="162"/>
      <c r="E693" s="160"/>
      <c r="F693" s="160"/>
      <c r="G693" s="160"/>
      <c r="H693" s="160"/>
      <c r="I693" s="160"/>
      <c r="J693" s="160"/>
      <c r="K693" s="160"/>
      <c r="L693" s="160"/>
      <c r="M693" s="160">
        <v>1</v>
      </c>
    </row>
    <row r="694" spans="1:13" s="163" customFormat="1">
      <c r="A694" s="160"/>
      <c r="B694" s="160"/>
      <c r="C694" s="161"/>
      <c r="D694" s="162"/>
      <c r="E694" s="160"/>
      <c r="F694" s="160"/>
      <c r="G694" s="160"/>
      <c r="H694" s="160"/>
      <c r="I694" s="160"/>
      <c r="J694" s="160"/>
      <c r="K694" s="160"/>
      <c r="L694" s="160"/>
      <c r="M694" s="160">
        <v>1</v>
      </c>
    </row>
    <row r="695" spans="1:13" s="163" customFormat="1">
      <c r="A695" s="160"/>
      <c r="B695" s="160"/>
      <c r="C695" s="161"/>
      <c r="D695" s="162"/>
      <c r="E695" s="160"/>
      <c r="F695" s="160"/>
      <c r="G695" s="160"/>
      <c r="H695" s="160"/>
      <c r="I695" s="160"/>
      <c r="J695" s="160"/>
      <c r="K695" s="160"/>
      <c r="L695" s="160"/>
      <c r="M695" s="160">
        <v>1</v>
      </c>
    </row>
    <row r="696" spans="1:13" s="163" customFormat="1">
      <c r="A696" s="160"/>
      <c r="B696" s="160"/>
      <c r="C696" s="161"/>
      <c r="D696" s="162"/>
      <c r="E696" s="160"/>
      <c r="F696" s="160"/>
      <c r="G696" s="160"/>
      <c r="H696" s="160"/>
      <c r="I696" s="160"/>
      <c r="J696" s="160"/>
      <c r="K696" s="160"/>
      <c r="L696" s="160"/>
      <c r="M696" s="160">
        <v>1</v>
      </c>
    </row>
    <row r="697" spans="1:13" s="163" customFormat="1">
      <c r="A697" s="160"/>
      <c r="B697" s="160"/>
      <c r="C697" s="161"/>
      <c r="D697" s="162"/>
      <c r="E697" s="160"/>
      <c r="F697" s="160"/>
      <c r="G697" s="160"/>
      <c r="H697" s="160"/>
      <c r="I697" s="160"/>
      <c r="J697" s="160"/>
      <c r="K697" s="160"/>
      <c r="L697" s="160"/>
      <c r="M697" s="160">
        <v>1</v>
      </c>
    </row>
    <row r="698" spans="1:13" s="163" customFormat="1">
      <c r="A698" s="160"/>
      <c r="B698" s="160"/>
      <c r="C698" s="161"/>
      <c r="D698" s="162"/>
      <c r="E698" s="160"/>
      <c r="F698" s="160"/>
      <c r="G698" s="160"/>
      <c r="H698" s="160"/>
      <c r="I698" s="160"/>
      <c r="J698" s="160"/>
      <c r="K698" s="160"/>
      <c r="L698" s="160"/>
      <c r="M698" s="160">
        <v>1</v>
      </c>
    </row>
    <row r="699" spans="1:13" s="163" customFormat="1">
      <c r="A699" s="160"/>
      <c r="B699" s="160"/>
      <c r="C699" s="161"/>
      <c r="D699" s="162"/>
      <c r="E699" s="160"/>
      <c r="F699" s="160"/>
      <c r="G699" s="160"/>
      <c r="H699" s="160"/>
      <c r="I699" s="160"/>
      <c r="J699" s="160"/>
      <c r="K699" s="160"/>
      <c r="L699" s="160"/>
      <c r="M699" s="160">
        <v>1</v>
      </c>
    </row>
    <row r="700" spans="1:13" s="163" customFormat="1">
      <c r="A700" s="160"/>
      <c r="B700" s="160"/>
      <c r="C700" s="161"/>
      <c r="D700" s="162"/>
      <c r="E700" s="160"/>
      <c r="F700" s="160"/>
      <c r="G700" s="160"/>
      <c r="H700" s="160"/>
      <c r="I700" s="160"/>
      <c r="J700" s="160"/>
      <c r="K700" s="160"/>
      <c r="L700" s="160"/>
      <c r="M700" s="160">
        <v>1</v>
      </c>
    </row>
    <row r="701" spans="1:13" s="163" customFormat="1">
      <c r="A701" s="160"/>
      <c r="B701" s="160"/>
      <c r="C701" s="161"/>
      <c r="D701" s="162"/>
      <c r="E701" s="160"/>
      <c r="F701" s="160"/>
      <c r="G701" s="160"/>
      <c r="H701" s="160"/>
      <c r="I701" s="160"/>
      <c r="J701" s="160"/>
      <c r="K701" s="160"/>
      <c r="L701" s="160"/>
      <c r="M701" s="160">
        <v>1</v>
      </c>
    </row>
    <row r="702" spans="1:13" s="163" customFormat="1">
      <c r="A702" s="160"/>
      <c r="B702" s="160"/>
      <c r="C702" s="161"/>
      <c r="D702" s="162"/>
      <c r="E702" s="160"/>
      <c r="F702" s="160"/>
      <c r="G702" s="160"/>
      <c r="H702" s="160"/>
      <c r="I702" s="160"/>
      <c r="J702" s="160"/>
      <c r="K702" s="160"/>
      <c r="L702" s="160"/>
      <c r="M702" s="160">
        <v>1</v>
      </c>
    </row>
    <row r="703" spans="1:13" s="163" customFormat="1">
      <c r="A703" s="160"/>
      <c r="B703" s="160"/>
      <c r="C703" s="161"/>
      <c r="D703" s="162"/>
      <c r="E703" s="160"/>
      <c r="F703" s="160"/>
      <c r="G703" s="160"/>
      <c r="H703" s="160"/>
      <c r="I703" s="160"/>
      <c r="J703" s="160"/>
      <c r="K703" s="160"/>
      <c r="L703" s="160"/>
      <c r="M703" s="160">
        <v>1</v>
      </c>
    </row>
    <row r="704" spans="1:13" s="163" customFormat="1">
      <c r="A704" s="160"/>
      <c r="B704" s="160"/>
      <c r="C704" s="161"/>
      <c r="D704" s="162"/>
      <c r="E704" s="160"/>
      <c r="F704" s="160"/>
      <c r="G704" s="160"/>
      <c r="H704" s="160"/>
      <c r="I704" s="160"/>
      <c r="J704" s="160"/>
      <c r="K704" s="160"/>
      <c r="L704" s="160"/>
      <c r="M704" s="160">
        <v>1</v>
      </c>
    </row>
    <row r="705" spans="1:13" s="163" customFormat="1">
      <c r="A705" s="160"/>
      <c r="B705" s="160"/>
      <c r="C705" s="161"/>
      <c r="D705" s="162"/>
      <c r="E705" s="160"/>
      <c r="F705" s="160"/>
      <c r="G705" s="160"/>
      <c r="H705" s="160"/>
      <c r="I705" s="160"/>
      <c r="J705" s="160"/>
      <c r="K705" s="160"/>
      <c r="L705" s="160"/>
      <c r="M705" s="160">
        <v>1</v>
      </c>
    </row>
    <row r="706" spans="1:13" s="163" customFormat="1">
      <c r="A706" s="160"/>
      <c r="B706" s="160"/>
      <c r="C706" s="161"/>
      <c r="D706" s="162"/>
      <c r="E706" s="160"/>
      <c r="F706" s="160"/>
      <c r="G706" s="160"/>
      <c r="H706" s="160"/>
      <c r="I706" s="160"/>
      <c r="J706" s="160"/>
      <c r="K706" s="160"/>
      <c r="L706" s="160"/>
      <c r="M706" s="160">
        <v>1</v>
      </c>
    </row>
    <row r="707" spans="1:13" s="163" customFormat="1">
      <c r="A707" s="160"/>
      <c r="B707" s="160"/>
      <c r="C707" s="161"/>
      <c r="D707" s="162"/>
      <c r="E707" s="160"/>
      <c r="F707" s="160"/>
      <c r="G707" s="160"/>
      <c r="H707" s="160"/>
      <c r="I707" s="160"/>
      <c r="J707" s="160"/>
      <c r="K707" s="160"/>
      <c r="L707" s="160"/>
      <c r="M707" s="160">
        <v>1</v>
      </c>
    </row>
    <row r="708" spans="1:13" s="163" customFormat="1">
      <c r="A708" s="160"/>
      <c r="B708" s="160"/>
      <c r="C708" s="161"/>
      <c r="D708" s="162"/>
      <c r="E708" s="160"/>
      <c r="F708" s="160"/>
      <c r="G708" s="160"/>
      <c r="H708" s="160"/>
      <c r="I708" s="160"/>
      <c r="J708" s="160"/>
      <c r="K708" s="160"/>
      <c r="L708" s="160"/>
      <c r="M708" s="160">
        <v>1</v>
      </c>
    </row>
    <row r="709" spans="1:13" s="163" customFormat="1">
      <c r="A709" s="160"/>
      <c r="B709" s="160"/>
      <c r="C709" s="161"/>
      <c r="D709" s="162"/>
      <c r="E709" s="160"/>
      <c r="F709" s="160"/>
      <c r="G709" s="160"/>
      <c r="H709" s="160"/>
      <c r="I709" s="160"/>
      <c r="J709" s="160"/>
      <c r="K709" s="160"/>
      <c r="L709" s="160"/>
      <c r="M709" s="160">
        <v>1</v>
      </c>
    </row>
    <row r="710" spans="1:13" s="163" customFormat="1">
      <c r="A710" s="160"/>
      <c r="B710" s="160"/>
      <c r="C710" s="161"/>
      <c r="D710" s="162"/>
      <c r="E710" s="160"/>
      <c r="F710" s="160"/>
      <c r="G710" s="160"/>
      <c r="H710" s="160"/>
      <c r="I710" s="160"/>
      <c r="J710" s="160"/>
      <c r="K710" s="160"/>
      <c r="L710" s="160"/>
      <c r="M710" s="160">
        <v>1</v>
      </c>
    </row>
    <row r="711" spans="1:13" s="163" customFormat="1">
      <c r="A711" s="160"/>
      <c r="B711" s="160"/>
      <c r="C711" s="161"/>
      <c r="D711" s="162"/>
      <c r="E711" s="160"/>
      <c r="F711" s="160"/>
      <c r="G711" s="160"/>
      <c r="H711" s="160"/>
      <c r="I711" s="160"/>
      <c r="J711" s="160"/>
      <c r="K711" s="160"/>
      <c r="L711" s="160"/>
      <c r="M711" s="160">
        <v>1</v>
      </c>
    </row>
    <row r="712" spans="1:13" s="163" customFormat="1">
      <c r="A712" s="160"/>
      <c r="B712" s="160"/>
      <c r="C712" s="161"/>
      <c r="D712" s="162"/>
      <c r="E712" s="160"/>
      <c r="F712" s="160"/>
      <c r="G712" s="160"/>
      <c r="H712" s="160"/>
      <c r="I712" s="160"/>
      <c r="J712" s="160"/>
      <c r="K712" s="160"/>
      <c r="L712" s="160"/>
      <c r="M712" s="160">
        <v>1</v>
      </c>
    </row>
    <row r="713" spans="1:13" s="163" customFormat="1">
      <c r="A713" s="160"/>
      <c r="B713" s="160"/>
      <c r="C713" s="161"/>
      <c r="D713" s="162"/>
      <c r="E713" s="160"/>
      <c r="F713" s="160"/>
      <c r="G713" s="160"/>
      <c r="H713" s="160"/>
      <c r="I713" s="160"/>
      <c r="J713" s="160"/>
      <c r="K713" s="160"/>
      <c r="L713" s="160"/>
      <c r="M713" s="160">
        <v>1</v>
      </c>
    </row>
    <row r="714" spans="1:13" s="163" customFormat="1">
      <c r="A714" s="160"/>
      <c r="B714" s="160"/>
      <c r="C714" s="161"/>
      <c r="D714" s="162"/>
      <c r="E714" s="160"/>
      <c r="F714" s="160"/>
      <c r="G714" s="160"/>
      <c r="H714" s="160"/>
      <c r="I714" s="160"/>
      <c r="J714" s="160"/>
      <c r="K714" s="160"/>
      <c r="L714" s="160"/>
      <c r="M714" s="160">
        <v>1</v>
      </c>
    </row>
    <row r="715" spans="1:13" s="163" customFormat="1">
      <c r="A715" s="160"/>
      <c r="B715" s="160"/>
      <c r="C715" s="161"/>
      <c r="D715" s="162"/>
      <c r="E715" s="160"/>
      <c r="F715" s="160"/>
      <c r="G715" s="160"/>
      <c r="H715" s="160"/>
      <c r="I715" s="160"/>
      <c r="J715" s="160"/>
      <c r="K715" s="160"/>
      <c r="L715" s="160"/>
      <c r="M715" s="160">
        <v>1</v>
      </c>
    </row>
    <row r="716" spans="1:13" s="163" customFormat="1">
      <c r="A716" s="160"/>
      <c r="B716" s="160"/>
      <c r="C716" s="161"/>
      <c r="D716" s="162"/>
      <c r="E716" s="160"/>
      <c r="F716" s="160"/>
      <c r="G716" s="160"/>
      <c r="H716" s="160"/>
      <c r="I716" s="160"/>
      <c r="J716" s="160"/>
      <c r="K716" s="160"/>
      <c r="L716" s="160"/>
      <c r="M716" s="160">
        <v>1</v>
      </c>
    </row>
    <row r="717" spans="1:13" s="163" customFormat="1">
      <c r="A717" s="160"/>
      <c r="B717" s="160"/>
      <c r="C717" s="161"/>
      <c r="D717" s="162"/>
      <c r="E717" s="160"/>
      <c r="F717" s="160"/>
      <c r="G717" s="160"/>
      <c r="H717" s="160"/>
      <c r="I717" s="160"/>
      <c r="J717" s="160"/>
      <c r="K717" s="160"/>
      <c r="L717" s="160"/>
      <c r="M717" s="160">
        <v>1</v>
      </c>
    </row>
    <row r="718" spans="1:13" s="163" customFormat="1">
      <c r="A718" s="160"/>
      <c r="B718" s="160"/>
      <c r="C718" s="161"/>
      <c r="D718" s="162"/>
      <c r="E718" s="160"/>
      <c r="F718" s="160"/>
      <c r="G718" s="160"/>
      <c r="H718" s="160"/>
      <c r="I718" s="160"/>
      <c r="J718" s="160"/>
      <c r="K718" s="160"/>
      <c r="L718" s="160"/>
      <c r="M718" s="160">
        <v>1</v>
      </c>
    </row>
    <row r="719" spans="1:13" s="163" customFormat="1">
      <c r="A719" s="160"/>
      <c r="B719" s="160"/>
      <c r="C719" s="161"/>
      <c r="D719" s="162"/>
      <c r="E719" s="160"/>
      <c r="F719" s="160"/>
      <c r="G719" s="160"/>
      <c r="H719" s="160"/>
      <c r="I719" s="160"/>
      <c r="J719" s="160"/>
      <c r="K719" s="160"/>
      <c r="L719" s="160"/>
      <c r="M719" s="160">
        <v>1</v>
      </c>
    </row>
    <row r="720" spans="1:13" s="163" customFormat="1">
      <c r="A720" s="160"/>
      <c r="B720" s="160"/>
      <c r="C720" s="161"/>
      <c r="D720" s="162"/>
      <c r="E720" s="160"/>
      <c r="F720" s="160"/>
      <c r="G720" s="160"/>
      <c r="H720" s="160"/>
      <c r="I720" s="160"/>
      <c r="J720" s="160"/>
      <c r="K720" s="160"/>
      <c r="L720" s="160"/>
      <c r="M720" s="160">
        <v>1</v>
      </c>
    </row>
    <row r="721" spans="1:13" s="163" customFormat="1">
      <c r="A721" s="160"/>
      <c r="B721" s="160"/>
      <c r="C721" s="161"/>
      <c r="D721" s="162"/>
      <c r="E721" s="160"/>
      <c r="F721" s="160"/>
      <c r="G721" s="160"/>
      <c r="H721" s="160"/>
      <c r="I721" s="160"/>
      <c r="J721" s="160"/>
      <c r="K721" s="160"/>
      <c r="L721" s="160"/>
      <c r="M721" s="160">
        <v>1</v>
      </c>
    </row>
    <row r="722" spans="1:13" s="163" customFormat="1">
      <c r="A722" s="160"/>
      <c r="B722" s="160"/>
      <c r="C722" s="161"/>
      <c r="D722" s="162"/>
      <c r="E722" s="160"/>
      <c r="F722" s="160"/>
      <c r="G722" s="160"/>
      <c r="H722" s="160"/>
      <c r="I722" s="160"/>
      <c r="J722" s="160"/>
      <c r="K722" s="160"/>
      <c r="L722" s="160"/>
      <c r="M722" s="160">
        <v>1</v>
      </c>
    </row>
    <row r="723" spans="1:13" s="163" customFormat="1">
      <c r="A723" s="160"/>
      <c r="B723" s="160"/>
      <c r="C723" s="161"/>
      <c r="D723" s="162"/>
      <c r="E723" s="160"/>
      <c r="F723" s="160"/>
      <c r="G723" s="160"/>
      <c r="H723" s="160"/>
      <c r="I723" s="160"/>
      <c r="J723" s="160"/>
      <c r="K723" s="160"/>
      <c r="L723" s="160"/>
      <c r="M723" s="160">
        <v>1</v>
      </c>
    </row>
    <row r="724" spans="1:13" s="163" customFormat="1">
      <c r="A724" s="160"/>
      <c r="B724" s="160"/>
      <c r="C724" s="161"/>
      <c r="D724" s="162"/>
      <c r="E724" s="160"/>
      <c r="F724" s="160"/>
      <c r="G724" s="160"/>
      <c r="H724" s="160"/>
      <c r="I724" s="160"/>
      <c r="J724" s="160"/>
      <c r="K724" s="160"/>
      <c r="L724" s="160"/>
      <c r="M724" s="160">
        <v>1</v>
      </c>
    </row>
    <row r="725" spans="1:13" s="163" customFormat="1">
      <c r="A725" s="160"/>
      <c r="B725" s="160"/>
      <c r="C725" s="161"/>
      <c r="D725" s="162"/>
      <c r="E725" s="160"/>
      <c r="F725" s="160"/>
      <c r="G725" s="160"/>
      <c r="H725" s="160"/>
      <c r="I725" s="160"/>
      <c r="J725" s="160"/>
      <c r="K725" s="160"/>
      <c r="L725" s="160"/>
      <c r="M725" s="160">
        <v>1</v>
      </c>
    </row>
    <row r="726" spans="1:13" s="163" customFormat="1">
      <c r="A726" s="160"/>
      <c r="B726" s="160"/>
      <c r="C726" s="161"/>
      <c r="D726" s="162"/>
      <c r="E726" s="160"/>
      <c r="F726" s="160"/>
      <c r="G726" s="160"/>
      <c r="H726" s="160"/>
      <c r="I726" s="160"/>
      <c r="J726" s="160"/>
      <c r="K726" s="160"/>
      <c r="L726" s="160"/>
      <c r="M726" s="160">
        <v>1</v>
      </c>
    </row>
    <row r="727" spans="1:13" s="163" customFormat="1">
      <c r="A727" s="160"/>
      <c r="B727" s="160"/>
      <c r="C727" s="161"/>
      <c r="D727" s="162"/>
      <c r="E727" s="160"/>
      <c r="F727" s="160"/>
      <c r="G727" s="160"/>
      <c r="H727" s="160"/>
      <c r="I727" s="160"/>
      <c r="J727" s="160"/>
      <c r="K727" s="160"/>
      <c r="L727" s="160"/>
      <c r="M727" s="160">
        <v>1</v>
      </c>
    </row>
    <row r="728" spans="1:13" s="163" customFormat="1">
      <c r="A728" s="160"/>
      <c r="B728" s="160"/>
      <c r="C728" s="161"/>
      <c r="D728" s="162"/>
      <c r="E728" s="160"/>
      <c r="F728" s="160"/>
      <c r="G728" s="160"/>
      <c r="H728" s="160"/>
      <c r="I728" s="160"/>
      <c r="J728" s="160"/>
      <c r="K728" s="160"/>
      <c r="L728" s="160"/>
      <c r="M728" s="160">
        <v>1</v>
      </c>
    </row>
    <row r="729" spans="1:13" s="163" customFormat="1">
      <c r="A729" s="160"/>
      <c r="B729" s="160"/>
      <c r="C729" s="161"/>
      <c r="D729" s="162"/>
      <c r="E729" s="160"/>
      <c r="F729" s="160"/>
      <c r="G729" s="160"/>
      <c r="H729" s="160"/>
      <c r="I729" s="160"/>
      <c r="J729" s="160"/>
      <c r="K729" s="160"/>
      <c r="L729" s="160"/>
      <c r="M729" s="160">
        <v>1</v>
      </c>
    </row>
    <row r="730" spans="1:13" s="163" customFormat="1">
      <c r="A730" s="160"/>
      <c r="B730" s="160"/>
      <c r="C730" s="161"/>
      <c r="D730" s="162"/>
      <c r="E730" s="160"/>
      <c r="F730" s="160"/>
      <c r="G730" s="160"/>
      <c r="H730" s="160"/>
      <c r="I730" s="160"/>
      <c r="J730" s="160"/>
      <c r="K730" s="160"/>
      <c r="L730" s="160"/>
      <c r="M730" s="160">
        <v>1</v>
      </c>
    </row>
    <row r="731" spans="1:13" s="163" customFormat="1">
      <c r="A731" s="160"/>
      <c r="B731" s="160"/>
      <c r="C731" s="161"/>
      <c r="D731" s="162"/>
      <c r="E731" s="160"/>
      <c r="F731" s="160"/>
      <c r="G731" s="160"/>
      <c r="H731" s="160"/>
      <c r="I731" s="160"/>
      <c r="J731" s="160"/>
      <c r="K731" s="160"/>
      <c r="L731" s="160"/>
      <c r="M731" s="160">
        <v>1</v>
      </c>
    </row>
    <row r="732" spans="1:13" s="163" customFormat="1">
      <c r="A732" s="160"/>
      <c r="B732" s="160"/>
      <c r="C732" s="161"/>
      <c r="D732" s="162"/>
      <c r="E732" s="160"/>
      <c r="F732" s="160"/>
      <c r="G732" s="160"/>
      <c r="H732" s="160"/>
      <c r="I732" s="160"/>
      <c r="J732" s="160"/>
      <c r="K732" s="160"/>
      <c r="L732" s="160"/>
      <c r="M732" s="160">
        <v>1</v>
      </c>
    </row>
    <row r="733" spans="1:13" s="163" customFormat="1">
      <c r="A733" s="160"/>
      <c r="B733" s="160"/>
      <c r="C733" s="161"/>
      <c r="D733" s="162"/>
      <c r="E733" s="160"/>
      <c r="F733" s="160"/>
      <c r="G733" s="160"/>
      <c r="H733" s="160"/>
      <c r="I733" s="160"/>
      <c r="J733" s="160"/>
      <c r="K733" s="160"/>
      <c r="L733" s="160"/>
      <c r="M733" s="160">
        <v>1</v>
      </c>
    </row>
    <row r="734" spans="1:13" s="163" customFormat="1">
      <c r="A734" s="160"/>
      <c r="B734" s="160"/>
      <c r="C734" s="161"/>
      <c r="D734" s="162"/>
      <c r="E734" s="160"/>
      <c r="F734" s="160"/>
      <c r="G734" s="160"/>
      <c r="H734" s="160"/>
      <c r="I734" s="160"/>
      <c r="J734" s="160"/>
      <c r="K734" s="160"/>
      <c r="L734" s="160"/>
      <c r="M734" s="160">
        <v>1</v>
      </c>
    </row>
    <row r="735" spans="1:13" s="163" customFormat="1">
      <c r="A735" s="160"/>
      <c r="B735" s="160"/>
      <c r="C735" s="161"/>
      <c r="D735" s="162"/>
      <c r="E735" s="160"/>
      <c r="F735" s="160"/>
      <c r="G735" s="160"/>
      <c r="H735" s="160"/>
      <c r="I735" s="160"/>
      <c r="J735" s="160"/>
      <c r="K735" s="160"/>
      <c r="L735" s="160"/>
      <c r="M735" s="160">
        <v>1</v>
      </c>
    </row>
    <row r="736" spans="1:13" s="163" customFormat="1">
      <c r="A736" s="160"/>
      <c r="B736" s="160"/>
      <c r="C736" s="161"/>
      <c r="D736" s="162"/>
      <c r="E736" s="160"/>
      <c r="F736" s="160"/>
      <c r="G736" s="160"/>
      <c r="H736" s="160"/>
      <c r="I736" s="160"/>
      <c r="J736" s="160"/>
      <c r="K736" s="160"/>
      <c r="L736" s="160"/>
      <c r="M736" s="160">
        <v>1</v>
      </c>
    </row>
    <row r="737" spans="1:13" s="163" customFormat="1">
      <c r="A737" s="160"/>
      <c r="B737" s="160"/>
      <c r="C737" s="161"/>
      <c r="D737" s="162"/>
      <c r="E737" s="160"/>
      <c r="F737" s="160"/>
      <c r="G737" s="160"/>
      <c r="H737" s="160"/>
      <c r="I737" s="160"/>
      <c r="J737" s="160"/>
      <c r="K737" s="160"/>
      <c r="L737" s="160"/>
      <c r="M737" s="160">
        <v>1</v>
      </c>
    </row>
    <row r="738" spans="1:13" s="163" customFormat="1">
      <c r="A738" s="160"/>
      <c r="B738" s="160"/>
      <c r="C738" s="161"/>
      <c r="D738" s="162"/>
      <c r="E738" s="160"/>
      <c r="F738" s="160"/>
      <c r="G738" s="160"/>
      <c r="H738" s="160"/>
      <c r="I738" s="160"/>
      <c r="J738" s="160"/>
      <c r="K738" s="160"/>
      <c r="L738" s="160"/>
      <c r="M738" s="160">
        <v>1</v>
      </c>
    </row>
    <row r="739" spans="1:13" s="163" customFormat="1">
      <c r="A739" s="160"/>
      <c r="B739" s="160"/>
      <c r="C739" s="161"/>
      <c r="D739" s="162"/>
      <c r="E739" s="160"/>
      <c r="F739" s="160"/>
      <c r="G739" s="160"/>
      <c r="H739" s="160"/>
      <c r="I739" s="160"/>
      <c r="J739" s="160"/>
      <c r="K739" s="160"/>
      <c r="L739" s="160"/>
      <c r="M739" s="160">
        <v>1</v>
      </c>
    </row>
    <row r="740" spans="1:13" s="163" customFormat="1">
      <c r="A740" s="160"/>
      <c r="B740" s="160"/>
      <c r="C740" s="161"/>
      <c r="D740" s="162"/>
      <c r="E740" s="160"/>
      <c r="F740" s="160"/>
      <c r="G740" s="160"/>
      <c r="H740" s="160"/>
      <c r="I740" s="160"/>
      <c r="J740" s="160"/>
      <c r="K740" s="160"/>
      <c r="L740" s="160"/>
      <c r="M740" s="160">
        <v>1</v>
      </c>
    </row>
    <row r="741" spans="1:13" s="163" customFormat="1">
      <c r="A741" s="160"/>
      <c r="B741" s="160"/>
      <c r="C741" s="161"/>
      <c r="D741" s="162"/>
      <c r="E741" s="160"/>
      <c r="F741" s="160"/>
      <c r="G741" s="160"/>
      <c r="H741" s="160"/>
      <c r="I741" s="160"/>
      <c r="J741" s="160"/>
      <c r="K741" s="160"/>
      <c r="L741" s="160"/>
      <c r="M741" s="160">
        <v>1</v>
      </c>
    </row>
    <row r="742" spans="1:13" s="163" customFormat="1">
      <c r="A742" s="160"/>
      <c r="B742" s="160"/>
      <c r="C742" s="161"/>
      <c r="D742" s="162"/>
      <c r="E742" s="160"/>
      <c r="F742" s="160"/>
      <c r="G742" s="160"/>
      <c r="H742" s="160"/>
      <c r="I742" s="160"/>
      <c r="J742" s="160"/>
      <c r="K742" s="160"/>
      <c r="L742" s="160"/>
      <c r="M742" s="160">
        <v>1</v>
      </c>
    </row>
    <row r="743" spans="1:13" s="163" customFormat="1">
      <c r="A743" s="160"/>
      <c r="B743" s="160"/>
      <c r="C743" s="161"/>
      <c r="D743" s="162"/>
      <c r="E743" s="165"/>
      <c r="F743" s="160"/>
      <c r="G743" s="160"/>
      <c r="H743" s="160"/>
      <c r="I743" s="160"/>
      <c r="J743" s="160"/>
      <c r="K743" s="160"/>
      <c r="L743" s="160"/>
      <c r="M743" s="160">
        <v>1</v>
      </c>
    </row>
    <row r="744" spans="1:13" s="163" customFormat="1">
      <c r="A744" s="160"/>
      <c r="B744" s="160"/>
      <c r="C744" s="161"/>
      <c r="D744" s="162"/>
      <c r="E744" s="160"/>
      <c r="F744" s="160"/>
      <c r="G744" s="160"/>
      <c r="H744" s="160"/>
      <c r="I744" s="160"/>
      <c r="J744" s="160"/>
      <c r="K744" s="160"/>
      <c r="L744" s="160"/>
      <c r="M744" s="160">
        <v>1</v>
      </c>
    </row>
    <row r="745" spans="1:13" s="163" customFormat="1">
      <c r="A745" s="160"/>
      <c r="B745" s="160"/>
      <c r="C745" s="161"/>
      <c r="D745" s="162"/>
      <c r="E745" s="160"/>
      <c r="F745" s="160"/>
      <c r="G745" s="160"/>
      <c r="H745" s="160"/>
      <c r="I745" s="160"/>
      <c r="J745" s="160"/>
      <c r="K745" s="160"/>
      <c r="L745" s="160"/>
      <c r="M745" s="160">
        <v>1</v>
      </c>
    </row>
    <row r="746" spans="1:13" s="163" customFormat="1">
      <c r="A746" s="160"/>
      <c r="B746" s="160"/>
      <c r="C746" s="161"/>
      <c r="D746" s="162"/>
      <c r="E746" s="160"/>
      <c r="F746" s="160"/>
      <c r="G746" s="160"/>
      <c r="H746" s="160"/>
      <c r="I746" s="160"/>
      <c r="J746" s="160"/>
      <c r="K746" s="160"/>
      <c r="L746" s="160"/>
      <c r="M746" s="160">
        <v>1</v>
      </c>
    </row>
    <row r="747" spans="1:13" s="163" customFormat="1">
      <c r="A747" s="160"/>
      <c r="B747" s="160"/>
      <c r="C747" s="161"/>
      <c r="D747" s="162"/>
      <c r="E747" s="160"/>
      <c r="F747" s="160"/>
      <c r="G747" s="160"/>
      <c r="H747" s="160"/>
      <c r="I747" s="160"/>
      <c r="J747" s="160"/>
      <c r="K747" s="160"/>
      <c r="L747" s="160"/>
      <c r="M747" s="160">
        <v>1</v>
      </c>
    </row>
    <row r="748" spans="1:13" s="163" customFormat="1">
      <c r="A748" s="160"/>
      <c r="B748" s="160"/>
      <c r="C748" s="161"/>
      <c r="E748" s="160"/>
      <c r="F748" s="160"/>
      <c r="G748" s="160"/>
      <c r="H748" s="160"/>
      <c r="I748" s="160"/>
      <c r="J748" s="160"/>
      <c r="K748" s="160"/>
      <c r="L748" s="160"/>
      <c r="M748" s="160">
        <v>1.2</v>
      </c>
    </row>
    <row r="749" spans="1:13" s="163" customFormat="1">
      <c r="A749" s="160"/>
      <c r="B749" s="160"/>
      <c r="C749" s="161"/>
      <c r="D749" s="162"/>
      <c r="E749" s="165"/>
      <c r="F749" s="160"/>
      <c r="G749" s="160"/>
      <c r="H749" s="160"/>
      <c r="I749" s="160"/>
      <c r="J749" s="160"/>
      <c r="K749" s="160"/>
      <c r="L749" s="160"/>
      <c r="M749" s="160">
        <v>1</v>
      </c>
    </row>
    <row r="750" spans="1:13" s="163" customFormat="1">
      <c r="A750" s="160"/>
      <c r="B750" s="160"/>
      <c r="C750" s="161"/>
      <c r="D750" s="162"/>
      <c r="E750" s="165"/>
      <c r="F750" s="160"/>
      <c r="G750" s="160"/>
      <c r="H750" s="160"/>
      <c r="I750" s="160"/>
      <c r="J750" s="160"/>
      <c r="K750" s="160"/>
      <c r="L750" s="160"/>
      <c r="M750" s="160">
        <v>1</v>
      </c>
    </row>
    <row r="751" spans="1:13" s="163" customFormat="1">
      <c r="A751" s="160"/>
      <c r="B751" s="160"/>
      <c r="C751" s="161"/>
      <c r="D751" s="162"/>
      <c r="E751" s="160"/>
      <c r="F751" s="160"/>
      <c r="G751" s="171"/>
      <c r="H751" s="160"/>
      <c r="I751" s="160"/>
      <c r="J751" s="160"/>
      <c r="K751" s="160"/>
      <c r="L751" s="160"/>
      <c r="M751" s="160">
        <v>1</v>
      </c>
    </row>
    <row r="752" spans="1:13" s="163" customFormat="1">
      <c r="A752" s="171"/>
      <c r="B752" s="171"/>
      <c r="C752" s="161"/>
      <c r="D752" s="173"/>
      <c r="E752" s="160"/>
      <c r="F752" s="160"/>
      <c r="G752" s="160"/>
      <c r="H752" s="160"/>
      <c r="I752" s="160"/>
      <c r="J752" s="160"/>
      <c r="K752" s="160"/>
      <c r="L752" s="160"/>
      <c r="M752" s="160">
        <v>1</v>
      </c>
    </row>
    <row r="753" spans="1:13" s="163" customFormat="1">
      <c r="A753" s="171"/>
      <c r="B753" s="171"/>
      <c r="C753" s="161"/>
      <c r="D753" s="173"/>
      <c r="E753" s="160"/>
      <c r="F753" s="160"/>
      <c r="G753" s="160"/>
      <c r="H753" s="160"/>
      <c r="I753" s="160"/>
      <c r="J753" s="160"/>
      <c r="K753" s="160"/>
      <c r="L753" s="160"/>
      <c r="M753" s="160">
        <v>1</v>
      </c>
    </row>
    <row r="754" spans="1:13" s="163" customFormat="1">
      <c r="A754" s="160"/>
      <c r="B754" s="160"/>
      <c r="C754" s="161"/>
      <c r="D754" s="173"/>
      <c r="E754" s="160"/>
      <c r="F754" s="160"/>
      <c r="G754" s="171"/>
      <c r="H754" s="160"/>
      <c r="I754" s="160"/>
      <c r="J754" s="160"/>
      <c r="K754" s="160"/>
      <c r="L754" s="160"/>
      <c r="M754" s="160">
        <v>1</v>
      </c>
    </row>
    <row r="755" spans="1:13" s="163" customFormat="1">
      <c r="A755" s="160"/>
      <c r="B755" s="160"/>
      <c r="C755" s="161"/>
      <c r="D755" s="173"/>
      <c r="E755" s="160"/>
      <c r="F755" s="160"/>
      <c r="G755" s="171"/>
      <c r="H755" s="160"/>
      <c r="I755" s="160"/>
      <c r="J755" s="160"/>
      <c r="K755" s="160"/>
      <c r="L755" s="160"/>
      <c r="M755" s="160">
        <v>1</v>
      </c>
    </row>
    <row r="756" spans="1:13" s="163" customFormat="1">
      <c r="A756" s="160"/>
      <c r="B756" s="160"/>
      <c r="C756" s="161"/>
      <c r="D756" s="162"/>
      <c r="E756" s="161"/>
      <c r="F756" s="160"/>
      <c r="G756" s="160"/>
      <c r="H756" s="160"/>
      <c r="I756" s="160"/>
      <c r="J756" s="160"/>
      <c r="K756" s="160"/>
      <c r="L756" s="160"/>
      <c r="M756" s="160">
        <v>1</v>
      </c>
    </row>
    <row r="757" spans="1:13" s="163" customFormat="1">
      <c r="A757" s="160"/>
      <c r="B757" s="160"/>
      <c r="C757" s="161"/>
      <c r="D757" s="178"/>
      <c r="E757" s="161"/>
      <c r="F757" s="160"/>
      <c r="G757" s="160"/>
      <c r="H757" s="160"/>
      <c r="I757" s="160"/>
      <c r="J757" s="160"/>
      <c r="K757" s="160"/>
      <c r="L757" s="160"/>
      <c r="M757" s="160">
        <v>1</v>
      </c>
    </row>
    <row r="758" spans="1:13" s="163" customFormat="1">
      <c r="A758" s="160"/>
      <c r="B758" s="160"/>
      <c r="C758" s="161"/>
      <c r="D758" s="178"/>
      <c r="E758" s="161"/>
      <c r="F758" s="160"/>
      <c r="G758" s="160"/>
      <c r="H758" s="160"/>
      <c r="I758" s="160"/>
      <c r="J758" s="160"/>
      <c r="K758" s="160"/>
      <c r="L758" s="160"/>
      <c r="M758" s="160">
        <v>1</v>
      </c>
    </row>
    <row r="759" spans="1:13" s="163" customFormat="1">
      <c r="A759" s="160"/>
      <c r="B759" s="160"/>
      <c r="C759" s="161"/>
      <c r="D759" s="178"/>
      <c r="E759" s="161"/>
      <c r="F759" s="160"/>
      <c r="G759" s="160"/>
      <c r="H759" s="160"/>
      <c r="I759" s="160"/>
      <c r="J759" s="160"/>
      <c r="K759" s="160"/>
      <c r="L759" s="160"/>
      <c r="M759" s="160">
        <v>1</v>
      </c>
    </row>
    <row r="760" spans="1:13" s="163" customFormat="1">
      <c r="A760" s="160"/>
      <c r="B760" s="160"/>
      <c r="C760" s="161"/>
      <c r="D760" s="178"/>
      <c r="E760" s="161"/>
      <c r="F760" s="160"/>
      <c r="G760" s="160"/>
      <c r="H760" s="160"/>
      <c r="I760" s="160"/>
      <c r="J760" s="160"/>
      <c r="K760" s="160"/>
      <c r="L760" s="160"/>
      <c r="M760" s="160">
        <v>1</v>
      </c>
    </row>
    <row r="761" spans="1:13" s="163" customFormat="1">
      <c r="A761" s="160"/>
      <c r="B761" s="160"/>
      <c r="C761" s="161"/>
      <c r="D761" s="178"/>
      <c r="E761" s="161"/>
      <c r="F761" s="160"/>
      <c r="G761" s="160"/>
      <c r="H761" s="160"/>
      <c r="I761" s="160"/>
      <c r="J761" s="160"/>
      <c r="K761" s="160"/>
      <c r="L761" s="160"/>
      <c r="M761" s="160">
        <v>1</v>
      </c>
    </row>
    <row r="762" spans="1:13" s="163" customFormat="1">
      <c r="A762" s="160"/>
      <c r="B762" s="160"/>
      <c r="C762" s="161"/>
      <c r="D762" s="178"/>
      <c r="E762" s="161"/>
      <c r="F762" s="160"/>
      <c r="G762" s="160"/>
      <c r="H762" s="160"/>
      <c r="I762" s="160"/>
      <c r="J762" s="160"/>
      <c r="K762" s="160"/>
      <c r="L762" s="160"/>
      <c r="M762" s="160">
        <v>1</v>
      </c>
    </row>
    <row r="763" spans="1:13" s="163" customFormat="1">
      <c r="A763" s="160"/>
      <c r="B763" s="160"/>
      <c r="C763" s="161"/>
      <c r="D763" s="173"/>
      <c r="E763" s="179"/>
      <c r="F763" s="160"/>
      <c r="G763" s="160"/>
      <c r="H763" s="160"/>
      <c r="I763" s="160"/>
      <c r="J763" s="160"/>
      <c r="K763" s="160"/>
      <c r="L763" s="160"/>
      <c r="M763" s="160">
        <v>1</v>
      </c>
    </row>
    <row r="764" spans="1:13" s="163" customFormat="1">
      <c r="A764" s="171"/>
      <c r="B764" s="171"/>
      <c r="C764" s="179"/>
      <c r="D764" s="162"/>
      <c r="E764" s="179"/>
      <c r="F764" s="160"/>
      <c r="G764" s="160"/>
      <c r="H764" s="160"/>
      <c r="I764" s="160"/>
      <c r="J764" s="160"/>
      <c r="K764" s="160"/>
      <c r="L764" s="160"/>
      <c r="M764" s="160">
        <v>1</v>
      </c>
    </row>
    <row r="765" spans="1:13" s="163" customFormat="1">
      <c r="A765" s="160"/>
      <c r="B765" s="160"/>
      <c r="C765" s="161"/>
      <c r="D765" s="173"/>
      <c r="E765" s="179"/>
      <c r="F765" s="160"/>
      <c r="G765" s="160"/>
      <c r="H765" s="160"/>
      <c r="I765" s="160"/>
      <c r="J765" s="160"/>
      <c r="K765" s="160"/>
      <c r="L765" s="160"/>
      <c r="M765" s="160">
        <v>1</v>
      </c>
    </row>
    <row r="766" spans="1:13" s="163" customFormat="1">
      <c r="A766" s="160"/>
      <c r="B766" s="160"/>
      <c r="C766" s="161"/>
      <c r="D766" s="173"/>
      <c r="E766" s="179"/>
      <c r="F766" s="160"/>
      <c r="G766" s="160"/>
      <c r="H766" s="160"/>
      <c r="I766" s="160"/>
      <c r="J766" s="160"/>
      <c r="K766" s="160"/>
      <c r="L766" s="160"/>
      <c r="M766" s="160">
        <v>1</v>
      </c>
    </row>
    <row r="767" spans="1:13" s="163" customFormat="1">
      <c r="A767" s="160"/>
      <c r="B767" s="160"/>
      <c r="C767" s="165"/>
      <c r="D767" s="186"/>
      <c r="E767" s="174"/>
      <c r="F767" s="160"/>
      <c r="G767" s="160"/>
      <c r="H767" s="160"/>
      <c r="I767" s="160"/>
      <c r="J767" s="160"/>
      <c r="K767" s="175"/>
      <c r="L767" s="160"/>
      <c r="M767" s="160">
        <v>1</v>
      </c>
    </row>
    <row r="768" spans="1:13" s="163" customFormat="1">
      <c r="A768" s="160"/>
      <c r="B768" s="160"/>
      <c r="C768" s="165"/>
      <c r="D768" s="186"/>
      <c r="E768" s="174"/>
      <c r="F768" s="160"/>
      <c r="G768" s="160"/>
      <c r="H768" s="160"/>
      <c r="I768" s="160"/>
      <c r="J768" s="160"/>
      <c r="K768" s="175"/>
      <c r="L768" s="160"/>
      <c r="M768" s="160">
        <v>1</v>
      </c>
    </row>
    <row r="769" spans="1:13" s="163" customFormat="1">
      <c r="A769" s="160"/>
      <c r="B769" s="160"/>
      <c r="C769" s="165"/>
      <c r="D769" s="186"/>
      <c r="E769" s="174"/>
      <c r="F769" s="160"/>
      <c r="G769" s="160"/>
      <c r="H769" s="160"/>
      <c r="I769" s="160"/>
      <c r="J769" s="160"/>
      <c r="K769" s="175"/>
      <c r="L769" s="160"/>
      <c r="M769" s="160">
        <v>1</v>
      </c>
    </row>
    <row r="770" spans="1:13" s="163" customFormat="1">
      <c r="A770" s="160"/>
      <c r="B770" s="160"/>
      <c r="C770" s="165"/>
      <c r="D770" s="186"/>
      <c r="E770" s="174"/>
      <c r="F770" s="160"/>
      <c r="G770" s="160"/>
      <c r="H770" s="160"/>
      <c r="I770" s="160"/>
      <c r="J770" s="160"/>
      <c r="K770" s="175"/>
      <c r="L770" s="160"/>
      <c r="M770" s="160">
        <v>1</v>
      </c>
    </row>
    <row r="771" spans="1:13" s="163" customFormat="1">
      <c r="A771" s="160"/>
      <c r="B771" s="160"/>
      <c r="C771" s="165"/>
      <c r="D771" s="186"/>
      <c r="E771" s="174"/>
      <c r="F771" s="160"/>
      <c r="G771" s="160"/>
      <c r="H771" s="160"/>
      <c r="I771" s="160"/>
      <c r="J771" s="160"/>
      <c r="K771" s="175"/>
      <c r="L771" s="160"/>
      <c r="M771" s="160">
        <v>1</v>
      </c>
    </row>
    <row r="772" spans="1:13" s="163" customFormat="1">
      <c r="A772" s="160"/>
      <c r="B772" s="160"/>
      <c r="C772" s="165"/>
      <c r="D772" s="186"/>
      <c r="E772" s="174"/>
      <c r="F772" s="160"/>
      <c r="G772" s="160"/>
      <c r="H772" s="160"/>
      <c r="I772" s="160"/>
      <c r="J772" s="160"/>
      <c r="K772" s="175"/>
      <c r="L772" s="160"/>
      <c r="M772" s="160">
        <v>1</v>
      </c>
    </row>
    <row r="773" spans="1:13" s="163" customFormat="1">
      <c r="A773" s="160"/>
      <c r="B773" s="160"/>
      <c r="C773" s="165"/>
      <c r="D773" s="186"/>
      <c r="E773" s="174"/>
      <c r="F773" s="160"/>
      <c r="G773" s="160"/>
      <c r="H773" s="160"/>
      <c r="I773" s="160"/>
      <c r="J773" s="160"/>
      <c r="K773" s="175"/>
      <c r="L773" s="160"/>
      <c r="M773" s="160">
        <v>1</v>
      </c>
    </row>
    <row r="774" spans="1:13" s="163" customFormat="1">
      <c r="A774" s="160"/>
      <c r="B774" s="160"/>
      <c r="C774" s="165"/>
      <c r="D774" s="186"/>
      <c r="E774" s="174"/>
      <c r="F774" s="160"/>
      <c r="G774" s="160"/>
      <c r="H774" s="160"/>
      <c r="I774" s="160"/>
      <c r="J774" s="160"/>
      <c r="K774" s="175"/>
      <c r="L774" s="160"/>
      <c r="M774" s="160">
        <v>1</v>
      </c>
    </row>
    <row r="775" spans="1:13" s="163" customFormat="1">
      <c r="A775" s="160"/>
      <c r="B775" s="160"/>
      <c r="C775" s="165"/>
      <c r="D775" s="186"/>
      <c r="E775" s="174"/>
      <c r="F775" s="160"/>
      <c r="G775" s="160"/>
      <c r="H775" s="160"/>
      <c r="I775" s="160"/>
      <c r="J775" s="160"/>
      <c r="K775" s="175"/>
      <c r="L775" s="160"/>
      <c r="M775" s="160">
        <v>1</v>
      </c>
    </row>
    <row r="776" spans="1:13" s="163" customFormat="1">
      <c r="A776" s="160"/>
      <c r="B776" s="160"/>
      <c r="C776" s="165"/>
      <c r="D776" s="186"/>
      <c r="E776" s="174"/>
      <c r="F776" s="160"/>
      <c r="G776" s="160"/>
      <c r="H776" s="160"/>
      <c r="I776" s="160"/>
      <c r="J776" s="160"/>
      <c r="K776" s="175"/>
      <c r="L776" s="160"/>
      <c r="M776" s="160">
        <v>1</v>
      </c>
    </row>
    <row r="777" spans="1:13" s="163" customFormat="1">
      <c r="A777" s="160"/>
      <c r="B777" s="160"/>
      <c r="C777" s="165"/>
      <c r="D777" s="186"/>
      <c r="E777" s="174"/>
      <c r="F777" s="160"/>
      <c r="G777" s="160"/>
      <c r="H777" s="160"/>
      <c r="I777" s="160"/>
      <c r="J777" s="160"/>
      <c r="K777" s="175"/>
      <c r="L777" s="160"/>
      <c r="M777" s="160">
        <v>1</v>
      </c>
    </row>
    <row r="778" spans="1:13" s="163" customFormat="1">
      <c r="A778" s="160"/>
      <c r="B778" s="160"/>
      <c r="C778" s="174"/>
      <c r="D778" s="187"/>
      <c r="E778" s="174"/>
      <c r="F778" s="160"/>
      <c r="G778" s="160"/>
      <c r="H778" s="160"/>
      <c r="I778" s="160"/>
      <c r="J778" s="160"/>
      <c r="K778" s="160"/>
      <c r="L778" s="160"/>
      <c r="M778" s="160">
        <v>1</v>
      </c>
    </row>
    <row r="779" spans="1:13" s="163" customFormat="1">
      <c r="A779" s="160"/>
      <c r="B779" s="160"/>
      <c r="C779" s="174"/>
      <c r="D779" s="187"/>
      <c r="E779" s="174"/>
      <c r="F779" s="160"/>
      <c r="G779" s="160"/>
      <c r="H779" s="160"/>
      <c r="I779" s="160"/>
      <c r="J779" s="160"/>
      <c r="K779" s="160"/>
      <c r="L779" s="160"/>
      <c r="M779" s="160">
        <v>1</v>
      </c>
    </row>
    <row r="780" spans="1:13" s="163" customFormat="1">
      <c r="A780" s="160"/>
      <c r="B780" s="160"/>
      <c r="C780" s="174"/>
      <c r="D780" s="187"/>
      <c r="E780" s="174"/>
      <c r="F780" s="160"/>
      <c r="G780" s="160"/>
      <c r="H780" s="160"/>
      <c r="I780" s="160"/>
      <c r="J780" s="160"/>
      <c r="K780" s="160"/>
      <c r="L780" s="160"/>
      <c r="M780" s="160">
        <v>1</v>
      </c>
    </row>
    <row r="781" spans="1:13" s="163" customFormat="1">
      <c r="A781" s="160"/>
      <c r="B781" s="160"/>
      <c r="C781" s="174"/>
      <c r="D781" s="187"/>
      <c r="E781" s="174"/>
      <c r="F781" s="160"/>
      <c r="G781" s="160"/>
      <c r="H781" s="160"/>
      <c r="I781" s="160"/>
      <c r="J781" s="160"/>
      <c r="K781" s="160"/>
      <c r="L781" s="160"/>
      <c r="M781" s="160">
        <v>1</v>
      </c>
    </row>
    <row r="782" spans="1:13" s="163" customFormat="1">
      <c r="A782" s="160"/>
      <c r="B782" s="160"/>
      <c r="C782" s="174"/>
      <c r="D782" s="187"/>
      <c r="E782" s="174"/>
      <c r="F782" s="160"/>
      <c r="G782" s="160"/>
      <c r="H782" s="160"/>
      <c r="I782" s="160"/>
      <c r="J782" s="160"/>
      <c r="K782" s="160"/>
      <c r="L782" s="160"/>
      <c r="M782" s="160">
        <v>1</v>
      </c>
    </row>
    <row r="783" spans="1:13" s="163" customFormat="1">
      <c r="A783" s="160"/>
      <c r="B783" s="160"/>
      <c r="C783" s="174"/>
      <c r="D783" s="187"/>
      <c r="E783" s="174"/>
      <c r="F783" s="160"/>
      <c r="G783" s="160"/>
      <c r="H783" s="160"/>
      <c r="I783" s="160"/>
      <c r="J783" s="160"/>
      <c r="K783" s="160"/>
      <c r="L783" s="160"/>
      <c r="M783" s="160">
        <v>1</v>
      </c>
    </row>
    <row r="784" spans="1:13" s="163" customFormat="1">
      <c r="A784" s="160"/>
      <c r="B784" s="160"/>
      <c r="C784" s="174"/>
      <c r="D784" s="187"/>
      <c r="E784" s="174"/>
      <c r="F784" s="160"/>
      <c r="G784" s="160"/>
      <c r="H784" s="160"/>
      <c r="I784" s="160"/>
      <c r="J784" s="160"/>
      <c r="K784" s="160"/>
      <c r="L784" s="160"/>
      <c r="M784" s="160">
        <v>1</v>
      </c>
    </row>
    <row r="785" spans="1:13" s="163" customFormat="1">
      <c r="A785" s="160"/>
      <c r="B785" s="160"/>
      <c r="C785" s="174"/>
      <c r="D785" s="187"/>
      <c r="E785" s="174"/>
      <c r="F785" s="160"/>
      <c r="G785" s="160"/>
      <c r="H785" s="160"/>
      <c r="I785" s="160"/>
      <c r="J785" s="160"/>
      <c r="K785" s="160"/>
      <c r="L785" s="160"/>
      <c r="M785" s="160">
        <v>1</v>
      </c>
    </row>
    <row r="786" spans="1:13" s="163" customFormat="1">
      <c r="A786" s="160"/>
      <c r="B786" s="160"/>
      <c r="C786" s="174"/>
      <c r="D786" s="187"/>
      <c r="E786" s="174"/>
      <c r="F786" s="160"/>
      <c r="G786" s="160"/>
      <c r="H786" s="160"/>
      <c r="I786" s="160"/>
      <c r="J786" s="160"/>
      <c r="K786" s="160"/>
      <c r="L786" s="160"/>
      <c r="M786" s="160">
        <v>1</v>
      </c>
    </row>
    <row r="787" spans="1:13" s="163" customFormat="1">
      <c r="A787" s="160"/>
      <c r="B787" s="160"/>
      <c r="C787" s="174"/>
      <c r="D787" s="187"/>
      <c r="E787" s="174"/>
      <c r="F787" s="160"/>
      <c r="G787" s="160"/>
      <c r="H787" s="160"/>
      <c r="I787" s="160"/>
      <c r="J787" s="160"/>
      <c r="K787" s="160"/>
      <c r="L787" s="160"/>
      <c r="M787" s="160">
        <v>1</v>
      </c>
    </row>
    <row r="788" spans="1:13" s="163" customFormat="1">
      <c r="A788" s="160"/>
      <c r="B788" s="160"/>
      <c r="C788" s="174"/>
      <c r="D788" s="187"/>
      <c r="E788" s="174"/>
      <c r="F788" s="160"/>
      <c r="G788" s="160"/>
      <c r="H788" s="160"/>
      <c r="I788" s="160"/>
      <c r="J788" s="160"/>
      <c r="K788" s="160"/>
      <c r="L788" s="160"/>
      <c r="M788" s="160">
        <v>1</v>
      </c>
    </row>
    <row r="789" spans="1:13" s="163" customFormat="1">
      <c r="A789" s="160"/>
      <c r="B789" s="160"/>
      <c r="C789" s="174"/>
      <c r="D789" s="187"/>
      <c r="E789" s="174"/>
      <c r="F789" s="160"/>
      <c r="G789" s="160"/>
      <c r="H789" s="160"/>
      <c r="I789" s="160"/>
      <c r="J789" s="160"/>
      <c r="K789" s="160"/>
      <c r="L789" s="160"/>
      <c r="M789" s="160">
        <v>1</v>
      </c>
    </row>
    <row r="790" spans="1:13" s="163" customFormat="1">
      <c r="A790" s="160"/>
      <c r="B790" s="160"/>
      <c r="C790" s="174"/>
      <c r="D790" s="162"/>
      <c r="E790" s="174"/>
      <c r="F790" s="160"/>
      <c r="G790" s="160"/>
      <c r="H790" s="160"/>
      <c r="I790" s="160"/>
      <c r="J790" s="160"/>
      <c r="K790" s="160"/>
      <c r="L790" s="160"/>
      <c r="M790" s="160">
        <v>1</v>
      </c>
    </row>
    <row r="791" spans="1:13" s="163" customFormat="1">
      <c r="A791" s="160"/>
      <c r="B791" s="160"/>
      <c r="C791" s="174"/>
      <c r="D791" s="162"/>
      <c r="E791" s="174"/>
      <c r="F791" s="160"/>
      <c r="G791" s="160"/>
      <c r="H791" s="160"/>
      <c r="I791" s="160"/>
      <c r="J791" s="160"/>
      <c r="K791" s="160"/>
      <c r="L791" s="160"/>
      <c r="M791" s="160">
        <v>1</v>
      </c>
    </row>
    <row r="792" spans="1:13" s="163" customFormat="1">
      <c r="A792" s="160"/>
      <c r="B792" s="160"/>
      <c r="C792" s="174"/>
      <c r="D792" s="162"/>
      <c r="E792" s="174"/>
      <c r="F792" s="165"/>
      <c r="G792" s="160"/>
      <c r="H792" s="160"/>
      <c r="I792" s="160"/>
      <c r="J792" s="160"/>
      <c r="K792" s="160"/>
      <c r="L792" s="160"/>
      <c r="M792" s="160">
        <v>1</v>
      </c>
    </row>
  </sheetData>
  <mergeCells count="5">
    <mergeCell ref="D1:D2"/>
    <mergeCell ref="E1:E2"/>
    <mergeCell ref="F1:F2"/>
    <mergeCell ref="G1:G2"/>
    <mergeCell ref="M1:M2"/>
  </mergeCells>
  <conditionalFormatting sqref="D647:D681 D556:D645">
    <cfRule type="expression" dxfId="23" priority="3" stopIfTrue="1">
      <formula>C556&gt;0</formula>
    </cfRule>
  </conditionalFormatting>
  <conditionalFormatting sqref="D8:D142">
    <cfRule type="expression" dxfId="22" priority="2" stopIfTrue="1">
      <formula>C8&gt;0</formula>
    </cfRule>
  </conditionalFormatting>
  <conditionalFormatting sqref="D4:D7">
    <cfRule type="expression" dxfId="21" priority="1" stopIfTrue="1">
      <formula>C4&gt;0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S1207"/>
  <sheetViews>
    <sheetView zoomScale="110" zoomScaleNormal="110" workbookViewId="0">
      <pane xSplit="7" ySplit="8" topLeftCell="H9" activePane="bottomRight" state="frozen"/>
      <selection activeCell="M159" sqref="M159"/>
      <selection pane="topRight" activeCell="M159" sqref="M159"/>
      <selection pane="bottomLeft" activeCell="M159" sqref="M159"/>
      <selection pane="bottomRight" activeCell="M159" sqref="M159"/>
    </sheetView>
  </sheetViews>
  <sheetFormatPr defaultRowHeight="12"/>
  <cols>
    <col min="1" max="1" width="3.42578125" style="188" hidden="1" customWidth="1"/>
    <col min="2" max="2" width="3.85546875" style="188" customWidth="1"/>
    <col min="3" max="3" width="8.5703125" style="225" customWidth="1"/>
    <col min="4" max="4" width="13.5703125" style="201" customWidth="1"/>
    <col min="5" max="5" width="5.85546875" style="224" customWidth="1"/>
    <col min="6" max="6" width="9.28515625" style="226" customWidth="1"/>
    <col min="7" max="7" width="9.42578125" style="200" customWidth="1"/>
    <col min="8" max="8" width="3.140625" style="200" customWidth="1"/>
    <col min="9" max="14" width="3" style="200" customWidth="1"/>
    <col min="15" max="15" width="3" style="225" customWidth="1"/>
    <col min="16" max="16" width="3.28515625" style="225" customWidth="1"/>
    <col min="17" max="17" width="3.85546875" style="225" customWidth="1"/>
    <col min="18" max="18" width="11.28515625" style="232" customWidth="1"/>
    <col min="19" max="19" width="7.7109375" style="197" customWidth="1"/>
    <col min="20" max="16384" width="9.140625" style="188"/>
  </cols>
  <sheetData>
    <row r="1" spans="1:19" ht="12.75">
      <c r="B1" s="359" t="s">
        <v>2</v>
      </c>
      <c r="C1" s="359"/>
      <c r="D1" s="359"/>
      <c r="E1" s="360" t="str">
        <f>DSSV!D1</f>
        <v>BẢNG ĐIỂM ĐÁNH GIÁ KẾT QUẢ HỌC TẬP * NĂM HỌC: 2014-2015</v>
      </c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189"/>
    </row>
    <row r="2" spans="1:19" ht="14.25">
      <c r="B2" s="361" t="s">
        <v>208</v>
      </c>
      <c r="C2" s="361"/>
      <c r="D2" s="361"/>
      <c r="E2" s="362" t="str">
        <f>"MÔN:    "&amp;DSSV!G2&amp;"  *   "&amp;DSSV!P2&amp;" "&amp;DSSV!Q2</f>
        <v>MÔN:    TOÁN CAO CẤP C1  *   SỐ TÍN CHỈ: 3</v>
      </c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190"/>
    </row>
    <row r="3" spans="1:19" s="191" customFormat="1" ht="14.25">
      <c r="B3" s="192"/>
      <c r="C3" s="192"/>
      <c r="D3" s="193"/>
      <c r="E3" s="194"/>
      <c r="F3" s="195"/>
      <c r="G3" s="192"/>
      <c r="H3" s="192"/>
      <c r="I3" s="192" t="str">
        <f>"MÃ MÔN: "&amp;DSSV!G3</f>
        <v>MÃ MÔN: MTH 101</v>
      </c>
      <c r="J3" s="192"/>
      <c r="L3" s="192"/>
      <c r="M3" s="192"/>
      <c r="N3" s="192"/>
      <c r="O3" s="192"/>
      <c r="P3" s="192"/>
      <c r="Q3" s="196" t="str">
        <f>"Học kỳ : " &amp; DSSV!Q3</f>
        <v>Học kỳ : 1</v>
      </c>
      <c r="R3" s="190"/>
      <c r="S3" s="197"/>
    </row>
    <row r="4" spans="1:19" s="191" customFormat="1" ht="15">
      <c r="B4" s="198" t="str">
        <f>DSSV!A4</f>
        <v>Thời gian : 28/03/2013</v>
      </c>
      <c r="C4" s="196"/>
      <c r="D4" s="199"/>
      <c r="E4" s="194"/>
      <c r="F4" s="194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6" t="str">
        <f>"Lần thi : "&amp;DSSV!Q4</f>
        <v>Lần thi : 2</v>
      </c>
      <c r="R4" s="190"/>
      <c r="S4" s="197"/>
    </row>
    <row r="5" spans="1:19" s="200" customFormat="1" hidden="1">
      <c r="B5" s="200">
        <v>1</v>
      </c>
      <c r="C5" s="200">
        <v>2</v>
      </c>
      <c r="D5" s="201">
        <v>3</v>
      </c>
      <c r="E5" s="202">
        <v>4</v>
      </c>
      <c r="F5" s="203">
        <v>5</v>
      </c>
      <c r="G5" s="200">
        <v>6</v>
      </c>
      <c r="H5" s="200">
        <v>7</v>
      </c>
      <c r="I5" s="200">
        <v>8</v>
      </c>
      <c r="J5" s="200">
        <v>9</v>
      </c>
      <c r="K5" s="200">
        <v>10</v>
      </c>
      <c r="L5" s="200">
        <v>11</v>
      </c>
      <c r="M5" s="200">
        <v>12</v>
      </c>
      <c r="N5" s="200">
        <v>13</v>
      </c>
      <c r="O5" s="200">
        <v>14</v>
      </c>
      <c r="P5" s="200">
        <v>15</v>
      </c>
      <c r="Q5" s="200">
        <v>16</v>
      </c>
      <c r="R5" s="204">
        <v>17</v>
      </c>
      <c r="S5" s="205">
        <v>18</v>
      </c>
    </row>
    <row r="6" spans="1:19" s="191" customFormat="1" ht="15" customHeight="1">
      <c r="B6" s="363" t="s">
        <v>0</v>
      </c>
      <c r="C6" s="366" t="s">
        <v>4</v>
      </c>
      <c r="D6" s="369" t="s">
        <v>5</v>
      </c>
      <c r="E6" s="372" t="s">
        <v>6</v>
      </c>
      <c r="F6" s="366" t="s">
        <v>44</v>
      </c>
      <c r="G6" s="366" t="s">
        <v>45</v>
      </c>
      <c r="H6" s="375" t="s">
        <v>209</v>
      </c>
      <c r="I6" s="376"/>
      <c r="J6" s="376"/>
      <c r="K6" s="376"/>
      <c r="L6" s="376"/>
      <c r="M6" s="376"/>
      <c r="N6" s="376"/>
      <c r="O6" s="376"/>
      <c r="P6" s="377"/>
      <c r="Q6" s="378" t="s">
        <v>70</v>
      </c>
      <c r="R6" s="379"/>
      <c r="S6" s="366" t="s">
        <v>7</v>
      </c>
    </row>
    <row r="7" spans="1:19" s="207" customFormat="1" ht="15" customHeight="1">
      <c r="A7" s="382" t="s">
        <v>0</v>
      </c>
      <c r="B7" s="364"/>
      <c r="C7" s="367"/>
      <c r="D7" s="370"/>
      <c r="E7" s="373"/>
      <c r="F7" s="367"/>
      <c r="G7" s="367"/>
      <c r="H7" s="206" t="str">
        <f>DSSV!G5</f>
        <v>A</v>
      </c>
      <c r="I7" s="206" t="str">
        <f>DSSV!H5</f>
        <v>P</v>
      </c>
      <c r="J7" s="206" t="str">
        <f>DSSV!I5</f>
        <v>Q</v>
      </c>
      <c r="K7" s="206" t="str">
        <f>DSSV!J5</f>
        <v>H</v>
      </c>
      <c r="L7" s="206" t="str">
        <f>DSSV!K5</f>
        <v>L</v>
      </c>
      <c r="M7" s="206" t="str">
        <f>DSSV!L5</f>
        <v>M</v>
      </c>
      <c r="N7" s="206" t="str">
        <f>DSSV!M5</f>
        <v>I</v>
      </c>
      <c r="O7" s="206" t="str">
        <f>DSSV!N5</f>
        <v>G</v>
      </c>
      <c r="P7" s="206" t="str">
        <f>DSSV!O5</f>
        <v>F</v>
      </c>
      <c r="Q7" s="380"/>
      <c r="R7" s="381"/>
      <c r="S7" s="367"/>
    </row>
    <row r="8" spans="1:19" s="207" customFormat="1" ht="15" customHeight="1">
      <c r="A8" s="382"/>
      <c r="B8" s="365"/>
      <c r="C8" s="368"/>
      <c r="D8" s="371"/>
      <c r="E8" s="374"/>
      <c r="F8" s="368"/>
      <c r="G8" s="368"/>
      <c r="H8" s="208">
        <f>DSSV!G6</f>
        <v>0.05</v>
      </c>
      <c r="I8" s="208">
        <f>DSSV!H6</f>
        <v>0.05</v>
      </c>
      <c r="J8" s="208">
        <f>DSSV!I6</f>
        <v>0.05</v>
      </c>
      <c r="K8" s="208">
        <f>DSSV!J6</f>
        <v>0.05</v>
      </c>
      <c r="L8" s="208">
        <f>DSSV!K6</f>
        <v>0.05</v>
      </c>
      <c r="M8" s="208">
        <f>DSSV!L6</f>
        <v>0.05</v>
      </c>
      <c r="N8" s="208">
        <f>DSSV!M6</f>
        <v>0.05</v>
      </c>
      <c r="O8" s="208">
        <f>DSSV!N6</f>
        <v>0.1</v>
      </c>
      <c r="P8" s="208">
        <f>DSSV!O6</f>
        <v>0.55000000000000004</v>
      </c>
      <c r="Q8" s="209" t="s">
        <v>32</v>
      </c>
      <c r="R8" s="210" t="s">
        <v>33</v>
      </c>
      <c r="S8" s="368"/>
    </row>
    <row r="9" spans="1:19" s="213" customFormat="1" ht="20.25" customHeight="1">
      <c r="A9" s="211">
        <v>1</v>
      </c>
      <c r="B9" s="240">
        <f>--SUBTOTAL(2,C$6:C9)</f>
        <v>1</v>
      </c>
      <c r="C9" s="212">
        <f>IF(ISNA(VLOOKUP($A9,DSSV!$A$7:$R$65536,IN_DTK!C$5,0))=FALSE,VLOOKUP($A9,DSSV!$A$7:$R$65536,IN_DTK!C$5,0),"")</f>
        <v>2021347859</v>
      </c>
      <c r="D9" s="238" t="str">
        <f>IF(ISNA(VLOOKUP($A9,DSSV!$A$7:$R$65536,IN_DTK!D$5,0))=FALSE,VLOOKUP($A9,DSSV!$A$7:$R$65536,IN_DTK!D$5,0),"")</f>
        <v>Lê Nhân</v>
      </c>
      <c r="E9" s="239" t="str">
        <f>IF(ISNA(VLOOKUP($A9,DSSV!$A$7:$R$65536,IN_DTK!E$5,0))=FALSE,VLOOKUP($A9,DSSV!$A$7:$R$65536,IN_DTK!E$5,0),"")</f>
        <v>Ái</v>
      </c>
      <c r="F9" s="248" t="str">
        <f>IF(ISNA(VLOOKUP($A9,DSSV!$A$7:$R$65536,IN_DTK!F$5,0))=FALSE,VLOOKUP($A9,DSSV!$A$7:$R$65536,IN_DTK!F$5,0),"")</f>
        <v>MTH 101 Q</v>
      </c>
      <c r="G9" s="248" t="str">
        <f>IF(ISNA(VLOOKUP($A9,DSSV!$A$7:$R$65536,IN_DTK!G$5,0))=FALSE,VLOOKUP($A9,DSSV!$A$7:$R$65536,IN_DTK!G$5,0),"")</f>
        <v>K20PSU-DLH</v>
      </c>
      <c r="H9" s="240">
        <f>IF(ISNA(VLOOKUP($A9,DSSV!$A$7:$R$65536,IN_DTK!H$5,0))=FALSE,IF(H$8&lt;&gt;0,VLOOKUP($A9,DSSV!$A$7:$R$65536,IN_DTK!H$5,0),""),"")</f>
        <v>0</v>
      </c>
      <c r="I9" s="240">
        <f>IF(ISNA(VLOOKUP($A9,DSSV!$A$7:$R$65536,IN_DTK!I$5,0))=FALSE,IF(I$8&lt;&gt;0,VLOOKUP($A9,DSSV!$A$7:$R$65536,IN_DTK!I$5,0),""),"")</f>
        <v>0</v>
      </c>
      <c r="J9" s="240">
        <f>IF(ISNA(VLOOKUP($A9,DSSV!$A$7:$R$65536,IN_DTK!J$5,0))=FALSE,IF(J$8&lt;&gt;0,VLOOKUP($A9,DSSV!$A$7:$R$65536,IN_DTK!J$5,0),""),"")</f>
        <v>0</v>
      </c>
      <c r="K9" s="240">
        <f>IF(ISNA(VLOOKUP($A9,DSSV!$A$7:$R$65536,IN_DTK!K$5,0))=FALSE,IF(K$8&lt;&gt;0,VLOOKUP($A9,DSSV!$A$7:$R$65536,IN_DTK!K$5,0),""),"")</f>
        <v>0</v>
      </c>
      <c r="L9" s="240">
        <f>IF(ISNA(VLOOKUP($A9,DSSV!$A$7:$R$65536,IN_DTK!L$5,0))=FALSE,IF(L$8&lt;&gt;0,VLOOKUP($A9,DSSV!$A$7:$R$65536,IN_DTK!L$5,0),""),"")</f>
        <v>0</v>
      </c>
      <c r="M9" s="240">
        <f>IF(ISNA(VLOOKUP($A9,DSSV!$A$7:$R$65536,IN_DTK!M$5,0))=FALSE,IF(M$8&lt;&gt;0,VLOOKUP($A9,DSSV!$A$7:$R$65536,IN_DTK!M$5,0),""),"")</f>
        <v>0</v>
      </c>
      <c r="N9" s="240">
        <f>IF(ISNA(VLOOKUP($A9,DSSV!$A$7:$R$65536,IN_DTK!N$5,0))=FALSE,IF(N$8&lt;&gt;0,VLOOKUP($A9,DSSV!$A$7:$R$65536,IN_DTK!N$5,0),""),"")</f>
        <v>0</v>
      </c>
      <c r="O9" s="240">
        <f>IF(ISNA(VLOOKUP($A9,DSSV!$A$7:$R$65536,IN_DTK!O$5,0))=FALSE,IF(O$8&lt;&gt;0,VLOOKUP($A9,DSSV!$A$7:$R$65536,IN_DTK!O$5,0),""),"")</f>
        <v>0</v>
      </c>
      <c r="P9" s="240">
        <f>IF(ISNA(VLOOKUP($A9,DSSV!$A$7:$R$65536,IN_DTK!P$5,0))=FALSE,IF(P$8&lt;&gt;0,VLOOKUP($A9,DSSV!$A$7:$R$65536,IN_DTK!P$5,0),""),"")</f>
        <v>0</v>
      </c>
      <c r="Q9" s="241">
        <f>IF(ISNA(VLOOKUP($A9,DSSV!$A$7:$R$65536,IN_DTK!Q$5,0))=FALSE,VLOOKUP($A9,DSSV!$A$7:$R$65536,IN_DTK!Q$5,0),"")</f>
        <v>0</v>
      </c>
      <c r="R9" s="236" t="str">
        <f>IF(ISNA(VLOOKUP($A9,DSSV!$A$7:$R$65536,IN_DTK!R$5,0))=FALSE,VLOOKUP($A9,DSSV!$A$7:$R$65536,IN_DTK!R$5,0),"")</f>
        <v>Không</v>
      </c>
      <c r="S9" s="242">
        <f>IF(ISNA(VLOOKUP($A9,DSSV!$A$7:$R$65536,IN_DTK!S$5,0))=FALSE,VLOOKUP($A9,DSSV!$A$7:$R$65536,IN_DTK!S$5,0),"")</f>
        <v>0</v>
      </c>
    </row>
    <row r="10" spans="1:19" s="213" customFormat="1" ht="20.25" customHeight="1">
      <c r="A10" s="211">
        <v>2</v>
      </c>
      <c r="B10" s="240">
        <f>--SUBTOTAL(2,C$6:C10)</f>
        <v>2</v>
      </c>
      <c r="C10" s="214">
        <f>IF(ISNA(VLOOKUP($A10,DSSV!$A$7:$R$65536,IN_DTK!C$5,0))=FALSE,VLOOKUP($A10,DSSV!$A$7:$R$65536,IN_DTK!C$5,0),"")</f>
        <v>2020713622</v>
      </c>
      <c r="D10" s="243" t="str">
        <f>IF(ISNA(VLOOKUP($A10,DSSV!$A$7:$R$65536,IN_DTK!D$5,0))=FALSE,VLOOKUP($A10,DSSV!$A$7:$R$65536,IN_DTK!D$5,0),"")</f>
        <v>Đặng Thị Bình</v>
      </c>
      <c r="E10" s="244" t="str">
        <f>IF(ISNA(VLOOKUP($A10,DSSV!$A$7:$R$65536,IN_DTK!E$5,0))=FALSE,VLOOKUP($A10,DSSV!$A$7:$R$65536,IN_DTK!E$5,0),"")</f>
        <v>An</v>
      </c>
      <c r="F10" s="249" t="str">
        <f>IF(ISNA(VLOOKUP($A10,DSSV!$A$7:$R$65536,IN_DTK!F$5,0))=FALSE,VLOOKUP($A10,DSSV!$A$7:$R$65536,IN_DTK!F$5,0),"")</f>
        <v>MTH 101 S</v>
      </c>
      <c r="G10" s="249" t="str">
        <f>IF(ISNA(VLOOKUP($A10,DSSV!$A$7:$R$65536,IN_DTK!G$5,0))=FALSE,VLOOKUP($A10,DSSV!$A$7:$R$65536,IN_DTK!G$5,0),"")</f>
        <v>K20PSU-DLK</v>
      </c>
      <c r="H10" s="245">
        <f>IF(ISNA(VLOOKUP($A10,DSSV!$A$7:$R$65536,IN_DTK!H$5,0))=FALSE,IF(H$8&lt;&gt;0,VLOOKUP($A10,DSSV!$A$7:$R$65536,IN_DTK!H$5,0),""),"")</f>
        <v>0</v>
      </c>
      <c r="I10" s="245">
        <f>IF(ISNA(VLOOKUP($A10,DSSV!$A$7:$R$65536,IN_DTK!I$5,0))=FALSE,IF(I$8&lt;&gt;0,VLOOKUP($A10,DSSV!$A$7:$R$65536,IN_DTK!I$5,0),""),"")</f>
        <v>0</v>
      </c>
      <c r="J10" s="245">
        <f>IF(ISNA(VLOOKUP($A10,DSSV!$A$7:$R$65536,IN_DTK!J$5,0))=FALSE,IF(J$8&lt;&gt;0,VLOOKUP($A10,DSSV!$A$7:$R$65536,IN_DTK!J$5,0),""),"")</f>
        <v>0</v>
      </c>
      <c r="K10" s="245">
        <f>IF(ISNA(VLOOKUP($A10,DSSV!$A$7:$R$65536,IN_DTK!K$5,0))=FALSE,IF(K$8&lt;&gt;0,VLOOKUP($A10,DSSV!$A$7:$R$65536,IN_DTK!K$5,0),""),"")</f>
        <v>0</v>
      </c>
      <c r="L10" s="245">
        <f>IF(ISNA(VLOOKUP($A10,DSSV!$A$7:$R$65536,IN_DTK!L$5,0))=FALSE,IF(L$8&lt;&gt;0,VLOOKUP($A10,DSSV!$A$7:$R$65536,IN_DTK!L$5,0),""),"")</f>
        <v>0</v>
      </c>
      <c r="M10" s="245">
        <f>IF(ISNA(VLOOKUP($A10,DSSV!$A$7:$R$65536,IN_DTK!M$5,0))=FALSE,IF(M$8&lt;&gt;0,VLOOKUP($A10,DSSV!$A$7:$R$65536,IN_DTK!M$5,0),""),"")</f>
        <v>0</v>
      </c>
      <c r="N10" s="245">
        <f>IF(ISNA(VLOOKUP($A10,DSSV!$A$7:$R$65536,IN_DTK!N$5,0))=FALSE,IF(N$8&lt;&gt;0,VLOOKUP($A10,DSSV!$A$7:$R$65536,IN_DTK!N$5,0),""),"")</f>
        <v>0</v>
      </c>
      <c r="O10" s="245">
        <f>IF(ISNA(VLOOKUP($A10,DSSV!$A$7:$R$65536,IN_DTK!O$5,0))=FALSE,IF(O$8&lt;&gt;0,VLOOKUP($A10,DSSV!$A$7:$R$65536,IN_DTK!O$5,0),""),"")</f>
        <v>0</v>
      </c>
      <c r="P10" s="245">
        <f>IF(ISNA(VLOOKUP($A10,DSSV!$A$7:$R$65536,IN_DTK!P$5,0))=FALSE,IF(P$8&lt;&gt;0,VLOOKUP($A10,DSSV!$A$7:$R$65536,IN_DTK!P$5,0),""),"")</f>
        <v>0</v>
      </c>
      <c r="Q10" s="246">
        <f>IF(ISNA(VLOOKUP($A10,DSSV!$A$7:$R$65536,IN_DTK!Q$5,0))=FALSE,VLOOKUP($A10,DSSV!$A$7:$R$65536,IN_DTK!Q$5,0),"")</f>
        <v>0</v>
      </c>
      <c r="R10" s="237" t="str">
        <f>IF(ISNA(VLOOKUP($A10,DSSV!$A$7:$R$65536,IN_DTK!R$5,0))=FALSE,VLOOKUP($A10,DSSV!$A$7:$R$65536,IN_DTK!R$5,0),"")</f>
        <v>Không</v>
      </c>
      <c r="S10" s="247">
        <f>IF(ISNA(VLOOKUP($A10,DSSV!$A$7:$R$65536,IN_DTK!S$5,0))=FALSE,VLOOKUP($A10,DSSV!$A$7:$R$65536,IN_DTK!S$5,0),"")</f>
        <v>0</v>
      </c>
    </row>
    <row r="11" spans="1:19" s="213" customFormat="1" ht="20.25" customHeight="1">
      <c r="A11" s="211">
        <v>3</v>
      </c>
      <c r="B11" s="240">
        <f>--SUBTOTAL(2,C$6:C11)</f>
        <v>3</v>
      </c>
      <c r="C11" s="214">
        <f>IF(ISNA(VLOOKUP($A11,DSSV!$A$7:$R$65536,IN_DTK!C$5,0))=FALSE,VLOOKUP($A11,DSSV!$A$7:$R$65536,IN_DTK!C$5,0),"")</f>
        <v>2021717905</v>
      </c>
      <c r="D11" s="243" t="str">
        <f>IF(ISNA(VLOOKUP($A11,DSSV!$A$7:$R$65536,IN_DTK!D$5,0))=FALSE,VLOOKUP($A11,DSSV!$A$7:$R$65536,IN_DTK!D$5,0),"")</f>
        <v>Hồ Phú</v>
      </c>
      <c r="E11" s="244" t="str">
        <f>IF(ISNA(VLOOKUP($A11,DSSV!$A$7:$R$65536,IN_DTK!E$5,0))=FALSE,VLOOKUP($A11,DSSV!$A$7:$R$65536,IN_DTK!E$5,0),"")</f>
        <v>An</v>
      </c>
      <c r="F11" s="249" t="str">
        <f>IF(ISNA(VLOOKUP($A11,DSSV!$A$7:$R$65536,IN_DTK!F$5,0))=FALSE,VLOOKUP($A11,DSSV!$A$7:$R$65536,IN_DTK!F$5,0),"")</f>
        <v>MTH 101 C</v>
      </c>
      <c r="G11" s="249" t="str">
        <f>IF(ISNA(VLOOKUP($A11,DSSV!$A$7:$R$65536,IN_DTK!G$5,0))=FALSE,VLOOKUP($A11,DSSV!$A$7:$R$65536,IN_DTK!G$5,0),"")</f>
        <v>K20DLK</v>
      </c>
      <c r="H11" s="245">
        <f>IF(ISNA(VLOOKUP($A11,DSSV!$A$7:$R$65536,IN_DTK!H$5,0))=FALSE,IF(H$8&lt;&gt;0,VLOOKUP($A11,DSSV!$A$7:$R$65536,IN_DTK!H$5,0),""),"")</f>
        <v>0</v>
      </c>
      <c r="I11" s="245">
        <f>IF(ISNA(VLOOKUP($A11,DSSV!$A$7:$R$65536,IN_DTK!I$5,0))=FALSE,IF(I$8&lt;&gt;0,VLOOKUP($A11,DSSV!$A$7:$R$65536,IN_DTK!I$5,0),""),"")</f>
        <v>0</v>
      </c>
      <c r="J11" s="245">
        <f>IF(ISNA(VLOOKUP($A11,DSSV!$A$7:$R$65536,IN_DTK!J$5,0))=FALSE,IF(J$8&lt;&gt;0,VLOOKUP($A11,DSSV!$A$7:$R$65536,IN_DTK!J$5,0),""),"")</f>
        <v>0</v>
      </c>
      <c r="K11" s="245">
        <f>IF(ISNA(VLOOKUP($A11,DSSV!$A$7:$R$65536,IN_DTK!K$5,0))=FALSE,IF(K$8&lt;&gt;0,VLOOKUP($A11,DSSV!$A$7:$R$65536,IN_DTK!K$5,0),""),"")</f>
        <v>0</v>
      </c>
      <c r="L11" s="245">
        <f>IF(ISNA(VLOOKUP($A11,DSSV!$A$7:$R$65536,IN_DTK!L$5,0))=FALSE,IF(L$8&lt;&gt;0,VLOOKUP($A11,DSSV!$A$7:$R$65536,IN_DTK!L$5,0),""),"")</f>
        <v>0</v>
      </c>
      <c r="M11" s="245">
        <f>IF(ISNA(VLOOKUP($A11,DSSV!$A$7:$R$65536,IN_DTK!M$5,0))=FALSE,IF(M$8&lt;&gt;0,VLOOKUP($A11,DSSV!$A$7:$R$65536,IN_DTK!M$5,0),""),"")</f>
        <v>0</v>
      </c>
      <c r="N11" s="245">
        <f>IF(ISNA(VLOOKUP($A11,DSSV!$A$7:$R$65536,IN_DTK!N$5,0))=FALSE,IF(N$8&lt;&gt;0,VLOOKUP($A11,DSSV!$A$7:$R$65536,IN_DTK!N$5,0),""),"")</f>
        <v>0</v>
      </c>
      <c r="O11" s="245">
        <f>IF(ISNA(VLOOKUP($A11,DSSV!$A$7:$R$65536,IN_DTK!O$5,0))=FALSE,IF(O$8&lt;&gt;0,VLOOKUP($A11,DSSV!$A$7:$R$65536,IN_DTK!O$5,0),""),"")</f>
        <v>0</v>
      </c>
      <c r="P11" s="245">
        <f>IF(ISNA(VLOOKUP($A11,DSSV!$A$7:$R$65536,IN_DTK!P$5,0))=FALSE,IF(P$8&lt;&gt;0,VLOOKUP($A11,DSSV!$A$7:$R$65536,IN_DTK!P$5,0),""),"")</f>
        <v>0</v>
      </c>
      <c r="Q11" s="246">
        <f>IF(ISNA(VLOOKUP($A11,DSSV!$A$7:$R$65536,IN_DTK!Q$5,0))=FALSE,VLOOKUP($A11,DSSV!$A$7:$R$65536,IN_DTK!Q$5,0),"")</f>
        <v>0</v>
      </c>
      <c r="R11" s="237" t="str">
        <f>IF(ISNA(VLOOKUP($A11,DSSV!$A$7:$R$65536,IN_DTK!R$5,0))=FALSE,VLOOKUP($A11,DSSV!$A$7:$R$65536,IN_DTK!R$5,0),"")</f>
        <v>Không</v>
      </c>
      <c r="S11" s="247">
        <f>IF(ISNA(VLOOKUP($A11,DSSV!$A$7:$R$65536,IN_DTK!S$5,0))=FALSE,VLOOKUP($A11,DSSV!$A$7:$R$65536,IN_DTK!S$5,0),"")</f>
        <v>0</v>
      </c>
    </row>
    <row r="12" spans="1:19" s="213" customFormat="1" ht="20.25" customHeight="1">
      <c r="A12" s="211">
        <v>4</v>
      </c>
      <c r="B12" s="240">
        <f>--SUBTOTAL(2,C$6:C12)</f>
        <v>4</v>
      </c>
      <c r="C12" s="214">
        <f>IF(ISNA(VLOOKUP($A12,DSSV!$A$7:$R$65536,IN_DTK!C$5,0))=FALSE,VLOOKUP($A12,DSSV!$A$7:$R$65536,IN_DTK!C$5,0),"")</f>
        <v>2020717221</v>
      </c>
      <c r="D12" s="243" t="str">
        <f>IF(ISNA(VLOOKUP($A12,DSSV!$A$7:$R$65536,IN_DTK!D$5,0))=FALSE,VLOOKUP($A12,DSSV!$A$7:$R$65536,IN_DTK!D$5,0),"")</f>
        <v>Lê Hữu</v>
      </c>
      <c r="E12" s="244" t="str">
        <f>IF(ISNA(VLOOKUP($A12,DSSV!$A$7:$R$65536,IN_DTK!E$5,0))=FALSE,VLOOKUP($A12,DSSV!$A$7:$R$65536,IN_DTK!E$5,0),"")</f>
        <v>Ân</v>
      </c>
      <c r="F12" s="249" t="str">
        <f>IF(ISNA(VLOOKUP($A12,DSSV!$A$7:$R$65536,IN_DTK!F$5,0))=FALSE,VLOOKUP($A12,DSSV!$A$7:$R$65536,IN_DTK!F$5,0),"")</f>
        <v>MTH 101 C</v>
      </c>
      <c r="G12" s="249" t="str">
        <f>IF(ISNA(VLOOKUP($A12,DSSV!$A$7:$R$65536,IN_DTK!G$5,0))=FALSE,VLOOKUP($A12,DSSV!$A$7:$R$65536,IN_DTK!G$5,0),"")</f>
        <v>K20DLK</v>
      </c>
      <c r="H12" s="245">
        <f>IF(ISNA(VLOOKUP($A12,DSSV!$A$7:$R$65536,IN_DTK!H$5,0))=FALSE,IF(H$8&lt;&gt;0,VLOOKUP($A12,DSSV!$A$7:$R$65536,IN_DTK!H$5,0),""),"")</f>
        <v>0</v>
      </c>
      <c r="I12" s="245">
        <f>IF(ISNA(VLOOKUP($A12,DSSV!$A$7:$R$65536,IN_DTK!I$5,0))=FALSE,IF(I$8&lt;&gt;0,VLOOKUP($A12,DSSV!$A$7:$R$65536,IN_DTK!I$5,0),""),"")</f>
        <v>0</v>
      </c>
      <c r="J12" s="245">
        <f>IF(ISNA(VLOOKUP($A12,DSSV!$A$7:$R$65536,IN_DTK!J$5,0))=FALSE,IF(J$8&lt;&gt;0,VLOOKUP($A12,DSSV!$A$7:$R$65536,IN_DTK!J$5,0),""),"")</f>
        <v>0</v>
      </c>
      <c r="K12" s="245">
        <f>IF(ISNA(VLOOKUP($A12,DSSV!$A$7:$R$65536,IN_DTK!K$5,0))=FALSE,IF(K$8&lt;&gt;0,VLOOKUP($A12,DSSV!$A$7:$R$65536,IN_DTK!K$5,0),""),"")</f>
        <v>0</v>
      </c>
      <c r="L12" s="245">
        <f>IF(ISNA(VLOOKUP($A12,DSSV!$A$7:$R$65536,IN_DTK!L$5,0))=FALSE,IF(L$8&lt;&gt;0,VLOOKUP($A12,DSSV!$A$7:$R$65536,IN_DTK!L$5,0),""),"")</f>
        <v>0</v>
      </c>
      <c r="M12" s="245">
        <f>IF(ISNA(VLOOKUP($A12,DSSV!$A$7:$R$65536,IN_DTK!M$5,0))=FALSE,IF(M$8&lt;&gt;0,VLOOKUP($A12,DSSV!$A$7:$R$65536,IN_DTK!M$5,0),""),"")</f>
        <v>0</v>
      </c>
      <c r="N12" s="245">
        <f>IF(ISNA(VLOOKUP($A12,DSSV!$A$7:$R$65536,IN_DTK!N$5,0))=FALSE,IF(N$8&lt;&gt;0,VLOOKUP($A12,DSSV!$A$7:$R$65536,IN_DTK!N$5,0),""),"")</f>
        <v>0</v>
      </c>
      <c r="O12" s="245">
        <f>IF(ISNA(VLOOKUP($A12,DSSV!$A$7:$R$65536,IN_DTK!O$5,0))=FALSE,IF(O$8&lt;&gt;0,VLOOKUP($A12,DSSV!$A$7:$R$65536,IN_DTK!O$5,0),""),"")</f>
        <v>0</v>
      </c>
      <c r="P12" s="245">
        <f>IF(ISNA(VLOOKUP($A12,DSSV!$A$7:$R$65536,IN_DTK!P$5,0))=FALSE,IF(P$8&lt;&gt;0,VLOOKUP($A12,DSSV!$A$7:$R$65536,IN_DTK!P$5,0),""),"")</f>
        <v>0</v>
      </c>
      <c r="Q12" s="246">
        <f>IF(ISNA(VLOOKUP($A12,DSSV!$A$7:$R$65536,IN_DTK!Q$5,0))=FALSE,VLOOKUP($A12,DSSV!$A$7:$R$65536,IN_DTK!Q$5,0),"")</f>
        <v>0</v>
      </c>
      <c r="R12" s="237" t="str">
        <f>IF(ISNA(VLOOKUP($A12,DSSV!$A$7:$R$65536,IN_DTK!R$5,0))=FALSE,VLOOKUP($A12,DSSV!$A$7:$R$65536,IN_DTK!R$5,0),"")</f>
        <v>Không</v>
      </c>
      <c r="S12" s="247">
        <f>IF(ISNA(VLOOKUP($A12,DSSV!$A$7:$R$65536,IN_DTK!S$5,0))=FALSE,VLOOKUP($A12,DSSV!$A$7:$R$65536,IN_DTK!S$5,0),"")</f>
        <v>0</v>
      </c>
    </row>
    <row r="13" spans="1:19" s="213" customFormat="1" ht="20.25" customHeight="1">
      <c r="A13" s="211">
        <v>5</v>
      </c>
      <c r="B13" s="240">
        <f>--SUBTOTAL(2,C$6:C13)</f>
        <v>5</v>
      </c>
      <c r="C13" s="214">
        <f>IF(ISNA(VLOOKUP($A13,DSSV!$A$7:$R$65536,IN_DTK!C$5,0))=FALSE,VLOOKUP($A13,DSSV!$A$7:$R$65536,IN_DTK!C$5,0),"")</f>
        <v>2020713537</v>
      </c>
      <c r="D13" s="243" t="str">
        <f>IF(ISNA(VLOOKUP($A13,DSSV!$A$7:$R$65536,IN_DTK!D$5,0))=FALSE,VLOOKUP($A13,DSSV!$A$7:$R$65536,IN_DTK!D$5,0),"")</f>
        <v>Hoàng Huỳnh Tú</v>
      </c>
      <c r="E13" s="244" t="str">
        <f>IF(ISNA(VLOOKUP($A13,DSSV!$A$7:$R$65536,IN_DTK!E$5,0))=FALSE,VLOOKUP($A13,DSSV!$A$7:$R$65536,IN_DTK!E$5,0),"")</f>
        <v>Anh</v>
      </c>
      <c r="F13" s="249" t="str">
        <f>IF(ISNA(VLOOKUP($A13,DSSV!$A$7:$R$65536,IN_DTK!F$5,0))=FALSE,VLOOKUP($A13,DSSV!$A$7:$R$65536,IN_DTK!F$5,0),"")</f>
        <v>MTH 101 E</v>
      </c>
      <c r="G13" s="249" t="str">
        <f>IF(ISNA(VLOOKUP($A13,DSSV!$A$7:$R$65536,IN_DTK!G$5,0))=FALSE,VLOOKUP($A13,DSSV!$A$7:$R$65536,IN_DTK!G$5,0),"")</f>
        <v>K20DLK</v>
      </c>
      <c r="H13" s="245">
        <f>IF(ISNA(VLOOKUP($A13,DSSV!$A$7:$R$65536,IN_DTK!H$5,0))=FALSE,IF(H$8&lt;&gt;0,VLOOKUP($A13,DSSV!$A$7:$R$65536,IN_DTK!H$5,0),""),"")</f>
        <v>0</v>
      </c>
      <c r="I13" s="245">
        <f>IF(ISNA(VLOOKUP($A13,DSSV!$A$7:$R$65536,IN_DTK!I$5,0))=FALSE,IF(I$8&lt;&gt;0,VLOOKUP($A13,DSSV!$A$7:$R$65536,IN_DTK!I$5,0),""),"")</f>
        <v>0</v>
      </c>
      <c r="J13" s="245">
        <f>IF(ISNA(VLOOKUP($A13,DSSV!$A$7:$R$65536,IN_DTK!J$5,0))=FALSE,IF(J$8&lt;&gt;0,VLOOKUP($A13,DSSV!$A$7:$R$65536,IN_DTK!J$5,0),""),"")</f>
        <v>0</v>
      </c>
      <c r="K13" s="245">
        <f>IF(ISNA(VLOOKUP($A13,DSSV!$A$7:$R$65536,IN_DTK!K$5,0))=FALSE,IF(K$8&lt;&gt;0,VLOOKUP($A13,DSSV!$A$7:$R$65536,IN_DTK!K$5,0),""),"")</f>
        <v>0</v>
      </c>
      <c r="L13" s="245">
        <f>IF(ISNA(VLOOKUP($A13,DSSV!$A$7:$R$65536,IN_DTK!L$5,0))=FALSE,IF(L$8&lt;&gt;0,VLOOKUP($A13,DSSV!$A$7:$R$65536,IN_DTK!L$5,0),""),"")</f>
        <v>0</v>
      </c>
      <c r="M13" s="245">
        <f>IF(ISNA(VLOOKUP($A13,DSSV!$A$7:$R$65536,IN_DTK!M$5,0))=FALSE,IF(M$8&lt;&gt;0,VLOOKUP($A13,DSSV!$A$7:$R$65536,IN_DTK!M$5,0),""),"")</f>
        <v>0</v>
      </c>
      <c r="N13" s="245">
        <f>IF(ISNA(VLOOKUP($A13,DSSV!$A$7:$R$65536,IN_DTK!N$5,0))=FALSE,IF(N$8&lt;&gt;0,VLOOKUP($A13,DSSV!$A$7:$R$65536,IN_DTK!N$5,0),""),"")</f>
        <v>0</v>
      </c>
      <c r="O13" s="245">
        <f>IF(ISNA(VLOOKUP($A13,DSSV!$A$7:$R$65536,IN_DTK!O$5,0))=FALSE,IF(O$8&lt;&gt;0,VLOOKUP($A13,DSSV!$A$7:$R$65536,IN_DTK!O$5,0),""),"")</f>
        <v>0</v>
      </c>
      <c r="P13" s="245">
        <f>IF(ISNA(VLOOKUP($A13,DSSV!$A$7:$R$65536,IN_DTK!P$5,0))=FALSE,IF(P$8&lt;&gt;0,VLOOKUP($A13,DSSV!$A$7:$R$65536,IN_DTK!P$5,0),""),"")</f>
        <v>0</v>
      </c>
      <c r="Q13" s="246">
        <f>IF(ISNA(VLOOKUP($A13,DSSV!$A$7:$R$65536,IN_DTK!Q$5,0))=FALSE,VLOOKUP($A13,DSSV!$A$7:$R$65536,IN_DTK!Q$5,0),"")</f>
        <v>0</v>
      </c>
      <c r="R13" s="237" t="str">
        <f>IF(ISNA(VLOOKUP($A13,DSSV!$A$7:$R$65536,IN_DTK!R$5,0))=FALSE,VLOOKUP($A13,DSSV!$A$7:$R$65536,IN_DTK!R$5,0),"")</f>
        <v>Không</v>
      </c>
      <c r="S13" s="247">
        <f>IF(ISNA(VLOOKUP($A13,DSSV!$A$7:$R$65536,IN_DTK!S$5,0))=FALSE,VLOOKUP($A13,DSSV!$A$7:$R$65536,IN_DTK!S$5,0),"")</f>
        <v>0</v>
      </c>
    </row>
    <row r="14" spans="1:19" s="213" customFormat="1" ht="20.25" customHeight="1">
      <c r="A14" s="211">
        <v>6</v>
      </c>
      <c r="B14" s="240">
        <f>--SUBTOTAL(2,C$6:C14)</f>
        <v>6</v>
      </c>
      <c r="C14" s="214">
        <f>IF(ISNA(VLOOKUP($A14,DSSV!$A$7:$R$65536,IN_DTK!C$5,0))=FALSE,VLOOKUP($A14,DSSV!$A$7:$R$65536,IN_DTK!C$5,0),"")</f>
        <v>2020213843</v>
      </c>
      <c r="D14" s="243" t="str">
        <f>IF(ISNA(VLOOKUP($A14,DSSV!$A$7:$R$65536,IN_DTK!D$5,0))=FALSE,VLOOKUP($A14,DSSV!$A$7:$R$65536,IN_DTK!D$5,0),"")</f>
        <v>Nguyễn Minh</v>
      </c>
      <c r="E14" s="244" t="str">
        <f>IF(ISNA(VLOOKUP($A14,DSSV!$A$7:$R$65536,IN_DTK!E$5,0))=FALSE,VLOOKUP($A14,DSSV!$A$7:$R$65536,IN_DTK!E$5,0),"")</f>
        <v>Anh</v>
      </c>
      <c r="F14" s="249" t="str">
        <f>IF(ISNA(VLOOKUP($A14,DSSV!$A$7:$R$65536,IN_DTK!F$5,0))=FALSE,VLOOKUP($A14,DSSV!$A$7:$R$65536,IN_DTK!F$5,0),"")</f>
        <v>MTH 101 S</v>
      </c>
      <c r="G14" s="249" t="str">
        <f>IF(ISNA(VLOOKUP($A14,DSSV!$A$7:$R$65536,IN_DTK!G$5,0))=FALSE,VLOOKUP($A14,DSSV!$A$7:$R$65536,IN_DTK!G$5,0),"")</f>
        <v>K20PSU-DLK</v>
      </c>
      <c r="H14" s="245">
        <f>IF(ISNA(VLOOKUP($A14,DSSV!$A$7:$R$65536,IN_DTK!H$5,0))=FALSE,IF(H$8&lt;&gt;0,VLOOKUP($A14,DSSV!$A$7:$R$65536,IN_DTK!H$5,0),""),"")</f>
        <v>0</v>
      </c>
      <c r="I14" s="245">
        <f>IF(ISNA(VLOOKUP($A14,DSSV!$A$7:$R$65536,IN_DTK!I$5,0))=FALSE,IF(I$8&lt;&gt;0,VLOOKUP($A14,DSSV!$A$7:$R$65536,IN_DTK!I$5,0),""),"")</f>
        <v>0</v>
      </c>
      <c r="J14" s="245">
        <f>IF(ISNA(VLOOKUP($A14,DSSV!$A$7:$R$65536,IN_DTK!J$5,0))=FALSE,IF(J$8&lt;&gt;0,VLOOKUP($A14,DSSV!$A$7:$R$65536,IN_DTK!J$5,0),""),"")</f>
        <v>0</v>
      </c>
      <c r="K14" s="245">
        <f>IF(ISNA(VLOOKUP($A14,DSSV!$A$7:$R$65536,IN_DTK!K$5,0))=FALSE,IF(K$8&lt;&gt;0,VLOOKUP($A14,DSSV!$A$7:$R$65536,IN_DTK!K$5,0),""),"")</f>
        <v>0</v>
      </c>
      <c r="L14" s="245">
        <f>IF(ISNA(VLOOKUP($A14,DSSV!$A$7:$R$65536,IN_DTK!L$5,0))=FALSE,IF(L$8&lt;&gt;0,VLOOKUP($A14,DSSV!$A$7:$R$65536,IN_DTK!L$5,0),""),"")</f>
        <v>0</v>
      </c>
      <c r="M14" s="245">
        <f>IF(ISNA(VLOOKUP($A14,DSSV!$A$7:$R$65536,IN_DTK!M$5,0))=FALSE,IF(M$8&lt;&gt;0,VLOOKUP($A14,DSSV!$A$7:$R$65536,IN_DTK!M$5,0),""),"")</f>
        <v>0</v>
      </c>
      <c r="N14" s="245">
        <f>IF(ISNA(VLOOKUP($A14,DSSV!$A$7:$R$65536,IN_DTK!N$5,0))=FALSE,IF(N$8&lt;&gt;0,VLOOKUP($A14,DSSV!$A$7:$R$65536,IN_DTK!N$5,0),""),"")</f>
        <v>0</v>
      </c>
      <c r="O14" s="245">
        <f>IF(ISNA(VLOOKUP($A14,DSSV!$A$7:$R$65536,IN_DTK!O$5,0))=FALSE,IF(O$8&lt;&gt;0,VLOOKUP($A14,DSSV!$A$7:$R$65536,IN_DTK!O$5,0),""),"")</f>
        <v>0</v>
      </c>
      <c r="P14" s="245">
        <f>IF(ISNA(VLOOKUP($A14,DSSV!$A$7:$R$65536,IN_DTK!P$5,0))=FALSE,IF(P$8&lt;&gt;0,VLOOKUP($A14,DSSV!$A$7:$R$65536,IN_DTK!P$5,0),""),"")</f>
        <v>0</v>
      </c>
      <c r="Q14" s="246">
        <f>IF(ISNA(VLOOKUP($A14,DSSV!$A$7:$R$65536,IN_DTK!Q$5,0))=FALSE,VLOOKUP($A14,DSSV!$A$7:$R$65536,IN_DTK!Q$5,0),"")</f>
        <v>0</v>
      </c>
      <c r="R14" s="237" t="str">
        <f>IF(ISNA(VLOOKUP($A14,DSSV!$A$7:$R$65536,IN_DTK!R$5,0))=FALSE,VLOOKUP($A14,DSSV!$A$7:$R$65536,IN_DTK!R$5,0),"")</f>
        <v>Không</v>
      </c>
      <c r="S14" s="247" t="str">
        <f>IF(ISNA(VLOOKUP($A14,DSSV!$A$7:$R$65536,IN_DTK!S$5,0))=FALSE,VLOOKUP($A14,DSSV!$A$7:$R$65536,IN_DTK!S$5,0),"")</f>
        <v>Nợ LP</v>
      </c>
    </row>
    <row r="15" spans="1:19" s="213" customFormat="1" ht="20.25" customHeight="1">
      <c r="A15" s="211">
        <v>7</v>
      </c>
      <c r="B15" s="240">
        <f>--SUBTOTAL(2,C$6:C15)</f>
        <v>7</v>
      </c>
      <c r="C15" s="214">
        <f>IF(ISNA(VLOOKUP($A15,DSSV!$A$7:$R$65536,IN_DTK!C$5,0))=FALSE,VLOOKUP($A15,DSSV!$A$7:$R$65536,IN_DTK!C$5,0),"")</f>
        <v>2020716879</v>
      </c>
      <c r="D15" s="243" t="str">
        <f>IF(ISNA(VLOOKUP($A15,DSSV!$A$7:$R$65536,IN_DTK!D$5,0))=FALSE,VLOOKUP($A15,DSSV!$A$7:$R$65536,IN_DTK!D$5,0),"")</f>
        <v>Nguyễn Thị Thùy</v>
      </c>
      <c r="E15" s="244" t="str">
        <f>IF(ISNA(VLOOKUP($A15,DSSV!$A$7:$R$65536,IN_DTK!E$5,0))=FALSE,VLOOKUP($A15,DSSV!$A$7:$R$65536,IN_DTK!E$5,0),"")</f>
        <v>Anh</v>
      </c>
      <c r="F15" s="249" t="str">
        <f>IF(ISNA(VLOOKUP($A15,DSSV!$A$7:$R$65536,IN_DTK!F$5,0))=FALSE,VLOOKUP($A15,DSSV!$A$7:$R$65536,IN_DTK!F$5,0),"")</f>
        <v>MTH 101 Y</v>
      </c>
      <c r="G15" s="249" t="str">
        <f>IF(ISNA(VLOOKUP($A15,DSSV!$A$7:$R$65536,IN_DTK!G$5,0))=FALSE,VLOOKUP($A15,DSSV!$A$7:$R$65536,IN_DTK!G$5,0),"")</f>
        <v>K20PSU-QTH</v>
      </c>
      <c r="H15" s="245">
        <f>IF(ISNA(VLOOKUP($A15,DSSV!$A$7:$R$65536,IN_DTK!H$5,0))=FALSE,IF(H$8&lt;&gt;0,VLOOKUP($A15,DSSV!$A$7:$R$65536,IN_DTK!H$5,0),""),"")</f>
        <v>0</v>
      </c>
      <c r="I15" s="245">
        <f>IF(ISNA(VLOOKUP($A15,DSSV!$A$7:$R$65536,IN_DTK!I$5,0))=FALSE,IF(I$8&lt;&gt;0,VLOOKUP($A15,DSSV!$A$7:$R$65536,IN_DTK!I$5,0),""),"")</f>
        <v>0</v>
      </c>
      <c r="J15" s="245">
        <f>IF(ISNA(VLOOKUP($A15,DSSV!$A$7:$R$65536,IN_DTK!J$5,0))=FALSE,IF(J$8&lt;&gt;0,VLOOKUP($A15,DSSV!$A$7:$R$65536,IN_DTK!J$5,0),""),"")</f>
        <v>0</v>
      </c>
      <c r="K15" s="245">
        <f>IF(ISNA(VLOOKUP($A15,DSSV!$A$7:$R$65536,IN_DTK!K$5,0))=FALSE,IF(K$8&lt;&gt;0,VLOOKUP($A15,DSSV!$A$7:$R$65536,IN_DTK!K$5,0),""),"")</f>
        <v>0</v>
      </c>
      <c r="L15" s="245">
        <f>IF(ISNA(VLOOKUP($A15,DSSV!$A$7:$R$65536,IN_DTK!L$5,0))=FALSE,IF(L$8&lt;&gt;0,VLOOKUP($A15,DSSV!$A$7:$R$65536,IN_DTK!L$5,0),""),"")</f>
        <v>0</v>
      </c>
      <c r="M15" s="245">
        <f>IF(ISNA(VLOOKUP($A15,DSSV!$A$7:$R$65536,IN_DTK!M$5,0))=FALSE,IF(M$8&lt;&gt;0,VLOOKUP($A15,DSSV!$A$7:$R$65536,IN_DTK!M$5,0),""),"")</f>
        <v>0</v>
      </c>
      <c r="N15" s="245">
        <f>IF(ISNA(VLOOKUP($A15,DSSV!$A$7:$R$65536,IN_DTK!N$5,0))=FALSE,IF(N$8&lt;&gt;0,VLOOKUP($A15,DSSV!$A$7:$R$65536,IN_DTK!N$5,0),""),"")</f>
        <v>0</v>
      </c>
      <c r="O15" s="245">
        <f>IF(ISNA(VLOOKUP($A15,DSSV!$A$7:$R$65536,IN_DTK!O$5,0))=FALSE,IF(O$8&lt;&gt;0,VLOOKUP($A15,DSSV!$A$7:$R$65536,IN_DTK!O$5,0),""),"")</f>
        <v>0</v>
      </c>
      <c r="P15" s="245">
        <f>IF(ISNA(VLOOKUP($A15,DSSV!$A$7:$R$65536,IN_DTK!P$5,0))=FALSE,IF(P$8&lt;&gt;0,VLOOKUP($A15,DSSV!$A$7:$R$65536,IN_DTK!P$5,0),""),"")</f>
        <v>0</v>
      </c>
      <c r="Q15" s="246">
        <f>IF(ISNA(VLOOKUP($A15,DSSV!$A$7:$R$65536,IN_DTK!Q$5,0))=FALSE,VLOOKUP($A15,DSSV!$A$7:$R$65536,IN_DTK!Q$5,0),"")</f>
        <v>0</v>
      </c>
      <c r="R15" s="237" t="str">
        <f>IF(ISNA(VLOOKUP($A15,DSSV!$A$7:$R$65536,IN_DTK!R$5,0))=FALSE,VLOOKUP($A15,DSSV!$A$7:$R$65536,IN_DTK!R$5,0),"")</f>
        <v>Không</v>
      </c>
      <c r="S15" s="247">
        <f>IF(ISNA(VLOOKUP($A15,DSSV!$A$7:$R$65536,IN_DTK!S$5,0))=FALSE,VLOOKUP($A15,DSSV!$A$7:$R$65536,IN_DTK!S$5,0),"")</f>
        <v>0</v>
      </c>
    </row>
    <row r="16" spans="1:19" s="213" customFormat="1" ht="20.25" customHeight="1">
      <c r="A16" s="211">
        <v>8</v>
      </c>
      <c r="B16" s="240">
        <f>--SUBTOTAL(2,C$6:C16)</f>
        <v>8</v>
      </c>
      <c r="C16" s="214">
        <f>IF(ISNA(VLOOKUP($A16,DSSV!$A$7:$R$65536,IN_DTK!C$5,0))=FALSE,VLOOKUP($A16,DSSV!$A$7:$R$65536,IN_DTK!C$5,0),"")</f>
        <v>2020713954</v>
      </c>
      <c r="D16" s="243" t="str">
        <f>IF(ISNA(VLOOKUP($A16,DSSV!$A$7:$R$65536,IN_DTK!D$5,0))=FALSE,VLOOKUP($A16,DSSV!$A$7:$R$65536,IN_DTK!D$5,0),"")</f>
        <v>Nguyễn Thị Trâm</v>
      </c>
      <c r="E16" s="244" t="str">
        <f>IF(ISNA(VLOOKUP($A16,DSSV!$A$7:$R$65536,IN_DTK!E$5,0))=FALSE,VLOOKUP($A16,DSSV!$A$7:$R$65536,IN_DTK!E$5,0),"")</f>
        <v>Anh</v>
      </c>
      <c r="F16" s="249" t="str">
        <f>IF(ISNA(VLOOKUP($A16,DSSV!$A$7:$R$65536,IN_DTK!F$5,0))=FALSE,VLOOKUP($A16,DSSV!$A$7:$R$65536,IN_DTK!F$5,0),"")</f>
        <v>MTH 101 I</v>
      </c>
      <c r="G16" s="249" t="str">
        <f>IF(ISNA(VLOOKUP($A16,DSSV!$A$7:$R$65536,IN_DTK!G$5,0))=FALSE,VLOOKUP($A16,DSSV!$A$7:$R$65536,IN_DTK!G$5,0),"")</f>
        <v>K20KDN</v>
      </c>
      <c r="H16" s="245">
        <f>IF(ISNA(VLOOKUP($A16,DSSV!$A$7:$R$65536,IN_DTK!H$5,0))=FALSE,IF(H$8&lt;&gt;0,VLOOKUP($A16,DSSV!$A$7:$R$65536,IN_DTK!H$5,0),""),"")</f>
        <v>0</v>
      </c>
      <c r="I16" s="245">
        <f>IF(ISNA(VLOOKUP($A16,DSSV!$A$7:$R$65536,IN_DTK!I$5,0))=FALSE,IF(I$8&lt;&gt;0,VLOOKUP($A16,DSSV!$A$7:$R$65536,IN_DTK!I$5,0),""),"")</f>
        <v>0</v>
      </c>
      <c r="J16" s="245">
        <f>IF(ISNA(VLOOKUP($A16,DSSV!$A$7:$R$65536,IN_DTK!J$5,0))=FALSE,IF(J$8&lt;&gt;0,VLOOKUP($A16,DSSV!$A$7:$R$65536,IN_DTK!J$5,0),""),"")</f>
        <v>0</v>
      </c>
      <c r="K16" s="245">
        <f>IF(ISNA(VLOOKUP($A16,DSSV!$A$7:$R$65536,IN_DTK!K$5,0))=FALSE,IF(K$8&lt;&gt;0,VLOOKUP($A16,DSSV!$A$7:$R$65536,IN_DTK!K$5,0),""),"")</f>
        <v>0</v>
      </c>
      <c r="L16" s="245">
        <f>IF(ISNA(VLOOKUP($A16,DSSV!$A$7:$R$65536,IN_DTK!L$5,0))=FALSE,IF(L$8&lt;&gt;0,VLOOKUP($A16,DSSV!$A$7:$R$65536,IN_DTK!L$5,0),""),"")</f>
        <v>0</v>
      </c>
      <c r="M16" s="245">
        <f>IF(ISNA(VLOOKUP($A16,DSSV!$A$7:$R$65536,IN_DTK!M$5,0))=FALSE,IF(M$8&lt;&gt;0,VLOOKUP($A16,DSSV!$A$7:$R$65536,IN_DTK!M$5,0),""),"")</f>
        <v>0</v>
      </c>
      <c r="N16" s="245">
        <f>IF(ISNA(VLOOKUP($A16,DSSV!$A$7:$R$65536,IN_DTK!N$5,0))=FALSE,IF(N$8&lt;&gt;0,VLOOKUP($A16,DSSV!$A$7:$R$65536,IN_DTK!N$5,0),""),"")</f>
        <v>0</v>
      </c>
      <c r="O16" s="245">
        <f>IF(ISNA(VLOOKUP($A16,DSSV!$A$7:$R$65536,IN_DTK!O$5,0))=FALSE,IF(O$8&lt;&gt;0,VLOOKUP($A16,DSSV!$A$7:$R$65536,IN_DTK!O$5,0),""),"")</f>
        <v>0</v>
      </c>
      <c r="P16" s="245">
        <f>IF(ISNA(VLOOKUP($A16,DSSV!$A$7:$R$65536,IN_DTK!P$5,0))=FALSE,IF(P$8&lt;&gt;0,VLOOKUP($A16,DSSV!$A$7:$R$65536,IN_DTK!P$5,0),""),"")</f>
        <v>0</v>
      </c>
      <c r="Q16" s="246">
        <f>IF(ISNA(VLOOKUP($A16,DSSV!$A$7:$R$65536,IN_DTK!Q$5,0))=FALSE,VLOOKUP($A16,DSSV!$A$7:$R$65536,IN_DTK!Q$5,0),"")</f>
        <v>0</v>
      </c>
      <c r="R16" s="237" t="str">
        <f>IF(ISNA(VLOOKUP($A16,DSSV!$A$7:$R$65536,IN_DTK!R$5,0))=FALSE,VLOOKUP($A16,DSSV!$A$7:$R$65536,IN_DTK!R$5,0),"")</f>
        <v>Không</v>
      </c>
      <c r="S16" s="247" t="str">
        <f>IF(ISNA(VLOOKUP($A16,DSSV!$A$7:$R$65536,IN_DTK!S$5,0))=FALSE,VLOOKUP($A16,DSSV!$A$7:$R$65536,IN_DTK!S$5,0),"")</f>
        <v>Nợ LP</v>
      </c>
    </row>
    <row r="17" spans="1:19" s="213" customFormat="1" ht="20.25" customHeight="1">
      <c r="A17" s="211">
        <v>9</v>
      </c>
      <c r="B17" s="240">
        <f>--SUBTOTAL(2,C$6:C17)</f>
        <v>9</v>
      </c>
      <c r="C17" s="214">
        <f>IF(ISNA(VLOOKUP($A17,DSSV!$A$7:$R$65536,IN_DTK!C$5,0))=FALSE,VLOOKUP($A17,DSSV!$A$7:$R$65536,IN_DTK!C$5,0),"")</f>
        <v>2021257623</v>
      </c>
      <c r="D17" s="243" t="str">
        <f>IF(ISNA(VLOOKUP($A17,DSSV!$A$7:$R$65536,IN_DTK!D$5,0))=FALSE,VLOOKUP($A17,DSSV!$A$7:$R$65536,IN_DTK!D$5,0),"")</f>
        <v>Phạm Tuấn</v>
      </c>
      <c r="E17" s="244" t="str">
        <f>IF(ISNA(VLOOKUP($A17,DSSV!$A$7:$R$65536,IN_DTK!E$5,0))=FALSE,VLOOKUP($A17,DSSV!$A$7:$R$65536,IN_DTK!E$5,0),"")</f>
        <v>Anh</v>
      </c>
      <c r="F17" s="249" t="str">
        <f>IF(ISNA(VLOOKUP($A17,DSSV!$A$7:$R$65536,IN_DTK!F$5,0))=FALSE,VLOOKUP($A17,DSSV!$A$7:$R$65536,IN_DTK!F$5,0),"")</f>
        <v>MTH 101 M</v>
      </c>
      <c r="G17" s="249" t="str">
        <f>IF(ISNA(VLOOKUP($A17,DSSV!$A$7:$R$65536,IN_DTK!G$5,0))=FALSE,VLOOKUP($A17,DSSV!$A$7:$R$65536,IN_DTK!G$5,0),"")</f>
        <v>K20KKT</v>
      </c>
      <c r="H17" s="245">
        <f>IF(ISNA(VLOOKUP($A17,DSSV!$A$7:$R$65536,IN_DTK!H$5,0))=FALSE,IF(H$8&lt;&gt;0,VLOOKUP($A17,DSSV!$A$7:$R$65536,IN_DTK!H$5,0),""),"")</f>
        <v>0</v>
      </c>
      <c r="I17" s="245">
        <f>IF(ISNA(VLOOKUP($A17,DSSV!$A$7:$R$65536,IN_DTK!I$5,0))=FALSE,IF(I$8&lt;&gt;0,VLOOKUP($A17,DSSV!$A$7:$R$65536,IN_DTK!I$5,0),""),"")</f>
        <v>0</v>
      </c>
      <c r="J17" s="245">
        <f>IF(ISNA(VLOOKUP($A17,DSSV!$A$7:$R$65536,IN_DTK!J$5,0))=FALSE,IF(J$8&lt;&gt;0,VLOOKUP($A17,DSSV!$A$7:$R$65536,IN_DTK!J$5,0),""),"")</f>
        <v>0</v>
      </c>
      <c r="K17" s="245">
        <f>IF(ISNA(VLOOKUP($A17,DSSV!$A$7:$R$65536,IN_DTK!K$5,0))=FALSE,IF(K$8&lt;&gt;0,VLOOKUP($A17,DSSV!$A$7:$R$65536,IN_DTK!K$5,0),""),"")</f>
        <v>0</v>
      </c>
      <c r="L17" s="245">
        <f>IF(ISNA(VLOOKUP($A17,DSSV!$A$7:$R$65536,IN_DTK!L$5,0))=FALSE,IF(L$8&lt;&gt;0,VLOOKUP($A17,DSSV!$A$7:$R$65536,IN_DTK!L$5,0),""),"")</f>
        <v>0</v>
      </c>
      <c r="M17" s="245">
        <f>IF(ISNA(VLOOKUP($A17,DSSV!$A$7:$R$65536,IN_DTK!M$5,0))=FALSE,IF(M$8&lt;&gt;0,VLOOKUP($A17,DSSV!$A$7:$R$65536,IN_DTK!M$5,0),""),"")</f>
        <v>0</v>
      </c>
      <c r="N17" s="245">
        <f>IF(ISNA(VLOOKUP($A17,DSSV!$A$7:$R$65536,IN_DTK!N$5,0))=FALSE,IF(N$8&lt;&gt;0,VLOOKUP($A17,DSSV!$A$7:$R$65536,IN_DTK!N$5,0),""),"")</f>
        <v>0</v>
      </c>
      <c r="O17" s="245">
        <f>IF(ISNA(VLOOKUP($A17,DSSV!$A$7:$R$65536,IN_DTK!O$5,0))=FALSE,IF(O$8&lt;&gt;0,VLOOKUP($A17,DSSV!$A$7:$R$65536,IN_DTK!O$5,0),""),"")</f>
        <v>0</v>
      </c>
      <c r="P17" s="245">
        <f>IF(ISNA(VLOOKUP($A17,DSSV!$A$7:$R$65536,IN_DTK!P$5,0))=FALSE,IF(P$8&lt;&gt;0,VLOOKUP($A17,DSSV!$A$7:$R$65536,IN_DTK!P$5,0),""),"")</f>
        <v>0</v>
      </c>
      <c r="Q17" s="246">
        <f>IF(ISNA(VLOOKUP($A17,DSSV!$A$7:$R$65536,IN_DTK!Q$5,0))=FALSE,VLOOKUP($A17,DSSV!$A$7:$R$65536,IN_DTK!Q$5,0),"")</f>
        <v>0</v>
      </c>
      <c r="R17" s="237" t="str">
        <f>IF(ISNA(VLOOKUP($A17,DSSV!$A$7:$R$65536,IN_DTK!R$5,0))=FALSE,VLOOKUP($A17,DSSV!$A$7:$R$65536,IN_DTK!R$5,0),"")</f>
        <v>Không</v>
      </c>
      <c r="S17" s="247" t="str">
        <f>IF(ISNA(VLOOKUP($A17,DSSV!$A$7:$R$65536,IN_DTK!S$5,0))=FALSE,VLOOKUP($A17,DSSV!$A$7:$R$65536,IN_DTK!S$5,0),"")</f>
        <v>Nợ LP</v>
      </c>
    </row>
    <row r="18" spans="1:19" s="213" customFormat="1" ht="20.25" customHeight="1">
      <c r="A18" s="211">
        <v>10</v>
      </c>
      <c r="B18" s="240">
        <f>--SUBTOTAL(2,C$6:C18)</f>
        <v>10</v>
      </c>
      <c r="C18" s="214">
        <f>IF(ISNA(VLOOKUP($A18,DSSV!$A$7:$R$65536,IN_DTK!C$5,0))=FALSE,VLOOKUP($A18,DSSV!$A$7:$R$65536,IN_DTK!C$5,0),"")</f>
        <v>2021724810</v>
      </c>
      <c r="D18" s="243" t="str">
        <f>IF(ISNA(VLOOKUP($A18,DSSV!$A$7:$R$65536,IN_DTK!D$5,0))=FALSE,VLOOKUP($A18,DSSV!$A$7:$R$65536,IN_DTK!D$5,0),"")</f>
        <v>Trần Đình Nam</v>
      </c>
      <c r="E18" s="244" t="str">
        <f>IF(ISNA(VLOOKUP($A18,DSSV!$A$7:$R$65536,IN_DTK!E$5,0))=FALSE,VLOOKUP($A18,DSSV!$A$7:$R$65536,IN_DTK!E$5,0),"")</f>
        <v>Anh</v>
      </c>
      <c r="F18" s="249" t="str">
        <f>IF(ISNA(VLOOKUP($A18,DSSV!$A$7:$R$65536,IN_DTK!F$5,0))=FALSE,VLOOKUP($A18,DSSV!$A$7:$R$65536,IN_DTK!F$5,0),"")</f>
        <v>MTH 101 G</v>
      </c>
      <c r="G18" s="249" t="str">
        <f>IF(ISNA(VLOOKUP($A18,DSSV!$A$7:$R$65536,IN_DTK!G$5,0))=FALSE,VLOOKUP($A18,DSSV!$A$7:$R$65536,IN_DTK!G$5,0),"")</f>
        <v>K20DLL</v>
      </c>
      <c r="H18" s="245">
        <f>IF(ISNA(VLOOKUP($A18,DSSV!$A$7:$R$65536,IN_DTK!H$5,0))=FALSE,IF(H$8&lt;&gt;0,VLOOKUP($A18,DSSV!$A$7:$R$65536,IN_DTK!H$5,0),""),"")</f>
        <v>0</v>
      </c>
      <c r="I18" s="245">
        <f>IF(ISNA(VLOOKUP($A18,DSSV!$A$7:$R$65536,IN_DTK!I$5,0))=FALSE,IF(I$8&lt;&gt;0,VLOOKUP($A18,DSSV!$A$7:$R$65536,IN_DTK!I$5,0),""),"")</f>
        <v>0</v>
      </c>
      <c r="J18" s="245">
        <f>IF(ISNA(VLOOKUP($A18,DSSV!$A$7:$R$65536,IN_DTK!J$5,0))=FALSE,IF(J$8&lt;&gt;0,VLOOKUP($A18,DSSV!$A$7:$R$65536,IN_DTK!J$5,0),""),"")</f>
        <v>0</v>
      </c>
      <c r="K18" s="245">
        <f>IF(ISNA(VLOOKUP($A18,DSSV!$A$7:$R$65536,IN_DTK!K$5,0))=FALSE,IF(K$8&lt;&gt;0,VLOOKUP($A18,DSSV!$A$7:$R$65536,IN_DTK!K$5,0),""),"")</f>
        <v>0</v>
      </c>
      <c r="L18" s="245">
        <f>IF(ISNA(VLOOKUP($A18,DSSV!$A$7:$R$65536,IN_DTK!L$5,0))=FALSE,IF(L$8&lt;&gt;0,VLOOKUP($A18,DSSV!$A$7:$R$65536,IN_DTK!L$5,0),""),"")</f>
        <v>0</v>
      </c>
      <c r="M18" s="245">
        <f>IF(ISNA(VLOOKUP($A18,DSSV!$A$7:$R$65536,IN_DTK!M$5,0))=FALSE,IF(M$8&lt;&gt;0,VLOOKUP($A18,DSSV!$A$7:$R$65536,IN_DTK!M$5,0),""),"")</f>
        <v>0</v>
      </c>
      <c r="N18" s="245">
        <f>IF(ISNA(VLOOKUP($A18,DSSV!$A$7:$R$65536,IN_DTK!N$5,0))=FALSE,IF(N$8&lt;&gt;0,VLOOKUP($A18,DSSV!$A$7:$R$65536,IN_DTK!N$5,0),""),"")</f>
        <v>0</v>
      </c>
      <c r="O18" s="245">
        <f>IF(ISNA(VLOOKUP($A18,DSSV!$A$7:$R$65536,IN_DTK!O$5,0))=FALSE,IF(O$8&lt;&gt;0,VLOOKUP($A18,DSSV!$A$7:$R$65536,IN_DTK!O$5,0),""),"")</f>
        <v>0</v>
      </c>
      <c r="P18" s="245">
        <f>IF(ISNA(VLOOKUP($A18,DSSV!$A$7:$R$65536,IN_DTK!P$5,0))=FALSE,IF(P$8&lt;&gt;0,VLOOKUP($A18,DSSV!$A$7:$R$65536,IN_DTK!P$5,0),""),"")</f>
        <v>0</v>
      </c>
      <c r="Q18" s="246">
        <f>IF(ISNA(VLOOKUP($A18,DSSV!$A$7:$R$65536,IN_DTK!Q$5,0))=FALSE,VLOOKUP($A18,DSSV!$A$7:$R$65536,IN_DTK!Q$5,0),"")</f>
        <v>0</v>
      </c>
      <c r="R18" s="237" t="str">
        <f>IF(ISNA(VLOOKUP($A18,DSSV!$A$7:$R$65536,IN_DTK!R$5,0))=FALSE,VLOOKUP($A18,DSSV!$A$7:$R$65536,IN_DTK!R$5,0),"")</f>
        <v>Không</v>
      </c>
      <c r="S18" s="247" t="str">
        <f>IF(ISNA(VLOOKUP($A18,DSSV!$A$7:$R$65536,IN_DTK!S$5,0))=FALSE,VLOOKUP($A18,DSSV!$A$7:$R$65536,IN_DTK!S$5,0),"")</f>
        <v>Nợ LP</v>
      </c>
    </row>
    <row r="19" spans="1:19" s="213" customFormat="1" ht="20.25" customHeight="1">
      <c r="A19" s="211">
        <v>11</v>
      </c>
      <c r="B19" s="240">
        <f>--SUBTOTAL(2,C$6:C19)</f>
        <v>11</v>
      </c>
      <c r="C19" s="214">
        <f>IF(ISNA(VLOOKUP($A19,DSSV!$A$7:$R$65536,IN_DTK!C$5,0))=FALSE,VLOOKUP($A19,DSSV!$A$7:$R$65536,IN_DTK!C$5,0),"")</f>
        <v>2021718390</v>
      </c>
      <c r="D19" s="243" t="str">
        <f>IF(ISNA(VLOOKUP($A19,DSSV!$A$7:$R$65536,IN_DTK!D$5,0))=FALSE,VLOOKUP($A19,DSSV!$A$7:$R$65536,IN_DTK!D$5,0),"")</f>
        <v>Võ Đình Tuấn</v>
      </c>
      <c r="E19" s="244" t="str">
        <f>IF(ISNA(VLOOKUP($A19,DSSV!$A$7:$R$65536,IN_DTK!E$5,0))=FALSE,VLOOKUP($A19,DSSV!$A$7:$R$65536,IN_DTK!E$5,0),"")</f>
        <v>Anh</v>
      </c>
      <c r="F19" s="249" t="str">
        <f>IF(ISNA(VLOOKUP($A19,DSSV!$A$7:$R$65536,IN_DTK!F$5,0))=FALSE,VLOOKUP($A19,DSSV!$A$7:$R$65536,IN_DTK!F$5,0),"")</f>
        <v>MTH 101 C</v>
      </c>
      <c r="G19" s="249" t="str">
        <f>IF(ISNA(VLOOKUP($A19,DSSV!$A$7:$R$65536,IN_DTK!G$5,0))=FALSE,VLOOKUP($A19,DSSV!$A$7:$R$65536,IN_DTK!G$5,0),"")</f>
        <v>K20DLK</v>
      </c>
      <c r="H19" s="245">
        <f>IF(ISNA(VLOOKUP($A19,DSSV!$A$7:$R$65536,IN_DTK!H$5,0))=FALSE,IF(H$8&lt;&gt;0,VLOOKUP($A19,DSSV!$A$7:$R$65536,IN_DTK!H$5,0),""),"")</f>
        <v>0</v>
      </c>
      <c r="I19" s="245">
        <f>IF(ISNA(VLOOKUP($A19,DSSV!$A$7:$R$65536,IN_DTK!I$5,0))=FALSE,IF(I$8&lt;&gt;0,VLOOKUP($A19,DSSV!$A$7:$R$65536,IN_DTK!I$5,0),""),"")</f>
        <v>0</v>
      </c>
      <c r="J19" s="245">
        <f>IF(ISNA(VLOOKUP($A19,DSSV!$A$7:$R$65536,IN_DTK!J$5,0))=FALSE,IF(J$8&lt;&gt;0,VLOOKUP($A19,DSSV!$A$7:$R$65536,IN_DTK!J$5,0),""),"")</f>
        <v>0</v>
      </c>
      <c r="K19" s="245">
        <f>IF(ISNA(VLOOKUP($A19,DSSV!$A$7:$R$65536,IN_DTK!K$5,0))=FALSE,IF(K$8&lt;&gt;0,VLOOKUP($A19,DSSV!$A$7:$R$65536,IN_DTK!K$5,0),""),"")</f>
        <v>0</v>
      </c>
      <c r="L19" s="245">
        <f>IF(ISNA(VLOOKUP($A19,DSSV!$A$7:$R$65536,IN_DTK!L$5,0))=FALSE,IF(L$8&lt;&gt;0,VLOOKUP($A19,DSSV!$A$7:$R$65536,IN_DTK!L$5,0),""),"")</f>
        <v>0</v>
      </c>
      <c r="M19" s="245">
        <f>IF(ISNA(VLOOKUP($A19,DSSV!$A$7:$R$65536,IN_DTK!M$5,0))=FALSE,IF(M$8&lt;&gt;0,VLOOKUP($A19,DSSV!$A$7:$R$65536,IN_DTK!M$5,0),""),"")</f>
        <v>0</v>
      </c>
      <c r="N19" s="245">
        <f>IF(ISNA(VLOOKUP($A19,DSSV!$A$7:$R$65536,IN_DTK!N$5,0))=FALSE,IF(N$8&lt;&gt;0,VLOOKUP($A19,DSSV!$A$7:$R$65536,IN_DTK!N$5,0),""),"")</f>
        <v>0</v>
      </c>
      <c r="O19" s="245">
        <f>IF(ISNA(VLOOKUP($A19,DSSV!$A$7:$R$65536,IN_DTK!O$5,0))=FALSE,IF(O$8&lt;&gt;0,VLOOKUP($A19,DSSV!$A$7:$R$65536,IN_DTK!O$5,0),""),"")</f>
        <v>0</v>
      </c>
      <c r="P19" s="245">
        <f>IF(ISNA(VLOOKUP($A19,DSSV!$A$7:$R$65536,IN_DTK!P$5,0))=FALSE,IF(P$8&lt;&gt;0,VLOOKUP($A19,DSSV!$A$7:$R$65536,IN_DTK!P$5,0),""),"")</f>
        <v>0</v>
      </c>
      <c r="Q19" s="246">
        <f>IF(ISNA(VLOOKUP($A19,DSSV!$A$7:$R$65536,IN_DTK!Q$5,0))=FALSE,VLOOKUP($A19,DSSV!$A$7:$R$65536,IN_DTK!Q$5,0),"")</f>
        <v>0</v>
      </c>
      <c r="R19" s="237" t="str">
        <f>IF(ISNA(VLOOKUP($A19,DSSV!$A$7:$R$65536,IN_DTK!R$5,0))=FALSE,VLOOKUP($A19,DSSV!$A$7:$R$65536,IN_DTK!R$5,0),"")</f>
        <v>Không</v>
      </c>
      <c r="S19" s="247" t="str">
        <f>IF(ISNA(VLOOKUP($A19,DSSV!$A$7:$R$65536,IN_DTK!S$5,0))=FALSE,VLOOKUP($A19,DSSV!$A$7:$R$65536,IN_DTK!S$5,0),"")</f>
        <v>Nợ LP</v>
      </c>
    </row>
    <row r="20" spans="1:19" s="213" customFormat="1" ht="20.25" customHeight="1">
      <c r="A20" s="211">
        <v>12</v>
      </c>
      <c r="B20" s="240">
        <f>--SUBTOTAL(2,C$6:C20)</f>
        <v>12</v>
      </c>
      <c r="C20" s="214">
        <f>IF(ISNA(VLOOKUP($A20,DSSV!$A$7:$R$65536,IN_DTK!C$5,0))=FALSE,VLOOKUP($A20,DSSV!$A$7:$R$65536,IN_DTK!C$5,0),"")</f>
        <v>2020716275</v>
      </c>
      <c r="D20" s="243" t="str">
        <f>IF(ISNA(VLOOKUP($A20,DSSV!$A$7:$R$65536,IN_DTK!D$5,0))=FALSE,VLOOKUP($A20,DSSV!$A$7:$R$65536,IN_DTK!D$5,0),"")</f>
        <v>Lê Đỗ Ngọc</v>
      </c>
      <c r="E20" s="244" t="str">
        <f>IF(ISNA(VLOOKUP($A20,DSSV!$A$7:$R$65536,IN_DTK!E$5,0))=FALSE,VLOOKUP($A20,DSSV!$A$7:$R$65536,IN_DTK!E$5,0),"")</f>
        <v>Ánh</v>
      </c>
      <c r="F20" s="249" t="str">
        <f>IF(ISNA(VLOOKUP($A20,DSSV!$A$7:$R$65536,IN_DTK!F$5,0))=FALSE,VLOOKUP($A20,DSSV!$A$7:$R$65536,IN_DTK!F$5,0),"")</f>
        <v>MTH 101 E</v>
      </c>
      <c r="G20" s="249" t="str">
        <f>IF(ISNA(VLOOKUP($A20,DSSV!$A$7:$R$65536,IN_DTK!G$5,0))=FALSE,VLOOKUP($A20,DSSV!$A$7:$R$65536,IN_DTK!G$5,0),"")</f>
        <v>K20DLK</v>
      </c>
      <c r="H20" s="245">
        <f>IF(ISNA(VLOOKUP($A20,DSSV!$A$7:$R$65536,IN_DTK!H$5,0))=FALSE,IF(H$8&lt;&gt;0,VLOOKUP($A20,DSSV!$A$7:$R$65536,IN_DTK!H$5,0),""),"")</f>
        <v>0</v>
      </c>
      <c r="I20" s="245">
        <f>IF(ISNA(VLOOKUP($A20,DSSV!$A$7:$R$65536,IN_DTK!I$5,0))=FALSE,IF(I$8&lt;&gt;0,VLOOKUP($A20,DSSV!$A$7:$R$65536,IN_DTK!I$5,0),""),"")</f>
        <v>0</v>
      </c>
      <c r="J20" s="245">
        <f>IF(ISNA(VLOOKUP($A20,DSSV!$A$7:$R$65536,IN_DTK!J$5,0))=FALSE,IF(J$8&lt;&gt;0,VLOOKUP($A20,DSSV!$A$7:$R$65536,IN_DTK!J$5,0),""),"")</f>
        <v>0</v>
      </c>
      <c r="K20" s="245">
        <f>IF(ISNA(VLOOKUP($A20,DSSV!$A$7:$R$65536,IN_DTK!K$5,0))=FALSE,IF(K$8&lt;&gt;0,VLOOKUP($A20,DSSV!$A$7:$R$65536,IN_DTK!K$5,0),""),"")</f>
        <v>0</v>
      </c>
      <c r="L20" s="245">
        <f>IF(ISNA(VLOOKUP($A20,DSSV!$A$7:$R$65536,IN_DTK!L$5,0))=FALSE,IF(L$8&lt;&gt;0,VLOOKUP($A20,DSSV!$A$7:$R$65536,IN_DTK!L$5,0),""),"")</f>
        <v>0</v>
      </c>
      <c r="M20" s="245">
        <f>IF(ISNA(VLOOKUP($A20,DSSV!$A$7:$R$65536,IN_DTK!M$5,0))=FALSE,IF(M$8&lt;&gt;0,VLOOKUP($A20,DSSV!$A$7:$R$65536,IN_DTK!M$5,0),""),"")</f>
        <v>0</v>
      </c>
      <c r="N20" s="245">
        <f>IF(ISNA(VLOOKUP($A20,DSSV!$A$7:$R$65536,IN_DTK!N$5,0))=FALSE,IF(N$8&lt;&gt;0,VLOOKUP($A20,DSSV!$A$7:$R$65536,IN_DTK!N$5,0),""),"")</f>
        <v>0</v>
      </c>
      <c r="O20" s="245">
        <f>IF(ISNA(VLOOKUP($A20,DSSV!$A$7:$R$65536,IN_DTK!O$5,0))=FALSE,IF(O$8&lt;&gt;0,VLOOKUP($A20,DSSV!$A$7:$R$65536,IN_DTK!O$5,0),""),"")</f>
        <v>0</v>
      </c>
      <c r="P20" s="245">
        <f>IF(ISNA(VLOOKUP($A20,DSSV!$A$7:$R$65536,IN_DTK!P$5,0))=FALSE,IF(P$8&lt;&gt;0,VLOOKUP($A20,DSSV!$A$7:$R$65536,IN_DTK!P$5,0),""),"")</f>
        <v>0</v>
      </c>
      <c r="Q20" s="246">
        <f>IF(ISNA(VLOOKUP($A20,DSSV!$A$7:$R$65536,IN_DTK!Q$5,0))=FALSE,VLOOKUP($A20,DSSV!$A$7:$R$65536,IN_DTK!Q$5,0),"")</f>
        <v>0</v>
      </c>
      <c r="R20" s="237" t="str">
        <f>IF(ISNA(VLOOKUP($A20,DSSV!$A$7:$R$65536,IN_DTK!R$5,0))=FALSE,VLOOKUP($A20,DSSV!$A$7:$R$65536,IN_DTK!R$5,0),"")</f>
        <v>Không</v>
      </c>
      <c r="S20" s="247">
        <f>IF(ISNA(VLOOKUP($A20,DSSV!$A$7:$R$65536,IN_DTK!S$5,0))=FALSE,VLOOKUP($A20,DSSV!$A$7:$R$65536,IN_DTK!S$5,0),"")</f>
        <v>0</v>
      </c>
    </row>
    <row r="21" spans="1:19" s="213" customFormat="1" ht="20.25" customHeight="1">
      <c r="A21" s="211">
        <v>13</v>
      </c>
      <c r="B21" s="240">
        <f>--SUBTOTAL(2,C$6:C21)</f>
        <v>13</v>
      </c>
      <c r="C21" s="214">
        <f>IF(ISNA(VLOOKUP($A21,DSSV!$A$7:$R$65536,IN_DTK!C$5,0))=FALSE,VLOOKUP($A21,DSSV!$A$7:$R$65536,IN_DTK!C$5,0),"")</f>
        <v>2020716754</v>
      </c>
      <c r="D21" s="243" t="str">
        <f>IF(ISNA(VLOOKUP($A21,DSSV!$A$7:$R$65536,IN_DTK!D$5,0))=FALSE,VLOOKUP($A21,DSSV!$A$7:$R$65536,IN_DTK!D$5,0),"")</f>
        <v>Ngô Thị Hồng</v>
      </c>
      <c r="E21" s="244" t="str">
        <f>IF(ISNA(VLOOKUP($A21,DSSV!$A$7:$R$65536,IN_DTK!E$5,0))=FALSE,VLOOKUP($A21,DSSV!$A$7:$R$65536,IN_DTK!E$5,0),"")</f>
        <v>Ánh</v>
      </c>
      <c r="F21" s="249" t="str">
        <f>IF(ISNA(VLOOKUP($A21,DSSV!$A$7:$R$65536,IN_DTK!F$5,0))=FALSE,VLOOKUP($A21,DSSV!$A$7:$R$65536,IN_DTK!F$5,0),"")</f>
        <v>MTH 101 E</v>
      </c>
      <c r="G21" s="249" t="str">
        <f>IF(ISNA(VLOOKUP($A21,DSSV!$A$7:$R$65536,IN_DTK!G$5,0))=FALSE,VLOOKUP($A21,DSSV!$A$7:$R$65536,IN_DTK!G$5,0),"")</f>
        <v>K20DLK</v>
      </c>
      <c r="H21" s="245">
        <f>IF(ISNA(VLOOKUP($A21,DSSV!$A$7:$R$65536,IN_DTK!H$5,0))=FALSE,IF(H$8&lt;&gt;0,VLOOKUP($A21,DSSV!$A$7:$R$65536,IN_DTK!H$5,0),""),"")</f>
        <v>0</v>
      </c>
      <c r="I21" s="245">
        <f>IF(ISNA(VLOOKUP($A21,DSSV!$A$7:$R$65536,IN_DTK!I$5,0))=FALSE,IF(I$8&lt;&gt;0,VLOOKUP($A21,DSSV!$A$7:$R$65536,IN_DTK!I$5,0),""),"")</f>
        <v>0</v>
      </c>
      <c r="J21" s="245">
        <f>IF(ISNA(VLOOKUP($A21,DSSV!$A$7:$R$65536,IN_DTK!J$5,0))=FALSE,IF(J$8&lt;&gt;0,VLOOKUP($A21,DSSV!$A$7:$R$65536,IN_DTK!J$5,0),""),"")</f>
        <v>0</v>
      </c>
      <c r="K21" s="245">
        <f>IF(ISNA(VLOOKUP($A21,DSSV!$A$7:$R$65536,IN_DTK!K$5,0))=FALSE,IF(K$8&lt;&gt;0,VLOOKUP($A21,DSSV!$A$7:$R$65536,IN_DTK!K$5,0),""),"")</f>
        <v>0</v>
      </c>
      <c r="L21" s="245">
        <f>IF(ISNA(VLOOKUP($A21,DSSV!$A$7:$R$65536,IN_DTK!L$5,0))=FALSE,IF(L$8&lt;&gt;0,VLOOKUP($A21,DSSV!$A$7:$R$65536,IN_DTK!L$5,0),""),"")</f>
        <v>0</v>
      </c>
      <c r="M21" s="245">
        <f>IF(ISNA(VLOOKUP($A21,DSSV!$A$7:$R$65536,IN_DTK!M$5,0))=FALSE,IF(M$8&lt;&gt;0,VLOOKUP($A21,DSSV!$A$7:$R$65536,IN_DTK!M$5,0),""),"")</f>
        <v>0</v>
      </c>
      <c r="N21" s="245">
        <f>IF(ISNA(VLOOKUP($A21,DSSV!$A$7:$R$65536,IN_DTK!N$5,0))=FALSE,IF(N$8&lt;&gt;0,VLOOKUP($A21,DSSV!$A$7:$R$65536,IN_DTK!N$5,0),""),"")</f>
        <v>0</v>
      </c>
      <c r="O21" s="245">
        <f>IF(ISNA(VLOOKUP($A21,DSSV!$A$7:$R$65536,IN_DTK!O$5,0))=FALSE,IF(O$8&lt;&gt;0,VLOOKUP($A21,DSSV!$A$7:$R$65536,IN_DTK!O$5,0),""),"")</f>
        <v>0</v>
      </c>
      <c r="P21" s="245">
        <f>IF(ISNA(VLOOKUP($A21,DSSV!$A$7:$R$65536,IN_DTK!P$5,0))=FALSE,IF(P$8&lt;&gt;0,VLOOKUP($A21,DSSV!$A$7:$R$65536,IN_DTK!P$5,0),""),"")</f>
        <v>0</v>
      </c>
      <c r="Q21" s="246">
        <f>IF(ISNA(VLOOKUP($A21,DSSV!$A$7:$R$65536,IN_DTK!Q$5,0))=FALSE,VLOOKUP($A21,DSSV!$A$7:$R$65536,IN_DTK!Q$5,0),"")</f>
        <v>0</v>
      </c>
      <c r="R21" s="237" t="str">
        <f>IF(ISNA(VLOOKUP($A21,DSSV!$A$7:$R$65536,IN_DTK!R$5,0))=FALSE,VLOOKUP($A21,DSSV!$A$7:$R$65536,IN_DTK!R$5,0),"")</f>
        <v>Không</v>
      </c>
      <c r="S21" s="247">
        <f>IF(ISNA(VLOOKUP($A21,DSSV!$A$7:$R$65536,IN_DTK!S$5,0))=FALSE,VLOOKUP($A21,DSSV!$A$7:$R$65536,IN_DTK!S$5,0),"")</f>
        <v>0</v>
      </c>
    </row>
    <row r="22" spans="1:19" s="213" customFormat="1" ht="20.25" customHeight="1">
      <c r="A22" s="211">
        <v>14</v>
      </c>
      <c r="B22" s="240">
        <f>--SUBTOTAL(2,C$6:C22)</f>
        <v>14</v>
      </c>
      <c r="C22" s="214">
        <f>IF(ISNA(VLOOKUP($A22,DSSV!$A$7:$R$65536,IN_DTK!C$5,0))=FALSE,VLOOKUP($A22,DSSV!$A$7:$R$65536,IN_DTK!C$5,0),"")</f>
        <v>2020713513</v>
      </c>
      <c r="D22" s="243" t="str">
        <f>IF(ISNA(VLOOKUP($A22,DSSV!$A$7:$R$65536,IN_DTK!D$5,0))=FALSE,VLOOKUP($A22,DSSV!$A$7:$R$65536,IN_DTK!D$5,0),"")</f>
        <v>Nguyễn Lê Nguyệt</v>
      </c>
      <c r="E22" s="244" t="str">
        <f>IF(ISNA(VLOOKUP($A22,DSSV!$A$7:$R$65536,IN_DTK!E$5,0))=FALSE,VLOOKUP($A22,DSSV!$A$7:$R$65536,IN_DTK!E$5,0),"")</f>
        <v>Ánh</v>
      </c>
      <c r="F22" s="249" t="str">
        <f>IF(ISNA(VLOOKUP($A22,DSSV!$A$7:$R$65536,IN_DTK!F$5,0))=FALSE,VLOOKUP($A22,DSSV!$A$7:$R$65536,IN_DTK!F$5,0),"")</f>
        <v>MTH 101 AI</v>
      </c>
      <c r="G22" s="249" t="str">
        <f>IF(ISNA(VLOOKUP($A22,DSSV!$A$7:$R$65536,IN_DTK!G$5,0))=FALSE,VLOOKUP($A22,DSSV!$A$7:$R$65536,IN_DTK!G$5,0),"")</f>
        <v>K20DLK</v>
      </c>
      <c r="H22" s="245">
        <f>IF(ISNA(VLOOKUP($A22,DSSV!$A$7:$R$65536,IN_DTK!H$5,0))=FALSE,IF(H$8&lt;&gt;0,VLOOKUP($A22,DSSV!$A$7:$R$65536,IN_DTK!H$5,0),""),"")</f>
        <v>0</v>
      </c>
      <c r="I22" s="245">
        <f>IF(ISNA(VLOOKUP($A22,DSSV!$A$7:$R$65536,IN_DTK!I$5,0))=FALSE,IF(I$8&lt;&gt;0,VLOOKUP($A22,DSSV!$A$7:$R$65536,IN_DTK!I$5,0),""),"")</f>
        <v>0</v>
      </c>
      <c r="J22" s="245">
        <f>IF(ISNA(VLOOKUP($A22,DSSV!$A$7:$R$65536,IN_DTK!J$5,0))=FALSE,IF(J$8&lt;&gt;0,VLOOKUP($A22,DSSV!$A$7:$R$65536,IN_DTK!J$5,0),""),"")</f>
        <v>0</v>
      </c>
      <c r="K22" s="245">
        <f>IF(ISNA(VLOOKUP($A22,DSSV!$A$7:$R$65536,IN_DTK!K$5,0))=FALSE,IF(K$8&lt;&gt;0,VLOOKUP($A22,DSSV!$A$7:$R$65536,IN_DTK!K$5,0),""),"")</f>
        <v>0</v>
      </c>
      <c r="L22" s="245">
        <f>IF(ISNA(VLOOKUP($A22,DSSV!$A$7:$R$65536,IN_DTK!L$5,0))=FALSE,IF(L$8&lt;&gt;0,VLOOKUP($A22,DSSV!$A$7:$R$65536,IN_DTK!L$5,0),""),"")</f>
        <v>0</v>
      </c>
      <c r="M22" s="245">
        <f>IF(ISNA(VLOOKUP($A22,DSSV!$A$7:$R$65536,IN_DTK!M$5,0))=FALSE,IF(M$8&lt;&gt;0,VLOOKUP($A22,DSSV!$A$7:$R$65536,IN_DTK!M$5,0),""),"")</f>
        <v>0</v>
      </c>
      <c r="N22" s="245">
        <f>IF(ISNA(VLOOKUP($A22,DSSV!$A$7:$R$65536,IN_DTK!N$5,0))=FALSE,IF(N$8&lt;&gt;0,VLOOKUP($A22,DSSV!$A$7:$R$65536,IN_DTK!N$5,0),""),"")</f>
        <v>0</v>
      </c>
      <c r="O22" s="245">
        <f>IF(ISNA(VLOOKUP($A22,DSSV!$A$7:$R$65536,IN_DTK!O$5,0))=FALSE,IF(O$8&lt;&gt;0,VLOOKUP($A22,DSSV!$A$7:$R$65536,IN_DTK!O$5,0),""),"")</f>
        <v>0</v>
      </c>
      <c r="P22" s="245">
        <f>IF(ISNA(VLOOKUP($A22,DSSV!$A$7:$R$65536,IN_DTK!P$5,0))=FALSE,IF(P$8&lt;&gt;0,VLOOKUP($A22,DSSV!$A$7:$R$65536,IN_DTK!P$5,0),""),"")</f>
        <v>0</v>
      </c>
      <c r="Q22" s="246">
        <f>IF(ISNA(VLOOKUP($A22,DSSV!$A$7:$R$65536,IN_DTK!Q$5,0))=FALSE,VLOOKUP($A22,DSSV!$A$7:$R$65536,IN_DTK!Q$5,0),"")</f>
        <v>0</v>
      </c>
      <c r="R22" s="237" t="str">
        <f>IF(ISNA(VLOOKUP($A22,DSSV!$A$7:$R$65536,IN_DTK!R$5,0))=FALSE,VLOOKUP($A22,DSSV!$A$7:$R$65536,IN_DTK!R$5,0),"")</f>
        <v>Không</v>
      </c>
      <c r="S22" s="247">
        <f>IF(ISNA(VLOOKUP($A22,DSSV!$A$7:$R$65536,IN_DTK!S$5,0))=FALSE,VLOOKUP($A22,DSSV!$A$7:$R$65536,IN_DTK!S$5,0),"")</f>
        <v>0</v>
      </c>
    </row>
    <row r="23" spans="1:19" s="213" customFormat="1" ht="20.25" customHeight="1">
      <c r="A23" s="211">
        <v>15</v>
      </c>
      <c r="B23" s="240">
        <f>--SUBTOTAL(2,C$6:C23)</f>
        <v>15</v>
      </c>
      <c r="C23" s="214">
        <f>IF(ISNA(VLOOKUP($A23,DSSV!$A$7:$R$65536,IN_DTK!C$5,0))=FALSE,VLOOKUP($A23,DSSV!$A$7:$R$65536,IN_DTK!C$5,0),"")</f>
        <v>2021235878</v>
      </c>
      <c r="D23" s="243" t="str">
        <f>IF(ISNA(VLOOKUP($A23,DSSV!$A$7:$R$65536,IN_DTK!D$5,0))=FALSE,VLOOKUP($A23,DSSV!$A$7:$R$65536,IN_DTK!D$5,0),"")</f>
        <v>Đoàn Quốc</v>
      </c>
      <c r="E23" s="244" t="str">
        <f>IF(ISNA(VLOOKUP($A23,DSSV!$A$7:$R$65536,IN_DTK!E$5,0))=FALSE,VLOOKUP($A23,DSSV!$A$7:$R$65536,IN_DTK!E$5,0),"")</f>
        <v>Bảo</v>
      </c>
      <c r="F23" s="249" t="str">
        <f>IF(ISNA(VLOOKUP($A23,DSSV!$A$7:$R$65536,IN_DTK!F$5,0))=FALSE,VLOOKUP($A23,DSSV!$A$7:$R$65536,IN_DTK!F$5,0),"")</f>
        <v>MTH 101 Q</v>
      </c>
      <c r="G23" s="249" t="str">
        <f>IF(ISNA(VLOOKUP($A23,DSSV!$A$7:$R$65536,IN_DTK!G$5,0))=FALSE,VLOOKUP($A23,DSSV!$A$7:$R$65536,IN_DTK!G$5,0),"")</f>
        <v>K20PSU-QNH</v>
      </c>
      <c r="H23" s="245">
        <f>IF(ISNA(VLOOKUP($A23,DSSV!$A$7:$R$65536,IN_DTK!H$5,0))=FALSE,IF(H$8&lt;&gt;0,VLOOKUP($A23,DSSV!$A$7:$R$65536,IN_DTK!H$5,0),""),"")</f>
        <v>0</v>
      </c>
      <c r="I23" s="245">
        <f>IF(ISNA(VLOOKUP($A23,DSSV!$A$7:$R$65536,IN_DTK!I$5,0))=FALSE,IF(I$8&lt;&gt;0,VLOOKUP($A23,DSSV!$A$7:$R$65536,IN_DTK!I$5,0),""),"")</f>
        <v>0</v>
      </c>
      <c r="J23" s="245">
        <f>IF(ISNA(VLOOKUP($A23,DSSV!$A$7:$R$65536,IN_DTK!J$5,0))=FALSE,IF(J$8&lt;&gt;0,VLOOKUP($A23,DSSV!$A$7:$R$65536,IN_DTK!J$5,0),""),"")</f>
        <v>0</v>
      </c>
      <c r="K23" s="245">
        <f>IF(ISNA(VLOOKUP($A23,DSSV!$A$7:$R$65536,IN_DTK!K$5,0))=FALSE,IF(K$8&lt;&gt;0,VLOOKUP($A23,DSSV!$A$7:$R$65536,IN_DTK!K$5,0),""),"")</f>
        <v>0</v>
      </c>
      <c r="L23" s="245">
        <f>IF(ISNA(VLOOKUP($A23,DSSV!$A$7:$R$65536,IN_DTK!L$5,0))=FALSE,IF(L$8&lt;&gt;0,VLOOKUP($A23,DSSV!$A$7:$R$65536,IN_DTK!L$5,0),""),"")</f>
        <v>0</v>
      </c>
      <c r="M23" s="245">
        <f>IF(ISNA(VLOOKUP($A23,DSSV!$A$7:$R$65536,IN_DTK!M$5,0))=FALSE,IF(M$8&lt;&gt;0,VLOOKUP($A23,DSSV!$A$7:$R$65536,IN_DTK!M$5,0),""),"")</f>
        <v>0</v>
      </c>
      <c r="N23" s="245">
        <f>IF(ISNA(VLOOKUP($A23,DSSV!$A$7:$R$65536,IN_DTK!N$5,0))=FALSE,IF(N$8&lt;&gt;0,VLOOKUP($A23,DSSV!$A$7:$R$65536,IN_DTK!N$5,0),""),"")</f>
        <v>0</v>
      </c>
      <c r="O23" s="245">
        <f>IF(ISNA(VLOOKUP($A23,DSSV!$A$7:$R$65536,IN_DTK!O$5,0))=FALSE,IF(O$8&lt;&gt;0,VLOOKUP($A23,DSSV!$A$7:$R$65536,IN_DTK!O$5,0),""),"")</f>
        <v>0</v>
      </c>
      <c r="P23" s="245">
        <f>IF(ISNA(VLOOKUP($A23,DSSV!$A$7:$R$65536,IN_DTK!P$5,0))=FALSE,IF(P$8&lt;&gt;0,VLOOKUP($A23,DSSV!$A$7:$R$65536,IN_DTK!P$5,0),""),"")</f>
        <v>0</v>
      </c>
      <c r="Q23" s="246">
        <f>IF(ISNA(VLOOKUP($A23,DSSV!$A$7:$R$65536,IN_DTK!Q$5,0))=FALSE,VLOOKUP($A23,DSSV!$A$7:$R$65536,IN_DTK!Q$5,0),"")</f>
        <v>0</v>
      </c>
      <c r="R23" s="237" t="str">
        <f>IF(ISNA(VLOOKUP($A23,DSSV!$A$7:$R$65536,IN_DTK!R$5,0))=FALSE,VLOOKUP($A23,DSSV!$A$7:$R$65536,IN_DTK!R$5,0),"")</f>
        <v>Không</v>
      </c>
      <c r="S23" s="247" t="str">
        <f>IF(ISNA(VLOOKUP($A23,DSSV!$A$7:$R$65536,IN_DTK!S$5,0))=FALSE,VLOOKUP($A23,DSSV!$A$7:$R$65536,IN_DTK!S$5,0),"")</f>
        <v>Nợ LP</v>
      </c>
    </row>
    <row r="24" spans="1:19" s="213" customFormat="1" ht="20.25" customHeight="1">
      <c r="A24" s="211">
        <v>16</v>
      </c>
      <c r="B24" s="240">
        <f>--SUBTOTAL(2,C$6:C24)</f>
        <v>16</v>
      </c>
      <c r="C24" s="214">
        <f>IF(ISNA(VLOOKUP($A24,DSSV!$A$7:$R$65536,IN_DTK!C$5,0))=FALSE,VLOOKUP($A24,DSSV!$A$7:$R$65536,IN_DTK!C$5,0),"")</f>
        <v>2021714524</v>
      </c>
      <c r="D24" s="243" t="str">
        <f>IF(ISNA(VLOOKUP($A24,DSSV!$A$7:$R$65536,IN_DTK!D$5,0))=FALSE,VLOOKUP($A24,DSSV!$A$7:$R$65536,IN_DTK!D$5,0),"")</f>
        <v>Huỳnh Thái</v>
      </c>
      <c r="E24" s="244" t="str">
        <f>IF(ISNA(VLOOKUP($A24,DSSV!$A$7:$R$65536,IN_DTK!E$5,0))=FALSE,VLOOKUP($A24,DSSV!$A$7:$R$65536,IN_DTK!E$5,0),"")</f>
        <v>Bảo</v>
      </c>
      <c r="F24" s="249" t="str">
        <f>IF(ISNA(VLOOKUP($A24,DSSV!$A$7:$R$65536,IN_DTK!F$5,0))=FALSE,VLOOKUP($A24,DSSV!$A$7:$R$65536,IN_DTK!F$5,0),"")</f>
        <v>MTH 101 C</v>
      </c>
      <c r="G24" s="249" t="str">
        <f>IF(ISNA(VLOOKUP($A24,DSSV!$A$7:$R$65536,IN_DTK!G$5,0))=FALSE,VLOOKUP($A24,DSSV!$A$7:$R$65536,IN_DTK!G$5,0),"")</f>
        <v>K20DLK</v>
      </c>
      <c r="H24" s="245">
        <f>IF(ISNA(VLOOKUP($A24,DSSV!$A$7:$R$65536,IN_DTK!H$5,0))=FALSE,IF(H$8&lt;&gt;0,VLOOKUP($A24,DSSV!$A$7:$R$65536,IN_DTK!H$5,0),""),"")</f>
        <v>0</v>
      </c>
      <c r="I24" s="245">
        <f>IF(ISNA(VLOOKUP($A24,DSSV!$A$7:$R$65536,IN_DTK!I$5,0))=FALSE,IF(I$8&lt;&gt;0,VLOOKUP($A24,DSSV!$A$7:$R$65536,IN_DTK!I$5,0),""),"")</f>
        <v>0</v>
      </c>
      <c r="J24" s="245">
        <f>IF(ISNA(VLOOKUP($A24,DSSV!$A$7:$R$65536,IN_DTK!J$5,0))=FALSE,IF(J$8&lt;&gt;0,VLOOKUP($A24,DSSV!$A$7:$R$65536,IN_DTK!J$5,0),""),"")</f>
        <v>0</v>
      </c>
      <c r="K24" s="245">
        <f>IF(ISNA(VLOOKUP($A24,DSSV!$A$7:$R$65536,IN_DTK!K$5,0))=FALSE,IF(K$8&lt;&gt;0,VLOOKUP($A24,DSSV!$A$7:$R$65536,IN_DTK!K$5,0),""),"")</f>
        <v>0</v>
      </c>
      <c r="L24" s="245">
        <f>IF(ISNA(VLOOKUP($A24,DSSV!$A$7:$R$65536,IN_DTK!L$5,0))=FALSE,IF(L$8&lt;&gt;0,VLOOKUP($A24,DSSV!$A$7:$R$65536,IN_DTK!L$5,0),""),"")</f>
        <v>0</v>
      </c>
      <c r="M24" s="245">
        <f>IF(ISNA(VLOOKUP($A24,DSSV!$A$7:$R$65536,IN_DTK!M$5,0))=FALSE,IF(M$8&lt;&gt;0,VLOOKUP($A24,DSSV!$A$7:$R$65536,IN_DTK!M$5,0),""),"")</f>
        <v>0</v>
      </c>
      <c r="N24" s="245">
        <f>IF(ISNA(VLOOKUP($A24,DSSV!$A$7:$R$65536,IN_DTK!N$5,0))=FALSE,IF(N$8&lt;&gt;0,VLOOKUP($A24,DSSV!$A$7:$R$65536,IN_DTK!N$5,0),""),"")</f>
        <v>0</v>
      </c>
      <c r="O24" s="245">
        <f>IF(ISNA(VLOOKUP($A24,DSSV!$A$7:$R$65536,IN_DTK!O$5,0))=FALSE,IF(O$8&lt;&gt;0,VLOOKUP($A24,DSSV!$A$7:$R$65536,IN_DTK!O$5,0),""),"")</f>
        <v>0</v>
      </c>
      <c r="P24" s="245">
        <f>IF(ISNA(VLOOKUP($A24,DSSV!$A$7:$R$65536,IN_DTK!P$5,0))=FALSE,IF(P$8&lt;&gt;0,VLOOKUP($A24,DSSV!$A$7:$R$65536,IN_DTK!P$5,0),""),"")</f>
        <v>0</v>
      </c>
      <c r="Q24" s="246">
        <f>IF(ISNA(VLOOKUP($A24,DSSV!$A$7:$R$65536,IN_DTK!Q$5,0))=FALSE,VLOOKUP($A24,DSSV!$A$7:$R$65536,IN_DTK!Q$5,0),"")</f>
        <v>0</v>
      </c>
      <c r="R24" s="237" t="str">
        <f>IF(ISNA(VLOOKUP($A24,DSSV!$A$7:$R$65536,IN_DTK!R$5,0))=FALSE,VLOOKUP($A24,DSSV!$A$7:$R$65536,IN_DTK!R$5,0),"")</f>
        <v>Không</v>
      </c>
      <c r="S24" s="247">
        <f>IF(ISNA(VLOOKUP($A24,DSSV!$A$7:$R$65536,IN_DTK!S$5,0))=FALSE,VLOOKUP($A24,DSSV!$A$7:$R$65536,IN_DTK!S$5,0),"")</f>
        <v>0</v>
      </c>
    </row>
    <row r="25" spans="1:19" s="213" customFormat="1" ht="20.25" customHeight="1">
      <c r="A25" s="211">
        <v>17</v>
      </c>
      <c r="B25" s="240">
        <f>--SUBTOTAL(2,C$6:C25)</f>
        <v>17</v>
      </c>
      <c r="C25" s="214">
        <f>IF(ISNA(VLOOKUP($A25,DSSV!$A$7:$R$65536,IN_DTK!C$5,0))=FALSE,VLOOKUP($A25,DSSV!$A$7:$R$65536,IN_DTK!C$5,0),"")</f>
        <v>2021714515</v>
      </c>
      <c r="D25" s="243" t="str">
        <f>IF(ISNA(VLOOKUP($A25,DSSV!$A$7:$R$65536,IN_DTK!D$5,0))=FALSE,VLOOKUP($A25,DSSV!$A$7:$R$65536,IN_DTK!D$5,0),"")</f>
        <v>Trương Huỳnh Kim</v>
      </c>
      <c r="E25" s="244" t="str">
        <f>IF(ISNA(VLOOKUP($A25,DSSV!$A$7:$R$65536,IN_DTK!E$5,0))=FALSE,VLOOKUP($A25,DSSV!$A$7:$R$65536,IN_DTK!E$5,0),"")</f>
        <v>Bảo</v>
      </c>
      <c r="F25" s="249" t="str">
        <f>IF(ISNA(VLOOKUP($A25,DSSV!$A$7:$R$65536,IN_DTK!F$5,0))=FALSE,VLOOKUP($A25,DSSV!$A$7:$R$65536,IN_DTK!F$5,0),"")</f>
        <v>MTH 101 C</v>
      </c>
      <c r="G25" s="249" t="str">
        <f>IF(ISNA(VLOOKUP($A25,DSSV!$A$7:$R$65536,IN_DTK!G$5,0))=FALSE,VLOOKUP($A25,DSSV!$A$7:$R$65536,IN_DTK!G$5,0),"")</f>
        <v>K20DLK</v>
      </c>
      <c r="H25" s="245">
        <f>IF(ISNA(VLOOKUP($A25,DSSV!$A$7:$R$65536,IN_DTK!H$5,0))=FALSE,IF(H$8&lt;&gt;0,VLOOKUP($A25,DSSV!$A$7:$R$65536,IN_DTK!H$5,0),""),"")</f>
        <v>0</v>
      </c>
      <c r="I25" s="245">
        <f>IF(ISNA(VLOOKUP($A25,DSSV!$A$7:$R$65536,IN_DTK!I$5,0))=FALSE,IF(I$8&lt;&gt;0,VLOOKUP($A25,DSSV!$A$7:$R$65536,IN_DTK!I$5,0),""),"")</f>
        <v>0</v>
      </c>
      <c r="J25" s="245">
        <f>IF(ISNA(VLOOKUP($A25,DSSV!$A$7:$R$65536,IN_DTK!J$5,0))=FALSE,IF(J$8&lt;&gt;0,VLOOKUP($A25,DSSV!$A$7:$R$65536,IN_DTK!J$5,0),""),"")</f>
        <v>0</v>
      </c>
      <c r="K25" s="245">
        <f>IF(ISNA(VLOOKUP($A25,DSSV!$A$7:$R$65536,IN_DTK!K$5,0))=FALSE,IF(K$8&lt;&gt;0,VLOOKUP($A25,DSSV!$A$7:$R$65536,IN_DTK!K$5,0),""),"")</f>
        <v>0</v>
      </c>
      <c r="L25" s="245">
        <f>IF(ISNA(VLOOKUP($A25,DSSV!$A$7:$R$65536,IN_DTK!L$5,0))=FALSE,IF(L$8&lt;&gt;0,VLOOKUP($A25,DSSV!$A$7:$R$65536,IN_DTK!L$5,0),""),"")</f>
        <v>0</v>
      </c>
      <c r="M25" s="245">
        <f>IF(ISNA(VLOOKUP($A25,DSSV!$A$7:$R$65536,IN_DTK!M$5,0))=FALSE,IF(M$8&lt;&gt;0,VLOOKUP($A25,DSSV!$A$7:$R$65536,IN_DTK!M$5,0),""),"")</f>
        <v>0</v>
      </c>
      <c r="N25" s="245">
        <f>IF(ISNA(VLOOKUP($A25,DSSV!$A$7:$R$65536,IN_DTK!N$5,0))=FALSE,IF(N$8&lt;&gt;0,VLOOKUP($A25,DSSV!$A$7:$R$65536,IN_DTK!N$5,0),""),"")</f>
        <v>0</v>
      </c>
      <c r="O25" s="245">
        <f>IF(ISNA(VLOOKUP($A25,DSSV!$A$7:$R$65536,IN_DTK!O$5,0))=FALSE,IF(O$8&lt;&gt;0,VLOOKUP($A25,DSSV!$A$7:$R$65536,IN_DTK!O$5,0),""),"")</f>
        <v>0</v>
      </c>
      <c r="P25" s="245">
        <f>IF(ISNA(VLOOKUP($A25,DSSV!$A$7:$R$65536,IN_DTK!P$5,0))=FALSE,IF(P$8&lt;&gt;0,VLOOKUP($A25,DSSV!$A$7:$R$65536,IN_DTK!P$5,0),""),"")</f>
        <v>0</v>
      </c>
      <c r="Q25" s="246">
        <f>IF(ISNA(VLOOKUP($A25,DSSV!$A$7:$R$65536,IN_DTK!Q$5,0))=FALSE,VLOOKUP($A25,DSSV!$A$7:$R$65536,IN_DTK!Q$5,0),"")</f>
        <v>0</v>
      </c>
      <c r="R25" s="237" t="str">
        <f>IF(ISNA(VLOOKUP($A25,DSSV!$A$7:$R$65536,IN_DTK!R$5,0))=FALSE,VLOOKUP($A25,DSSV!$A$7:$R$65536,IN_DTK!R$5,0),"")</f>
        <v>Không</v>
      </c>
      <c r="S25" s="247">
        <f>IF(ISNA(VLOOKUP($A25,DSSV!$A$7:$R$65536,IN_DTK!S$5,0))=FALSE,VLOOKUP($A25,DSSV!$A$7:$R$65536,IN_DTK!S$5,0),"")</f>
        <v>0</v>
      </c>
    </row>
    <row r="26" spans="1:19" s="213" customFormat="1" ht="20.25" customHeight="1">
      <c r="A26" s="211">
        <v>18</v>
      </c>
      <c r="B26" s="240">
        <f>--SUBTOTAL(2,C$6:C26)</f>
        <v>18</v>
      </c>
      <c r="C26" s="214">
        <f>IF(ISNA(VLOOKUP($A26,DSSV!$A$7:$R$65536,IN_DTK!C$5,0))=FALSE,VLOOKUP($A26,DSSV!$A$7:$R$65536,IN_DTK!C$5,0),"")</f>
        <v>2021713723</v>
      </c>
      <c r="D26" s="243" t="str">
        <f>IF(ISNA(VLOOKUP($A26,DSSV!$A$7:$R$65536,IN_DTK!D$5,0))=FALSE,VLOOKUP($A26,DSSV!$A$7:$R$65536,IN_DTK!D$5,0),"")</f>
        <v>Nguyễn Quang</v>
      </c>
      <c r="E26" s="244" t="str">
        <f>IF(ISNA(VLOOKUP($A26,DSSV!$A$7:$R$65536,IN_DTK!E$5,0))=FALSE,VLOOKUP($A26,DSSV!$A$7:$R$65536,IN_DTK!E$5,0),"")</f>
        <v>Biên</v>
      </c>
      <c r="F26" s="249" t="str">
        <f>IF(ISNA(VLOOKUP($A26,DSSV!$A$7:$R$65536,IN_DTK!F$5,0))=FALSE,VLOOKUP($A26,DSSV!$A$7:$R$65536,IN_DTK!F$5,0),"")</f>
        <v>MTH 101 E</v>
      </c>
      <c r="G26" s="249" t="str">
        <f>IF(ISNA(VLOOKUP($A26,DSSV!$A$7:$R$65536,IN_DTK!G$5,0))=FALSE,VLOOKUP($A26,DSSV!$A$7:$R$65536,IN_DTK!G$5,0),"")</f>
        <v>K20DLK</v>
      </c>
      <c r="H26" s="245">
        <f>IF(ISNA(VLOOKUP($A26,DSSV!$A$7:$R$65536,IN_DTK!H$5,0))=FALSE,IF(H$8&lt;&gt;0,VLOOKUP($A26,DSSV!$A$7:$R$65536,IN_DTK!H$5,0),""),"")</f>
        <v>0</v>
      </c>
      <c r="I26" s="245">
        <f>IF(ISNA(VLOOKUP($A26,DSSV!$A$7:$R$65536,IN_DTK!I$5,0))=FALSE,IF(I$8&lt;&gt;0,VLOOKUP($A26,DSSV!$A$7:$R$65536,IN_DTK!I$5,0),""),"")</f>
        <v>0</v>
      </c>
      <c r="J26" s="245">
        <f>IF(ISNA(VLOOKUP($A26,DSSV!$A$7:$R$65536,IN_DTK!J$5,0))=FALSE,IF(J$8&lt;&gt;0,VLOOKUP($A26,DSSV!$A$7:$R$65536,IN_DTK!J$5,0),""),"")</f>
        <v>0</v>
      </c>
      <c r="K26" s="245">
        <f>IF(ISNA(VLOOKUP($A26,DSSV!$A$7:$R$65536,IN_DTK!K$5,0))=FALSE,IF(K$8&lt;&gt;0,VLOOKUP($A26,DSSV!$A$7:$R$65536,IN_DTK!K$5,0),""),"")</f>
        <v>0</v>
      </c>
      <c r="L26" s="245">
        <f>IF(ISNA(VLOOKUP($A26,DSSV!$A$7:$R$65536,IN_DTK!L$5,0))=FALSE,IF(L$8&lt;&gt;0,VLOOKUP($A26,DSSV!$A$7:$R$65536,IN_DTK!L$5,0),""),"")</f>
        <v>0</v>
      </c>
      <c r="M26" s="245">
        <f>IF(ISNA(VLOOKUP($A26,DSSV!$A$7:$R$65536,IN_DTK!M$5,0))=FALSE,IF(M$8&lt;&gt;0,VLOOKUP($A26,DSSV!$A$7:$R$65536,IN_DTK!M$5,0),""),"")</f>
        <v>0</v>
      </c>
      <c r="N26" s="245">
        <f>IF(ISNA(VLOOKUP($A26,DSSV!$A$7:$R$65536,IN_DTK!N$5,0))=FALSE,IF(N$8&lt;&gt;0,VLOOKUP($A26,DSSV!$A$7:$R$65536,IN_DTK!N$5,0),""),"")</f>
        <v>0</v>
      </c>
      <c r="O26" s="245">
        <f>IF(ISNA(VLOOKUP($A26,DSSV!$A$7:$R$65536,IN_DTK!O$5,0))=FALSE,IF(O$8&lt;&gt;0,VLOOKUP($A26,DSSV!$A$7:$R$65536,IN_DTK!O$5,0),""),"")</f>
        <v>0</v>
      </c>
      <c r="P26" s="245">
        <f>IF(ISNA(VLOOKUP($A26,DSSV!$A$7:$R$65536,IN_DTK!P$5,0))=FALSE,IF(P$8&lt;&gt;0,VLOOKUP($A26,DSSV!$A$7:$R$65536,IN_DTK!P$5,0),""),"")</f>
        <v>0</v>
      </c>
      <c r="Q26" s="246">
        <f>IF(ISNA(VLOOKUP($A26,DSSV!$A$7:$R$65536,IN_DTK!Q$5,0))=FALSE,VLOOKUP($A26,DSSV!$A$7:$R$65536,IN_DTK!Q$5,0),"")</f>
        <v>0</v>
      </c>
      <c r="R26" s="237" t="str">
        <f>IF(ISNA(VLOOKUP($A26,DSSV!$A$7:$R$65536,IN_DTK!R$5,0))=FALSE,VLOOKUP($A26,DSSV!$A$7:$R$65536,IN_DTK!R$5,0),"")</f>
        <v>Không</v>
      </c>
      <c r="S26" s="247">
        <f>IF(ISNA(VLOOKUP($A26,DSSV!$A$7:$R$65536,IN_DTK!S$5,0))=FALSE,VLOOKUP($A26,DSSV!$A$7:$R$65536,IN_DTK!S$5,0),"")</f>
        <v>0</v>
      </c>
    </row>
    <row r="27" spans="1:19" s="213" customFormat="1" ht="20.25" customHeight="1">
      <c r="A27" s="211">
        <v>19</v>
      </c>
      <c r="B27" s="240">
        <f>--SUBTOTAL(2,C$6:C27)</f>
        <v>19</v>
      </c>
      <c r="C27" s="214">
        <f>IF(ISNA(VLOOKUP($A27,DSSV!$A$7:$R$65536,IN_DTK!C$5,0))=FALSE,VLOOKUP($A27,DSSV!$A$7:$R$65536,IN_DTK!C$5,0),"")</f>
        <v>2021717100</v>
      </c>
      <c r="D27" s="243" t="str">
        <f>IF(ISNA(VLOOKUP($A27,DSSV!$A$7:$R$65536,IN_DTK!D$5,0))=FALSE,VLOOKUP($A27,DSSV!$A$7:$R$65536,IN_DTK!D$5,0),"")</f>
        <v>Đặng Văn</v>
      </c>
      <c r="E27" s="244" t="str">
        <f>IF(ISNA(VLOOKUP($A27,DSSV!$A$7:$R$65536,IN_DTK!E$5,0))=FALSE,VLOOKUP($A27,DSSV!$A$7:$R$65536,IN_DTK!E$5,0),"")</f>
        <v>Bin</v>
      </c>
      <c r="F27" s="249" t="str">
        <f>IF(ISNA(VLOOKUP($A27,DSSV!$A$7:$R$65536,IN_DTK!F$5,0))=FALSE,VLOOKUP($A27,DSSV!$A$7:$R$65536,IN_DTK!F$5,0),"")</f>
        <v>MTH 101 E</v>
      </c>
      <c r="G27" s="249" t="str">
        <f>IF(ISNA(VLOOKUP($A27,DSSV!$A$7:$R$65536,IN_DTK!G$5,0))=FALSE,VLOOKUP($A27,DSSV!$A$7:$R$65536,IN_DTK!G$5,0),"")</f>
        <v>K20DLK</v>
      </c>
      <c r="H27" s="245">
        <f>IF(ISNA(VLOOKUP($A27,DSSV!$A$7:$R$65536,IN_DTK!H$5,0))=FALSE,IF(H$8&lt;&gt;0,VLOOKUP($A27,DSSV!$A$7:$R$65536,IN_DTK!H$5,0),""),"")</f>
        <v>0</v>
      </c>
      <c r="I27" s="245">
        <f>IF(ISNA(VLOOKUP($A27,DSSV!$A$7:$R$65536,IN_DTK!I$5,0))=FALSE,IF(I$8&lt;&gt;0,VLOOKUP($A27,DSSV!$A$7:$R$65536,IN_DTK!I$5,0),""),"")</f>
        <v>0</v>
      </c>
      <c r="J27" s="245">
        <f>IF(ISNA(VLOOKUP($A27,DSSV!$A$7:$R$65536,IN_DTK!J$5,0))=FALSE,IF(J$8&lt;&gt;0,VLOOKUP($A27,DSSV!$A$7:$R$65536,IN_DTK!J$5,0),""),"")</f>
        <v>0</v>
      </c>
      <c r="K27" s="245">
        <f>IF(ISNA(VLOOKUP($A27,DSSV!$A$7:$R$65536,IN_DTK!K$5,0))=FALSE,IF(K$8&lt;&gt;0,VLOOKUP($A27,DSSV!$A$7:$R$65536,IN_DTK!K$5,0),""),"")</f>
        <v>0</v>
      </c>
      <c r="L27" s="245">
        <f>IF(ISNA(VLOOKUP($A27,DSSV!$A$7:$R$65536,IN_DTK!L$5,0))=FALSE,IF(L$8&lt;&gt;0,VLOOKUP($A27,DSSV!$A$7:$R$65536,IN_DTK!L$5,0),""),"")</f>
        <v>0</v>
      </c>
      <c r="M27" s="245">
        <f>IF(ISNA(VLOOKUP($A27,DSSV!$A$7:$R$65536,IN_DTK!M$5,0))=FALSE,IF(M$8&lt;&gt;0,VLOOKUP($A27,DSSV!$A$7:$R$65536,IN_DTK!M$5,0),""),"")</f>
        <v>0</v>
      </c>
      <c r="N27" s="245">
        <f>IF(ISNA(VLOOKUP($A27,DSSV!$A$7:$R$65536,IN_DTK!N$5,0))=FALSE,IF(N$8&lt;&gt;0,VLOOKUP($A27,DSSV!$A$7:$R$65536,IN_DTK!N$5,0),""),"")</f>
        <v>0</v>
      </c>
      <c r="O27" s="245">
        <f>IF(ISNA(VLOOKUP($A27,DSSV!$A$7:$R$65536,IN_DTK!O$5,0))=FALSE,IF(O$8&lt;&gt;0,VLOOKUP($A27,DSSV!$A$7:$R$65536,IN_DTK!O$5,0),""),"")</f>
        <v>0</v>
      </c>
      <c r="P27" s="245">
        <f>IF(ISNA(VLOOKUP($A27,DSSV!$A$7:$R$65536,IN_DTK!P$5,0))=FALSE,IF(P$8&lt;&gt;0,VLOOKUP($A27,DSSV!$A$7:$R$65536,IN_DTK!P$5,0),""),"")</f>
        <v>0</v>
      </c>
      <c r="Q27" s="246">
        <f>IF(ISNA(VLOOKUP($A27,DSSV!$A$7:$R$65536,IN_DTK!Q$5,0))=FALSE,VLOOKUP($A27,DSSV!$A$7:$R$65536,IN_DTK!Q$5,0),"")</f>
        <v>0</v>
      </c>
      <c r="R27" s="237" t="str">
        <f>IF(ISNA(VLOOKUP($A27,DSSV!$A$7:$R$65536,IN_DTK!R$5,0))=FALSE,VLOOKUP($A27,DSSV!$A$7:$R$65536,IN_DTK!R$5,0),"")</f>
        <v>Không</v>
      </c>
      <c r="S27" s="247">
        <f>IF(ISNA(VLOOKUP($A27,DSSV!$A$7:$R$65536,IN_DTK!S$5,0))=FALSE,VLOOKUP($A27,DSSV!$A$7:$R$65536,IN_DTK!S$5,0),"")</f>
        <v>0</v>
      </c>
    </row>
    <row r="28" spans="1:19" s="213" customFormat="1" ht="20.25" customHeight="1">
      <c r="A28" s="211">
        <v>20</v>
      </c>
      <c r="B28" s="240">
        <f>--SUBTOTAL(2,C$6:C28)</f>
        <v>20</v>
      </c>
      <c r="C28" s="214">
        <f>IF(ISNA(VLOOKUP($A28,DSSV!$A$7:$R$65536,IN_DTK!C$5,0))=FALSE,VLOOKUP($A28,DSSV!$A$7:$R$65536,IN_DTK!C$5,0),"")</f>
        <v>2021214627</v>
      </c>
      <c r="D28" s="243" t="str">
        <f>IF(ISNA(VLOOKUP($A28,DSSV!$A$7:$R$65536,IN_DTK!D$5,0))=FALSE,VLOOKUP($A28,DSSV!$A$7:$R$65536,IN_DTK!D$5,0),"")</f>
        <v>Võ Quang</v>
      </c>
      <c r="E28" s="244" t="str">
        <f>IF(ISNA(VLOOKUP($A28,DSSV!$A$7:$R$65536,IN_DTK!E$5,0))=FALSE,VLOOKUP($A28,DSSV!$A$7:$R$65536,IN_DTK!E$5,0),"")</f>
        <v>Bình</v>
      </c>
      <c r="F28" s="249" t="str">
        <f>IF(ISNA(VLOOKUP($A28,DSSV!$A$7:$R$65536,IN_DTK!F$5,0))=FALSE,VLOOKUP($A28,DSSV!$A$7:$R$65536,IN_DTK!F$5,0),"")</f>
        <v>MTH 101 AC</v>
      </c>
      <c r="G28" s="249" t="str">
        <f>IF(ISNA(VLOOKUP($A28,DSSV!$A$7:$R$65536,IN_DTK!G$5,0))=FALSE,VLOOKUP($A28,DSSV!$A$7:$R$65536,IN_DTK!G$5,0),"")</f>
        <v>K20QTH</v>
      </c>
      <c r="H28" s="245">
        <f>IF(ISNA(VLOOKUP($A28,DSSV!$A$7:$R$65536,IN_DTK!H$5,0))=FALSE,IF(H$8&lt;&gt;0,VLOOKUP($A28,DSSV!$A$7:$R$65536,IN_DTK!H$5,0),""),"")</f>
        <v>0</v>
      </c>
      <c r="I28" s="245">
        <f>IF(ISNA(VLOOKUP($A28,DSSV!$A$7:$R$65536,IN_DTK!I$5,0))=FALSE,IF(I$8&lt;&gt;0,VLOOKUP($A28,DSSV!$A$7:$R$65536,IN_DTK!I$5,0),""),"")</f>
        <v>0</v>
      </c>
      <c r="J28" s="245">
        <f>IF(ISNA(VLOOKUP($A28,DSSV!$A$7:$R$65536,IN_DTK!J$5,0))=FALSE,IF(J$8&lt;&gt;0,VLOOKUP($A28,DSSV!$A$7:$R$65536,IN_DTK!J$5,0),""),"")</f>
        <v>0</v>
      </c>
      <c r="K28" s="245">
        <f>IF(ISNA(VLOOKUP($A28,DSSV!$A$7:$R$65536,IN_DTK!K$5,0))=FALSE,IF(K$8&lt;&gt;0,VLOOKUP($A28,DSSV!$A$7:$R$65536,IN_DTK!K$5,0),""),"")</f>
        <v>0</v>
      </c>
      <c r="L28" s="245">
        <f>IF(ISNA(VLOOKUP($A28,DSSV!$A$7:$R$65536,IN_DTK!L$5,0))=FALSE,IF(L$8&lt;&gt;0,VLOOKUP($A28,DSSV!$A$7:$R$65536,IN_DTK!L$5,0),""),"")</f>
        <v>0</v>
      </c>
      <c r="M28" s="245">
        <f>IF(ISNA(VLOOKUP($A28,DSSV!$A$7:$R$65536,IN_DTK!M$5,0))=FALSE,IF(M$8&lt;&gt;0,VLOOKUP($A28,DSSV!$A$7:$R$65536,IN_DTK!M$5,0),""),"")</f>
        <v>0</v>
      </c>
      <c r="N28" s="245">
        <f>IF(ISNA(VLOOKUP($A28,DSSV!$A$7:$R$65536,IN_DTK!N$5,0))=FALSE,IF(N$8&lt;&gt;0,VLOOKUP($A28,DSSV!$A$7:$R$65536,IN_DTK!N$5,0),""),"")</f>
        <v>0</v>
      </c>
      <c r="O28" s="245">
        <f>IF(ISNA(VLOOKUP($A28,DSSV!$A$7:$R$65536,IN_DTK!O$5,0))=FALSE,IF(O$8&lt;&gt;0,VLOOKUP($A28,DSSV!$A$7:$R$65536,IN_DTK!O$5,0),""),"")</f>
        <v>0</v>
      </c>
      <c r="P28" s="245">
        <f>IF(ISNA(VLOOKUP($A28,DSSV!$A$7:$R$65536,IN_DTK!P$5,0))=FALSE,IF(P$8&lt;&gt;0,VLOOKUP($A28,DSSV!$A$7:$R$65536,IN_DTK!P$5,0),""),"")</f>
        <v>0</v>
      </c>
      <c r="Q28" s="246">
        <f>IF(ISNA(VLOOKUP($A28,DSSV!$A$7:$R$65536,IN_DTK!Q$5,0))=FALSE,VLOOKUP($A28,DSSV!$A$7:$R$65536,IN_DTK!Q$5,0),"")</f>
        <v>0</v>
      </c>
      <c r="R28" s="237" t="str">
        <f>IF(ISNA(VLOOKUP($A28,DSSV!$A$7:$R$65536,IN_DTK!R$5,0))=FALSE,VLOOKUP($A28,DSSV!$A$7:$R$65536,IN_DTK!R$5,0),"")</f>
        <v>Không</v>
      </c>
      <c r="S28" s="247" t="str">
        <f>IF(ISNA(VLOOKUP($A28,DSSV!$A$7:$R$65536,IN_DTK!S$5,0))=FALSE,VLOOKUP($A28,DSSV!$A$7:$R$65536,IN_DTK!S$5,0),"")</f>
        <v>Nợ LP</v>
      </c>
    </row>
    <row r="29" spans="1:19" s="213" customFormat="1" ht="20.25" customHeight="1">
      <c r="A29" s="211">
        <v>21</v>
      </c>
      <c r="B29" s="240">
        <f>--SUBTOTAL(2,C$6:C29)</f>
        <v>21</v>
      </c>
      <c r="C29" s="214">
        <f>IF(ISNA(VLOOKUP($A29,DSSV!$A$7:$R$65536,IN_DTK!C$5,0))=FALSE,VLOOKUP($A29,DSSV!$A$7:$R$65536,IN_DTK!C$5,0),"")</f>
        <v>2010716470</v>
      </c>
      <c r="D29" s="243" t="str">
        <f>IF(ISNA(VLOOKUP($A29,DSSV!$A$7:$R$65536,IN_DTK!D$5,0))=FALSE,VLOOKUP($A29,DSSV!$A$7:$R$65536,IN_DTK!D$5,0),"")</f>
        <v>Nguyễn Thị</v>
      </c>
      <c r="E29" s="244" t="str">
        <f>IF(ISNA(VLOOKUP($A29,DSSV!$A$7:$R$65536,IN_DTK!E$5,0))=FALSE,VLOOKUP($A29,DSSV!$A$7:$R$65536,IN_DTK!E$5,0),"")</f>
        <v>By</v>
      </c>
      <c r="F29" s="249" t="str">
        <f>IF(ISNA(VLOOKUP($A29,DSSV!$A$7:$R$65536,IN_DTK!F$5,0))=FALSE,VLOOKUP($A29,DSSV!$A$7:$R$65536,IN_DTK!F$5,0),"")</f>
        <v>MTH 101 U</v>
      </c>
      <c r="G29" s="249" t="str">
        <f>IF(ISNA(VLOOKUP($A29,DSSV!$A$7:$R$65536,IN_DTK!G$5,0))=FALSE,VLOOKUP($A29,DSSV!$A$7:$R$65536,IN_DTK!G$5,0),"")</f>
        <v>K20PSU-DLK</v>
      </c>
      <c r="H29" s="245">
        <f>IF(ISNA(VLOOKUP($A29,DSSV!$A$7:$R$65536,IN_DTK!H$5,0))=FALSE,IF(H$8&lt;&gt;0,VLOOKUP($A29,DSSV!$A$7:$R$65536,IN_DTK!H$5,0),""),"")</f>
        <v>0</v>
      </c>
      <c r="I29" s="245">
        <f>IF(ISNA(VLOOKUP($A29,DSSV!$A$7:$R$65536,IN_DTK!I$5,0))=FALSE,IF(I$8&lt;&gt;0,VLOOKUP($A29,DSSV!$A$7:$R$65536,IN_DTK!I$5,0),""),"")</f>
        <v>0</v>
      </c>
      <c r="J29" s="245">
        <f>IF(ISNA(VLOOKUP($A29,DSSV!$A$7:$R$65536,IN_DTK!J$5,0))=FALSE,IF(J$8&lt;&gt;0,VLOOKUP($A29,DSSV!$A$7:$R$65536,IN_DTK!J$5,0),""),"")</f>
        <v>0</v>
      </c>
      <c r="K29" s="245">
        <f>IF(ISNA(VLOOKUP($A29,DSSV!$A$7:$R$65536,IN_DTK!K$5,0))=FALSE,IF(K$8&lt;&gt;0,VLOOKUP($A29,DSSV!$A$7:$R$65536,IN_DTK!K$5,0),""),"")</f>
        <v>0</v>
      </c>
      <c r="L29" s="245">
        <f>IF(ISNA(VLOOKUP($A29,DSSV!$A$7:$R$65536,IN_DTK!L$5,0))=FALSE,IF(L$8&lt;&gt;0,VLOOKUP($A29,DSSV!$A$7:$R$65536,IN_DTK!L$5,0),""),"")</f>
        <v>0</v>
      </c>
      <c r="M29" s="245">
        <f>IF(ISNA(VLOOKUP($A29,DSSV!$A$7:$R$65536,IN_DTK!M$5,0))=FALSE,IF(M$8&lt;&gt;0,VLOOKUP($A29,DSSV!$A$7:$R$65536,IN_DTK!M$5,0),""),"")</f>
        <v>0</v>
      </c>
      <c r="N29" s="245">
        <f>IF(ISNA(VLOOKUP($A29,DSSV!$A$7:$R$65536,IN_DTK!N$5,0))=FALSE,IF(N$8&lt;&gt;0,VLOOKUP($A29,DSSV!$A$7:$R$65536,IN_DTK!N$5,0),""),"")</f>
        <v>0</v>
      </c>
      <c r="O29" s="245">
        <f>IF(ISNA(VLOOKUP($A29,DSSV!$A$7:$R$65536,IN_DTK!O$5,0))=FALSE,IF(O$8&lt;&gt;0,VLOOKUP($A29,DSSV!$A$7:$R$65536,IN_DTK!O$5,0),""),"")</f>
        <v>0</v>
      </c>
      <c r="P29" s="245">
        <f>IF(ISNA(VLOOKUP($A29,DSSV!$A$7:$R$65536,IN_DTK!P$5,0))=FALSE,IF(P$8&lt;&gt;0,VLOOKUP($A29,DSSV!$A$7:$R$65536,IN_DTK!P$5,0),""),"")</f>
        <v>0</v>
      </c>
      <c r="Q29" s="246">
        <f>IF(ISNA(VLOOKUP($A29,DSSV!$A$7:$R$65536,IN_DTK!Q$5,0))=FALSE,VLOOKUP($A29,DSSV!$A$7:$R$65536,IN_DTK!Q$5,0),"")</f>
        <v>0</v>
      </c>
      <c r="R29" s="237" t="str">
        <f>IF(ISNA(VLOOKUP($A29,DSSV!$A$7:$R$65536,IN_DTK!R$5,0))=FALSE,VLOOKUP($A29,DSSV!$A$7:$R$65536,IN_DTK!R$5,0),"")</f>
        <v>Không</v>
      </c>
      <c r="S29" s="247" t="str">
        <f>IF(ISNA(VLOOKUP($A29,DSSV!$A$7:$R$65536,IN_DTK!S$5,0))=FALSE,VLOOKUP($A29,DSSV!$A$7:$R$65536,IN_DTK!S$5,0),"")</f>
        <v>Nợ LP</v>
      </c>
    </row>
    <row r="30" spans="1:19" s="213" customFormat="1" ht="20.25" customHeight="1">
      <c r="A30" s="211">
        <v>22</v>
      </c>
      <c r="B30" s="240">
        <f>--SUBTOTAL(2,C$6:C30)</f>
        <v>22</v>
      </c>
      <c r="C30" s="214">
        <f>IF(ISNA(VLOOKUP($A30,DSSV!$A$7:$R$65536,IN_DTK!C$5,0))=FALSE,VLOOKUP($A30,DSSV!$A$7:$R$65536,IN_DTK!C$5,0),"")</f>
        <v>2010714245</v>
      </c>
      <c r="D30" s="243" t="str">
        <f>IF(ISNA(VLOOKUP($A30,DSSV!$A$7:$R$65536,IN_DTK!D$5,0))=FALSE,VLOOKUP($A30,DSSV!$A$7:$R$65536,IN_DTK!D$5,0),"")</f>
        <v>Lê Nguyễn Kim</v>
      </c>
      <c r="E30" s="244" t="str">
        <f>IF(ISNA(VLOOKUP($A30,DSSV!$A$7:$R$65536,IN_DTK!E$5,0))=FALSE,VLOOKUP($A30,DSSV!$A$7:$R$65536,IN_DTK!E$5,0),"")</f>
        <v>Châu</v>
      </c>
      <c r="F30" s="249" t="str">
        <f>IF(ISNA(VLOOKUP($A30,DSSV!$A$7:$R$65536,IN_DTK!F$5,0))=FALSE,VLOOKUP($A30,DSSV!$A$7:$R$65536,IN_DTK!F$5,0),"")</f>
        <v>MTH 101 Q</v>
      </c>
      <c r="G30" s="249" t="str">
        <f>IF(ISNA(VLOOKUP($A30,DSSV!$A$7:$R$65536,IN_DTK!G$5,0))=FALSE,VLOOKUP($A30,DSSV!$A$7:$R$65536,IN_DTK!G$5,0),"")</f>
        <v>K20PSU-DLH</v>
      </c>
      <c r="H30" s="245">
        <f>IF(ISNA(VLOOKUP($A30,DSSV!$A$7:$R$65536,IN_DTK!H$5,0))=FALSE,IF(H$8&lt;&gt;0,VLOOKUP($A30,DSSV!$A$7:$R$65536,IN_DTK!H$5,0),""),"")</f>
        <v>0</v>
      </c>
      <c r="I30" s="245">
        <f>IF(ISNA(VLOOKUP($A30,DSSV!$A$7:$R$65536,IN_DTK!I$5,0))=FALSE,IF(I$8&lt;&gt;0,VLOOKUP($A30,DSSV!$A$7:$R$65536,IN_DTK!I$5,0),""),"")</f>
        <v>0</v>
      </c>
      <c r="J30" s="245">
        <f>IF(ISNA(VLOOKUP($A30,DSSV!$A$7:$R$65536,IN_DTK!J$5,0))=FALSE,IF(J$8&lt;&gt;0,VLOOKUP($A30,DSSV!$A$7:$R$65536,IN_DTK!J$5,0),""),"")</f>
        <v>0</v>
      </c>
      <c r="K30" s="245">
        <f>IF(ISNA(VLOOKUP($A30,DSSV!$A$7:$R$65536,IN_DTK!K$5,0))=FALSE,IF(K$8&lt;&gt;0,VLOOKUP($A30,DSSV!$A$7:$R$65536,IN_DTK!K$5,0),""),"")</f>
        <v>0</v>
      </c>
      <c r="L30" s="245">
        <f>IF(ISNA(VLOOKUP($A30,DSSV!$A$7:$R$65536,IN_DTK!L$5,0))=FALSE,IF(L$8&lt;&gt;0,VLOOKUP($A30,DSSV!$A$7:$R$65536,IN_DTK!L$5,0),""),"")</f>
        <v>0</v>
      </c>
      <c r="M30" s="245">
        <f>IF(ISNA(VLOOKUP($A30,DSSV!$A$7:$R$65536,IN_DTK!M$5,0))=FALSE,IF(M$8&lt;&gt;0,VLOOKUP($A30,DSSV!$A$7:$R$65536,IN_DTK!M$5,0),""),"")</f>
        <v>0</v>
      </c>
      <c r="N30" s="245">
        <f>IF(ISNA(VLOOKUP($A30,DSSV!$A$7:$R$65536,IN_DTK!N$5,0))=FALSE,IF(N$8&lt;&gt;0,VLOOKUP($A30,DSSV!$A$7:$R$65536,IN_DTK!N$5,0),""),"")</f>
        <v>0</v>
      </c>
      <c r="O30" s="245">
        <f>IF(ISNA(VLOOKUP($A30,DSSV!$A$7:$R$65536,IN_DTK!O$5,0))=FALSE,IF(O$8&lt;&gt;0,VLOOKUP($A30,DSSV!$A$7:$R$65536,IN_DTK!O$5,0),""),"")</f>
        <v>0</v>
      </c>
      <c r="P30" s="245">
        <f>IF(ISNA(VLOOKUP($A30,DSSV!$A$7:$R$65536,IN_DTK!P$5,0))=FALSE,IF(P$8&lt;&gt;0,VLOOKUP($A30,DSSV!$A$7:$R$65536,IN_DTK!P$5,0),""),"")</f>
        <v>0</v>
      </c>
      <c r="Q30" s="246">
        <f>IF(ISNA(VLOOKUP($A30,DSSV!$A$7:$R$65536,IN_DTK!Q$5,0))=FALSE,VLOOKUP($A30,DSSV!$A$7:$R$65536,IN_DTK!Q$5,0),"")</f>
        <v>0</v>
      </c>
      <c r="R30" s="237" t="str">
        <f>IF(ISNA(VLOOKUP($A30,DSSV!$A$7:$R$65536,IN_DTK!R$5,0))=FALSE,VLOOKUP($A30,DSSV!$A$7:$R$65536,IN_DTK!R$5,0),"")</f>
        <v>Không</v>
      </c>
      <c r="S30" s="247">
        <f>IF(ISNA(VLOOKUP($A30,DSSV!$A$7:$R$65536,IN_DTK!S$5,0))=FALSE,VLOOKUP($A30,DSSV!$A$7:$R$65536,IN_DTK!S$5,0),"")</f>
        <v>0</v>
      </c>
    </row>
    <row r="31" spans="1:19" s="213" customFormat="1" ht="20.25" customHeight="1">
      <c r="A31" s="211">
        <v>23</v>
      </c>
      <c r="B31" s="240">
        <f>--SUBTOTAL(2,C$6:C31)</f>
        <v>23</v>
      </c>
      <c r="C31" s="214">
        <f>IF(ISNA(VLOOKUP($A31,DSSV!$A$7:$R$65536,IN_DTK!C$5,0))=FALSE,VLOOKUP($A31,DSSV!$A$7:$R$65536,IN_DTK!C$5,0),"")</f>
        <v>2020713618</v>
      </c>
      <c r="D31" s="243" t="str">
        <f>IF(ISNA(VLOOKUP($A31,DSSV!$A$7:$R$65536,IN_DTK!D$5,0))=FALSE,VLOOKUP($A31,DSSV!$A$7:$R$65536,IN_DTK!D$5,0),"")</f>
        <v>Phan Bảo</v>
      </c>
      <c r="E31" s="244" t="str">
        <f>IF(ISNA(VLOOKUP($A31,DSSV!$A$7:$R$65536,IN_DTK!E$5,0))=FALSE,VLOOKUP($A31,DSSV!$A$7:$R$65536,IN_DTK!E$5,0),"")</f>
        <v>Châu</v>
      </c>
      <c r="F31" s="249" t="str">
        <f>IF(ISNA(VLOOKUP($A31,DSSV!$A$7:$R$65536,IN_DTK!F$5,0))=FALSE,VLOOKUP($A31,DSSV!$A$7:$R$65536,IN_DTK!F$5,0),"")</f>
        <v>MTH 101 C</v>
      </c>
      <c r="G31" s="249" t="str">
        <f>IF(ISNA(VLOOKUP($A31,DSSV!$A$7:$R$65536,IN_DTK!G$5,0))=FALSE,VLOOKUP($A31,DSSV!$A$7:$R$65536,IN_DTK!G$5,0),"")</f>
        <v>K20DLK</v>
      </c>
      <c r="H31" s="245">
        <f>IF(ISNA(VLOOKUP($A31,DSSV!$A$7:$R$65536,IN_DTK!H$5,0))=FALSE,IF(H$8&lt;&gt;0,VLOOKUP($A31,DSSV!$A$7:$R$65536,IN_DTK!H$5,0),""),"")</f>
        <v>0</v>
      </c>
      <c r="I31" s="245">
        <f>IF(ISNA(VLOOKUP($A31,DSSV!$A$7:$R$65536,IN_DTK!I$5,0))=FALSE,IF(I$8&lt;&gt;0,VLOOKUP($A31,DSSV!$A$7:$R$65536,IN_DTK!I$5,0),""),"")</f>
        <v>0</v>
      </c>
      <c r="J31" s="245">
        <f>IF(ISNA(VLOOKUP($A31,DSSV!$A$7:$R$65536,IN_DTK!J$5,0))=FALSE,IF(J$8&lt;&gt;0,VLOOKUP($A31,DSSV!$A$7:$R$65536,IN_DTK!J$5,0),""),"")</f>
        <v>0</v>
      </c>
      <c r="K31" s="245">
        <f>IF(ISNA(VLOOKUP($A31,DSSV!$A$7:$R$65536,IN_DTK!K$5,0))=FALSE,IF(K$8&lt;&gt;0,VLOOKUP($A31,DSSV!$A$7:$R$65536,IN_DTK!K$5,0),""),"")</f>
        <v>0</v>
      </c>
      <c r="L31" s="245">
        <f>IF(ISNA(VLOOKUP($A31,DSSV!$A$7:$R$65536,IN_DTK!L$5,0))=FALSE,IF(L$8&lt;&gt;0,VLOOKUP($A31,DSSV!$A$7:$R$65536,IN_DTK!L$5,0),""),"")</f>
        <v>0</v>
      </c>
      <c r="M31" s="245">
        <f>IF(ISNA(VLOOKUP($A31,DSSV!$A$7:$R$65536,IN_DTK!M$5,0))=FALSE,IF(M$8&lt;&gt;0,VLOOKUP($A31,DSSV!$A$7:$R$65536,IN_DTK!M$5,0),""),"")</f>
        <v>0</v>
      </c>
      <c r="N31" s="245">
        <f>IF(ISNA(VLOOKUP($A31,DSSV!$A$7:$R$65536,IN_DTK!N$5,0))=FALSE,IF(N$8&lt;&gt;0,VLOOKUP($A31,DSSV!$A$7:$R$65536,IN_DTK!N$5,0),""),"")</f>
        <v>0</v>
      </c>
      <c r="O31" s="245">
        <f>IF(ISNA(VLOOKUP($A31,DSSV!$A$7:$R$65536,IN_DTK!O$5,0))=FALSE,IF(O$8&lt;&gt;0,VLOOKUP($A31,DSSV!$A$7:$R$65536,IN_DTK!O$5,0),""),"")</f>
        <v>0</v>
      </c>
      <c r="P31" s="245">
        <f>IF(ISNA(VLOOKUP($A31,DSSV!$A$7:$R$65536,IN_DTK!P$5,0))=FALSE,IF(P$8&lt;&gt;0,VLOOKUP($A31,DSSV!$A$7:$R$65536,IN_DTK!P$5,0),""),"")</f>
        <v>0</v>
      </c>
      <c r="Q31" s="246">
        <f>IF(ISNA(VLOOKUP($A31,DSSV!$A$7:$R$65536,IN_DTK!Q$5,0))=FALSE,VLOOKUP($A31,DSSV!$A$7:$R$65536,IN_DTK!Q$5,0),"")</f>
        <v>0</v>
      </c>
      <c r="R31" s="237" t="str">
        <f>IF(ISNA(VLOOKUP($A31,DSSV!$A$7:$R$65536,IN_DTK!R$5,0))=FALSE,VLOOKUP($A31,DSSV!$A$7:$R$65536,IN_DTK!R$5,0),"")</f>
        <v>Không</v>
      </c>
      <c r="S31" s="247">
        <f>IF(ISNA(VLOOKUP($A31,DSSV!$A$7:$R$65536,IN_DTK!S$5,0))=FALSE,VLOOKUP($A31,DSSV!$A$7:$R$65536,IN_DTK!S$5,0),"")</f>
        <v>0</v>
      </c>
    </row>
    <row r="32" spans="1:19" s="213" customFormat="1" ht="20.25" customHeight="1">
      <c r="A32" s="211">
        <v>24</v>
      </c>
      <c r="B32" s="240">
        <f>--SUBTOTAL(2,C$6:C32)</f>
        <v>24</v>
      </c>
      <c r="C32" s="214">
        <f>IF(ISNA(VLOOKUP($A32,DSSV!$A$7:$R$65536,IN_DTK!C$5,0))=FALSE,VLOOKUP($A32,DSSV!$A$7:$R$65536,IN_DTK!C$5,0),"")</f>
        <v>2021716509</v>
      </c>
      <c r="D32" s="243" t="str">
        <f>IF(ISNA(VLOOKUP($A32,DSSV!$A$7:$R$65536,IN_DTK!D$5,0))=FALSE,VLOOKUP($A32,DSSV!$A$7:$R$65536,IN_DTK!D$5,0),"")</f>
        <v>Phan Văn</v>
      </c>
      <c r="E32" s="244" t="str">
        <f>IF(ISNA(VLOOKUP($A32,DSSV!$A$7:$R$65536,IN_DTK!E$5,0))=FALSE,VLOOKUP($A32,DSSV!$A$7:$R$65536,IN_DTK!E$5,0),"")</f>
        <v>Châu</v>
      </c>
      <c r="F32" s="249" t="str">
        <f>IF(ISNA(VLOOKUP($A32,DSSV!$A$7:$R$65536,IN_DTK!F$5,0))=FALSE,VLOOKUP($A32,DSSV!$A$7:$R$65536,IN_DTK!F$5,0),"")</f>
        <v>MTH 101 Q</v>
      </c>
      <c r="G32" s="249" t="str">
        <f>IF(ISNA(VLOOKUP($A32,DSSV!$A$7:$R$65536,IN_DTK!G$5,0))=FALSE,VLOOKUP($A32,DSSV!$A$7:$R$65536,IN_DTK!G$5,0),"")</f>
        <v>K20PSU-DLH</v>
      </c>
      <c r="H32" s="245">
        <f>IF(ISNA(VLOOKUP($A32,DSSV!$A$7:$R$65536,IN_DTK!H$5,0))=FALSE,IF(H$8&lt;&gt;0,VLOOKUP($A32,DSSV!$A$7:$R$65536,IN_DTK!H$5,0),""),"")</f>
        <v>0</v>
      </c>
      <c r="I32" s="245">
        <f>IF(ISNA(VLOOKUP($A32,DSSV!$A$7:$R$65536,IN_DTK!I$5,0))=FALSE,IF(I$8&lt;&gt;0,VLOOKUP($A32,DSSV!$A$7:$R$65536,IN_DTK!I$5,0),""),"")</f>
        <v>0</v>
      </c>
      <c r="J32" s="245">
        <f>IF(ISNA(VLOOKUP($A32,DSSV!$A$7:$R$65536,IN_DTK!J$5,0))=FALSE,IF(J$8&lt;&gt;0,VLOOKUP($A32,DSSV!$A$7:$R$65536,IN_DTK!J$5,0),""),"")</f>
        <v>0</v>
      </c>
      <c r="K32" s="245">
        <f>IF(ISNA(VLOOKUP($A32,DSSV!$A$7:$R$65536,IN_DTK!K$5,0))=FALSE,IF(K$8&lt;&gt;0,VLOOKUP($A32,DSSV!$A$7:$R$65536,IN_DTK!K$5,0),""),"")</f>
        <v>0</v>
      </c>
      <c r="L32" s="245">
        <f>IF(ISNA(VLOOKUP($A32,DSSV!$A$7:$R$65536,IN_DTK!L$5,0))=FALSE,IF(L$8&lt;&gt;0,VLOOKUP($A32,DSSV!$A$7:$R$65536,IN_DTK!L$5,0),""),"")</f>
        <v>0</v>
      </c>
      <c r="M32" s="245">
        <f>IF(ISNA(VLOOKUP($A32,DSSV!$A$7:$R$65536,IN_DTK!M$5,0))=FALSE,IF(M$8&lt;&gt;0,VLOOKUP($A32,DSSV!$A$7:$R$65536,IN_DTK!M$5,0),""),"")</f>
        <v>0</v>
      </c>
      <c r="N32" s="245">
        <f>IF(ISNA(VLOOKUP($A32,DSSV!$A$7:$R$65536,IN_DTK!N$5,0))=FALSE,IF(N$8&lt;&gt;0,VLOOKUP($A32,DSSV!$A$7:$R$65536,IN_DTK!N$5,0),""),"")</f>
        <v>0</v>
      </c>
      <c r="O32" s="245">
        <f>IF(ISNA(VLOOKUP($A32,DSSV!$A$7:$R$65536,IN_DTK!O$5,0))=FALSE,IF(O$8&lt;&gt;0,VLOOKUP($A32,DSSV!$A$7:$R$65536,IN_DTK!O$5,0),""),"")</f>
        <v>0</v>
      </c>
      <c r="P32" s="245">
        <f>IF(ISNA(VLOOKUP($A32,DSSV!$A$7:$R$65536,IN_DTK!P$5,0))=FALSE,IF(P$8&lt;&gt;0,VLOOKUP($A32,DSSV!$A$7:$R$65536,IN_DTK!P$5,0),""),"")</f>
        <v>0</v>
      </c>
      <c r="Q32" s="246">
        <f>IF(ISNA(VLOOKUP($A32,DSSV!$A$7:$R$65536,IN_DTK!Q$5,0))=FALSE,VLOOKUP($A32,DSSV!$A$7:$R$65536,IN_DTK!Q$5,0),"")</f>
        <v>0</v>
      </c>
      <c r="R32" s="237" t="str">
        <f>IF(ISNA(VLOOKUP($A32,DSSV!$A$7:$R$65536,IN_DTK!R$5,0))=FALSE,VLOOKUP($A32,DSSV!$A$7:$R$65536,IN_DTK!R$5,0),"")</f>
        <v>Không</v>
      </c>
      <c r="S32" s="247" t="str">
        <f>IF(ISNA(VLOOKUP($A32,DSSV!$A$7:$R$65536,IN_DTK!S$5,0))=FALSE,VLOOKUP($A32,DSSV!$A$7:$R$65536,IN_DTK!S$5,0),"")</f>
        <v>Nợ LP</v>
      </c>
    </row>
    <row r="33" spans="1:19" s="213" customFormat="1" ht="20.25" customHeight="1">
      <c r="A33" s="211">
        <v>25</v>
      </c>
      <c r="B33" s="240">
        <f>--SUBTOTAL(2,C$6:C33)</f>
        <v>25</v>
      </c>
      <c r="C33" s="214">
        <f>IF(ISNA(VLOOKUP($A33,DSSV!$A$7:$R$65536,IN_DTK!C$5,0))=FALSE,VLOOKUP($A33,DSSV!$A$7:$R$65536,IN_DTK!C$5,0),"")</f>
        <v>2021127279</v>
      </c>
      <c r="D33" s="243" t="str">
        <f>IF(ISNA(VLOOKUP($A33,DSSV!$A$7:$R$65536,IN_DTK!D$5,0))=FALSE,VLOOKUP($A33,DSSV!$A$7:$R$65536,IN_DTK!D$5,0),"")</f>
        <v>Mai Huỳnh</v>
      </c>
      <c r="E33" s="244" t="str">
        <f>IF(ISNA(VLOOKUP($A33,DSSV!$A$7:$R$65536,IN_DTK!E$5,0))=FALSE,VLOOKUP($A33,DSSV!$A$7:$R$65536,IN_DTK!E$5,0),"")</f>
        <v>Chuyên</v>
      </c>
      <c r="F33" s="249" t="str">
        <f>IF(ISNA(VLOOKUP($A33,DSSV!$A$7:$R$65536,IN_DTK!F$5,0))=FALSE,VLOOKUP($A33,DSSV!$A$7:$R$65536,IN_DTK!F$5,0),"")</f>
        <v>MTH 101 AI</v>
      </c>
      <c r="G33" s="249" t="str">
        <f>IF(ISNA(VLOOKUP($A33,DSSV!$A$7:$R$65536,IN_DTK!G$5,0))=FALSE,VLOOKUP($A33,DSSV!$A$7:$R$65536,IN_DTK!G$5,0),"")</f>
        <v>K20DLK</v>
      </c>
      <c r="H33" s="245">
        <f>IF(ISNA(VLOOKUP($A33,DSSV!$A$7:$R$65536,IN_DTK!H$5,0))=FALSE,IF(H$8&lt;&gt;0,VLOOKUP($A33,DSSV!$A$7:$R$65536,IN_DTK!H$5,0),""),"")</f>
        <v>0</v>
      </c>
      <c r="I33" s="245">
        <f>IF(ISNA(VLOOKUP($A33,DSSV!$A$7:$R$65536,IN_DTK!I$5,0))=FALSE,IF(I$8&lt;&gt;0,VLOOKUP($A33,DSSV!$A$7:$R$65536,IN_DTK!I$5,0),""),"")</f>
        <v>0</v>
      </c>
      <c r="J33" s="245">
        <f>IF(ISNA(VLOOKUP($A33,DSSV!$A$7:$R$65536,IN_DTK!J$5,0))=FALSE,IF(J$8&lt;&gt;0,VLOOKUP($A33,DSSV!$A$7:$R$65536,IN_DTK!J$5,0),""),"")</f>
        <v>0</v>
      </c>
      <c r="K33" s="245">
        <f>IF(ISNA(VLOOKUP($A33,DSSV!$A$7:$R$65536,IN_DTK!K$5,0))=FALSE,IF(K$8&lt;&gt;0,VLOOKUP($A33,DSSV!$A$7:$R$65536,IN_DTK!K$5,0),""),"")</f>
        <v>0</v>
      </c>
      <c r="L33" s="245">
        <f>IF(ISNA(VLOOKUP($A33,DSSV!$A$7:$R$65536,IN_DTK!L$5,0))=FALSE,IF(L$8&lt;&gt;0,VLOOKUP($A33,DSSV!$A$7:$R$65536,IN_DTK!L$5,0),""),"")</f>
        <v>0</v>
      </c>
      <c r="M33" s="245">
        <f>IF(ISNA(VLOOKUP($A33,DSSV!$A$7:$R$65536,IN_DTK!M$5,0))=FALSE,IF(M$8&lt;&gt;0,VLOOKUP($A33,DSSV!$A$7:$R$65536,IN_DTK!M$5,0),""),"")</f>
        <v>0</v>
      </c>
      <c r="N33" s="245">
        <f>IF(ISNA(VLOOKUP($A33,DSSV!$A$7:$R$65536,IN_DTK!N$5,0))=FALSE,IF(N$8&lt;&gt;0,VLOOKUP($A33,DSSV!$A$7:$R$65536,IN_DTK!N$5,0),""),"")</f>
        <v>0</v>
      </c>
      <c r="O33" s="245">
        <f>IF(ISNA(VLOOKUP($A33,DSSV!$A$7:$R$65536,IN_DTK!O$5,0))=FALSE,IF(O$8&lt;&gt;0,VLOOKUP($A33,DSSV!$A$7:$R$65536,IN_DTK!O$5,0),""),"")</f>
        <v>0</v>
      </c>
      <c r="P33" s="245">
        <f>IF(ISNA(VLOOKUP($A33,DSSV!$A$7:$R$65536,IN_DTK!P$5,0))=FALSE,IF(P$8&lt;&gt;0,VLOOKUP($A33,DSSV!$A$7:$R$65536,IN_DTK!P$5,0),""),"")</f>
        <v>0</v>
      </c>
      <c r="Q33" s="246">
        <f>IF(ISNA(VLOOKUP($A33,DSSV!$A$7:$R$65536,IN_DTK!Q$5,0))=FALSE,VLOOKUP($A33,DSSV!$A$7:$R$65536,IN_DTK!Q$5,0),"")</f>
        <v>0</v>
      </c>
      <c r="R33" s="237" t="str">
        <f>IF(ISNA(VLOOKUP($A33,DSSV!$A$7:$R$65536,IN_DTK!R$5,0))=FALSE,VLOOKUP($A33,DSSV!$A$7:$R$65536,IN_DTK!R$5,0),"")</f>
        <v>Không</v>
      </c>
      <c r="S33" s="247">
        <f>IF(ISNA(VLOOKUP($A33,DSSV!$A$7:$R$65536,IN_DTK!S$5,0))=FALSE,VLOOKUP($A33,DSSV!$A$7:$R$65536,IN_DTK!S$5,0),"")</f>
        <v>0</v>
      </c>
    </row>
    <row r="34" spans="1:19" s="213" customFormat="1" ht="20.25" customHeight="1">
      <c r="A34" s="211">
        <v>26</v>
      </c>
      <c r="B34" s="240">
        <f>--SUBTOTAL(2,C$6:C34)</f>
        <v>26</v>
      </c>
      <c r="C34" s="214">
        <f>IF(ISNA(VLOOKUP($A34,DSSV!$A$7:$R$65536,IN_DTK!C$5,0))=FALSE,VLOOKUP($A34,DSSV!$A$7:$R$65536,IN_DTK!C$5,0),"")</f>
        <v>2021716091</v>
      </c>
      <c r="D34" s="243" t="str">
        <f>IF(ISNA(VLOOKUP($A34,DSSV!$A$7:$R$65536,IN_DTK!D$5,0))=FALSE,VLOOKUP($A34,DSSV!$A$7:$R$65536,IN_DTK!D$5,0),"")</f>
        <v>Võ Thành</v>
      </c>
      <c r="E34" s="244" t="str">
        <f>IF(ISNA(VLOOKUP($A34,DSSV!$A$7:$R$65536,IN_DTK!E$5,0))=FALSE,VLOOKUP($A34,DSSV!$A$7:$R$65536,IN_DTK!E$5,0),"")</f>
        <v>Công</v>
      </c>
      <c r="F34" s="249" t="str">
        <f>IF(ISNA(VLOOKUP($A34,DSSV!$A$7:$R$65536,IN_DTK!F$5,0))=FALSE,VLOOKUP($A34,DSSV!$A$7:$R$65536,IN_DTK!F$5,0),"")</f>
        <v>MTH 101 U</v>
      </c>
      <c r="G34" s="249" t="str">
        <f>IF(ISNA(VLOOKUP($A34,DSSV!$A$7:$R$65536,IN_DTK!G$5,0))=FALSE,VLOOKUP($A34,DSSV!$A$7:$R$65536,IN_DTK!G$5,0),"")</f>
        <v>K20PSU-DLK</v>
      </c>
      <c r="H34" s="245">
        <f>IF(ISNA(VLOOKUP($A34,DSSV!$A$7:$R$65536,IN_DTK!H$5,0))=FALSE,IF(H$8&lt;&gt;0,VLOOKUP($A34,DSSV!$A$7:$R$65536,IN_DTK!H$5,0),""),"")</f>
        <v>0</v>
      </c>
      <c r="I34" s="245">
        <f>IF(ISNA(VLOOKUP($A34,DSSV!$A$7:$R$65536,IN_DTK!I$5,0))=FALSE,IF(I$8&lt;&gt;0,VLOOKUP($A34,DSSV!$A$7:$R$65536,IN_DTK!I$5,0),""),"")</f>
        <v>0</v>
      </c>
      <c r="J34" s="245">
        <f>IF(ISNA(VLOOKUP($A34,DSSV!$A$7:$R$65536,IN_DTK!J$5,0))=FALSE,IF(J$8&lt;&gt;0,VLOOKUP($A34,DSSV!$A$7:$R$65536,IN_DTK!J$5,0),""),"")</f>
        <v>0</v>
      </c>
      <c r="K34" s="245">
        <f>IF(ISNA(VLOOKUP($A34,DSSV!$A$7:$R$65536,IN_DTK!K$5,0))=FALSE,IF(K$8&lt;&gt;0,VLOOKUP($A34,DSSV!$A$7:$R$65536,IN_DTK!K$5,0),""),"")</f>
        <v>0</v>
      </c>
      <c r="L34" s="245">
        <f>IF(ISNA(VLOOKUP($A34,DSSV!$A$7:$R$65536,IN_DTK!L$5,0))=FALSE,IF(L$8&lt;&gt;0,VLOOKUP($A34,DSSV!$A$7:$R$65536,IN_DTK!L$5,0),""),"")</f>
        <v>0</v>
      </c>
      <c r="M34" s="245">
        <f>IF(ISNA(VLOOKUP($A34,DSSV!$A$7:$R$65536,IN_DTK!M$5,0))=FALSE,IF(M$8&lt;&gt;0,VLOOKUP($A34,DSSV!$A$7:$R$65536,IN_DTK!M$5,0),""),"")</f>
        <v>0</v>
      </c>
      <c r="N34" s="245">
        <f>IF(ISNA(VLOOKUP($A34,DSSV!$A$7:$R$65536,IN_DTK!N$5,0))=FALSE,IF(N$8&lt;&gt;0,VLOOKUP($A34,DSSV!$A$7:$R$65536,IN_DTK!N$5,0),""),"")</f>
        <v>0</v>
      </c>
      <c r="O34" s="245">
        <f>IF(ISNA(VLOOKUP($A34,DSSV!$A$7:$R$65536,IN_DTK!O$5,0))=FALSE,IF(O$8&lt;&gt;0,VLOOKUP($A34,DSSV!$A$7:$R$65536,IN_DTK!O$5,0),""),"")</f>
        <v>0</v>
      </c>
      <c r="P34" s="245">
        <f>IF(ISNA(VLOOKUP($A34,DSSV!$A$7:$R$65536,IN_DTK!P$5,0))=FALSE,IF(P$8&lt;&gt;0,VLOOKUP($A34,DSSV!$A$7:$R$65536,IN_DTK!P$5,0),""),"")</f>
        <v>0</v>
      </c>
      <c r="Q34" s="246">
        <f>IF(ISNA(VLOOKUP($A34,DSSV!$A$7:$R$65536,IN_DTK!Q$5,0))=FALSE,VLOOKUP($A34,DSSV!$A$7:$R$65536,IN_DTK!Q$5,0),"")</f>
        <v>0</v>
      </c>
      <c r="R34" s="237" t="str">
        <f>IF(ISNA(VLOOKUP($A34,DSSV!$A$7:$R$65536,IN_DTK!R$5,0))=FALSE,VLOOKUP($A34,DSSV!$A$7:$R$65536,IN_DTK!R$5,0),"")</f>
        <v>Không</v>
      </c>
      <c r="S34" s="247" t="str">
        <f>IF(ISNA(VLOOKUP($A34,DSSV!$A$7:$R$65536,IN_DTK!S$5,0))=FALSE,VLOOKUP($A34,DSSV!$A$7:$R$65536,IN_DTK!S$5,0),"")</f>
        <v>Nợ LP</v>
      </c>
    </row>
    <row r="35" spans="1:19" s="213" customFormat="1" ht="20.25" customHeight="1">
      <c r="A35" s="211">
        <v>27</v>
      </c>
      <c r="B35" s="240">
        <f>--SUBTOTAL(2,C$6:C35)</f>
        <v>27</v>
      </c>
      <c r="C35" s="214">
        <f>IF(ISNA(VLOOKUP($A35,DSSV!$A$7:$R$65536,IN_DTK!C$5,0))=FALSE,VLOOKUP($A35,DSSV!$A$7:$R$65536,IN_DTK!C$5,0),"")</f>
        <v>2021213601</v>
      </c>
      <c r="D35" s="243" t="str">
        <f>IF(ISNA(VLOOKUP($A35,DSSV!$A$7:$R$65536,IN_DTK!D$5,0))=FALSE,VLOOKUP($A35,DSSV!$A$7:$R$65536,IN_DTK!D$5,0),"")</f>
        <v>Cao Tấn</v>
      </c>
      <c r="E35" s="244" t="str">
        <f>IF(ISNA(VLOOKUP($A35,DSSV!$A$7:$R$65536,IN_DTK!E$5,0))=FALSE,VLOOKUP($A35,DSSV!$A$7:$R$65536,IN_DTK!E$5,0),"")</f>
        <v>Cường</v>
      </c>
      <c r="F35" s="249" t="str">
        <f>IF(ISNA(VLOOKUP($A35,DSSV!$A$7:$R$65536,IN_DTK!F$5,0))=FALSE,VLOOKUP($A35,DSSV!$A$7:$R$65536,IN_DTK!F$5,0),"")</f>
        <v>MTH 101 AE</v>
      </c>
      <c r="G35" s="249" t="str">
        <f>IF(ISNA(VLOOKUP($A35,DSSV!$A$7:$R$65536,IN_DTK!G$5,0))=FALSE,VLOOKUP($A35,DSSV!$A$7:$R$65536,IN_DTK!G$5,0),"")</f>
        <v>K20QTH</v>
      </c>
      <c r="H35" s="245">
        <f>IF(ISNA(VLOOKUP($A35,DSSV!$A$7:$R$65536,IN_DTK!H$5,0))=FALSE,IF(H$8&lt;&gt;0,VLOOKUP($A35,DSSV!$A$7:$R$65536,IN_DTK!H$5,0),""),"")</f>
        <v>0</v>
      </c>
      <c r="I35" s="245">
        <f>IF(ISNA(VLOOKUP($A35,DSSV!$A$7:$R$65536,IN_DTK!I$5,0))=FALSE,IF(I$8&lt;&gt;0,VLOOKUP($A35,DSSV!$A$7:$R$65536,IN_DTK!I$5,0),""),"")</f>
        <v>0</v>
      </c>
      <c r="J35" s="245">
        <f>IF(ISNA(VLOOKUP($A35,DSSV!$A$7:$R$65536,IN_DTK!J$5,0))=FALSE,IF(J$8&lt;&gt;0,VLOOKUP($A35,DSSV!$A$7:$R$65536,IN_DTK!J$5,0),""),"")</f>
        <v>0</v>
      </c>
      <c r="K35" s="245">
        <f>IF(ISNA(VLOOKUP($A35,DSSV!$A$7:$R$65536,IN_DTK!K$5,0))=FALSE,IF(K$8&lt;&gt;0,VLOOKUP($A35,DSSV!$A$7:$R$65536,IN_DTK!K$5,0),""),"")</f>
        <v>0</v>
      </c>
      <c r="L35" s="245">
        <f>IF(ISNA(VLOOKUP($A35,DSSV!$A$7:$R$65536,IN_DTK!L$5,0))=FALSE,IF(L$8&lt;&gt;0,VLOOKUP($A35,DSSV!$A$7:$R$65536,IN_DTK!L$5,0),""),"")</f>
        <v>0</v>
      </c>
      <c r="M35" s="245">
        <f>IF(ISNA(VLOOKUP($A35,DSSV!$A$7:$R$65536,IN_DTK!M$5,0))=FALSE,IF(M$8&lt;&gt;0,VLOOKUP($A35,DSSV!$A$7:$R$65536,IN_DTK!M$5,0),""),"")</f>
        <v>0</v>
      </c>
      <c r="N35" s="245">
        <f>IF(ISNA(VLOOKUP($A35,DSSV!$A$7:$R$65536,IN_DTK!N$5,0))=FALSE,IF(N$8&lt;&gt;0,VLOOKUP($A35,DSSV!$A$7:$R$65536,IN_DTK!N$5,0),""),"")</f>
        <v>0</v>
      </c>
      <c r="O35" s="245">
        <f>IF(ISNA(VLOOKUP($A35,DSSV!$A$7:$R$65536,IN_DTK!O$5,0))=FALSE,IF(O$8&lt;&gt;0,VLOOKUP($A35,DSSV!$A$7:$R$65536,IN_DTK!O$5,0),""),"")</f>
        <v>0</v>
      </c>
      <c r="P35" s="245">
        <f>IF(ISNA(VLOOKUP($A35,DSSV!$A$7:$R$65536,IN_DTK!P$5,0))=FALSE,IF(P$8&lt;&gt;0,VLOOKUP($A35,DSSV!$A$7:$R$65536,IN_DTK!P$5,0),""),"")</f>
        <v>0</v>
      </c>
      <c r="Q35" s="246">
        <f>IF(ISNA(VLOOKUP($A35,DSSV!$A$7:$R$65536,IN_DTK!Q$5,0))=FALSE,VLOOKUP($A35,DSSV!$A$7:$R$65536,IN_DTK!Q$5,0),"")</f>
        <v>0</v>
      </c>
      <c r="R35" s="237" t="str">
        <f>IF(ISNA(VLOOKUP($A35,DSSV!$A$7:$R$65536,IN_DTK!R$5,0))=FALSE,VLOOKUP($A35,DSSV!$A$7:$R$65536,IN_DTK!R$5,0),"")</f>
        <v>Không</v>
      </c>
      <c r="S35" s="247" t="str">
        <f>IF(ISNA(VLOOKUP($A35,DSSV!$A$7:$R$65536,IN_DTK!S$5,0))=FALSE,VLOOKUP($A35,DSSV!$A$7:$R$65536,IN_DTK!S$5,0),"")</f>
        <v>Nợ LP</v>
      </c>
    </row>
    <row r="36" spans="1:19" s="213" customFormat="1" ht="20.25" customHeight="1">
      <c r="A36" s="211">
        <v>28</v>
      </c>
      <c r="B36" s="240">
        <f>--SUBTOTAL(2,C$6:C36)</f>
        <v>28</v>
      </c>
      <c r="C36" s="214">
        <f>IF(ISNA(VLOOKUP($A36,DSSV!$A$7:$R$65536,IN_DTK!C$5,0))=FALSE,VLOOKUP($A36,DSSV!$A$7:$R$65536,IN_DTK!C$5,0),"")</f>
        <v>2021214879</v>
      </c>
      <c r="D36" s="243" t="str">
        <f>IF(ISNA(VLOOKUP($A36,DSSV!$A$7:$R$65536,IN_DTK!D$5,0))=FALSE,VLOOKUP($A36,DSSV!$A$7:$R$65536,IN_DTK!D$5,0),"")</f>
        <v>Đoàn Phước</v>
      </c>
      <c r="E36" s="244" t="str">
        <f>IF(ISNA(VLOOKUP($A36,DSSV!$A$7:$R$65536,IN_DTK!E$5,0))=FALSE,VLOOKUP($A36,DSSV!$A$7:$R$65536,IN_DTK!E$5,0),"")</f>
        <v>Cường</v>
      </c>
      <c r="F36" s="249" t="str">
        <f>IF(ISNA(VLOOKUP($A36,DSSV!$A$7:$R$65536,IN_DTK!F$5,0))=FALSE,VLOOKUP($A36,DSSV!$A$7:$R$65536,IN_DTK!F$5,0),"")</f>
        <v>MTH 101 AC</v>
      </c>
      <c r="G36" s="249" t="str">
        <f>IF(ISNA(VLOOKUP($A36,DSSV!$A$7:$R$65536,IN_DTK!G$5,0))=FALSE,VLOOKUP($A36,DSSV!$A$7:$R$65536,IN_DTK!G$5,0),"")</f>
        <v>K20QTH</v>
      </c>
      <c r="H36" s="245">
        <f>IF(ISNA(VLOOKUP($A36,DSSV!$A$7:$R$65536,IN_DTK!H$5,0))=FALSE,IF(H$8&lt;&gt;0,VLOOKUP($A36,DSSV!$A$7:$R$65536,IN_DTK!H$5,0),""),"")</f>
        <v>0</v>
      </c>
      <c r="I36" s="245">
        <f>IF(ISNA(VLOOKUP($A36,DSSV!$A$7:$R$65536,IN_DTK!I$5,0))=FALSE,IF(I$8&lt;&gt;0,VLOOKUP($A36,DSSV!$A$7:$R$65536,IN_DTK!I$5,0),""),"")</f>
        <v>0</v>
      </c>
      <c r="J36" s="245">
        <f>IF(ISNA(VLOOKUP($A36,DSSV!$A$7:$R$65536,IN_DTK!J$5,0))=FALSE,IF(J$8&lt;&gt;0,VLOOKUP($A36,DSSV!$A$7:$R$65536,IN_DTK!J$5,0),""),"")</f>
        <v>0</v>
      </c>
      <c r="K36" s="245">
        <f>IF(ISNA(VLOOKUP($A36,DSSV!$A$7:$R$65536,IN_DTK!K$5,0))=FALSE,IF(K$8&lt;&gt;0,VLOOKUP($A36,DSSV!$A$7:$R$65536,IN_DTK!K$5,0),""),"")</f>
        <v>0</v>
      </c>
      <c r="L36" s="245">
        <f>IF(ISNA(VLOOKUP($A36,DSSV!$A$7:$R$65536,IN_DTK!L$5,0))=FALSE,IF(L$8&lt;&gt;0,VLOOKUP($A36,DSSV!$A$7:$R$65536,IN_DTK!L$5,0),""),"")</f>
        <v>0</v>
      </c>
      <c r="M36" s="245">
        <f>IF(ISNA(VLOOKUP($A36,DSSV!$A$7:$R$65536,IN_DTK!M$5,0))=FALSE,IF(M$8&lt;&gt;0,VLOOKUP($A36,DSSV!$A$7:$R$65536,IN_DTK!M$5,0),""),"")</f>
        <v>0</v>
      </c>
      <c r="N36" s="245">
        <f>IF(ISNA(VLOOKUP($A36,DSSV!$A$7:$R$65536,IN_DTK!N$5,0))=FALSE,IF(N$8&lt;&gt;0,VLOOKUP($A36,DSSV!$A$7:$R$65536,IN_DTK!N$5,0),""),"")</f>
        <v>0</v>
      </c>
      <c r="O36" s="245">
        <f>IF(ISNA(VLOOKUP($A36,DSSV!$A$7:$R$65536,IN_DTK!O$5,0))=FALSE,IF(O$8&lt;&gt;0,VLOOKUP($A36,DSSV!$A$7:$R$65536,IN_DTK!O$5,0),""),"")</f>
        <v>0</v>
      </c>
      <c r="P36" s="245">
        <f>IF(ISNA(VLOOKUP($A36,DSSV!$A$7:$R$65536,IN_DTK!P$5,0))=FALSE,IF(P$8&lt;&gt;0,VLOOKUP($A36,DSSV!$A$7:$R$65536,IN_DTK!P$5,0),""),"")</f>
        <v>0</v>
      </c>
      <c r="Q36" s="246">
        <f>IF(ISNA(VLOOKUP($A36,DSSV!$A$7:$R$65536,IN_DTK!Q$5,0))=FALSE,VLOOKUP($A36,DSSV!$A$7:$R$65536,IN_DTK!Q$5,0),"")</f>
        <v>0</v>
      </c>
      <c r="R36" s="237" t="str">
        <f>IF(ISNA(VLOOKUP($A36,DSSV!$A$7:$R$65536,IN_DTK!R$5,0))=FALSE,VLOOKUP($A36,DSSV!$A$7:$R$65536,IN_DTK!R$5,0),"")</f>
        <v>Không</v>
      </c>
      <c r="S36" s="247">
        <f>IF(ISNA(VLOOKUP($A36,DSSV!$A$7:$R$65536,IN_DTK!S$5,0))=FALSE,VLOOKUP($A36,DSSV!$A$7:$R$65536,IN_DTK!S$5,0),"")</f>
        <v>0</v>
      </c>
    </row>
    <row r="37" spans="1:19" s="213" customFormat="1" ht="20.25" customHeight="1">
      <c r="A37" s="211">
        <v>29</v>
      </c>
      <c r="B37" s="240">
        <f>--SUBTOTAL(2,C$6:C37)</f>
        <v>29</v>
      </c>
      <c r="C37" s="214">
        <f>IF(ISNA(VLOOKUP($A37,DSSV!$A$7:$R$65536,IN_DTK!C$5,0))=FALSE,VLOOKUP($A37,DSSV!$A$7:$R$65536,IN_DTK!C$5,0),"")</f>
        <v>2020713051</v>
      </c>
      <c r="D37" s="243" t="str">
        <f>IF(ISNA(VLOOKUP($A37,DSSV!$A$7:$R$65536,IN_DTK!D$5,0))=FALSE,VLOOKUP($A37,DSSV!$A$7:$R$65536,IN_DTK!D$5,0),"")</f>
        <v>Lê Viết</v>
      </c>
      <c r="E37" s="244" t="str">
        <f>IF(ISNA(VLOOKUP($A37,DSSV!$A$7:$R$65536,IN_DTK!E$5,0))=FALSE,VLOOKUP($A37,DSSV!$A$7:$R$65536,IN_DTK!E$5,0),"")</f>
        <v>Cường</v>
      </c>
      <c r="F37" s="249" t="str">
        <f>IF(ISNA(VLOOKUP($A37,DSSV!$A$7:$R$65536,IN_DTK!F$5,0))=FALSE,VLOOKUP($A37,DSSV!$A$7:$R$65536,IN_DTK!F$5,0),"")</f>
        <v>MTH 101 S</v>
      </c>
      <c r="G37" s="249" t="str">
        <f>IF(ISNA(VLOOKUP($A37,DSSV!$A$7:$R$65536,IN_DTK!G$5,0))=FALSE,VLOOKUP($A37,DSSV!$A$7:$R$65536,IN_DTK!G$5,0),"")</f>
        <v>K20PSU-DLK</v>
      </c>
      <c r="H37" s="245">
        <f>IF(ISNA(VLOOKUP($A37,DSSV!$A$7:$R$65536,IN_DTK!H$5,0))=FALSE,IF(H$8&lt;&gt;0,VLOOKUP($A37,DSSV!$A$7:$R$65536,IN_DTK!H$5,0),""),"")</f>
        <v>0</v>
      </c>
      <c r="I37" s="245">
        <f>IF(ISNA(VLOOKUP($A37,DSSV!$A$7:$R$65536,IN_DTK!I$5,0))=FALSE,IF(I$8&lt;&gt;0,VLOOKUP($A37,DSSV!$A$7:$R$65536,IN_DTK!I$5,0),""),"")</f>
        <v>0</v>
      </c>
      <c r="J37" s="245">
        <f>IF(ISNA(VLOOKUP($A37,DSSV!$A$7:$R$65536,IN_DTK!J$5,0))=FALSE,IF(J$8&lt;&gt;0,VLOOKUP($A37,DSSV!$A$7:$R$65536,IN_DTK!J$5,0),""),"")</f>
        <v>0</v>
      </c>
      <c r="K37" s="245">
        <f>IF(ISNA(VLOOKUP($A37,DSSV!$A$7:$R$65536,IN_DTK!K$5,0))=FALSE,IF(K$8&lt;&gt;0,VLOOKUP($A37,DSSV!$A$7:$R$65536,IN_DTK!K$5,0),""),"")</f>
        <v>0</v>
      </c>
      <c r="L37" s="245">
        <f>IF(ISNA(VLOOKUP($A37,DSSV!$A$7:$R$65536,IN_DTK!L$5,0))=FALSE,IF(L$8&lt;&gt;0,VLOOKUP($A37,DSSV!$A$7:$R$65536,IN_DTK!L$5,0),""),"")</f>
        <v>0</v>
      </c>
      <c r="M37" s="245">
        <f>IF(ISNA(VLOOKUP($A37,DSSV!$A$7:$R$65536,IN_DTK!M$5,0))=FALSE,IF(M$8&lt;&gt;0,VLOOKUP($A37,DSSV!$A$7:$R$65536,IN_DTK!M$5,0),""),"")</f>
        <v>0</v>
      </c>
      <c r="N37" s="245">
        <f>IF(ISNA(VLOOKUP($A37,DSSV!$A$7:$R$65536,IN_DTK!N$5,0))=FALSE,IF(N$8&lt;&gt;0,VLOOKUP($A37,DSSV!$A$7:$R$65536,IN_DTK!N$5,0),""),"")</f>
        <v>0</v>
      </c>
      <c r="O37" s="245">
        <f>IF(ISNA(VLOOKUP($A37,DSSV!$A$7:$R$65536,IN_DTK!O$5,0))=FALSE,IF(O$8&lt;&gt;0,VLOOKUP($A37,DSSV!$A$7:$R$65536,IN_DTK!O$5,0),""),"")</f>
        <v>0</v>
      </c>
      <c r="P37" s="245">
        <f>IF(ISNA(VLOOKUP($A37,DSSV!$A$7:$R$65536,IN_DTK!P$5,0))=FALSE,IF(P$8&lt;&gt;0,VLOOKUP($A37,DSSV!$A$7:$R$65536,IN_DTK!P$5,0),""),"")</f>
        <v>0</v>
      </c>
      <c r="Q37" s="246">
        <f>IF(ISNA(VLOOKUP($A37,DSSV!$A$7:$R$65536,IN_DTK!Q$5,0))=FALSE,VLOOKUP($A37,DSSV!$A$7:$R$65536,IN_DTK!Q$5,0),"")</f>
        <v>0</v>
      </c>
      <c r="R37" s="237" t="str">
        <f>IF(ISNA(VLOOKUP($A37,DSSV!$A$7:$R$65536,IN_DTK!R$5,0))=FALSE,VLOOKUP($A37,DSSV!$A$7:$R$65536,IN_DTK!R$5,0),"")</f>
        <v>Không</v>
      </c>
      <c r="S37" s="247">
        <f>IF(ISNA(VLOOKUP($A37,DSSV!$A$7:$R$65536,IN_DTK!S$5,0))=FALSE,VLOOKUP($A37,DSSV!$A$7:$R$65536,IN_DTK!S$5,0),"")</f>
        <v>0</v>
      </c>
    </row>
    <row r="38" spans="1:19" s="213" customFormat="1" ht="20.25" customHeight="1">
      <c r="A38" s="211">
        <v>30</v>
      </c>
      <c r="B38" s="240">
        <f>--SUBTOTAL(2,C$6:C38)</f>
        <v>30</v>
      </c>
      <c r="C38" s="214">
        <f>IF(ISNA(VLOOKUP($A38,DSSV!$A$7:$R$65536,IN_DTK!C$5,0))=FALSE,VLOOKUP($A38,DSSV!$A$7:$R$65536,IN_DTK!C$5,0),"")</f>
        <v>2021236340</v>
      </c>
      <c r="D38" s="243" t="str">
        <f>IF(ISNA(VLOOKUP($A38,DSSV!$A$7:$R$65536,IN_DTK!D$5,0))=FALSE,VLOOKUP($A38,DSSV!$A$7:$R$65536,IN_DTK!D$5,0),"")</f>
        <v>Nguyễn Hữu</v>
      </c>
      <c r="E38" s="244" t="str">
        <f>IF(ISNA(VLOOKUP($A38,DSSV!$A$7:$R$65536,IN_DTK!E$5,0))=FALSE,VLOOKUP($A38,DSSV!$A$7:$R$65536,IN_DTK!E$5,0),"")</f>
        <v>Cường</v>
      </c>
      <c r="F38" s="249" t="str">
        <f>IF(ISNA(VLOOKUP($A38,DSSV!$A$7:$R$65536,IN_DTK!F$5,0))=FALSE,VLOOKUP($A38,DSSV!$A$7:$R$65536,IN_DTK!F$5,0),"")</f>
        <v>MTH 101 AG</v>
      </c>
      <c r="G38" s="249" t="str">
        <f>IF(ISNA(VLOOKUP($A38,DSSV!$A$7:$R$65536,IN_DTK!G$5,0))=FALSE,VLOOKUP($A38,DSSV!$A$7:$R$65536,IN_DTK!G$5,0),"")</f>
        <v>K20QTC</v>
      </c>
      <c r="H38" s="245">
        <f>IF(ISNA(VLOOKUP($A38,DSSV!$A$7:$R$65536,IN_DTK!H$5,0))=FALSE,IF(H$8&lt;&gt;0,VLOOKUP($A38,DSSV!$A$7:$R$65536,IN_DTK!H$5,0),""),"")</f>
        <v>0</v>
      </c>
      <c r="I38" s="245">
        <f>IF(ISNA(VLOOKUP($A38,DSSV!$A$7:$R$65536,IN_DTK!I$5,0))=FALSE,IF(I$8&lt;&gt;0,VLOOKUP($A38,DSSV!$A$7:$R$65536,IN_DTK!I$5,0),""),"")</f>
        <v>0</v>
      </c>
      <c r="J38" s="245">
        <f>IF(ISNA(VLOOKUP($A38,DSSV!$A$7:$R$65536,IN_DTK!J$5,0))=FALSE,IF(J$8&lt;&gt;0,VLOOKUP($A38,DSSV!$A$7:$R$65536,IN_DTK!J$5,0),""),"")</f>
        <v>0</v>
      </c>
      <c r="K38" s="245">
        <f>IF(ISNA(VLOOKUP($A38,DSSV!$A$7:$R$65536,IN_DTK!K$5,0))=FALSE,IF(K$8&lt;&gt;0,VLOOKUP($A38,DSSV!$A$7:$R$65536,IN_DTK!K$5,0),""),"")</f>
        <v>0</v>
      </c>
      <c r="L38" s="245">
        <f>IF(ISNA(VLOOKUP($A38,DSSV!$A$7:$R$65536,IN_DTK!L$5,0))=FALSE,IF(L$8&lt;&gt;0,VLOOKUP($A38,DSSV!$A$7:$R$65536,IN_DTK!L$5,0),""),"")</f>
        <v>0</v>
      </c>
      <c r="M38" s="245">
        <f>IF(ISNA(VLOOKUP($A38,DSSV!$A$7:$R$65536,IN_DTK!M$5,0))=FALSE,IF(M$8&lt;&gt;0,VLOOKUP($A38,DSSV!$A$7:$R$65536,IN_DTK!M$5,0),""),"")</f>
        <v>0</v>
      </c>
      <c r="N38" s="245">
        <f>IF(ISNA(VLOOKUP($A38,DSSV!$A$7:$R$65536,IN_DTK!N$5,0))=FALSE,IF(N$8&lt;&gt;0,VLOOKUP($A38,DSSV!$A$7:$R$65536,IN_DTK!N$5,0),""),"")</f>
        <v>0</v>
      </c>
      <c r="O38" s="245">
        <f>IF(ISNA(VLOOKUP($A38,DSSV!$A$7:$R$65536,IN_DTK!O$5,0))=FALSE,IF(O$8&lt;&gt;0,VLOOKUP($A38,DSSV!$A$7:$R$65536,IN_DTK!O$5,0),""),"")</f>
        <v>0</v>
      </c>
      <c r="P38" s="245">
        <f>IF(ISNA(VLOOKUP($A38,DSSV!$A$7:$R$65536,IN_DTK!P$5,0))=FALSE,IF(P$8&lt;&gt;0,VLOOKUP($A38,DSSV!$A$7:$R$65536,IN_DTK!P$5,0),""),"")</f>
        <v>0</v>
      </c>
      <c r="Q38" s="246">
        <f>IF(ISNA(VLOOKUP($A38,DSSV!$A$7:$R$65536,IN_DTK!Q$5,0))=FALSE,VLOOKUP($A38,DSSV!$A$7:$R$65536,IN_DTK!Q$5,0),"")</f>
        <v>0</v>
      </c>
      <c r="R38" s="237" t="str">
        <f>IF(ISNA(VLOOKUP($A38,DSSV!$A$7:$R$65536,IN_DTK!R$5,0))=FALSE,VLOOKUP($A38,DSSV!$A$7:$R$65536,IN_DTK!R$5,0),"")</f>
        <v>Không</v>
      </c>
      <c r="S38" s="247">
        <f>IF(ISNA(VLOOKUP($A38,DSSV!$A$7:$R$65536,IN_DTK!S$5,0))=FALSE,VLOOKUP($A38,DSSV!$A$7:$R$65536,IN_DTK!S$5,0),"")</f>
        <v>0</v>
      </c>
    </row>
    <row r="39" spans="1:19" s="213" customFormat="1" ht="20.25" customHeight="1">
      <c r="A39" s="211">
        <v>31</v>
      </c>
      <c r="B39" s="240">
        <f>--SUBTOTAL(2,C$6:C39)</f>
        <v>31</v>
      </c>
      <c r="C39" s="214">
        <f>IF(ISNA(VLOOKUP($A39,DSSV!$A$7:$R$65536,IN_DTK!C$5,0))=FALSE,VLOOKUP($A39,DSSV!$A$7:$R$65536,IN_DTK!C$5,0),"")</f>
        <v>2021355852</v>
      </c>
      <c r="D39" s="243" t="str">
        <f>IF(ISNA(VLOOKUP($A39,DSSV!$A$7:$R$65536,IN_DTK!D$5,0))=FALSE,VLOOKUP($A39,DSSV!$A$7:$R$65536,IN_DTK!D$5,0),"")</f>
        <v>Tôn Thất Hoàng</v>
      </c>
      <c r="E39" s="244" t="str">
        <f>IF(ISNA(VLOOKUP($A39,DSSV!$A$7:$R$65536,IN_DTK!E$5,0))=FALSE,VLOOKUP($A39,DSSV!$A$7:$R$65536,IN_DTK!E$5,0),"")</f>
        <v>Đang</v>
      </c>
      <c r="F39" s="249" t="str">
        <f>IF(ISNA(VLOOKUP($A39,DSSV!$A$7:$R$65536,IN_DTK!F$5,0))=FALSE,VLOOKUP($A39,DSSV!$A$7:$R$65536,IN_DTK!F$5,0),"")</f>
        <v>MTH 101 S</v>
      </c>
      <c r="G39" s="249" t="str">
        <f>IF(ISNA(VLOOKUP($A39,DSSV!$A$7:$R$65536,IN_DTK!G$5,0))=FALSE,VLOOKUP($A39,DSSV!$A$7:$R$65536,IN_DTK!G$5,0),"")</f>
        <v>K20PSU-DLK</v>
      </c>
      <c r="H39" s="245">
        <f>IF(ISNA(VLOOKUP($A39,DSSV!$A$7:$R$65536,IN_DTK!H$5,0))=FALSE,IF(H$8&lt;&gt;0,VLOOKUP($A39,DSSV!$A$7:$R$65536,IN_DTK!H$5,0),""),"")</f>
        <v>0</v>
      </c>
      <c r="I39" s="245">
        <f>IF(ISNA(VLOOKUP($A39,DSSV!$A$7:$R$65536,IN_DTK!I$5,0))=FALSE,IF(I$8&lt;&gt;0,VLOOKUP($A39,DSSV!$A$7:$R$65536,IN_DTK!I$5,0),""),"")</f>
        <v>0</v>
      </c>
      <c r="J39" s="245">
        <f>IF(ISNA(VLOOKUP($A39,DSSV!$A$7:$R$65536,IN_DTK!J$5,0))=FALSE,IF(J$8&lt;&gt;0,VLOOKUP($A39,DSSV!$A$7:$R$65536,IN_DTK!J$5,0),""),"")</f>
        <v>0</v>
      </c>
      <c r="K39" s="245">
        <f>IF(ISNA(VLOOKUP($A39,DSSV!$A$7:$R$65536,IN_DTK!K$5,0))=FALSE,IF(K$8&lt;&gt;0,VLOOKUP($A39,DSSV!$A$7:$R$65536,IN_DTK!K$5,0),""),"")</f>
        <v>0</v>
      </c>
      <c r="L39" s="245">
        <f>IF(ISNA(VLOOKUP($A39,DSSV!$A$7:$R$65536,IN_DTK!L$5,0))=FALSE,IF(L$8&lt;&gt;0,VLOOKUP($A39,DSSV!$A$7:$R$65536,IN_DTK!L$5,0),""),"")</f>
        <v>0</v>
      </c>
      <c r="M39" s="245">
        <f>IF(ISNA(VLOOKUP($A39,DSSV!$A$7:$R$65536,IN_DTK!M$5,0))=FALSE,IF(M$8&lt;&gt;0,VLOOKUP($A39,DSSV!$A$7:$R$65536,IN_DTK!M$5,0),""),"")</f>
        <v>0</v>
      </c>
      <c r="N39" s="245">
        <f>IF(ISNA(VLOOKUP($A39,DSSV!$A$7:$R$65536,IN_DTK!N$5,0))=FALSE,IF(N$8&lt;&gt;0,VLOOKUP($A39,DSSV!$A$7:$R$65536,IN_DTK!N$5,0),""),"")</f>
        <v>0</v>
      </c>
      <c r="O39" s="245">
        <f>IF(ISNA(VLOOKUP($A39,DSSV!$A$7:$R$65536,IN_DTK!O$5,0))=FALSE,IF(O$8&lt;&gt;0,VLOOKUP($A39,DSSV!$A$7:$R$65536,IN_DTK!O$5,0),""),"")</f>
        <v>0</v>
      </c>
      <c r="P39" s="245">
        <f>IF(ISNA(VLOOKUP($A39,DSSV!$A$7:$R$65536,IN_DTK!P$5,0))=FALSE,IF(P$8&lt;&gt;0,VLOOKUP($A39,DSSV!$A$7:$R$65536,IN_DTK!P$5,0),""),"")</f>
        <v>0</v>
      </c>
      <c r="Q39" s="246">
        <f>IF(ISNA(VLOOKUP($A39,DSSV!$A$7:$R$65536,IN_DTK!Q$5,0))=FALSE,VLOOKUP($A39,DSSV!$A$7:$R$65536,IN_DTK!Q$5,0),"")</f>
        <v>0</v>
      </c>
      <c r="R39" s="237" t="str">
        <f>IF(ISNA(VLOOKUP($A39,DSSV!$A$7:$R$65536,IN_DTK!R$5,0))=FALSE,VLOOKUP($A39,DSSV!$A$7:$R$65536,IN_DTK!R$5,0),"")</f>
        <v>Không</v>
      </c>
      <c r="S39" s="247">
        <f>IF(ISNA(VLOOKUP($A39,DSSV!$A$7:$R$65536,IN_DTK!S$5,0))=FALSE,VLOOKUP($A39,DSSV!$A$7:$R$65536,IN_DTK!S$5,0),"")</f>
        <v>0</v>
      </c>
    </row>
    <row r="40" spans="1:19" s="213" customFormat="1" ht="20.25" customHeight="1">
      <c r="A40" s="211">
        <v>32</v>
      </c>
      <c r="B40" s="240">
        <f>--SUBTOTAL(2,C$6:C40)</f>
        <v>32</v>
      </c>
      <c r="C40" s="214">
        <f>IF(ISNA(VLOOKUP($A40,DSSV!$A$7:$R$65536,IN_DTK!C$5,0))=FALSE,VLOOKUP($A40,DSSV!$A$7:$R$65536,IN_DTK!C$5,0),"")</f>
        <v>1921123161</v>
      </c>
      <c r="D40" s="243" t="str">
        <f>IF(ISNA(VLOOKUP($A40,DSSV!$A$7:$R$65536,IN_DTK!D$5,0))=FALSE,VLOOKUP($A40,DSSV!$A$7:$R$65536,IN_DTK!D$5,0),"")</f>
        <v>Ngô Công</v>
      </c>
      <c r="E40" s="244" t="str">
        <f>IF(ISNA(VLOOKUP($A40,DSSV!$A$7:$R$65536,IN_DTK!E$5,0))=FALSE,VLOOKUP($A40,DSSV!$A$7:$R$65536,IN_DTK!E$5,0),"")</f>
        <v>Danh</v>
      </c>
      <c r="F40" s="249" t="str">
        <f>IF(ISNA(VLOOKUP($A40,DSSV!$A$7:$R$65536,IN_DTK!F$5,0))=FALSE,VLOOKUP($A40,DSSV!$A$7:$R$65536,IN_DTK!F$5,0),"")</f>
        <v>MTH 101 AG</v>
      </c>
      <c r="G40" s="249" t="str">
        <f>IF(ISNA(VLOOKUP($A40,DSSV!$A$7:$R$65536,IN_DTK!G$5,0))=FALSE,VLOOKUP($A40,DSSV!$A$7:$R$65536,IN_DTK!G$5,0),"")</f>
        <v>K20DLK</v>
      </c>
      <c r="H40" s="245">
        <f>IF(ISNA(VLOOKUP($A40,DSSV!$A$7:$R$65536,IN_DTK!H$5,0))=FALSE,IF(H$8&lt;&gt;0,VLOOKUP($A40,DSSV!$A$7:$R$65536,IN_DTK!H$5,0),""),"")</f>
        <v>0</v>
      </c>
      <c r="I40" s="245">
        <f>IF(ISNA(VLOOKUP($A40,DSSV!$A$7:$R$65536,IN_DTK!I$5,0))=FALSE,IF(I$8&lt;&gt;0,VLOOKUP($A40,DSSV!$A$7:$R$65536,IN_DTK!I$5,0),""),"")</f>
        <v>0</v>
      </c>
      <c r="J40" s="245">
        <f>IF(ISNA(VLOOKUP($A40,DSSV!$A$7:$R$65536,IN_DTK!J$5,0))=FALSE,IF(J$8&lt;&gt;0,VLOOKUP($A40,DSSV!$A$7:$R$65536,IN_DTK!J$5,0),""),"")</f>
        <v>0</v>
      </c>
      <c r="K40" s="245">
        <f>IF(ISNA(VLOOKUP($A40,DSSV!$A$7:$R$65536,IN_DTK!K$5,0))=FALSE,IF(K$8&lt;&gt;0,VLOOKUP($A40,DSSV!$A$7:$R$65536,IN_DTK!K$5,0),""),"")</f>
        <v>0</v>
      </c>
      <c r="L40" s="245">
        <f>IF(ISNA(VLOOKUP($A40,DSSV!$A$7:$R$65536,IN_DTK!L$5,0))=FALSE,IF(L$8&lt;&gt;0,VLOOKUP($A40,DSSV!$A$7:$R$65536,IN_DTK!L$5,0),""),"")</f>
        <v>0</v>
      </c>
      <c r="M40" s="245">
        <f>IF(ISNA(VLOOKUP($A40,DSSV!$A$7:$R$65536,IN_DTK!M$5,0))=FALSE,IF(M$8&lt;&gt;0,VLOOKUP($A40,DSSV!$A$7:$R$65536,IN_DTK!M$5,0),""),"")</f>
        <v>0</v>
      </c>
      <c r="N40" s="245">
        <f>IF(ISNA(VLOOKUP($A40,DSSV!$A$7:$R$65536,IN_DTK!N$5,0))=FALSE,IF(N$8&lt;&gt;0,VLOOKUP($A40,DSSV!$A$7:$R$65536,IN_DTK!N$5,0),""),"")</f>
        <v>0</v>
      </c>
      <c r="O40" s="245">
        <f>IF(ISNA(VLOOKUP($A40,DSSV!$A$7:$R$65536,IN_DTK!O$5,0))=FALSE,IF(O$8&lt;&gt;0,VLOOKUP($A40,DSSV!$A$7:$R$65536,IN_DTK!O$5,0),""),"")</f>
        <v>0</v>
      </c>
      <c r="P40" s="245">
        <f>IF(ISNA(VLOOKUP($A40,DSSV!$A$7:$R$65536,IN_DTK!P$5,0))=FALSE,IF(P$8&lt;&gt;0,VLOOKUP($A40,DSSV!$A$7:$R$65536,IN_DTK!P$5,0),""),"")</f>
        <v>0</v>
      </c>
      <c r="Q40" s="246">
        <f>IF(ISNA(VLOOKUP($A40,DSSV!$A$7:$R$65536,IN_DTK!Q$5,0))=FALSE,VLOOKUP($A40,DSSV!$A$7:$R$65536,IN_DTK!Q$5,0),"")</f>
        <v>0</v>
      </c>
      <c r="R40" s="237" t="str">
        <f>IF(ISNA(VLOOKUP($A40,DSSV!$A$7:$R$65536,IN_DTK!R$5,0))=FALSE,VLOOKUP($A40,DSSV!$A$7:$R$65536,IN_DTK!R$5,0),"")</f>
        <v>Không</v>
      </c>
      <c r="S40" s="247" t="str">
        <f>IF(ISNA(VLOOKUP($A40,DSSV!$A$7:$R$65536,IN_DTK!S$5,0))=FALSE,VLOOKUP($A40,DSSV!$A$7:$R$65536,IN_DTK!S$5,0),"")</f>
        <v>Nợ LP</v>
      </c>
    </row>
    <row r="41" spans="1:19" s="213" customFormat="1" ht="20.25" customHeight="1">
      <c r="A41" s="211">
        <v>33</v>
      </c>
      <c r="B41" s="240">
        <f>--SUBTOTAL(2,C$6:C41)</f>
        <v>33</v>
      </c>
      <c r="C41" s="214">
        <f>IF(ISNA(VLOOKUP($A41,DSSV!$A$7:$R$65536,IN_DTK!C$5,0))=FALSE,VLOOKUP($A41,DSSV!$A$7:$R$65536,IN_DTK!C$5,0),"")</f>
        <v>2020714233</v>
      </c>
      <c r="D41" s="243" t="str">
        <f>IF(ISNA(VLOOKUP($A41,DSSV!$A$7:$R$65536,IN_DTK!D$5,0))=FALSE,VLOOKUP($A41,DSSV!$A$7:$R$65536,IN_DTK!D$5,0),"")</f>
        <v>Nguyễn Thị Anh</v>
      </c>
      <c r="E41" s="244" t="str">
        <f>IF(ISNA(VLOOKUP($A41,DSSV!$A$7:$R$65536,IN_DTK!E$5,0))=FALSE,VLOOKUP($A41,DSSV!$A$7:$R$65536,IN_DTK!E$5,0),"")</f>
        <v>Đào</v>
      </c>
      <c r="F41" s="249" t="str">
        <f>IF(ISNA(VLOOKUP($A41,DSSV!$A$7:$R$65536,IN_DTK!F$5,0))=FALSE,VLOOKUP($A41,DSSV!$A$7:$R$65536,IN_DTK!F$5,0),"")</f>
        <v>MTH 101 AI</v>
      </c>
      <c r="G41" s="249" t="str">
        <f>IF(ISNA(VLOOKUP($A41,DSSV!$A$7:$R$65536,IN_DTK!G$5,0))=FALSE,VLOOKUP($A41,DSSV!$A$7:$R$65536,IN_DTK!G$5,0),"")</f>
        <v>K20DLK</v>
      </c>
      <c r="H41" s="245">
        <f>IF(ISNA(VLOOKUP($A41,DSSV!$A$7:$R$65536,IN_DTK!H$5,0))=FALSE,IF(H$8&lt;&gt;0,VLOOKUP($A41,DSSV!$A$7:$R$65536,IN_DTK!H$5,0),""),"")</f>
        <v>0</v>
      </c>
      <c r="I41" s="245">
        <f>IF(ISNA(VLOOKUP($A41,DSSV!$A$7:$R$65536,IN_DTK!I$5,0))=FALSE,IF(I$8&lt;&gt;0,VLOOKUP($A41,DSSV!$A$7:$R$65536,IN_DTK!I$5,0),""),"")</f>
        <v>0</v>
      </c>
      <c r="J41" s="245">
        <f>IF(ISNA(VLOOKUP($A41,DSSV!$A$7:$R$65536,IN_DTK!J$5,0))=FALSE,IF(J$8&lt;&gt;0,VLOOKUP($A41,DSSV!$A$7:$R$65536,IN_DTK!J$5,0),""),"")</f>
        <v>0</v>
      </c>
      <c r="K41" s="245">
        <f>IF(ISNA(VLOOKUP($A41,DSSV!$A$7:$R$65536,IN_DTK!K$5,0))=FALSE,IF(K$8&lt;&gt;0,VLOOKUP($A41,DSSV!$A$7:$R$65536,IN_DTK!K$5,0),""),"")</f>
        <v>0</v>
      </c>
      <c r="L41" s="245">
        <f>IF(ISNA(VLOOKUP($A41,DSSV!$A$7:$R$65536,IN_DTK!L$5,0))=FALSE,IF(L$8&lt;&gt;0,VLOOKUP($A41,DSSV!$A$7:$R$65536,IN_DTK!L$5,0),""),"")</f>
        <v>0</v>
      </c>
      <c r="M41" s="245">
        <f>IF(ISNA(VLOOKUP($A41,DSSV!$A$7:$R$65536,IN_DTK!M$5,0))=FALSE,IF(M$8&lt;&gt;0,VLOOKUP($A41,DSSV!$A$7:$R$65536,IN_DTK!M$5,0),""),"")</f>
        <v>0</v>
      </c>
      <c r="N41" s="245">
        <f>IF(ISNA(VLOOKUP($A41,DSSV!$A$7:$R$65536,IN_DTK!N$5,0))=FALSE,IF(N$8&lt;&gt;0,VLOOKUP($A41,DSSV!$A$7:$R$65536,IN_DTK!N$5,0),""),"")</f>
        <v>0</v>
      </c>
      <c r="O41" s="245">
        <f>IF(ISNA(VLOOKUP($A41,DSSV!$A$7:$R$65536,IN_DTK!O$5,0))=FALSE,IF(O$8&lt;&gt;0,VLOOKUP($A41,DSSV!$A$7:$R$65536,IN_DTK!O$5,0),""),"")</f>
        <v>0</v>
      </c>
      <c r="P41" s="245">
        <f>IF(ISNA(VLOOKUP($A41,DSSV!$A$7:$R$65536,IN_DTK!P$5,0))=FALSE,IF(P$8&lt;&gt;0,VLOOKUP($A41,DSSV!$A$7:$R$65536,IN_DTK!P$5,0),""),"")</f>
        <v>0</v>
      </c>
      <c r="Q41" s="246">
        <f>IF(ISNA(VLOOKUP($A41,DSSV!$A$7:$R$65536,IN_DTK!Q$5,0))=FALSE,VLOOKUP($A41,DSSV!$A$7:$R$65536,IN_DTK!Q$5,0),"")</f>
        <v>0</v>
      </c>
      <c r="R41" s="237" t="str">
        <f>IF(ISNA(VLOOKUP($A41,DSSV!$A$7:$R$65536,IN_DTK!R$5,0))=FALSE,VLOOKUP($A41,DSSV!$A$7:$R$65536,IN_DTK!R$5,0),"")</f>
        <v>Không</v>
      </c>
      <c r="S41" s="247">
        <f>IF(ISNA(VLOOKUP($A41,DSSV!$A$7:$R$65536,IN_DTK!S$5,0))=FALSE,VLOOKUP($A41,DSSV!$A$7:$R$65536,IN_DTK!S$5,0),"")</f>
        <v>0</v>
      </c>
    </row>
    <row r="42" spans="1:19" s="213" customFormat="1" ht="20.25" customHeight="1">
      <c r="A42" s="211">
        <v>34</v>
      </c>
      <c r="B42" s="240">
        <f>--SUBTOTAL(2,C$6:C42)</f>
        <v>34</v>
      </c>
      <c r="C42" s="214">
        <f>IF(ISNA(VLOOKUP($A42,DSSV!$A$7:$R$65536,IN_DTK!C$5,0))=FALSE,VLOOKUP($A42,DSSV!$A$7:$R$65536,IN_DTK!C$5,0),"")</f>
        <v>2021210548</v>
      </c>
      <c r="D42" s="243" t="str">
        <f>IF(ISNA(VLOOKUP($A42,DSSV!$A$7:$R$65536,IN_DTK!D$5,0))=FALSE,VLOOKUP($A42,DSSV!$A$7:$R$65536,IN_DTK!D$5,0),"")</f>
        <v>Bùi Thành</v>
      </c>
      <c r="E42" s="244" t="str">
        <f>IF(ISNA(VLOOKUP($A42,DSSV!$A$7:$R$65536,IN_DTK!E$5,0))=FALSE,VLOOKUP($A42,DSSV!$A$7:$R$65536,IN_DTK!E$5,0),"")</f>
        <v>Đạt</v>
      </c>
      <c r="F42" s="249" t="str">
        <f>IF(ISNA(VLOOKUP($A42,DSSV!$A$7:$R$65536,IN_DTK!F$5,0))=FALSE,VLOOKUP($A42,DSSV!$A$7:$R$65536,IN_DTK!F$5,0),"")</f>
        <v>MTH 101 AC</v>
      </c>
      <c r="G42" s="249" t="str">
        <f>IF(ISNA(VLOOKUP($A42,DSSV!$A$7:$R$65536,IN_DTK!G$5,0))=FALSE,VLOOKUP($A42,DSSV!$A$7:$R$65536,IN_DTK!G$5,0),"")</f>
        <v>K20QTH</v>
      </c>
      <c r="H42" s="245">
        <f>IF(ISNA(VLOOKUP($A42,DSSV!$A$7:$R$65536,IN_DTK!H$5,0))=FALSE,IF(H$8&lt;&gt;0,VLOOKUP($A42,DSSV!$A$7:$R$65536,IN_DTK!H$5,0),""),"")</f>
        <v>0</v>
      </c>
      <c r="I42" s="245">
        <f>IF(ISNA(VLOOKUP($A42,DSSV!$A$7:$R$65536,IN_DTK!I$5,0))=FALSE,IF(I$8&lt;&gt;0,VLOOKUP($A42,DSSV!$A$7:$R$65536,IN_DTK!I$5,0),""),"")</f>
        <v>0</v>
      </c>
      <c r="J42" s="245">
        <f>IF(ISNA(VLOOKUP($A42,DSSV!$A$7:$R$65536,IN_DTK!J$5,0))=FALSE,IF(J$8&lt;&gt;0,VLOOKUP($A42,DSSV!$A$7:$R$65536,IN_DTK!J$5,0),""),"")</f>
        <v>0</v>
      </c>
      <c r="K42" s="245">
        <f>IF(ISNA(VLOOKUP($A42,DSSV!$A$7:$R$65536,IN_DTK!K$5,0))=FALSE,IF(K$8&lt;&gt;0,VLOOKUP($A42,DSSV!$A$7:$R$65536,IN_DTK!K$5,0),""),"")</f>
        <v>0</v>
      </c>
      <c r="L42" s="245">
        <f>IF(ISNA(VLOOKUP($A42,DSSV!$A$7:$R$65536,IN_DTK!L$5,0))=FALSE,IF(L$8&lt;&gt;0,VLOOKUP($A42,DSSV!$A$7:$R$65536,IN_DTK!L$5,0),""),"")</f>
        <v>0</v>
      </c>
      <c r="M42" s="245">
        <f>IF(ISNA(VLOOKUP($A42,DSSV!$A$7:$R$65536,IN_DTK!M$5,0))=FALSE,IF(M$8&lt;&gt;0,VLOOKUP($A42,DSSV!$A$7:$R$65536,IN_DTK!M$5,0),""),"")</f>
        <v>0</v>
      </c>
      <c r="N42" s="245">
        <f>IF(ISNA(VLOOKUP($A42,DSSV!$A$7:$R$65536,IN_DTK!N$5,0))=FALSE,IF(N$8&lt;&gt;0,VLOOKUP($A42,DSSV!$A$7:$R$65536,IN_DTK!N$5,0),""),"")</f>
        <v>0</v>
      </c>
      <c r="O42" s="245">
        <f>IF(ISNA(VLOOKUP($A42,DSSV!$A$7:$R$65536,IN_DTK!O$5,0))=FALSE,IF(O$8&lt;&gt;0,VLOOKUP($A42,DSSV!$A$7:$R$65536,IN_DTK!O$5,0),""),"")</f>
        <v>0</v>
      </c>
      <c r="P42" s="245">
        <f>IF(ISNA(VLOOKUP($A42,DSSV!$A$7:$R$65536,IN_DTK!P$5,0))=FALSE,IF(P$8&lt;&gt;0,VLOOKUP($A42,DSSV!$A$7:$R$65536,IN_DTK!P$5,0),""),"")</f>
        <v>0</v>
      </c>
      <c r="Q42" s="246">
        <f>IF(ISNA(VLOOKUP($A42,DSSV!$A$7:$R$65536,IN_DTK!Q$5,0))=FALSE,VLOOKUP($A42,DSSV!$A$7:$R$65536,IN_DTK!Q$5,0),"")</f>
        <v>0</v>
      </c>
      <c r="R42" s="237" t="str">
        <f>IF(ISNA(VLOOKUP($A42,DSSV!$A$7:$R$65536,IN_DTK!R$5,0))=FALSE,VLOOKUP($A42,DSSV!$A$7:$R$65536,IN_DTK!R$5,0),"")</f>
        <v>Không</v>
      </c>
      <c r="S42" s="247" t="str">
        <f>IF(ISNA(VLOOKUP($A42,DSSV!$A$7:$R$65536,IN_DTK!S$5,0))=FALSE,VLOOKUP($A42,DSSV!$A$7:$R$65536,IN_DTK!S$5,0),"")</f>
        <v>Nợ LP</v>
      </c>
    </row>
    <row r="43" spans="1:19" s="213" customFormat="1" ht="20.25" customHeight="1">
      <c r="A43" s="211">
        <v>35</v>
      </c>
      <c r="B43" s="240">
        <f>--SUBTOTAL(2,C$6:C43)</f>
        <v>35</v>
      </c>
      <c r="C43" s="214">
        <f>IF(ISNA(VLOOKUP($A43,DSSV!$A$7:$R$65536,IN_DTK!C$5,0))=FALSE,VLOOKUP($A43,DSSV!$A$7:$R$65536,IN_DTK!C$5,0),"")</f>
        <v>2020713135</v>
      </c>
      <c r="D43" s="243" t="str">
        <f>IF(ISNA(VLOOKUP($A43,DSSV!$A$7:$R$65536,IN_DTK!D$5,0))=FALSE,VLOOKUP($A43,DSSV!$A$7:$R$65536,IN_DTK!D$5,0),"")</f>
        <v>Nguyễn Tiến</v>
      </c>
      <c r="E43" s="244" t="str">
        <f>IF(ISNA(VLOOKUP($A43,DSSV!$A$7:$R$65536,IN_DTK!E$5,0))=FALSE,VLOOKUP($A43,DSSV!$A$7:$R$65536,IN_DTK!E$5,0),"")</f>
        <v>Đạt</v>
      </c>
      <c r="F43" s="249" t="str">
        <f>IF(ISNA(VLOOKUP($A43,DSSV!$A$7:$R$65536,IN_DTK!F$5,0))=FALSE,VLOOKUP($A43,DSSV!$A$7:$R$65536,IN_DTK!F$5,0),"")</f>
        <v>MTH 101 C</v>
      </c>
      <c r="G43" s="249" t="str">
        <f>IF(ISNA(VLOOKUP($A43,DSSV!$A$7:$R$65536,IN_DTK!G$5,0))=FALSE,VLOOKUP($A43,DSSV!$A$7:$R$65536,IN_DTK!G$5,0),"")</f>
        <v>K20DLK</v>
      </c>
      <c r="H43" s="245">
        <f>IF(ISNA(VLOOKUP($A43,DSSV!$A$7:$R$65536,IN_DTK!H$5,0))=FALSE,IF(H$8&lt;&gt;0,VLOOKUP($A43,DSSV!$A$7:$R$65536,IN_DTK!H$5,0),""),"")</f>
        <v>0</v>
      </c>
      <c r="I43" s="245">
        <f>IF(ISNA(VLOOKUP($A43,DSSV!$A$7:$R$65536,IN_DTK!I$5,0))=FALSE,IF(I$8&lt;&gt;0,VLOOKUP($A43,DSSV!$A$7:$R$65536,IN_DTK!I$5,0),""),"")</f>
        <v>0</v>
      </c>
      <c r="J43" s="245">
        <f>IF(ISNA(VLOOKUP($A43,DSSV!$A$7:$R$65536,IN_DTK!J$5,0))=FALSE,IF(J$8&lt;&gt;0,VLOOKUP($A43,DSSV!$A$7:$R$65536,IN_DTK!J$5,0),""),"")</f>
        <v>0</v>
      </c>
      <c r="K43" s="245">
        <f>IF(ISNA(VLOOKUP($A43,DSSV!$A$7:$R$65536,IN_DTK!K$5,0))=FALSE,IF(K$8&lt;&gt;0,VLOOKUP($A43,DSSV!$A$7:$R$65536,IN_DTK!K$5,0),""),"")</f>
        <v>0</v>
      </c>
      <c r="L43" s="245">
        <f>IF(ISNA(VLOOKUP($A43,DSSV!$A$7:$R$65536,IN_DTK!L$5,0))=FALSE,IF(L$8&lt;&gt;0,VLOOKUP($A43,DSSV!$A$7:$R$65536,IN_DTK!L$5,0),""),"")</f>
        <v>0</v>
      </c>
      <c r="M43" s="245">
        <f>IF(ISNA(VLOOKUP($A43,DSSV!$A$7:$R$65536,IN_DTK!M$5,0))=FALSE,IF(M$8&lt;&gt;0,VLOOKUP($A43,DSSV!$A$7:$R$65536,IN_DTK!M$5,0),""),"")</f>
        <v>0</v>
      </c>
      <c r="N43" s="245">
        <f>IF(ISNA(VLOOKUP($A43,DSSV!$A$7:$R$65536,IN_DTK!N$5,0))=FALSE,IF(N$8&lt;&gt;0,VLOOKUP($A43,DSSV!$A$7:$R$65536,IN_DTK!N$5,0),""),"")</f>
        <v>0</v>
      </c>
      <c r="O43" s="245">
        <f>IF(ISNA(VLOOKUP($A43,DSSV!$A$7:$R$65536,IN_DTK!O$5,0))=FALSE,IF(O$8&lt;&gt;0,VLOOKUP($A43,DSSV!$A$7:$R$65536,IN_DTK!O$5,0),""),"")</f>
        <v>0</v>
      </c>
      <c r="P43" s="245">
        <f>IF(ISNA(VLOOKUP($A43,DSSV!$A$7:$R$65536,IN_DTK!P$5,0))=FALSE,IF(P$8&lt;&gt;0,VLOOKUP($A43,DSSV!$A$7:$R$65536,IN_DTK!P$5,0),""),"")</f>
        <v>0</v>
      </c>
      <c r="Q43" s="246">
        <f>IF(ISNA(VLOOKUP($A43,DSSV!$A$7:$R$65536,IN_DTK!Q$5,0))=FALSE,VLOOKUP($A43,DSSV!$A$7:$R$65536,IN_DTK!Q$5,0),"")</f>
        <v>0</v>
      </c>
      <c r="R43" s="237" t="str">
        <f>IF(ISNA(VLOOKUP($A43,DSSV!$A$7:$R$65536,IN_DTK!R$5,0))=FALSE,VLOOKUP($A43,DSSV!$A$7:$R$65536,IN_DTK!R$5,0),"")</f>
        <v>Không</v>
      </c>
      <c r="S43" s="247" t="str">
        <f>IF(ISNA(VLOOKUP($A43,DSSV!$A$7:$R$65536,IN_DTK!S$5,0))=FALSE,VLOOKUP($A43,DSSV!$A$7:$R$65536,IN_DTK!S$5,0),"")</f>
        <v>Nợ LP</v>
      </c>
    </row>
    <row r="44" spans="1:19" s="213" customFormat="1" ht="20.25" customHeight="1">
      <c r="A44" s="211">
        <v>36</v>
      </c>
      <c r="B44" s="240">
        <f>--SUBTOTAL(2,C$6:C44)</f>
        <v>36</v>
      </c>
      <c r="C44" s="214">
        <f>IF(ISNA(VLOOKUP($A44,DSSV!$A$7:$R$65536,IN_DTK!C$5,0))=FALSE,VLOOKUP($A44,DSSV!$A$7:$R$65536,IN_DTK!C$5,0),"")</f>
        <v>2021350911</v>
      </c>
      <c r="D44" s="243" t="str">
        <f>IF(ISNA(VLOOKUP($A44,DSSV!$A$7:$R$65536,IN_DTK!D$5,0))=FALSE,VLOOKUP($A44,DSSV!$A$7:$R$65536,IN_DTK!D$5,0),"")</f>
        <v>Trương Tiến</v>
      </c>
      <c r="E44" s="244" t="str">
        <f>IF(ISNA(VLOOKUP($A44,DSSV!$A$7:$R$65536,IN_DTK!E$5,0))=FALSE,VLOOKUP($A44,DSSV!$A$7:$R$65536,IN_DTK!E$5,0),"")</f>
        <v>Đạt</v>
      </c>
      <c r="F44" s="249" t="str">
        <f>IF(ISNA(VLOOKUP($A44,DSSV!$A$7:$R$65536,IN_DTK!F$5,0))=FALSE,VLOOKUP($A44,DSSV!$A$7:$R$65536,IN_DTK!F$5,0),"")</f>
        <v>MTH 101 Y</v>
      </c>
      <c r="G44" s="249" t="str">
        <f>IF(ISNA(VLOOKUP($A44,DSSV!$A$7:$R$65536,IN_DTK!G$5,0))=FALSE,VLOOKUP($A44,DSSV!$A$7:$R$65536,IN_DTK!G$5,0),"")</f>
        <v>K20PSU-QTH</v>
      </c>
      <c r="H44" s="245">
        <f>IF(ISNA(VLOOKUP($A44,DSSV!$A$7:$R$65536,IN_DTK!H$5,0))=FALSE,IF(H$8&lt;&gt;0,VLOOKUP($A44,DSSV!$A$7:$R$65536,IN_DTK!H$5,0),""),"")</f>
        <v>0</v>
      </c>
      <c r="I44" s="245">
        <f>IF(ISNA(VLOOKUP($A44,DSSV!$A$7:$R$65536,IN_DTK!I$5,0))=FALSE,IF(I$8&lt;&gt;0,VLOOKUP($A44,DSSV!$A$7:$R$65536,IN_DTK!I$5,0),""),"")</f>
        <v>0</v>
      </c>
      <c r="J44" s="245">
        <f>IF(ISNA(VLOOKUP($A44,DSSV!$A$7:$R$65536,IN_DTK!J$5,0))=FALSE,IF(J$8&lt;&gt;0,VLOOKUP($A44,DSSV!$A$7:$R$65536,IN_DTK!J$5,0),""),"")</f>
        <v>0</v>
      </c>
      <c r="K44" s="245">
        <f>IF(ISNA(VLOOKUP($A44,DSSV!$A$7:$R$65536,IN_DTK!K$5,0))=FALSE,IF(K$8&lt;&gt;0,VLOOKUP($A44,DSSV!$A$7:$R$65536,IN_DTK!K$5,0),""),"")</f>
        <v>0</v>
      </c>
      <c r="L44" s="245">
        <f>IF(ISNA(VLOOKUP($A44,DSSV!$A$7:$R$65536,IN_DTK!L$5,0))=FALSE,IF(L$8&lt;&gt;0,VLOOKUP($A44,DSSV!$A$7:$R$65536,IN_DTK!L$5,0),""),"")</f>
        <v>0</v>
      </c>
      <c r="M44" s="245">
        <f>IF(ISNA(VLOOKUP($A44,DSSV!$A$7:$R$65536,IN_DTK!M$5,0))=FALSE,IF(M$8&lt;&gt;0,VLOOKUP($A44,DSSV!$A$7:$R$65536,IN_DTK!M$5,0),""),"")</f>
        <v>0</v>
      </c>
      <c r="N44" s="245">
        <f>IF(ISNA(VLOOKUP($A44,DSSV!$A$7:$R$65536,IN_DTK!N$5,0))=FALSE,IF(N$8&lt;&gt;0,VLOOKUP($A44,DSSV!$A$7:$R$65536,IN_DTK!N$5,0),""),"")</f>
        <v>0</v>
      </c>
      <c r="O44" s="245">
        <f>IF(ISNA(VLOOKUP($A44,DSSV!$A$7:$R$65536,IN_DTK!O$5,0))=FALSE,IF(O$8&lt;&gt;0,VLOOKUP($A44,DSSV!$A$7:$R$65536,IN_DTK!O$5,0),""),"")</f>
        <v>0</v>
      </c>
      <c r="P44" s="245">
        <f>IF(ISNA(VLOOKUP($A44,DSSV!$A$7:$R$65536,IN_DTK!P$5,0))=FALSE,IF(P$8&lt;&gt;0,VLOOKUP($A44,DSSV!$A$7:$R$65536,IN_DTK!P$5,0),""),"")</f>
        <v>0</v>
      </c>
      <c r="Q44" s="246">
        <f>IF(ISNA(VLOOKUP($A44,DSSV!$A$7:$R$65536,IN_DTK!Q$5,0))=FALSE,VLOOKUP($A44,DSSV!$A$7:$R$65536,IN_DTK!Q$5,0),"")</f>
        <v>0</v>
      </c>
      <c r="R44" s="237" t="str">
        <f>IF(ISNA(VLOOKUP($A44,DSSV!$A$7:$R$65536,IN_DTK!R$5,0))=FALSE,VLOOKUP($A44,DSSV!$A$7:$R$65536,IN_DTK!R$5,0),"")</f>
        <v>Không</v>
      </c>
      <c r="S44" s="247">
        <f>IF(ISNA(VLOOKUP($A44,DSSV!$A$7:$R$65536,IN_DTK!S$5,0))=FALSE,VLOOKUP($A44,DSSV!$A$7:$R$65536,IN_DTK!S$5,0),"")</f>
        <v>0</v>
      </c>
    </row>
    <row r="45" spans="1:19" s="213" customFormat="1" ht="20.25" customHeight="1">
      <c r="A45" s="211">
        <v>37</v>
      </c>
      <c r="B45" s="240">
        <f>--SUBTOTAL(2,C$6:C45)</f>
        <v>37</v>
      </c>
      <c r="C45" s="214">
        <f>IF(ISNA(VLOOKUP($A45,DSSV!$A$7:$R$65536,IN_DTK!C$5,0))=FALSE,VLOOKUP($A45,DSSV!$A$7:$R$65536,IN_DTK!C$5,0),"")</f>
        <v>2020244077</v>
      </c>
      <c r="D45" s="243" t="str">
        <f>IF(ISNA(VLOOKUP($A45,DSSV!$A$7:$R$65536,IN_DTK!D$5,0))=FALSE,VLOOKUP($A45,DSSV!$A$7:$R$65536,IN_DTK!D$5,0),"")</f>
        <v>Châu Thị Thu</v>
      </c>
      <c r="E45" s="244" t="str">
        <f>IF(ISNA(VLOOKUP($A45,DSSV!$A$7:$R$65536,IN_DTK!E$5,0))=FALSE,VLOOKUP($A45,DSSV!$A$7:$R$65536,IN_DTK!E$5,0),"")</f>
        <v>Diểm</v>
      </c>
      <c r="F45" s="249" t="str">
        <f>IF(ISNA(VLOOKUP($A45,DSSV!$A$7:$R$65536,IN_DTK!F$5,0))=FALSE,VLOOKUP($A45,DSSV!$A$7:$R$65536,IN_DTK!F$5,0),"")</f>
        <v>MTH 101 M</v>
      </c>
      <c r="G45" s="249" t="str">
        <f>IF(ISNA(VLOOKUP($A45,DSSV!$A$7:$R$65536,IN_DTK!G$5,0))=FALSE,VLOOKUP($A45,DSSV!$A$7:$R$65536,IN_DTK!G$5,0),"")</f>
        <v>K20KKT</v>
      </c>
      <c r="H45" s="245">
        <f>IF(ISNA(VLOOKUP($A45,DSSV!$A$7:$R$65536,IN_DTK!H$5,0))=FALSE,IF(H$8&lt;&gt;0,VLOOKUP($A45,DSSV!$A$7:$R$65536,IN_DTK!H$5,0),""),"")</f>
        <v>0</v>
      </c>
      <c r="I45" s="245">
        <f>IF(ISNA(VLOOKUP($A45,DSSV!$A$7:$R$65536,IN_DTK!I$5,0))=FALSE,IF(I$8&lt;&gt;0,VLOOKUP($A45,DSSV!$A$7:$R$65536,IN_DTK!I$5,0),""),"")</f>
        <v>0</v>
      </c>
      <c r="J45" s="245">
        <f>IF(ISNA(VLOOKUP($A45,DSSV!$A$7:$R$65536,IN_DTK!J$5,0))=FALSE,IF(J$8&lt;&gt;0,VLOOKUP($A45,DSSV!$A$7:$R$65536,IN_DTK!J$5,0),""),"")</f>
        <v>0</v>
      </c>
      <c r="K45" s="245">
        <f>IF(ISNA(VLOOKUP($A45,DSSV!$A$7:$R$65536,IN_DTK!K$5,0))=FALSE,IF(K$8&lt;&gt;0,VLOOKUP($A45,DSSV!$A$7:$R$65536,IN_DTK!K$5,0),""),"")</f>
        <v>0</v>
      </c>
      <c r="L45" s="245">
        <f>IF(ISNA(VLOOKUP($A45,DSSV!$A$7:$R$65536,IN_DTK!L$5,0))=FALSE,IF(L$8&lt;&gt;0,VLOOKUP($A45,DSSV!$A$7:$R$65536,IN_DTK!L$5,0),""),"")</f>
        <v>0</v>
      </c>
      <c r="M45" s="245">
        <f>IF(ISNA(VLOOKUP($A45,DSSV!$A$7:$R$65536,IN_DTK!M$5,0))=FALSE,IF(M$8&lt;&gt;0,VLOOKUP($A45,DSSV!$A$7:$R$65536,IN_DTK!M$5,0),""),"")</f>
        <v>0</v>
      </c>
      <c r="N45" s="245">
        <f>IF(ISNA(VLOOKUP($A45,DSSV!$A$7:$R$65536,IN_DTK!N$5,0))=FALSE,IF(N$8&lt;&gt;0,VLOOKUP($A45,DSSV!$A$7:$R$65536,IN_DTK!N$5,0),""),"")</f>
        <v>0</v>
      </c>
      <c r="O45" s="245">
        <f>IF(ISNA(VLOOKUP($A45,DSSV!$A$7:$R$65536,IN_DTK!O$5,0))=FALSE,IF(O$8&lt;&gt;0,VLOOKUP($A45,DSSV!$A$7:$R$65536,IN_DTK!O$5,0),""),"")</f>
        <v>0</v>
      </c>
      <c r="P45" s="245">
        <f>IF(ISNA(VLOOKUP($A45,DSSV!$A$7:$R$65536,IN_DTK!P$5,0))=FALSE,IF(P$8&lt;&gt;0,VLOOKUP($A45,DSSV!$A$7:$R$65536,IN_DTK!P$5,0),""),"")</f>
        <v>0</v>
      </c>
      <c r="Q45" s="246">
        <f>IF(ISNA(VLOOKUP($A45,DSSV!$A$7:$R$65536,IN_DTK!Q$5,0))=FALSE,VLOOKUP($A45,DSSV!$A$7:$R$65536,IN_DTK!Q$5,0),"")</f>
        <v>0</v>
      </c>
      <c r="R45" s="237" t="str">
        <f>IF(ISNA(VLOOKUP($A45,DSSV!$A$7:$R$65536,IN_DTK!R$5,0))=FALSE,VLOOKUP($A45,DSSV!$A$7:$R$65536,IN_DTK!R$5,0),"")</f>
        <v>Không</v>
      </c>
      <c r="S45" s="247" t="str">
        <f>IF(ISNA(VLOOKUP($A45,DSSV!$A$7:$R$65536,IN_DTK!S$5,0))=FALSE,VLOOKUP($A45,DSSV!$A$7:$R$65536,IN_DTK!S$5,0),"")</f>
        <v>Nợ LP</v>
      </c>
    </row>
    <row r="46" spans="1:19" s="213" customFormat="1" ht="20.25" customHeight="1">
      <c r="A46" s="211">
        <v>38</v>
      </c>
      <c r="B46" s="240">
        <f>--SUBTOTAL(2,C$6:C46)</f>
        <v>38</v>
      </c>
      <c r="C46" s="214">
        <f>IF(ISNA(VLOOKUP($A46,DSSV!$A$7:$R$65536,IN_DTK!C$5,0))=FALSE,VLOOKUP($A46,DSSV!$A$7:$R$65536,IN_DTK!C$5,0),"")</f>
        <v>2020713608</v>
      </c>
      <c r="D46" s="243" t="str">
        <f>IF(ISNA(VLOOKUP($A46,DSSV!$A$7:$R$65536,IN_DTK!D$5,0))=FALSE,VLOOKUP($A46,DSSV!$A$7:$R$65536,IN_DTK!D$5,0),"")</f>
        <v>Nguyễn Thị</v>
      </c>
      <c r="E46" s="244" t="str">
        <f>IF(ISNA(VLOOKUP($A46,DSSV!$A$7:$R$65536,IN_DTK!E$5,0))=FALSE,VLOOKUP($A46,DSSV!$A$7:$R$65536,IN_DTK!E$5,0),"")</f>
        <v>Đông</v>
      </c>
      <c r="F46" s="249" t="str">
        <f>IF(ISNA(VLOOKUP($A46,DSSV!$A$7:$R$65536,IN_DTK!F$5,0))=FALSE,VLOOKUP($A46,DSSV!$A$7:$R$65536,IN_DTK!F$5,0),"")</f>
        <v>MTH 101 E</v>
      </c>
      <c r="G46" s="249" t="str">
        <f>IF(ISNA(VLOOKUP($A46,DSSV!$A$7:$R$65536,IN_DTK!G$5,0))=FALSE,VLOOKUP($A46,DSSV!$A$7:$R$65536,IN_DTK!G$5,0),"")</f>
        <v>K20DLK</v>
      </c>
      <c r="H46" s="245">
        <f>IF(ISNA(VLOOKUP($A46,DSSV!$A$7:$R$65536,IN_DTK!H$5,0))=FALSE,IF(H$8&lt;&gt;0,VLOOKUP($A46,DSSV!$A$7:$R$65536,IN_DTK!H$5,0),""),"")</f>
        <v>0</v>
      </c>
      <c r="I46" s="245">
        <f>IF(ISNA(VLOOKUP($A46,DSSV!$A$7:$R$65536,IN_DTK!I$5,0))=FALSE,IF(I$8&lt;&gt;0,VLOOKUP($A46,DSSV!$A$7:$R$65536,IN_DTK!I$5,0),""),"")</f>
        <v>0</v>
      </c>
      <c r="J46" s="245">
        <f>IF(ISNA(VLOOKUP($A46,DSSV!$A$7:$R$65536,IN_DTK!J$5,0))=FALSE,IF(J$8&lt;&gt;0,VLOOKUP($A46,DSSV!$A$7:$R$65536,IN_DTK!J$5,0),""),"")</f>
        <v>0</v>
      </c>
      <c r="K46" s="245">
        <f>IF(ISNA(VLOOKUP($A46,DSSV!$A$7:$R$65536,IN_DTK!K$5,0))=FALSE,IF(K$8&lt;&gt;0,VLOOKUP($A46,DSSV!$A$7:$R$65536,IN_DTK!K$5,0),""),"")</f>
        <v>0</v>
      </c>
      <c r="L46" s="245">
        <f>IF(ISNA(VLOOKUP($A46,DSSV!$A$7:$R$65536,IN_DTK!L$5,0))=FALSE,IF(L$8&lt;&gt;0,VLOOKUP($A46,DSSV!$A$7:$R$65536,IN_DTK!L$5,0),""),"")</f>
        <v>0</v>
      </c>
      <c r="M46" s="245">
        <f>IF(ISNA(VLOOKUP($A46,DSSV!$A$7:$R$65536,IN_DTK!M$5,0))=FALSE,IF(M$8&lt;&gt;0,VLOOKUP($A46,DSSV!$A$7:$R$65536,IN_DTK!M$5,0),""),"")</f>
        <v>0</v>
      </c>
      <c r="N46" s="245">
        <f>IF(ISNA(VLOOKUP($A46,DSSV!$A$7:$R$65536,IN_DTK!N$5,0))=FALSE,IF(N$8&lt;&gt;0,VLOOKUP($A46,DSSV!$A$7:$R$65536,IN_DTK!N$5,0),""),"")</f>
        <v>0</v>
      </c>
      <c r="O46" s="245">
        <f>IF(ISNA(VLOOKUP($A46,DSSV!$A$7:$R$65536,IN_DTK!O$5,0))=FALSE,IF(O$8&lt;&gt;0,VLOOKUP($A46,DSSV!$A$7:$R$65536,IN_DTK!O$5,0),""),"")</f>
        <v>0</v>
      </c>
      <c r="P46" s="245">
        <f>IF(ISNA(VLOOKUP($A46,DSSV!$A$7:$R$65536,IN_DTK!P$5,0))=FALSE,IF(P$8&lt;&gt;0,VLOOKUP($A46,DSSV!$A$7:$R$65536,IN_DTK!P$5,0),""),"")</f>
        <v>0</v>
      </c>
      <c r="Q46" s="246">
        <f>IF(ISNA(VLOOKUP($A46,DSSV!$A$7:$R$65536,IN_DTK!Q$5,0))=FALSE,VLOOKUP($A46,DSSV!$A$7:$R$65536,IN_DTK!Q$5,0),"")</f>
        <v>0</v>
      </c>
      <c r="R46" s="237" t="str">
        <f>IF(ISNA(VLOOKUP($A46,DSSV!$A$7:$R$65536,IN_DTK!R$5,0))=FALSE,VLOOKUP($A46,DSSV!$A$7:$R$65536,IN_DTK!R$5,0),"")</f>
        <v>Không</v>
      </c>
      <c r="S46" s="247">
        <f>IF(ISNA(VLOOKUP($A46,DSSV!$A$7:$R$65536,IN_DTK!S$5,0))=FALSE,VLOOKUP($A46,DSSV!$A$7:$R$65536,IN_DTK!S$5,0),"")</f>
        <v>0</v>
      </c>
    </row>
    <row r="47" spans="1:19" s="213" customFormat="1" ht="20.25" customHeight="1">
      <c r="A47" s="211">
        <v>39</v>
      </c>
      <c r="B47" s="240">
        <f>--SUBTOTAL(2,C$6:C47)</f>
        <v>39</v>
      </c>
      <c r="C47" s="214">
        <f>IF(ISNA(VLOOKUP($A47,DSSV!$A$7:$R$65536,IN_DTK!C$5,0))=FALSE,VLOOKUP($A47,DSSV!$A$7:$R$65536,IN_DTK!C$5,0),"")</f>
        <v>2021143695</v>
      </c>
      <c r="D47" s="243" t="str">
        <f>IF(ISNA(VLOOKUP($A47,DSSV!$A$7:$R$65536,IN_DTK!D$5,0))=FALSE,VLOOKUP($A47,DSSV!$A$7:$R$65536,IN_DTK!D$5,0),"")</f>
        <v>Nguyễn Thành</v>
      </c>
      <c r="E47" s="244" t="str">
        <f>IF(ISNA(VLOOKUP($A47,DSSV!$A$7:$R$65536,IN_DTK!E$5,0))=FALSE,VLOOKUP($A47,DSSV!$A$7:$R$65536,IN_DTK!E$5,0),"")</f>
        <v>Dư</v>
      </c>
      <c r="F47" s="249" t="str">
        <f>IF(ISNA(VLOOKUP($A47,DSSV!$A$7:$R$65536,IN_DTK!F$5,0))=FALSE,VLOOKUP($A47,DSSV!$A$7:$R$65536,IN_DTK!F$5,0),"")</f>
        <v>MTH 101 AG</v>
      </c>
      <c r="G47" s="249" t="str">
        <f>IF(ISNA(VLOOKUP($A47,DSSV!$A$7:$R$65536,IN_DTK!G$5,0))=FALSE,VLOOKUP($A47,DSSV!$A$7:$R$65536,IN_DTK!G$5,0),"")</f>
        <v>K20TTT</v>
      </c>
      <c r="H47" s="245">
        <f>IF(ISNA(VLOOKUP($A47,DSSV!$A$7:$R$65536,IN_DTK!H$5,0))=FALSE,IF(H$8&lt;&gt;0,VLOOKUP($A47,DSSV!$A$7:$R$65536,IN_DTK!H$5,0),""),"")</f>
        <v>0</v>
      </c>
      <c r="I47" s="245">
        <f>IF(ISNA(VLOOKUP($A47,DSSV!$A$7:$R$65536,IN_DTK!I$5,0))=FALSE,IF(I$8&lt;&gt;0,VLOOKUP($A47,DSSV!$A$7:$R$65536,IN_DTK!I$5,0),""),"")</f>
        <v>0</v>
      </c>
      <c r="J47" s="245">
        <f>IF(ISNA(VLOOKUP($A47,DSSV!$A$7:$R$65536,IN_DTK!J$5,0))=FALSE,IF(J$8&lt;&gt;0,VLOOKUP($A47,DSSV!$A$7:$R$65536,IN_DTK!J$5,0),""),"")</f>
        <v>0</v>
      </c>
      <c r="K47" s="245">
        <f>IF(ISNA(VLOOKUP($A47,DSSV!$A$7:$R$65536,IN_DTK!K$5,0))=FALSE,IF(K$8&lt;&gt;0,VLOOKUP($A47,DSSV!$A$7:$R$65536,IN_DTK!K$5,0),""),"")</f>
        <v>0</v>
      </c>
      <c r="L47" s="245">
        <f>IF(ISNA(VLOOKUP($A47,DSSV!$A$7:$R$65536,IN_DTK!L$5,0))=FALSE,IF(L$8&lt;&gt;0,VLOOKUP($A47,DSSV!$A$7:$R$65536,IN_DTK!L$5,0),""),"")</f>
        <v>0</v>
      </c>
      <c r="M47" s="245">
        <f>IF(ISNA(VLOOKUP($A47,DSSV!$A$7:$R$65536,IN_DTK!M$5,0))=FALSE,IF(M$8&lt;&gt;0,VLOOKUP($A47,DSSV!$A$7:$R$65536,IN_DTK!M$5,0),""),"")</f>
        <v>0</v>
      </c>
      <c r="N47" s="245">
        <f>IF(ISNA(VLOOKUP($A47,DSSV!$A$7:$R$65536,IN_DTK!N$5,0))=FALSE,IF(N$8&lt;&gt;0,VLOOKUP($A47,DSSV!$A$7:$R$65536,IN_DTK!N$5,0),""),"")</f>
        <v>0</v>
      </c>
      <c r="O47" s="245">
        <f>IF(ISNA(VLOOKUP($A47,DSSV!$A$7:$R$65536,IN_DTK!O$5,0))=FALSE,IF(O$8&lt;&gt;0,VLOOKUP($A47,DSSV!$A$7:$R$65536,IN_DTK!O$5,0),""),"")</f>
        <v>0</v>
      </c>
      <c r="P47" s="245">
        <f>IF(ISNA(VLOOKUP($A47,DSSV!$A$7:$R$65536,IN_DTK!P$5,0))=FALSE,IF(P$8&lt;&gt;0,VLOOKUP($A47,DSSV!$A$7:$R$65536,IN_DTK!P$5,0),""),"")</f>
        <v>0</v>
      </c>
      <c r="Q47" s="246">
        <f>IF(ISNA(VLOOKUP($A47,DSSV!$A$7:$R$65536,IN_DTK!Q$5,0))=FALSE,VLOOKUP($A47,DSSV!$A$7:$R$65536,IN_DTK!Q$5,0),"")</f>
        <v>0</v>
      </c>
      <c r="R47" s="237" t="str">
        <f>IF(ISNA(VLOOKUP($A47,DSSV!$A$7:$R$65536,IN_DTK!R$5,0))=FALSE,VLOOKUP($A47,DSSV!$A$7:$R$65536,IN_DTK!R$5,0),"")</f>
        <v>Không</v>
      </c>
      <c r="S47" s="247">
        <f>IF(ISNA(VLOOKUP($A47,DSSV!$A$7:$R$65536,IN_DTK!S$5,0))=FALSE,VLOOKUP($A47,DSSV!$A$7:$R$65536,IN_DTK!S$5,0),"")</f>
        <v>0</v>
      </c>
    </row>
    <row r="48" spans="1:19" s="213" customFormat="1" ht="20.25" customHeight="1">
      <c r="A48" s="211">
        <v>40</v>
      </c>
      <c r="B48" s="240">
        <f>--SUBTOTAL(2,C$6:C48)</f>
        <v>40</v>
      </c>
      <c r="C48" s="214">
        <f>IF(ISNA(VLOOKUP($A48,DSSV!$A$7:$R$65536,IN_DTK!C$5,0))=FALSE,VLOOKUP($A48,DSSV!$A$7:$R$65536,IN_DTK!C$5,0),"")</f>
        <v>1911616901</v>
      </c>
      <c r="D48" s="243" t="str">
        <f>IF(ISNA(VLOOKUP($A48,DSSV!$A$7:$R$65536,IN_DTK!D$5,0))=FALSE,VLOOKUP($A48,DSSV!$A$7:$R$65536,IN_DTK!D$5,0),"")</f>
        <v>Ngô Phước</v>
      </c>
      <c r="E48" s="244" t="str">
        <f>IF(ISNA(VLOOKUP($A48,DSSV!$A$7:$R$65536,IN_DTK!E$5,0))=FALSE,VLOOKUP($A48,DSSV!$A$7:$R$65536,IN_DTK!E$5,0),"")</f>
        <v>Đức</v>
      </c>
      <c r="F48" s="249" t="str">
        <f>IF(ISNA(VLOOKUP($A48,DSSV!$A$7:$R$65536,IN_DTK!F$5,0))=FALSE,VLOOKUP($A48,DSSV!$A$7:$R$65536,IN_DTK!F$5,0),"")</f>
        <v>MTH 101 K</v>
      </c>
      <c r="G48" s="249" t="str">
        <f>IF(ISNA(VLOOKUP($A48,DSSV!$A$7:$R$65536,IN_DTK!G$5,0))=FALSE,VLOOKUP($A48,DSSV!$A$7:$R$65536,IN_DTK!G$5,0),"")</f>
        <v>K19QCD</v>
      </c>
      <c r="H48" s="245">
        <f>IF(ISNA(VLOOKUP($A48,DSSV!$A$7:$R$65536,IN_DTK!H$5,0))=FALSE,IF(H$8&lt;&gt;0,VLOOKUP($A48,DSSV!$A$7:$R$65536,IN_DTK!H$5,0),""),"")</f>
        <v>0</v>
      </c>
      <c r="I48" s="245">
        <f>IF(ISNA(VLOOKUP($A48,DSSV!$A$7:$R$65536,IN_DTK!I$5,0))=FALSE,IF(I$8&lt;&gt;0,VLOOKUP($A48,DSSV!$A$7:$R$65536,IN_DTK!I$5,0),""),"")</f>
        <v>0</v>
      </c>
      <c r="J48" s="245">
        <f>IF(ISNA(VLOOKUP($A48,DSSV!$A$7:$R$65536,IN_DTK!J$5,0))=FALSE,IF(J$8&lt;&gt;0,VLOOKUP($A48,DSSV!$A$7:$R$65536,IN_DTK!J$5,0),""),"")</f>
        <v>0</v>
      </c>
      <c r="K48" s="245">
        <f>IF(ISNA(VLOOKUP($A48,DSSV!$A$7:$R$65536,IN_DTK!K$5,0))=FALSE,IF(K$8&lt;&gt;0,VLOOKUP($A48,DSSV!$A$7:$R$65536,IN_DTK!K$5,0),""),"")</f>
        <v>0</v>
      </c>
      <c r="L48" s="245">
        <f>IF(ISNA(VLOOKUP($A48,DSSV!$A$7:$R$65536,IN_DTK!L$5,0))=FALSE,IF(L$8&lt;&gt;0,VLOOKUP($A48,DSSV!$A$7:$R$65536,IN_DTK!L$5,0),""),"")</f>
        <v>0</v>
      </c>
      <c r="M48" s="245">
        <f>IF(ISNA(VLOOKUP($A48,DSSV!$A$7:$R$65536,IN_DTK!M$5,0))=FALSE,IF(M$8&lt;&gt;0,VLOOKUP($A48,DSSV!$A$7:$R$65536,IN_DTK!M$5,0),""),"")</f>
        <v>0</v>
      </c>
      <c r="N48" s="245">
        <f>IF(ISNA(VLOOKUP($A48,DSSV!$A$7:$R$65536,IN_DTK!N$5,0))=FALSE,IF(N$8&lt;&gt;0,VLOOKUP($A48,DSSV!$A$7:$R$65536,IN_DTK!N$5,0),""),"")</f>
        <v>0</v>
      </c>
      <c r="O48" s="245">
        <f>IF(ISNA(VLOOKUP($A48,DSSV!$A$7:$R$65536,IN_DTK!O$5,0))=FALSE,IF(O$8&lt;&gt;0,VLOOKUP($A48,DSSV!$A$7:$R$65536,IN_DTK!O$5,0),""),"")</f>
        <v>0</v>
      </c>
      <c r="P48" s="245">
        <f>IF(ISNA(VLOOKUP($A48,DSSV!$A$7:$R$65536,IN_DTK!P$5,0))=FALSE,IF(P$8&lt;&gt;0,VLOOKUP($A48,DSSV!$A$7:$R$65536,IN_DTK!P$5,0),""),"")</f>
        <v>0</v>
      </c>
      <c r="Q48" s="246">
        <f>IF(ISNA(VLOOKUP($A48,DSSV!$A$7:$R$65536,IN_DTK!Q$5,0))=FALSE,VLOOKUP($A48,DSSV!$A$7:$R$65536,IN_DTK!Q$5,0),"")</f>
        <v>0</v>
      </c>
      <c r="R48" s="237" t="str">
        <f>IF(ISNA(VLOOKUP($A48,DSSV!$A$7:$R$65536,IN_DTK!R$5,0))=FALSE,VLOOKUP($A48,DSSV!$A$7:$R$65536,IN_DTK!R$5,0),"")</f>
        <v>Không</v>
      </c>
      <c r="S48" s="247" t="str">
        <f>IF(ISNA(VLOOKUP($A48,DSSV!$A$7:$R$65536,IN_DTK!S$5,0))=FALSE,VLOOKUP($A48,DSSV!$A$7:$R$65536,IN_DTK!S$5,0),"")</f>
        <v>Nợ LP</v>
      </c>
    </row>
    <row r="49" spans="1:19" s="213" customFormat="1" ht="20.25" customHeight="1">
      <c r="A49" s="211">
        <v>41</v>
      </c>
      <c r="B49" s="240">
        <f>--SUBTOTAL(2,C$6:C49)</f>
        <v>41</v>
      </c>
      <c r="C49" s="214">
        <f>IF(ISNA(VLOOKUP($A49,DSSV!$A$7:$R$65536,IN_DTK!C$5,0))=FALSE,VLOOKUP($A49,DSSV!$A$7:$R$65536,IN_DTK!C$5,0),"")</f>
        <v>2020717505</v>
      </c>
      <c r="D49" s="243" t="str">
        <f>IF(ISNA(VLOOKUP($A49,DSSV!$A$7:$R$65536,IN_DTK!D$5,0))=FALSE,VLOOKUP($A49,DSSV!$A$7:$R$65536,IN_DTK!D$5,0),"")</f>
        <v>Đinh Hoàng</v>
      </c>
      <c r="E49" s="244" t="str">
        <f>IF(ISNA(VLOOKUP($A49,DSSV!$A$7:$R$65536,IN_DTK!E$5,0))=FALSE,VLOOKUP($A49,DSSV!$A$7:$R$65536,IN_DTK!E$5,0),"")</f>
        <v>Dung</v>
      </c>
      <c r="F49" s="249" t="str">
        <f>IF(ISNA(VLOOKUP($A49,DSSV!$A$7:$R$65536,IN_DTK!F$5,0))=FALSE,VLOOKUP($A49,DSSV!$A$7:$R$65536,IN_DTK!F$5,0),"")</f>
        <v>MTH 101 S</v>
      </c>
      <c r="G49" s="249" t="str">
        <f>IF(ISNA(VLOOKUP($A49,DSSV!$A$7:$R$65536,IN_DTK!G$5,0))=FALSE,VLOOKUP($A49,DSSV!$A$7:$R$65536,IN_DTK!G$5,0),"")</f>
        <v>K20PSU-DLK</v>
      </c>
      <c r="H49" s="245">
        <f>IF(ISNA(VLOOKUP($A49,DSSV!$A$7:$R$65536,IN_DTK!H$5,0))=FALSE,IF(H$8&lt;&gt;0,VLOOKUP($A49,DSSV!$A$7:$R$65536,IN_DTK!H$5,0),""),"")</f>
        <v>0</v>
      </c>
      <c r="I49" s="245">
        <f>IF(ISNA(VLOOKUP($A49,DSSV!$A$7:$R$65536,IN_DTK!I$5,0))=FALSE,IF(I$8&lt;&gt;0,VLOOKUP($A49,DSSV!$A$7:$R$65536,IN_DTK!I$5,0),""),"")</f>
        <v>0</v>
      </c>
      <c r="J49" s="245">
        <f>IF(ISNA(VLOOKUP($A49,DSSV!$A$7:$R$65536,IN_DTK!J$5,0))=FALSE,IF(J$8&lt;&gt;0,VLOOKUP($A49,DSSV!$A$7:$R$65536,IN_DTK!J$5,0),""),"")</f>
        <v>0</v>
      </c>
      <c r="K49" s="245">
        <f>IF(ISNA(VLOOKUP($A49,DSSV!$A$7:$R$65536,IN_DTK!K$5,0))=FALSE,IF(K$8&lt;&gt;0,VLOOKUP($A49,DSSV!$A$7:$R$65536,IN_DTK!K$5,0),""),"")</f>
        <v>0</v>
      </c>
      <c r="L49" s="245">
        <f>IF(ISNA(VLOOKUP($A49,DSSV!$A$7:$R$65536,IN_DTK!L$5,0))=FALSE,IF(L$8&lt;&gt;0,VLOOKUP($A49,DSSV!$A$7:$R$65536,IN_DTK!L$5,0),""),"")</f>
        <v>0</v>
      </c>
      <c r="M49" s="245">
        <f>IF(ISNA(VLOOKUP($A49,DSSV!$A$7:$R$65536,IN_DTK!M$5,0))=FALSE,IF(M$8&lt;&gt;0,VLOOKUP($A49,DSSV!$A$7:$R$65536,IN_DTK!M$5,0),""),"")</f>
        <v>0</v>
      </c>
      <c r="N49" s="245">
        <f>IF(ISNA(VLOOKUP($A49,DSSV!$A$7:$R$65536,IN_DTK!N$5,0))=FALSE,IF(N$8&lt;&gt;0,VLOOKUP($A49,DSSV!$A$7:$R$65536,IN_DTK!N$5,0),""),"")</f>
        <v>0</v>
      </c>
      <c r="O49" s="245">
        <f>IF(ISNA(VLOOKUP($A49,DSSV!$A$7:$R$65536,IN_DTK!O$5,0))=FALSE,IF(O$8&lt;&gt;0,VLOOKUP($A49,DSSV!$A$7:$R$65536,IN_DTK!O$5,0),""),"")</f>
        <v>0</v>
      </c>
      <c r="P49" s="245">
        <f>IF(ISNA(VLOOKUP($A49,DSSV!$A$7:$R$65536,IN_DTK!P$5,0))=FALSE,IF(P$8&lt;&gt;0,VLOOKUP($A49,DSSV!$A$7:$R$65536,IN_DTK!P$5,0),""),"")</f>
        <v>0</v>
      </c>
      <c r="Q49" s="246">
        <f>IF(ISNA(VLOOKUP($A49,DSSV!$A$7:$R$65536,IN_DTK!Q$5,0))=FALSE,VLOOKUP($A49,DSSV!$A$7:$R$65536,IN_DTK!Q$5,0),"")</f>
        <v>0</v>
      </c>
      <c r="R49" s="237" t="str">
        <f>IF(ISNA(VLOOKUP($A49,DSSV!$A$7:$R$65536,IN_DTK!R$5,0))=FALSE,VLOOKUP($A49,DSSV!$A$7:$R$65536,IN_DTK!R$5,0),"")</f>
        <v>Không</v>
      </c>
      <c r="S49" s="247">
        <f>IF(ISNA(VLOOKUP($A49,DSSV!$A$7:$R$65536,IN_DTK!S$5,0))=FALSE,VLOOKUP($A49,DSSV!$A$7:$R$65536,IN_DTK!S$5,0),"")</f>
        <v>0</v>
      </c>
    </row>
    <row r="50" spans="1:19" s="213" customFormat="1" ht="20.25" customHeight="1">
      <c r="A50" s="211">
        <v>42</v>
      </c>
      <c r="B50" s="240">
        <f>--SUBTOTAL(2,C$6:C50)</f>
        <v>42</v>
      </c>
      <c r="C50" s="214">
        <f>IF(ISNA(VLOOKUP($A50,DSSV!$A$7:$R$65536,IN_DTK!C$5,0))=FALSE,VLOOKUP($A50,DSSV!$A$7:$R$65536,IN_DTK!C$5,0),"")</f>
        <v>2020514758</v>
      </c>
      <c r="D50" s="243" t="str">
        <f>IF(ISNA(VLOOKUP($A50,DSSV!$A$7:$R$65536,IN_DTK!D$5,0))=FALSE,VLOOKUP($A50,DSSV!$A$7:$R$65536,IN_DTK!D$5,0),"")</f>
        <v>Phạm Thị Ánh</v>
      </c>
      <c r="E50" s="244" t="str">
        <f>IF(ISNA(VLOOKUP($A50,DSSV!$A$7:$R$65536,IN_DTK!E$5,0))=FALSE,VLOOKUP($A50,DSSV!$A$7:$R$65536,IN_DTK!E$5,0),"")</f>
        <v>Dung</v>
      </c>
      <c r="F50" s="249" t="str">
        <f>IF(ISNA(VLOOKUP($A50,DSSV!$A$7:$R$65536,IN_DTK!F$5,0))=FALSE,VLOOKUP($A50,DSSV!$A$7:$R$65536,IN_DTK!F$5,0),"")</f>
        <v>MTH 101 AI</v>
      </c>
      <c r="G50" s="249" t="str">
        <f>IF(ISNA(VLOOKUP($A50,DSSV!$A$7:$R$65536,IN_DTK!G$5,0))=FALSE,VLOOKUP($A50,DSSV!$A$7:$R$65536,IN_DTK!G$5,0),"")</f>
        <v>K20DLK</v>
      </c>
      <c r="H50" s="245">
        <f>IF(ISNA(VLOOKUP($A50,DSSV!$A$7:$R$65536,IN_DTK!H$5,0))=FALSE,IF(H$8&lt;&gt;0,VLOOKUP($A50,DSSV!$A$7:$R$65536,IN_DTK!H$5,0),""),"")</f>
        <v>0</v>
      </c>
      <c r="I50" s="245">
        <f>IF(ISNA(VLOOKUP($A50,DSSV!$A$7:$R$65536,IN_DTK!I$5,0))=FALSE,IF(I$8&lt;&gt;0,VLOOKUP($A50,DSSV!$A$7:$R$65536,IN_DTK!I$5,0),""),"")</f>
        <v>0</v>
      </c>
      <c r="J50" s="245">
        <f>IF(ISNA(VLOOKUP($A50,DSSV!$A$7:$R$65536,IN_DTK!J$5,0))=FALSE,IF(J$8&lt;&gt;0,VLOOKUP($A50,DSSV!$A$7:$R$65536,IN_DTK!J$5,0),""),"")</f>
        <v>0</v>
      </c>
      <c r="K50" s="245">
        <f>IF(ISNA(VLOOKUP($A50,DSSV!$A$7:$R$65536,IN_DTK!K$5,0))=FALSE,IF(K$8&lt;&gt;0,VLOOKUP($A50,DSSV!$A$7:$R$65536,IN_DTK!K$5,0),""),"")</f>
        <v>0</v>
      </c>
      <c r="L50" s="245">
        <f>IF(ISNA(VLOOKUP($A50,DSSV!$A$7:$R$65536,IN_DTK!L$5,0))=FALSE,IF(L$8&lt;&gt;0,VLOOKUP($A50,DSSV!$A$7:$R$65536,IN_DTK!L$5,0),""),"")</f>
        <v>0</v>
      </c>
      <c r="M50" s="245">
        <f>IF(ISNA(VLOOKUP($A50,DSSV!$A$7:$R$65536,IN_DTK!M$5,0))=FALSE,IF(M$8&lt;&gt;0,VLOOKUP($A50,DSSV!$A$7:$R$65536,IN_DTK!M$5,0),""),"")</f>
        <v>0</v>
      </c>
      <c r="N50" s="245">
        <f>IF(ISNA(VLOOKUP($A50,DSSV!$A$7:$R$65536,IN_DTK!N$5,0))=FALSE,IF(N$8&lt;&gt;0,VLOOKUP($A50,DSSV!$A$7:$R$65536,IN_DTK!N$5,0),""),"")</f>
        <v>0</v>
      </c>
      <c r="O50" s="245">
        <f>IF(ISNA(VLOOKUP($A50,DSSV!$A$7:$R$65536,IN_DTK!O$5,0))=FALSE,IF(O$8&lt;&gt;0,VLOOKUP($A50,DSSV!$A$7:$R$65536,IN_DTK!O$5,0),""),"")</f>
        <v>0</v>
      </c>
      <c r="P50" s="245">
        <f>IF(ISNA(VLOOKUP($A50,DSSV!$A$7:$R$65536,IN_DTK!P$5,0))=FALSE,IF(P$8&lt;&gt;0,VLOOKUP($A50,DSSV!$A$7:$R$65536,IN_DTK!P$5,0),""),"")</f>
        <v>0</v>
      </c>
      <c r="Q50" s="246">
        <f>IF(ISNA(VLOOKUP($A50,DSSV!$A$7:$R$65536,IN_DTK!Q$5,0))=FALSE,VLOOKUP($A50,DSSV!$A$7:$R$65536,IN_DTK!Q$5,0),"")</f>
        <v>0</v>
      </c>
      <c r="R50" s="237" t="str">
        <f>IF(ISNA(VLOOKUP($A50,DSSV!$A$7:$R$65536,IN_DTK!R$5,0))=FALSE,VLOOKUP($A50,DSSV!$A$7:$R$65536,IN_DTK!R$5,0),"")</f>
        <v>Không</v>
      </c>
      <c r="S50" s="247" t="str">
        <f>IF(ISNA(VLOOKUP($A50,DSSV!$A$7:$R$65536,IN_DTK!S$5,0))=FALSE,VLOOKUP($A50,DSSV!$A$7:$R$65536,IN_DTK!S$5,0),"")</f>
        <v>Nợ LP</v>
      </c>
    </row>
    <row r="51" spans="1:19" s="213" customFormat="1" ht="20.25" customHeight="1">
      <c r="A51" s="211">
        <v>43</v>
      </c>
      <c r="B51" s="240">
        <f>--SUBTOTAL(2,C$6:C51)</f>
        <v>43</v>
      </c>
      <c r="C51" s="214">
        <f>IF(ISNA(VLOOKUP($A51,DSSV!$A$7:$R$65536,IN_DTK!C$5,0))=FALSE,VLOOKUP($A51,DSSV!$A$7:$R$65536,IN_DTK!C$5,0),"")</f>
        <v>2020213021</v>
      </c>
      <c r="D51" s="243" t="str">
        <f>IF(ISNA(VLOOKUP($A51,DSSV!$A$7:$R$65536,IN_DTK!D$5,0))=FALSE,VLOOKUP($A51,DSSV!$A$7:$R$65536,IN_DTK!D$5,0),"")</f>
        <v>Trần Thị Thùy</v>
      </c>
      <c r="E51" s="244" t="str">
        <f>IF(ISNA(VLOOKUP($A51,DSSV!$A$7:$R$65536,IN_DTK!E$5,0))=FALSE,VLOOKUP($A51,DSSV!$A$7:$R$65536,IN_DTK!E$5,0),"")</f>
        <v>Dung</v>
      </c>
      <c r="F51" s="249" t="str">
        <f>IF(ISNA(VLOOKUP($A51,DSSV!$A$7:$R$65536,IN_DTK!F$5,0))=FALSE,VLOOKUP($A51,DSSV!$A$7:$R$65536,IN_DTK!F$5,0),"")</f>
        <v>MTH 101 Y</v>
      </c>
      <c r="G51" s="249" t="str">
        <f>IF(ISNA(VLOOKUP($A51,DSSV!$A$7:$R$65536,IN_DTK!G$5,0))=FALSE,VLOOKUP($A51,DSSV!$A$7:$R$65536,IN_DTK!G$5,0),"")</f>
        <v>K20PSU-QTH</v>
      </c>
      <c r="H51" s="245">
        <f>IF(ISNA(VLOOKUP($A51,DSSV!$A$7:$R$65536,IN_DTK!H$5,0))=FALSE,IF(H$8&lt;&gt;0,VLOOKUP($A51,DSSV!$A$7:$R$65536,IN_DTK!H$5,0),""),"")</f>
        <v>0</v>
      </c>
      <c r="I51" s="245">
        <f>IF(ISNA(VLOOKUP($A51,DSSV!$A$7:$R$65536,IN_DTK!I$5,0))=FALSE,IF(I$8&lt;&gt;0,VLOOKUP($A51,DSSV!$A$7:$R$65536,IN_DTK!I$5,0),""),"")</f>
        <v>0</v>
      </c>
      <c r="J51" s="245">
        <f>IF(ISNA(VLOOKUP($A51,DSSV!$A$7:$R$65536,IN_DTK!J$5,0))=FALSE,IF(J$8&lt;&gt;0,VLOOKUP($A51,DSSV!$A$7:$R$65536,IN_DTK!J$5,0),""),"")</f>
        <v>0</v>
      </c>
      <c r="K51" s="245">
        <f>IF(ISNA(VLOOKUP($A51,DSSV!$A$7:$R$65536,IN_DTK!K$5,0))=FALSE,IF(K$8&lt;&gt;0,VLOOKUP($A51,DSSV!$A$7:$R$65536,IN_DTK!K$5,0),""),"")</f>
        <v>0</v>
      </c>
      <c r="L51" s="245">
        <f>IF(ISNA(VLOOKUP($A51,DSSV!$A$7:$R$65536,IN_DTK!L$5,0))=FALSE,IF(L$8&lt;&gt;0,VLOOKUP($A51,DSSV!$A$7:$R$65536,IN_DTK!L$5,0),""),"")</f>
        <v>0</v>
      </c>
      <c r="M51" s="245">
        <f>IF(ISNA(VLOOKUP($A51,DSSV!$A$7:$R$65536,IN_DTK!M$5,0))=FALSE,IF(M$8&lt;&gt;0,VLOOKUP($A51,DSSV!$A$7:$R$65536,IN_DTK!M$5,0),""),"")</f>
        <v>0</v>
      </c>
      <c r="N51" s="245">
        <f>IF(ISNA(VLOOKUP($A51,DSSV!$A$7:$R$65536,IN_DTK!N$5,0))=FALSE,IF(N$8&lt;&gt;0,VLOOKUP($A51,DSSV!$A$7:$R$65536,IN_DTK!N$5,0),""),"")</f>
        <v>0</v>
      </c>
      <c r="O51" s="245">
        <f>IF(ISNA(VLOOKUP($A51,DSSV!$A$7:$R$65536,IN_DTK!O$5,0))=FALSE,IF(O$8&lt;&gt;0,VLOOKUP($A51,DSSV!$A$7:$R$65536,IN_DTK!O$5,0),""),"")</f>
        <v>0</v>
      </c>
      <c r="P51" s="245">
        <f>IF(ISNA(VLOOKUP($A51,DSSV!$A$7:$R$65536,IN_DTK!P$5,0))=FALSE,IF(P$8&lt;&gt;0,VLOOKUP($A51,DSSV!$A$7:$R$65536,IN_DTK!P$5,0),""),"")</f>
        <v>0</v>
      </c>
      <c r="Q51" s="246">
        <f>IF(ISNA(VLOOKUP($A51,DSSV!$A$7:$R$65536,IN_DTK!Q$5,0))=FALSE,VLOOKUP($A51,DSSV!$A$7:$R$65536,IN_DTK!Q$5,0),"")</f>
        <v>0</v>
      </c>
      <c r="R51" s="237" t="str">
        <f>IF(ISNA(VLOOKUP($A51,DSSV!$A$7:$R$65536,IN_DTK!R$5,0))=FALSE,VLOOKUP($A51,DSSV!$A$7:$R$65536,IN_DTK!R$5,0),"")</f>
        <v>Không</v>
      </c>
      <c r="S51" s="247">
        <f>IF(ISNA(VLOOKUP($A51,DSSV!$A$7:$R$65536,IN_DTK!S$5,0))=FALSE,VLOOKUP($A51,DSSV!$A$7:$R$65536,IN_DTK!S$5,0),"")</f>
        <v>0</v>
      </c>
    </row>
    <row r="52" spans="1:19" s="213" customFormat="1" ht="20.25" customHeight="1">
      <c r="A52" s="211">
        <v>44</v>
      </c>
      <c r="B52" s="240">
        <f>--SUBTOTAL(2,C$6:C52)</f>
        <v>44</v>
      </c>
      <c r="C52" s="214">
        <f>IF(ISNA(VLOOKUP($A52,DSSV!$A$7:$R$65536,IN_DTK!C$5,0))=FALSE,VLOOKUP($A52,DSSV!$A$7:$R$65536,IN_DTK!C$5,0),"")</f>
        <v>2020227373</v>
      </c>
      <c r="D52" s="243" t="str">
        <f>IF(ISNA(VLOOKUP($A52,DSSV!$A$7:$R$65536,IN_DTK!D$5,0))=FALSE,VLOOKUP($A52,DSSV!$A$7:$R$65536,IN_DTK!D$5,0),"")</f>
        <v>Huỳnh Tuấn</v>
      </c>
      <c r="E52" s="244" t="str">
        <f>IF(ISNA(VLOOKUP($A52,DSSV!$A$7:$R$65536,IN_DTK!E$5,0))=FALSE,VLOOKUP($A52,DSSV!$A$7:$R$65536,IN_DTK!E$5,0),"")</f>
        <v>Dũng</v>
      </c>
      <c r="F52" s="249" t="str">
        <f>IF(ISNA(VLOOKUP($A52,DSSV!$A$7:$R$65536,IN_DTK!F$5,0))=FALSE,VLOOKUP($A52,DSSV!$A$7:$R$65536,IN_DTK!F$5,0),"")</f>
        <v>MTH 101 U</v>
      </c>
      <c r="G52" s="249" t="str">
        <f>IF(ISNA(VLOOKUP($A52,DSSV!$A$7:$R$65536,IN_DTK!G$5,0))=FALSE,VLOOKUP($A52,DSSV!$A$7:$R$65536,IN_DTK!G$5,0),"")</f>
        <v>K20PSU-DLK</v>
      </c>
      <c r="H52" s="245">
        <f>IF(ISNA(VLOOKUP($A52,DSSV!$A$7:$R$65536,IN_DTK!H$5,0))=FALSE,IF(H$8&lt;&gt;0,VLOOKUP($A52,DSSV!$A$7:$R$65536,IN_DTK!H$5,0),""),"")</f>
        <v>0</v>
      </c>
      <c r="I52" s="245">
        <f>IF(ISNA(VLOOKUP($A52,DSSV!$A$7:$R$65536,IN_DTK!I$5,0))=FALSE,IF(I$8&lt;&gt;0,VLOOKUP($A52,DSSV!$A$7:$R$65536,IN_DTK!I$5,0),""),"")</f>
        <v>0</v>
      </c>
      <c r="J52" s="245">
        <f>IF(ISNA(VLOOKUP($A52,DSSV!$A$7:$R$65536,IN_DTK!J$5,0))=FALSE,IF(J$8&lt;&gt;0,VLOOKUP($A52,DSSV!$A$7:$R$65536,IN_DTK!J$5,0),""),"")</f>
        <v>0</v>
      </c>
      <c r="K52" s="245">
        <f>IF(ISNA(VLOOKUP($A52,DSSV!$A$7:$R$65536,IN_DTK!K$5,0))=FALSE,IF(K$8&lt;&gt;0,VLOOKUP($A52,DSSV!$A$7:$R$65536,IN_DTK!K$5,0),""),"")</f>
        <v>0</v>
      </c>
      <c r="L52" s="245">
        <f>IF(ISNA(VLOOKUP($A52,DSSV!$A$7:$R$65536,IN_DTK!L$5,0))=FALSE,IF(L$8&lt;&gt;0,VLOOKUP($A52,DSSV!$A$7:$R$65536,IN_DTK!L$5,0),""),"")</f>
        <v>0</v>
      </c>
      <c r="M52" s="245">
        <f>IF(ISNA(VLOOKUP($A52,DSSV!$A$7:$R$65536,IN_DTK!M$5,0))=FALSE,IF(M$8&lt;&gt;0,VLOOKUP($A52,DSSV!$A$7:$R$65536,IN_DTK!M$5,0),""),"")</f>
        <v>0</v>
      </c>
      <c r="N52" s="245">
        <f>IF(ISNA(VLOOKUP($A52,DSSV!$A$7:$R$65536,IN_DTK!N$5,0))=FALSE,IF(N$8&lt;&gt;0,VLOOKUP($A52,DSSV!$A$7:$R$65536,IN_DTK!N$5,0),""),"")</f>
        <v>0</v>
      </c>
      <c r="O52" s="245">
        <f>IF(ISNA(VLOOKUP($A52,DSSV!$A$7:$R$65536,IN_DTK!O$5,0))=FALSE,IF(O$8&lt;&gt;0,VLOOKUP($A52,DSSV!$A$7:$R$65536,IN_DTK!O$5,0),""),"")</f>
        <v>0</v>
      </c>
      <c r="P52" s="245">
        <f>IF(ISNA(VLOOKUP($A52,DSSV!$A$7:$R$65536,IN_DTK!P$5,0))=FALSE,IF(P$8&lt;&gt;0,VLOOKUP($A52,DSSV!$A$7:$R$65536,IN_DTK!P$5,0),""),"")</f>
        <v>0</v>
      </c>
      <c r="Q52" s="246">
        <f>IF(ISNA(VLOOKUP($A52,DSSV!$A$7:$R$65536,IN_DTK!Q$5,0))=FALSE,VLOOKUP($A52,DSSV!$A$7:$R$65536,IN_DTK!Q$5,0),"")</f>
        <v>0</v>
      </c>
      <c r="R52" s="237" t="str">
        <f>IF(ISNA(VLOOKUP($A52,DSSV!$A$7:$R$65536,IN_DTK!R$5,0))=FALSE,VLOOKUP($A52,DSSV!$A$7:$R$65536,IN_DTK!R$5,0),"")</f>
        <v>Không</v>
      </c>
      <c r="S52" s="247" t="str">
        <f>IF(ISNA(VLOOKUP($A52,DSSV!$A$7:$R$65536,IN_DTK!S$5,0))=FALSE,VLOOKUP($A52,DSSV!$A$7:$R$65536,IN_DTK!S$5,0),"")</f>
        <v>Nợ LP</v>
      </c>
    </row>
    <row r="53" spans="1:19" s="213" customFormat="1" ht="20.25" customHeight="1">
      <c r="A53" s="211">
        <v>45</v>
      </c>
      <c r="B53" s="240">
        <f>--SUBTOTAL(2,C$6:C53)</f>
        <v>45</v>
      </c>
      <c r="C53" s="214">
        <f>IF(ISNA(VLOOKUP($A53,DSSV!$A$7:$R$65536,IN_DTK!C$5,0))=FALSE,VLOOKUP($A53,DSSV!$A$7:$R$65536,IN_DTK!C$5,0),"")</f>
        <v>2021233958</v>
      </c>
      <c r="D53" s="243" t="str">
        <f>IF(ISNA(VLOOKUP($A53,DSSV!$A$7:$R$65536,IN_DTK!D$5,0))=FALSE,VLOOKUP($A53,DSSV!$A$7:$R$65536,IN_DTK!D$5,0),"")</f>
        <v>Nguyễn Trường</v>
      </c>
      <c r="E53" s="244" t="str">
        <f>IF(ISNA(VLOOKUP($A53,DSSV!$A$7:$R$65536,IN_DTK!E$5,0))=FALSE,VLOOKUP($A53,DSSV!$A$7:$R$65536,IN_DTK!E$5,0),"")</f>
        <v>Dũng</v>
      </c>
      <c r="F53" s="249" t="str">
        <f>IF(ISNA(VLOOKUP($A53,DSSV!$A$7:$R$65536,IN_DTK!F$5,0))=FALSE,VLOOKUP($A53,DSSV!$A$7:$R$65536,IN_DTK!F$5,0),"")</f>
        <v>MTH 101 AG</v>
      </c>
      <c r="G53" s="249" t="str">
        <f>IF(ISNA(VLOOKUP($A53,DSSV!$A$7:$R$65536,IN_DTK!G$5,0))=FALSE,VLOOKUP($A53,DSSV!$A$7:$R$65536,IN_DTK!G$5,0),"")</f>
        <v>K20QTC</v>
      </c>
      <c r="H53" s="245">
        <f>IF(ISNA(VLOOKUP($A53,DSSV!$A$7:$R$65536,IN_DTK!H$5,0))=FALSE,IF(H$8&lt;&gt;0,VLOOKUP($A53,DSSV!$A$7:$R$65536,IN_DTK!H$5,0),""),"")</f>
        <v>0</v>
      </c>
      <c r="I53" s="245">
        <f>IF(ISNA(VLOOKUP($A53,DSSV!$A$7:$R$65536,IN_DTK!I$5,0))=FALSE,IF(I$8&lt;&gt;0,VLOOKUP($A53,DSSV!$A$7:$R$65536,IN_DTK!I$5,0),""),"")</f>
        <v>0</v>
      </c>
      <c r="J53" s="245">
        <f>IF(ISNA(VLOOKUP($A53,DSSV!$A$7:$R$65536,IN_DTK!J$5,0))=FALSE,IF(J$8&lt;&gt;0,VLOOKUP($A53,DSSV!$A$7:$R$65536,IN_DTK!J$5,0),""),"")</f>
        <v>0</v>
      </c>
      <c r="K53" s="245">
        <f>IF(ISNA(VLOOKUP($A53,DSSV!$A$7:$R$65536,IN_DTK!K$5,0))=FALSE,IF(K$8&lt;&gt;0,VLOOKUP($A53,DSSV!$A$7:$R$65536,IN_DTK!K$5,0),""),"")</f>
        <v>0</v>
      </c>
      <c r="L53" s="245">
        <f>IF(ISNA(VLOOKUP($A53,DSSV!$A$7:$R$65536,IN_DTK!L$5,0))=FALSE,IF(L$8&lt;&gt;0,VLOOKUP($A53,DSSV!$A$7:$R$65536,IN_DTK!L$5,0),""),"")</f>
        <v>0</v>
      </c>
      <c r="M53" s="245">
        <f>IF(ISNA(VLOOKUP($A53,DSSV!$A$7:$R$65536,IN_DTK!M$5,0))=FALSE,IF(M$8&lt;&gt;0,VLOOKUP($A53,DSSV!$A$7:$R$65536,IN_DTK!M$5,0),""),"")</f>
        <v>0</v>
      </c>
      <c r="N53" s="245">
        <f>IF(ISNA(VLOOKUP($A53,DSSV!$A$7:$R$65536,IN_DTK!N$5,0))=FALSE,IF(N$8&lt;&gt;0,VLOOKUP($A53,DSSV!$A$7:$R$65536,IN_DTK!N$5,0),""),"")</f>
        <v>0</v>
      </c>
      <c r="O53" s="245">
        <f>IF(ISNA(VLOOKUP($A53,DSSV!$A$7:$R$65536,IN_DTK!O$5,0))=FALSE,IF(O$8&lt;&gt;0,VLOOKUP($A53,DSSV!$A$7:$R$65536,IN_DTK!O$5,0),""),"")</f>
        <v>0</v>
      </c>
      <c r="P53" s="245">
        <f>IF(ISNA(VLOOKUP($A53,DSSV!$A$7:$R$65536,IN_DTK!P$5,0))=FALSE,IF(P$8&lt;&gt;0,VLOOKUP($A53,DSSV!$A$7:$R$65536,IN_DTK!P$5,0),""),"")</f>
        <v>0</v>
      </c>
      <c r="Q53" s="246">
        <f>IF(ISNA(VLOOKUP($A53,DSSV!$A$7:$R$65536,IN_DTK!Q$5,0))=FALSE,VLOOKUP($A53,DSSV!$A$7:$R$65536,IN_DTK!Q$5,0),"")</f>
        <v>0</v>
      </c>
      <c r="R53" s="237" t="str">
        <f>IF(ISNA(VLOOKUP($A53,DSSV!$A$7:$R$65536,IN_DTK!R$5,0))=FALSE,VLOOKUP($A53,DSSV!$A$7:$R$65536,IN_DTK!R$5,0),"")</f>
        <v>Không</v>
      </c>
      <c r="S53" s="247">
        <f>IF(ISNA(VLOOKUP($A53,DSSV!$A$7:$R$65536,IN_DTK!S$5,0))=FALSE,VLOOKUP($A53,DSSV!$A$7:$R$65536,IN_DTK!S$5,0),"")</f>
        <v>0</v>
      </c>
    </row>
    <row r="54" spans="1:19" s="213" customFormat="1" ht="20.25" customHeight="1">
      <c r="A54" s="211">
        <v>46</v>
      </c>
      <c r="B54" s="240">
        <f>--SUBTOTAL(2,C$6:C54)</f>
        <v>46</v>
      </c>
      <c r="C54" s="214">
        <f>IF(ISNA(VLOOKUP($A54,DSSV!$A$7:$R$65536,IN_DTK!C$5,0))=FALSE,VLOOKUP($A54,DSSV!$A$7:$R$65536,IN_DTK!C$5,0),"")</f>
        <v>2021217728</v>
      </c>
      <c r="D54" s="243" t="str">
        <f>IF(ISNA(VLOOKUP($A54,DSSV!$A$7:$R$65536,IN_DTK!D$5,0))=FALSE,VLOOKUP($A54,DSSV!$A$7:$R$65536,IN_DTK!D$5,0),"")</f>
        <v>Phạm Trung</v>
      </c>
      <c r="E54" s="244" t="str">
        <f>IF(ISNA(VLOOKUP($A54,DSSV!$A$7:$R$65536,IN_DTK!E$5,0))=FALSE,VLOOKUP($A54,DSSV!$A$7:$R$65536,IN_DTK!E$5,0),"")</f>
        <v>Dũng</v>
      </c>
      <c r="F54" s="249" t="str">
        <f>IF(ISNA(VLOOKUP($A54,DSSV!$A$7:$R$65536,IN_DTK!F$5,0))=FALSE,VLOOKUP($A54,DSSV!$A$7:$R$65536,IN_DTK!F$5,0),"")</f>
        <v>MTH 101 AE</v>
      </c>
      <c r="G54" s="249" t="str">
        <f>IF(ISNA(VLOOKUP($A54,DSSV!$A$7:$R$65536,IN_DTK!G$5,0))=FALSE,VLOOKUP($A54,DSSV!$A$7:$R$65536,IN_DTK!G$5,0),"")</f>
        <v>K20QTH</v>
      </c>
      <c r="H54" s="245">
        <f>IF(ISNA(VLOOKUP($A54,DSSV!$A$7:$R$65536,IN_DTK!H$5,0))=FALSE,IF(H$8&lt;&gt;0,VLOOKUP($A54,DSSV!$A$7:$R$65536,IN_DTK!H$5,0),""),"")</f>
        <v>0</v>
      </c>
      <c r="I54" s="245">
        <f>IF(ISNA(VLOOKUP($A54,DSSV!$A$7:$R$65536,IN_DTK!I$5,0))=FALSE,IF(I$8&lt;&gt;0,VLOOKUP($A54,DSSV!$A$7:$R$65536,IN_DTK!I$5,0),""),"")</f>
        <v>0</v>
      </c>
      <c r="J54" s="245">
        <f>IF(ISNA(VLOOKUP($A54,DSSV!$A$7:$R$65536,IN_DTK!J$5,0))=FALSE,IF(J$8&lt;&gt;0,VLOOKUP($A54,DSSV!$A$7:$R$65536,IN_DTK!J$5,0),""),"")</f>
        <v>0</v>
      </c>
      <c r="K54" s="245">
        <f>IF(ISNA(VLOOKUP($A54,DSSV!$A$7:$R$65536,IN_DTK!K$5,0))=FALSE,IF(K$8&lt;&gt;0,VLOOKUP($A54,DSSV!$A$7:$R$65536,IN_DTK!K$5,0),""),"")</f>
        <v>0</v>
      </c>
      <c r="L54" s="245">
        <f>IF(ISNA(VLOOKUP($A54,DSSV!$A$7:$R$65536,IN_DTK!L$5,0))=FALSE,IF(L$8&lt;&gt;0,VLOOKUP($A54,DSSV!$A$7:$R$65536,IN_DTK!L$5,0),""),"")</f>
        <v>0</v>
      </c>
      <c r="M54" s="245">
        <f>IF(ISNA(VLOOKUP($A54,DSSV!$A$7:$R$65536,IN_DTK!M$5,0))=FALSE,IF(M$8&lt;&gt;0,VLOOKUP($A54,DSSV!$A$7:$R$65536,IN_DTK!M$5,0),""),"")</f>
        <v>0</v>
      </c>
      <c r="N54" s="245">
        <f>IF(ISNA(VLOOKUP($A54,DSSV!$A$7:$R$65536,IN_DTK!N$5,0))=FALSE,IF(N$8&lt;&gt;0,VLOOKUP($A54,DSSV!$A$7:$R$65536,IN_DTK!N$5,0),""),"")</f>
        <v>0</v>
      </c>
      <c r="O54" s="245">
        <f>IF(ISNA(VLOOKUP($A54,DSSV!$A$7:$R$65536,IN_DTK!O$5,0))=FALSE,IF(O$8&lt;&gt;0,VLOOKUP($A54,DSSV!$A$7:$R$65536,IN_DTK!O$5,0),""),"")</f>
        <v>0</v>
      </c>
      <c r="P54" s="245">
        <f>IF(ISNA(VLOOKUP($A54,DSSV!$A$7:$R$65536,IN_DTK!P$5,0))=FALSE,IF(P$8&lt;&gt;0,VLOOKUP($A54,DSSV!$A$7:$R$65536,IN_DTK!P$5,0),""),"")</f>
        <v>0</v>
      </c>
      <c r="Q54" s="246">
        <f>IF(ISNA(VLOOKUP($A54,DSSV!$A$7:$R$65536,IN_DTK!Q$5,0))=FALSE,VLOOKUP($A54,DSSV!$A$7:$R$65536,IN_DTK!Q$5,0),"")</f>
        <v>0</v>
      </c>
      <c r="R54" s="237" t="str">
        <f>IF(ISNA(VLOOKUP($A54,DSSV!$A$7:$R$65536,IN_DTK!R$5,0))=FALSE,VLOOKUP($A54,DSSV!$A$7:$R$65536,IN_DTK!R$5,0),"")</f>
        <v>Không</v>
      </c>
      <c r="S54" s="247">
        <f>IF(ISNA(VLOOKUP($A54,DSSV!$A$7:$R$65536,IN_DTK!S$5,0))=FALSE,VLOOKUP($A54,DSSV!$A$7:$R$65536,IN_DTK!S$5,0),"")</f>
        <v>0</v>
      </c>
    </row>
    <row r="55" spans="1:19" s="213" customFormat="1" ht="20.25" customHeight="1">
      <c r="A55" s="211">
        <v>47</v>
      </c>
      <c r="B55" s="240">
        <f>--SUBTOTAL(2,C$6:C55)</f>
        <v>47</v>
      </c>
      <c r="C55" s="214">
        <f>IF(ISNA(VLOOKUP($A55,DSSV!$A$7:$R$65536,IN_DTK!C$5,0))=FALSE,VLOOKUP($A55,DSSV!$A$7:$R$65536,IN_DTK!C$5,0),"")</f>
        <v>2021223453</v>
      </c>
      <c r="D55" s="243" t="str">
        <f>IF(ISNA(VLOOKUP($A55,DSSV!$A$7:$R$65536,IN_DTK!D$5,0))=FALSE,VLOOKUP($A55,DSSV!$A$7:$R$65536,IN_DTK!D$5,0),"")</f>
        <v>Trần Trương</v>
      </c>
      <c r="E55" s="244" t="str">
        <f>IF(ISNA(VLOOKUP($A55,DSSV!$A$7:$R$65536,IN_DTK!E$5,0))=FALSE,VLOOKUP($A55,DSSV!$A$7:$R$65536,IN_DTK!E$5,0),"")</f>
        <v>Dương</v>
      </c>
      <c r="F55" s="249" t="str">
        <f>IF(ISNA(VLOOKUP($A55,DSSV!$A$7:$R$65536,IN_DTK!F$5,0))=FALSE,VLOOKUP($A55,DSSV!$A$7:$R$65536,IN_DTK!F$5,0),"")</f>
        <v>MTH 101 AA</v>
      </c>
      <c r="G55" s="249" t="str">
        <f>IF(ISNA(VLOOKUP($A55,DSSV!$A$7:$R$65536,IN_DTK!G$5,0))=FALSE,VLOOKUP($A55,DSSV!$A$7:$R$65536,IN_DTK!G$5,0),"")</f>
        <v>K20QTM</v>
      </c>
      <c r="H55" s="245">
        <f>IF(ISNA(VLOOKUP($A55,DSSV!$A$7:$R$65536,IN_DTK!H$5,0))=FALSE,IF(H$8&lt;&gt;0,VLOOKUP($A55,DSSV!$A$7:$R$65536,IN_DTK!H$5,0),""),"")</f>
        <v>0</v>
      </c>
      <c r="I55" s="245">
        <f>IF(ISNA(VLOOKUP($A55,DSSV!$A$7:$R$65536,IN_DTK!I$5,0))=FALSE,IF(I$8&lt;&gt;0,VLOOKUP($A55,DSSV!$A$7:$R$65536,IN_DTK!I$5,0),""),"")</f>
        <v>0</v>
      </c>
      <c r="J55" s="245">
        <f>IF(ISNA(VLOOKUP($A55,DSSV!$A$7:$R$65536,IN_DTK!J$5,0))=FALSE,IF(J$8&lt;&gt;0,VLOOKUP($A55,DSSV!$A$7:$R$65536,IN_DTK!J$5,0),""),"")</f>
        <v>0</v>
      </c>
      <c r="K55" s="245">
        <f>IF(ISNA(VLOOKUP($A55,DSSV!$A$7:$R$65536,IN_DTK!K$5,0))=FALSE,IF(K$8&lt;&gt;0,VLOOKUP($A55,DSSV!$A$7:$R$65536,IN_DTK!K$5,0),""),"")</f>
        <v>0</v>
      </c>
      <c r="L55" s="245">
        <f>IF(ISNA(VLOOKUP($A55,DSSV!$A$7:$R$65536,IN_DTK!L$5,0))=FALSE,IF(L$8&lt;&gt;0,VLOOKUP($A55,DSSV!$A$7:$R$65536,IN_DTK!L$5,0),""),"")</f>
        <v>0</v>
      </c>
      <c r="M55" s="245">
        <f>IF(ISNA(VLOOKUP($A55,DSSV!$A$7:$R$65536,IN_DTK!M$5,0))=FALSE,IF(M$8&lt;&gt;0,VLOOKUP($A55,DSSV!$A$7:$R$65536,IN_DTK!M$5,0),""),"")</f>
        <v>0</v>
      </c>
      <c r="N55" s="245">
        <f>IF(ISNA(VLOOKUP($A55,DSSV!$A$7:$R$65536,IN_DTK!N$5,0))=FALSE,IF(N$8&lt;&gt;0,VLOOKUP($A55,DSSV!$A$7:$R$65536,IN_DTK!N$5,0),""),"")</f>
        <v>0</v>
      </c>
      <c r="O55" s="245">
        <f>IF(ISNA(VLOOKUP($A55,DSSV!$A$7:$R$65536,IN_DTK!O$5,0))=FALSE,IF(O$8&lt;&gt;0,VLOOKUP($A55,DSSV!$A$7:$R$65536,IN_DTK!O$5,0),""),"")</f>
        <v>0</v>
      </c>
      <c r="P55" s="245">
        <f>IF(ISNA(VLOOKUP($A55,DSSV!$A$7:$R$65536,IN_DTK!P$5,0))=FALSE,IF(P$8&lt;&gt;0,VLOOKUP($A55,DSSV!$A$7:$R$65536,IN_DTK!P$5,0),""),"")</f>
        <v>0</v>
      </c>
      <c r="Q55" s="246">
        <f>IF(ISNA(VLOOKUP($A55,DSSV!$A$7:$R$65536,IN_DTK!Q$5,0))=FALSE,VLOOKUP($A55,DSSV!$A$7:$R$65536,IN_DTK!Q$5,0),"")</f>
        <v>0</v>
      </c>
      <c r="R55" s="237" t="str">
        <f>IF(ISNA(VLOOKUP($A55,DSSV!$A$7:$R$65536,IN_DTK!R$5,0))=FALSE,VLOOKUP($A55,DSSV!$A$7:$R$65536,IN_DTK!R$5,0),"")</f>
        <v>Không</v>
      </c>
      <c r="S55" s="247">
        <f>IF(ISNA(VLOOKUP($A55,DSSV!$A$7:$R$65536,IN_DTK!S$5,0))=FALSE,VLOOKUP($A55,DSSV!$A$7:$R$65536,IN_DTK!S$5,0),"")</f>
        <v>0</v>
      </c>
    </row>
    <row r="56" spans="1:19" s="213" customFormat="1" ht="20.25" customHeight="1">
      <c r="A56" s="211">
        <v>48</v>
      </c>
      <c r="B56" s="240">
        <f>--SUBTOTAL(2,C$6:C56)</f>
        <v>48</v>
      </c>
      <c r="C56" s="214">
        <f>IF(ISNA(VLOOKUP($A56,DSSV!$A$7:$R$65536,IN_DTK!C$5,0))=FALSE,VLOOKUP($A56,DSSV!$A$7:$R$65536,IN_DTK!C$5,0),"")</f>
        <v>2020714241</v>
      </c>
      <c r="D56" s="243" t="str">
        <f>IF(ISNA(VLOOKUP($A56,DSSV!$A$7:$R$65536,IN_DTK!D$5,0))=FALSE,VLOOKUP($A56,DSSV!$A$7:$R$65536,IN_DTK!D$5,0),"")</f>
        <v>Võ Thị Thùy</v>
      </c>
      <c r="E56" s="244" t="str">
        <f>IF(ISNA(VLOOKUP($A56,DSSV!$A$7:$R$65536,IN_DTK!E$5,0))=FALSE,VLOOKUP($A56,DSSV!$A$7:$R$65536,IN_DTK!E$5,0),"")</f>
        <v>Dương</v>
      </c>
      <c r="F56" s="249" t="str">
        <f>IF(ISNA(VLOOKUP($A56,DSSV!$A$7:$R$65536,IN_DTK!F$5,0))=FALSE,VLOOKUP($A56,DSSV!$A$7:$R$65536,IN_DTK!F$5,0),"")</f>
        <v>MTH 101 W</v>
      </c>
      <c r="G56" s="249" t="str">
        <f>IF(ISNA(VLOOKUP($A56,DSSV!$A$7:$R$65536,IN_DTK!G$5,0))=FALSE,VLOOKUP($A56,DSSV!$A$7:$R$65536,IN_DTK!G$5,0),"")</f>
        <v>K20PSU-DLK</v>
      </c>
      <c r="H56" s="245">
        <f>IF(ISNA(VLOOKUP($A56,DSSV!$A$7:$R$65536,IN_DTK!H$5,0))=FALSE,IF(H$8&lt;&gt;0,VLOOKUP($A56,DSSV!$A$7:$R$65536,IN_DTK!H$5,0),""),"")</f>
        <v>0</v>
      </c>
      <c r="I56" s="245">
        <f>IF(ISNA(VLOOKUP($A56,DSSV!$A$7:$R$65536,IN_DTK!I$5,0))=FALSE,IF(I$8&lt;&gt;0,VLOOKUP($A56,DSSV!$A$7:$R$65536,IN_DTK!I$5,0),""),"")</f>
        <v>0</v>
      </c>
      <c r="J56" s="245">
        <f>IF(ISNA(VLOOKUP($A56,DSSV!$A$7:$R$65536,IN_DTK!J$5,0))=FALSE,IF(J$8&lt;&gt;0,VLOOKUP($A56,DSSV!$A$7:$R$65536,IN_DTK!J$5,0),""),"")</f>
        <v>0</v>
      </c>
      <c r="K56" s="245">
        <f>IF(ISNA(VLOOKUP($A56,DSSV!$A$7:$R$65536,IN_DTK!K$5,0))=FALSE,IF(K$8&lt;&gt;0,VLOOKUP($A56,DSSV!$A$7:$R$65536,IN_DTK!K$5,0),""),"")</f>
        <v>0</v>
      </c>
      <c r="L56" s="245">
        <f>IF(ISNA(VLOOKUP($A56,DSSV!$A$7:$R$65536,IN_DTK!L$5,0))=FALSE,IF(L$8&lt;&gt;0,VLOOKUP($A56,DSSV!$A$7:$R$65536,IN_DTK!L$5,0),""),"")</f>
        <v>0</v>
      </c>
      <c r="M56" s="245">
        <f>IF(ISNA(VLOOKUP($A56,DSSV!$A$7:$R$65536,IN_DTK!M$5,0))=FALSE,IF(M$8&lt;&gt;0,VLOOKUP($A56,DSSV!$A$7:$R$65536,IN_DTK!M$5,0),""),"")</f>
        <v>0</v>
      </c>
      <c r="N56" s="245">
        <f>IF(ISNA(VLOOKUP($A56,DSSV!$A$7:$R$65536,IN_DTK!N$5,0))=FALSE,IF(N$8&lt;&gt;0,VLOOKUP($A56,DSSV!$A$7:$R$65536,IN_DTK!N$5,0),""),"")</f>
        <v>0</v>
      </c>
      <c r="O56" s="245">
        <f>IF(ISNA(VLOOKUP($A56,DSSV!$A$7:$R$65536,IN_DTK!O$5,0))=FALSE,IF(O$8&lt;&gt;0,VLOOKUP($A56,DSSV!$A$7:$R$65536,IN_DTK!O$5,0),""),"")</f>
        <v>0</v>
      </c>
      <c r="P56" s="245">
        <f>IF(ISNA(VLOOKUP($A56,DSSV!$A$7:$R$65536,IN_DTK!P$5,0))=FALSE,IF(P$8&lt;&gt;0,VLOOKUP($A56,DSSV!$A$7:$R$65536,IN_DTK!P$5,0),""),"")</f>
        <v>0</v>
      </c>
      <c r="Q56" s="246">
        <f>IF(ISNA(VLOOKUP($A56,DSSV!$A$7:$R$65536,IN_DTK!Q$5,0))=FALSE,VLOOKUP($A56,DSSV!$A$7:$R$65536,IN_DTK!Q$5,0),"")</f>
        <v>0</v>
      </c>
      <c r="R56" s="237" t="str">
        <f>IF(ISNA(VLOOKUP($A56,DSSV!$A$7:$R$65536,IN_DTK!R$5,0))=FALSE,VLOOKUP($A56,DSSV!$A$7:$R$65536,IN_DTK!R$5,0),"")</f>
        <v>Không</v>
      </c>
      <c r="S56" s="247" t="str">
        <f>IF(ISNA(VLOOKUP($A56,DSSV!$A$7:$R$65536,IN_DTK!S$5,0))=FALSE,VLOOKUP($A56,DSSV!$A$7:$R$65536,IN_DTK!S$5,0),"")</f>
        <v>Nợ LP</v>
      </c>
    </row>
    <row r="57" spans="1:19" s="213" customFormat="1" ht="20.25" customHeight="1">
      <c r="A57" s="211">
        <v>49</v>
      </c>
      <c r="B57" s="240">
        <f>--SUBTOTAL(2,C$6:C57)</f>
        <v>49</v>
      </c>
      <c r="C57" s="214">
        <f>IF(ISNA(VLOOKUP($A57,DSSV!$A$7:$R$65536,IN_DTK!C$5,0))=FALSE,VLOOKUP($A57,DSSV!$A$7:$R$65536,IN_DTK!C$5,0),"")</f>
        <v>2021348197</v>
      </c>
      <c r="D57" s="243" t="str">
        <f>IF(ISNA(VLOOKUP($A57,DSSV!$A$7:$R$65536,IN_DTK!D$5,0))=FALSE,VLOOKUP($A57,DSSV!$A$7:$R$65536,IN_DTK!D$5,0),"")</f>
        <v>Mai Thế</v>
      </c>
      <c r="E57" s="244" t="str">
        <f>IF(ISNA(VLOOKUP($A57,DSSV!$A$7:$R$65536,IN_DTK!E$5,0))=FALSE,VLOOKUP($A57,DSSV!$A$7:$R$65536,IN_DTK!E$5,0),"")</f>
        <v>Duy</v>
      </c>
      <c r="F57" s="249" t="str">
        <f>IF(ISNA(VLOOKUP($A57,DSSV!$A$7:$R$65536,IN_DTK!F$5,0))=FALSE,VLOOKUP($A57,DSSV!$A$7:$R$65536,IN_DTK!F$5,0),"")</f>
        <v>MTH 101 Q</v>
      </c>
      <c r="G57" s="249" t="str">
        <f>IF(ISNA(VLOOKUP($A57,DSSV!$A$7:$R$65536,IN_DTK!G$5,0))=FALSE,VLOOKUP($A57,DSSV!$A$7:$R$65536,IN_DTK!G$5,0),"")</f>
        <v>K20PSU-DLH</v>
      </c>
      <c r="H57" s="245">
        <f>IF(ISNA(VLOOKUP($A57,DSSV!$A$7:$R$65536,IN_DTK!H$5,0))=FALSE,IF(H$8&lt;&gt;0,VLOOKUP($A57,DSSV!$A$7:$R$65536,IN_DTK!H$5,0),""),"")</f>
        <v>0</v>
      </c>
      <c r="I57" s="245">
        <f>IF(ISNA(VLOOKUP($A57,DSSV!$A$7:$R$65536,IN_DTK!I$5,0))=FALSE,IF(I$8&lt;&gt;0,VLOOKUP($A57,DSSV!$A$7:$R$65536,IN_DTK!I$5,0),""),"")</f>
        <v>0</v>
      </c>
      <c r="J57" s="245">
        <f>IF(ISNA(VLOOKUP($A57,DSSV!$A$7:$R$65536,IN_DTK!J$5,0))=FALSE,IF(J$8&lt;&gt;0,VLOOKUP($A57,DSSV!$A$7:$R$65536,IN_DTK!J$5,0),""),"")</f>
        <v>0</v>
      </c>
      <c r="K57" s="245">
        <f>IF(ISNA(VLOOKUP($A57,DSSV!$A$7:$R$65536,IN_DTK!K$5,0))=FALSE,IF(K$8&lt;&gt;0,VLOOKUP($A57,DSSV!$A$7:$R$65536,IN_DTK!K$5,0),""),"")</f>
        <v>0</v>
      </c>
      <c r="L57" s="245">
        <f>IF(ISNA(VLOOKUP($A57,DSSV!$A$7:$R$65536,IN_DTK!L$5,0))=FALSE,IF(L$8&lt;&gt;0,VLOOKUP($A57,DSSV!$A$7:$R$65536,IN_DTK!L$5,0),""),"")</f>
        <v>0</v>
      </c>
      <c r="M57" s="245">
        <f>IF(ISNA(VLOOKUP($A57,DSSV!$A$7:$R$65536,IN_DTK!M$5,0))=FALSE,IF(M$8&lt;&gt;0,VLOOKUP($A57,DSSV!$A$7:$R$65536,IN_DTK!M$5,0),""),"")</f>
        <v>0</v>
      </c>
      <c r="N57" s="245">
        <f>IF(ISNA(VLOOKUP($A57,DSSV!$A$7:$R$65536,IN_DTK!N$5,0))=FALSE,IF(N$8&lt;&gt;0,VLOOKUP($A57,DSSV!$A$7:$R$65536,IN_DTK!N$5,0),""),"")</f>
        <v>0</v>
      </c>
      <c r="O57" s="245">
        <f>IF(ISNA(VLOOKUP($A57,DSSV!$A$7:$R$65536,IN_DTK!O$5,0))=FALSE,IF(O$8&lt;&gt;0,VLOOKUP($A57,DSSV!$A$7:$R$65536,IN_DTK!O$5,0),""),"")</f>
        <v>0</v>
      </c>
      <c r="P57" s="245">
        <f>IF(ISNA(VLOOKUP($A57,DSSV!$A$7:$R$65536,IN_DTK!P$5,0))=FALSE,IF(P$8&lt;&gt;0,VLOOKUP($A57,DSSV!$A$7:$R$65536,IN_DTK!P$5,0),""),"")</f>
        <v>0</v>
      </c>
      <c r="Q57" s="246">
        <f>IF(ISNA(VLOOKUP($A57,DSSV!$A$7:$R$65536,IN_DTK!Q$5,0))=FALSE,VLOOKUP($A57,DSSV!$A$7:$R$65536,IN_DTK!Q$5,0),"")</f>
        <v>0</v>
      </c>
      <c r="R57" s="237" t="str">
        <f>IF(ISNA(VLOOKUP($A57,DSSV!$A$7:$R$65536,IN_DTK!R$5,0))=FALSE,VLOOKUP($A57,DSSV!$A$7:$R$65536,IN_DTK!R$5,0),"")</f>
        <v>Không</v>
      </c>
      <c r="S57" s="247" t="str">
        <f>IF(ISNA(VLOOKUP($A57,DSSV!$A$7:$R$65536,IN_DTK!S$5,0))=FALSE,VLOOKUP($A57,DSSV!$A$7:$R$65536,IN_DTK!S$5,0),"")</f>
        <v>Nợ LP</v>
      </c>
    </row>
    <row r="58" spans="1:19" s="213" customFormat="1" ht="20.25" customHeight="1">
      <c r="A58" s="211">
        <v>50</v>
      </c>
      <c r="B58" s="240">
        <f>--SUBTOTAL(2,C$6:C58)</f>
        <v>50</v>
      </c>
      <c r="C58" s="214">
        <f>IF(ISNA(VLOOKUP($A58,DSSV!$A$7:$R$65536,IN_DTK!C$5,0))=FALSE,VLOOKUP($A58,DSSV!$A$7:$R$65536,IN_DTK!C$5,0),"")</f>
        <v>2021713848</v>
      </c>
      <c r="D58" s="243" t="str">
        <f>IF(ISNA(VLOOKUP($A58,DSSV!$A$7:$R$65536,IN_DTK!D$5,0))=FALSE,VLOOKUP($A58,DSSV!$A$7:$R$65536,IN_DTK!D$5,0),"")</f>
        <v>Ngô Đức</v>
      </c>
      <c r="E58" s="244" t="str">
        <f>IF(ISNA(VLOOKUP($A58,DSSV!$A$7:$R$65536,IN_DTK!E$5,0))=FALSE,VLOOKUP($A58,DSSV!$A$7:$R$65536,IN_DTK!E$5,0),"")</f>
        <v>Duy</v>
      </c>
      <c r="F58" s="249" t="str">
        <f>IF(ISNA(VLOOKUP($A58,DSSV!$A$7:$R$65536,IN_DTK!F$5,0))=FALSE,VLOOKUP($A58,DSSV!$A$7:$R$65536,IN_DTK!F$5,0),"")</f>
        <v>MTH 101 C</v>
      </c>
      <c r="G58" s="249" t="str">
        <f>IF(ISNA(VLOOKUP($A58,DSSV!$A$7:$R$65536,IN_DTK!G$5,0))=FALSE,VLOOKUP($A58,DSSV!$A$7:$R$65536,IN_DTK!G$5,0),"")</f>
        <v>K20DLK</v>
      </c>
      <c r="H58" s="245">
        <f>IF(ISNA(VLOOKUP($A58,DSSV!$A$7:$R$65536,IN_DTK!H$5,0))=FALSE,IF(H$8&lt;&gt;0,VLOOKUP($A58,DSSV!$A$7:$R$65536,IN_DTK!H$5,0),""),"")</f>
        <v>0</v>
      </c>
      <c r="I58" s="245">
        <f>IF(ISNA(VLOOKUP($A58,DSSV!$A$7:$R$65536,IN_DTK!I$5,0))=FALSE,IF(I$8&lt;&gt;0,VLOOKUP($A58,DSSV!$A$7:$R$65536,IN_DTK!I$5,0),""),"")</f>
        <v>0</v>
      </c>
      <c r="J58" s="245">
        <f>IF(ISNA(VLOOKUP($A58,DSSV!$A$7:$R$65536,IN_DTK!J$5,0))=FALSE,IF(J$8&lt;&gt;0,VLOOKUP($A58,DSSV!$A$7:$R$65536,IN_DTK!J$5,0),""),"")</f>
        <v>0</v>
      </c>
      <c r="K58" s="245">
        <f>IF(ISNA(VLOOKUP($A58,DSSV!$A$7:$R$65536,IN_DTK!K$5,0))=FALSE,IF(K$8&lt;&gt;0,VLOOKUP($A58,DSSV!$A$7:$R$65536,IN_DTK!K$5,0),""),"")</f>
        <v>0</v>
      </c>
      <c r="L58" s="245">
        <f>IF(ISNA(VLOOKUP($A58,DSSV!$A$7:$R$65536,IN_DTK!L$5,0))=FALSE,IF(L$8&lt;&gt;0,VLOOKUP($A58,DSSV!$A$7:$R$65536,IN_DTK!L$5,0),""),"")</f>
        <v>0</v>
      </c>
      <c r="M58" s="245">
        <f>IF(ISNA(VLOOKUP($A58,DSSV!$A$7:$R$65536,IN_DTK!M$5,0))=FALSE,IF(M$8&lt;&gt;0,VLOOKUP($A58,DSSV!$A$7:$R$65536,IN_DTK!M$5,0),""),"")</f>
        <v>0</v>
      </c>
      <c r="N58" s="245">
        <f>IF(ISNA(VLOOKUP($A58,DSSV!$A$7:$R$65536,IN_DTK!N$5,0))=FALSE,IF(N$8&lt;&gt;0,VLOOKUP($A58,DSSV!$A$7:$R$65536,IN_DTK!N$5,0),""),"")</f>
        <v>0</v>
      </c>
      <c r="O58" s="245">
        <f>IF(ISNA(VLOOKUP($A58,DSSV!$A$7:$R$65536,IN_DTK!O$5,0))=FALSE,IF(O$8&lt;&gt;0,VLOOKUP($A58,DSSV!$A$7:$R$65536,IN_DTK!O$5,0),""),"")</f>
        <v>0</v>
      </c>
      <c r="P58" s="245">
        <f>IF(ISNA(VLOOKUP($A58,DSSV!$A$7:$R$65536,IN_DTK!P$5,0))=FALSE,IF(P$8&lt;&gt;0,VLOOKUP($A58,DSSV!$A$7:$R$65536,IN_DTK!P$5,0),""),"")</f>
        <v>0</v>
      </c>
      <c r="Q58" s="246">
        <f>IF(ISNA(VLOOKUP($A58,DSSV!$A$7:$R$65536,IN_DTK!Q$5,0))=FALSE,VLOOKUP($A58,DSSV!$A$7:$R$65536,IN_DTK!Q$5,0),"")</f>
        <v>0</v>
      </c>
      <c r="R58" s="237" t="str">
        <f>IF(ISNA(VLOOKUP($A58,DSSV!$A$7:$R$65536,IN_DTK!R$5,0))=FALSE,VLOOKUP($A58,DSSV!$A$7:$R$65536,IN_DTK!R$5,0),"")</f>
        <v>Không</v>
      </c>
      <c r="S58" s="247">
        <f>IF(ISNA(VLOOKUP($A58,DSSV!$A$7:$R$65536,IN_DTK!S$5,0))=FALSE,VLOOKUP($A58,DSSV!$A$7:$R$65536,IN_DTK!S$5,0),"")</f>
        <v>0</v>
      </c>
    </row>
    <row r="59" spans="1:19" s="213" customFormat="1" ht="20.25" customHeight="1">
      <c r="A59" s="211">
        <v>51</v>
      </c>
      <c r="B59" s="240">
        <f>--SUBTOTAL(2,C$6:C59)</f>
        <v>51</v>
      </c>
      <c r="C59" s="214">
        <f>IF(ISNA(VLOOKUP($A59,DSSV!$A$7:$R$65536,IN_DTK!C$5,0))=FALSE,VLOOKUP($A59,DSSV!$A$7:$R$65536,IN_DTK!C$5,0),"")</f>
        <v>2021346987</v>
      </c>
      <c r="D59" s="243" t="str">
        <f>IF(ISNA(VLOOKUP($A59,DSSV!$A$7:$R$65536,IN_DTK!D$5,0))=FALSE,VLOOKUP($A59,DSSV!$A$7:$R$65536,IN_DTK!D$5,0),"")</f>
        <v>Nguyễn Hoàng</v>
      </c>
      <c r="E59" s="244" t="str">
        <f>IF(ISNA(VLOOKUP($A59,DSSV!$A$7:$R$65536,IN_DTK!E$5,0))=FALSE,VLOOKUP($A59,DSSV!$A$7:$R$65536,IN_DTK!E$5,0),"")</f>
        <v>Duy</v>
      </c>
      <c r="F59" s="249" t="str">
        <f>IF(ISNA(VLOOKUP($A59,DSSV!$A$7:$R$65536,IN_DTK!F$5,0))=FALSE,VLOOKUP($A59,DSSV!$A$7:$R$65536,IN_DTK!F$5,0),"")</f>
        <v>MTH 101 S</v>
      </c>
      <c r="G59" s="249" t="str">
        <f>IF(ISNA(VLOOKUP($A59,DSSV!$A$7:$R$65536,IN_DTK!G$5,0))=FALSE,VLOOKUP($A59,DSSV!$A$7:$R$65536,IN_DTK!G$5,0),"")</f>
        <v>K20PSU-DLK</v>
      </c>
      <c r="H59" s="245">
        <f>IF(ISNA(VLOOKUP($A59,DSSV!$A$7:$R$65536,IN_DTK!H$5,0))=FALSE,IF(H$8&lt;&gt;0,VLOOKUP($A59,DSSV!$A$7:$R$65536,IN_DTK!H$5,0),""),"")</f>
        <v>0</v>
      </c>
      <c r="I59" s="245">
        <f>IF(ISNA(VLOOKUP($A59,DSSV!$A$7:$R$65536,IN_DTK!I$5,0))=FALSE,IF(I$8&lt;&gt;0,VLOOKUP($A59,DSSV!$A$7:$R$65536,IN_DTK!I$5,0),""),"")</f>
        <v>0</v>
      </c>
      <c r="J59" s="245">
        <f>IF(ISNA(VLOOKUP($A59,DSSV!$A$7:$R$65536,IN_DTK!J$5,0))=FALSE,IF(J$8&lt;&gt;0,VLOOKUP($A59,DSSV!$A$7:$R$65536,IN_DTK!J$5,0),""),"")</f>
        <v>0</v>
      </c>
      <c r="K59" s="245">
        <f>IF(ISNA(VLOOKUP($A59,DSSV!$A$7:$R$65536,IN_DTK!K$5,0))=FALSE,IF(K$8&lt;&gt;0,VLOOKUP($A59,DSSV!$A$7:$R$65536,IN_DTK!K$5,0),""),"")</f>
        <v>0</v>
      </c>
      <c r="L59" s="245">
        <f>IF(ISNA(VLOOKUP($A59,DSSV!$A$7:$R$65536,IN_DTK!L$5,0))=FALSE,IF(L$8&lt;&gt;0,VLOOKUP($A59,DSSV!$A$7:$R$65536,IN_DTK!L$5,0),""),"")</f>
        <v>0</v>
      </c>
      <c r="M59" s="245">
        <f>IF(ISNA(VLOOKUP($A59,DSSV!$A$7:$R$65536,IN_DTK!M$5,0))=FALSE,IF(M$8&lt;&gt;0,VLOOKUP($A59,DSSV!$A$7:$R$65536,IN_DTK!M$5,0),""),"")</f>
        <v>0</v>
      </c>
      <c r="N59" s="245">
        <f>IF(ISNA(VLOOKUP($A59,DSSV!$A$7:$R$65536,IN_DTK!N$5,0))=FALSE,IF(N$8&lt;&gt;0,VLOOKUP($A59,DSSV!$A$7:$R$65536,IN_DTK!N$5,0),""),"")</f>
        <v>0</v>
      </c>
      <c r="O59" s="245">
        <f>IF(ISNA(VLOOKUP($A59,DSSV!$A$7:$R$65536,IN_DTK!O$5,0))=FALSE,IF(O$8&lt;&gt;0,VLOOKUP($A59,DSSV!$A$7:$R$65536,IN_DTK!O$5,0),""),"")</f>
        <v>0</v>
      </c>
      <c r="P59" s="245">
        <f>IF(ISNA(VLOOKUP($A59,DSSV!$A$7:$R$65536,IN_DTK!P$5,0))=FALSE,IF(P$8&lt;&gt;0,VLOOKUP($A59,DSSV!$A$7:$R$65536,IN_DTK!P$5,0),""),"")</f>
        <v>0</v>
      </c>
      <c r="Q59" s="246">
        <f>IF(ISNA(VLOOKUP($A59,DSSV!$A$7:$R$65536,IN_DTK!Q$5,0))=FALSE,VLOOKUP($A59,DSSV!$A$7:$R$65536,IN_DTK!Q$5,0),"")</f>
        <v>0</v>
      </c>
      <c r="R59" s="237" t="str">
        <f>IF(ISNA(VLOOKUP($A59,DSSV!$A$7:$R$65536,IN_DTK!R$5,0))=FALSE,VLOOKUP($A59,DSSV!$A$7:$R$65536,IN_DTK!R$5,0),"")</f>
        <v>Không</v>
      </c>
      <c r="S59" s="247">
        <f>IF(ISNA(VLOOKUP($A59,DSSV!$A$7:$R$65536,IN_DTK!S$5,0))=FALSE,VLOOKUP($A59,DSSV!$A$7:$R$65536,IN_DTK!S$5,0),"")</f>
        <v>0</v>
      </c>
    </row>
    <row r="60" spans="1:19" s="213" customFormat="1" ht="20.25" customHeight="1">
      <c r="A60" s="211">
        <v>52</v>
      </c>
      <c r="B60" s="240">
        <f>--SUBTOTAL(2,C$6:C60)</f>
        <v>52</v>
      </c>
      <c r="C60" s="214">
        <f>IF(ISNA(VLOOKUP($A60,DSSV!$A$7:$R$65536,IN_DTK!C$5,0))=FALSE,VLOOKUP($A60,DSSV!$A$7:$R$65536,IN_DTK!C$5,0),"")</f>
        <v>2021235061</v>
      </c>
      <c r="D60" s="243" t="str">
        <f>IF(ISNA(VLOOKUP($A60,DSSV!$A$7:$R$65536,IN_DTK!D$5,0))=FALSE,VLOOKUP($A60,DSSV!$A$7:$R$65536,IN_DTK!D$5,0),"")</f>
        <v>Phan Thanh</v>
      </c>
      <c r="E60" s="244" t="str">
        <f>IF(ISNA(VLOOKUP($A60,DSSV!$A$7:$R$65536,IN_DTK!E$5,0))=FALSE,VLOOKUP($A60,DSSV!$A$7:$R$65536,IN_DTK!E$5,0),"")</f>
        <v>Duy</v>
      </c>
      <c r="F60" s="249" t="str">
        <f>IF(ISNA(VLOOKUP($A60,DSSV!$A$7:$R$65536,IN_DTK!F$5,0))=FALSE,VLOOKUP($A60,DSSV!$A$7:$R$65536,IN_DTK!F$5,0),"")</f>
        <v>MTH 101 Q</v>
      </c>
      <c r="G60" s="249" t="str">
        <f>IF(ISNA(VLOOKUP($A60,DSSV!$A$7:$R$65536,IN_DTK!G$5,0))=FALSE,VLOOKUP($A60,DSSV!$A$7:$R$65536,IN_DTK!G$5,0),"")</f>
        <v>K20PSU-QNH</v>
      </c>
      <c r="H60" s="245">
        <f>IF(ISNA(VLOOKUP($A60,DSSV!$A$7:$R$65536,IN_DTK!H$5,0))=FALSE,IF(H$8&lt;&gt;0,VLOOKUP($A60,DSSV!$A$7:$R$65536,IN_DTK!H$5,0),""),"")</f>
        <v>0</v>
      </c>
      <c r="I60" s="245">
        <f>IF(ISNA(VLOOKUP($A60,DSSV!$A$7:$R$65536,IN_DTK!I$5,0))=FALSE,IF(I$8&lt;&gt;0,VLOOKUP($A60,DSSV!$A$7:$R$65536,IN_DTK!I$5,0),""),"")</f>
        <v>0</v>
      </c>
      <c r="J60" s="245">
        <f>IF(ISNA(VLOOKUP($A60,DSSV!$A$7:$R$65536,IN_DTK!J$5,0))=FALSE,IF(J$8&lt;&gt;0,VLOOKUP($A60,DSSV!$A$7:$R$65536,IN_DTK!J$5,0),""),"")</f>
        <v>0</v>
      </c>
      <c r="K60" s="245">
        <f>IF(ISNA(VLOOKUP($A60,DSSV!$A$7:$R$65536,IN_DTK!K$5,0))=FALSE,IF(K$8&lt;&gt;0,VLOOKUP($A60,DSSV!$A$7:$R$65536,IN_DTK!K$5,0),""),"")</f>
        <v>0</v>
      </c>
      <c r="L60" s="245">
        <f>IF(ISNA(VLOOKUP($A60,DSSV!$A$7:$R$65536,IN_DTK!L$5,0))=FALSE,IF(L$8&lt;&gt;0,VLOOKUP($A60,DSSV!$A$7:$R$65536,IN_DTK!L$5,0),""),"")</f>
        <v>0</v>
      </c>
      <c r="M60" s="245">
        <f>IF(ISNA(VLOOKUP($A60,DSSV!$A$7:$R$65536,IN_DTK!M$5,0))=FALSE,IF(M$8&lt;&gt;0,VLOOKUP($A60,DSSV!$A$7:$R$65536,IN_DTK!M$5,0),""),"")</f>
        <v>0</v>
      </c>
      <c r="N60" s="245">
        <f>IF(ISNA(VLOOKUP($A60,DSSV!$A$7:$R$65536,IN_DTK!N$5,0))=FALSE,IF(N$8&lt;&gt;0,VLOOKUP($A60,DSSV!$A$7:$R$65536,IN_DTK!N$5,0),""),"")</f>
        <v>0</v>
      </c>
      <c r="O60" s="245">
        <f>IF(ISNA(VLOOKUP($A60,DSSV!$A$7:$R$65536,IN_DTK!O$5,0))=FALSE,IF(O$8&lt;&gt;0,VLOOKUP($A60,DSSV!$A$7:$R$65536,IN_DTK!O$5,0),""),"")</f>
        <v>0</v>
      </c>
      <c r="P60" s="245">
        <f>IF(ISNA(VLOOKUP($A60,DSSV!$A$7:$R$65536,IN_DTK!P$5,0))=FALSE,IF(P$8&lt;&gt;0,VLOOKUP($A60,DSSV!$A$7:$R$65536,IN_DTK!P$5,0),""),"")</f>
        <v>0</v>
      </c>
      <c r="Q60" s="246">
        <f>IF(ISNA(VLOOKUP($A60,DSSV!$A$7:$R$65536,IN_DTK!Q$5,0))=FALSE,VLOOKUP($A60,DSSV!$A$7:$R$65536,IN_DTK!Q$5,0),"")</f>
        <v>0</v>
      </c>
      <c r="R60" s="237" t="str">
        <f>IF(ISNA(VLOOKUP($A60,DSSV!$A$7:$R$65536,IN_DTK!R$5,0))=FALSE,VLOOKUP($A60,DSSV!$A$7:$R$65536,IN_DTK!R$5,0),"")</f>
        <v>Không</v>
      </c>
      <c r="S60" s="247" t="str">
        <f>IF(ISNA(VLOOKUP($A60,DSSV!$A$7:$R$65536,IN_DTK!S$5,0))=FALSE,VLOOKUP($A60,DSSV!$A$7:$R$65536,IN_DTK!S$5,0),"")</f>
        <v>Nợ LP</v>
      </c>
    </row>
    <row r="61" spans="1:19" s="213" customFormat="1" ht="20.25" customHeight="1">
      <c r="A61" s="211">
        <v>53</v>
      </c>
      <c r="B61" s="240">
        <f>--SUBTOTAL(2,C$6:C61)</f>
        <v>53</v>
      </c>
      <c r="C61" s="214">
        <f>IF(ISNA(VLOOKUP($A61,DSSV!$A$7:$R$65536,IN_DTK!C$5,0))=FALSE,VLOOKUP($A61,DSSV!$A$7:$R$65536,IN_DTK!C$5,0),"")</f>
        <v>2021715640</v>
      </c>
      <c r="D61" s="243" t="str">
        <f>IF(ISNA(VLOOKUP($A61,DSSV!$A$7:$R$65536,IN_DTK!D$5,0))=FALSE,VLOOKUP($A61,DSSV!$A$7:$R$65536,IN_DTK!D$5,0),"")</f>
        <v>Trần Quang</v>
      </c>
      <c r="E61" s="244" t="str">
        <f>IF(ISNA(VLOOKUP($A61,DSSV!$A$7:$R$65536,IN_DTK!E$5,0))=FALSE,VLOOKUP($A61,DSSV!$A$7:$R$65536,IN_DTK!E$5,0),"")</f>
        <v>Duy</v>
      </c>
      <c r="F61" s="249" t="str">
        <f>IF(ISNA(VLOOKUP($A61,DSSV!$A$7:$R$65536,IN_DTK!F$5,0))=FALSE,VLOOKUP($A61,DSSV!$A$7:$R$65536,IN_DTK!F$5,0),"")</f>
        <v>MTH 101 U</v>
      </c>
      <c r="G61" s="249" t="str">
        <f>IF(ISNA(VLOOKUP($A61,DSSV!$A$7:$R$65536,IN_DTK!G$5,0))=FALSE,VLOOKUP($A61,DSSV!$A$7:$R$65536,IN_DTK!G$5,0),"")</f>
        <v>K20PSU-DLK</v>
      </c>
      <c r="H61" s="245">
        <f>IF(ISNA(VLOOKUP($A61,DSSV!$A$7:$R$65536,IN_DTK!H$5,0))=FALSE,IF(H$8&lt;&gt;0,VLOOKUP($A61,DSSV!$A$7:$R$65536,IN_DTK!H$5,0),""),"")</f>
        <v>0</v>
      </c>
      <c r="I61" s="245">
        <f>IF(ISNA(VLOOKUP($A61,DSSV!$A$7:$R$65536,IN_DTK!I$5,0))=FALSE,IF(I$8&lt;&gt;0,VLOOKUP($A61,DSSV!$A$7:$R$65536,IN_DTK!I$5,0),""),"")</f>
        <v>0</v>
      </c>
      <c r="J61" s="245">
        <f>IF(ISNA(VLOOKUP($A61,DSSV!$A$7:$R$65536,IN_DTK!J$5,0))=FALSE,IF(J$8&lt;&gt;0,VLOOKUP($A61,DSSV!$A$7:$R$65536,IN_DTK!J$5,0),""),"")</f>
        <v>0</v>
      </c>
      <c r="K61" s="245">
        <f>IF(ISNA(VLOOKUP($A61,DSSV!$A$7:$R$65536,IN_DTK!K$5,0))=FALSE,IF(K$8&lt;&gt;0,VLOOKUP($A61,DSSV!$A$7:$R$65536,IN_DTK!K$5,0),""),"")</f>
        <v>0</v>
      </c>
      <c r="L61" s="245">
        <f>IF(ISNA(VLOOKUP($A61,DSSV!$A$7:$R$65536,IN_DTK!L$5,0))=FALSE,IF(L$8&lt;&gt;0,VLOOKUP($A61,DSSV!$A$7:$R$65536,IN_DTK!L$5,0),""),"")</f>
        <v>0</v>
      </c>
      <c r="M61" s="245">
        <f>IF(ISNA(VLOOKUP($A61,DSSV!$A$7:$R$65536,IN_DTK!M$5,0))=FALSE,IF(M$8&lt;&gt;0,VLOOKUP($A61,DSSV!$A$7:$R$65536,IN_DTK!M$5,0),""),"")</f>
        <v>0</v>
      </c>
      <c r="N61" s="245">
        <f>IF(ISNA(VLOOKUP($A61,DSSV!$A$7:$R$65536,IN_DTK!N$5,0))=FALSE,IF(N$8&lt;&gt;0,VLOOKUP($A61,DSSV!$A$7:$R$65536,IN_DTK!N$5,0),""),"")</f>
        <v>0</v>
      </c>
      <c r="O61" s="245">
        <f>IF(ISNA(VLOOKUP($A61,DSSV!$A$7:$R$65536,IN_DTK!O$5,0))=FALSE,IF(O$8&lt;&gt;0,VLOOKUP($A61,DSSV!$A$7:$R$65536,IN_DTK!O$5,0),""),"")</f>
        <v>0</v>
      </c>
      <c r="P61" s="245">
        <f>IF(ISNA(VLOOKUP($A61,DSSV!$A$7:$R$65536,IN_DTK!P$5,0))=FALSE,IF(P$8&lt;&gt;0,VLOOKUP($A61,DSSV!$A$7:$R$65536,IN_DTK!P$5,0),""),"")</f>
        <v>0</v>
      </c>
      <c r="Q61" s="246">
        <f>IF(ISNA(VLOOKUP($A61,DSSV!$A$7:$R$65536,IN_DTK!Q$5,0))=FALSE,VLOOKUP($A61,DSSV!$A$7:$R$65536,IN_DTK!Q$5,0),"")</f>
        <v>0</v>
      </c>
      <c r="R61" s="237" t="str">
        <f>IF(ISNA(VLOOKUP($A61,DSSV!$A$7:$R$65536,IN_DTK!R$5,0))=FALSE,VLOOKUP($A61,DSSV!$A$7:$R$65536,IN_DTK!R$5,0),"")</f>
        <v>Không</v>
      </c>
      <c r="S61" s="247" t="str">
        <f>IF(ISNA(VLOOKUP($A61,DSSV!$A$7:$R$65536,IN_DTK!S$5,0))=FALSE,VLOOKUP($A61,DSSV!$A$7:$R$65536,IN_DTK!S$5,0),"")</f>
        <v>Nợ LP</v>
      </c>
    </row>
    <row r="62" spans="1:19" s="213" customFormat="1" ht="20.25" customHeight="1">
      <c r="A62" s="211">
        <v>54</v>
      </c>
      <c r="B62" s="240">
        <f>--SUBTOTAL(2,C$6:C62)</f>
        <v>54</v>
      </c>
      <c r="C62" s="214">
        <f>IF(ISNA(VLOOKUP($A62,DSSV!$A$7:$R$65536,IN_DTK!C$5,0))=FALSE,VLOOKUP($A62,DSSV!$A$7:$R$65536,IN_DTK!C$5,0),"")</f>
        <v>2020257179</v>
      </c>
      <c r="D62" s="243" t="str">
        <f>IF(ISNA(VLOOKUP($A62,DSSV!$A$7:$R$65536,IN_DTK!D$5,0))=FALSE,VLOOKUP($A62,DSSV!$A$7:$R$65536,IN_DTK!D$5,0),"")</f>
        <v>Hồ Thị Kim</v>
      </c>
      <c r="E62" s="244" t="str">
        <f>IF(ISNA(VLOOKUP($A62,DSSV!$A$7:$R$65536,IN_DTK!E$5,0))=FALSE,VLOOKUP($A62,DSSV!$A$7:$R$65536,IN_DTK!E$5,0),"")</f>
        <v>Duyên</v>
      </c>
      <c r="F62" s="249" t="str">
        <f>IF(ISNA(VLOOKUP($A62,DSSV!$A$7:$R$65536,IN_DTK!F$5,0))=FALSE,VLOOKUP($A62,DSSV!$A$7:$R$65536,IN_DTK!F$5,0),"")</f>
        <v>MTH 101 M</v>
      </c>
      <c r="G62" s="249" t="str">
        <f>IF(ISNA(VLOOKUP($A62,DSSV!$A$7:$R$65536,IN_DTK!G$5,0))=FALSE,VLOOKUP($A62,DSSV!$A$7:$R$65536,IN_DTK!G$5,0),"")</f>
        <v>K20KKT</v>
      </c>
      <c r="H62" s="245">
        <f>IF(ISNA(VLOOKUP($A62,DSSV!$A$7:$R$65536,IN_DTK!H$5,0))=FALSE,IF(H$8&lt;&gt;0,VLOOKUP($A62,DSSV!$A$7:$R$65536,IN_DTK!H$5,0),""),"")</f>
        <v>0</v>
      </c>
      <c r="I62" s="245">
        <f>IF(ISNA(VLOOKUP($A62,DSSV!$A$7:$R$65536,IN_DTK!I$5,0))=FALSE,IF(I$8&lt;&gt;0,VLOOKUP($A62,DSSV!$A$7:$R$65536,IN_DTK!I$5,0),""),"")</f>
        <v>0</v>
      </c>
      <c r="J62" s="245">
        <f>IF(ISNA(VLOOKUP($A62,DSSV!$A$7:$R$65536,IN_DTK!J$5,0))=FALSE,IF(J$8&lt;&gt;0,VLOOKUP($A62,DSSV!$A$7:$R$65536,IN_DTK!J$5,0),""),"")</f>
        <v>0</v>
      </c>
      <c r="K62" s="245">
        <f>IF(ISNA(VLOOKUP($A62,DSSV!$A$7:$R$65536,IN_DTK!K$5,0))=FALSE,IF(K$8&lt;&gt;0,VLOOKUP($A62,DSSV!$A$7:$R$65536,IN_DTK!K$5,0),""),"")</f>
        <v>0</v>
      </c>
      <c r="L62" s="245">
        <f>IF(ISNA(VLOOKUP($A62,DSSV!$A$7:$R$65536,IN_DTK!L$5,0))=FALSE,IF(L$8&lt;&gt;0,VLOOKUP($A62,DSSV!$A$7:$R$65536,IN_DTK!L$5,0),""),"")</f>
        <v>0</v>
      </c>
      <c r="M62" s="245">
        <f>IF(ISNA(VLOOKUP($A62,DSSV!$A$7:$R$65536,IN_DTK!M$5,0))=FALSE,IF(M$8&lt;&gt;0,VLOOKUP($A62,DSSV!$A$7:$R$65536,IN_DTK!M$5,0),""),"")</f>
        <v>0</v>
      </c>
      <c r="N62" s="245">
        <f>IF(ISNA(VLOOKUP($A62,DSSV!$A$7:$R$65536,IN_DTK!N$5,0))=FALSE,IF(N$8&lt;&gt;0,VLOOKUP($A62,DSSV!$A$7:$R$65536,IN_DTK!N$5,0),""),"")</f>
        <v>0</v>
      </c>
      <c r="O62" s="245">
        <f>IF(ISNA(VLOOKUP($A62,DSSV!$A$7:$R$65536,IN_DTK!O$5,0))=FALSE,IF(O$8&lt;&gt;0,VLOOKUP($A62,DSSV!$A$7:$R$65536,IN_DTK!O$5,0),""),"")</f>
        <v>0</v>
      </c>
      <c r="P62" s="245">
        <f>IF(ISNA(VLOOKUP($A62,DSSV!$A$7:$R$65536,IN_DTK!P$5,0))=FALSE,IF(P$8&lt;&gt;0,VLOOKUP($A62,DSSV!$A$7:$R$65536,IN_DTK!P$5,0),""),"")</f>
        <v>0</v>
      </c>
      <c r="Q62" s="246">
        <f>IF(ISNA(VLOOKUP($A62,DSSV!$A$7:$R$65536,IN_DTK!Q$5,0))=FALSE,VLOOKUP($A62,DSSV!$A$7:$R$65536,IN_DTK!Q$5,0),"")</f>
        <v>0</v>
      </c>
      <c r="R62" s="237" t="str">
        <f>IF(ISNA(VLOOKUP($A62,DSSV!$A$7:$R$65536,IN_DTK!R$5,0))=FALSE,VLOOKUP($A62,DSSV!$A$7:$R$65536,IN_DTK!R$5,0),"")</f>
        <v>Không</v>
      </c>
      <c r="S62" s="247">
        <f>IF(ISNA(VLOOKUP($A62,DSSV!$A$7:$R$65536,IN_DTK!S$5,0))=FALSE,VLOOKUP($A62,DSSV!$A$7:$R$65536,IN_DTK!S$5,0),"")</f>
        <v>0</v>
      </c>
    </row>
    <row r="63" spans="1:19" s="213" customFormat="1" ht="20.25" customHeight="1">
      <c r="A63" s="211">
        <v>55</v>
      </c>
      <c r="B63" s="240">
        <f>--SUBTOTAL(2,C$6:C63)</f>
        <v>55</v>
      </c>
      <c r="C63" s="214">
        <f>IF(ISNA(VLOOKUP($A63,DSSV!$A$7:$R$65536,IN_DTK!C$5,0))=FALSE,VLOOKUP($A63,DSSV!$A$7:$R$65536,IN_DTK!C$5,0),"")</f>
        <v>2020717052</v>
      </c>
      <c r="D63" s="243" t="str">
        <f>IF(ISNA(VLOOKUP($A63,DSSV!$A$7:$R$65536,IN_DTK!D$5,0))=FALSE,VLOOKUP($A63,DSSV!$A$7:$R$65536,IN_DTK!D$5,0),"")</f>
        <v>Ngô Mỹ</v>
      </c>
      <c r="E63" s="244" t="str">
        <f>IF(ISNA(VLOOKUP($A63,DSSV!$A$7:$R$65536,IN_DTK!E$5,0))=FALSE,VLOOKUP($A63,DSSV!$A$7:$R$65536,IN_DTK!E$5,0),"")</f>
        <v>Duyên</v>
      </c>
      <c r="F63" s="249" t="str">
        <f>IF(ISNA(VLOOKUP($A63,DSSV!$A$7:$R$65536,IN_DTK!F$5,0))=FALSE,VLOOKUP($A63,DSSV!$A$7:$R$65536,IN_DTK!F$5,0),"")</f>
        <v>MTH 101 AI</v>
      </c>
      <c r="G63" s="249" t="str">
        <f>IF(ISNA(VLOOKUP($A63,DSSV!$A$7:$R$65536,IN_DTK!G$5,0))=FALSE,VLOOKUP($A63,DSSV!$A$7:$R$65536,IN_DTK!G$5,0),"")</f>
        <v>K20DLK</v>
      </c>
      <c r="H63" s="245">
        <f>IF(ISNA(VLOOKUP($A63,DSSV!$A$7:$R$65536,IN_DTK!H$5,0))=FALSE,IF(H$8&lt;&gt;0,VLOOKUP($A63,DSSV!$A$7:$R$65536,IN_DTK!H$5,0),""),"")</f>
        <v>0</v>
      </c>
      <c r="I63" s="245">
        <f>IF(ISNA(VLOOKUP($A63,DSSV!$A$7:$R$65536,IN_DTK!I$5,0))=FALSE,IF(I$8&lt;&gt;0,VLOOKUP($A63,DSSV!$A$7:$R$65536,IN_DTK!I$5,0),""),"")</f>
        <v>0</v>
      </c>
      <c r="J63" s="245">
        <f>IF(ISNA(VLOOKUP($A63,DSSV!$A$7:$R$65536,IN_DTK!J$5,0))=FALSE,IF(J$8&lt;&gt;0,VLOOKUP($A63,DSSV!$A$7:$R$65536,IN_DTK!J$5,0),""),"")</f>
        <v>0</v>
      </c>
      <c r="K63" s="245">
        <f>IF(ISNA(VLOOKUP($A63,DSSV!$A$7:$R$65536,IN_DTK!K$5,0))=FALSE,IF(K$8&lt;&gt;0,VLOOKUP($A63,DSSV!$A$7:$R$65536,IN_DTK!K$5,0),""),"")</f>
        <v>0</v>
      </c>
      <c r="L63" s="245">
        <f>IF(ISNA(VLOOKUP($A63,DSSV!$A$7:$R$65536,IN_DTK!L$5,0))=FALSE,IF(L$8&lt;&gt;0,VLOOKUP($A63,DSSV!$A$7:$R$65536,IN_DTK!L$5,0),""),"")</f>
        <v>0</v>
      </c>
      <c r="M63" s="245">
        <f>IF(ISNA(VLOOKUP($A63,DSSV!$A$7:$R$65536,IN_DTK!M$5,0))=FALSE,IF(M$8&lt;&gt;0,VLOOKUP($A63,DSSV!$A$7:$R$65536,IN_DTK!M$5,0),""),"")</f>
        <v>0</v>
      </c>
      <c r="N63" s="245">
        <f>IF(ISNA(VLOOKUP($A63,DSSV!$A$7:$R$65536,IN_DTK!N$5,0))=FALSE,IF(N$8&lt;&gt;0,VLOOKUP($A63,DSSV!$A$7:$R$65536,IN_DTK!N$5,0),""),"")</f>
        <v>0</v>
      </c>
      <c r="O63" s="245">
        <f>IF(ISNA(VLOOKUP($A63,DSSV!$A$7:$R$65536,IN_DTK!O$5,0))=FALSE,IF(O$8&lt;&gt;0,VLOOKUP($A63,DSSV!$A$7:$R$65536,IN_DTK!O$5,0),""),"")</f>
        <v>0</v>
      </c>
      <c r="P63" s="245">
        <f>IF(ISNA(VLOOKUP($A63,DSSV!$A$7:$R$65536,IN_DTK!P$5,0))=FALSE,IF(P$8&lt;&gt;0,VLOOKUP($A63,DSSV!$A$7:$R$65536,IN_DTK!P$5,0),""),"")</f>
        <v>0</v>
      </c>
      <c r="Q63" s="246">
        <f>IF(ISNA(VLOOKUP($A63,DSSV!$A$7:$R$65536,IN_DTK!Q$5,0))=FALSE,VLOOKUP($A63,DSSV!$A$7:$R$65536,IN_DTK!Q$5,0),"")</f>
        <v>0</v>
      </c>
      <c r="R63" s="237" t="str">
        <f>IF(ISNA(VLOOKUP($A63,DSSV!$A$7:$R$65536,IN_DTK!R$5,0))=FALSE,VLOOKUP($A63,DSSV!$A$7:$R$65536,IN_DTK!R$5,0),"")</f>
        <v>Không</v>
      </c>
      <c r="S63" s="247">
        <f>IF(ISNA(VLOOKUP($A63,DSSV!$A$7:$R$65536,IN_DTK!S$5,0))=FALSE,VLOOKUP($A63,DSSV!$A$7:$R$65536,IN_DTK!S$5,0),"")</f>
        <v>0</v>
      </c>
    </row>
    <row r="64" spans="1:19" s="213" customFormat="1" ht="20.25" customHeight="1">
      <c r="A64" s="211">
        <v>56</v>
      </c>
      <c r="B64" s="240">
        <f>--SUBTOTAL(2,C$6:C64)</f>
        <v>56</v>
      </c>
      <c r="C64" s="214">
        <f>IF(ISNA(VLOOKUP($A64,DSSV!$A$7:$R$65536,IN_DTK!C$5,0))=FALSE,VLOOKUP($A64,DSSV!$A$7:$R$65536,IN_DTK!C$5,0),"")</f>
        <v>2020345304</v>
      </c>
      <c r="D64" s="243" t="str">
        <f>IF(ISNA(VLOOKUP($A64,DSSV!$A$7:$R$65536,IN_DTK!D$5,0))=FALSE,VLOOKUP($A64,DSSV!$A$7:$R$65536,IN_DTK!D$5,0),"")</f>
        <v>Nguyễn Thanh</v>
      </c>
      <c r="E64" s="244" t="str">
        <f>IF(ISNA(VLOOKUP($A64,DSSV!$A$7:$R$65536,IN_DTK!E$5,0))=FALSE,VLOOKUP($A64,DSSV!$A$7:$R$65536,IN_DTK!E$5,0),"")</f>
        <v>Duyên</v>
      </c>
      <c r="F64" s="249" t="str">
        <f>IF(ISNA(VLOOKUP($A64,DSSV!$A$7:$R$65536,IN_DTK!F$5,0))=FALSE,VLOOKUP($A64,DSSV!$A$7:$R$65536,IN_DTK!F$5,0),"")</f>
        <v>MTH 101 U</v>
      </c>
      <c r="G64" s="249" t="str">
        <f>IF(ISNA(VLOOKUP($A64,DSSV!$A$7:$R$65536,IN_DTK!G$5,0))=FALSE,VLOOKUP($A64,DSSV!$A$7:$R$65536,IN_DTK!G$5,0),"")</f>
        <v>K20PSU-DLK</v>
      </c>
      <c r="H64" s="245">
        <f>IF(ISNA(VLOOKUP($A64,DSSV!$A$7:$R$65536,IN_DTK!H$5,0))=FALSE,IF(H$8&lt;&gt;0,VLOOKUP($A64,DSSV!$A$7:$R$65536,IN_DTK!H$5,0),""),"")</f>
        <v>0</v>
      </c>
      <c r="I64" s="245">
        <f>IF(ISNA(VLOOKUP($A64,DSSV!$A$7:$R$65536,IN_DTK!I$5,0))=FALSE,IF(I$8&lt;&gt;0,VLOOKUP($A64,DSSV!$A$7:$R$65536,IN_DTK!I$5,0),""),"")</f>
        <v>0</v>
      </c>
      <c r="J64" s="245">
        <f>IF(ISNA(VLOOKUP($A64,DSSV!$A$7:$R$65536,IN_DTK!J$5,0))=FALSE,IF(J$8&lt;&gt;0,VLOOKUP($A64,DSSV!$A$7:$R$65536,IN_DTK!J$5,0),""),"")</f>
        <v>0</v>
      </c>
      <c r="K64" s="245">
        <f>IF(ISNA(VLOOKUP($A64,DSSV!$A$7:$R$65536,IN_DTK!K$5,0))=FALSE,IF(K$8&lt;&gt;0,VLOOKUP($A64,DSSV!$A$7:$R$65536,IN_DTK!K$5,0),""),"")</f>
        <v>0</v>
      </c>
      <c r="L64" s="245">
        <f>IF(ISNA(VLOOKUP($A64,DSSV!$A$7:$R$65536,IN_DTK!L$5,0))=FALSE,IF(L$8&lt;&gt;0,VLOOKUP($A64,DSSV!$A$7:$R$65536,IN_DTK!L$5,0),""),"")</f>
        <v>0</v>
      </c>
      <c r="M64" s="245">
        <f>IF(ISNA(VLOOKUP($A64,DSSV!$A$7:$R$65536,IN_DTK!M$5,0))=FALSE,IF(M$8&lt;&gt;0,VLOOKUP($A64,DSSV!$A$7:$R$65536,IN_DTK!M$5,0),""),"")</f>
        <v>0</v>
      </c>
      <c r="N64" s="245">
        <f>IF(ISNA(VLOOKUP($A64,DSSV!$A$7:$R$65536,IN_DTK!N$5,0))=FALSE,IF(N$8&lt;&gt;0,VLOOKUP($A64,DSSV!$A$7:$R$65536,IN_DTK!N$5,0),""),"")</f>
        <v>0</v>
      </c>
      <c r="O64" s="245">
        <f>IF(ISNA(VLOOKUP($A64,DSSV!$A$7:$R$65536,IN_DTK!O$5,0))=FALSE,IF(O$8&lt;&gt;0,VLOOKUP($A64,DSSV!$A$7:$R$65536,IN_DTK!O$5,0),""),"")</f>
        <v>0</v>
      </c>
      <c r="P64" s="245">
        <f>IF(ISNA(VLOOKUP($A64,DSSV!$A$7:$R$65536,IN_DTK!P$5,0))=FALSE,IF(P$8&lt;&gt;0,VLOOKUP($A64,DSSV!$A$7:$R$65536,IN_DTK!P$5,0),""),"")</f>
        <v>0</v>
      </c>
      <c r="Q64" s="246">
        <f>IF(ISNA(VLOOKUP($A64,DSSV!$A$7:$R$65536,IN_DTK!Q$5,0))=FALSE,VLOOKUP($A64,DSSV!$A$7:$R$65536,IN_DTK!Q$5,0),"")</f>
        <v>0</v>
      </c>
      <c r="R64" s="237" t="str">
        <f>IF(ISNA(VLOOKUP($A64,DSSV!$A$7:$R$65536,IN_DTK!R$5,0))=FALSE,VLOOKUP($A64,DSSV!$A$7:$R$65536,IN_DTK!R$5,0),"")</f>
        <v>Không</v>
      </c>
      <c r="S64" s="247" t="str">
        <f>IF(ISNA(VLOOKUP($A64,DSSV!$A$7:$R$65536,IN_DTK!S$5,0))=FALSE,VLOOKUP($A64,DSSV!$A$7:$R$65536,IN_DTK!S$5,0),"")</f>
        <v>Nợ LP</v>
      </c>
    </row>
    <row r="65" spans="1:19" s="213" customFormat="1" ht="20.25" customHeight="1">
      <c r="A65" s="211">
        <v>57</v>
      </c>
      <c r="B65" s="240">
        <f>--SUBTOTAL(2,C$6:C65)</f>
        <v>57</v>
      </c>
      <c r="C65" s="214">
        <f>IF(ISNA(VLOOKUP($A65,DSSV!$A$7:$R$65536,IN_DTK!C$5,0))=FALSE,VLOOKUP($A65,DSSV!$A$7:$R$65536,IN_DTK!C$5,0),"")</f>
        <v>2020713926</v>
      </c>
      <c r="D65" s="243" t="str">
        <f>IF(ISNA(VLOOKUP($A65,DSSV!$A$7:$R$65536,IN_DTK!D$5,0))=FALSE,VLOOKUP($A65,DSSV!$A$7:$R$65536,IN_DTK!D$5,0),"")</f>
        <v>Nguyễn Thị Thùy</v>
      </c>
      <c r="E65" s="244" t="str">
        <f>IF(ISNA(VLOOKUP($A65,DSSV!$A$7:$R$65536,IN_DTK!E$5,0))=FALSE,VLOOKUP($A65,DSSV!$A$7:$R$65536,IN_DTK!E$5,0),"")</f>
        <v>Duyên</v>
      </c>
      <c r="F65" s="249" t="str">
        <f>IF(ISNA(VLOOKUP($A65,DSSV!$A$7:$R$65536,IN_DTK!F$5,0))=FALSE,VLOOKUP($A65,DSSV!$A$7:$R$65536,IN_DTK!F$5,0),"")</f>
        <v>MTH 101 E</v>
      </c>
      <c r="G65" s="249" t="str">
        <f>IF(ISNA(VLOOKUP($A65,DSSV!$A$7:$R$65536,IN_DTK!G$5,0))=FALSE,VLOOKUP($A65,DSSV!$A$7:$R$65536,IN_DTK!G$5,0),"")</f>
        <v>K20DLK</v>
      </c>
      <c r="H65" s="245">
        <f>IF(ISNA(VLOOKUP($A65,DSSV!$A$7:$R$65536,IN_DTK!H$5,0))=FALSE,IF(H$8&lt;&gt;0,VLOOKUP($A65,DSSV!$A$7:$R$65536,IN_DTK!H$5,0),""),"")</f>
        <v>0</v>
      </c>
      <c r="I65" s="245">
        <f>IF(ISNA(VLOOKUP($A65,DSSV!$A$7:$R$65536,IN_DTK!I$5,0))=FALSE,IF(I$8&lt;&gt;0,VLOOKUP($A65,DSSV!$A$7:$R$65536,IN_DTK!I$5,0),""),"")</f>
        <v>0</v>
      </c>
      <c r="J65" s="245">
        <f>IF(ISNA(VLOOKUP($A65,DSSV!$A$7:$R$65536,IN_DTK!J$5,0))=FALSE,IF(J$8&lt;&gt;0,VLOOKUP($A65,DSSV!$A$7:$R$65536,IN_DTK!J$5,0),""),"")</f>
        <v>0</v>
      </c>
      <c r="K65" s="245">
        <f>IF(ISNA(VLOOKUP($A65,DSSV!$A$7:$R$65536,IN_DTK!K$5,0))=FALSE,IF(K$8&lt;&gt;0,VLOOKUP($A65,DSSV!$A$7:$R$65536,IN_DTK!K$5,0),""),"")</f>
        <v>0</v>
      </c>
      <c r="L65" s="245">
        <f>IF(ISNA(VLOOKUP($A65,DSSV!$A$7:$R$65536,IN_DTK!L$5,0))=FALSE,IF(L$8&lt;&gt;0,VLOOKUP($A65,DSSV!$A$7:$R$65536,IN_DTK!L$5,0),""),"")</f>
        <v>0</v>
      </c>
      <c r="M65" s="245">
        <f>IF(ISNA(VLOOKUP($A65,DSSV!$A$7:$R$65536,IN_DTK!M$5,0))=FALSE,IF(M$8&lt;&gt;0,VLOOKUP($A65,DSSV!$A$7:$R$65536,IN_DTK!M$5,0),""),"")</f>
        <v>0</v>
      </c>
      <c r="N65" s="245">
        <f>IF(ISNA(VLOOKUP($A65,DSSV!$A$7:$R$65536,IN_DTK!N$5,0))=FALSE,IF(N$8&lt;&gt;0,VLOOKUP($A65,DSSV!$A$7:$R$65536,IN_DTK!N$5,0),""),"")</f>
        <v>0</v>
      </c>
      <c r="O65" s="245">
        <f>IF(ISNA(VLOOKUP($A65,DSSV!$A$7:$R$65536,IN_DTK!O$5,0))=FALSE,IF(O$8&lt;&gt;0,VLOOKUP($A65,DSSV!$A$7:$R$65536,IN_DTK!O$5,0),""),"")</f>
        <v>0</v>
      </c>
      <c r="P65" s="245">
        <f>IF(ISNA(VLOOKUP($A65,DSSV!$A$7:$R$65536,IN_DTK!P$5,0))=FALSE,IF(P$8&lt;&gt;0,VLOOKUP($A65,DSSV!$A$7:$R$65536,IN_DTK!P$5,0),""),"")</f>
        <v>0</v>
      </c>
      <c r="Q65" s="246">
        <f>IF(ISNA(VLOOKUP($A65,DSSV!$A$7:$R$65536,IN_DTK!Q$5,0))=FALSE,VLOOKUP($A65,DSSV!$A$7:$R$65536,IN_DTK!Q$5,0),"")</f>
        <v>0</v>
      </c>
      <c r="R65" s="237" t="str">
        <f>IF(ISNA(VLOOKUP($A65,DSSV!$A$7:$R$65536,IN_DTK!R$5,0))=FALSE,VLOOKUP($A65,DSSV!$A$7:$R$65536,IN_DTK!R$5,0),"")</f>
        <v>Không</v>
      </c>
      <c r="S65" s="247">
        <f>IF(ISNA(VLOOKUP($A65,DSSV!$A$7:$R$65536,IN_DTK!S$5,0))=FALSE,VLOOKUP($A65,DSSV!$A$7:$R$65536,IN_DTK!S$5,0),"")</f>
        <v>0</v>
      </c>
    </row>
    <row r="66" spans="1:19" s="213" customFormat="1" ht="20.25" customHeight="1">
      <c r="A66" s="211">
        <v>58</v>
      </c>
      <c r="B66" s="240">
        <f>--SUBTOTAL(2,C$6:C66)</f>
        <v>58</v>
      </c>
      <c r="C66" s="214">
        <f>IF(ISNA(VLOOKUP($A66,DSSV!$A$7:$R$65536,IN_DTK!C$5,0))=FALSE,VLOOKUP($A66,DSSV!$A$7:$R$65536,IN_DTK!C$5,0),"")</f>
        <v>2020716258</v>
      </c>
      <c r="D66" s="243" t="str">
        <f>IF(ISNA(VLOOKUP($A66,DSSV!$A$7:$R$65536,IN_DTK!D$5,0))=FALSE,VLOOKUP($A66,DSSV!$A$7:$R$65536,IN_DTK!D$5,0),"")</f>
        <v>Phạm Thị Mỹ</v>
      </c>
      <c r="E66" s="244" t="str">
        <f>IF(ISNA(VLOOKUP($A66,DSSV!$A$7:$R$65536,IN_DTK!E$5,0))=FALSE,VLOOKUP($A66,DSSV!$A$7:$R$65536,IN_DTK!E$5,0),"")</f>
        <v>Duyên</v>
      </c>
      <c r="F66" s="249" t="str">
        <f>IF(ISNA(VLOOKUP($A66,DSSV!$A$7:$R$65536,IN_DTK!F$5,0))=FALSE,VLOOKUP($A66,DSSV!$A$7:$R$65536,IN_DTK!F$5,0),"")</f>
        <v>MTH 101 S</v>
      </c>
      <c r="G66" s="249" t="str">
        <f>IF(ISNA(VLOOKUP($A66,DSSV!$A$7:$R$65536,IN_DTK!G$5,0))=FALSE,VLOOKUP($A66,DSSV!$A$7:$R$65536,IN_DTK!G$5,0),"")</f>
        <v>K20PSU-DLK</v>
      </c>
      <c r="H66" s="245">
        <f>IF(ISNA(VLOOKUP($A66,DSSV!$A$7:$R$65536,IN_DTK!H$5,0))=FALSE,IF(H$8&lt;&gt;0,VLOOKUP($A66,DSSV!$A$7:$R$65536,IN_DTK!H$5,0),""),"")</f>
        <v>0</v>
      </c>
      <c r="I66" s="245">
        <f>IF(ISNA(VLOOKUP($A66,DSSV!$A$7:$R$65536,IN_DTK!I$5,0))=FALSE,IF(I$8&lt;&gt;0,VLOOKUP($A66,DSSV!$A$7:$R$65536,IN_DTK!I$5,0),""),"")</f>
        <v>0</v>
      </c>
      <c r="J66" s="245">
        <f>IF(ISNA(VLOOKUP($A66,DSSV!$A$7:$R$65536,IN_DTK!J$5,0))=FALSE,IF(J$8&lt;&gt;0,VLOOKUP($A66,DSSV!$A$7:$R$65536,IN_DTK!J$5,0),""),"")</f>
        <v>0</v>
      </c>
      <c r="K66" s="245">
        <f>IF(ISNA(VLOOKUP($A66,DSSV!$A$7:$R$65536,IN_DTK!K$5,0))=FALSE,IF(K$8&lt;&gt;0,VLOOKUP($A66,DSSV!$A$7:$R$65536,IN_DTK!K$5,0),""),"")</f>
        <v>0</v>
      </c>
      <c r="L66" s="245">
        <f>IF(ISNA(VLOOKUP($A66,DSSV!$A$7:$R$65536,IN_DTK!L$5,0))=FALSE,IF(L$8&lt;&gt;0,VLOOKUP($A66,DSSV!$A$7:$R$65536,IN_DTK!L$5,0),""),"")</f>
        <v>0</v>
      </c>
      <c r="M66" s="245">
        <f>IF(ISNA(VLOOKUP($A66,DSSV!$A$7:$R$65536,IN_DTK!M$5,0))=FALSE,IF(M$8&lt;&gt;0,VLOOKUP($A66,DSSV!$A$7:$R$65536,IN_DTK!M$5,0),""),"")</f>
        <v>0</v>
      </c>
      <c r="N66" s="245">
        <f>IF(ISNA(VLOOKUP($A66,DSSV!$A$7:$R$65536,IN_DTK!N$5,0))=FALSE,IF(N$8&lt;&gt;0,VLOOKUP($A66,DSSV!$A$7:$R$65536,IN_DTK!N$5,0),""),"")</f>
        <v>0</v>
      </c>
      <c r="O66" s="245">
        <f>IF(ISNA(VLOOKUP($A66,DSSV!$A$7:$R$65536,IN_DTK!O$5,0))=FALSE,IF(O$8&lt;&gt;0,VLOOKUP($A66,DSSV!$A$7:$R$65536,IN_DTK!O$5,0),""),"")</f>
        <v>0</v>
      </c>
      <c r="P66" s="245">
        <f>IF(ISNA(VLOOKUP($A66,DSSV!$A$7:$R$65536,IN_DTK!P$5,0))=FALSE,IF(P$8&lt;&gt;0,VLOOKUP($A66,DSSV!$A$7:$R$65536,IN_DTK!P$5,0),""),"")</f>
        <v>0</v>
      </c>
      <c r="Q66" s="246">
        <f>IF(ISNA(VLOOKUP($A66,DSSV!$A$7:$R$65536,IN_DTK!Q$5,0))=FALSE,VLOOKUP($A66,DSSV!$A$7:$R$65536,IN_DTK!Q$5,0),"")</f>
        <v>0</v>
      </c>
      <c r="R66" s="237" t="str">
        <f>IF(ISNA(VLOOKUP($A66,DSSV!$A$7:$R$65536,IN_DTK!R$5,0))=FALSE,VLOOKUP($A66,DSSV!$A$7:$R$65536,IN_DTK!R$5,0),"")</f>
        <v>Không</v>
      </c>
      <c r="S66" s="247">
        <f>IF(ISNA(VLOOKUP($A66,DSSV!$A$7:$R$65536,IN_DTK!S$5,0))=FALSE,VLOOKUP($A66,DSSV!$A$7:$R$65536,IN_DTK!S$5,0),"")</f>
        <v>0</v>
      </c>
    </row>
    <row r="67" spans="1:19" s="213" customFormat="1" ht="20.25" customHeight="1">
      <c r="A67" s="211">
        <v>59</v>
      </c>
      <c r="B67" s="240">
        <f>--SUBTOTAL(2,C$6:C67)</f>
        <v>59</v>
      </c>
      <c r="C67" s="214">
        <f>IF(ISNA(VLOOKUP($A67,DSSV!$A$7:$R$65536,IN_DTK!C$5,0))=FALSE,VLOOKUP($A67,DSSV!$A$7:$R$65536,IN_DTK!C$5,0),"")</f>
        <v>2020714875</v>
      </c>
      <c r="D67" s="243" t="str">
        <f>IF(ISNA(VLOOKUP($A67,DSSV!$A$7:$R$65536,IN_DTK!D$5,0))=FALSE,VLOOKUP($A67,DSSV!$A$7:$R$65536,IN_DTK!D$5,0),"")</f>
        <v>Hồ Hương</v>
      </c>
      <c r="E67" s="244" t="str">
        <f>IF(ISNA(VLOOKUP($A67,DSSV!$A$7:$R$65536,IN_DTK!E$5,0))=FALSE,VLOOKUP($A67,DSSV!$A$7:$R$65536,IN_DTK!E$5,0),"")</f>
        <v>Giang</v>
      </c>
      <c r="F67" s="249" t="str">
        <f>IF(ISNA(VLOOKUP($A67,DSSV!$A$7:$R$65536,IN_DTK!F$5,0))=FALSE,VLOOKUP($A67,DSSV!$A$7:$R$65536,IN_DTK!F$5,0),"")</f>
        <v>MTH 101 Q</v>
      </c>
      <c r="G67" s="249" t="str">
        <f>IF(ISNA(VLOOKUP($A67,DSSV!$A$7:$R$65536,IN_DTK!G$5,0))=FALSE,VLOOKUP($A67,DSSV!$A$7:$R$65536,IN_DTK!G$5,0),"")</f>
        <v>K20PSU-DLH</v>
      </c>
      <c r="H67" s="245">
        <f>IF(ISNA(VLOOKUP($A67,DSSV!$A$7:$R$65536,IN_DTK!H$5,0))=FALSE,IF(H$8&lt;&gt;0,VLOOKUP($A67,DSSV!$A$7:$R$65536,IN_DTK!H$5,0),""),"")</f>
        <v>0</v>
      </c>
      <c r="I67" s="245">
        <f>IF(ISNA(VLOOKUP($A67,DSSV!$A$7:$R$65536,IN_DTK!I$5,0))=FALSE,IF(I$8&lt;&gt;0,VLOOKUP($A67,DSSV!$A$7:$R$65536,IN_DTK!I$5,0),""),"")</f>
        <v>0</v>
      </c>
      <c r="J67" s="245">
        <f>IF(ISNA(VLOOKUP($A67,DSSV!$A$7:$R$65536,IN_DTK!J$5,0))=FALSE,IF(J$8&lt;&gt;0,VLOOKUP($A67,DSSV!$A$7:$R$65536,IN_DTK!J$5,0),""),"")</f>
        <v>0</v>
      </c>
      <c r="K67" s="245">
        <f>IF(ISNA(VLOOKUP($A67,DSSV!$A$7:$R$65536,IN_DTK!K$5,0))=FALSE,IF(K$8&lt;&gt;0,VLOOKUP($A67,DSSV!$A$7:$R$65536,IN_DTK!K$5,0),""),"")</f>
        <v>0</v>
      </c>
      <c r="L67" s="245">
        <f>IF(ISNA(VLOOKUP($A67,DSSV!$A$7:$R$65536,IN_DTK!L$5,0))=FALSE,IF(L$8&lt;&gt;0,VLOOKUP($A67,DSSV!$A$7:$R$65536,IN_DTK!L$5,0),""),"")</f>
        <v>0</v>
      </c>
      <c r="M67" s="245">
        <f>IF(ISNA(VLOOKUP($A67,DSSV!$A$7:$R$65536,IN_DTK!M$5,0))=FALSE,IF(M$8&lt;&gt;0,VLOOKUP($A67,DSSV!$A$7:$R$65536,IN_DTK!M$5,0),""),"")</f>
        <v>0</v>
      </c>
      <c r="N67" s="245">
        <f>IF(ISNA(VLOOKUP($A67,DSSV!$A$7:$R$65536,IN_DTK!N$5,0))=FALSE,IF(N$8&lt;&gt;0,VLOOKUP($A67,DSSV!$A$7:$R$65536,IN_DTK!N$5,0),""),"")</f>
        <v>0</v>
      </c>
      <c r="O67" s="245">
        <f>IF(ISNA(VLOOKUP($A67,DSSV!$A$7:$R$65536,IN_DTK!O$5,0))=FALSE,IF(O$8&lt;&gt;0,VLOOKUP($A67,DSSV!$A$7:$R$65536,IN_DTK!O$5,0),""),"")</f>
        <v>0</v>
      </c>
      <c r="P67" s="245">
        <f>IF(ISNA(VLOOKUP($A67,DSSV!$A$7:$R$65536,IN_DTK!P$5,0))=FALSE,IF(P$8&lt;&gt;0,VLOOKUP($A67,DSSV!$A$7:$R$65536,IN_DTK!P$5,0),""),"")</f>
        <v>0</v>
      </c>
      <c r="Q67" s="246">
        <f>IF(ISNA(VLOOKUP($A67,DSSV!$A$7:$R$65536,IN_DTK!Q$5,0))=FALSE,VLOOKUP($A67,DSSV!$A$7:$R$65536,IN_DTK!Q$5,0),"")</f>
        <v>0</v>
      </c>
      <c r="R67" s="237" t="str">
        <f>IF(ISNA(VLOOKUP($A67,DSSV!$A$7:$R$65536,IN_DTK!R$5,0))=FALSE,VLOOKUP($A67,DSSV!$A$7:$R$65536,IN_DTK!R$5,0),"")</f>
        <v>Không</v>
      </c>
      <c r="S67" s="247">
        <f>IF(ISNA(VLOOKUP($A67,DSSV!$A$7:$R$65536,IN_DTK!S$5,0))=FALSE,VLOOKUP($A67,DSSV!$A$7:$R$65536,IN_DTK!S$5,0),"")</f>
        <v>0</v>
      </c>
    </row>
    <row r="68" spans="1:19" s="213" customFormat="1" ht="20.25" customHeight="1">
      <c r="A68" s="211">
        <v>60</v>
      </c>
      <c r="B68" s="240">
        <f>--SUBTOTAL(2,C$6:C68)</f>
        <v>60</v>
      </c>
      <c r="C68" s="214">
        <f>IF(ISNA(VLOOKUP($A68,DSSV!$A$7:$R$65536,IN_DTK!C$5,0))=FALSE,VLOOKUP($A68,DSSV!$A$7:$R$65536,IN_DTK!C$5,0),"")</f>
        <v>2020718168</v>
      </c>
      <c r="D68" s="243" t="str">
        <f>IF(ISNA(VLOOKUP($A68,DSSV!$A$7:$R$65536,IN_DTK!D$5,0))=FALSE,VLOOKUP($A68,DSSV!$A$7:$R$65536,IN_DTK!D$5,0),"")</f>
        <v>Nguyễn Hà</v>
      </c>
      <c r="E68" s="244" t="str">
        <f>IF(ISNA(VLOOKUP($A68,DSSV!$A$7:$R$65536,IN_DTK!E$5,0))=FALSE,VLOOKUP($A68,DSSV!$A$7:$R$65536,IN_DTK!E$5,0),"")</f>
        <v>Giang</v>
      </c>
      <c r="F68" s="249" t="str">
        <f>IF(ISNA(VLOOKUP($A68,DSSV!$A$7:$R$65536,IN_DTK!F$5,0))=FALSE,VLOOKUP($A68,DSSV!$A$7:$R$65536,IN_DTK!F$5,0),"")</f>
        <v>MTH 101 W</v>
      </c>
      <c r="G68" s="249" t="str">
        <f>IF(ISNA(VLOOKUP($A68,DSSV!$A$7:$R$65536,IN_DTK!G$5,0))=FALSE,VLOOKUP($A68,DSSV!$A$7:$R$65536,IN_DTK!G$5,0),"")</f>
        <v>K20PSU-DLK</v>
      </c>
      <c r="H68" s="245">
        <f>IF(ISNA(VLOOKUP($A68,DSSV!$A$7:$R$65536,IN_DTK!H$5,0))=FALSE,IF(H$8&lt;&gt;0,VLOOKUP($A68,DSSV!$A$7:$R$65536,IN_DTK!H$5,0),""),"")</f>
        <v>0</v>
      </c>
      <c r="I68" s="245">
        <f>IF(ISNA(VLOOKUP($A68,DSSV!$A$7:$R$65536,IN_DTK!I$5,0))=FALSE,IF(I$8&lt;&gt;0,VLOOKUP($A68,DSSV!$A$7:$R$65536,IN_DTK!I$5,0),""),"")</f>
        <v>0</v>
      </c>
      <c r="J68" s="245">
        <f>IF(ISNA(VLOOKUP($A68,DSSV!$A$7:$R$65536,IN_DTK!J$5,0))=FALSE,IF(J$8&lt;&gt;0,VLOOKUP($A68,DSSV!$A$7:$R$65536,IN_DTK!J$5,0),""),"")</f>
        <v>0</v>
      </c>
      <c r="K68" s="245">
        <f>IF(ISNA(VLOOKUP($A68,DSSV!$A$7:$R$65536,IN_DTK!K$5,0))=FALSE,IF(K$8&lt;&gt;0,VLOOKUP($A68,DSSV!$A$7:$R$65536,IN_DTK!K$5,0),""),"")</f>
        <v>0</v>
      </c>
      <c r="L68" s="245">
        <f>IF(ISNA(VLOOKUP($A68,DSSV!$A$7:$R$65536,IN_DTK!L$5,0))=FALSE,IF(L$8&lt;&gt;0,VLOOKUP($A68,DSSV!$A$7:$R$65536,IN_DTK!L$5,0),""),"")</f>
        <v>0</v>
      </c>
      <c r="M68" s="245">
        <f>IF(ISNA(VLOOKUP($A68,DSSV!$A$7:$R$65536,IN_DTK!M$5,0))=FALSE,IF(M$8&lt;&gt;0,VLOOKUP($A68,DSSV!$A$7:$R$65536,IN_DTK!M$5,0),""),"")</f>
        <v>0</v>
      </c>
      <c r="N68" s="245">
        <f>IF(ISNA(VLOOKUP($A68,DSSV!$A$7:$R$65536,IN_DTK!N$5,0))=FALSE,IF(N$8&lt;&gt;0,VLOOKUP($A68,DSSV!$A$7:$R$65536,IN_DTK!N$5,0),""),"")</f>
        <v>0</v>
      </c>
      <c r="O68" s="245">
        <f>IF(ISNA(VLOOKUP($A68,DSSV!$A$7:$R$65536,IN_DTK!O$5,0))=FALSE,IF(O$8&lt;&gt;0,VLOOKUP($A68,DSSV!$A$7:$R$65536,IN_DTK!O$5,0),""),"")</f>
        <v>0</v>
      </c>
      <c r="P68" s="245">
        <f>IF(ISNA(VLOOKUP($A68,DSSV!$A$7:$R$65536,IN_DTK!P$5,0))=FALSE,IF(P$8&lt;&gt;0,VLOOKUP($A68,DSSV!$A$7:$R$65536,IN_DTK!P$5,0),""),"")</f>
        <v>0</v>
      </c>
      <c r="Q68" s="246">
        <f>IF(ISNA(VLOOKUP($A68,DSSV!$A$7:$R$65536,IN_DTK!Q$5,0))=FALSE,VLOOKUP($A68,DSSV!$A$7:$R$65536,IN_DTK!Q$5,0),"")</f>
        <v>0</v>
      </c>
      <c r="R68" s="237" t="str">
        <f>IF(ISNA(VLOOKUP($A68,DSSV!$A$7:$R$65536,IN_DTK!R$5,0))=FALSE,VLOOKUP($A68,DSSV!$A$7:$R$65536,IN_DTK!R$5,0),"")</f>
        <v>Không</v>
      </c>
      <c r="S68" s="247" t="str">
        <f>IF(ISNA(VLOOKUP($A68,DSSV!$A$7:$R$65536,IN_DTK!S$5,0))=FALSE,VLOOKUP($A68,DSSV!$A$7:$R$65536,IN_DTK!S$5,0),"")</f>
        <v>Nợ LP, HP</v>
      </c>
    </row>
    <row r="69" spans="1:19" s="213" customFormat="1" ht="20.25" customHeight="1">
      <c r="A69" s="211">
        <v>61</v>
      </c>
      <c r="B69" s="240">
        <f>--SUBTOTAL(2,C$6:C69)</f>
        <v>61</v>
      </c>
      <c r="C69" s="214">
        <f>IF(ISNA(VLOOKUP($A69,DSSV!$A$7:$R$65536,IN_DTK!C$5,0))=FALSE,VLOOKUP($A69,DSSV!$A$7:$R$65536,IN_DTK!C$5,0),"")</f>
        <v>2020716677</v>
      </c>
      <c r="D69" s="243" t="str">
        <f>IF(ISNA(VLOOKUP($A69,DSSV!$A$7:$R$65536,IN_DTK!D$5,0))=FALSE,VLOOKUP($A69,DSSV!$A$7:$R$65536,IN_DTK!D$5,0),"")</f>
        <v>Nguyễn Thị Hoài</v>
      </c>
      <c r="E69" s="244" t="str">
        <f>IF(ISNA(VLOOKUP($A69,DSSV!$A$7:$R$65536,IN_DTK!E$5,0))=FALSE,VLOOKUP($A69,DSSV!$A$7:$R$65536,IN_DTK!E$5,0),"")</f>
        <v>Giang</v>
      </c>
      <c r="F69" s="249" t="str">
        <f>IF(ISNA(VLOOKUP($A69,DSSV!$A$7:$R$65536,IN_DTK!F$5,0))=FALSE,VLOOKUP($A69,DSSV!$A$7:$R$65536,IN_DTK!F$5,0),"")</f>
        <v>MTH 101 C</v>
      </c>
      <c r="G69" s="249" t="str">
        <f>IF(ISNA(VLOOKUP($A69,DSSV!$A$7:$R$65536,IN_DTK!G$5,0))=FALSE,VLOOKUP($A69,DSSV!$A$7:$R$65536,IN_DTK!G$5,0),"")</f>
        <v>K20DLK</v>
      </c>
      <c r="H69" s="245">
        <f>IF(ISNA(VLOOKUP($A69,DSSV!$A$7:$R$65536,IN_DTK!H$5,0))=FALSE,IF(H$8&lt;&gt;0,VLOOKUP($A69,DSSV!$A$7:$R$65536,IN_DTK!H$5,0),""),"")</f>
        <v>0</v>
      </c>
      <c r="I69" s="245">
        <f>IF(ISNA(VLOOKUP($A69,DSSV!$A$7:$R$65536,IN_DTK!I$5,0))=FALSE,IF(I$8&lt;&gt;0,VLOOKUP($A69,DSSV!$A$7:$R$65536,IN_DTK!I$5,0),""),"")</f>
        <v>0</v>
      </c>
      <c r="J69" s="245">
        <f>IF(ISNA(VLOOKUP($A69,DSSV!$A$7:$R$65536,IN_DTK!J$5,0))=FALSE,IF(J$8&lt;&gt;0,VLOOKUP($A69,DSSV!$A$7:$R$65536,IN_DTK!J$5,0),""),"")</f>
        <v>0</v>
      </c>
      <c r="K69" s="245">
        <f>IF(ISNA(VLOOKUP($A69,DSSV!$A$7:$R$65536,IN_DTK!K$5,0))=FALSE,IF(K$8&lt;&gt;0,VLOOKUP($A69,DSSV!$A$7:$R$65536,IN_DTK!K$5,0),""),"")</f>
        <v>0</v>
      </c>
      <c r="L69" s="245">
        <f>IF(ISNA(VLOOKUP($A69,DSSV!$A$7:$R$65536,IN_DTK!L$5,0))=FALSE,IF(L$8&lt;&gt;0,VLOOKUP($A69,DSSV!$A$7:$R$65536,IN_DTK!L$5,0),""),"")</f>
        <v>0</v>
      </c>
      <c r="M69" s="245">
        <f>IF(ISNA(VLOOKUP($A69,DSSV!$A$7:$R$65536,IN_DTK!M$5,0))=FALSE,IF(M$8&lt;&gt;0,VLOOKUP($A69,DSSV!$A$7:$R$65536,IN_DTK!M$5,0),""),"")</f>
        <v>0</v>
      </c>
      <c r="N69" s="245">
        <f>IF(ISNA(VLOOKUP($A69,DSSV!$A$7:$R$65536,IN_DTK!N$5,0))=FALSE,IF(N$8&lt;&gt;0,VLOOKUP($A69,DSSV!$A$7:$R$65536,IN_DTK!N$5,0),""),"")</f>
        <v>0</v>
      </c>
      <c r="O69" s="245">
        <f>IF(ISNA(VLOOKUP($A69,DSSV!$A$7:$R$65536,IN_DTK!O$5,0))=FALSE,IF(O$8&lt;&gt;0,VLOOKUP($A69,DSSV!$A$7:$R$65536,IN_DTK!O$5,0),""),"")</f>
        <v>0</v>
      </c>
      <c r="P69" s="245">
        <f>IF(ISNA(VLOOKUP($A69,DSSV!$A$7:$R$65536,IN_DTK!P$5,0))=FALSE,IF(P$8&lt;&gt;0,VLOOKUP($A69,DSSV!$A$7:$R$65536,IN_DTK!P$5,0),""),"")</f>
        <v>0</v>
      </c>
      <c r="Q69" s="246">
        <f>IF(ISNA(VLOOKUP($A69,DSSV!$A$7:$R$65536,IN_DTK!Q$5,0))=FALSE,VLOOKUP($A69,DSSV!$A$7:$R$65536,IN_DTK!Q$5,0),"")</f>
        <v>0</v>
      </c>
      <c r="R69" s="237" t="str">
        <f>IF(ISNA(VLOOKUP($A69,DSSV!$A$7:$R$65536,IN_DTK!R$5,0))=FALSE,VLOOKUP($A69,DSSV!$A$7:$R$65536,IN_DTK!R$5,0),"")</f>
        <v>Không</v>
      </c>
      <c r="S69" s="247" t="str">
        <f>IF(ISNA(VLOOKUP($A69,DSSV!$A$7:$R$65536,IN_DTK!S$5,0))=FALSE,VLOOKUP($A69,DSSV!$A$7:$R$65536,IN_DTK!S$5,0),"")</f>
        <v>Nợ LP</v>
      </c>
    </row>
    <row r="70" spans="1:19" s="213" customFormat="1" ht="20.25" customHeight="1">
      <c r="A70" s="211">
        <v>62</v>
      </c>
      <c r="B70" s="240">
        <f>--SUBTOTAL(2,C$6:C70)</f>
        <v>62</v>
      </c>
      <c r="C70" s="214">
        <f>IF(ISNA(VLOOKUP($A70,DSSV!$A$7:$R$65536,IN_DTK!C$5,0))=FALSE,VLOOKUP($A70,DSSV!$A$7:$R$65536,IN_DTK!C$5,0),"")</f>
        <v>2021347230</v>
      </c>
      <c r="D70" s="243" t="str">
        <f>IF(ISNA(VLOOKUP($A70,DSSV!$A$7:$R$65536,IN_DTK!D$5,0))=FALSE,VLOOKUP($A70,DSSV!$A$7:$R$65536,IN_DTK!D$5,0),"")</f>
        <v>Cao Bảo Nguyên</v>
      </c>
      <c r="E70" s="244" t="str">
        <f>IF(ISNA(VLOOKUP($A70,DSSV!$A$7:$R$65536,IN_DTK!E$5,0))=FALSE,VLOOKUP($A70,DSSV!$A$7:$R$65536,IN_DTK!E$5,0),"")</f>
        <v>Hà</v>
      </c>
      <c r="F70" s="249" t="str">
        <f>IF(ISNA(VLOOKUP($A70,DSSV!$A$7:$R$65536,IN_DTK!F$5,0))=FALSE,VLOOKUP($A70,DSSV!$A$7:$R$65536,IN_DTK!F$5,0),"")</f>
        <v>MTH 101 A</v>
      </c>
      <c r="G70" s="249" t="str">
        <f>IF(ISNA(VLOOKUP($A70,DSSV!$A$7:$R$65536,IN_DTK!G$5,0))=FALSE,VLOOKUP($A70,DSSV!$A$7:$R$65536,IN_DTK!G$5,0),"")</f>
        <v>K20PSU-KKT</v>
      </c>
      <c r="H70" s="245">
        <f>IF(ISNA(VLOOKUP($A70,DSSV!$A$7:$R$65536,IN_DTK!H$5,0))=FALSE,IF(H$8&lt;&gt;0,VLOOKUP($A70,DSSV!$A$7:$R$65536,IN_DTK!H$5,0),""),"")</f>
        <v>0</v>
      </c>
      <c r="I70" s="245">
        <f>IF(ISNA(VLOOKUP($A70,DSSV!$A$7:$R$65536,IN_DTK!I$5,0))=FALSE,IF(I$8&lt;&gt;0,VLOOKUP($A70,DSSV!$A$7:$R$65536,IN_DTK!I$5,0),""),"")</f>
        <v>0</v>
      </c>
      <c r="J70" s="245">
        <f>IF(ISNA(VLOOKUP($A70,DSSV!$A$7:$R$65536,IN_DTK!J$5,0))=FALSE,IF(J$8&lt;&gt;0,VLOOKUP($A70,DSSV!$A$7:$R$65536,IN_DTK!J$5,0),""),"")</f>
        <v>0</v>
      </c>
      <c r="K70" s="245">
        <f>IF(ISNA(VLOOKUP($A70,DSSV!$A$7:$R$65536,IN_DTK!K$5,0))=FALSE,IF(K$8&lt;&gt;0,VLOOKUP($A70,DSSV!$A$7:$R$65536,IN_DTK!K$5,0),""),"")</f>
        <v>0</v>
      </c>
      <c r="L70" s="245">
        <f>IF(ISNA(VLOOKUP($A70,DSSV!$A$7:$R$65536,IN_DTK!L$5,0))=FALSE,IF(L$8&lt;&gt;0,VLOOKUP($A70,DSSV!$A$7:$R$65536,IN_DTK!L$5,0),""),"")</f>
        <v>0</v>
      </c>
      <c r="M70" s="245">
        <f>IF(ISNA(VLOOKUP($A70,DSSV!$A$7:$R$65536,IN_DTK!M$5,0))=FALSE,IF(M$8&lt;&gt;0,VLOOKUP($A70,DSSV!$A$7:$R$65536,IN_DTK!M$5,0),""),"")</f>
        <v>0</v>
      </c>
      <c r="N70" s="245">
        <f>IF(ISNA(VLOOKUP($A70,DSSV!$A$7:$R$65536,IN_DTK!N$5,0))=FALSE,IF(N$8&lt;&gt;0,VLOOKUP($A70,DSSV!$A$7:$R$65536,IN_DTK!N$5,0),""),"")</f>
        <v>0</v>
      </c>
      <c r="O70" s="245">
        <f>IF(ISNA(VLOOKUP($A70,DSSV!$A$7:$R$65536,IN_DTK!O$5,0))=FALSE,IF(O$8&lt;&gt;0,VLOOKUP($A70,DSSV!$A$7:$R$65536,IN_DTK!O$5,0),""),"")</f>
        <v>0</v>
      </c>
      <c r="P70" s="245">
        <f>IF(ISNA(VLOOKUP($A70,DSSV!$A$7:$R$65536,IN_DTK!P$5,0))=FALSE,IF(P$8&lt;&gt;0,VLOOKUP($A70,DSSV!$A$7:$R$65536,IN_DTK!P$5,0),""),"")</f>
        <v>0</v>
      </c>
      <c r="Q70" s="246">
        <f>IF(ISNA(VLOOKUP($A70,DSSV!$A$7:$R$65536,IN_DTK!Q$5,0))=FALSE,VLOOKUP($A70,DSSV!$A$7:$R$65536,IN_DTK!Q$5,0),"")</f>
        <v>0</v>
      </c>
      <c r="R70" s="237" t="str">
        <f>IF(ISNA(VLOOKUP($A70,DSSV!$A$7:$R$65536,IN_DTK!R$5,0))=FALSE,VLOOKUP($A70,DSSV!$A$7:$R$65536,IN_DTK!R$5,0),"")</f>
        <v>Không</v>
      </c>
      <c r="S70" s="247" t="str">
        <f>IF(ISNA(VLOOKUP($A70,DSSV!$A$7:$R$65536,IN_DTK!S$5,0))=FALSE,VLOOKUP($A70,DSSV!$A$7:$R$65536,IN_DTK!S$5,0),"")</f>
        <v>Nợ LP</v>
      </c>
    </row>
    <row r="71" spans="1:19" s="213" customFormat="1" ht="20.25" customHeight="1">
      <c r="A71" s="211">
        <v>63</v>
      </c>
      <c r="B71" s="240">
        <f>--SUBTOTAL(2,C$6:C71)</f>
        <v>63</v>
      </c>
      <c r="C71" s="214">
        <f>IF(ISNA(VLOOKUP($A71,DSSV!$A$7:$R$65536,IN_DTK!C$5,0))=FALSE,VLOOKUP($A71,DSSV!$A$7:$R$65536,IN_DTK!C$5,0),"")</f>
        <v>2020713939</v>
      </c>
      <c r="D71" s="243" t="str">
        <f>IF(ISNA(VLOOKUP($A71,DSSV!$A$7:$R$65536,IN_DTK!D$5,0))=FALSE,VLOOKUP($A71,DSSV!$A$7:$R$65536,IN_DTK!D$5,0),"")</f>
        <v>Nguyễn Thị Ngọc</v>
      </c>
      <c r="E71" s="244" t="str">
        <f>IF(ISNA(VLOOKUP($A71,DSSV!$A$7:$R$65536,IN_DTK!E$5,0))=FALSE,VLOOKUP($A71,DSSV!$A$7:$R$65536,IN_DTK!E$5,0),"")</f>
        <v>Hà</v>
      </c>
      <c r="F71" s="249" t="str">
        <f>IF(ISNA(VLOOKUP($A71,DSSV!$A$7:$R$65536,IN_DTK!F$5,0))=FALSE,VLOOKUP($A71,DSSV!$A$7:$R$65536,IN_DTK!F$5,0),"")</f>
        <v>MTH 101 S</v>
      </c>
      <c r="G71" s="249" t="str">
        <f>IF(ISNA(VLOOKUP($A71,DSSV!$A$7:$R$65536,IN_DTK!G$5,0))=FALSE,VLOOKUP($A71,DSSV!$A$7:$R$65536,IN_DTK!G$5,0),"")</f>
        <v>K20PSU-DLK</v>
      </c>
      <c r="H71" s="245">
        <f>IF(ISNA(VLOOKUP($A71,DSSV!$A$7:$R$65536,IN_DTK!H$5,0))=FALSE,IF(H$8&lt;&gt;0,VLOOKUP($A71,DSSV!$A$7:$R$65536,IN_DTK!H$5,0),""),"")</f>
        <v>0</v>
      </c>
      <c r="I71" s="245">
        <f>IF(ISNA(VLOOKUP($A71,DSSV!$A$7:$R$65536,IN_DTK!I$5,0))=FALSE,IF(I$8&lt;&gt;0,VLOOKUP($A71,DSSV!$A$7:$R$65536,IN_DTK!I$5,0),""),"")</f>
        <v>0</v>
      </c>
      <c r="J71" s="245">
        <f>IF(ISNA(VLOOKUP($A71,DSSV!$A$7:$R$65536,IN_DTK!J$5,0))=FALSE,IF(J$8&lt;&gt;0,VLOOKUP($A71,DSSV!$A$7:$R$65536,IN_DTK!J$5,0),""),"")</f>
        <v>0</v>
      </c>
      <c r="K71" s="245">
        <f>IF(ISNA(VLOOKUP($A71,DSSV!$A$7:$R$65536,IN_DTK!K$5,0))=FALSE,IF(K$8&lt;&gt;0,VLOOKUP($A71,DSSV!$A$7:$R$65536,IN_DTK!K$5,0),""),"")</f>
        <v>0</v>
      </c>
      <c r="L71" s="245">
        <f>IF(ISNA(VLOOKUP($A71,DSSV!$A$7:$R$65536,IN_DTK!L$5,0))=FALSE,IF(L$8&lt;&gt;0,VLOOKUP($A71,DSSV!$A$7:$R$65536,IN_DTK!L$5,0),""),"")</f>
        <v>0</v>
      </c>
      <c r="M71" s="245">
        <f>IF(ISNA(VLOOKUP($A71,DSSV!$A$7:$R$65536,IN_DTK!M$5,0))=FALSE,IF(M$8&lt;&gt;0,VLOOKUP($A71,DSSV!$A$7:$R$65536,IN_DTK!M$5,0),""),"")</f>
        <v>0</v>
      </c>
      <c r="N71" s="245">
        <f>IF(ISNA(VLOOKUP($A71,DSSV!$A$7:$R$65536,IN_DTK!N$5,0))=FALSE,IF(N$8&lt;&gt;0,VLOOKUP($A71,DSSV!$A$7:$R$65536,IN_DTK!N$5,0),""),"")</f>
        <v>0</v>
      </c>
      <c r="O71" s="245">
        <f>IF(ISNA(VLOOKUP($A71,DSSV!$A$7:$R$65536,IN_DTK!O$5,0))=FALSE,IF(O$8&lt;&gt;0,VLOOKUP($A71,DSSV!$A$7:$R$65536,IN_DTK!O$5,0),""),"")</f>
        <v>0</v>
      </c>
      <c r="P71" s="245">
        <f>IF(ISNA(VLOOKUP($A71,DSSV!$A$7:$R$65536,IN_DTK!P$5,0))=FALSE,IF(P$8&lt;&gt;0,VLOOKUP($A71,DSSV!$A$7:$R$65536,IN_DTK!P$5,0),""),"")</f>
        <v>0</v>
      </c>
      <c r="Q71" s="246">
        <f>IF(ISNA(VLOOKUP($A71,DSSV!$A$7:$R$65536,IN_DTK!Q$5,0))=FALSE,VLOOKUP($A71,DSSV!$A$7:$R$65536,IN_DTK!Q$5,0),"")</f>
        <v>0</v>
      </c>
      <c r="R71" s="237" t="str">
        <f>IF(ISNA(VLOOKUP($A71,DSSV!$A$7:$R$65536,IN_DTK!R$5,0))=FALSE,VLOOKUP($A71,DSSV!$A$7:$R$65536,IN_DTK!R$5,0),"")</f>
        <v>Không</v>
      </c>
      <c r="S71" s="247">
        <f>IF(ISNA(VLOOKUP($A71,DSSV!$A$7:$R$65536,IN_DTK!S$5,0))=FALSE,VLOOKUP($A71,DSSV!$A$7:$R$65536,IN_DTK!S$5,0),"")</f>
        <v>0</v>
      </c>
    </row>
    <row r="72" spans="1:19" s="213" customFormat="1" ht="20.25" customHeight="1">
      <c r="A72" s="211">
        <v>64</v>
      </c>
      <c r="B72" s="240">
        <f>--SUBTOTAL(2,C$6:C72)</f>
        <v>64</v>
      </c>
      <c r="C72" s="214">
        <f>IF(ISNA(VLOOKUP($A72,DSSV!$A$7:$R$65536,IN_DTK!C$5,0))=FALSE,VLOOKUP($A72,DSSV!$A$7:$R$65536,IN_DTK!C$5,0),"")</f>
        <v>2021213313</v>
      </c>
      <c r="D72" s="243" t="str">
        <f>IF(ISNA(VLOOKUP($A72,DSSV!$A$7:$R$65536,IN_DTK!D$5,0))=FALSE,VLOOKUP($A72,DSSV!$A$7:$R$65536,IN_DTK!D$5,0),"")</f>
        <v>Đoàn Phi</v>
      </c>
      <c r="E72" s="244" t="str">
        <f>IF(ISNA(VLOOKUP($A72,DSSV!$A$7:$R$65536,IN_DTK!E$5,0))=FALSE,VLOOKUP($A72,DSSV!$A$7:$R$65536,IN_DTK!E$5,0),"")</f>
        <v>Hải</v>
      </c>
      <c r="F72" s="249" t="str">
        <f>IF(ISNA(VLOOKUP($A72,DSSV!$A$7:$R$65536,IN_DTK!F$5,0))=FALSE,VLOOKUP($A72,DSSV!$A$7:$R$65536,IN_DTK!F$5,0),"")</f>
        <v>MTH 101 AC</v>
      </c>
      <c r="G72" s="249" t="str">
        <f>IF(ISNA(VLOOKUP($A72,DSSV!$A$7:$R$65536,IN_DTK!G$5,0))=FALSE,VLOOKUP($A72,DSSV!$A$7:$R$65536,IN_DTK!G$5,0),"")</f>
        <v>K20QTH</v>
      </c>
      <c r="H72" s="245">
        <f>IF(ISNA(VLOOKUP($A72,DSSV!$A$7:$R$65536,IN_DTK!H$5,0))=FALSE,IF(H$8&lt;&gt;0,VLOOKUP($A72,DSSV!$A$7:$R$65536,IN_DTK!H$5,0),""),"")</f>
        <v>0</v>
      </c>
      <c r="I72" s="245">
        <f>IF(ISNA(VLOOKUP($A72,DSSV!$A$7:$R$65536,IN_DTK!I$5,0))=FALSE,IF(I$8&lt;&gt;0,VLOOKUP($A72,DSSV!$A$7:$R$65536,IN_DTK!I$5,0),""),"")</f>
        <v>0</v>
      </c>
      <c r="J72" s="245">
        <f>IF(ISNA(VLOOKUP($A72,DSSV!$A$7:$R$65536,IN_DTK!J$5,0))=FALSE,IF(J$8&lt;&gt;0,VLOOKUP($A72,DSSV!$A$7:$R$65536,IN_DTK!J$5,0),""),"")</f>
        <v>0</v>
      </c>
      <c r="K72" s="245">
        <f>IF(ISNA(VLOOKUP($A72,DSSV!$A$7:$R$65536,IN_DTK!K$5,0))=FALSE,IF(K$8&lt;&gt;0,VLOOKUP($A72,DSSV!$A$7:$R$65536,IN_DTK!K$5,0),""),"")</f>
        <v>0</v>
      </c>
      <c r="L72" s="245">
        <f>IF(ISNA(VLOOKUP($A72,DSSV!$A$7:$R$65536,IN_DTK!L$5,0))=FALSE,IF(L$8&lt;&gt;0,VLOOKUP($A72,DSSV!$A$7:$R$65536,IN_DTK!L$5,0),""),"")</f>
        <v>0</v>
      </c>
      <c r="M72" s="245">
        <f>IF(ISNA(VLOOKUP($A72,DSSV!$A$7:$R$65536,IN_DTK!M$5,0))=FALSE,IF(M$8&lt;&gt;0,VLOOKUP($A72,DSSV!$A$7:$R$65536,IN_DTK!M$5,0),""),"")</f>
        <v>0</v>
      </c>
      <c r="N72" s="245">
        <f>IF(ISNA(VLOOKUP($A72,DSSV!$A$7:$R$65536,IN_DTK!N$5,0))=FALSE,IF(N$8&lt;&gt;0,VLOOKUP($A72,DSSV!$A$7:$R$65536,IN_DTK!N$5,0),""),"")</f>
        <v>0</v>
      </c>
      <c r="O72" s="245">
        <f>IF(ISNA(VLOOKUP($A72,DSSV!$A$7:$R$65536,IN_DTK!O$5,0))=FALSE,IF(O$8&lt;&gt;0,VLOOKUP($A72,DSSV!$A$7:$R$65536,IN_DTK!O$5,0),""),"")</f>
        <v>0</v>
      </c>
      <c r="P72" s="245">
        <f>IF(ISNA(VLOOKUP($A72,DSSV!$A$7:$R$65536,IN_DTK!P$5,0))=FALSE,IF(P$8&lt;&gt;0,VLOOKUP($A72,DSSV!$A$7:$R$65536,IN_DTK!P$5,0),""),"")</f>
        <v>0</v>
      </c>
      <c r="Q72" s="246">
        <f>IF(ISNA(VLOOKUP($A72,DSSV!$A$7:$R$65536,IN_DTK!Q$5,0))=FALSE,VLOOKUP($A72,DSSV!$A$7:$R$65536,IN_DTK!Q$5,0),"")</f>
        <v>0</v>
      </c>
      <c r="R72" s="237" t="str">
        <f>IF(ISNA(VLOOKUP($A72,DSSV!$A$7:$R$65536,IN_DTK!R$5,0))=FALSE,VLOOKUP($A72,DSSV!$A$7:$R$65536,IN_DTK!R$5,0),"")</f>
        <v>Không</v>
      </c>
      <c r="S72" s="247" t="str">
        <f>IF(ISNA(VLOOKUP($A72,DSSV!$A$7:$R$65536,IN_DTK!S$5,0))=FALSE,VLOOKUP($A72,DSSV!$A$7:$R$65536,IN_DTK!S$5,0),"")</f>
        <v>Nợ LP</v>
      </c>
    </row>
    <row r="73" spans="1:19" s="213" customFormat="1" ht="20.25" customHeight="1">
      <c r="A73" s="211">
        <v>65</v>
      </c>
      <c r="B73" s="240">
        <f>--SUBTOTAL(2,C$6:C73)</f>
        <v>65</v>
      </c>
      <c r="C73" s="214">
        <f>IF(ISNA(VLOOKUP($A73,DSSV!$A$7:$R$65536,IN_DTK!C$5,0))=FALSE,VLOOKUP($A73,DSSV!$A$7:$R$65536,IN_DTK!C$5,0),"")</f>
        <v>2021253828</v>
      </c>
      <c r="D73" s="243" t="str">
        <f>IF(ISNA(VLOOKUP($A73,DSSV!$A$7:$R$65536,IN_DTK!D$5,0))=FALSE,VLOOKUP($A73,DSSV!$A$7:$R$65536,IN_DTK!D$5,0),"")</f>
        <v>Lưu Phong</v>
      </c>
      <c r="E73" s="244" t="str">
        <f>IF(ISNA(VLOOKUP($A73,DSSV!$A$7:$R$65536,IN_DTK!E$5,0))=FALSE,VLOOKUP($A73,DSSV!$A$7:$R$65536,IN_DTK!E$5,0),"")</f>
        <v>Hải</v>
      </c>
      <c r="F73" s="249" t="str">
        <f>IF(ISNA(VLOOKUP($A73,DSSV!$A$7:$R$65536,IN_DTK!F$5,0))=FALSE,VLOOKUP($A73,DSSV!$A$7:$R$65536,IN_DTK!F$5,0),"")</f>
        <v>MTH 101 M</v>
      </c>
      <c r="G73" s="249" t="str">
        <f>IF(ISNA(VLOOKUP($A73,DSSV!$A$7:$R$65536,IN_DTK!G$5,0))=FALSE,VLOOKUP($A73,DSSV!$A$7:$R$65536,IN_DTK!G$5,0),"")</f>
        <v>K20KKT</v>
      </c>
      <c r="H73" s="245">
        <f>IF(ISNA(VLOOKUP($A73,DSSV!$A$7:$R$65536,IN_DTK!H$5,0))=FALSE,IF(H$8&lt;&gt;0,VLOOKUP($A73,DSSV!$A$7:$R$65536,IN_DTK!H$5,0),""),"")</f>
        <v>0</v>
      </c>
      <c r="I73" s="245">
        <f>IF(ISNA(VLOOKUP($A73,DSSV!$A$7:$R$65536,IN_DTK!I$5,0))=FALSE,IF(I$8&lt;&gt;0,VLOOKUP($A73,DSSV!$A$7:$R$65536,IN_DTK!I$5,0),""),"")</f>
        <v>0</v>
      </c>
      <c r="J73" s="245">
        <f>IF(ISNA(VLOOKUP($A73,DSSV!$A$7:$R$65536,IN_DTK!J$5,0))=FALSE,IF(J$8&lt;&gt;0,VLOOKUP($A73,DSSV!$A$7:$R$65536,IN_DTK!J$5,0),""),"")</f>
        <v>0</v>
      </c>
      <c r="K73" s="245">
        <f>IF(ISNA(VLOOKUP($A73,DSSV!$A$7:$R$65536,IN_DTK!K$5,0))=FALSE,IF(K$8&lt;&gt;0,VLOOKUP($A73,DSSV!$A$7:$R$65536,IN_DTK!K$5,0),""),"")</f>
        <v>0</v>
      </c>
      <c r="L73" s="245">
        <f>IF(ISNA(VLOOKUP($A73,DSSV!$A$7:$R$65536,IN_DTK!L$5,0))=FALSE,IF(L$8&lt;&gt;0,VLOOKUP($A73,DSSV!$A$7:$R$65536,IN_DTK!L$5,0),""),"")</f>
        <v>0</v>
      </c>
      <c r="M73" s="245">
        <f>IF(ISNA(VLOOKUP($A73,DSSV!$A$7:$R$65536,IN_DTK!M$5,0))=FALSE,IF(M$8&lt;&gt;0,VLOOKUP($A73,DSSV!$A$7:$R$65536,IN_DTK!M$5,0),""),"")</f>
        <v>0</v>
      </c>
      <c r="N73" s="245">
        <f>IF(ISNA(VLOOKUP($A73,DSSV!$A$7:$R$65536,IN_DTK!N$5,0))=FALSE,IF(N$8&lt;&gt;0,VLOOKUP($A73,DSSV!$A$7:$R$65536,IN_DTK!N$5,0),""),"")</f>
        <v>0</v>
      </c>
      <c r="O73" s="245">
        <f>IF(ISNA(VLOOKUP($A73,DSSV!$A$7:$R$65536,IN_DTK!O$5,0))=FALSE,IF(O$8&lt;&gt;0,VLOOKUP($A73,DSSV!$A$7:$R$65536,IN_DTK!O$5,0),""),"")</f>
        <v>0</v>
      </c>
      <c r="P73" s="245">
        <f>IF(ISNA(VLOOKUP($A73,DSSV!$A$7:$R$65536,IN_DTK!P$5,0))=FALSE,IF(P$8&lt;&gt;0,VLOOKUP($A73,DSSV!$A$7:$R$65536,IN_DTK!P$5,0),""),"")</f>
        <v>0</v>
      </c>
      <c r="Q73" s="246">
        <f>IF(ISNA(VLOOKUP($A73,DSSV!$A$7:$R$65536,IN_DTK!Q$5,0))=FALSE,VLOOKUP($A73,DSSV!$A$7:$R$65536,IN_DTK!Q$5,0),"")</f>
        <v>0</v>
      </c>
      <c r="R73" s="237" t="str">
        <f>IF(ISNA(VLOOKUP($A73,DSSV!$A$7:$R$65536,IN_DTK!R$5,0))=FALSE,VLOOKUP($A73,DSSV!$A$7:$R$65536,IN_DTK!R$5,0),"")</f>
        <v>Không</v>
      </c>
      <c r="S73" s="247" t="str">
        <f>IF(ISNA(VLOOKUP($A73,DSSV!$A$7:$R$65536,IN_DTK!S$5,0))=FALSE,VLOOKUP($A73,DSSV!$A$7:$R$65536,IN_DTK!S$5,0),"")</f>
        <v>Nợ LP</v>
      </c>
    </row>
    <row r="74" spans="1:19" s="213" customFormat="1" ht="20.25" customHeight="1">
      <c r="A74" s="211">
        <v>66</v>
      </c>
      <c r="B74" s="240">
        <f>--SUBTOTAL(2,C$6:C74)</f>
        <v>66</v>
      </c>
      <c r="C74" s="214">
        <f>IF(ISNA(VLOOKUP($A74,DSSV!$A$7:$R$65536,IN_DTK!C$5,0))=FALSE,VLOOKUP($A74,DSSV!$A$7:$R$65536,IN_DTK!C$5,0),"")</f>
        <v>2021717796</v>
      </c>
      <c r="D74" s="243" t="str">
        <f>IF(ISNA(VLOOKUP($A74,DSSV!$A$7:$R$65536,IN_DTK!D$5,0))=FALSE,VLOOKUP($A74,DSSV!$A$7:$R$65536,IN_DTK!D$5,0),"")</f>
        <v>Ngô Quốc</v>
      </c>
      <c r="E74" s="244" t="str">
        <f>IF(ISNA(VLOOKUP($A74,DSSV!$A$7:$R$65536,IN_DTK!E$5,0))=FALSE,VLOOKUP($A74,DSSV!$A$7:$R$65536,IN_DTK!E$5,0),"")</f>
        <v>Hải</v>
      </c>
      <c r="F74" s="249" t="str">
        <f>IF(ISNA(VLOOKUP($A74,DSSV!$A$7:$R$65536,IN_DTK!F$5,0))=FALSE,VLOOKUP($A74,DSSV!$A$7:$R$65536,IN_DTK!F$5,0),"")</f>
        <v>MTH 101 Q</v>
      </c>
      <c r="G74" s="249" t="str">
        <f>IF(ISNA(VLOOKUP($A74,DSSV!$A$7:$R$65536,IN_DTK!G$5,0))=FALSE,VLOOKUP($A74,DSSV!$A$7:$R$65536,IN_DTK!G$5,0),"")</f>
        <v>K20PSU-DLH</v>
      </c>
      <c r="H74" s="245">
        <f>IF(ISNA(VLOOKUP($A74,DSSV!$A$7:$R$65536,IN_DTK!H$5,0))=FALSE,IF(H$8&lt;&gt;0,VLOOKUP($A74,DSSV!$A$7:$R$65536,IN_DTK!H$5,0),""),"")</f>
        <v>0</v>
      </c>
      <c r="I74" s="245">
        <f>IF(ISNA(VLOOKUP($A74,DSSV!$A$7:$R$65536,IN_DTK!I$5,0))=FALSE,IF(I$8&lt;&gt;0,VLOOKUP($A74,DSSV!$A$7:$R$65536,IN_DTK!I$5,0),""),"")</f>
        <v>0</v>
      </c>
      <c r="J74" s="245">
        <f>IF(ISNA(VLOOKUP($A74,DSSV!$A$7:$R$65536,IN_DTK!J$5,0))=FALSE,IF(J$8&lt;&gt;0,VLOOKUP($A74,DSSV!$A$7:$R$65536,IN_DTK!J$5,0),""),"")</f>
        <v>0</v>
      </c>
      <c r="K74" s="245">
        <f>IF(ISNA(VLOOKUP($A74,DSSV!$A$7:$R$65536,IN_DTK!K$5,0))=FALSE,IF(K$8&lt;&gt;0,VLOOKUP($A74,DSSV!$A$7:$R$65536,IN_DTK!K$5,0),""),"")</f>
        <v>0</v>
      </c>
      <c r="L74" s="245">
        <f>IF(ISNA(VLOOKUP($A74,DSSV!$A$7:$R$65536,IN_DTK!L$5,0))=FALSE,IF(L$8&lt;&gt;0,VLOOKUP($A74,DSSV!$A$7:$R$65536,IN_DTK!L$5,0),""),"")</f>
        <v>0</v>
      </c>
      <c r="M74" s="245">
        <f>IF(ISNA(VLOOKUP($A74,DSSV!$A$7:$R$65536,IN_DTK!M$5,0))=FALSE,IF(M$8&lt;&gt;0,VLOOKUP($A74,DSSV!$A$7:$R$65536,IN_DTK!M$5,0),""),"")</f>
        <v>0</v>
      </c>
      <c r="N74" s="245">
        <f>IF(ISNA(VLOOKUP($A74,DSSV!$A$7:$R$65536,IN_DTK!N$5,0))=FALSE,IF(N$8&lt;&gt;0,VLOOKUP($A74,DSSV!$A$7:$R$65536,IN_DTK!N$5,0),""),"")</f>
        <v>0</v>
      </c>
      <c r="O74" s="245">
        <f>IF(ISNA(VLOOKUP($A74,DSSV!$A$7:$R$65536,IN_DTK!O$5,0))=FALSE,IF(O$8&lt;&gt;0,VLOOKUP($A74,DSSV!$A$7:$R$65536,IN_DTK!O$5,0),""),"")</f>
        <v>0</v>
      </c>
      <c r="P74" s="245">
        <f>IF(ISNA(VLOOKUP($A74,DSSV!$A$7:$R$65536,IN_DTK!P$5,0))=FALSE,IF(P$8&lt;&gt;0,VLOOKUP($A74,DSSV!$A$7:$R$65536,IN_DTK!P$5,0),""),"")</f>
        <v>0</v>
      </c>
      <c r="Q74" s="246">
        <f>IF(ISNA(VLOOKUP($A74,DSSV!$A$7:$R$65536,IN_DTK!Q$5,0))=FALSE,VLOOKUP($A74,DSSV!$A$7:$R$65536,IN_DTK!Q$5,0),"")</f>
        <v>0</v>
      </c>
      <c r="R74" s="237" t="str">
        <f>IF(ISNA(VLOOKUP($A74,DSSV!$A$7:$R$65536,IN_DTK!R$5,0))=FALSE,VLOOKUP($A74,DSSV!$A$7:$R$65536,IN_DTK!R$5,0),"")</f>
        <v>Không</v>
      </c>
      <c r="S74" s="247">
        <f>IF(ISNA(VLOOKUP($A74,DSSV!$A$7:$R$65536,IN_DTK!S$5,0))=FALSE,VLOOKUP($A74,DSSV!$A$7:$R$65536,IN_DTK!S$5,0),"")</f>
        <v>0</v>
      </c>
    </row>
    <row r="75" spans="1:19" s="213" customFormat="1" ht="20.25" customHeight="1">
      <c r="A75" s="211">
        <v>67</v>
      </c>
      <c r="B75" s="240">
        <f>--SUBTOTAL(2,C$6:C75)</f>
        <v>67</v>
      </c>
      <c r="C75" s="214">
        <f>IF(ISNA(VLOOKUP($A75,DSSV!$A$7:$R$65536,IN_DTK!C$5,0))=FALSE,VLOOKUP($A75,DSSV!$A$7:$R$65536,IN_DTK!C$5,0),"")</f>
        <v>2021218494</v>
      </c>
      <c r="D75" s="243" t="str">
        <f>IF(ISNA(VLOOKUP($A75,DSSV!$A$7:$R$65536,IN_DTK!D$5,0))=FALSE,VLOOKUP($A75,DSSV!$A$7:$R$65536,IN_DTK!D$5,0),"")</f>
        <v>Nguyễn Xuân</v>
      </c>
      <c r="E75" s="244" t="str">
        <f>IF(ISNA(VLOOKUP($A75,DSSV!$A$7:$R$65536,IN_DTK!E$5,0))=FALSE,VLOOKUP($A75,DSSV!$A$7:$R$65536,IN_DTK!E$5,0),"")</f>
        <v>Hải</v>
      </c>
      <c r="F75" s="249" t="str">
        <f>IF(ISNA(VLOOKUP($A75,DSSV!$A$7:$R$65536,IN_DTK!F$5,0))=FALSE,VLOOKUP($A75,DSSV!$A$7:$R$65536,IN_DTK!F$5,0),"")</f>
        <v>MTH 101 AC</v>
      </c>
      <c r="G75" s="249" t="str">
        <f>IF(ISNA(VLOOKUP($A75,DSSV!$A$7:$R$65536,IN_DTK!G$5,0))=FALSE,VLOOKUP($A75,DSSV!$A$7:$R$65536,IN_DTK!G$5,0),"")</f>
        <v>K20QTH</v>
      </c>
      <c r="H75" s="245">
        <f>IF(ISNA(VLOOKUP($A75,DSSV!$A$7:$R$65536,IN_DTK!H$5,0))=FALSE,IF(H$8&lt;&gt;0,VLOOKUP($A75,DSSV!$A$7:$R$65536,IN_DTK!H$5,0),""),"")</f>
        <v>0</v>
      </c>
      <c r="I75" s="245">
        <f>IF(ISNA(VLOOKUP($A75,DSSV!$A$7:$R$65536,IN_DTK!I$5,0))=FALSE,IF(I$8&lt;&gt;0,VLOOKUP($A75,DSSV!$A$7:$R$65536,IN_DTK!I$5,0),""),"")</f>
        <v>0</v>
      </c>
      <c r="J75" s="245">
        <f>IF(ISNA(VLOOKUP($A75,DSSV!$A$7:$R$65536,IN_DTK!J$5,0))=FALSE,IF(J$8&lt;&gt;0,VLOOKUP($A75,DSSV!$A$7:$R$65536,IN_DTK!J$5,0),""),"")</f>
        <v>0</v>
      </c>
      <c r="K75" s="245">
        <f>IF(ISNA(VLOOKUP($A75,DSSV!$A$7:$R$65536,IN_DTK!K$5,0))=FALSE,IF(K$8&lt;&gt;0,VLOOKUP($A75,DSSV!$A$7:$R$65536,IN_DTK!K$5,0),""),"")</f>
        <v>0</v>
      </c>
      <c r="L75" s="245">
        <f>IF(ISNA(VLOOKUP($A75,DSSV!$A$7:$R$65536,IN_DTK!L$5,0))=FALSE,IF(L$8&lt;&gt;0,VLOOKUP($A75,DSSV!$A$7:$R$65536,IN_DTK!L$5,0),""),"")</f>
        <v>0</v>
      </c>
      <c r="M75" s="245">
        <f>IF(ISNA(VLOOKUP($A75,DSSV!$A$7:$R$65536,IN_DTK!M$5,0))=FALSE,IF(M$8&lt;&gt;0,VLOOKUP($A75,DSSV!$A$7:$R$65536,IN_DTK!M$5,0),""),"")</f>
        <v>0</v>
      </c>
      <c r="N75" s="245">
        <f>IF(ISNA(VLOOKUP($A75,DSSV!$A$7:$R$65536,IN_DTK!N$5,0))=FALSE,IF(N$8&lt;&gt;0,VLOOKUP($A75,DSSV!$A$7:$R$65536,IN_DTK!N$5,0),""),"")</f>
        <v>0</v>
      </c>
      <c r="O75" s="245">
        <f>IF(ISNA(VLOOKUP($A75,DSSV!$A$7:$R$65536,IN_DTK!O$5,0))=FALSE,IF(O$8&lt;&gt;0,VLOOKUP($A75,DSSV!$A$7:$R$65536,IN_DTK!O$5,0),""),"")</f>
        <v>0</v>
      </c>
      <c r="P75" s="245">
        <f>IF(ISNA(VLOOKUP($A75,DSSV!$A$7:$R$65536,IN_DTK!P$5,0))=FALSE,IF(P$8&lt;&gt;0,VLOOKUP($A75,DSSV!$A$7:$R$65536,IN_DTK!P$5,0),""),"")</f>
        <v>0</v>
      </c>
      <c r="Q75" s="246">
        <f>IF(ISNA(VLOOKUP($A75,DSSV!$A$7:$R$65536,IN_DTK!Q$5,0))=FALSE,VLOOKUP($A75,DSSV!$A$7:$R$65536,IN_DTK!Q$5,0),"")</f>
        <v>0</v>
      </c>
      <c r="R75" s="237" t="str">
        <f>IF(ISNA(VLOOKUP($A75,DSSV!$A$7:$R$65536,IN_DTK!R$5,0))=FALSE,VLOOKUP($A75,DSSV!$A$7:$R$65536,IN_DTK!R$5,0),"")</f>
        <v>Không</v>
      </c>
      <c r="S75" s="247" t="str">
        <f>IF(ISNA(VLOOKUP($A75,DSSV!$A$7:$R$65536,IN_DTK!S$5,0))=FALSE,VLOOKUP($A75,DSSV!$A$7:$R$65536,IN_DTK!S$5,0),"")</f>
        <v>Nợ LP, HP</v>
      </c>
    </row>
    <row r="76" spans="1:19" s="213" customFormat="1" ht="20.25" customHeight="1">
      <c r="A76" s="211">
        <v>68</v>
      </c>
      <c r="B76" s="240">
        <f>--SUBTOTAL(2,C$6:C76)</f>
        <v>68</v>
      </c>
      <c r="C76" s="214">
        <f>IF(ISNA(VLOOKUP($A76,DSSV!$A$7:$R$65536,IN_DTK!C$5,0))=FALSE,VLOOKUP($A76,DSSV!$A$7:$R$65536,IN_DTK!C$5,0),"")</f>
        <v>2021213886</v>
      </c>
      <c r="D76" s="243" t="str">
        <f>IF(ISNA(VLOOKUP($A76,DSSV!$A$7:$R$65536,IN_DTK!D$5,0))=FALSE,VLOOKUP($A76,DSSV!$A$7:$R$65536,IN_DTK!D$5,0),"")</f>
        <v>Trần Duy</v>
      </c>
      <c r="E76" s="244" t="str">
        <f>IF(ISNA(VLOOKUP($A76,DSSV!$A$7:$R$65536,IN_DTK!E$5,0))=FALSE,VLOOKUP($A76,DSSV!$A$7:$R$65536,IN_DTK!E$5,0),"")</f>
        <v>Hải</v>
      </c>
      <c r="F76" s="249" t="str">
        <f>IF(ISNA(VLOOKUP($A76,DSSV!$A$7:$R$65536,IN_DTK!F$5,0))=FALSE,VLOOKUP($A76,DSSV!$A$7:$R$65536,IN_DTK!F$5,0),"")</f>
        <v>MTH 101 Y</v>
      </c>
      <c r="G76" s="249" t="str">
        <f>IF(ISNA(VLOOKUP($A76,DSSV!$A$7:$R$65536,IN_DTK!G$5,0))=FALSE,VLOOKUP($A76,DSSV!$A$7:$R$65536,IN_DTK!G$5,0),"")</f>
        <v>K20PSU-QTH</v>
      </c>
      <c r="H76" s="245">
        <f>IF(ISNA(VLOOKUP($A76,DSSV!$A$7:$R$65536,IN_DTK!H$5,0))=FALSE,IF(H$8&lt;&gt;0,VLOOKUP($A76,DSSV!$A$7:$R$65536,IN_DTK!H$5,0),""),"")</f>
        <v>0</v>
      </c>
      <c r="I76" s="245">
        <f>IF(ISNA(VLOOKUP($A76,DSSV!$A$7:$R$65536,IN_DTK!I$5,0))=FALSE,IF(I$8&lt;&gt;0,VLOOKUP($A76,DSSV!$A$7:$R$65536,IN_DTK!I$5,0),""),"")</f>
        <v>0</v>
      </c>
      <c r="J76" s="245">
        <f>IF(ISNA(VLOOKUP($A76,DSSV!$A$7:$R$65536,IN_DTK!J$5,0))=FALSE,IF(J$8&lt;&gt;0,VLOOKUP($A76,DSSV!$A$7:$R$65536,IN_DTK!J$5,0),""),"")</f>
        <v>0</v>
      </c>
      <c r="K76" s="245">
        <f>IF(ISNA(VLOOKUP($A76,DSSV!$A$7:$R$65536,IN_DTK!K$5,0))=FALSE,IF(K$8&lt;&gt;0,VLOOKUP($A76,DSSV!$A$7:$R$65536,IN_DTK!K$5,0),""),"")</f>
        <v>0</v>
      </c>
      <c r="L76" s="245">
        <f>IF(ISNA(VLOOKUP($A76,DSSV!$A$7:$R$65536,IN_DTK!L$5,0))=FALSE,IF(L$8&lt;&gt;0,VLOOKUP($A76,DSSV!$A$7:$R$65536,IN_DTK!L$5,0),""),"")</f>
        <v>0</v>
      </c>
      <c r="M76" s="245">
        <f>IF(ISNA(VLOOKUP($A76,DSSV!$A$7:$R$65536,IN_DTK!M$5,0))=FALSE,IF(M$8&lt;&gt;0,VLOOKUP($A76,DSSV!$A$7:$R$65536,IN_DTK!M$5,0),""),"")</f>
        <v>0</v>
      </c>
      <c r="N76" s="245">
        <f>IF(ISNA(VLOOKUP($A76,DSSV!$A$7:$R$65536,IN_DTK!N$5,0))=FALSE,IF(N$8&lt;&gt;0,VLOOKUP($A76,DSSV!$A$7:$R$65536,IN_DTK!N$5,0),""),"")</f>
        <v>0</v>
      </c>
      <c r="O76" s="245">
        <f>IF(ISNA(VLOOKUP($A76,DSSV!$A$7:$R$65536,IN_DTK!O$5,0))=FALSE,IF(O$8&lt;&gt;0,VLOOKUP($A76,DSSV!$A$7:$R$65536,IN_DTK!O$5,0),""),"")</f>
        <v>0</v>
      </c>
      <c r="P76" s="245">
        <f>IF(ISNA(VLOOKUP($A76,DSSV!$A$7:$R$65536,IN_DTK!P$5,0))=FALSE,IF(P$8&lt;&gt;0,VLOOKUP($A76,DSSV!$A$7:$R$65536,IN_DTK!P$5,0),""),"")</f>
        <v>0</v>
      </c>
      <c r="Q76" s="246">
        <f>IF(ISNA(VLOOKUP($A76,DSSV!$A$7:$R$65536,IN_DTK!Q$5,0))=FALSE,VLOOKUP($A76,DSSV!$A$7:$R$65536,IN_DTK!Q$5,0),"")</f>
        <v>0</v>
      </c>
      <c r="R76" s="237" t="str">
        <f>IF(ISNA(VLOOKUP($A76,DSSV!$A$7:$R$65536,IN_DTK!R$5,0))=FALSE,VLOOKUP($A76,DSSV!$A$7:$R$65536,IN_DTK!R$5,0),"")</f>
        <v>Không</v>
      </c>
      <c r="S76" s="247">
        <f>IF(ISNA(VLOOKUP($A76,DSSV!$A$7:$R$65536,IN_DTK!S$5,0))=FALSE,VLOOKUP($A76,DSSV!$A$7:$R$65536,IN_DTK!S$5,0),"")</f>
        <v>0</v>
      </c>
    </row>
    <row r="77" spans="1:19" s="213" customFormat="1" ht="20.25" customHeight="1">
      <c r="A77" s="211">
        <v>69</v>
      </c>
      <c r="B77" s="240">
        <f>--SUBTOTAL(2,C$6:C77)</f>
        <v>69</v>
      </c>
      <c r="C77" s="214">
        <f>IF(ISNA(VLOOKUP($A77,DSSV!$A$7:$R$65536,IN_DTK!C$5,0))=FALSE,VLOOKUP($A77,DSSV!$A$7:$R$65536,IN_DTK!C$5,0),"")</f>
        <v>2020213379</v>
      </c>
      <c r="D77" s="243" t="str">
        <f>IF(ISNA(VLOOKUP($A77,DSSV!$A$7:$R$65536,IN_DTK!D$5,0))=FALSE,VLOOKUP($A77,DSSV!$A$7:$R$65536,IN_DTK!D$5,0),"")</f>
        <v>Trần Gia</v>
      </c>
      <c r="E77" s="244" t="str">
        <f>IF(ISNA(VLOOKUP($A77,DSSV!$A$7:$R$65536,IN_DTK!E$5,0))=FALSE,VLOOKUP($A77,DSSV!$A$7:$R$65536,IN_DTK!E$5,0),"")</f>
        <v>Hân</v>
      </c>
      <c r="F77" s="249" t="str">
        <f>IF(ISNA(VLOOKUP($A77,DSSV!$A$7:$R$65536,IN_DTK!F$5,0))=FALSE,VLOOKUP($A77,DSSV!$A$7:$R$65536,IN_DTK!F$5,0),"")</f>
        <v>MTH 101 Y</v>
      </c>
      <c r="G77" s="249" t="str">
        <f>IF(ISNA(VLOOKUP($A77,DSSV!$A$7:$R$65536,IN_DTK!G$5,0))=FALSE,VLOOKUP($A77,DSSV!$A$7:$R$65536,IN_DTK!G$5,0),"")</f>
        <v>K20PSU-QTH</v>
      </c>
      <c r="H77" s="245">
        <f>IF(ISNA(VLOOKUP($A77,DSSV!$A$7:$R$65536,IN_DTK!H$5,0))=FALSE,IF(H$8&lt;&gt;0,VLOOKUP($A77,DSSV!$A$7:$R$65536,IN_DTK!H$5,0),""),"")</f>
        <v>0</v>
      </c>
      <c r="I77" s="245">
        <f>IF(ISNA(VLOOKUP($A77,DSSV!$A$7:$R$65536,IN_DTK!I$5,0))=FALSE,IF(I$8&lt;&gt;0,VLOOKUP($A77,DSSV!$A$7:$R$65536,IN_DTK!I$5,0),""),"")</f>
        <v>0</v>
      </c>
      <c r="J77" s="245">
        <f>IF(ISNA(VLOOKUP($A77,DSSV!$A$7:$R$65536,IN_DTK!J$5,0))=FALSE,IF(J$8&lt;&gt;0,VLOOKUP($A77,DSSV!$A$7:$R$65536,IN_DTK!J$5,0),""),"")</f>
        <v>0</v>
      </c>
      <c r="K77" s="245">
        <f>IF(ISNA(VLOOKUP($A77,DSSV!$A$7:$R$65536,IN_DTK!K$5,0))=FALSE,IF(K$8&lt;&gt;0,VLOOKUP($A77,DSSV!$A$7:$R$65536,IN_DTK!K$5,0),""),"")</f>
        <v>0</v>
      </c>
      <c r="L77" s="245">
        <f>IF(ISNA(VLOOKUP($A77,DSSV!$A$7:$R$65536,IN_DTK!L$5,0))=FALSE,IF(L$8&lt;&gt;0,VLOOKUP($A77,DSSV!$A$7:$R$65536,IN_DTK!L$5,0),""),"")</f>
        <v>0</v>
      </c>
      <c r="M77" s="245">
        <f>IF(ISNA(VLOOKUP($A77,DSSV!$A$7:$R$65536,IN_DTK!M$5,0))=FALSE,IF(M$8&lt;&gt;0,VLOOKUP($A77,DSSV!$A$7:$R$65536,IN_DTK!M$5,0),""),"")</f>
        <v>0</v>
      </c>
      <c r="N77" s="245">
        <f>IF(ISNA(VLOOKUP($A77,DSSV!$A$7:$R$65536,IN_DTK!N$5,0))=FALSE,IF(N$8&lt;&gt;0,VLOOKUP($A77,DSSV!$A$7:$R$65536,IN_DTK!N$5,0),""),"")</f>
        <v>0</v>
      </c>
      <c r="O77" s="245">
        <f>IF(ISNA(VLOOKUP($A77,DSSV!$A$7:$R$65536,IN_DTK!O$5,0))=FALSE,IF(O$8&lt;&gt;0,VLOOKUP($A77,DSSV!$A$7:$R$65536,IN_DTK!O$5,0),""),"")</f>
        <v>0</v>
      </c>
      <c r="P77" s="245">
        <f>IF(ISNA(VLOOKUP($A77,DSSV!$A$7:$R$65536,IN_DTK!P$5,0))=FALSE,IF(P$8&lt;&gt;0,VLOOKUP($A77,DSSV!$A$7:$R$65536,IN_DTK!P$5,0),""),"")</f>
        <v>0</v>
      </c>
      <c r="Q77" s="246">
        <f>IF(ISNA(VLOOKUP($A77,DSSV!$A$7:$R$65536,IN_DTK!Q$5,0))=FALSE,VLOOKUP($A77,DSSV!$A$7:$R$65536,IN_DTK!Q$5,0),"")</f>
        <v>0</v>
      </c>
      <c r="R77" s="237" t="str">
        <f>IF(ISNA(VLOOKUP($A77,DSSV!$A$7:$R$65536,IN_DTK!R$5,0))=FALSE,VLOOKUP($A77,DSSV!$A$7:$R$65536,IN_DTK!R$5,0),"")</f>
        <v>Không</v>
      </c>
      <c r="S77" s="247" t="str">
        <f>IF(ISNA(VLOOKUP($A77,DSSV!$A$7:$R$65536,IN_DTK!S$5,0))=FALSE,VLOOKUP($A77,DSSV!$A$7:$R$65536,IN_DTK!S$5,0),"")</f>
        <v>Nợ LP</v>
      </c>
    </row>
    <row r="78" spans="1:19" s="213" customFormat="1" ht="20.25" customHeight="1">
      <c r="A78" s="211">
        <v>70</v>
      </c>
      <c r="B78" s="240">
        <f>--SUBTOTAL(2,C$6:C78)</f>
        <v>70</v>
      </c>
      <c r="C78" s="214">
        <f>IF(ISNA(VLOOKUP($A78,DSSV!$A$7:$R$65536,IN_DTK!C$5,0))=FALSE,VLOOKUP($A78,DSSV!$A$7:$R$65536,IN_DTK!C$5,0),"")</f>
        <v>2020253624</v>
      </c>
      <c r="D78" s="243" t="str">
        <f>IF(ISNA(VLOOKUP($A78,DSSV!$A$7:$R$65536,IN_DTK!D$5,0))=FALSE,VLOOKUP($A78,DSSV!$A$7:$R$65536,IN_DTK!D$5,0),"")</f>
        <v>Võ Thị Ngọc</v>
      </c>
      <c r="E78" s="244" t="str">
        <f>IF(ISNA(VLOOKUP($A78,DSSV!$A$7:$R$65536,IN_DTK!E$5,0))=FALSE,VLOOKUP($A78,DSSV!$A$7:$R$65536,IN_DTK!E$5,0),"")</f>
        <v>Hân</v>
      </c>
      <c r="F78" s="249" t="str">
        <f>IF(ISNA(VLOOKUP($A78,DSSV!$A$7:$R$65536,IN_DTK!F$5,0))=FALSE,VLOOKUP($A78,DSSV!$A$7:$R$65536,IN_DTK!F$5,0),"")</f>
        <v>MTH 101 M</v>
      </c>
      <c r="G78" s="249" t="str">
        <f>IF(ISNA(VLOOKUP($A78,DSSV!$A$7:$R$65536,IN_DTK!G$5,0))=FALSE,VLOOKUP($A78,DSSV!$A$7:$R$65536,IN_DTK!G$5,0),"")</f>
        <v>K20KKT</v>
      </c>
      <c r="H78" s="245">
        <f>IF(ISNA(VLOOKUP($A78,DSSV!$A$7:$R$65536,IN_DTK!H$5,0))=FALSE,IF(H$8&lt;&gt;0,VLOOKUP($A78,DSSV!$A$7:$R$65536,IN_DTK!H$5,0),""),"")</f>
        <v>0</v>
      </c>
      <c r="I78" s="245">
        <f>IF(ISNA(VLOOKUP($A78,DSSV!$A$7:$R$65536,IN_DTK!I$5,0))=FALSE,IF(I$8&lt;&gt;0,VLOOKUP($A78,DSSV!$A$7:$R$65536,IN_DTK!I$5,0),""),"")</f>
        <v>0</v>
      </c>
      <c r="J78" s="245">
        <f>IF(ISNA(VLOOKUP($A78,DSSV!$A$7:$R$65536,IN_DTK!J$5,0))=FALSE,IF(J$8&lt;&gt;0,VLOOKUP($A78,DSSV!$A$7:$R$65536,IN_DTK!J$5,0),""),"")</f>
        <v>0</v>
      </c>
      <c r="K78" s="245">
        <f>IF(ISNA(VLOOKUP($A78,DSSV!$A$7:$R$65536,IN_DTK!K$5,0))=FALSE,IF(K$8&lt;&gt;0,VLOOKUP($A78,DSSV!$A$7:$R$65536,IN_DTK!K$5,0),""),"")</f>
        <v>0</v>
      </c>
      <c r="L78" s="245">
        <f>IF(ISNA(VLOOKUP($A78,DSSV!$A$7:$R$65536,IN_DTK!L$5,0))=FALSE,IF(L$8&lt;&gt;0,VLOOKUP($A78,DSSV!$A$7:$R$65536,IN_DTK!L$5,0),""),"")</f>
        <v>0</v>
      </c>
      <c r="M78" s="245">
        <f>IF(ISNA(VLOOKUP($A78,DSSV!$A$7:$R$65536,IN_DTK!M$5,0))=FALSE,IF(M$8&lt;&gt;0,VLOOKUP($A78,DSSV!$A$7:$R$65536,IN_DTK!M$5,0),""),"")</f>
        <v>0</v>
      </c>
      <c r="N78" s="245">
        <f>IF(ISNA(VLOOKUP($A78,DSSV!$A$7:$R$65536,IN_DTK!N$5,0))=FALSE,IF(N$8&lt;&gt;0,VLOOKUP($A78,DSSV!$A$7:$R$65536,IN_DTK!N$5,0),""),"")</f>
        <v>0</v>
      </c>
      <c r="O78" s="245">
        <f>IF(ISNA(VLOOKUP($A78,DSSV!$A$7:$R$65536,IN_DTK!O$5,0))=FALSE,IF(O$8&lt;&gt;0,VLOOKUP($A78,DSSV!$A$7:$R$65536,IN_DTK!O$5,0),""),"")</f>
        <v>0</v>
      </c>
      <c r="P78" s="245">
        <f>IF(ISNA(VLOOKUP($A78,DSSV!$A$7:$R$65536,IN_DTK!P$5,0))=FALSE,IF(P$8&lt;&gt;0,VLOOKUP($A78,DSSV!$A$7:$R$65536,IN_DTK!P$5,0),""),"")</f>
        <v>0</v>
      </c>
      <c r="Q78" s="246">
        <f>IF(ISNA(VLOOKUP($A78,DSSV!$A$7:$R$65536,IN_DTK!Q$5,0))=FALSE,VLOOKUP($A78,DSSV!$A$7:$R$65536,IN_DTK!Q$5,0),"")</f>
        <v>0</v>
      </c>
      <c r="R78" s="237" t="str">
        <f>IF(ISNA(VLOOKUP($A78,DSSV!$A$7:$R$65536,IN_DTK!R$5,0))=FALSE,VLOOKUP($A78,DSSV!$A$7:$R$65536,IN_DTK!R$5,0),"")</f>
        <v>Không</v>
      </c>
      <c r="S78" s="247">
        <f>IF(ISNA(VLOOKUP($A78,DSSV!$A$7:$R$65536,IN_DTK!S$5,0))=FALSE,VLOOKUP($A78,DSSV!$A$7:$R$65536,IN_DTK!S$5,0),"")</f>
        <v>0</v>
      </c>
    </row>
    <row r="79" spans="1:19" s="213" customFormat="1" ht="20.25" customHeight="1">
      <c r="A79" s="211">
        <v>71</v>
      </c>
      <c r="B79" s="240">
        <f>--SUBTOTAL(2,C$6:C79)</f>
        <v>71</v>
      </c>
      <c r="C79" s="214">
        <f>IF(ISNA(VLOOKUP($A79,DSSV!$A$7:$R$65536,IN_DTK!C$5,0))=FALSE,VLOOKUP($A79,DSSV!$A$7:$R$65536,IN_DTK!C$5,0),"")</f>
        <v>2010348144</v>
      </c>
      <c r="D79" s="243" t="str">
        <f>IF(ISNA(VLOOKUP($A79,DSSV!$A$7:$R$65536,IN_DTK!D$5,0))=FALSE,VLOOKUP($A79,DSSV!$A$7:$R$65536,IN_DTK!D$5,0),"")</f>
        <v>Phan Thị Việt</v>
      </c>
      <c r="E79" s="244" t="str">
        <f>IF(ISNA(VLOOKUP($A79,DSSV!$A$7:$R$65536,IN_DTK!E$5,0))=FALSE,VLOOKUP($A79,DSSV!$A$7:$R$65536,IN_DTK!E$5,0),"")</f>
        <v>Hằng</v>
      </c>
      <c r="F79" s="249" t="str">
        <f>IF(ISNA(VLOOKUP($A79,DSSV!$A$7:$R$65536,IN_DTK!F$5,0))=FALSE,VLOOKUP($A79,DSSV!$A$7:$R$65536,IN_DTK!F$5,0),"")</f>
        <v>MTH 101 AI</v>
      </c>
      <c r="G79" s="249" t="str">
        <f>IF(ISNA(VLOOKUP($A79,DSSV!$A$7:$R$65536,IN_DTK!G$5,0))=FALSE,VLOOKUP($A79,DSSV!$A$7:$R$65536,IN_DTK!G$5,0),"")</f>
        <v>K20DLK</v>
      </c>
      <c r="H79" s="245">
        <f>IF(ISNA(VLOOKUP($A79,DSSV!$A$7:$R$65536,IN_DTK!H$5,0))=FALSE,IF(H$8&lt;&gt;0,VLOOKUP($A79,DSSV!$A$7:$R$65536,IN_DTK!H$5,0),""),"")</f>
        <v>0</v>
      </c>
      <c r="I79" s="245">
        <f>IF(ISNA(VLOOKUP($A79,DSSV!$A$7:$R$65536,IN_DTK!I$5,0))=FALSE,IF(I$8&lt;&gt;0,VLOOKUP($A79,DSSV!$A$7:$R$65536,IN_DTK!I$5,0),""),"")</f>
        <v>0</v>
      </c>
      <c r="J79" s="245">
        <f>IF(ISNA(VLOOKUP($A79,DSSV!$A$7:$R$65536,IN_DTK!J$5,0))=FALSE,IF(J$8&lt;&gt;0,VLOOKUP($A79,DSSV!$A$7:$R$65536,IN_DTK!J$5,0),""),"")</f>
        <v>0</v>
      </c>
      <c r="K79" s="245">
        <f>IF(ISNA(VLOOKUP($A79,DSSV!$A$7:$R$65536,IN_DTK!K$5,0))=FALSE,IF(K$8&lt;&gt;0,VLOOKUP($A79,DSSV!$A$7:$R$65536,IN_DTK!K$5,0),""),"")</f>
        <v>0</v>
      </c>
      <c r="L79" s="245">
        <f>IF(ISNA(VLOOKUP($A79,DSSV!$A$7:$R$65536,IN_DTK!L$5,0))=FALSE,IF(L$8&lt;&gt;0,VLOOKUP($A79,DSSV!$A$7:$R$65536,IN_DTK!L$5,0),""),"")</f>
        <v>0</v>
      </c>
      <c r="M79" s="245">
        <f>IF(ISNA(VLOOKUP($A79,DSSV!$A$7:$R$65536,IN_DTK!M$5,0))=FALSE,IF(M$8&lt;&gt;0,VLOOKUP($A79,DSSV!$A$7:$R$65536,IN_DTK!M$5,0),""),"")</f>
        <v>0</v>
      </c>
      <c r="N79" s="245">
        <f>IF(ISNA(VLOOKUP($A79,DSSV!$A$7:$R$65536,IN_DTK!N$5,0))=FALSE,IF(N$8&lt;&gt;0,VLOOKUP($A79,DSSV!$A$7:$R$65536,IN_DTK!N$5,0),""),"")</f>
        <v>0</v>
      </c>
      <c r="O79" s="245">
        <f>IF(ISNA(VLOOKUP($A79,DSSV!$A$7:$R$65536,IN_DTK!O$5,0))=FALSE,IF(O$8&lt;&gt;0,VLOOKUP($A79,DSSV!$A$7:$R$65536,IN_DTK!O$5,0),""),"")</f>
        <v>0</v>
      </c>
      <c r="P79" s="245">
        <f>IF(ISNA(VLOOKUP($A79,DSSV!$A$7:$R$65536,IN_DTK!P$5,0))=FALSE,IF(P$8&lt;&gt;0,VLOOKUP($A79,DSSV!$A$7:$R$65536,IN_DTK!P$5,0),""),"")</f>
        <v>0</v>
      </c>
      <c r="Q79" s="246">
        <f>IF(ISNA(VLOOKUP($A79,DSSV!$A$7:$R$65536,IN_DTK!Q$5,0))=FALSE,VLOOKUP($A79,DSSV!$A$7:$R$65536,IN_DTK!Q$5,0),"")</f>
        <v>0</v>
      </c>
      <c r="R79" s="237" t="str">
        <f>IF(ISNA(VLOOKUP($A79,DSSV!$A$7:$R$65536,IN_DTK!R$5,0))=FALSE,VLOOKUP($A79,DSSV!$A$7:$R$65536,IN_DTK!R$5,0),"")</f>
        <v>Không</v>
      </c>
      <c r="S79" s="247">
        <f>IF(ISNA(VLOOKUP($A79,DSSV!$A$7:$R$65536,IN_DTK!S$5,0))=FALSE,VLOOKUP($A79,DSSV!$A$7:$R$65536,IN_DTK!S$5,0),"")</f>
        <v>0</v>
      </c>
    </row>
    <row r="80" spans="1:19" s="213" customFormat="1" ht="20.25" customHeight="1">
      <c r="A80" s="211">
        <v>72</v>
      </c>
      <c r="B80" s="240">
        <f>--SUBTOTAL(2,C$6:C80)</f>
        <v>72</v>
      </c>
      <c r="C80" s="214">
        <f>IF(ISNA(VLOOKUP($A80,DSSV!$A$7:$R$65536,IN_DTK!C$5,0))=FALSE,VLOOKUP($A80,DSSV!$A$7:$R$65536,IN_DTK!C$5,0),"")</f>
        <v>2020715044</v>
      </c>
      <c r="D80" s="243" t="str">
        <f>IF(ISNA(VLOOKUP($A80,DSSV!$A$7:$R$65536,IN_DTK!D$5,0))=FALSE,VLOOKUP($A80,DSSV!$A$7:$R$65536,IN_DTK!D$5,0),"")</f>
        <v>Lê Thị Hồng</v>
      </c>
      <c r="E80" s="244" t="str">
        <f>IF(ISNA(VLOOKUP($A80,DSSV!$A$7:$R$65536,IN_DTK!E$5,0))=FALSE,VLOOKUP($A80,DSSV!$A$7:$R$65536,IN_DTK!E$5,0),"")</f>
        <v>Hạnh</v>
      </c>
      <c r="F80" s="249" t="str">
        <f>IF(ISNA(VLOOKUP($A80,DSSV!$A$7:$R$65536,IN_DTK!F$5,0))=FALSE,VLOOKUP($A80,DSSV!$A$7:$R$65536,IN_DTK!F$5,0),"")</f>
        <v>MTH 101 U</v>
      </c>
      <c r="G80" s="249" t="str">
        <f>IF(ISNA(VLOOKUP($A80,DSSV!$A$7:$R$65536,IN_DTK!G$5,0))=FALSE,VLOOKUP($A80,DSSV!$A$7:$R$65536,IN_DTK!G$5,0),"")</f>
        <v>K20PSU-DLK</v>
      </c>
      <c r="H80" s="245">
        <f>IF(ISNA(VLOOKUP($A80,DSSV!$A$7:$R$65536,IN_DTK!H$5,0))=FALSE,IF(H$8&lt;&gt;0,VLOOKUP($A80,DSSV!$A$7:$R$65536,IN_DTK!H$5,0),""),"")</f>
        <v>0</v>
      </c>
      <c r="I80" s="245">
        <f>IF(ISNA(VLOOKUP($A80,DSSV!$A$7:$R$65536,IN_DTK!I$5,0))=FALSE,IF(I$8&lt;&gt;0,VLOOKUP($A80,DSSV!$A$7:$R$65536,IN_DTK!I$5,0),""),"")</f>
        <v>0</v>
      </c>
      <c r="J80" s="245">
        <f>IF(ISNA(VLOOKUP($A80,DSSV!$A$7:$R$65536,IN_DTK!J$5,0))=FALSE,IF(J$8&lt;&gt;0,VLOOKUP($A80,DSSV!$A$7:$R$65536,IN_DTK!J$5,0),""),"")</f>
        <v>0</v>
      </c>
      <c r="K80" s="245">
        <f>IF(ISNA(VLOOKUP($A80,DSSV!$A$7:$R$65536,IN_DTK!K$5,0))=FALSE,IF(K$8&lt;&gt;0,VLOOKUP($A80,DSSV!$A$7:$R$65536,IN_DTK!K$5,0),""),"")</f>
        <v>0</v>
      </c>
      <c r="L80" s="245">
        <f>IF(ISNA(VLOOKUP($A80,DSSV!$A$7:$R$65536,IN_DTK!L$5,0))=FALSE,IF(L$8&lt;&gt;0,VLOOKUP($A80,DSSV!$A$7:$R$65536,IN_DTK!L$5,0),""),"")</f>
        <v>0</v>
      </c>
      <c r="M80" s="245">
        <f>IF(ISNA(VLOOKUP($A80,DSSV!$A$7:$R$65536,IN_DTK!M$5,0))=FALSE,IF(M$8&lt;&gt;0,VLOOKUP($A80,DSSV!$A$7:$R$65536,IN_DTK!M$5,0),""),"")</f>
        <v>0</v>
      </c>
      <c r="N80" s="245">
        <f>IF(ISNA(VLOOKUP($A80,DSSV!$A$7:$R$65536,IN_DTK!N$5,0))=FALSE,IF(N$8&lt;&gt;0,VLOOKUP($A80,DSSV!$A$7:$R$65536,IN_DTK!N$5,0),""),"")</f>
        <v>0</v>
      </c>
      <c r="O80" s="245">
        <f>IF(ISNA(VLOOKUP($A80,DSSV!$A$7:$R$65536,IN_DTK!O$5,0))=FALSE,IF(O$8&lt;&gt;0,VLOOKUP($A80,DSSV!$A$7:$R$65536,IN_DTK!O$5,0),""),"")</f>
        <v>0</v>
      </c>
      <c r="P80" s="245">
        <f>IF(ISNA(VLOOKUP($A80,DSSV!$A$7:$R$65536,IN_DTK!P$5,0))=FALSE,IF(P$8&lt;&gt;0,VLOOKUP($A80,DSSV!$A$7:$R$65536,IN_DTK!P$5,0),""),"")</f>
        <v>0</v>
      </c>
      <c r="Q80" s="246">
        <f>IF(ISNA(VLOOKUP($A80,DSSV!$A$7:$R$65536,IN_DTK!Q$5,0))=FALSE,VLOOKUP($A80,DSSV!$A$7:$R$65536,IN_DTK!Q$5,0),"")</f>
        <v>0</v>
      </c>
      <c r="R80" s="237" t="str">
        <f>IF(ISNA(VLOOKUP($A80,DSSV!$A$7:$R$65536,IN_DTK!R$5,0))=FALSE,VLOOKUP($A80,DSSV!$A$7:$R$65536,IN_DTK!R$5,0),"")</f>
        <v>Không</v>
      </c>
      <c r="S80" s="247" t="str">
        <f>IF(ISNA(VLOOKUP($A80,DSSV!$A$7:$R$65536,IN_DTK!S$5,0))=FALSE,VLOOKUP($A80,DSSV!$A$7:$R$65536,IN_DTK!S$5,0),"")</f>
        <v>Nợ LP</v>
      </c>
    </row>
    <row r="81" spans="1:19" s="213" customFormat="1" ht="20.25" customHeight="1">
      <c r="A81" s="211">
        <v>73</v>
      </c>
      <c r="B81" s="240">
        <f>--SUBTOTAL(2,C$6:C81)</f>
        <v>73</v>
      </c>
      <c r="C81" s="214">
        <f>IF(ISNA(VLOOKUP($A81,DSSV!$A$7:$R$65536,IN_DTK!C$5,0))=FALSE,VLOOKUP($A81,DSSV!$A$7:$R$65536,IN_DTK!C$5,0),"")</f>
        <v>2021215105</v>
      </c>
      <c r="D81" s="243" t="str">
        <f>IF(ISNA(VLOOKUP($A81,DSSV!$A$7:$R$65536,IN_DTK!D$5,0))=FALSE,VLOOKUP($A81,DSSV!$A$7:$R$65536,IN_DTK!D$5,0),"")</f>
        <v>Trần Văn</v>
      </c>
      <c r="E81" s="244" t="str">
        <f>IF(ISNA(VLOOKUP($A81,DSSV!$A$7:$R$65536,IN_DTK!E$5,0))=FALSE,VLOOKUP($A81,DSSV!$A$7:$R$65536,IN_DTK!E$5,0),"")</f>
        <v>Hạnh</v>
      </c>
      <c r="F81" s="249" t="str">
        <f>IF(ISNA(VLOOKUP($A81,DSSV!$A$7:$R$65536,IN_DTK!F$5,0))=FALSE,VLOOKUP($A81,DSSV!$A$7:$R$65536,IN_DTK!F$5,0),"")</f>
        <v>MTH 101 AE</v>
      </c>
      <c r="G81" s="249" t="str">
        <f>IF(ISNA(VLOOKUP($A81,DSSV!$A$7:$R$65536,IN_DTK!G$5,0))=FALSE,VLOOKUP($A81,DSSV!$A$7:$R$65536,IN_DTK!G$5,0),"")</f>
        <v>K20QTH</v>
      </c>
      <c r="H81" s="245">
        <f>IF(ISNA(VLOOKUP($A81,DSSV!$A$7:$R$65536,IN_DTK!H$5,0))=FALSE,IF(H$8&lt;&gt;0,VLOOKUP($A81,DSSV!$A$7:$R$65536,IN_DTK!H$5,0),""),"")</f>
        <v>0</v>
      </c>
      <c r="I81" s="245">
        <f>IF(ISNA(VLOOKUP($A81,DSSV!$A$7:$R$65536,IN_DTK!I$5,0))=FALSE,IF(I$8&lt;&gt;0,VLOOKUP($A81,DSSV!$A$7:$R$65536,IN_DTK!I$5,0),""),"")</f>
        <v>0</v>
      </c>
      <c r="J81" s="245">
        <f>IF(ISNA(VLOOKUP($A81,DSSV!$A$7:$R$65536,IN_DTK!J$5,0))=FALSE,IF(J$8&lt;&gt;0,VLOOKUP($A81,DSSV!$A$7:$R$65536,IN_DTK!J$5,0),""),"")</f>
        <v>0</v>
      </c>
      <c r="K81" s="245">
        <f>IF(ISNA(VLOOKUP($A81,DSSV!$A$7:$R$65536,IN_DTK!K$5,0))=FALSE,IF(K$8&lt;&gt;0,VLOOKUP($A81,DSSV!$A$7:$R$65536,IN_DTK!K$5,0),""),"")</f>
        <v>0</v>
      </c>
      <c r="L81" s="245">
        <f>IF(ISNA(VLOOKUP($A81,DSSV!$A$7:$R$65536,IN_DTK!L$5,0))=FALSE,IF(L$8&lt;&gt;0,VLOOKUP($A81,DSSV!$A$7:$R$65536,IN_DTK!L$5,0),""),"")</f>
        <v>0</v>
      </c>
      <c r="M81" s="245">
        <f>IF(ISNA(VLOOKUP($A81,DSSV!$A$7:$R$65536,IN_DTK!M$5,0))=FALSE,IF(M$8&lt;&gt;0,VLOOKUP($A81,DSSV!$A$7:$R$65536,IN_DTK!M$5,0),""),"")</f>
        <v>0</v>
      </c>
      <c r="N81" s="245">
        <f>IF(ISNA(VLOOKUP($A81,DSSV!$A$7:$R$65536,IN_DTK!N$5,0))=FALSE,IF(N$8&lt;&gt;0,VLOOKUP($A81,DSSV!$A$7:$R$65536,IN_DTK!N$5,0),""),"")</f>
        <v>0</v>
      </c>
      <c r="O81" s="245">
        <f>IF(ISNA(VLOOKUP($A81,DSSV!$A$7:$R$65536,IN_DTK!O$5,0))=FALSE,IF(O$8&lt;&gt;0,VLOOKUP($A81,DSSV!$A$7:$R$65536,IN_DTK!O$5,0),""),"")</f>
        <v>0</v>
      </c>
      <c r="P81" s="245">
        <f>IF(ISNA(VLOOKUP($A81,DSSV!$A$7:$R$65536,IN_DTK!P$5,0))=FALSE,IF(P$8&lt;&gt;0,VLOOKUP($A81,DSSV!$A$7:$R$65536,IN_DTK!P$5,0),""),"")</f>
        <v>0</v>
      </c>
      <c r="Q81" s="246">
        <f>IF(ISNA(VLOOKUP($A81,DSSV!$A$7:$R$65536,IN_DTK!Q$5,0))=FALSE,VLOOKUP($A81,DSSV!$A$7:$R$65536,IN_DTK!Q$5,0),"")</f>
        <v>0</v>
      </c>
      <c r="R81" s="237" t="str">
        <f>IF(ISNA(VLOOKUP($A81,DSSV!$A$7:$R$65536,IN_DTK!R$5,0))=FALSE,VLOOKUP($A81,DSSV!$A$7:$R$65536,IN_DTK!R$5,0),"")</f>
        <v>Không</v>
      </c>
      <c r="S81" s="247" t="str">
        <f>IF(ISNA(VLOOKUP($A81,DSSV!$A$7:$R$65536,IN_DTK!S$5,0))=FALSE,VLOOKUP($A81,DSSV!$A$7:$R$65536,IN_DTK!S$5,0),"")</f>
        <v>Nợ LP</v>
      </c>
    </row>
    <row r="82" spans="1:19" s="213" customFormat="1" ht="20.25" customHeight="1">
      <c r="A82" s="211">
        <v>74</v>
      </c>
      <c r="B82" s="240">
        <f>--SUBTOTAL(2,C$6:C82)</f>
        <v>74</v>
      </c>
      <c r="C82" s="214">
        <f>IF(ISNA(VLOOKUP($A82,DSSV!$A$7:$R$65536,IN_DTK!C$5,0))=FALSE,VLOOKUP($A82,DSSV!$A$7:$R$65536,IN_DTK!C$5,0),"")</f>
        <v>2020213388</v>
      </c>
      <c r="D82" s="243" t="str">
        <f>IF(ISNA(VLOOKUP($A82,DSSV!$A$7:$R$65536,IN_DTK!D$5,0))=FALSE,VLOOKUP($A82,DSSV!$A$7:$R$65536,IN_DTK!D$5,0),"")</f>
        <v>Hà Thị Thu</v>
      </c>
      <c r="E82" s="244" t="str">
        <f>IF(ISNA(VLOOKUP($A82,DSSV!$A$7:$R$65536,IN_DTK!E$5,0))=FALSE,VLOOKUP($A82,DSSV!$A$7:$R$65536,IN_DTK!E$5,0),"")</f>
        <v>Hiền</v>
      </c>
      <c r="F82" s="249" t="str">
        <f>IF(ISNA(VLOOKUP($A82,DSSV!$A$7:$R$65536,IN_DTK!F$5,0))=FALSE,VLOOKUP($A82,DSSV!$A$7:$R$65536,IN_DTK!F$5,0),"")</f>
        <v>MTH 101 Y</v>
      </c>
      <c r="G82" s="249" t="str">
        <f>IF(ISNA(VLOOKUP($A82,DSSV!$A$7:$R$65536,IN_DTK!G$5,0))=FALSE,VLOOKUP($A82,DSSV!$A$7:$R$65536,IN_DTK!G$5,0),"")</f>
        <v>K20PSU-QTH</v>
      </c>
      <c r="H82" s="245">
        <f>IF(ISNA(VLOOKUP($A82,DSSV!$A$7:$R$65536,IN_DTK!H$5,0))=FALSE,IF(H$8&lt;&gt;0,VLOOKUP($A82,DSSV!$A$7:$R$65536,IN_DTK!H$5,0),""),"")</f>
        <v>0</v>
      </c>
      <c r="I82" s="245">
        <f>IF(ISNA(VLOOKUP($A82,DSSV!$A$7:$R$65536,IN_DTK!I$5,0))=FALSE,IF(I$8&lt;&gt;0,VLOOKUP($A82,DSSV!$A$7:$R$65536,IN_DTK!I$5,0),""),"")</f>
        <v>0</v>
      </c>
      <c r="J82" s="245">
        <f>IF(ISNA(VLOOKUP($A82,DSSV!$A$7:$R$65536,IN_DTK!J$5,0))=FALSE,IF(J$8&lt;&gt;0,VLOOKUP($A82,DSSV!$A$7:$R$65536,IN_DTK!J$5,0),""),"")</f>
        <v>0</v>
      </c>
      <c r="K82" s="245">
        <f>IF(ISNA(VLOOKUP($A82,DSSV!$A$7:$R$65536,IN_DTK!K$5,0))=FALSE,IF(K$8&lt;&gt;0,VLOOKUP($A82,DSSV!$A$7:$R$65536,IN_DTK!K$5,0),""),"")</f>
        <v>0</v>
      </c>
      <c r="L82" s="245">
        <f>IF(ISNA(VLOOKUP($A82,DSSV!$A$7:$R$65536,IN_DTK!L$5,0))=FALSE,IF(L$8&lt;&gt;0,VLOOKUP($A82,DSSV!$A$7:$R$65536,IN_DTK!L$5,0),""),"")</f>
        <v>0</v>
      </c>
      <c r="M82" s="245">
        <f>IF(ISNA(VLOOKUP($A82,DSSV!$A$7:$R$65536,IN_DTK!M$5,0))=FALSE,IF(M$8&lt;&gt;0,VLOOKUP($A82,DSSV!$A$7:$R$65536,IN_DTK!M$5,0),""),"")</f>
        <v>0</v>
      </c>
      <c r="N82" s="245">
        <f>IF(ISNA(VLOOKUP($A82,DSSV!$A$7:$R$65536,IN_DTK!N$5,0))=FALSE,IF(N$8&lt;&gt;0,VLOOKUP($A82,DSSV!$A$7:$R$65536,IN_DTK!N$5,0),""),"")</f>
        <v>0</v>
      </c>
      <c r="O82" s="245">
        <f>IF(ISNA(VLOOKUP($A82,DSSV!$A$7:$R$65536,IN_DTK!O$5,0))=FALSE,IF(O$8&lt;&gt;0,VLOOKUP($A82,DSSV!$A$7:$R$65536,IN_DTK!O$5,0),""),"")</f>
        <v>0</v>
      </c>
      <c r="P82" s="245">
        <f>IF(ISNA(VLOOKUP($A82,DSSV!$A$7:$R$65536,IN_DTK!P$5,0))=FALSE,IF(P$8&lt;&gt;0,VLOOKUP($A82,DSSV!$A$7:$R$65536,IN_DTK!P$5,0),""),"")</f>
        <v>0</v>
      </c>
      <c r="Q82" s="246">
        <f>IF(ISNA(VLOOKUP($A82,DSSV!$A$7:$R$65536,IN_DTK!Q$5,0))=FALSE,VLOOKUP($A82,DSSV!$A$7:$R$65536,IN_DTK!Q$5,0),"")</f>
        <v>0</v>
      </c>
      <c r="R82" s="237" t="str">
        <f>IF(ISNA(VLOOKUP($A82,DSSV!$A$7:$R$65536,IN_DTK!R$5,0))=FALSE,VLOOKUP($A82,DSSV!$A$7:$R$65536,IN_DTK!R$5,0),"")</f>
        <v>Không</v>
      </c>
      <c r="S82" s="247">
        <f>IF(ISNA(VLOOKUP($A82,DSSV!$A$7:$R$65536,IN_DTK!S$5,0))=FALSE,VLOOKUP($A82,DSSV!$A$7:$R$65536,IN_DTK!S$5,0),"")</f>
        <v>0</v>
      </c>
    </row>
    <row r="83" spans="1:19" s="213" customFormat="1" ht="20.25" customHeight="1">
      <c r="A83" s="211">
        <v>75</v>
      </c>
      <c r="B83" s="240">
        <f>--SUBTOTAL(2,C$6:C83)</f>
        <v>75</v>
      </c>
      <c r="C83" s="214">
        <f>IF(ISNA(VLOOKUP($A83,DSSV!$A$7:$R$65536,IN_DTK!C$5,0))=FALSE,VLOOKUP($A83,DSSV!$A$7:$R$65536,IN_DTK!C$5,0),"")</f>
        <v>2020255697</v>
      </c>
      <c r="D83" s="243" t="str">
        <f>IF(ISNA(VLOOKUP($A83,DSSV!$A$7:$R$65536,IN_DTK!D$5,0))=FALSE,VLOOKUP($A83,DSSV!$A$7:$R$65536,IN_DTK!D$5,0),"")</f>
        <v>Phan Thị Diệu</v>
      </c>
      <c r="E83" s="244" t="str">
        <f>IF(ISNA(VLOOKUP($A83,DSSV!$A$7:$R$65536,IN_DTK!E$5,0))=FALSE,VLOOKUP($A83,DSSV!$A$7:$R$65536,IN_DTK!E$5,0),"")</f>
        <v>Hiền</v>
      </c>
      <c r="F83" s="249" t="str">
        <f>IF(ISNA(VLOOKUP($A83,DSSV!$A$7:$R$65536,IN_DTK!F$5,0))=FALSE,VLOOKUP($A83,DSSV!$A$7:$R$65536,IN_DTK!F$5,0),"")</f>
        <v>MTH 101 M</v>
      </c>
      <c r="G83" s="249" t="str">
        <f>IF(ISNA(VLOOKUP($A83,DSSV!$A$7:$R$65536,IN_DTK!G$5,0))=FALSE,VLOOKUP($A83,DSSV!$A$7:$R$65536,IN_DTK!G$5,0),"")</f>
        <v>K20KKT</v>
      </c>
      <c r="H83" s="245">
        <f>IF(ISNA(VLOOKUP($A83,DSSV!$A$7:$R$65536,IN_DTK!H$5,0))=FALSE,IF(H$8&lt;&gt;0,VLOOKUP($A83,DSSV!$A$7:$R$65536,IN_DTK!H$5,0),""),"")</f>
        <v>0</v>
      </c>
      <c r="I83" s="245">
        <f>IF(ISNA(VLOOKUP($A83,DSSV!$A$7:$R$65536,IN_DTK!I$5,0))=FALSE,IF(I$8&lt;&gt;0,VLOOKUP($A83,DSSV!$A$7:$R$65536,IN_DTK!I$5,0),""),"")</f>
        <v>0</v>
      </c>
      <c r="J83" s="245">
        <f>IF(ISNA(VLOOKUP($A83,DSSV!$A$7:$R$65536,IN_DTK!J$5,0))=FALSE,IF(J$8&lt;&gt;0,VLOOKUP($A83,DSSV!$A$7:$R$65536,IN_DTK!J$5,0),""),"")</f>
        <v>0</v>
      </c>
      <c r="K83" s="245">
        <f>IF(ISNA(VLOOKUP($A83,DSSV!$A$7:$R$65536,IN_DTK!K$5,0))=FALSE,IF(K$8&lt;&gt;0,VLOOKUP($A83,DSSV!$A$7:$R$65536,IN_DTK!K$5,0),""),"")</f>
        <v>0</v>
      </c>
      <c r="L83" s="245">
        <f>IF(ISNA(VLOOKUP($A83,DSSV!$A$7:$R$65536,IN_DTK!L$5,0))=FALSE,IF(L$8&lt;&gt;0,VLOOKUP($A83,DSSV!$A$7:$R$65536,IN_DTK!L$5,0),""),"")</f>
        <v>0</v>
      </c>
      <c r="M83" s="245">
        <f>IF(ISNA(VLOOKUP($A83,DSSV!$A$7:$R$65536,IN_DTK!M$5,0))=FALSE,IF(M$8&lt;&gt;0,VLOOKUP($A83,DSSV!$A$7:$R$65536,IN_DTK!M$5,0),""),"")</f>
        <v>0</v>
      </c>
      <c r="N83" s="245">
        <f>IF(ISNA(VLOOKUP($A83,DSSV!$A$7:$R$65536,IN_DTK!N$5,0))=FALSE,IF(N$8&lt;&gt;0,VLOOKUP($A83,DSSV!$A$7:$R$65536,IN_DTK!N$5,0),""),"")</f>
        <v>0</v>
      </c>
      <c r="O83" s="245">
        <f>IF(ISNA(VLOOKUP($A83,DSSV!$A$7:$R$65536,IN_DTK!O$5,0))=FALSE,IF(O$8&lt;&gt;0,VLOOKUP($A83,DSSV!$A$7:$R$65536,IN_DTK!O$5,0),""),"")</f>
        <v>0</v>
      </c>
      <c r="P83" s="245">
        <f>IF(ISNA(VLOOKUP($A83,DSSV!$A$7:$R$65536,IN_DTK!P$5,0))=FALSE,IF(P$8&lt;&gt;0,VLOOKUP($A83,DSSV!$A$7:$R$65536,IN_DTK!P$5,0),""),"")</f>
        <v>0</v>
      </c>
      <c r="Q83" s="246">
        <f>IF(ISNA(VLOOKUP($A83,DSSV!$A$7:$R$65536,IN_DTK!Q$5,0))=FALSE,VLOOKUP($A83,DSSV!$A$7:$R$65536,IN_DTK!Q$5,0),"")</f>
        <v>0</v>
      </c>
      <c r="R83" s="237" t="str">
        <f>IF(ISNA(VLOOKUP($A83,DSSV!$A$7:$R$65536,IN_DTK!R$5,0))=FALSE,VLOOKUP($A83,DSSV!$A$7:$R$65536,IN_DTK!R$5,0),"")</f>
        <v>Không</v>
      </c>
      <c r="S83" s="247">
        <f>IF(ISNA(VLOOKUP($A83,DSSV!$A$7:$R$65536,IN_DTK!S$5,0))=FALSE,VLOOKUP($A83,DSSV!$A$7:$R$65536,IN_DTK!S$5,0),"")</f>
        <v>0</v>
      </c>
    </row>
    <row r="84" spans="1:19" s="213" customFormat="1" ht="20.25" customHeight="1">
      <c r="A84" s="211">
        <v>76</v>
      </c>
      <c r="B84" s="240">
        <f>--SUBTOTAL(2,C$6:C84)</f>
        <v>76</v>
      </c>
      <c r="C84" s="214">
        <f>IF(ISNA(VLOOKUP($A84,DSSV!$A$7:$R$65536,IN_DTK!C$5,0))=FALSE,VLOOKUP($A84,DSSV!$A$7:$R$65536,IN_DTK!C$5,0),"")</f>
        <v>2021263896</v>
      </c>
      <c r="D84" s="243" t="str">
        <f>IF(ISNA(VLOOKUP($A84,DSSV!$A$7:$R$65536,IN_DTK!D$5,0))=FALSE,VLOOKUP($A84,DSSV!$A$7:$R$65536,IN_DTK!D$5,0),"")</f>
        <v xml:space="preserve">Nguyễn </v>
      </c>
      <c r="E84" s="244" t="str">
        <f>IF(ISNA(VLOOKUP($A84,DSSV!$A$7:$R$65536,IN_DTK!E$5,0))=FALSE,VLOOKUP($A84,DSSV!$A$7:$R$65536,IN_DTK!E$5,0),"")</f>
        <v>Hiếu</v>
      </c>
      <c r="F84" s="249" t="str">
        <f>IF(ISNA(VLOOKUP($A84,DSSV!$A$7:$R$65536,IN_DTK!F$5,0))=FALSE,VLOOKUP($A84,DSSV!$A$7:$R$65536,IN_DTK!F$5,0),"")</f>
        <v>MTH 101 I</v>
      </c>
      <c r="G84" s="249" t="str">
        <f>IF(ISNA(VLOOKUP($A84,DSSV!$A$7:$R$65536,IN_DTK!G$5,0))=FALSE,VLOOKUP($A84,DSSV!$A$7:$R$65536,IN_DTK!G$5,0),"")</f>
        <v>K20KDN</v>
      </c>
      <c r="H84" s="245">
        <f>IF(ISNA(VLOOKUP($A84,DSSV!$A$7:$R$65536,IN_DTK!H$5,0))=FALSE,IF(H$8&lt;&gt;0,VLOOKUP($A84,DSSV!$A$7:$R$65536,IN_DTK!H$5,0),""),"")</f>
        <v>0</v>
      </c>
      <c r="I84" s="245">
        <f>IF(ISNA(VLOOKUP($A84,DSSV!$A$7:$R$65536,IN_DTK!I$5,0))=FALSE,IF(I$8&lt;&gt;0,VLOOKUP($A84,DSSV!$A$7:$R$65536,IN_DTK!I$5,0),""),"")</f>
        <v>0</v>
      </c>
      <c r="J84" s="245">
        <f>IF(ISNA(VLOOKUP($A84,DSSV!$A$7:$R$65536,IN_DTK!J$5,0))=FALSE,IF(J$8&lt;&gt;0,VLOOKUP($A84,DSSV!$A$7:$R$65536,IN_DTK!J$5,0),""),"")</f>
        <v>0</v>
      </c>
      <c r="K84" s="245">
        <f>IF(ISNA(VLOOKUP($A84,DSSV!$A$7:$R$65536,IN_DTK!K$5,0))=FALSE,IF(K$8&lt;&gt;0,VLOOKUP($A84,DSSV!$A$7:$R$65536,IN_DTK!K$5,0),""),"")</f>
        <v>0</v>
      </c>
      <c r="L84" s="245">
        <f>IF(ISNA(VLOOKUP($A84,DSSV!$A$7:$R$65536,IN_DTK!L$5,0))=FALSE,IF(L$8&lt;&gt;0,VLOOKUP($A84,DSSV!$A$7:$R$65536,IN_DTK!L$5,0),""),"")</f>
        <v>0</v>
      </c>
      <c r="M84" s="245">
        <f>IF(ISNA(VLOOKUP($A84,DSSV!$A$7:$R$65536,IN_DTK!M$5,0))=FALSE,IF(M$8&lt;&gt;0,VLOOKUP($A84,DSSV!$A$7:$R$65536,IN_DTK!M$5,0),""),"")</f>
        <v>0</v>
      </c>
      <c r="N84" s="245">
        <f>IF(ISNA(VLOOKUP($A84,DSSV!$A$7:$R$65536,IN_DTK!N$5,0))=FALSE,IF(N$8&lt;&gt;0,VLOOKUP($A84,DSSV!$A$7:$R$65536,IN_DTK!N$5,0),""),"")</f>
        <v>0</v>
      </c>
      <c r="O84" s="245">
        <f>IF(ISNA(VLOOKUP($A84,DSSV!$A$7:$R$65536,IN_DTK!O$5,0))=FALSE,IF(O$8&lt;&gt;0,VLOOKUP($A84,DSSV!$A$7:$R$65536,IN_DTK!O$5,0),""),"")</f>
        <v>0</v>
      </c>
      <c r="P84" s="245">
        <f>IF(ISNA(VLOOKUP($A84,DSSV!$A$7:$R$65536,IN_DTK!P$5,0))=FALSE,IF(P$8&lt;&gt;0,VLOOKUP($A84,DSSV!$A$7:$R$65536,IN_DTK!P$5,0),""),"")</f>
        <v>0</v>
      </c>
      <c r="Q84" s="246">
        <f>IF(ISNA(VLOOKUP($A84,DSSV!$A$7:$R$65536,IN_DTK!Q$5,0))=FALSE,VLOOKUP($A84,DSSV!$A$7:$R$65536,IN_DTK!Q$5,0),"")</f>
        <v>0</v>
      </c>
      <c r="R84" s="237" t="str">
        <f>IF(ISNA(VLOOKUP($A84,DSSV!$A$7:$R$65536,IN_DTK!R$5,0))=FALSE,VLOOKUP($A84,DSSV!$A$7:$R$65536,IN_DTK!R$5,0),"")</f>
        <v>Không</v>
      </c>
      <c r="S84" s="247">
        <f>IF(ISNA(VLOOKUP($A84,DSSV!$A$7:$R$65536,IN_DTK!S$5,0))=FALSE,VLOOKUP($A84,DSSV!$A$7:$R$65536,IN_DTK!S$5,0),"")</f>
        <v>0</v>
      </c>
    </row>
    <row r="85" spans="1:19" s="213" customFormat="1" ht="20.25" customHeight="1">
      <c r="A85" s="211">
        <v>77</v>
      </c>
      <c r="B85" s="240">
        <f>--SUBTOTAL(2,C$6:C85)</f>
        <v>77</v>
      </c>
      <c r="C85" s="214">
        <f>IF(ISNA(VLOOKUP($A85,DSSV!$A$7:$R$65536,IN_DTK!C$5,0))=FALSE,VLOOKUP($A85,DSSV!$A$7:$R$65536,IN_DTK!C$5,0),"")</f>
        <v>2021350947</v>
      </c>
      <c r="D85" s="243" t="str">
        <f>IF(ISNA(VLOOKUP($A85,DSSV!$A$7:$R$65536,IN_DTK!D$5,0))=FALSE,VLOOKUP($A85,DSSV!$A$7:$R$65536,IN_DTK!D$5,0),"")</f>
        <v>Vũ Trung</v>
      </c>
      <c r="E85" s="244" t="str">
        <f>IF(ISNA(VLOOKUP($A85,DSSV!$A$7:$R$65536,IN_DTK!E$5,0))=FALSE,VLOOKUP($A85,DSSV!$A$7:$R$65536,IN_DTK!E$5,0),"")</f>
        <v>Hiếu</v>
      </c>
      <c r="F85" s="249" t="str">
        <f>IF(ISNA(VLOOKUP($A85,DSSV!$A$7:$R$65536,IN_DTK!F$5,0))=FALSE,VLOOKUP($A85,DSSV!$A$7:$R$65536,IN_DTK!F$5,0),"")</f>
        <v>MTH 101 Y</v>
      </c>
      <c r="G85" s="249" t="str">
        <f>IF(ISNA(VLOOKUP($A85,DSSV!$A$7:$R$65536,IN_DTK!G$5,0))=FALSE,VLOOKUP($A85,DSSV!$A$7:$R$65536,IN_DTK!G$5,0),"")</f>
        <v>K20PSU-QTH</v>
      </c>
      <c r="H85" s="245">
        <f>IF(ISNA(VLOOKUP($A85,DSSV!$A$7:$R$65536,IN_DTK!H$5,0))=FALSE,IF(H$8&lt;&gt;0,VLOOKUP($A85,DSSV!$A$7:$R$65536,IN_DTK!H$5,0),""),"")</f>
        <v>0</v>
      </c>
      <c r="I85" s="245">
        <f>IF(ISNA(VLOOKUP($A85,DSSV!$A$7:$R$65536,IN_DTK!I$5,0))=FALSE,IF(I$8&lt;&gt;0,VLOOKUP($A85,DSSV!$A$7:$R$65536,IN_DTK!I$5,0),""),"")</f>
        <v>0</v>
      </c>
      <c r="J85" s="245">
        <f>IF(ISNA(VLOOKUP($A85,DSSV!$A$7:$R$65536,IN_DTK!J$5,0))=FALSE,IF(J$8&lt;&gt;0,VLOOKUP($A85,DSSV!$A$7:$R$65536,IN_DTK!J$5,0),""),"")</f>
        <v>0</v>
      </c>
      <c r="K85" s="245">
        <f>IF(ISNA(VLOOKUP($A85,DSSV!$A$7:$R$65536,IN_DTK!K$5,0))=FALSE,IF(K$8&lt;&gt;0,VLOOKUP($A85,DSSV!$A$7:$R$65536,IN_DTK!K$5,0),""),"")</f>
        <v>0</v>
      </c>
      <c r="L85" s="245">
        <f>IF(ISNA(VLOOKUP($A85,DSSV!$A$7:$R$65536,IN_DTK!L$5,0))=FALSE,IF(L$8&lt;&gt;0,VLOOKUP($A85,DSSV!$A$7:$R$65536,IN_DTK!L$5,0),""),"")</f>
        <v>0</v>
      </c>
      <c r="M85" s="245">
        <f>IF(ISNA(VLOOKUP($A85,DSSV!$A$7:$R$65536,IN_DTK!M$5,0))=FALSE,IF(M$8&lt;&gt;0,VLOOKUP($A85,DSSV!$A$7:$R$65536,IN_DTK!M$5,0),""),"")</f>
        <v>0</v>
      </c>
      <c r="N85" s="245">
        <f>IF(ISNA(VLOOKUP($A85,DSSV!$A$7:$R$65536,IN_DTK!N$5,0))=FALSE,IF(N$8&lt;&gt;0,VLOOKUP($A85,DSSV!$A$7:$R$65536,IN_DTK!N$5,0),""),"")</f>
        <v>0</v>
      </c>
      <c r="O85" s="245">
        <f>IF(ISNA(VLOOKUP($A85,DSSV!$A$7:$R$65536,IN_DTK!O$5,0))=FALSE,IF(O$8&lt;&gt;0,VLOOKUP($A85,DSSV!$A$7:$R$65536,IN_DTK!O$5,0),""),"")</f>
        <v>0</v>
      </c>
      <c r="P85" s="245">
        <f>IF(ISNA(VLOOKUP($A85,DSSV!$A$7:$R$65536,IN_DTK!P$5,0))=FALSE,IF(P$8&lt;&gt;0,VLOOKUP($A85,DSSV!$A$7:$R$65536,IN_DTK!P$5,0),""),"")</f>
        <v>0</v>
      </c>
      <c r="Q85" s="246">
        <f>IF(ISNA(VLOOKUP($A85,DSSV!$A$7:$R$65536,IN_DTK!Q$5,0))=FALSE,VLOOKUP($A85,DSSV!$A$7:$R$65536,IN_DTK!Q$5,0),"")</f>
        <v>0</v>
      </c>
      <c r="R85" s="237" t="str">
        <f>IF(ISNA(VLOOKUP($A85,DSSV!$A$7:$R$65536,IN_DTK!R$5,0))=FALSE,VLOOKUP($A85,DSSV!$A$7:$R$65536,IN_DTK!R$5,0),"")</f>
        <v>Không</v>
      </c>
      <c r="S85" s="247" t="str">
        <f>IF(ISNA(VLOOKUP($A85,DSSV!$A$7:$R$65536,IN_DTK!S$5,0))=FALSE,VLOOKUP($A85,DSSV!$A$7:$R$65536,IN_DTK!S$5,0),"")</f>
        <v>Nợ LP</v>
      </c>
    </row>
    <row r="86" spans="1:19" s="213" customFormat="1" ht="20.25" customHeight="1">
      <c r="A86" s="211">
        <v>78</v>
      </c>
      <c r="B86" s="240">
        <f>--SUBTOTAL(2,C$6:C86)</f>
        <v>78</v>
      </c>
      <c r="C86" s="214">
        <f>IF(ISNA(VLOOKUP($A86,DSSV!$A$7:$R$65536,IN_DTK!C$5,0))=FALSE,VLOOKUP($A86,DSSV!$A$7:$R$65536,IN_DTK!C$5,0),"")</f>
        <v>2020714839</v>
      </c>
      <c r="D86" s="243" t="str">
        <f>IF(ISNA(VLOOKUP($A86,DSSV!$A$7:$R$65536,IN_DTK!D$5,0))=FALSE,VLOOKUP($A86,DSSV!$A$7:$R$65536,IN_DTK!D$5,0),"")</f>
        <v>Nguyễn Thị</v>
      </c>
      <c r="E86" s="244" t="str">
        <f>IF(ISNA(VLOOKUP($A86,DSSV!$A$7:$R$65536,IN_DTK!E$5,0))=FALSE,VLOOKUP($A86,DSSV!$A$7:$R$65536,IN_DTK!E$5,0),"")</f>
        <v>Hoa</v>
      </c>
      <c r="F86" s="249" t="str">
        <f>IF(ISNA(VLOOKUP($A86,DSSV!$A$7:$R$65536,IN_DTK!F$5,0))=FALSE,VLOOKUP($A86,DSSV!$A$7:$R$65536,IN_DTK!F$5,0),"")</f>
        <v>MTH 101 AI</v>
      </c>
      <c r="G86" s="249" t="str">
        <f>IF(ISNA(VLOOKUP($A86,DSSV!$A$7:$R$65536,IN_DTK!G$5,0))=FALSE,VLOOKUP($A86,DSSV!$A$7:$R$65536,IN_DTK!G$5,0),"")</f>
        <v>K20DLK</v>
      </c>
      <c r="H86" s="245">
        <f>IF(ISNA(VLOOKUP($A86,DSSV!$A$7:$R$65536,IN_DTK!H$5,0))=FALSE,IF(H$8&lt;&gt;0,VLOOKUP($A86,DSSV!$A$7:$R$65536,IN_DTK!H$5,0),""),"")</f>
        <v>0</v>
      </c>
      <c r="I86" s="245">
        <f>IF(ISNA(VLOOKUP($A86,DSSV!$A$7:$R$65536,IN_DTK!I$5,0))=FALSE,IF(I$8&lt;&gt;0,VLOOKUP($A86,DSSV!$A$7:$R$65536,IN_DTK!I$5,0),""),"")</f>
        <v>0</v>
      </c>
      <c r="J86" s="245">
        <f>IF(ISNA(VLOOKUP($A86,DSSV!$A$7:$R$65536,IN_DTK!J$5,0))=FALSE,IF(J$8&lt;&gt;0,VLOOKUP($A86,DSSV!$A$7:$R$65536,IN_DTK!J$5,0),""),"")</f>
        <v>0</v>
      </c>
      <c r="K86" s="245">
        <f>IF(ISNA(VLOOKUP($A86,DSSV!$A$7:$R$65536,IN_DTK!K$5,0))=FALSE,IF(K$8&lt;&gt;0,VLOOKUP($A86,DSSV!$A$7:$R$65536,IN_DTK!K$5,0),""),"")</f>
        <v>0</v>
      </c>
      <c r="L86" s="245">
        <f>IF(ISNA(VLOOKUP($A86,DSSV!$A$7:$R$65536,IN_DTK!L$5,0))=FALSE,IF(L$8&lt;&gt;0,VLOOKUP($A86,DSSV!$A$7:$R$65536,IN_DTK!L$5,0),""),"")</f>
        <v>0</v>
      </c>
      <c r="M86" s="245">
        <f>IF(ISNA(VLOOKUP($A86,DSSV!$A$7:$R$65536,IN_DTK!M$5,0))=FALSE,IF(M$8&lt;&gt;0,VLOOKUP($A86,DSSV!$A$7:$R$65536,IN_DTK!M$5,0),""),"")</f>
        <v>0</v>
      </c>
      <c r="N86" s="245">
        <f>IF(ISNA(VLOOKUP($A86,DSSV!$A$7:$R$65536,IN_DTK!N$5,0))=FALSE,IF(N$8&lt;&gt;0,VLOOKUP($A86,DSSV!$A$7:$R$65536,IN_DTK!N$5,0),""),"")</f>
        <v>0</v>
      </c>
      <c r="O86" s="245">
        <f>IF(ISNA(VLOOKUP($A86,DSSV!$A$7:$R$65536,IN_DTK!O$5,0))=FALSE,IF(O$8&lt;&gt;0,VLOOKUP($A86,DSSV!$A$7:$R$65536,IN_DTK!O$5,0),""),"")</f>
        <v>0</v>
      </c>
      <c r="P86" s="245">
        <f>IF(ISNA(VLOOKUP($A86,DSSV!$A$7:$R$65536,IN_DTK!P$5,0))=FALSE,IF(P$8&lt;&gt;0,VLOOKUP($A86,DSSV!$A$7:$R$65536,IN_DTK!P$5,0),""),"")</f>
        <v>0</v>
      </c>
      <c r="Q86" s="246">
        <f>IF(ISNA(VLOOKUP($A86,DSSV!$A$7:$R$65536,IN_DTK!Q$5,0))=FALSE,VLOOKUP($A86,DSSV!$A$7:$R$65536,IN_DTK!Q$5,0),"")</f>
        <v>0</v>
      </c>
      <c r="R86" s="237" t="str">
        <f>IF(ISNA(VLOOKUP($A86,DSSV!$A$7:$R$65536,IN_DTK!R$5,0))=FALSE,VLOOKUP($A86,DSSV!$A$7:$R$65536,IN_DTK!R$5,0),"")</f>
        <v>Không</v>
      </c>
      <c r="S86" s="247" t="str">
        <f>IF(ISNA(VLOOKUP($A86,DSSV!$A$7:$R$65536,IN_DTK!S$5,0))=FALSE,VLOOKUP($A86,DSSV!$A$7:$R$65536,IN_DTK!S$5,0),"")</f>
        <v>Nợ LP</v>
      </c>
    </row>
    <row r="87" spans="1:19" s="213" customFormat="1" ht="20.25" customHeight="1">
      <c r="A87" s="211">
        <v>79</v>
      </c>
      <c r="B87" s="240">
        <f>--SUBTOTAL(2,C$6:C87)</f>
        <v>79</v>
      </c>
      <c r="C87" s="214">
        <f>IF(ISNA(VLOOKUP($A87,DSSV!$A$7:$R$65536,IN_DTK!C$5,0))=FALSE,VLOOKUP($A87,DSSV!$A$7:$R$65536,IN_DTK!C$5,0),"")</f>
        <v>2020267434</v>
      </c>
      <c r="D87" s="243" t="str">
        <f>IF(ISNA(VLOOKUP($A87,DSSV!$A$7:$R$65536,IN_DTK!D$5,0))=FALSE,VLOOKUP($A87,DSSV!$A$7:$R$65536,IN_DTK!D$5,0),"")</f>
        <v>Trịnh Thị</v>
      </c>
      <c r="E87" s="244" t="str">
        <f>IF(ISNA(VLOOKUP($A87,DSSV!$A$7:$R$65536,IN_DTK!E$5,0))=FALSE,VLOOKUP($A87,DSSV!$A$7:$R$65536,IN_DTK!E$5,0),"")</f>
        <v>Hòa</v>
      </c>
      <c r="F87" s="249" t="str">
        <f>IF(ISNA(VLOOKUP($A87,DSSV!$A$7:$R$65536,IN_DTK!F$5,0))=FALSE,VLOOKUP($A87,DSSV!$A$7:$R$65536,IN_DTK!F$5,0),"")</f>
        <v>MTH 101 M</v>
      </c>
      <c r="G87" s="249" t="str">
        <f>IF(ISNA(VLOOKUP($A87,DSSV!$A$7:$R$65536,IN_DTK!G$5,0))=FALSE,VLOOKUP($A87,DSSV!$A$7:$R$65536,IN_DTK!G$5,0),"")</f>
        <v>K20KKT</v>
      </c>
      <c r="H87" s="245">
        <f>IF(ISNA(VLOOKUP($A87,DSSV!$A$7:$R$65536,IN_DTK!H$5,0))=FALSE,IF(H$8&lt;&gt;0,VLOOKUP($A87,DSSV!$A$7:$R$65536,IN_DTK!H$5,0),""),"")</f>
        <v>0</v>
      </c>
      <c r="I87" s="245">
        <f>IF(ISNA(VLOOKUP($A87,DSSV!$A$7:$R$65536,IN_DTK!I$5,0))=FALSE,IF(I$8&lt;&gt;0,VLOOKUP($A87,DSSV!$A$7:$R$65536,IN_DTK!I$5,0),""),"")</f>
        <v>0</v>
      </c>
      <c r="J87" s="245">
        <f>IF(ISNA(VLOOKUP($A87,DSSV!$A$7:$R$65536,IN_DTK!J$5,0))=FALSE,IF(J$8&lt;&gt;0,VLOOKUP($A87,DSSV!$A$7:$R$65536,IN_DTK!J$5,0),""),"")</f>
        <v>0</v>
      </c>
      <c r="K87" s="245">
        <f>IF(ISNA(VLOOKUP($A87,DSSV!$A$7:$R$65536,IN_DTK!K$5,0))=FALSE,IF(K$8&lt;&gt;0,VLOOKUP($A87,DSSV!$A$7:$R$65536,IN_DTK!K$5,0),""),"")</f>
        <v>0</v>
      </c>
      <c r="L87" s="245">
        <f>IF(ISNA(VLOOKUP($A87,DSSV!$A$7:$R$65536,IN_DTK!L$5,0))=FALSE,IF(L$8&lt;&gt;0,VLOOKUP($A87,DSSV!$A$7:$R$65536,IN_DTK!L$5,0),""),"")</f>
        <v>0</v>
      </c>
      <c r="M87" s="245">
        <f>IF(ISNA(VLOOKUP($A87,DSSV!$A$7:$R$65536,IN_DTK!M$5,0))=FALSE,IF(M$8&lt;&gt;0,VLOOKUP($A87,DSSV!$A$7:$R$65536,IN_DTK!M$5,0),""),"")</f>
        <v>0</v>
      </c>
      <c r="N87" s="245">
        <f>IF(ISNA(VLOOKUP($A87,DSSV!$A$7:$R$65536,IN_DTK!N$5,0))=FALSE,IF(N$8&lt;&gt;0,VLOOKUP($A87,DSSV!$A$7:$R$65536,IN_DTK!N$5,0),""),"")</f>
        <v>0</v>
      </c>
      <c r="O87" s="245">
        <f>IF(ISNA(VLOOKUP($A87,DSSV!$A$7:$R$65536,IN_DTK!O$5,0))=FALSE,IF(O$8&lt;&gt;0,VLOOKUP($A87,DSSV!$A$7:$R$65536,IN_DTK!O$5,0),""),"")</f>
        <v>0</v>
      </c>
      <c r="P87" s="245">
        <f>IF(ISNA(VLOOKUP($A87,DSSV!$A$7:$R$65536,IN_DTK!P$5,0))=FALSE,IF(P$8&lt;&gt;0,VLOOKUP($A87,DSSV!$A$7:$R$65536,IN_DTK!P$5,0),""),"")</f>
        <v>0</v>
      </c>
      <c r="Q87" s="246">
        <f>IF(ISNA(VLOOKUP($A87,DSSV!$A$7:$R$65536,IN_DTK!Q$5,0))=FALSE,VLOOKUP($A87,DSSV!$A$7:$R$65536,IN_DTK!Q$5,0),"")</f>
        <v>0</v>
      </c>
      <c r="R87" s="237" t="str">
        <f>IF(ISNA(VLOOKUP($A87,DSSV!$A$7:$R$65536,IN_DTK!R$5,0))=FALSE,VLOOKUP($A87,DSSV!$A$7:$R$65536,IN_DTK!R$5,0),"")</f>
        <v>Không</v>
      </c>
      <c r="S87" s="247">
        <f>IF(ISNA(VLOOKUP($A87,DSSV!$A$7:$R$65536,IN_DTK!S$5,0))=FALSE,VLOOKUP($A87,DSSV!$A$7:$R$65536,IN_DTK!S$5,0),"")</f>
        <v>0</v>
      </c>
    </row>
    <row r="88" spans="1:19" s="213" customFormat="1" ht="20.25" customHeight="1">
      <c r="A88" s="211">
        <v>80</v>
      </c>
      <c r="B88" s="240">
        <f>--SUBTOTAL(2,C$6:C88)</f>
        <v>80</v>
      </c>
      <c r="C88" s="214">
        <f>IF(ISNA(VLOOKUP($A88,DSSV!$A$7:$R$65536,IN_DTK!C$5,0))=FALSE,VLOOKUP($A88,DSSV!$A$7:$R$65536,IN_DTK!C$5,0),"")</f>
        <v>2020714806</v>
      </c>
      <c r="D88" s="243" t="str">
        <f>IF(ISNA(VLOOKUP($A88,DSSV!$A$7:$R$65536,IN_DTK!D$5,0))=FALSE,VLOOKUP($A88,DSSV!$A$7:$R$65536,IN_DTK!D$5,0),"")</f>
        <v>Đoàn Thị Thu</v>
      </c>
      <c r="E88" s="244" t="str">
        <f>IF(ISNA(VLOOKUP($A88,DSSV!$A$7:$R$65536,IN_DTK!E$5,0))=FALSE,VLOOKUP($A88,DSSV!$A$7:$R$65536,IN_DTK!E$5,0),"")</f>
        <v>Hoài</v>
      </c>
      <c r="F88" s="249" t="str">
        <f>IF(ISNA(VLOOKUP($A88,DSSV!$A$7:$R$65536,IN_DTK!F$5,0))=FALSE,VLOOKUP($A88,DSSV!$A$7:$R$65536,IN_DTK!F$5,0),"")</f>
        <v>MTH 101 U</v>
      </c>
      <c r="G88" s="249" t="str">
        <f>IF(ISNA(VLOOKUP($A88,DSSV!$A$7:$R$65536,IN_DTK!G$5,0))=FALSE,VLOOKUP($A88,DSSV!$A$7:$R$65536,IN_DTK!G$5,0),"")</f>
        <v>K20PSU-DLK</v>
      </c>
      <c r="H88" s="245">
        <f>IF(ISNA(VLOOKUP($A88,DSSV!$A$7:$R$65536,IN_DTK!H$5,0))=FALSE,IF(H$8&lt;&gt;0,VLOOKUP($A88,DSSV!$A$7:$R$65536,IN_DTK!H$5,0),""),"")</f>
        <v>0</v>
      </c>
      <c r="I88" s="245">
        <f>IF(ISNA(VLOOKUP($A88,DSSV!$A$7:$R$65536,IN_DTK!I$5,0))=FALSE,IF(I$8&lt;&gt;0,VLOOKUP($A88,DSSV!$A$7:$R$65536,IN_DTK!I$5,0),""),"")</f>
        <v>0</v>
      </c>
      <c r="J88" s="245">
        <f>IF(ISNA(VLOOKUP($A88,DSSV!$A$7:$R$65536,IN_DTK!J$5,0))=FALSE,IF(J$8&lt;&gt;0,VLOOKUP($A88,DSSV!$A$7:$R$65536,IN_DTK!J$5,0),""),"")</f>
        <v>0</v>
      </c>
      <c r="K88" s="245">
        <f>IF(ISNA(VLOOKUP($A88,DSSV!$A$7:$R$65536,IN_DTK!K$5,0))=FALSE,IF(K$8&lt;&gt;0,VLOOKUP($A88,DSSV!$A$7:$R$65536,IN_DTK!K$5,0),""),"")</f>
        <v>0</v>
      </c>
      <c r="L88" s="245">
        <f>IF(ISNA(VLOOKUP($A88,DSSV!$A$7:$R$65536,IN_DTK!L$5,0))=FALSE,IF(L$8&lt;&gt;0,VLOOKUP($A88,DSSV!$A$7:$R$65536,IN_DTK!L$5,0),""),"")</f>
        <v>0</v>
      </c>
      <c r="M88" s="245">
        <f>IF(ISNA(VLOOKUP($A88,DSSV!$A$7:$R$65536,IN_DTK!M$5,0))=FALSE,IF(M$8&lt;&gt;0,VLOOKUP($A88,DSSV!$A$7:$R$65536,IN_DTK!M$5,0),""),"")</f>
        <v>0</v>
      </c>
      <c r="N88" s="245">
        <f>IF(ISNA(VLOOKUP($A88,DSSV!$A$7:$R$65536,IN_DTK!N$5,0))=FALSE,IF(N$8&lt;&gt;0,VLOOKUP($A88,DSSV!$A$7:$R$65536,IN_DTK!N$5,0),""),"")</f>
        <v>0</v>
      </c>
      <c r="O88" s="245">
        <f>IF(ISNA(VLOOKUP($A88,DSSV!$A$7:$R$65536,IN_DTK!O$5,0))=FALSE,IF(O$8&lt;&gt;0,VLOOKUP($A88,DSSV!$A$7:$R$65536,IN_DTK!O$5,0),""),"")</f>
        <v>0</v>
      </c>
      <c r="P88" s="245">
        <f>IF(ISNA(VLOOKUP($A88,DSSV!$A$7:$R$65536,IN_DTK!P$5,0))=FALSE,IF(P$8&lt;&gt;0,VLOOKUP($A88,DSSV!$A$7:$R$65536,IN_DTK!P$5,0),""),"")</f>
        <v>0</v>
      </c>
      <c r="Q88" s="246">
        <f>IF(ISNA(VLOOKUP($A88,DSSV!$A$7:$R$65536,IN_DTK!Q$5,0))=FALSE,VLOOKUP($A88,DSSV!$A$7:$R$65536,IN_DTK!Q$5,0),"")</f>
        <v>0</v>
      </c>
      <c r="R88" s="237" t="str">
        <f>IF(ISNA(VLOOKUP($A88,DSSV!$A$7:$R$65536,IN_DTK!R$5,0))=FALSE,VLOOKUP($A88,DSSV!$A$7:$R$65536,IN_DTK!R$5,0),"")</f>
        <v>Không</v>
      </c>
      <c r="S88" s="247">
        <f>IF(ISNA(VLOOKUP($A88,DSSV!$A$7:$R$65536,IN_DTK!S$5,0))=FALSE,VLOOKUP($A88,DSSV!$A$7:$R$65536,IN_DTK!S$5,0),"")</f>
        <v>0</v>
      </c>
    </row>
    <row r="89" spans="1:19" s="213" customFormat="1" ht="20.25" customHeight="1">
      <c r="A89" s="211">
        <v>81</v>
      </c>
      <c r="B89" s="240">
        <f>--SUBTOTAL(2,C$6:C89)</f>
        <v>81</v>
      </c>
      <c r="C89" s="214">
        <f>IF(ISNA(VLOOKUP($A89,DSSV!$A$7:$R$65536,IN_DTK!C$5,0))=FALSE,VLOOKUP($A89,DSSV!$A$7:$R$65536,IN_DTK!C$5,0),"")</f>
        <v>2020253861</v>
      </c>
      <c r="D89" s="243" t="str">
        <f>IF(ISNA(VLOOKUP($A89,DSSV!$A$7:$R$65536,IN_DTK!D$5,0))=FALSE,VLOOKUP($A89,DSSV!$A$7:$R$65536,IN_DTK!D$5,0),"")</f>
        <v>Lê Thị Thanh</v>
      </c>
      <c r="E89" s="244" t="str">
        <f>IF(ISNA(VLOOKUP($A89,DSSV!$A$7:$R$65536,IN_DTK!E$5,0))=FALSE,VLOOKUP($A89,DSSV!$A$7:$R$65536,IN_DTK!E$5,0),"")</f>
        <v>Hoài</v>
      </c>
      <c r="F89" s="249" t="str">
        <f>IF(ISNA(VLOOKUP($A89,DSSV!$A$7:$R$65536,IN_DTK!F$5,0))=FALSE,VLOOKUP($A89,DSSV!$A$7:$R$65536,IN_DTK!F$5,0),"")</f>
        <v>MTH 101 M</v>
      </c>
      <c r="G89" s="249" t="str">
        <f>IF(ISNA(VLOOKUP($A89,DSSV!$A$7:$R$65536,IN_DTK!G$5,0))=FALSE,VLOOKUP($A89,DSSV!$A$7:$R$65536,IN_DTK!G$5,0),"")</f>
        <v>K20KKT</v>
      </c>
      <c r="H89" s="245">
        <f>IF(ISNA(VLOOKUP($A89,DSSV!$A$7:$R$65536,IN_DTK!H$5,0))=FALSE,IF(H$8&lt;&gt;0,VLOOKUP($A89,DSSV!$A$7:$R$65536,IN_DTK!H$5,0),""),"")</f>
        <v>0</v>
      </c>
      <c r="I89" s="245">
        <f>IF(ISNA(VLOOKUP($A89,DSSV!$A$7:$R$65536,IN_DTK!I$5,0))=FALSE,IF(I$8&lt;&gt;0,VLOOKUP($A89,DSSV!$A$7:$R$65536,IN_DTK!I$5,0),""),"")</f>
        <v>0</v>
      </c>
      <c r="J89" s="245">
        <f>IF(ISNA(VLOOKUP($A89,DSSV!$A$7:$R$65536,IN_DTK!J$5,0))=FALSE,IF(J$8&lt;&gt;0,VLOOKUP($A89,DSSV!$A$7:$R$65536,IN_DTK!J$5,0),""),"")</f>
        <v>0</v>
      </c>
      <c r="K89" s="245">
        <f>IF(ISNA(VLOOKUP($A89,DSSV!$A$7:$R$65536,IN_DTK!K$5,0))=FALSE,IF(K$8&lt;&gt;0,VLOOKUP($A89,DSSV!$A$7:$R$65536,IN_DTK!K$5,0),""),"")</f>
        <v>0</v>
      </c>
      <c r="L89" s="245">
        <f>IF(ISNA(VLOOKUP($A89,DSSV!$A$7:$R$65536,IN_DTK!L$5,0))=FALSE,IF(L$8&lt;&gt;0,VLOOKUP($A89,DSSV!$A$7:$R$65536,IN_DTK!L$5,0),""),"")</f>
        <v>0</v>
      </c>
      <c r="M89" s="245">
        <f>IF(ISNA(VLOOKUP($A89,DSSV!$A$7:$R$65536,IN_DTK!M$5,0))=FALSE,IF(M$8&lt;&gt;0,VLOOKUP($A89,DSSV!$A$7:$R$65536,IN_DTK!M$5,0),""),"")</f>
        <v>0</v>
      </c>
      <c r="N89" s="245">
        <f>IF(ISNA(VLOOKUP($A89,DSSV!$A$7:$R$65536,IN_DTK!N$5,0))=FALSE,IF(N$8&lt;&gt;0,VLOOKUP($A89,DSSV!$A$7:$R$65536,IN_DTK!N$5,0),""),"")</f>
        <v>0</v>
      </c>
      <c r="O89" s="245">
        <f>IF(ISNA(VLOOKUP($A89,DSSV!$A$7:$R$65536,IN_DTK!O$5,0))=FALSE,IF(O$8&lt;&gt;0,VLOOKUP($A89,DSSV!$A$7:$R$65536,IN_DTK!O$5,0),""),"")</f>
        <v>0</v>
      </c>
      <c r="P89" s="245">
        <f>IF(ISNA(VLOOKUP($A89,DSSV!$A$7:$R$65536,IN_DTK!P$5,0))=FALSE,IF(P$8&lt;&gt;0,VLOOKUP($A89,DSSV!$A$7:$R$65536,IN_DTK!P$5,0),""),"")</f>
        <v>0</v>
      </c>
      <c r="Q89" s="246">
        <f>IF(ISNA(VLOOKUP($A89,DSSV!$A$7:$R$65536,IN_DTK!Q$5,0))=FALSE,VLOOKUP($A89,DSSV!$A$7:$R$65536,IN_DTK!Q$5,0),"")</f>
        <v>0</v>
      </c>
      <c r="R89" s="237" t="str">
        <f>IF(ISNA(VLOOKUP($A89,DSSV!$A$7:$R$65536,IN_DTK!R$5,0))=FALSE,VLOOKUP($A89,DSSV!$A$7:$R$65536,IN_DTK!R$5,0),"")</f>
        <v>Không</v>
      </c>
      <c r="S89" s="247">
        <f>IF(ISNA(VLOOKUP($A89,DSSV!$A$7:$R$65536,IN_DTK!S$5,0))=FALSE,VLOOKUP($A89,DSSV!$A$7:$R$65536,IN_DTK!S$5,0),"")</f>
        <v>0</v>
      </c>
    </row>
    <row r="90" spans="1:19" s="213" customFormat="1" ht="20.25" customHeight="1">
      <c r="A90" s="211">
        <v>82</v>
      </c>
      <c r="B90" s="240">
        <f>--SUBTOTAL(2,C$6:C90)</f>
        <v>82</v>
      </c>
      <c r="C90" s="214">
        <f>IF(ISNA(VLOOKUP($A90,DSSV!$A$7:$R$65536,IN_DTK!C$5,0))=FALSE,VLOOKUP($A90,DSSV!$A$7:$R$65536,IN_DTK!C$5,0),"")</f>
        <v>2021213544</v>
      </c>
      <c r="D90" s="243" t="str">
        <f>IF(ISNA(VLOOKUP($A90,DSSV!$A$7:$R$65536,IN_DTK!D$5,0))=FALSE,VLOOKUP($A90,DSSV!$A$7:$R$65536,IN_DTK!D$5,0),"")</f>
        <v>Nguyễn Đức</v>
      </c>
      <c r="E90" s="244" t="str">
        <f>IF(ISNA(VLOOKUP($A90,DSSV!$A$7:$R$65536,IN_DTK!E$5,0))=FALSE,VLOOKUP($A90,DSSV!$A$7:$R$65536,IN_DTK!E$5,0),"")</f>
        <v>Hoàng</v>
      </c>
      <c r="F90" s="249" t="str">
        <f>IF(ISNA(VLOOKUP($A90,DSSV!$A$7:$R$65536,IN_DTK!F$5,0))=FALSE,VLOOKUP($A90,DSSV!$A$7:$R$65536,IN_DTK!F$5,0),"")</f>
        <v>MTH 101 AE</v>
      </c>
      <c r="G90" s="249" t="str">
        <f>IF(ISNA(VLOOKUP($A90,DSSV!$A$7:$R$65536,IN_DTK!G$5,0))=FALSE,VLOOKUP($A90,DSSV!$A$7:$R$65536,IN_DTK!G$5,0),"")</f>
        <v>K20QTH</v>
      </c>
      <c r="H90" s="245">
        <f>IF(ISNA(VLOOKUP($A90,DSSV!$A$7:$R$65536,IN_DTK!H$5,0))=FALSE,IF(H$8&lt;&gt;0,VLOOKUP($A90,DSSV!$A$7:$R$65536,IN_DTK!H$5,0),""),"")</f>
        <v>0</v>
      </c>
      <c r="I90" s="245">
        <f>IF(ISNA(VLOOKUP($A90,DSSV!$A$7:$R$65536,IN_DTK!I$5,0))=FALSE,IF(I$8&lt;&gt;0,VLOOKUP($A90,DSSV!$A$7:$R$65536,IN_DTK!I$5,0),""),"")</f>
        <v>0</v>
      </c>
      <c r="J90" s="245">
        <f>IF(ISNA(VLOOKUP($A90,DSSV!$A$7:$R$65536,IN_DTK!J$5,0))=FALSE,IF(J$8&lt;&gt;0,VLOOKUP($A90,DSSV!$A$7:$R$65536,IN_DTK!J$5,0),""),"")</f>
        <v>0</v>
      </c>
      <c r="K90" s="245">
        <f>IF(ISNA(VLOOKUP($A90,DSSV!$A$7:$R$65536,IN_DTK!K$5,0))=FALSE,IF(K$8&lt;&gt;0,VLOOKUP($A90,DSSV!$A$7:$R$65536,IN_DTK!K$5,0),""),"")</f>
        <v>0</v>
      </c>
      <c r="L90" s="245">
        <f>IF(ISNA(VLOOKUP($A90,DSSV!$A$7:$R$65536,IN_DTK!L$5,0))=FALSE,IF(L$8&lt;&gt;0,VLOOKUP($A90,DSSV!$A$7:$R$65536,IN_DTK!L$5,0),""),"")</f>
        <v>0</v>
      </c>
      <c r="M90" s="245">
        <f>IF(ISNA(VLOOKUP($A90,DSSV!$A$7:$R$65536,IN_DTK!M$5,0))=FALSE,IF(M$8&lt;&gt;0,VLOOKUP($A90,DSSV!$A$7:$R$65536,IN_DTK!M$5,0),""),"")</f>
        <v>0</v>
      </c>
      <c r="N90" s="245">
        <f>IF(ISNA(VLOOKUP($A90,DSSV!$A$7:$R$65536,IN_DTK!N$5,0))=FALSE,IF(N$8&lt;&gt;0,VLOOKUP($A90,DSSV!$A$7:$R$65536,IN_DTK!N$5,0),""),"")</f>
        <v>0</v>
      </c>
      <c r="O90" s="245">
        <f>IF(ISNA(VLOOKUP($A90,DSSV!$A$7:$R$65536,IN_DTK!O$5,0))=FALSE,IF(O$8&lt;&gt;0,VLOOKUP($A90,DSSV!$A$7:$R$65536,IN_DTK!O$5,0),""),"")</f>
        <v>0</v>
      </c>
      <c r="P90" s="245">
        <f>IF(ISNA(VLOOKUP($A90,DSSV!$A$7:$R$65536,IN_DTK!P$5,0))=FALSE,IF(P$8&lt;&gt;0,VLOOKUP($A90,DSSV!$A$7:$R$65536,IN_DTK!P$5,0),""),"")</f>
        <v>0</v>
      </c>
      <c r="Q90" s="246">
        <f>IF(ISNA(VLOOKUP($A90,DSSV!$A$7:$R$65536,IN_DTK!Q$5,0))=FALSE,VLOOKUP($A90,DSSV!$A$7:$R$65536,IN_DTK!Q$5,0),"")</f>
        <v>0</v>
      </c>
      <c r="R90" s="237" t="str">
        <f>IF(ISNA(VLOOKUP($A90,DSSV!$A$7:$R$65536,IN_DTK!R$5,0))=FALSE,VLOOKUP($A90,DSSV!$A$7:$R$65536,IN_DTK!R$5,0),"")</f>
        <v>Không</v>
      </c>
      <c r="S90" s="247" t="str">
        <f>IF(ISNA(VLOOKUP($A90,DSSV!$A$7:$R$65536,IN_DTK!S$5,0))=FALSE,VLOOKUP($A90,DSSV!$A$7:$R$65536,IN_DTK!S$5,0),"")</f>
        <v>Nợ LP</v>
      </c>
    </row>
    <row r="91" spans="1:19" s="213" customFormat="1" ht="20.25" customHeight="1">
      <c r="A91" s="211">
        <v>83</v>
      </c>
      <c r="B91" s="240">
        <f>--SUBTOTAL(2,C$6:C91)</f>
        <v>83</v>
      </c>
      <c r="C91" s="214">
        <f>IF(ISNA(VLOOKUP($A91,DSSV!$A$7:$R$65536,IN_DTK!C$5,0))=FALSE,VLOOKUP($A91,DSSV!$A$7:$R$65536,IN_DTK!C$5,0),"")</f>
        <v>2021225845</v>
      </c>
      <c r="D91" s="243" t="str">
        <f>IF(ISNA(VLOOKUP($A91,DSSV!$A$7:$R$65536,IN_DTK!D$5,0))=FALSE,VLOOKUP($A91,DSSV!$A$7:$R$65536,IN_DTK!D$5,0),"")</f>
        <v>Phạm Viết</v>
      </c>
      <c r="E91" s="244" t="str">
        <f>IF(ISNA(VLOOKUP($A91,DSSV!$A$7:$R$65536,IN_DTK!E$5,0))=FALSE,VLOOKUP($A91,DSSV!$A$7:$R$65536,IN_DTK!E$5,0),"")</f>
        <v>Hoàng</v>
      </c>
      <c r="F91" s="249" t="str">
        <f>IF(ISNA(VLOOKUP($A91,DSSV!$A$7:$R$65536,IN_DTK!F$5,0))=FALSE,VLOOKUP($A91,DSSV!$A$7:$R$65536,IN_DTK!F$5,0),"")</f>
        <v>MTH 101 AA</v>
      </c>
      <c r="G91" s="249" t="str">
        <f>IF(ISNA(VLOOKUP($A91,DSSV!$A$7:$R$65536,IN_DTK!G$5,0))=FALSE,VLOOKUP($A91,DSSV!$A$7:$R$65536,IN_DTK!G$5,0),"")</f>
        <v>K20QTM</v>
      </c>
      <c r="H91" s="245">
        <f>IF(ISNA(VLOOKUP($A91,DSSV!$A$7:$R$65536,IN_DTK!H$5,0))=FALSE,IF(H$8&lt;&gt;0,VLOOKUP($A91,DSSV!$A$7:$R$65536,IN_DTK!H$5,0),""),"")</f>
        <v>0</v>
      </c>
      <c r="I91" s="245">
        <f>IF(ISNA(VLOOKUP($A91,DSSV!$A$7:$R$65536,IN_DTK!I$5,0))=FALSE,IF(I$8&lt;&gt;0,VLOOKUP($A91,DSSV!$A$7:$R$65536,IN_DTK!I$5,0),""),"")</f>
        <v>0</v>
      </c>
      <c r="J91" s="245">
        <f>IF(ISNA(VLOOKUP($A91,DSSV!$A$7:$R$65536,IN_DTK!J$5,0))=FALSE,IF(J$8&lt;&gt;0,VLOOKUP($A91,DSSV!$A$7:$R$65536,IN_DTK!J$5,0),""),"")</f>
        <v>0</v>
      </c>
      <c r="K91" s="245">
        <f>IF(ISNA(VLOOKUP($A91,DSSV!$A$7:$R$65536,IN_DTK!K$5,0))=FALSE,IF(K$8&lt;&gt;0,VLOOKUP($A91,DSSV!$A$7:$R$65536,IN_DTK!K$5,0),""),"")</f>
        <v>0</v>
      </c>
      <c r="L91" s="245">
        <f>IF(ISNA(VLOOKUP($A91,DSSV!$A$7:$R$65536,IN_DTK!L$5,0))=FALSE,IF(L$8&lt;&gt;0,VLOOKUP($A91,DSSV!$A$7:$R$65536,IN_DTK!L$5,0),""),"")</f>
        <v>0</v>
      </c>
      <c r="M91" s="245">
        <f>IF(ISNA(VLOOKUP($A91,DSSV!$A$7:$R$65536,IN_DTK!M$5,0))=FALSE,IF(M$8&lt;&gt;0,VLOOKUP($A91,DSSV!$A$7:$R$65536,IN_DTK!M$5,0),""),"")</f>
        <v>0</v>
      </c>
      <c r="N91" s="245">
        <f>IF(ISNA(VLOOKUP($A91,DSSV!$A$7:$R$65536,IN_DTK!N$5,0))=FALSE,IF(N$8&lt;&gt;0,VLOOKUP($A91,DSSV!$A$7:$R$65536,IN_DTK!N$5,0),""),"")</f>
        <v>0</v>
      </c>
      <c r="O91" s="245">
        <f>IF(ISNA(VLOOKUP($A91,DSSV!$A$7:$R$65536,IN_DTK!O$5,0))=FALSE,IF(O$8&lt;&gt;0,VLOOKUP($A91,DSSV!$A$7:$R$65536,IN_DTK!O$5,0),""),"")</f>
        <v>0</v>
      </c>
      <c r="P91" s="245">
        <f>IF(ISNA(VLOOKUP($A91,DSSV!$A$7:$R$65536,IN_DTK!P$5,0))=FALSE,IF(P$8&lt;&gt;0,VLOOKUP($A91,DSSV!$A$7:$R$65536,IN_DTK!P$5,0),""),"")</f>
        <v>0</v>
      </c>
      <c r="Q91" s="246">
        <f>IF(ISNA(VLOOKUP($A91,DSSV!$A$7:$R$65536,IN_DTK!Q$5,0))=FALSE,VLOOKUP($A91,DSSV!$A$7:$R$65536,IN_DTK!Q$5,0),"")</f>
        <v>0</v>
      </c>
      <c r="R91" s="237" t="str">
        <f>IF(ISNA(VLOOKUP($A91,DSSV!$A$7:$R$65536,IN_DTK!R$5,0))=FALSE,VLOOKUP($A91,DSSV!$A$7:$R$65536,IN_DTK!R$5,0),"")</f>
        <v>Không</v>
      </c>
      <c r="S91" s="247" t="str">
        <f>IF(ISNA(VLOOKUP($A91,DSSV!$A$7:$R$65536,IN_DTK!S$5,0))=FALSE,VLOOKUP($A91,DSSV!$A$7:$R$65536,IN_DTK!S$5,0),"")</f>
        <v>Nợ LP</v>
      </c>
    </row>
    <row r="92" spans="1:19" s="213" customFormat="1" ht="20.25" customHeight="1">
      <c r="A92" s="211">
        <v>84</v>
      </c>
      <c r="B92" s="240">
        <f>--SUBTOTAL(2,C$6:C92)</f>
        <v>84</v>
      </c>
      <c r="C92" s="214">
        <f>IF(ISNA(VLOOKUP($A92,DSSV!$A$7:$R$65536,IN_DTK!C$5,0))=FALSE,VLOOKUP($A92,DSSV!$A$7:$R$65536,IN_DTK!C$5,0),"")</f>
        <v>2021217867</v>
      </c>
      <c r="D92" s="243" t="str">
        <f>IF(ISNA(VLOOKUP($A92,DSSV!$A$7:$R$65536,IN_DTK!D$5,0))=FALSE,VLOOKUP($A92,DSSV!$A$7:$R$65536,IN_DTK!D$5,0),"")</f>
        <v>Trần Huy</v>
      </c>
      <c r="E92" s="244" t="str">
        <f>IF(ISNA(VLOOKUP($A92,DSSV!$A$7:$R$65536,IN_DTK!E$5,0))=FALSE,VLOOKUP($A92,DSSV!$A$7:$R$65536,IN_DTK!E$5,0),"")</f>
        <v>Hoàng</v>
      </c>
      <c r="F92" s="249" t="str">
        <f>IF(ISNA(VLOOKUP($A92,DSSV!$A$7:$R$65536,IN_DTK!F$5,0))=FALSE,VLOOKUP($A92,DSSV!$A$7:$R$65536,IN_DTK!F$5,0),"")</f>
        <v>MTH 101 Y</v>
      </c>
      <c r="G92" s="249" t="str">
        <f>IF(ISNA(VLOOKUP($A92,DSSV!$A$7:$R$65536,IN_DTK!G$5,0))=FALSE,VLOOKUP($A92,DSSV!$A$7:$R$65536,IN_DTK!G$5,0),"")</f>
        <v>K20PSU-QTH</v>
      </c>
      <c r="H92" s="245">
        <f>IF(ISNA(VLOOKUP($A92,DSSV!$A$7:$R$65536,IN_DTK!H$5,0))=FALSE,IF(H$8&lt;&gt;0,VLOOKUP($A92,DSSV!$A$7:$R$65536,IN_DTK!H$5,0),""),"")</f>
        <v>0</v>
      </c>
      <c r="I92" s="245">
        <f>IF(ISNA(VLOOKUP($A92,DSSV!$A$7:$R$65536,IN_DTK!I$5,0))=FALSE,IF(I$8&lt;&gt;0,VLOOKUP($A92,DSSV!$A$7:$R$65536,IN_DTK!I$5,0),""),"")</f>
        <v>0</v>
      </c>
      <c r="J92" s="245">
        <f>IF(ISNA(VLOOKUP($A92,DSSV!$A$7:$R$65536,IN_DTK!J$5,0))=FALSE,IF(J$8&lt;&gt;0,VLOOKUP($A92,DSSV!$A$7:$R$65536,IN_DTK!J$5,0),""),"")</f>
        <v>0</v>
      </c>
      <c r="K92" s="245">
        <f>IF(ISNA(VLOOKUP($A92,DSSV!$A$7:$R$65536,IN_DTK!K$5,0))=FALSE,IF(K$8&lt;&gt;0,VLOOKUP($A92,DSSV!$A$7:$R$65536,IN_DTK!K$5,0),""),"")</f>
        <v>0</v>
      </c>
      <c r="L92" s="245">
        <f>IF(ISNA(VLOOKUP($A92,DSSV!$A$7:$R$65536,IN_DTK!L$5,0))=FALSE,IF(L$8&lt;&gt;0,VLOOKUP($A92,DSSV!$A$7:$R$65536,IN_DTK!L$5,0),""),"")</f>
        <v>0</v>
      </c>
      <c r="M92" s="245">
        <f>IF(ISNA(VLOOKUP($A92,DSSV!$A$7:$R$65536,IN_DTK!M$5,0))=FALSE,IF(M$8&lt;&gt;0,VLOOKUP($A92,DSSV!$A$7:$R$65536,IN_DTK!M$5,0),""),"")</f>
        <v>0</v>
      </c>
      <c r="N92" s="245">
        <f>IF(ISNA(VLOOKUP($A92,DSSV!$A$7:$R$65536,IN_DTK!N$5,0))=FALSE,IF(N$8&lt;&gt;0,VLOOKUP($A92,DSSV!$A$7:$R$65536,IN_DTK!N$5,0),""),"")</f>
        <v>0</v>
      </c>
      <c r="O92" s="245">
        <f>IF(ISNA(VLOOKUP($A92,DSSV!$A$7:$R$65536,IN_DTK!O$5,0))=FALSE,IF(O$8&lt;&gt;0,VLOOKUP($A92,DSSV!$A$7:$R$65536,IN_DTK!O$5,0),""),"")</f>
        <v>0</v>
      </c>
      <c r="P92" s="245">
        <f>IF(ISNA(VLOOKUP($A92,DSSV!$A$7:$R$65536,IN_DTK!P$5,0))=FALSE,IF(P$8&lt;&gt;0,VLOOKUP($A92,DSSV!$A$7:$R$65536,IN_DTK!P$5,0),""),"")</f>
        <v>0</v>
      </c>
      <c r="Q92" s="246">
        <f>IF(ISNA(VLOOKUP($A92,DSSV!$A$7:$R$65536,IN_DTK!Q$5,0))=FALSE,VLOOKUP($A92,DSSV!$A$7:$R$65536,IN_DTK!Q$5,0),"")</f>
        <v>0</v>
      </c>
      <c r="R92" s="237" t="str">
        <f>IF(ISNA(VLOOKUP($A92,DSSV!$A$7:$R$65536,IN_DTK!R$5,0))=FALSE,VLOOKUP($A92,DSSV!$A$7:$R$65536,IN_DTK!R$5,0),"")</f>
        <v>Không</v>
      </c>
      <c r="S92" s="247" t="str">
        <f>IF(ISNA(VLOOKUP($A92,DSSV!$A$7:$R$65536,IN_DTK!S$5,0))=FALSE,VLOOKUP($A92,DSSV!$A$7:$R$65536,IN_DTK!S$5,0),"")</f>
        <v>Nợ LP</v>
      </c>
    </row>
    <row r="93" spans="1:19" s="213" customFormat="1" ht="20.25" customHeight="1">
      <c r="A93" s="211">
        <v>85</v>
      </c>
      <c r="B93" s="240">
        <f>--SUBTOTAL(2,C$6:C93)</f>
        <v>85</v>
      </c>
      <c r="C93" s="214">
        <f>IF(ISNA(VLOOKUP($A93,DSSV!$A$7:$R$65536,IN_DTK!C$5,0))=FALSE,VLOOKUP($A93,DSSV!$A$7:$R$65536,IN_DTK!C$5,0),"")</f>
        <v>2020258455</v>
      </c>
      <c r="D93" s="243" t="str">
        <f>IF(ISNA(VLOOKUP($A93,DSSV!$A$7:$R$65536,IN_DTK!D$5,0))=FALSE,VLOOKUP($A93,DSSV!$A$7:$R$65536,IN_DTK!D$5,0),"")</f>
        <v>Nguyễn Thị</v>
      </c>
      <c r="E93" s="244" t="str">
        <f>IF(ISNA(VLOOKUP($A93,DSSV!$A$7:$R$65536,IN_DTK!E$5,0))=FALSE,VLOOKUP($A93,DSSV!$A$7:$R$65536,IN_DTK!E$5,0),"")</f>
        <v>Huệ</v>
      </c>
      <c r="F93" s="249" t="str">
        <f>IF(ISNA(VLOOKUP($A93,DSSV!$A$7:$R$65536,IN_DTK!F$5,0))=FALSE,VLOOKUP($A93,DSSV!$A$7:$R$65536,IN_DTK!F$5,0),"")</f>
        <v>MTH 101 I</v>
      </c>
      <c r="G93" s="249" t="str">
        <f>IF(ISNA(VLOOKUP($A93,DSSV!$A$7:$R$65536,IN_DTK!G$5,0))=FALSE,VLOOKUP($A93,DSSV!$A$7:$R$65536,IN_DTK!G$5,0),"")</f>
        <v>K20KDN</v>
      </c>
      <c r="H93" s="245">
        <f>IF(ISNA(VLOOKUP($A93,DSSV!$A$7:$R$65536,IN_DTK!H$5,0))=FALSE,IF(H$8&lt;&gt;0,VLOOKUP($A93,DSSV!$A$7:$R$65536,IN_DTK!H$5,0),""),"")</f>
        <v>0</v>
      </c>
      <c r="I93" s="245">
        <f>IF(ISNA(VLOOKUP($A93,DSSV!$A$7:$R$65536,IN_DTK!I$5,0))=FALSE,IF(I$8&lt;&gt;0,VLOOKUP($A93,DSSV!$A$7:$R$65536,IN_DTK!I$5,0),""),"")</f>
        <v>0</v>
      </c>
      <c r="J93" s="245">
        <f>IF(ISNA(VLOOKUP($A93,DSSV!$A$7:$R$65536,IN_DTK!J$5,0))=FALSE,IF(J$8&lt;&gt;0,VLOOKUP($A93,DSSV!$A$7:$R$65536,IN_DTK!J$5,0),""),"")</f>
        <v>0</v>
      </c>
      <c r="K93" s="245">
        <f>IF(ISNA(VLOOKUP($A93,DSSV!$A$7:$R$65536,IN_DTK!K$5,0))=FALSE,IF(K$8&lt;&gt;0,VLOOKUP($A93,DSSV!$A$7:$R$65536,IN_DTK!K$5,0),""),"")</f>
        <v>0</v>
      </c>
      <c r="L93" s="245">
        <f>IF(ISNA(VLOOKUP($A93,DSSV!$A$7:$R$65536,IN_DTK!L$5,0))=FALSE,IF(L$8&lt;&gt;0,VLOOKUP($A93,DSSV!$A$7:$R$65536,IN_DTK!L$5,0),""),"")</f>
        <v>0</v>
      </c>
      <c r="M93" s="245">
        <f>IF(ISNA(VLOOKUP($A93,DSSV!$A$7:$R$65536,IN_DTK!M$5,0))=FALSE,IF(M$8&lt;&gt;0,VLOOKUP($A93,DSSV!$A$7:$R$65536,IN_DTK!M$5,0),""),"")</f>
        <v>0</v>
      </c>
      <c r="N93" s="245">
        <f>IF(ISNA(VLOOKUP($A93,DSSV!$A$7:$R$65536,IN_DTK!N$5,0))=FALSE,IF(N$8&lt;&gt;0,VLOOKUP($A93,DSSV!$A$7:$R$65536,IN_DTK!N$5,0),""),"")</f>
        <v>0</v>
      </c>
      <c r="O93" s="245">
        <f>IF(ISNA(VLOOKUP($A93,DSSV!$A$7:$R$65536,IN_DTK!O$5,0))=FALSE,IF(O$8&lt;&gt;0,VLOOKUP($A93,DSSV!$A$7:$R$65536,IN_DTK!O$5,0),""),"")</f>
        <v>0</v>
      </c>
      <c r="P93" s="245">
        <f>IF(ISNA(VLOOKUP($A93,DSSV!$A$7:$R$65536,IN_DTK!P$5,0))=FALSE,IF(P$8&lt;&gt;0,VLOOKUP($A93,DSSV!$A$7:$R$65536,IN_DTK!P$5,0),""),"")</f>
        <v>0</v>
      </c>
      <c r="Q93" s="246">
        <f>IF(ISNA(VLOOKUP($A93,DSSV!$A$7:$R$65536,IN_DTK!Q$5,0))=FALSE,VLOOKUP($A93,DSSV!$A$7:$R$65536,IN_DTK!Q$5,0),"")</f>
        <v>0</v>
      </c>
      <c r="R93" s="237" t="str">
        <f>IF(ISNA(VLOOKUP($A93,DSSV!$A$7:$R$65536,IN_DTK!R$5,0))=FALSE,VLOOKUP($A93,DSSV!$A$7:$R$65536,IN_DTK!R$5,0),"")</f>
        <v>Không</v>
      </c>
      <c r="S93" s="247">
        <f>IF(ISNA(VLOOKUP($A93,DSSV!$A$7:$R$65536,IN_DTK!S$5,0))=FALSE,VLOOKUP($A93,DSSV!$A$7:$R$65536,IN_DTK!S$5,0),"")</f>
        <v>0</v>
      </c>
    </row>
    <row r="94" spans="1:19" s="213" customFormat="1" ht="20.25" customHeight="1">
      <c r="A94" s="211">
        <v>86</v>
      </c>
      <c r="B94" s="240">
        <f>--SUBTOTAL(2,C$6:C94)</f>
        <v>86</v>
      </c>
      <c r="C94" s="214">
        <f>IF(ISNA(VLOOKUP($A94,DSSV!$A$7:$R$65536,IN_DTK!C$5,0))=FALSE,VLOOKUP($A94,DSSV!$A$7:$R$65536,IN_DTK!C$5,0),"")</f>
        <v>2021714469</v>
      </c>
      <c r="D94" s="243" t="str">
        <f>IF(ISNA(VLOOKUP($A94,DSSV!$A$7:$R$65536,IN_DTK!D$5,0))=FALSE,VLOOKUP($A94,DSSV!$A$7:$R$65536,IN_DTK!D$5,0),"")</f>
        <v>Hồ Duy</v>
      </c>
      <c r="E94" s="244" t="str">
        <f>IF(ISNA(VLOOKUP($A94,DSSV!$A$7:$R$65536,IN_DTK!E$5,0))=FALSE,VLOOKUP($A94,DSSV!$A$7:$R$65536,IN_DTK!E$5,0),"")</f>
        <v>Hưng</v>
      </c>
      <c r="F94" s="249" t="str">
        <f>IF(ISNA(VLOOKUP($A94,DSSV!$A$7:$R$65536,IN_DTK!F$5,0))=FALSE,VLOOKUP($A94,DSSV!$A$7:$R$65536,IN_DTK!F$5,0),"")</f>
        <v>MTH 101 AI</v>
      </c>
      <c r="G94" s="249" t="str">
        <f>IF(ISNA(VLOOKUP($A94,DSSV!$A$7:$R$65536,IN_DTK!G$5,0))=FALSE,VLOOKUP($A94,DSSV!$A$7:$R$65536,IN_DTK!G$5,0),"")</f>
        <v>K20DLK</v>
      </c>
      <c r="H94" s="245">
        <f>IF(ISNA(VLOOKUP($A94,DSSV!$A$7:$R$65536,IN_DTK!H$5,0))=FALSE,IF(H$8&lt;&gt;0,VLOOKUP($A94,DSSV!$A$7:$R$65536,IN_DTK!H$5,0),""),"")</f>
        <v>0</v>
      </c>
      <c r="I94" s="245">
        <f>IF(ISNA(VLOOKUP($A94,DSSV!$A$7:$R$65536,IN_DTK!I$5,0))=FALSE,IF(I$8&lt;&gt;0,VLOOKUP($A94,DSSV!$A$7:$R$65536,IN_DTK!I$5,0),""),"")</f>
        <v>0</v>
      </c>
      <c r="J94" s="245">
        <f>IF(ISNA(VLOOKUP($A94,DSSV!$A$7:$R$65536,IN_DTK!J$5,0))=FALSE,IF(J$8&lt;&gt;0,VLOOKUP($A94,DSSV!$A$7:$R$65536,IN_DTK!J$5,0),""),"")</f>
        <v>0</v>
      </c>
      <c r="K94" s="245">
        <f>IF(ISNA(VLOOKUP($A94,DSSV!$A$7:$R$65536,IN_DTK!K$5,0))=FALSE,IF(K$8&lt;&gt;0,VLOOKUP($A94,DSSV!$A$7:$R$65536,IN_DTK!K$5,0),""),"")</f>
        <v>0</v>
      </c>
      <c r="L94" s="245">
        <f>IF(ISNA(VLOOKUP($A94,DSSV!$A$7:$R$65536,IN_DTK!L$5,0))=FALSE,IF(L$8&lt;&gt;0,VLOOKUP($A94,DSSV!$A$7:$R$65536,IN_DTK!L$5,0),""),"")</f>
        <v>0</v>
      </c>
      <c r="M94" s="245">
        <f>IF(ISNA(VLOOKUP($A94,DSSV!$A$7:$R$65536,IN_DTK!M$5,0))=FALSE,IF(M$8&lt;&gt;0,VLOOKUP($A94,DSSV!$A$7:$R$65536,IN_DTK!M$5,0),""),"")</f>
        <v>0</v>
      </c>
      <c r="N94" s="245">
        <f>IF(ISNA(VLOOKUP($A94,DSSV!$A$7:$R$65536,IN_DTK!N$5,0))=FALSE,IF(N$8&lt;&gt;0,VLOOKUP($A94,DSSV!$A$7:$R$65536,IN_DTK!N$5,0),""),"")</f>
        <v>0</v>
      </c>
      <c r="O94" s="245">
        <f>IF(ISNA(VLOOKUP($A94,DSSV!$A$7:$R$65536,IN_DTK!O$5,0))=FALSE,IF(O$8&lt;&gt;0,VLOOKUP($A94,DSSV!$A$7:$R$65536,IN_DTK!O$5,0),""),"")</f>
        <v>0</v>
      </c>
      <c r="P94" s="245">
        <f>IF(ISNA(VLOOKUP($A94,DSSV!$A$7:$R$65536,IN_DTK!P$5,0))=FALSE,IF(P$8&lt;&gt;0,VLOOKUP($A94,DSSV!$A$7:$R$65536,IN_DTK!P$5,0),""),"")</f>
        <v>0</v>
      </c>
      <c r="Q94" s="246">
        <f>IF(ISNA(VLOOKUP($A94,DSSV!$A$7:$R$65536,IN_DTK!Q$5,0))=FALSE,VLOOKUP($A94,DSSV!$A$7:$R$65536,IN_DTK!Q$5,0),"")</f>
        <v>0</v>
      </c>
      <c r="R94" s="237" t="str">
        <f>IF(ISNA(VLOOKUP($A94,DSSV!$A$7:$R$65536,IN_DTK!R$5,0))=FALSE,VLOOKUP($A94,DSSV!$A$7:$R$65536,IN_DTK!R$5,0),"")</f>
        <v>Không</v>
      </c>
      <c r="S94" s="247" t="str">
        <f>IF(ISNA(VLOOKUP($A94,DSSV!$A$7:$R$65536,IN_DTK!S$5,0))=FALSE,VLOOKUP($A94,DSSV!$A$7:$R$65536,IN_DTK!S$5,0),"")</f>
        <v>Nợ LP</v>
      </c>
    </row>
    <row r="95" spans="1:19" s="213" customFormat="1" ht="20.25" customHeight="1">
      <c r="A95" s="211">
        <v>87</v>
      </c>
      <c r="B95" s="240">
        <f>--SUBTOTAL(2,C$6:C95)</f>
        <v>87</v>
      </c>
      <c r="C95" s="214">
        <f>IF(ISNA(VLOOKUP($A95,DSSV!$A$7:$R$65536,IN_DTK!C$5,0))=FALSE,VLOOKUP($A95,DSSV!$A$7:$R$65536,IN_DTK!C$5,0),"")</f>
        <v>2021244510</v>
      </c>
      <c r="D95" s="243" t="str">
        <f>IF(ISNA(VLOOKUP($A95,DSSV!$A$7:$R$65536,IN_DTK!D$5,0))=FALSE,VLOOKUP($A95,DSSV!$A$7:$R$65536,IN_DTK!D$5,0),"")</f>
        <v>Huỳnh Tấn</v>
      </c>
      <c r="E95" s="244" t="str">
        <f>IF(ISNA(VLOOKUP($A95,DSSV!$A$7:$R$65536,IN_DTK!E$5,0))=FALSE,VLOOKUP($A95,DSSV!$A$7:$R$65536,IN_DTK!E$5,0),"")</f>
        <v>Hưng</v>
      </c>
      <c r="F95" s="249" t="str">
        <f>IF(ISNA(VLOOKUP($A95,DSSV!$A$7:$R$65536,IN_DTK!F$5,0))=FALSE,VLOOKUP($A95,DSSV!$A$7:$R$65536,IN_DTK!F$5,0),"")</f>
        <v>MTH 101 Q</v>
      </c>
      <c r="G95" s="249" t="str">
        <f>IF(ISNA(VLOOKUP($A95,DSSV!$A$7:$R$65536,IN_DTK!G$5,0))=FALSE,VLOOKUP($A95,DSSV!$A$7:$R$65536,IN_DTK!G$5,0),"")</f>
        <v>K20PSU-QNH</v>
      </c>
      <c r="H95" s="245">
        <f>IF(ISNA(VLOOKUP($A95,DSSV!$A$7:$R$65536,IN_DTK!H$5,0))=FALSE,IF(H$8&lt;&gt;0,VLOOKUP($A95,DSSV!$A$7:$R$65536,IN_DTK!H$5,0),""),"")</f>
        <v>0</v>
      </c>
      <c r="I95" s="245">
        <f>IF(ISNA(VLOOKUP($A95,DSSV!$A$7:$R$65536,IN_DTK!I$5,0))=FALSE,IF(I$8&lt;&gt;0,VLOOKUP($A95,DSSV!$A$7:$R$65536,IN_DTK!I$5,0),""),"")</f>
        <v>0</v>
      </c>
      <c r="J95" s="245">
        <f>IF(ISNA(VLOOKUP($A95,DSSV!$A$7:$R$65536,IN_DTK!J$5,0))=FALSE,IF(J$8&lt;&gt;0,VLOOKUP($A95,DSSV!$A$7:$R$65536,IN_DTK!J$5,0),""),"")</f>
        <v>0</v>
      </c>
      <c r="K95" s="245">
        <f>IF(ISNA(VLOOKUP($A95,DSSV!$A$7:$R$65536,IN_DTK!K$5,0))=FALSE,IF(K$8&lt;&gt;0,VLOOKUP($A95,DSSV!$A$7:$R$65536,IN_DTK!K$5,0),""),"")</f>
        <v>0</v>
      </c>
      <c r="L95" s="245">
        <f>IF(ISNA(VLOOKUP($A95,DSSV!$A$7:$R$65536,IN_DTK!L$5,0))=FALSE,IF(L$8&lt;&gt;0,VLOOKUP($A95,DSSV!$A$7:$R$65536,IN_DTK!L$5,0),""),"")</f>
        <v>0</v>
      </c>
      <c r="M95" s="245">
        <f>IF(ISNA(VLOOKUP($A95,DSSV!$A$7:$R$65536,IN_DTK!M$5,0))=FALSE,IF(M$8&lt;&gt;0,VLOOKUP($A95,DSSV!$A$7:$R$65536,IN_DTK!M$5,0),""),"")</f>
        <v>0</v>
      </c>
      <c r="N95" s="245">
        <f>IF(ISNA(VLOOKUP($A95,DSSV!$A$7:$R$65536,IN_DTK!N$5,0))=FALSE,IF(N$8&lt;&gt;0,VLOOKUP($A95,DSSV!$A$7:$R$65536,IN_DTK!N$5,0),""),"")</f>
        <v>0</v>
      </c>
      <c r="O95" s="245">
        <f>IF(ISNA(VLOOKUP($A95,DSSV!$A$7:$R$65536,IN_DTK!O$5,0))=FALSE,IF(O$8&lt;&gt;0,VLOOKUP($A95,DSSV!$A$7:$R$65536,IN_DTK!O$5,0),""),"")</f>
        <v>0</v>
      </c>
      <c r="P95" s="245">
        <f>IF(ISNA(VLOOKUP($A95,DSSV!$A$7:$R$65536,IN_DTK!P$5,0))=FALSE,IF(P$8&lt;&gt;0,VLOOKUP($A95,DSSV!$A$7:$R$65536,IN_DTK!P$5,0),""),"")</f>
        <v>0</v>
      </c>
      <c r="Q95" s="246">
        <f>IF(ISNA(VLOOKUP($A95,DSSV!$A$7:$R$65536,IN_DTK!Q$5,0))=FALSE,VLOOKUP($A95,DSSV!$A$7:$R$65536,IN_DTK!Q$5,0),"")</f>
        <v>0</v>
      </c>
      <c r="R95" s="237" t="str">
        <f>IF(ISNA(VLOOKUP($A95,DSSV!$A$7:$R$65536,IN_DTK!R$5,0))=FALSE,VLOOKUP($A95,DSSV!$A$7:$R$65536,IN_DTK!R$5,0),"")</f>
        <v>Không</v>
      </c>
      <c r="S95" s="247" t="str">
        <f>IF(ISNA(VLOOKUP($A95,DSSV!$A$7:$R$65536,IN_DTK!S$5,0))=FALSE,VLOOKUP($A95,DSSV!$A$7:$R$65536,IN_DTK!S$5,0),"")</f>
        <v>Nợ LP, HP</v>
      </c>
    </row>
    <row r="96" spans="1:19" s="213" customFormat="1" ht="20.25" customHeight="1">
      <c r="A96" s="211">
        <v>88</v>
      </c>
      <c r="B96" s="240">
        <f>--SUBTOTAL(2,C$6:C96)</f>
        <v>88</v>
      </c>
      <c r="C96" s="214">
        <f>IF(ISNA(VLOOKUP($A96,DSSV!$A$7:$R$65536,IN_DTK!C$5,0))=FALSE,VLOOKUP($A96,DSSV!$A$7:$R$65536,IN_DTK!C$5,0),"")</f>
        <v>2020210989</v>
      </c>
      <c r="D96" s="243" t="str">
        <f>IF(ISNA(VLOOKUP($A96,DSSV!$A$7:$R$65536,IN_DTK!D$5,0))=FALSE,VLOOKUP($A96,DSSV!$A$7:$R$65536,IN_DTK!D$5,0),"")</f>
        <v>Nguyễn Thị Thanh</v>
      </c>
      <c r="E96" s="244" t="str">
        <f>IF(ISNA(VLOOKUP($A96,DSSV!$A$7:$R$65536,IN_DTK!E$5,0))=FALSE,VLOOKUP($A96,DSSV!$A$7:$R$65536,IN_DTK!E$5,0),"")</f>
        <v>Hương</v>
      </c>
      <c r="F96" s="249" t="str">
        <f>IF(ISNA(VLOOKUP($A96,DSSV!$A$7:$R$65536,IN_DTK!F$5,0))=FALSE,VLOOKUP($A96,DSSV!$A$7:$R$65536,IN_DTK!F$5,0),"")</f>
        <v>MTH 101 Y</v>
      </c>
      <c r="G96" s="249" t="str">
        <f>IF(ISNA(VLOOKUP($A96,DSSV!$A$7:$R$65536,IN_DTK!G$5,0))=FALSE,VLOOKUP($A96,DSSV!$A$7:$R$65536,IN_DTK!G$5,0),"")</f>
        <v>K20PSU-QTH</v>
      </c>
      <c r="H96" s="245">
        <f>IF(ISNA(VLOOKUP($A96,DSSV!$A$7:$R$65536,IN_DTK!H$5,0))=FALSE,IF(H$8&lt;&gt;0,VLOOKUP($A96,DSSV!$A$7:$R$65536,IN_DTK!H$5,0),""),"")</f>
        <v>0</v>
      </c>
      <c r="I96" s="245">
        <f>IF(ISNA(VLOOKUP($A96,DSSV!$A$7:$R$65536,IN_DTK!I$5,0))=FALSE,IF(I$8&lt;&gt;0,VLOOKUP($A96,DSSV!$A$7:$R$65536,IN_DTK!I$5,0),""),"")</f>
        <v>0</v>
      </c>
      <c r="J96" s="245">
        <f>IF(ISNA(VLOOKUP($A96,DSSV!$A$7:$R$65536,IN_DTK!J$5,0))=FALSE,IF(J$8&lt;&gt;0,VLOOKUP($A96,DSSV!$A$7:$R$65536,IN_DTK!J$5,0),""),"")</f>
        <v>0</v>
      </c>
      <c r="K96" s="245">
        <f>IF(ISNA(VLOOKUP($A96,DSSV!$A$7:$R$65536,IN_DTK!K$5,0))=FALSE,IF(K$8&lt;&gt;0,VLOOKUP($A96,DSSV!$A$7:$R$65536,IN_DTK!K$5,0),""),"")</f>
        <v>0</v>
      </c>
      <c r="L96" s="245">
        <f>IF(ISNA(VLOOKUP($A96,DSSV!$A$7:$R$65536,IN_DTK!L$5,0))=FALSE,IF(L$8&lt;&gt;0,VLOOKUP($A96,DSSV!$A$7:$R$65536,IN_DTK!L$5,0),""),"")</f>
        <v>0</v>
      </c>
      <c r="M96" s="245">
        <f>IF(ISNA(VLOOKUP($A96,DSSV!$A$7:$R$65536,IN_DTK!M$5,0))=FALSE,IF(M$8&lt;&gt;0,VLOOKUP($A96,DSSV!$A$7:$R$65536,IN_DTK!M$5,0),""),"")</f>
        <v>0</v>
      </c>
      <c r="N96" s="245">
        <f>IF(ISNA(VLOOKUP($A96,DSSV!$A$7:$R$65536,IN_DTK!N$5,0))=FALSE,IF(N$8&lt;&gt;0,VLOOKUP($A96,DSSV!$A$7:$R$65536,IN_DTK!N$5,0),""),"")</f>
        <v>0</v>
      </c>
      <c r="O96" s="245">
        <f>IF(ISNA(VLOOKUP($A96,DSSV!$A$7:$R$65536,IN_DTK!O$5,0))=FALSE,IF(O$8&lt;&gt;0,VLOOKUP($A96,DSSV!$A$7:$R$65536,IN_DTK!O$5,0),""),"")</f>
        <v>0</v>
      </c>
      <c r="P96" s="245">
        <f>IF(ISNA(VLOOKUP($A96,DSSV!$A$7:$R$65536,IN_DTK!P$5,0))=FALSE,IF(P$8&lt;&gt;0,VLOOKUP($A96,DSSV!$A$7:$R$65536,IN_DTK!P$5,0),""),"")</f>
        <v>0</v>
      </c>
      <c r="Q96" s="246">
        <f>IF(ISNA(VLOOKUP($A96,DSSV!$A$7:$R$65536,IN_DTK!Q$5,0))=FALSE,VLOOKUP($A96,DSSV!$A$7:$R$65536,IN_DTK!Q$5,0),"")</f>
        <v>0</v>
      </c>
      <c r="R96" s="237" t="str">
        <f>IF(ISNA(VLOOKUP($A96,DSSV!$A$7:$R$65536,IN_DTK!R$5,0))=FALSE,VLOOKUP($A96,DSSV!$A$7:$R$65536,IN_DTK!R$5,0),"")</f>
        <v>Không</v>
      </c>
      <c r="S96" s="247" t="str">
        <f>IF(ISNA(VLOOKUP($A96,DSSV!$A$7:$R$65536,IN_DTK!S$5,0))=FALSE,VLOOKUP($A96,DSSV!$A$7:$R$65536,IN_DTK!S$5,0),"")</f>
        <v>Nợ LP</v>
      </c>
    </row>
    <row r="97" spans="1:19" s="213" customFormat="1" ht="20.25" customHeight="1">
      <c r="A97" s="211">
        <v>89</v>
      </c>
      <c r="B97" s="240">
        <f>--SUBTOTAL(2,C$6:C97)</f>
        <v>89</v>
      </c>
      <c r="C97" s="214">
        <f>IF(ISNA(VLOOKUP($A97,DSSV!$A$7:$R$65536,IN_DTK!C$5,0))=FALSE,VLOOKUP($A97,DSSV!$A$7:$R$65536,IN_DTK!C$5,0),"")</f>
        <v>2020212747</v>
      </c>
      <c r="D97" s="243" t="str">
        <f>IF(ISNA(VLOOKUP($A97,DSSV!$A$7:$R$65536,IN_DTK!D$5,0))=FALSE,VLOOKUP($A97,DSSV!$A$7:$R$65536,IN_DTK!D$5,0),"")</f>
        <v>Đinh Ngọc</v>
      </c>
      <c r="E97" s="244" t="str">
        <f>IF(ISNA(VLOOKUP($A97,DSSV!$A$7:$R$65536,IN_DTK!E$5,0))=FALSE,VLOOKUP($A97,DSSV!$A$7:$R$65536,IN_DTK!E$5,0),"")</f>
        <v>Huy</v>
      </c>
      <c r="F97" s="249" t="str">
        <f>IF(ISNA(VLOOKUP($A97,DSSV!$A$7:$R$65536,IN_DTK!F$5,0))=FALSE,VLOOKUP($A97,DSSV!$A$7:$R$65536,IN_DTK!F$5,0),"")</f>
        <v>MTH 101 AE</v>
      </c>
      <c r="G97" s="249" t="str">
        <f>IF(ISNA(VLOOKUP($A97,DSSV!$A$7:$R$65536,IN_DTK!G$5,0))=FALSE,VLOOKUP($A97,DSSV!$A$7:$R$65536,IN_DTK!G$5,0),"")</f>
        <v>K20QTH</v>
      </c>
      <c r="H97" s="245">
        <f>IF(ISNA(VLOOKUP($A97,DSSV!$A$7:$R$65536,IN_DTK!H$5,0))=FALSE,IF(H$8&lt;&gt;0,VLOOKUP($A97,DSSV!$A$7:$R$65536,IN_DTK!H$5,0),""),"")</f>
        <v>0</v>
      </c>
      <c r="I97" s="245">
        <f>IF(ISNA(VLOOKUP($A97,DSSV!$A$7:$R$65536,IN_DTK!I$5,0))=FALSE,IF(I$8&lt;&gt;0,VLOOKUP($A97,DSSV!$A$7:$R$65536,IN_DTK!I$5,0),""),"")</f>
        <v>0</v>
      </c>
      <c r="J97" s="245">
        <f>IF(ISNA(VLOOKUP($A97,DSSV!$A$7:$R$65536,IN_DTK!J$5,0))=FALSE,IF(J$8&lt;&gt;0,VLOOKUP($A97,DSSV!$A$7:$R$65536,IN_DTK!J$5,0),""),"")</f>
        <v>0</v>
      </c>
      <c r="K97" s="245">
        <f>IF(ISNA(VLOOKUP($A97,DSSV!$A$7:$R$65536,IN_DTK!K$5,0))=FALSE,IF(K$8&lt;&gt;0,VLOOKUP($A97,DSSV!$A$7:$R$65536,IN_DTK!K$5,0),""),"")</f>
        <v>0</v>
      </c>
      <c r="L97" s="245">
        <f>IF(ISNA(VLOOKUP($A97,DSSV!$A$7:$R$65536,IN_DTK!L$5,0))=FALSE,IF(L$8&lt;&gt;0,VLOOKUP($A97,DSSV!$A$7:$R$65536,IN_DTK!L$5,0),""),"")</f>
        <v>0</v>
      </c>
      <c r="M97" s="245">
        <f>IF(ISNA(VLOOKUP($A97,DSSV!$A$7:$R$65536,IN_DTK!M$5,0))=FALSE,IF(M$8&lt;&gt;0,VLOOKUP($A97,DSSV!$A$7:$R$65536,IN_DTK!M$5,0),""),"")</f>
        <v>0</v>
      </c>
      <c r="N97" s="245">
        <f>IF(ISNA(VLOOKUP($A97,DSSV!$A$7:$R$65536,IN_DTK!N$5,0))=FALSE,IF(N$8&lt;&gt;0,VLOOKUP($A97,DSSV!$A$7:$R$65536,IN_DTK!N$5,0),""),"")</f>
        <v>0</v>
      </c>
      <c r="O97" s="245">
        <f>IF(ISNA(VLOOKUP($A97,DSSV!$A$7:$R$65536,IN_DTK!O$5,0))=FALSE,IF(O$8&lt;&gt;0,VLOOKUP($A97,DSSV!$A$7:$R$65536,IN_DTK!O$5,0),""),"")</f>
        <v>0</v>
      </c>
      <c r="P97" s="245">
        <f>IF(ISNA(VLOOKUP($A97,DSSV!$A$7:$R$65536,IN_DTK!P$5,0))=FALSE,IF(P$8&lt;&gt;0,VLOOKUP($A97,DSSV!$A$7:$R$65536,IN_DTK!P$5,0),""),"")</f>
        <v>0</v>
      </c>
      <c r="Q97" s="246">
        <f>IF(ISNA(VLOOKUP($A97,DSSV!$A$7:$R$65536,IN_DTK!Q$5,0))=FALSE,VLOOKUP($A97,DSSV!$A$7:$R$65536,IN_DTK!Q$5,0),"")</f>
        <v>0</v>
      </c>
      <c r="R97" s="237" t="str">
        <f>IF(ISNA(VLOOKUP($A97,DSSV!$A$7:$R$65536,IN_DTK!R$5,0))=FALSE,VLOOKUP($A97,DSSV!$A$7:$R$65536,IN_DTK!R$5,0),"")</f>
        <v>Không</v>
      </c>
      <c r="S97" s="247" t="str">
        <f>IF(ISNA(VLOOKUP($A97,DSSV!$A$7:$R$65536,IN_DTK!S$5,0))=FALSE,VLOOKUP($A97,DSSV!$A$7:$R$65536,IN_DTK!S$5,0),"")</f>
        <v>Nợ LP</v>
      </c>
    </row>
    <row r="98" spans="1:19" s="213" customFormat="1" ht="20.25" customHeight="1">
      <c r="A98" s="211">
        <v>90</v>
      </c>
      <c r="B98" s="240">
        <f>--SUBTOTAL(2,C$6:C98)</f>
        <v>90</v>
      </c>
      <c r="C98" s="214">
        <f>IF(ISNA(VLOOKUP($A98,DSSV!$A$7:$R$65536,IN_DTK!C$5,0))=FALSE,VLOOKUP($A98,DSSV!$A$7:$R$65536,IN_DTK!C$5,0),"")</f>
        <v>2020713061</v>
      </c>
      <c r="D98" s="243" t="str">
        <f>IF(ISNA(VLOOKUP($A98,DSSV!$A$7:$R$65536,IN_DTK!D$5,0))=FALSE,VLOOKUP($A98,DSSV!$A$7:$R$65536,IN_DTK!D$5,0),"")</f>
        <v>Nguyễn Tấn</v>
      </c>
      <c r="E98" s="244" t="str">
        <f>IF(ISNA(VLOOKUP($A98,DSSV!$A$7:$R$65536,IN_DTK!E$5,0))=FALSE,VLOOKUP($A98,DSSV!$A$7:$R$65536,IN_DTK!E$5,0),"")</f>
        <v>Huy</v>
      </c>
      <c r="F98" s="249" t="str">
        <f>IF(ISNA(VLOOKUP($A98,DSSV!$A$7:$R$65536,IN_DTK!F$5,0))=FALSE,VLOOKUP($A98,DSSV!$A$7:$R$65536,IN_DTK!F$5,0),"")</f>
        <v>MTH 101 E</v>
      </c>
      <c r="G98" s="249" t="str">
        <f>IF(ISNA(VLOOKUP($A98,DSSV!$A$7:$R$65536,IN_DTK!G$5,0))=FALSE,VLOOKUP($A98,DSSV!$A$7:$R$65536,IN_DTK!G$5,0),"")</f>
        <v>K20DLK</v>
      </c>
      <c r="H98" s="245">
        <f>IF(ISNA(VLOOKUP($A98,DSSV!$A$7:$R$65536,IN_DTK!H$5,0))=FALSE,IF(H$8&lt;&gt;0,VLOOKUP($A98,DSSV!$A$7:$R$65536,IN_DTK!H$5,0),""),"")</f>
        <v>0</v>
      </c>
      <c r="I98" s="245">
        <f>IF(ISNA(VLOOKUP($A98,DSSV!$A$7:$R$65536,IN_DTK!I$5,0))=FALSE,IF(I$8&lt;&gt;0,VLOOKUP($A98,DSSV!$A$7:$R$65536,IN_DTK!I$5,0),""),"")</f>
        <v>0</v>
      </c>
      <c r="J98" s="245">
        <f>IF(ISNA(VLOOKUP($A98,DSSV!$A$7:$R$65536,IN_DTK!J$5,0))=FALSE,IF(J$8&lt;&gt;0,VLOOKUP($A98,DSSV!$A$7:$R$65536,IN_DTK!J$5,0),""),"")</f>
        <v>0</v>
      </c>
      <c r="K98" s="245">
        <f>IF(ISNA(VLOOKUP($A98,DSSV!$A$7:$R$65536,IN_DTK!K$5,0))=FALSE,IF(K$8&lt;&gt;0,VLOOKUP($A98,DSSV!$A$7:$R$65536,IN_DTK!K$5,0),""),"")</f>
        <v>0</v>
      </c>
      <c r="L98" s="245">
        <f>IF(ISNA(VLOOKUP($A98,DSSV!$A$7:$R$65536,IN_DTK!L$5,0))=FALSE,IF(L$8&lt;&gt;0,VLOOKUP($A98,DSSV!$A$7:$R$65536,IN_DTK!L$5,0),""),"")</f>
        <v>0</v>
      </c>
      <c r="M98" s="245">
        <f>IF(ISNA(VLOOKUP($A98,DSSV!$A$7:$R$65536,IN_DTK!M$5,0))=FALSE,IF(M$8&lt;&gt;0,VLOOKUP($A98,DSSV!$A$7:$R$65536,IN_DTK!M$5,0),""),"")</f>
        <v>0</v>
      </c>
      <c r="N98" s="245">
        <f>IF(ISNA(VLOOKUP($A98,DSSV!$A$7:$R$65536,IN_DTK!N$5,0))=FALSE,IF(N$8&lt;&gt;0,VLOOKUP($A98,DSSV!$A$7:$R$65536,IN_DTK!N$5,0),""),"")</f>
        <v>0</v>
      </c>
      <c r="O98" s="245">
        <f>IF(ISNA(VLOOKUP($A98,DSSV!$A$7:$R$65536,IN_DTK!O$5,0))=FALSE,IF(O$8&lt;&gt;0,VLOOKUP($A98,DSSV!$A$7:$R$65536,IN_DTK!O$5,0),""),"")</f>
        <v>0</v>
      </c>
      <c r="P98" s="245">
        <f>IF(ISNA(VLOOKUP($A98,DSSV!$A$7:$R$65536,IN_DTK!P$5,0))=FALSE,IF(P$8&lt;&gt;0,VLOOKUP($A98,DSSV!$A$7:$R$65536,IN_DTK!P$5,0),""),"")</f>
        <v>0</v>
      </c>
      <c r="Q98" s="246">
        <f>IF(ISNA(VLOOKUP($A98,DSSV!$A$7:$R$65536,IN_DTK!Q$5,0))=FALSE,VLOOKUP($A98,DSSV!$A$7:$R$65536,IN_DTK!Q$5,0),"")</f>
        <v>0</v>
      </c>
      <c r="R98" s="237" t="str">
        <f>IF(ISNA(VLOOKUP($A98,DSSV!$A$7:$R$65536,IN_DTK!R$5,0))=FALSE,VLOOKUP($A98,DSSV!$A$7:$R$65536,IN_DTK!R$5,0),"")</f>
        <v>Không</v>
      </c>
      <c r="S98" s="247">
        <f>IF(ISNA(VLOOKUP($A98,DSSV!$A$7:$R$65536,IN_DTK!S$5,0))=FALSE,VLOOKUP($A98,DSSV!$A$7:$R$65536,IN_DTK!S$5,0),"")</f>
        <v>0</v>
      </c>
    </row>
    <row r="99" spans="1:19" s="213" customFormat="1" ht="20.25" customHeight="1">
      <c r="A99" s="211">
        <v>91</v>
      </c>
      <c r="B99" s="240">
        <f>--SUBTOTAL(2,C$6:C99)</f>
        <v>91</v>
      </c>
      <c r="C99" s="214">
        <f>IF(ISNA(VLOOKUP($A99,DSSV!$A$7:$R$65536,IN_DTK!C$5,0))=FALSE,VLOOKUP($A99,DSSV!$A$7:$R$65536,IN_DTK!C$5,0),"")</f>
        <v>2021113728</v>
      </c>
      <c r="D99" s="243" t="str">
        <f>IF(ISNA(VLOOKUP($A99,DSSV!$A$7:$R$65536,IN_DTK!D$5,0))=FALSE,VLOOKUP($A99,DSSV!$A$7:$R$65536,IN_DTK!D$5,0),"")</f>
        <v>Trần Viết</v>
      </c>
      <c r="E99" s="244" t="str">
        <f>IF(ISNA(VLOOKUP($A99,DSSV!$A$7:$R$65536,IN_DTK!E$5,0))=FALSE,VLOOKUP($A99,DSSV!$A$7:$R$65536,IN_DTK!E$5,0),"")</f>
        <v>Huy</v>
      </c>
      <c r="F99" s="249" t="str">
        <f>IF(ISNA(VLOOKUP($A99,DSSV!$A$7:$R$65536,IN_DTK!F$5,0))=FALSE,VLOOKUP($A99,DSSV!$A$7:$R$65536,IN_DTK!F$5,0),"")</f>
        <v>MTH 101 AG</v>
      </c>
      <c r="G99" s="249" t="str">
        <f>IF(ISNA(VLOOKUP($A99,DSSV!$A$7:$R$65536,IN_DTK!G$5,0))=FALSE,VLOOKUP($A99,DSSV!$A$7:$R$65536,IN_DTK!G$5,0),"")</f>
        <v>K20TTT</v>
      </c>
      <c r="H99" s="245">
        <f>IF(ISNA(VLOOKUP($A99,DSSV!$A$7:$R$65536,IN_DTK!H$5,0))=FALSE,IF(H$8&lt;&gt;0,VLOOKUP($A99,DSSV!$A$7:$R$65536,IN_DTK!H$5,0),""),"")</f>
        <v>0</v>
      </c>
      <c r="I99" s="245">
        <f>IF(ISNA(VLOOKUP($A99,DSSV!$A$7:$R$65536,IN_DTK!I$5,0))=FALSE,IF(I$8&lt;&gt;0,VLOOKUP($A99,DSSV!$A$7:$R$65536,IN_DTK!I$5,0),""),"")</f>
        <v>0</v>
      </c>
      <c r="J99" s="245">
        <f>IF(ISNA(VLOOKUP($A99,DSSV!$A$7:$R$65536,IN_DTK!J$5,0))=FALSE,IF(J$8&lt;&gt;0,VLOOKUP($A99,DSSV!$A$7:$R$65536,IN_DTK!J$5,0),""),"")</f>
        <v>0</v>
      </c>
      <c r="K99" s="245">
        <f>IF(ISNA(VLOOKUP($A99,DSSV!$A$7:$R$65536,IN_DTK!K$5,0))=FALSE,IF(K$8&lt;&gt;0,VLOOKUP($A99,DSSV!$A$7:$R$65536,IN_DTK!K$5,0),""),"")</f>
        <v>0</v>
      </c>
      <c r="L99" s="245">
        <f>IF(ISNA(VLOOKUP($A99,DSSV!$A$7:$R$65536,IN_DTK!L$5,0))=FALSE,IF(L$8&lt;&gt;0,VLOOKUP($A99,DSSV!$A$7:$R$65536,IN_DTK!L$5,0),""),"")</f>
        <v>0</v>
      </c>
      <c r="M99" s="245">
        <f>IF(ISNA(VLOOKUP($A99,DSSV!$A$7:$R$65536,IN_DTK!M$5,0))=FALSE,IF(M$8&lt;&gt;0,VLOOKUP($A99,DSSV!$A$7:$R$65536,IN_DTK!M$5,0),""),"")</f>
        <v>0</v>
      </c>
      <c r="N99" s="245">
        <f>IF(ISNA(VLOOKUP($A99,DSSV!$A$7:$R$65536,IN_DTK!N$5,0))=FALSE,IF(N$8&lt;&gt;0,VLOOKUP($A99,DSSV!$A$7:$R$65536,IN_DTK!N$5,0),""),"")</f>
        <v>0</v>
      </c>
      <c r="O99" s="245">
        <f>IF(ISNA(VLOOKUP($A99,DSSV!$A$7:$R$65536,IN_DTK!O$5,0))=FALSE,IF(O$8&lt;&gt;0,VLOOKUP($A99,DSSV!$A$7:$R$65536,IN_DTK!O$5,0),""),"")</f>
        <v>0</v>
      </c>
      <c r="P99" s="245">
        <f>IF(ISNA(VLOOKUP($A99,DSSV!$A$7:$R$65536,IN_DTK!P$5,0))=FALSE,IF(P$8&lt;&gt;0,VLOOKUP($A99,DSSV!$A$7:$R$65536,IN_DTK!P$5,0),""),"")</f>
        <v>0</v>
      </c>
      <c r="Q99" s="246">
        <f>IF(ISNA(VLOOKUP($A99,DSSV!$A$7:$R$65536,IN_DTK!Q$5,0))=FALSE,VLOOKUP($A99,DSSV!$A$7:$R$65536,IN_DTK!Q$5,0),"")</f>
        <v>0</v>
      </c>
      <c r="R99" s="237" t="str">
        <f>IF(ISNA(VLOOKUP($A99,DSSV!$A$7:$R$65536,IN_DTK!R$5,0))=FALSE,VLOOKUP($A99,DSSV!$A$7:$R$65536,IN_DTK!R$5,0),"")</f>
        <v>Không</v>
      </c>
      <c r="S99" s="247">
        <f>IF(ISNA(VLOOKUP($A99,DSSV!$A$7:$R$65536,IN_DTK!S$5,0))=FALSE,VLOOKUP($A99,DSSV!$A$7:$R$65536,IN_DTK!S$5,0),"")</f>
        <v>0</v>
      </c>
    </row>
    <row r="100" spans="1:19" s="213" customFormat="1" ht="20.25" customHeight="1">
      <c r="A100" s="211">
        <v>92</v>
      </c>
      <c r="B100" s="240">
        <f>--SUBTOTAL(2,C$6:C100)</f>
        <v>92</v>
      </c>
      <c r="C100" s="214">
        <f>IF(ISNA(VLOOKUP($A100,DSSV!$A$7:$R$65536,IN_DTK!C$5,0))=FALSE,VLOOKUP($A100,DSSV!$A$7:$R$65536,IN_DTK!C$5,0),"")</f>
        <v>2021215666</v>
      </c>
      <c r="D100" s="243" t="str">
        <f>IF(ISNA(VLOOKUP($A100,DSSV!$A$7:$R$65536,IN_DTK!D$5,0))=FALSE,VLOOKUP($A100,DSSV!$A$7:$R$65536,IN_DTK!D$5,0),"")</f>
        <v>Văn Nhật</v>
      </c>
      <c r="E100" s="244" t="str">
        <f>IF(ISNA(VLOOKUP($A100,DSSV!$A$7:$R$65536,IN_DTK!E$5,0))=FALSE,VLOOKUP($A100,DSSV!$A$7:$R$65536,IN_DTK!E$5,0),"")</f>
        <v>Huy</v>
      </c>
      <c r="F100" s="249" t="str">
        <f>IF(ISNA(VLOOKUP($A100,DSSV!$A$7:$R$65536,IN_DTK!F$5,0))=FALSE,VLOOKUP($A100,DSSV!$A$7:$R$65536,IN_DTK!F$5,0),"")</f>
        <v>MTH 101 AE</v>
      </c>
      <c r="G100" s="249" t="str">
        <f>IF(ISNA(VLOOKUP($A100,DSSV!$A$7:$R$65536,IN_DTK!G$5,0))=FALSE,VLOOKUP($A100,DSSV!$A$7:$R$65536,IN_DTK!G$5,0),"")</f>
        <v>K20QTH</v>
      </c>
      <c r="H100" s="245">
        <f>IF(ISNA(VLOOKUP($A100,DSSV!$A$7:$R$65536,IN_DTK!H$5,0))=FALSE,IF(H$8&lt;&gt;0,VLOOKUP($A100,DSSV!$A$7:$R$65536,IN_DTK!H$5,0),""),"")</f>
        <v>0</v>
      </c>
      <c r="I100" s="245">
        <f>IF(ISNA(VLOOKUP($A100,DSSV!$A$7:$R$65536,IN_DTK!I$5,0))=FALSE,IF(I$8&lt;&gt;0,VLOOKUP($A100,DSSV!$A$7:$R$65536,IN_DTK!I$5,0),""),"")</f>
        <v>0</v>
      </c>
      <c r="J100" s="245">
        <f>IF(ISNA(VLOOKUP($A100,DSSV!$A$7:$R$65536,IN_DTK!J$5,0))=FALSE,IF(J$8&lt;&gt;0,VLOOKUP($A100,DSSV!$A$7:$R$65536,IN_DTK!J$5,0),""),"")</f>
        <v>0</v>
      </c>
      <c r="K100" s="245">
        <f>IF(ISNA(VLOOKUP($A100,DSSV!$A$7:$R$65536,IN_DTK!K$5,0))=FALSE,IF(K$8&lt;&gt;0,VLOOKUP($A100,DSSV!$A$7:$R$65536,IN_DTK!K$5,0),""),"")</f>
        <v>0</v>
      </c>
      <c r="L100" s="245">
        <f>IF(ISNA(VLOOKUP($A100,DSSV!$A$7:$R$65536,IN_DTK!L$5,0))=FALSE,IF(L$8&lt;&gt;0,VLOOKUP($A100,DSSV!$A$7:$R$65536,IN_DTK!L$5,0),""),"")</f>
        <v>0</v>
      </c>
      <c r="M100" s="245">
        <f>IF(ISNA(VLOOKUP($A100,DSSV!$A$7:$R$65536,IN_DTK!M$5,0))=FALSE,IF(M$8&lt;&gt;0,VLOOKUP($A100,DSSV!$A$7:$R$65536,IN_DTK!M$5,0),""),"")</f>
        <v>0</v>
      </c>
      <c r="N100" s="245">
        <f>IF(ISNA(VLOOKUP($A100,DSSV!$A$7:$R$65536,IN_DTK!N$5,0))=FALSE,IF(N$8&lt;&gt;0,VLOOKUP($A100,DSSV!$A$7:$R$65536,IN_DTK!N$5,0),""),"")</f>
        <v>0</v>
      </c>
      <c r="O100" s="245">
        <f>IF(ISNA(VLOOKUP($A100,DSSV!$A$7:$R$65536,IN_DTK!O$5,0))=FALSE,IF(O$8&lt;&gt;0,VLOOKUP($A100,DSSV!$A$7:$R$65536,IN_DTK!O$5,0),""),"")</f>
        <v>0</v>
      </c>
      <c r="P100" s="245">
        <f>IF(ISNA(VLOOKUP($A100,DSSV!$A$7:$R$65536,IN_DTK!P$5,0))=FALSE,IF(P$8&lt;&gt;0,VLOOKUP($A100,DSSV!$A$7:$R$65536,IN_DTK!P$5,0),""),"")</f>
        <v>0</v>
      </c>
      <c r="Q100" s="246">
        <f>IF(ISNA(VLOOKUP($A100,DSSV!$A$7:$R$65536,IN_DTK!Q$5,0))=FALSE,VLOOKUP($A100,DSSV!$A$7:$R$65536,IN_DTK!Q$5,0),"")</f>
        <v>0</v>
      </c>
      <c r="R100" s="237" t="str">
        <f>IF(ISNA(VLOOKUP($A100,DSSV!$A$7:$R$65536,IN_DTK!R$5,0))=FALSE,VLOOKUP($A100,DSSV!$A$7:$R$65536,IN_DTK!R$5,0),"")</f>
        <v>Không</v>
      </c>
      <c r="S100" s="247" t="str">
        <f>IF(ISNA(VLOOKUP($A100,DSSV!$A$7:$R$65536,IN_DTK!S$5,0))=FALSE,VLOOKUP($A100,DSSV!$A$7:$R$65536,IN_DTK!S$5,0),"")</f>
        <v>Nợ LP</v>
      </c>
    </row>
    <row r="101" spans="1:19" s="213" customFormat="1" ht="20.25" customHeight="1">
      <c r="A101" s="211">
        <v>93</v>
      </c>
      <c r="B101" s="240">
        <f>--SUBTOTAL(2,C$6:C101)</f>
        <v>93</v>
      </c>
      <c r="C101" s="214">
        <f>IF(ISNA(VLOOKUP($A101,DSSV!$A$7:$R$65536,IN_DTK!C$5,0))=FALSE,VLOOKUP($A101,DSSV!$A$7:$R$65536,IN_DTK!C$5,0),"")</f>
        <v>2020217157</v>
      </c>
      <c r="D101" s="243" t="str">
        <f>IF(ISNA(VLOOKUP($A101,DSSV!$A$7:$R$65536,IN_DTK!D$5,0))=FALSE,VLOOKUP($A101,DSSV!$A$7:$R$65536,IN_DTK!D$5,0),"")</f>
        <v>Nguyễn Thị Minh</v>
      </c>
      <c r="E101" s="244" t="str">
        <f>IF(ISNA(VLOOKUP($A101,DSSV!$A$7:$R$65536,IN_DTK!E$5,0))=FALSE,VLOOKUP($A101,DSSV!$A$7:$R$65536,IN_DTK!E$5,0),"")</f>
        <v>Huyền</v>
      </c>
      <c r="F101" s="249" t="str">
        <f>IF(ISNA(VLOOKUP($A101,DSSV!$A$7:$R$65536,IN_DTK!F$5,0))=FALSE,VLOOKUP($A101,DSSV!$A$7:$R$65536,IN_DTK!F$5,0),"")</f>
        <v>MTH 101 Y</v>
      </c>
      <c r="G101" s="249" t="str">
        <f>IF(ISNA(VLOOKUP($A101,DSSV!$A$7:$R$65536,IN_DTK!G$5,0))=FALSE,VLOOKUP($A101,DSSV!$A$7:$R$65536,IN_DTK!G$5,0),"")</f>
        <v>K20PSU-QTH</v>
      </c>
      <c r="H101" s="245">
        <f>IF(ISNA(VLOOKUP($A101,DSSV!$A$7:$R$65536,IN_DTK!H$5,0))=FALSE,IF(H$8&lt;&gt;0,VLOOKUP($A101,DSSV!$A$7:$R$65536,IN_DTK!H$5,0),""),"")</f>
        <v>0</v>
      </c>
      <c r="I101" s="245">
        <f>IF(ISNA(VLOOKUP($A101,DSSV!$A$7:$R$65536,IN_DTK!I$5,0))=FALSE,IF(I$8&lt;&gt;0,VLOOKUP($A101,DSSV!$A$7:$R$65536,IN_DTK!I$5,0),""),"")</f>
        <v>0</v>
      </c>
      <c r="J101" s="245">
        <f>IF(ISNA(VLOOKUP($A101,DSSV!$A$7:$R$65536,IN_DTK!J$5,0))=FALSE,IF(J$8&lt;&gt;0,VLOOKUP($A101,DSSV!$A$7:$R$65536,IN_DTK!J$5,0),""),"")</f>
        <v>0</v>
      </c>
      <c r="K101" s="245">
        <f>IF(ISNA(VLOOKUP($A101,DSSV!$A$7:$R$65536,IN_DTK!K$5,0))=FALSE,IF(K$8&lt;&gt;0,VLOOKUP($A101,DSSV!$A$7:$R$65536,IN_DTK!K$5,0),""),"")</f>
        <v>0</v>
      </c>
      <c r="L101" s="245">
        <f>IF(ISNA(VLOOKUP($A101,DSSV!$A$7:$R$65536,IN_DTK!L$5,0))=FALSE,IF(L$8&lt;&gt;0,VLOOKUP($A101,DSSV!$A$7:$R$65536,IN_DTK!L$5,0),""),"")</f>
        <v>0</v>
      </c>
      <c r="M101" s="245">
        <f>IF(ISNA(VLOOKUP($A101,DSSV!$A$7:$R$65536,IN_DTK!M$5,0))=FALSE,IF(M$8&lt;&gt;0,VLOOKUP($A101,DSSV!$A$7:$R$65536,IN_DTK!M$5,0),""),"")</f>
        <v>0</v>
      </c>
      <c r="N101" s="245">
        <f>IF(ISNA(VLOOKUP($A101,DSSV!$A$7:$R$65536,IN_DTK!N$5,0))=FALSE,IF(N$8&lt;&gt;0,VLOOKUP($A101,DSSV!$A$7:$R$65536,IN_DTK!N$5,0),""),"")</f>
        <v>0</v>
      </c>
      <c r="O101" s="245">
        <f>IF(ISNA(VLOOKUP($A101,DSSV!$A$7:$R$65536,IN_DTK!O$5,0))=FALSE,IF(O$8&lt;&gt;0,VLOOKUP($A101,DSSV!$A$7:$R$65536,IN_DTK!O$5,0),""),"")</f>
        <v>0</v>
      </c>
      <c r="P101" s="245">
        <f>IF(ISNA(VLOOKUP($A101,DSSV!$A$7:$R$65536,IN_DTK!P$5,0))=FALSE,IF(P$8&lt;&gt;0,VLOOKUP($A101,DSSV!$A$7:$R$65536,IN_DTK!P$5,0),""),"")</f>
        <v>0</v>
      </c>
      <c r="Q101" s="246">
        <f>IF(ISNA(VLOOKUP($A101,DSSV!$A$7:$R$65536,IN_DTK!Q$5,0))=FALSE,VLOOKUP($A101,DSSV!$A$7:$R$65536,IN_DTK!Q$5,0),"")</f>
        <v>0</v>
      </c>
      <c r="R101" s="237" t="str">
        <f>IF(ISNA(VLOOKUP($A101,DSSV!$A$7:$R$65536,IN_DTK!R$5,0))=FALSE,VLOOKUP($A101,DSSV!$A$7:$R$65536,IN_DTK!R$5,0),"")</f>
        <v>Không</v>
      </c>
      <c r="S101" s="247">
        <f>IF(ISNA(VLOOKUP($A101,DSSV!$A$7:$R$65536,IN_DTK!S$5,0))=FALSE,VLOOKUP($A101,DSSV!$A$7:$R$65536,IN_DTK!S$5,0),"")</f>
        <v>0</v>
      </c>
    </row>
    <row r="102" spans="1:19" s="213" customFormat="1" ht="20.25" customHeight="1">
      <c r="A102" s="211">
        <v>94</v>
      </c>
      <c r="B102" s="240">
        <f>--SUBTOTAL(2,C$6:C102)</f>
        <v>94</v>
      </c>
      <c r="C102" s="214">
        <f>IF(ISNA(VLOOKUP($A102,DSSV!$A$7:$R$65536,IN_DTK!C$5,0))=FALSE,VLOOKUP($A102,DSSV!$A$7:$R$65536,IN_DTK!C$5,0),"")</f>
        <v>2020714782</v>
      </c>
      <c r="D102" s="243" t="str">
        <f>IF(ISNA(VLOOKUP($A102,DSSV!$A$7:$R$65536,IN_DTK!D$5,0))=FALSE,VLOOKUP($A102,DSSV!$A$7:$R$65536,IN_DTK!D$5,0),"")</f>
        <v>Trần Thị Ngọc</v>
      </c>
      <c r="E102" s="244" t="str">
        <f>IF(ISNA(VLOOKUP($A102,DSSV!$A$7:$R$65536,IN_DTK!E$5,0))=FALSE,VLOOKUP($A102,DSSV!$A$7:$R$65536,IN_DTK!E$5,0),"")</f>
        <v>Huyền</v>
      </c>
      <c r="F102" s="249" t="str">
        <f>IF(ISNA(VLOOKUP($A102,DSSV!$A$7:$R$65536,IN_DTK!F$5,0))=FALSE,VLOOKUP($A102,DSSV!$A$7:$R$65536,IN_DTK!F$5,0),"")</f>
        <v>MTH 101 AI</v>
      </c>
      <c r="G102" s="249" t="str">
        <f>IF(ISNA(VLOOKUP($A102,DSSV!$A$7:$R$65536,IN_DTK!G$5,0))=FALSE,VLOOKUP($A102,DSSV!$A$7:$R$65536,IN_DTK!G$5,0),"")</f>
        <v>K20DLK</v>
      </c>
      <c r="H102" s="245">
        <f>IF(ISNA(VLOOKUP($A102,DSSV!$A$7:$R$65536,IN_DTK!H$5,0))=FALSE,IF(H$8&lt;&gt;0,VLOOKUP($A102,DSSV!$A$7:$R$65536,IN_DTK!H$5,0),""),"")</f>
        <v>0</v>
      </c>
      <c r="I102" s="245">
        <f>IF(ISNA(VLOOKUP($A102,DSSV!$A$7:$R$65536,IN_DTK!I$5,0))=FALSE,IF(I$8&lt;&gt;0,VLOOKUP($A102,DSSV!$A$7:$R$65536,IN_DTK!I$5,0),""),"")</f>
        <v>0</v>
      </c>
      <c r="J102" s="245">
        <f>IF(ISNA(VLOOKUP($A102,DSSV!$A$7:$R$65536,IN_DTK!J$5,0))=FALSE,IF(J$8&lt;&gt;0,VLOOKUP($A102,DSSV!$A$7:$R$65536,IN_DTK!J$5,0),""),"")</f>
        <v>0</v>
      </c>
      <c r="K102" s="245">
        <f>IF(ISNA(VLOOKUP($A102,DSSV!$A$7:$R$65536,IN_DTK!K$5,0))=FALSE,IF(K$8&lt;&gt;0,VLOOKUP($A102,DSSV!$A$7:$R$65536,IN_DTK!K$5,0),""),"")</f>
        <v>0</v>
      </c>
      <c r="L102" s="245">
        <f>IF(ISNA(VLOOKUP($A102,DSSV!$A$7:$R$65536,IN_DTK!L$5,0))=FALSE,IF(L$8&lt;&gt;0,VLOOKUP($A102,DSSV!$A$7:$R$65536,IN_DTK!L$5,0),""),"")</f>
        <v>0</v>
      </c>
      <c r="M102" s="245">
        <f>IF(ISNA(VLOOKUP($A102,DSSV!$A$7:$R$65536,IN_DTK!M$5,0))=FALSE,IF(M$8&lt;&gt;0,VLOOKUP($A102,DSSV!$A$7:$R$65536,IN_DTK!M$5,0),""),"")</f>
        <v>0</v>
      </c>
      <c r="N102" s="245">
        <f>IF(ISNA(VLOOKUP($A102,DSSV!$A$7:$R$65536,IN_DTK!N$5,0))=FALSE,IF(N$8&lt;&gt;0,VLOOKUP($A102,DSSV!$A$7:$R$65536,IN_DTK!N$5,0),""),"")</f>
        <v>0</v>
      </c>
      <c r="O102" s="245">
        <f>IF(ISNA(VLOOKUP($A102,DSSV!$A$7:$R$65536,IN_DTK!O$5,0))=FALSE,IF(O$8&lt;&gt;0,VLOOKUP($A102,DSSV!$A$7:$R$65536,IN_DTK!O$5,0),""),"")</f>
        <v>0</v>
      </c>
      <c r="P102" s="245">
        <f>IF(ISNA(VLOOKUP($A102,DSSV!$A$7:$R$65536,IN_DTK!P$5,0))=FALSE,IF(P$8&lt;&gt;0,VLOOKUP($A102,DSSV!$A$7:$R$65536,IN_DTK!P$5,0),""),"")</f>
        <v>0</v>
      </c>
      <c r="Q102" s="246">
        <f>IF(ISNA(VLOOKUP($A102,DSSV!$A$7:$R$65536,IN_DTK!Q$5,0))=FALSE,VLOOKUP($A102,DSSV!$A$7:$R$65536,IN_DTK!Q$5,0),"")</f>
        <v>0</v>
      </c>
      <c r="R102" s="237" t="str">
        <f>IF(ISNA(VLOOKUP($A102,DSSV!$A$7:$R$65536,IN_DTK!R$5,0))=FALSE,VLOOKUP($A102,DSSV!$A$7:$R$65536,IN_DTK!R$5,0),"")</f>
        <v>Không</v>
      </c>
      <c r="S102" s="247" t="str">
        <f>IF(ISNA(VLOOKUP($A102,DSSV!$A$7:$R$65536,IN_DTK!S$5,0))=FALSE,VLOOKUP($A102,DSSV!$A$7:$R$65536,IN_DTK!S$5,0),"")</f>
        <v>Nợ LP, HP</v>
      </c>
    </row>
    <row r="103" spans="1:19" s="213" customFormat="1" ht="20.25" customHeight="1">
      <c r="A103" s="211">
        <v>95</v>
      </c>
      <c r="B103" s="240">
        <f>--SUBTOTAL(2,C$6:C103)</f>
        <v>95</v>
      </c>
      <c r="C103" s="214">
        <f>IF(ISNA(VLOOKUP($A103,DSSV!$A$7:$R$65536,IN_DTK!C$5,0))=FALSE,VLOOKUP($A103,DSSV!$A$7:$R$65536,IN_DTK!C$5,0),"")</f>
        <v>2020341017</v>
      </c>
      <c r="D103" s="243" t="str">
        <f>IF(ISNA(VLOOKUP($A103,DSSV!$A$7:$R$65536,IN_DTK!D$5,0))=FALSE,VLOOKUP($A103,DSSV!$A$7:$R$65536,IN_DTK!D$5,0),"")</f>
        <v>Lý Gia</v>
      </c>
      <c r="E103" s="244" t="str">
        <f>IF(ISNA(VLOOKUP($A103,DSSV!$A$7:$R$65536,IN_DTK!E$5,0))=FALSE,VLOOKUP($A103,DSSV!$A$7:$R$65536,IN_DTK!E$5,0),"")</f>
        <v>Hy</v>
      </c>
      <c r="F103" s="249" t="str">
        <f>IF(ISNA(VLOOKUP($A103,DSSV!$A$7:$R$65536,IN_DTK!F$5,0))=FALSE,VLOOKUP($A103,DSSV!$A$7:$R$65536,IN_DTK!F$5,0),"")</f>
        <v>MTH 101 S</v>
      </c>
      <c r="G103" s="249" t="str">
        <f>IF(ISNA(VLOOKUP($A103,DSSV!$A$7:$R$65536,IN_DTK!G$5,0))=FALSE,VLOOKUP($A103,DSSV!$A$7:$R$65536,IN_DTK!G$5,0),"")</f>
        <v>K20PSU-DLK</v>
      </c>
      <c r="H103" s="245">
        <f>IF(ISNA(VLOOKUP($A103,DSSV!$A$7:$R$65536,IN_DTK!H$5,0))=FALSE,IF(H$8&lt;&gt;0,VLOOKUP($A103,DSSV!$A$7:$R$65536,IN_DTK!H$5,0),""),"")</f>
        <v>0</v>
      </c>
      <c r="I103" s="245">
        <f>IF(ISNA(VLOOKUP($A103,DSSV!$A$7:$R$65536,IN_DTK!I$5,0))=FALSE,IF(I$8&lt;&gt;0,VLOOKUP($A103,DSSV!$A$7:$R$65536,IN_DTK!I$5,0),""),"")</f>
        <v>0</v>
      </c>
      <c r="J103" s="245">
        <f>IF(ISNA(VLOOKUP($A103,DSSV!$A$7:$R$65536,IN_DTK!J$5,0))=FALSE,IF(J$8&lt;&gt;0,VLOOKUP($A103,DSSV!$A$7:$R$65536,IN_DTK!J$5,0),""),"")</f>
        <v>0</v>
      </c>
      <c r="K103" s="245">
        <f>IF(ISNA(VLOOKUP($A103,DSSV!$A$7:$R$65536,IN_DTK!K$5,0))=FALSE,IF(K$8&lt;&gt;0,VLOOKUP($A103,DSSV!$A$7:$R$65536,IN_DTK!K$5,0),""),"")</f>
        <v>0</v>
      </c>
      <c r="L103" s="245">
        <f>IF(ISNA(VLOOKUP($A103,DSSV!$A$7:$R$65536,IN_DTK!L$5,0))=FALSE,IF(L$8&lt;&gt;0,VLOOKUP($A103,DSSV!$A$7:$R$65536,IN_DTK!L$5,0),""),"")</f>
        <v>0</v>
      </c>
      <c r="M103" s="245">
        <f>IF(ISNA(VLOOKUP($A103,DSSV!$A$7:$R$65536,IN_DTK!M$5,0))=FALSE,IF(M$8&lt;&gt;0,VLOOKUP($A103,DSSV!$A$7:$R$65536,IN_DTK!M$5,0),""),"")</f>
        <v>0</v>
      </c>
      <c r="N103" s="245">
        <f>IF(ISNA(VLOOKUP($A103,DSSV!$A$7:$R$65536,IN_DTK!N$5,0))=FALSE,IF(N$8&lt;&gt;0,VLOOKUP($A103,DSSV!$A$7:$R$65536,IN_DTK!N$5,0),""),"")</f>
        <v>0</v>
      </c>
      <c r="O103" s="245">
        <f>IF(ISNA(VLOOKUP($A103,DSSV!$A$7:$R$65536,IN_DTK!O$5,0))=FALSE,IF(O$8&lt;&gt;0,VLOOKUP($A103,DSSV!$A$7:$R$65536,IN_DTK!O$5,0),""),"")</f>
        <v>0</v>
      </c>
      <c r="P103" s="245">
        <f>IF(ISNA(VLOOKUP($A103,DSSV!$A$7:$R$65536,IN_DTK!P$5,0))=FALSE,IF(P$8&lt;&gt;0,VLOOKUP($A103,DSSV!$A$7:$R$65536,IN_DTK!P$5,0),""),"")</f>
        <v>0</v>
      </c>
      <c r="Q103" s="246">
        <f>IF(ISNA(VLOOKUP($A103,DSSV!$A$7:$R$65536,IN_DTK!Q$5,0))=FALSE,VLOOKUP($A103,DSSV!$A$7:$R$65536,IN_DTK!Q$5,0),"")</f>
        <v>0</v>
      </c>
      <c r="R103" s="237" t="str">
        <f>IF(ISNA(VLOOKUP($A103,DSSV!$A$7:$R$65536,IN_DTK!R$5,0))=FALSE,VLOOKUP($A103,DSSV!$A$7:$R$65536,IN_DTK!R$5,0),"")</f>
        <v>Không</v>
      </c>
      <c r="S103" s="247">
        <f>IF(ISNA(VLOOKUP($A103,DSSV!$A$7:$R$65536,IN_DTK!S$5,0))=FALSE,VLOOKUP($A103,DSSV!$A$7:$R$65536,IN_DTK!S$5,0),"")</f>
        <v>0</v>
      </c>
    </row>
    <row r="104" spans="1:19" s="213" customFormat="1" ht="20.25" customHeight="1">
      <c r="A104" s="211">
        <v>96</v>
      </c>
      <c r="B104" s="240">
        <f>--SUBTOTAL(2,C$6:C104)</f>
        <v>96</v>
      </c>
      <c r="C104" s="214">
        <f>IF(ISNA(VLOOKUP($A104,DSSV!$A$7:$R$65536,IN_DTK!C$5,0))=FALSE,VLOOKUP($A104,DSSV!$A$7:$R$65536,IN_DTK!C$5,0),"")</f>
        <v>2021228178</v>
      </c>
      <c r="D104" s="243" t="str">
        <f>IF(ISNA(VLOOKUP($A104,DSSV!$A$7:$R$65536,IN_DTK!D$5,0))=FALSE,VLOOKUP($A104,DSSV!$A$7:$R$65536,IN_DTK!D$5,0),"")</f>
        <v>Huỳnh Anh</v>
      </c>
      <c r="E104" s="244" t="str">
        <f>IF(ISNA(VLOOKUP($A104,DSSV!$A$7:$R$65536,IN_DTK!E$5,0))=FALSE,VLOOKUP($A104,DSSV!$A$7:$R$65536,IN_DTK!E$5,0),"")</f>
        <v>Khoa</v>
      </c>
      <c r="F104" s="249" t="str">
        <f>IF(ISNA(VLOOKUP($A104,DSSV!$A$7:$R$65536,IN_DTK!F$5,0))=FALSE,VLOOKUP($A104,DSSV!$A$7:$R$65536,IN_DTK!F$5,0),"")</f>
        <v>MTH 101 AA</v>
      </c>
      <c r="G104" s="249" t="str">
        <f>IF(ISNA(VLOOKUP($A104,DSSV!$A$7:$R$65536,IN_DTK!G$5,0))=FALSE,VLOOKUP($A104,DSSV!$A$7:$R$65536,IN_DTK!G$5,0),"")</f>
        <v>K20QTM</v>
      </c>
      <c r="H104" s="245">
        <f>IF(ISNA(VLOOKUP($A104,DSSV!$A$7:$R$65536,IN_DTK!H$5,0))=FALSE,IF(H$8&lt;&gt;0,VLOOKUP($A104,DSSV!$A$7:$R$65536,IN_DTK!H$5,0),""),"")</f>
        <v>0</v>
      </c>
      <c r="I104" s="245">
        <f>IF(ISNA(VLOOKUP($A104,DSSV!$A$7:$R$65536,IN_DTK!I$5,0))=FALSE,IF(I$8&lt;&gt;0,VLOOKUP($A104,DSSV!$A$7:$R$65536,IN_DTK!I$5,0),""),"")</f>
        <v>0</v>
      </c>
      <c r="J104" s="245">
        <f>IF(ISNA(VLOOKUP($A104,DSSV!$A$7:$R$65536,IN_DTK!J$5,0))=FALSE,IF(J$8&lt;&gt;0,VLOOKUP($A104,DSSV!$A$7:$R$65536,IN_DTK!J$5,0),""),"")</f>
        <v>0</v>
      </c>
      <c r="K104" s="245">
        <f>IF(ISNA(VLOOKUP($A104,DSSV!$A$7:$R$65536,IN_DTK!K$5,0))=FALSE,IF(K$8&lt;&gt;0,VLOOKUP($A104,DSSV!$A$7:$R$65536,IN_DTK!K$5,0),""),"")</f>
        <v>0</v>
      </c>
      <c r="L104" s="245">
        <f>IF(ISNA(VLOOKUP($A104,DSSV!$A$7:$R$65536,IN_DTK!L$5,0))=FALSE,IF(L$8&lt;&gt;0,VLOOKUP($A104,DSSV!$A$7:$R$65536,IN_DTK!L$5,0),""),"")</f>
        <v>0</v>
      </c>
      <c r="M104" s="245">
        <f>IF(ISNA(VLOOKUP($A104,DSSV!$A$7:$R$65536,IN_DTK!M$5,0))=FALSE,IF(M$8&lt;&gt;0,VLOOKUP($A104,DSSV!$A$7:$R$65536,IN_DTK!M$5,0),""),"")</f>
        <v>0</v>
      </c>
      <c r="N104" s="245">
        <f>IF(ISNA(VLOOKUP($A104,DSSV!$A$7:$R$65536,IN_DTK!N$5,0))=FALSE,IF(N$8&lt;&gt;0,VLOOKUP($A104,DSSV!$A$7:$R$65536,IN_DTK!N$5,0),""),"")</f>
        <v>0</v>
      </c>
      <c r="O104" s="245">
        <f>IF(ISNA(VLOOKUP($A104,DSSV!$A$7:$R$65536,IN_DTK!O$5,0))=FALSE,IF(O$8&lt;&gt;0,VLOOKUP($A104,DSSV!$A$7:$R$65536,IN_DTK!O$5,0),""),"")</f>
        <v>0</v>
      </c>
      <c r="P104" s="245">
        <f>IF(ISNA(VLOOKUP($A104,DSSV!$A$7:$R$65536,IN_DTK!P$5,0))=FALSE,IF(P$8&lt;&gt;0,VLOOKUP($A104,DSSV!$A$7:$R$65536,IN_DTK!P$5,0),""),"")</f>
        <v>0</v>
      </c>
      <c r="Q104" s="246">
        <f>IF(ISNA(VLOOKUP($A104,DSSV!$A$7:$R$65536,IN_DTK!Q$5,0))=FALSE,VLOOKUP($A104,DSSV!$A$7:$R$65536,IN_DTK!Q$5,0),"")</f>
        <v>0</v>
      </c>
      <c r="R104" s="237" t="str">
        <f>IF(ISNA(VLOOKUP($A104,DSSV!$A$7:$R$65536,IN_DTK!R$5,0))=FALSE,VLOOKUP($A104,DSSV!$A$7:$R$65536,IN_DTK!R$5,0),"")</f>
        <v>Không</v>
      </c>
      <c r="S104" s="247" t="str">
        <f>IF(ISNA(VLOOKUP($A104,DSSV!$A$7:$R$65536,IN_DTK!S$5,0))=FALSE,VLOOKUP($A104,DSSV!$A$7:$R$65536,IN_DTK!S$5,0),"")</f>
        <v>Nợ LP</v>
      </c>
    </row>
    <row r="105" spans="1:19" s="213" customFormat="1" ht="20.25" customHeight="1">
      <c r="A105" s="211">
        <v>97</v>
      </c>
      <c r="B105" s="240">
        <f>--SUBTOTAL(2,C$6:C105)</f>
        <v>97</v>
      </c>
      <c r="C105" s="214">
        <f>IF(ISNA(VLOOKUP($A105,DSSV!$A$7:$R$65536,IN_DTK!C$5,0))=FALSE,VLOOKUP($A105,DSSV!$A$7:$R$65536,IN_DTK!C$5,0),"")</f>
        <v>2021267847</v>
      </c>
      <c r="D105" s="243" t="str">
        <f>IF(ISNA(VLOOKUP($A105,DSSV!$A$7:$R$65536,IN_DTK!D$5,0))=FALSE,VLOOKUP($A105,DSSV!$A$7:$R$65536,IN_DTK!D$5,0),"")</f>
        <v>Trần Đình</v>
      </c>
      <c r="E105" s="244" t="str">
        <f>IF(ISNA(VLOOKUP($A105,DSSV!$A$7:$R$65536,IN_DTK!E$5,0))=FALSE,VLOOKUP($A105,DSSV!$A$7:$R$65536,IN_DTK!E$5,0),"")</f>
        <v>Kiên</v>
      </c>
      <c r="F105" s="249" t="str">
        <f>IF(ISNA(VLOOKUP($A105,DSSV!$A$7:$R$65536,IN_DTK!F$5,0))=FALSE,VLOOKUP($A105,DSSV!$A$7:$R$65536,IN_DTK!F$5,0),"")</f>
        <v>MTH 101 M</v>
      </c>
      <c r="G105" s="249" t="str">
        <f>IF(ISNA(VLOOKUP($A105,DSSV!$A$7:$R$65536,IN_DTK!G$5,0))=FALSE,VLOOKUP($A105,DSSV!$A$7:$R$65536,IN_DTK!G$5,0),"")</f>
        <v>K20KKT</v>
      </c>
      <c r="H105" s="245">
        <f>IF(ISNA(VLOOKUP($A105,DSSV!$A$7:$R$65536,IN_DTK!H$5,0))=FALSE,IF(H$8&lt;&gt;0,VLOOKUP($A105,DSSV!$A$7:$R$65536,IN_DTK!H$5,0),""),"")</f>
        <v>0</v>
      </c>
      <c r="I105" s="245">
        <f>IF(ISNA(VLOOKUP($A105,DSSV!$A$7:$R$65536,IN_DTK!I$5,0))=FALSE,IF(I$8&lt;&gt;0,VLOOKUP($A105,DSSV!$A$7:$R$65536,IN_DTK!I$5,0),""),"")</f>
        <v>0</v>
      </c>
      <c r="J105" s="245">
        <f>IF(ISNA(VLOOKUP($A105,DSSV!$A$7:$R$65536,IN_DTK!J$5,0))=FALSE,IF(J$8&lt;&gt;0,VLOOKUP($A105,DSSV!$A$7:$R$65536,IN_DTK!J$5,0),""),"")</f>
        <v>0</v>
      </c>
      <c r="K105" s="245">
        <f>IF(ISNA(VLOOKUP($A105,DSSV!$A$7:$R$65536,IN_DTK!K$5,0))=FALSE,IF(K$8&lt;&gt;0,VLOOKUP($A105,DSSV!$A$7:$R$65536,IN_DTK!K$5,0),""),"")</f>
        <v>0</v>
      </c>
      <c r="L105" s="245">
        <f>IF(ISNA(VLOOKUP($A105,DSSV!$A$7:$R$65536,IN_DTK!L$5,0))=FALSE,IF(L$8&lt;&gt;0,VLOOKUP($A105,DSSV!$A$7:$R$65536,IN_DTK!L$5,0),""),"")</f>
        <v>0</v>
      </c>
      <c r="M105" s="245">
        <f>IF(ISNA(VLOOKUP($A105,DSSV!$A$7:$R$65536,IN_DTK!M$5,0))=FALSE,IF(M$8&lt;&gt;0,VLOOKUP($A105,DSSV!$A$7:$R$65536,IN_DTK!M$5,0),""),"")</f>
        <v>0</v>
      </c>
      <c r="N105" s="245">
        <f>IF(ISNA(VLOOKUP($A105,DSSV!$A$7:$R$65536,IN_DTK!N$5,0))=FALSE,IF(N$8&lt;&gt;0,VLOOKUP($A105,DSSV!$A$7:$R$65536,IN_DTK!N$5,0),""),"")</f>
        <v>0</v>
      </c>
      <c r="O105" s="245">
        <f>IF(ISNA(VLOOKUP($A105,DSSV!$A$7:$R$65536,IN_DTK!O$5,0))=FALSE,IF(O$8&lt;&gt;0,VLOOKUP($A105,DSSV!$A$7:$R$65536,IN_DTK!O$5,0),""),"")</f>
        <v>0</v>
      </c>
      <c r="P105" s="245">
        <f>IF(ISNA(VLOOKUP($A105,DSSV!$A$7:$R$65536,IN_DTK!P$5,0))=FALSE,IF(P$8&lt;&gt;0,VLOOKUP($A105,DSSV!$A$7:$R$65536,IN_DTK!P$5,0),""),"")</f>
        <v>0</v>
      </c>
      <c r="Q105" s="246">
        <f>IF(ISNA(VLOOKUP($A105,DSSV!$A$7:$R$65536,IN_DTK!Q$5,0))=FALSE,VLOOKUP($A105,DSSV!$A$7:$R$65536,IN_DTK!Q$5,0),"")</f>
        <v>0</v>
      </c>
      <c r="R105" s="237" t="str">
        <f>IF(ISNA(VLOOKUP($A105,DSSV!$A$7:$R$65536,IN_DTK!R$5,0))=FALSE,VLOOKUP($A105,DSSV!$A$7:$R$65536,IN_DTK!R$5,0),"")</f>
        <v>Không</v>
      </c>
      <c r="S105" s="247" t="str">
        <f>IF(ISNA(VLOOKUP($A105,DSSV!$A$7:$R$65536,IN_DTK!S$5,0))=FALSE,VLOOKUP($A105,DSSV!$A$7:$R$65536,IN_DTK!S$5,0),"")</f>
        <v>Nợ LP</v>
      </c>
    </row>
    <row r="106" spans="1:19" s="213" customFormat="1" ht="20.25" customHeight="1">
      <c r="A106" s="211">
        <v>98</v>
      </c>
      <c r="B106" s="240">
        <f>--SUBTOTAL(2,C$6:C106)</f>
        <v>98</v>
      </c>
      <c r="C106" s="214">
        <f>IF(ISNA(VLOOKUP($A106,DSSV!$A$7:$R$65536,IN_DTK!C$5,0))=FALSE,VLOOKUP($A106,DSSV!$A$7:$R$65536,IN_DTK!C$5,0),"")</f>
        <v>171575548</v>
      </c>
      <c r="D106" s="243" t="str">
        <f>IF(ISNA(VLOOKUP($A106,DSSV!$A$7:$R$65536,IN_DTK!D$5,0))=FALSE,VLOOKUP($A106,DSSV!$A$7:$R$65536,IN_DTK!D$5,0),"")</f>
        <v xml:space="preserve">Phan Dương </v>
      </c>
      <c r="E106" s="244" t="str">
        <f>IF(ISNA(VLOOKUP($A106,DSSV!$A$7:$R$65536,IN_DTK!E$5,0))=FALSE,VLOOKUP($A106,DSSV!$A$7:$R$65536,IN_DTK!E$5,0),"")</f>
        <v>Kiều</v>
      </c>
      <c r="F106" s="249" t="str">
        <f>IF(ISNA(VLOOKUP($A106,DSSV!$A$7:$R$65536,IN_DTK!F$5,0))=FALSE,VLOOKUP($A106,DSSV!$A$7:$R$65536,IN_DTK!F$5,0),"")</f>
        <v>MTH 101 A</v>
      </c>
      <c r="G106" s="249" t="str">
        <f>IF(ISNA(VLOOKUP($A106,DSSV!$A$7:$R$65536,IN_DTK!G$5,0))=FALSE,VLOOKUP($A106,DSSV!$A$7:$R$65536,IN_DTK!G$5,0),"")</f>
        <v>K17QCD2</v>
      </c>
      <c r="H106" s="245">
        <f>IF(ISNA(VLOOKUP($A106,DSSV!$A$7:$R$65536,IN_DTK!H$5,0))=FALSE,IF(H$8&lt;&gt;0,VLOOKUP($A106,DSSV!$A$7:$R$65536,IN_DTK!H$5,0),""),"")</f>
        <v>0</v>
      </c>
      <c r="I106" s="245">
        <f>IF(ISNA(VLOOKUP($A106,DSSV!$A$7:$R$65536,IN_DTK!I$5,0))=FALSE,IF(I$8&lt;&gt;0,VLOOKUP($A106,DSSV!$A$7:$R$65536,IN_DTK!I$5,0),""),"")</f>
        <v>0</v>
      </c>
      <c r="J106" s="245">
        <f>IF(ISNA(VLOOKUP($A106,DSSV!$A$7:$R$65536,IN_DTK!J$5,0))=FALSE,IF(J$8&lt;&gt;0,VLOOKUP($A106,DSSV!$A$7:$R$65536,IN_DTK!J$5,0),""),"")</f>
        <v>0</v>
      </c>
      <c r="K106" s="245">
        <f>IF(ISNA(VLOOKUP($A106,DSSV!$A$7:$R$65536,IN_DTK!K$5,0))=FALSE,IF(K$8&lt;&gt;0,VLOOKUP($A106,DSSV!$A$7:$R$65536,IN_DTK!K$5,0),""),"")</f>
        <v>0</v>
      </c>
      <c r="L106" s="245">
        <f>IF(ISNA(VLOOKUP($A106,DSSV!$A$7:$R$65536,IN_DTK!L$5,0))=FALSE,IF(L$8&lt;&gt;0,VLOOKUP($A106,DSSV!$A$7:$R$65536,IN_DTK!L$5,0),""),"")</f>
        <v>0</v>
      </c>
      <c r="M106" s="245">
        <f>IF(ISNA(VLOOKUP($A106,DSSV!$A$7:$R$65536,IN_DTK!M$5,0))=FALSE,IF(M$8&lt;&gt;0,VLOOKUP($A106,DSSV!$A$7:$R$65536,IN_DTK!M$5,0),""),"")</f>
        <v>0</v>
      </c>
      <c r="N106" s="245">
        <f>IF(ISNA(VLOOKUP($A106,DSSV!$A$7:$R$65536,IN_DTK!N$5,0))=FALSE,IF(N$8&lt;&gt;0,VLOOKUP($A106,DSSV!$A$7:$R$65536,IN_DTK!N$5,0),""),"")</f>
        <v>0</v>
      </c>
      <c r="O106" s="245">
        <f>IF(ISNA(VLOOKUP($A106,DSSV!$A$7:$R$65536,IN_DTK!O$5,0))=FALSE,IF(O$8&lt;&gt;0,VLOOKUP($A106,DSSV!$A$7:$R$65536,IN_DTK!O$5,0),""),"")</f>
        <v>0</v>
      </c>
      <c r="P106" s="245">
        <f>IF(ISNA(VLOOKUP($A106,DSSV!$A$7:$R$65536,IN_DTK!P$5,0))=FALSE,IF(P$8&lt;&gt;0,VLOOKUP($A106,DSSV!$A$7:$R$65536,IN_DTK!P$5,0),""),"")</f>
        <v>0</v>
      </c>
      <c r="Q106" s="246">
        <f>IF(ISNA(VLOOKUP($A106,DSSV!$A$7:$R$65536,IN_DTK!Q$5,0))=FALSE,VLOOKUP($A106,DSSV!$A$7:$R$65536,IN_DTK!Q$5,0),"")</f>
        <v>0</v>
      </c>
      <c r="R106" s="237" t="str">
        <f>IF(ISNA(VLOOKUP($A106,DSSV!$A$7:$R$65536,IN_DTK!R$5,0))=FALSE,VLOOKUP($A106,DSSV!$A$7:$R$65536,IN_DTK!R$5,0),"")</f>
        <v>Không</v>
      </c>
      <c r="S106" s="247">
        <f>IF(ISNA(VLOOKUP($A106,DSSV!$A$7:$R$65536,IN_DTK!S$5,0))=FALSE,VLOOKUP($A106,DSSV!$A$7:$R$65536,IN_DTK!S$5,0),"")</f>
        <v>0</v>
      </c>
    </row>
    <row r="107" spans="1:19" s="213" customFormat="1" ht="20.25" customHeight="1">
      <c r="A107" s="211">
        <v>99</v>
      </c>
      <c r="B107" s="240">
        <f>--SUBTOTAL(2,C$6:C107)</f>
        <v>99</v>
      </c>
      <c r="C107" s="214">
        <f>IF(ISNA(VLOOKUP($A107,DSSV!$A$7:$R$65536,IN_DTK!C$5,0))=FALSE,VLOOKUP($A107,DSSV!$A$7:$R$65536,IN_DTK!C$5,0),"")</f>
        <v>1821214236</v>
      </c>
      <c r="D107" s="243" t="str">
        <f>IF(ISNA(VLOOKUP($A107,DSSV!$A$7:$R$65536,IN_DTK!D$5,0))=FALSE,VLOOKUP($A107,DSSV!$A$7:$R$65536,IN_DTK!D$5,0),"")</f>
        <v>Đỗ Như</v>
      </c>
      <c r="E107" s="244" t="str">
        <f>IF(ISNA(VLOOKUP($A107,DSSV!$A$7:$R$65536,IN_DTK!E$5,0))=FALSE,VLOOKUP($A107,DSSV!$A$7:$R$65536,IN_DTK!E$5,0),"")</f>
        <v>Kính</v>
      </c>
      <c r="F107" s="249" t="str">
        <f>IF(ISNA(VLOOKUP($A107,DSSV!$A$7:$R$65536,IN_DTK!F$5,0))=FALSE,VLOOKUP($A107,DSSV!$A$7:$R$65536,IN_DTK!F$5,0),"")</f>
        <v>MTH 101 Q</v>
      </c>
      <c r="G107" s="249" t="str">
        <f>IF(ISNA(VLOOKUP($A107,DSSV!$A$7:$R$65536,IN_DTK!G$5,0))=FALSE,VLOOKUP($A107,DSSV!$A$7:$R$65536,IN_DTK!G$5,0),"")</f>
        <v>K19QTH</v>
      </c>
      <c r="H107" s="245">
        <f>IF(ISNA(VLOOKUP($A107,DSSV!$A$7:$R$65536,IN_DTK!H$5,0))=FALSE,IF(H$8&lt;&gt;0,VLOOKUP($A107,DSSV!$A$7:$R$65536,IN_DTK!H$5,0),""),"")</f>
        <v>0</v>
      </c>
      <c r="I107" s="245">
        <f>IF(ISNA(VLOOKUP($A107,DSSV!$A$7:$R$65536,IN_DTK!I$5,0))=FALSE,IF(I$8&lt;&gt;0,VLOOKUP($A107,DSSV!$A$7:$R$65536,IN_DTK!I$5,0),""),"")</f>
        <v>0</v>
      </c>
      <c r="J107" s="245">
        <f>IF(ISNA(VLOOKUP($A107,DSSV!$A$7:$R$65536,IN_DTK!J$5,0))=FALSE,IF(J$8&lt;&gt;0,VLOOKUP($A107,DSSV!$A$7:$R$65536,IN_DTK!J$5,0),""),"")</f>
        <v>0</v>
      </c>
      <c r="K107" s="245">
        <f>IF(ISNA(VLOOKUP($A107,DSSV!$A$7:$R$65536,IN_DTK!K$5,0))=FALSE,IF(K$8&lt;&gt;0,VLOOKUP($A107,DSSV!$A$7:$R$65536,IN_DTK!K$5,0),""),"")</f>
        <v>0</v>
      </c>
      <c r="L107" s="245">
        <f>IF(ISNA(VLOOKUP($A107,DSSV!$A$7:$R$65536,IN_DTK!L$5,0))=FALSE,IF(L$8&lt;&gt;0,VLOOKUP($A107,DSSV!$A$7:$R$65536,IN_DTK!L$5,0),""),"")</f>
        <v>0</v>
      </c>
      <c r="M107" s="245">
        <f>IF(ISNA(VLOOKUP($A107,DSSV!$A$7:$R$65536,IN_DTK!M$5,0))=FALSE,IF(M$8&lt;&gt;0,VLOOKUP($A107,DSSV!$A$7:$R$65536,IN_DTK!M$5,0),""),"")</f>
        <v>0</v>
      </c>
      <c r="N107" s="245">
        <f>IF(ISNA(VLOOKUP($A107,DSSV!$A$7:$R$65536,IN_DTK!N$5,0))=FALSE,IF(N$8&lt;&gt;0,VLOOKUP($A107,DSSV!$A$7:$R$65536,IN_DTK!N$5,0),""),"")</f>
        <v>0</v>
      </c>
      <c r="O107" s="245">
        <f>IF(ISNA(VLOOKUP($A107,DSSV!$A$7:$R$65536,IN_DTK!O$5,0))=FALSE,IF(O$8&lt;&gt;0,VLOOKUP($A107,DSSV!$A$7:$R$65536,IN_DTK!O$5,0),""),"")</f>
        <v>0</v>
      </c>
      <c r="P107" s="245">
        <f>IF(ISNA(VLOOKUP($A107,DSSV!$A$7:$R$65536,IN_DTK!P$5,0))=FALSE,IF(P$8&lt;&gt;0,VLOOKUP($A107,DSSV!$A$7:$R$65536,IN_DTK!P$5,0),""),"")</f>
        <v>0</v>
      </c>
      <c r="Q107" s="246">
        <f>IF(ISNA(VLOOKUP($A107,DSSV!$A$7:$R$65536,IN_DTK!Q$5,0))=FALSE,VLOOKUP($A107,DSSV!$A$7:$R$65536,IN_DTK!Q$5,0),"")</f>
        <v>0</v>
      </c>
      <c r="R107" s="237" t="str">
        <f>IF(ISNA(VLOOKUP($A107,DSSV!$A$7:$R$65536,IN_DTK!R$5,0))=FALSE,VLOOKUP($A107,DSSV!$A$7:$R$65536,IN_DTK!R$5,0),"")</f>
        <v>Không</v>
      </c>
      <c r="S107" s="247" t="str">
        <f>IF(ISNA(VLOOKUP($A107,DSSV!$A$7:$R$65536,IN_DTK!S$5,0))=FALSE,VLOOKUP($A107,DSSV!$A$7:$R$65536,IN_DTK!S$5,0),"")</f>
        <v>Nợ LP</v>
      </c>
    </row>
    <row r="108" spans="1:19" s="213" customFormat="1" ht="20.25" customHeight="1">
      <c r="A108" s="211">
        <v>100</v>
      </c>
      <c r="B108" s="240">
        <f>--SUBTOTAL(2,C$6:C108)</f>
        <v>100</v>
      </c>
      <c r="C108" s="214">
        <f>IF(ISNA(VLOOKUP($A108,DSSV!$A$7:$R$65536,IN_DTK!C$5,0))=FALSE,VLOOKUP($A108,DSSV!$A$7:$R$65536,IN_DTK!C$5,0),"")</f>
        <v>2021713483</v>
      </c>
      <c r="D108" s="243" t="str">
        <f>IF(ISNA(VLOOKUP($A108,DSSV!$A$7:$R$65536,IN_DTK!D$5,0))=FALSE,VLOOKUP($A108,DSSV!$A$7:$R$65536,IN_DTK!D$5,0),"")</f>
        <v>Nguyễn Văn</v>
      </c>
      <c r="E108" s="244" t="str">
        <f>IF(ISNA(VLOOKUP($A108,DSSV!$A$7:$R$65536,IN_DTK!E$5,0))=FALSE,VLOOKUP($A108,DSSV!$A$7:$R$65536,IN_DTK!E$5,0),"")</f>
        <v>Liêm</v>
      </c>
      <c r="F108" s="249" t="str">
        <f>IF(ISNA(VLOOKUP($A108,DSSV!$A$7:$R$65536,IN_DTK!F$5,0))=FALSE,VLOOKUP($A108,DSSV!$A$7:$R$65536,IN_DTK!F$5,0),"")</f>
        <v>MTH 101 AI</v>
      </c>
      <c r="G108" s="249" t="str">
        <f>IF(ISNA(VLOOKUP($A108,DSSV!$A$7:$R$65536,IN_DTK!G$5,0))=FALSE,VLOOKUP($A108,DSSV!$A$7:$R$65536,IN_DTK!G$5,0),"")</f>
        <v>K20DLK</v>
      </c>
      <c r="H108" s="245">
        <f>IF(ISNA(VLOOKUP($A108,DSSV!$A$7:$R$65536,IN_DTK!H$5,0))=FALSE,IF(H$8&lt;&gt;0,VLOOKUP($A108,DSSV!$A$7:$R$65536,IN_DTK!H$5,0),""),"")</f>
        <v>0</v>
      </c>
      <c r="I108" s="245">
        <f>IF(ISNA(VLOOKUP($A108,DSSV!$A$7:$R$65536,IN_DTK!I$5,0))=FALSE,IF(I$8&lt;&gt;0,VLOOKUP($A108,DSSV!$A$7:$R$65536,IN_DTK!I$5,0),""),"")</f>
        <v>0</v>
      </c>
      <c r="J108" s="245">
        <f>IF(ISNA(VLOOKUP($A108,DSSV!$A$7:$R$65536,IN_DTK!J$5,0))=FALSE,IF(J$8&lt;&gt;0,VLOOKUP($A108,DSSV!$A$7:$R$65536,IN_DTK!J$5,0),""),"")</f>
        <v>0</v>
      </c>
      <c r="K108" s="245">
        <f>IF(ISNA(VLOOKUP($A108,DSSV!$A$7:$R$65536,IN_DTK!K$5,0))=FALSE,IF(K$8&lt;&gt;0,VLOOKUP($A108,DSSV!$A$7:$R$65536,IN_DTK!K$5,0),""),"")</f>
        <v>0</v>
      </c>
      <c r="L108" s="245">
        <f>IF(ISNA(VLOOKUP($A108,DSSV!$A$7:$R$65536,IN_DTK!L$5,0))=FALSE,IF(L$8&lt;&gt;0,VLOOKUP($A108,DSSV!$A$7:$R$65536,IN_DTK!L$5,0),""),"")</f>
        <v>0</v>
      </c>
      <c r="M108" s="245">
        <f>IF(ISNA(VLOOKUP($A108,DSSV!$A$7:$R$65536,IN_DTK!M$5,0))=FALSE,IF(M$8&lt;&gt;0,VLOOKUP($A108,DSSV!$A$7:$R$65536,IN_DTK!M$5,0),""),"")</f>
        <v>0</v>
      </c>
      <c r="N108" s="245">
        <f>IF(ISNA(VLOOKUP($A108,DSSV!$A$7:$R$65536,IN_DTK!N$5,0))=FALSE,IF(N$8&lt;&gt;0,VLOOKUP($A108,DSSV!$A$7:$R$65536,IN_DTK!N$5,0),""),"")</f>
        <v>0</v>
      </c>
      <c r="O108" s="245">
        <f>IF(ISNA(VLOOKUP($A108,DSSV!$A$7:$R$65536,IN_DTK!O$5,0))=FALSE,IF(O$8&lt;&gt;0,VLOOKUP($A108,DSSV!$A$7:$R$65536,IN_DTK!O$5,0),""),"")</f>
        <v>0</v>
      </c>
      <c r="P108" s="245">
        <f>IF(ISNA(VLOOKUP($A108,DSSV!$A$7:$R$65536,IN_DTK!P$5,0))=FALSE,IF(P$8&lt;&gt;0,VLOOKUP($A108,DSSV!$A$7:$R$65536,IN_DTK!P$5,0),""),"")</f>
        <v>0</v>
      </c>
      <c r="Q108" s="246">
        <f>IF(ISNA(VLOOKUP($A108,DSSV!$A$7:$R$65536,IN_DTK!Q$5,0))=FALSE,VLOOKUP($A108,DSSV!$A$7:$R$65536,IN_DTK!Q$5,0),"")</f>
        <v>0</v>
      </c>
      <c r="R108" s="237" t="str">
        <f>IF(ISNA(VLOOKUP($A108,DSSV!$A$7:$R$65536,IN_DTK!R$5,0))=FALSE,VLOOKUP($A108,DSSV!$A$7:$R$65536,IN_DTK!R$5,0),"")</f>
        <v>Không</v>
      </c>
      <c r="S108" s="247" t="str">
        <f>IF(ISNA(VLOOKUP($A108,DSSV!$A$7:$R$65536,IN_DTK!S$5,0))=FALSE,VLOOKUP($A108,DSSV!$A$7:$R$65536,IN_DTK!S$5,0),"")</f>
        <v>Nợ LP, HP</v>
      </c>
    </row>
    <row r="109" spans="1:19" s="213" customFormat="1" ht="20.25" customHeight="1">
      <c r="A109" s="211">
        <v>101</v>
      </c>
      <c r="B109" s="240">
        <f>--SUBTOTAL(2,C$6:C109)</f>
        <v>101</v>
      </c>
      <c r="C109" s="214">
        <f>IF(ISNA(VLOOKUP($A109,DSSV!$A$7:$R$65536,IN_DTK!C$5,0))=FALSE,VLOOKUP($A109,DSSV!$A$7:$R$65536,IN_DTK!C$5,0),"")</f>
        <v>2020714732</v>
      </c>
      <c r="D109" s="243" t="str">
        <f>IF(ISNA(VLOOKUP($A109,DSSV!$A$7:$R$65536,IN_DTK!D$5,0))=FALSE,VLOOKUP($A109,DSSV!$A$7:$R$65536,IN_DTK!D$5,0),"")</f>
        <v>Hoàng Thị Thùy</v>
      </c>
      <c r="E109" s="244" t="str">
        <f>IF(ISNA(VLOOKUP($A109,DSSV!$A$7:$R$65536,IN_DTK!E$5,0))=FALSE,VLOOKUP($A109,DSSV!$A$7:$R$65536,IN_DTK!E$5,0),"")</f>
        <v>Linh</v>
      </c>
      <c r="F109" s="249" t="str">
        <f>IF(ISNA(VLOOKUP($A109,DSSV!$A$7:$R$65536,IN_DTK!F$5,0))=FALSE,VLOOKUP($A109,DSSV!$A$7:$R$65536,IN_DTK!F$5,0),"")</f>
        <v>MTH 101 E</v>
      </c>
      <c r="G109" s="249" t="str">
        <f>IF(ISNA(VLOOKUP($A109,DSSV!$A$7:$R$65536,IN_DTK!G$5,0))=FALSE,VLOOKUP($A109,DSSV!$A$7:$R$65536,IN_DTK!G$5,0),"")</f>
        <v>K20DLK</v>
      </c>
      <c r="H109" s="245">
        <f>IF(ISNA(VLOOKUP($A109,DSSV!$A$7:$R$65536,IN_DTK!H$5,0))=FALSE,IF(H$8&lt;&gt;0,VLOOKUP($A109,DSSV!$A$7:$R$65536,IN_DTK!H$5,0),""),"")</f>
        <v>0</v>
      </c>
      <c r="I109" s="245">
        <f>IF(ISNA(VLOOKUP($A109,DSSV!$A$7:$R$65536,IN_DTK!I$5,0))=FALSE,IF(I$8&lt;&gt;0,VLOOKUP($A109,DSSV!$A$7:$R$65536,IN_DTK!I$5,0),""),"")</f>
        <v>0</v>
      </c>
      <c r="J109" s="245">
        <f>IF(ISNA(VLOOKUP($A109,DSSV!$A$7:$R$65536,IN_DTK!J$5,0))=FALSE,IF(J$8&lt;&gt;0,VLOOKUP($A109,DSSV!$A$7:$R$65536,IN_DTK!J$5,0),""),"")</f>
        <v>0</v>
      </c>
      <c r="K109" s="245">
        <f>IF(ISNA(VLOOKUP($A109,DSSV!$A$7:$R$65536,IN_DTK!K$5,0))=FALSE,IF(K$8&lt;&gt;0,VLOOKUP($A109,DSSV!$A$7:$R$65536,IN_DTK!K$5,0),""),"")</f>
        <v>0</v>
      </c>
      <c r="L109" s="245">
        <f>IF(ISNA(VLOOKUP($A109,DSSV!$A$7:$R$65536,IN_DTK!L$5,0))=FALSE,IF(L$8&lt;&gt;0,VLOOKUP($A109,DSSV!$A$7:$R$65536,IN_DTK!L$5,0),""),"")</f>
        <v>0</v>
      </c>
      <c r="M109" s="245">
        <f>IF(ISNA(VLOOKUP($A109,DSSV!$A$7:$R$65536,IN_DTK!M$5,0))=FALSE,IF(M$8&lt;&gt;0,VLOOKUP($A109,DSSV!$A$7:$R$65536,IN_DTK!M$5,0),""),"")</f>
        <v>0</v>
      </c>
      <c r="N109" s="245">
        <f>IF(ISNA(VLOOKUP($A109,DSSV!$A$7:$R$65536,IN_DTK!N$5,0))=FALSE,IF(N$8&lt;&gt;0,VLOOKUP($A109,DSSV!$A$7:$R$65536,IN_DTK!N$5,0),""),"")</f>
        <v>0</v>
      </c>
      <c r="O109" s="245">
        <f>IF(ISNA(VLOOKUP($A109,DSSV!$A$7:$R$65536,IN_DTK!O$5,0))=FALSE,IF(O$8&lt;&gt;0,VLOOKUP($A109,DSSV!$A$7:$R$65536,IN_DTK!O$5,0),""),"")</f>
        <v>0</v>
      </c>
      <c r="P109" s="245">
        <f>IF(ISNA(VLOOKUP($A109,DSSV!$A$7:$R$65536,IN_DTK!P$5,0))=FALSE,IF(P$8&lt;&gt;0,VLOOKUP($A109,DSSV!$A$7:$R$65536,IN_DTK!P$5,0),""),"")</f>
        <v>0</v>
      </c>
      <c r="Q109" s="246">
        <f>IF(ISNA(VLOOKUP($A109,DSSV!$A$7:$R$65536,IN_DTK!Q$5,0))=FALSE,VLOOKUP($A109,DSSV!$A$7:$R$65536,IN_DTK!Q$5,0),"")</f>
        <v>0</v>
      </c>
      <c r="R109" s="237" t="str">
        <f>IF(ISNA(VLOOKUP($A109,DSSV!$A$7:$R$65536,IN_DTK!R$5,0))=FALSE,VLOOKUP($A109,DSSV!$A$7:$R$65536,IN_DTK!R$5,0),"")</f>
        <v>Không</v>
      </c>
      <c r="S109" s="247">
        <f>IF(ISNA(VLOOKUP($A109,DSSV!$A$7:$R$65536,IN_DTK!S$5,0))=FALSE,VLOOKUP($A109,DSSV!$A$7:$R$65536,IN_DTK!S$5,0),"")</f>
        <v>0</v>
      </c>
    </row>
    <row r="110" spans="1:19" s="213" customFormat="1" ht="20.25" customHeight="1">
      <c r="A110" s="211">
        <v>102</v>
      </c>
      <c r="B110" s="240">
        <f>--SUBTOTAL(2,C$6:C110)</f>
        <v>102</v>
      </c>
      <c r="C110" s="214">
        <f>IF(ISNA(VLOOKUP($A110,DSSV!$A$7:$R$65536,IN_DTK!C$5,0))=FALSE,VLOOKUP($A110,DSSV!$A$7:$R$65536,IN_DTK!C$5,0),"")</f>
        <v>2020346977</v>
      </c>
      <c r="D110" s="243" t="str">
        <f>IF(ISNA(VLOOKUP($A110,DSSV!$A$7:$R$65536,IN_DTK!D$5,0))=FALSE,VLOOKUP($A110,DSSV!$A$7:$R$65536,IN_DTK!D$5,0),"")</f>
        <v>Lê Thị Khánh</v>
      </c>
      <c r="E110" s="244" t="str">
        <f>IF(ISNA(VLOOKUP($A110,DSSV!$A$7:$R$65536,IN_DTK!E$5,0))=FALSE,VLOOKUP($A110,DSSV!$A$7:$R$65536,IN_DTK!E$5,0),"")</f>
        <v>Linh</v>
      </c>
      <c r="F110" s="249" t="str">
        <f>IF(ISNA(VLOOKUP($A110,DSSV!$A$7:$R$65536,IN_DTK!F$5,0))=FALSE,VLOOKUP($A110,DSSV!$A$7:$R$65536,IN_DTK!F$5,0),"")</f>
        <v>MTH 101 Q</v>
      </c>
      <c r="G110" s="249" t="str">
        <f>IF(ISNA(VLOOKUP($A110,DSSV!$A$7:$R$65536,IN_DTK!G$5,0))=FALSE,VLOOKUP($A110,DSSV!$A$7:$R$65536,IN_DTK!G$5,0),"")</f>
        <v>K20PSU-DLH</v>
      </c>
      <c r="H110" s="245">
        <f>IF(ISNA(VLOOKUP($A110,DSSV!$A$7:$R$65536,IN_DTK!H$5,0))=FALSE,IF(H$8&lt;&gt;0,VLOOKUP($A110,DSSV!$A$7:$R$65536,IN_DTK!H$5,0),""),"")</f>
        <v>0</v>
      </c>
      <c r="I110" s="245">
        <f>IF(ISNA(VLOOKUP($A110,DSSV!$A$7:$R$65536,IN_DTK!I$5,0))=FALSE,IF(I$8&lt;&gt;0,VLOOKUP($A110,DSSV!$A$7:$R$65536,IN_DTK!I$5,0),""),"")</f>
        <v>0</v>
      </c>
      <c r="J110" s="245">
        <f>IF(ISNA(VLOOKUP($A110,DSSV!$A$7:$R$65536,IN_DTK!J$5,0))=FALSE,IF(J$8&lt;&gt;0,VLOOKUP($A110,DSSV!$A$7:$R$65536,IN_DTK!J$5,0),""),"")</f>
        <v>0</v>
      </c>
      <c r="K110" s="245">
        <f>IF(ISNA(VLOOKUP($A110,DSSV!$A$7:$R$65536,IN_DTK!K$5,0))=FALSE,IF(K$8&lt;&gt;0,VLOOKUP($A110,DSSV!$A$7:$R$65536,IN_DTK!K$5,0),""),"")</f>
        <v>0</v>
      </c>
      <c r="L110" s="245">
        <f>IF(ISNA(VLOOKUP($A110,DSSV!$A$7:$R$65536,IN_DTK!L$5,0))=FALSE,IF(L$8&lt;&gt;0,VLOOKUP($A110,DSSV!$A$7:$R$65536,IN_DTK!L$5,0),""),"")</f>
        <v>0</v>
      </c>
      <c r="M110" s="245">
        <f>IF(ISNA(VLOOKUP($A110,DSSV!$A$7:$R$65536,IN_DTK!M$5,0))=FALSE,IF(M$8&lt;&gt;0,VLOOKUP($A110,DSSV!$A$7:$R$65536,IN_DTK!M$5,0),""),"")</f>
        <v>0</v>
      </c>
      <c r="N110" s="245">
        <f>IF(ISNA(VLOOKUP($A110,DSSV!$A$7:$R$65536,IN_DTK!N$5,0))=FALSE,IF(N$8&lt;&gt;0,VLOOKUP($A110,DSSV!$A$7:$R$65536,IN_DTK!N$5,0),""),"")</f>
        <v>0</v>
      </c>
      <c r="O110" s="245">
        <f>IF(ISNA(VLOOKUP($A110,DSSV!$A$7:$R$65536,IN_DTK!O$5,0))=FALSE,IF(O$8&lt;&gt;0,VLOOKUP($A110,DSSV!$A$7:$R$65536,IN_DTK!O$5,0),""),"")</f>
        <v>0</v>
      </c>
      <c r="P110" s="245">
        <f>IF(ISNA(VLOOKUP($A110,DSSV!$A$7:$R$65536,IN_DTK!P$5,0))=FALSE,IF(P$8&lt;&gt;0,VLOOKUP($A110,DSSV!$A$7:$R$65536,IN_DTK!P$5,0),""),"")</f>
        <v>0</v>
      </c>
      <c r="Q110" s="246">
        <f>IF(ISNA(VLOOKUP($A110,DSSV!$A$7:$R$65536,IN_DTK!Q$5,0))=FALSE,VLOOKUP($A110,DSSV!$A$7:$R$65536,IN_DTK!Q$5,0),"")</f>
        <v>0</v>
      </c>
      <c r="R110" s="237" t="str">
        <f>IF(ISNA(VLOOKUP($A110,DSSV!$A$7:$R$65536,IN_DTK!R$5,0))=FALSE,VLOOKUP($A110,DSSV!$A$7:$R$65536,IN_DTK!R$5,0),"")</f>
        <v>Không</v>
      </c>
      <c r="S110" s="247">
        <f>IF(ISNA(VLOOKUP($A110,DSSV!$A$7:$R$65536,IN_DTK!S$5,0))=FALSE,VLOOKUP($A110,DSSV!$A$7:$R$65536,IN_DTK!S$5,0),"")</f>
        <v>0</v>
      </c>
    </row>
    <row r="111" spans="1:19" s="213" customFormat="1" ht="20.25" customHeight="1">
      <c r="A111" s="211">
        <v>103</v>
      </c>
      <c r="B111" s="240">
        <f>--SUBTOTAL(2,C$6:C111)</f>
        <v>103</v>
      </c>
      <c r="C111" s="214">
        <f>IF(ISNA(VLOOKUP($A111,DSSV!$A$7:$R$65536,IN_DTK!C$5,0))=FALSE,VLOOKUP($A111,DSSV!$A$7:$R$65536,IN_DTK!C$5,0),"")</f>
        <v>2020355495</v>
      </c>
      <c r="D111" s="243" t="str">
        <f>IF(ISNA(VLOOKUP($A111,DSSV!$A$7:$R$65536,IN_DTK!D$5,0))=FALSE,VLOOKUP($A111,DSSV!$A$7:$R$65536,IN_DTK!D$5,0),"")</f>
        <v>Nguyễn Đoàn Thảo</v>
      </c>
      <c r="E111" s="244" t="str">
        <f>IF(ISNA(VLOOKUP($A111,DSSV!$A$7:$R$65536,IN_DTK!E$5,0))=FALSE,VLOOKUP($A111,DSSV!$A$7:$R$65536,IN_DTK!E$5,0),"")</f>
        <v>Linh</v>
      </c>
      <c r="F111" s="249" t="str">
        <f>IF(ISNA(VLOOKUP($A111,DSSV!$A$7:$R$65536,IN_DTK!F$5,0))=FALSE,VLOOKUP($A111,DSSV!$A$7:$R$65536,IN_DTK!F$5,0),"")</f>
        <v>MTH 101 Y</v>
      </c>
      <c r="G111" s="249" t="str">
        <f>IF(ISNA(VLOOKUP($A111,DSSV!$A$7:$R$65536,IN_DTK!G$5,0))=FALSE,VLOOKUP($A111,DSSV!$A$7:$R$65536,IN_DTK!G$5,0),"")</f>
        <v>K20PSU-QTH</v>
      </c>
      <c r="H111" s="245">
        <f>IF(ISNA(VLOOKUP($A111,DSSV!$A$7:$R$65536,IN_DTK!H$5,0))=FALSE,IF(H$8&lt;&gt;0,VLOOKUP($A111,DSSV!$A$7:$R$65536,IN_DTK!H$5,0),""),"")</f>
        <v>0</v>
      </c>
      <c r="I111" s="245">
        <f>IF(ISNA(VLOOKUP($A111,DSSV!$A$7:$R$65536,IN_DTK!I$5,0))=FALSE,IF(I$8&lt;&gt;0,VLOOKUP($A111,DSSV!$A$7:$R$65536,IN_DTK!I$5,0),""),"")</f>
        <v>0</v>
      </c>
      <c r="J111" s="245">
        <f>IF(ISNA(VLOOKUP($A111,DSSV!$A$7:$R$65536,IN_DTK!J$5,0))=FALSE,IF(J$8&lt;&gt;0,VLOOKUP($A111,DSSV!$A$7:$R$65536,IN_DTK!J$5,0),""),"")</f>
        <v>0</v>
      </c>
      <c r="K111" s="245">
        <f>IF(ISNA(VLOOKUP($A111,DSSV!$A$7:$R$65536,IN_DTK!K$5,0))=FALSE,IF(K$8&lt;&gt;0,VLOOKUP($A111,DSSV!$A$7:$R$65536,IN_DTK!K$5,0),""),"")</f>
        <v>0</v>
      </c>
      <c r="L111" s="245">
        <f>IF(ISNA(VLOOKUP($A111,DSSV!$A$7:$R$65536,IN_DTK!L$5,0))=FALSE,IF(L$8&lt;&gt;0,VLOOKUP($A111,DSSV!$A$7:$R$65536,IN_DTK!L$5,0),""),"")</f>
        <v>0</v>
      </c>
      <c r="M111" s="245">
        <f>IF(ISNA(VLOOKUP($A111,DSSV!$A$7:$R$65536,IN_DTK!M$5,0))=FALSE,IF(M$8&lt;&gt;0,VLOOKUP($A111,DSSV!$A$7:$R$65536,IN_DTK!M$5,0),""),"")</f>
        <v>0</v>
      </c>
      <c r="N111" s="245">
        <f>IF(ISNA(VLOOKUP($A111,DSSV!$A$7:$R$65536,IN_DTK!N$5,0))=FALSE,IF(N$8&lt;&gt;0,VLOOKUP($A111,DSSV!$A$7:$R$65536,IN_DTK!N$5,0),""),"")</f>
        <v>0</v>
      </c>
      <c r="O111" s="245">
        <f>IF(ISNA(VLOOKUP($A111,DSSV!$A$7:$R$65536,IN_DTK!O$5,0))=FALSE,IF(O$8&lt;&gt;0,VLOOKUP($A111,DSSV!$A$7:$R$65536,IN_DTK!O$5,0),""),"")</f>
        <v>0</v>
      </c>
      <c r="P111" s="245">
        <f>IF(ISNA(VLOOKUP($A111,DSSV!$A$7:$R$65536,IN_DTK!P$5,0))=FALSE,IF(P$8&lt;&gt;0,VLOOKUP($A111,DSSV!$A$7:$R$65536,IN_DTK!P$5,0),""),"")</f>
        <v>0</v>
      </c>
      <c r="Q111" s="246">
        <f>IF(ISNA(VLOOKUP($A111,DSSV!$A$7:$R$65536,IN_DTK!Q$5,0))=FALSE,VLOOKUP($A111,DSSV!$A$7:$R$65536,IN_DTK!Q$5,0),"")</f>
        <v>0</v>
      </c>
      <c r="R111" s="237" t="str">
        <f>IF(ISNA(VLOOKUP($A111,DSSV!$A$7:$R$65536,IN_DTK!R$5,0))=FALSE,VLOOKUP($A111,DSSV!$A$7:$R$65536,IN_DTK!R$5,0),"")</f>
        <v>Không</v>
      </c>
      <c r="S111" s="247" t="str">
        <f>IF(ISNA(VLOOKUP($A111,DSSV!$A$7:$R$65536,IN_DTK!S$5,0))=FALSE,VLOOKUP($A111,DSSV!$A$7:$R$65536,IN_DTK!S$5,0),"")</f>
        <v>Nợ LP</v>
      </c>
    </row>
    <row r="112" spans="1:19" s="213" customFormat="1" ht="20.25" customHeight="1">
      <c r="A112" s="211">
        <v>104</v>
      </c>
      <c r="B112" s="240">
        <f>--SUBTOTAL(2,C$6:C112)</f>
        <v>104</v>
      </c>
      <c r="C112" s="214">
        <f>IF(ISNA(VLOOKUP($A112,DSSV!$A$7:$R$65536,IN_DTK!C$5,0))=FALSE,VLOOKUP($A112,DSSV!$A$7:$R$65536,IN_DTK!C$5,0),"")</f>
        <v>2020345393</v>
      </c>
      <c r="D112" s="243" t="str">
        <f>IF(ISNA(VLOOKUP($A112,DSSV!$A$7:$R$65536,IN_DTK!D$5,0))=FALSE,VLOOKUP($A112,DSSV!$A$7:$R$65536,IN_DTK!D$5,0),"")</f>
        <v>Nguyễn Ngọc</v>
      </c>
      <c r="E112" s="244" t="str">
        <f>IF(ISNA(VLOOKUP($A112,DSSV!$A$7:$R$65536,IN_DTK!E$5,0))=FALSE,VLOOKUP($A112,DSSV!$A$7:$R$65536,IN_DTK!E$5,0),"")</f>
        <v>Linh</v>
      </c>
      <c r="F112" s="249" t="str">
        <f>IF(ISNA(VLOOKUP($A112,DSSV!$A$7:$R$65536,IN_DTK!F$5,0))=FALSE,VLOOKUP($A112,DSSV!$A$7:$R$65536,IN_DTK!F$5,0),"")</f>
        <v>MTH 101 Q</v>
      </c>
      <c r="G112" s="249" t="str">
        <f>IF(ISNA(VLOOKUP($A112,DSSV!$A$7:$R$65536,IN_DTK!G$5,0))=FALSE,VLOOKUP($A112,DSSV!$A$7:$R$65536,IN_DTK!G$5,0),"")</f>
        <v>K20PSU-DLH</v>
      </c>
      <c r="H112" s="245">
        <f>IF(ISNA(VLOOKUP($A112,DSSV!$A$7:$R$65536,IN_DTK!H$5,0))=FALSE,IF(H$8&lt;&gt;0,VLOOKUP($A112,DSSV!$A$7:$R$65536,IN_DTK!H$5,0),""),"")</f>
        <v>0</v>
      </c>
      <c r="I112" s="245">
        <f>IF(ISNA(VLOOKUP($A112,DSSV!$A$7:$R$65536,IN_DTK!I$5,0))=FALSE,IF(I$8&lt;&gt;0,VLOOKUP($A112,DSSV!$A$7:$R$65536,IN_DTK!I$5,0),""),"")</f>
        <v>0</v>
      </c>
      <c r="J112" s="245">
        <f>IF(ISNA(VLOOKUP($A112,DSSV!$A$7:$R$65536,IN_DTK!J$5,0))=FALSE,IF(J$8&lt;&gt;0,VLOOKUP($A112,DSSV!$A$7:$R$65536,IN_DTK!J$5,0),""),"")</f>
        <v>0</v>
      </c>
      <c r="K112" s="245">
        <f>IF(ISNA(VLOOKUP($A112,DSSV!$A$7:$R$65536,IN_DTK!K$5,0))=FALSE,IF(K$8&lt;&gt;0,VLOOKUP($A112,DSSV!$A$7:$R$65536,IN_DTK!K$5,0),""),"")</f>
        <v>0</v>
      </c>
      <c r="L112" s="245">
        <f>IF(ISNA(VLOOKUP($A112,DSSV!$A$7:$R$65536,IN_DTK!L$5,0))=FALSE,IF(L$8&lt;&gt;0,VLOOKUP($A112,DSSV!$A$7:$R$65536,IN_DTK!L$5,0),""),"")</f>
        <v>0</v>
      </c>
      <c r="M112" s="245">
        <f>IF(ISNA(VLOOKUP($A112,DSSV!$A$7:$R$65536,IN_DTK!M$5,0))=FALSE,IF(M$8&lt;&gt;0,VLOOKUP($A112,DSSV!$A$7:$R$65536,IN_DTK!M$5,0),""),"")</f>
        <v>0</v>
      </c>
      <c r="N112" s="245">
        <f>IF(ISNA(VLOOKUP($A112,DSSV!$A$7:$R$65536,IN_DTK!N$5,0))=FALSE,IF(N$8&lt;&gt;0,VLOOKUP($A112,DSSV!$A$7:$R$65536,IN_DTK!N$5,0),""),"")</f>
        <v>0</v>
      </c>
      <c r="O112" s="245">
        <f>IF(ISNA(VLOOKUP($A112,DSSV!$A$7:$R$65536,IN_DTK!O$5,0))=FALSE,IF(O$8&lt;&gt;0,VLOOKUP($A112,DSSV!$A$7:$R$65536,IN_DTK!O$5,0),""),"")</f>
        <v>0</v>
      </c>
      <c r="P112" s="245">
        <f>IF(ISNA(VLOOKUP($A112,DSSV!$A$7:$R$65536,IN_DTK!P$5,0))=FALSE,IF(P$8&lt;&gt;0,VLOOKUP($A112,DSSV!$A$7:$R$65536,IN_DTK!P$5,0),""),"")</f>
        <v>0</v>
      </c>
      <c r="Q112" s="246">
        <f>IF(ISNA(VLOOKUP($A112,DSSV!$A$7:$R$65536,IN_DTK!Q$5,0))=FALSE,VLOOKUP($A112,DSSV!$A$7:$R$65536,IN_DTK!Q$5,0),"")</f>
        <v>0</v>
      </c>
      <c r="R112" s="237" t="str">
        <f>IF(ISNA(VLOOKUP($A112,DSSV!$A$7:$R$65536,IN_DTK!R$5,0))=FALSE,VLOOKUP($A112,DSSV!$A$7:$R$65536,IN_DTK!R$5,0),"")</f>
        <v>Không</v>
      </c>
      <c r="S112" s="247" t="str">
        <f>IF(ISNA(VLOOKUP($A112,DSSV!$A$7:$R$65536,IN_DTK!S$5,0))=FALSE,VLOOKUP($A112,DSSV!$A$7:$R$65536,IN_DTK!S$5,0),"")</f>
        <v>Nợ LP</v>
      </c>
    </row>
    <row r="113" spans="1:19" s="213" customFormat="1" ht="20.25" customHeight="1">
      <c r="A113" s="211">
        <v>105</v>
      </c>
      <c r="B113" s="240">
        <f>--SUBTOTAL(2,C$6:C113)</f>
        <v>105</v>
      </c>
      <c r="C113" s="214">
        <f>IF(ISNA(VLOOKUP($A113,DSSV!$A$7:$R$65536,IN_DTK!C$5,0))=FALSE,VLOOKUP($A113,DSSV!$A$7:$R$65536,IN_DTK!C$5,0),"")</f>
        <v>2020348104</v>
      </c>
      <c r="D113" s="243" t="str">
        <f>IF(ISNA(VLOOKUP($A113,DSSV!$A$7:$R$65536,IN_DTK!D$5,0))=FALSE,VLOOKUP($A113,DSSV!$A$7:$R$65536,IN_DTK!D$5,0),"")</f>
        <v>Nguyễn Thị Mỹ</v>
      </c>
      <c r="E113" s="244" t="str">
        <f>IF(ISNA(VLOOKUP($A113,DSSV!$A$7:$R$65536,IN_DTK!E$5,0))=FALSE,VLOOKUP($A113,DSSV!$A$7:$R$65536,IN_DTK!E$5,0),"")</f>
        <v>Linh</v>
      </c>
      <c r="F113" s="249" t="str">
        <f>IF(ISNA(VLOOKUP($A113,DSSV!$A$7:$R$65536,IN_DTK!F$5,0))=FALSE,VLOOKUP($A113,DSSV!$A$7:$R$65536,IN_DTK!F$5,0),"")</f>
        <v>MTH 101 U</v>
      </c>
      <c r="G113" s="249" t="str">
        <f>IF(ISNA(VLOOKUP($A113,DSSV!$A$7:$R$65536,IN_DTK!G$5,0))=FALSE,VLOOKUP($A113,DSSV!$A$7:$R$65536,IN_DTK!G$5,0),"")</f>
        <v>K20PSU-DLK</v>
      </c>
      <c r="H113" s="245">
        <f>IF(ISNA(VLOOKUP($A113,DSSV!$A$7:$R$65536,IN_DTK!H$5,0))=FALSE,IF(H$8&lt;&gt;0,VLOOKUP($A113,DSSV!$A$7:$R$65536,IN_DTK!H$5,0),""),"")</f>
        <v>0</v>
      </c>
      <c r="I113" s="245">
        <f>IF(ISNA(VLOOKUP($A113,DSSV!$A$7:$R$65536,IN_DTK!I$5,0))=FALSE,IF(I$8&lt;&gt;0,VLOOKUP($A113,DSSV!$A$7:$R$65536,IN_DTK!I$5,0),""),"")</f>
        <v>0</v>
      </c>
      <c r="J113" s="245">
        <f>IF(ISNA(VLOOKUP($A113,DSSV!$A$7:$R$65536,IN_DTK!J$5,0))=FALSE,IF(J$8&lt;&gt;0,VLOOKUP($A113,DSSV!$A$7:$R$65536,IN_DTK!J$5,0),""),"")</f>
        <v>0</v>
      </c>
      <c r="K113" s="245">
        <f>IF(ISNA(VLOOKUP($A113,DSSV!$A$7:$R$65536,IN_DTK!K$5,0))=FALSE,IF(K$8&lt;&gt;0,VLOOKUP($A113,DSSV!$A$7:$R$65536,IN_DTK!K$5,0),""),"")</f>
        <v>0</v>
      </c>
      <c r="L113" s="245">
        <f>IF(ISNA(VLOOKUP($A113,DSSV!$A$7:$R$65536,IN_DTK!L$5,0))=FALSE,IF(L$8&lt;&gt;0,VLOOKUP($A113,DSSV!$A$7:$R$65536,IN_DTK!L$5,0),""),"")</f>
        <v>0</v>
      </c>
      <c r="M113" s="245">
        <f>IF(ISNA(VLOOKUP($A113,DSSV!$A$7:$R$65536,IN_DTK!M$5,0))=FALSE,IF(M$8&lt;&gt;0,VLOOKUP($A113,DSSV!$A$7:$R$65536,IN_DTK!M$5,0),""),"")</f>
        <v>0</v>
      </c>
      <c r="N113" s="245">
        <f>IF(ISNA(VLOOKUP($A113,DSSV!$A$7:$R$65536,IN_DTK!N$5,0))=FALSE,IF(N$8&lt;&gt;0,VLOOKUP($A113,DSSV!$A$7:$R$65536,IN_DTK!N$5,0),""),"")</f>
        <v>0</v>
      </c>
      <c r="O113" s="245">
        <f>IF(ISNA(VLOOKUP($A113,DSSV!$A$7:$R$65536,IN_DTK!O$5,0))=FALSE,IF(O$8&lt;&gt;0,VLOOKUP($A113,DSSV!$A$7:$R$65536,IN_DTK!O$5,0),""),"")</f>
        <v>0</v>
      </c>
      <c r="P113" s="245">
        <f>IF(ISNA(VLOOKUP($A113,DSSV!$A$7:$R$65536,IN_DTK!P$5,0))=FALSE,IF(P$8&lt;&gt;0,VLOOKUP($A113,DSSV!$A$7:$R$65536,IN_DTK!P$5,0),""),"")</f>
        <v>0</v>
      </c>
      <c r="Q113" s="246">
        <f>IF(ISNA(VLOOKUP($A113,DSSV!$A$7:$R$65536,IN_DTK!Q$5,0))=FALSE,VLOOKUP($A113,DSSV!$A$7:$R$65536,IN_DTK!Q$5,0),"")</f>
        <v>0</v>
      </c>
      <c r="R113" s="237" t="str">
        <f>IF(ISNA(VLOOKUP($A113,DSSV!$A$7:$R$65536,IN_DTK!R$5,0))=FALSE,VLOOKUP($A113,DSSV!$A$7:$R$65536,IN_DTK!R$5,0),"")</f>
        <v>Không</v>
      </c>
      <c r="S113" s="247">
        <f>IF(ISNA(VLOOKUP($A113,DSSV!$A$7:$R$65536,IN_DTK!S$5,0))=FALSE,VLOOKUP($A113,DSSV!$A$7:$R$65536,IN_DTK!S$5,0),"")</f>
        <v>0</v>
      </c>
    </row>
    <row r="114" spans="1:19" s="213" customFormat="1" ht="20.25" customHeight="1">
      <c r="A114" s="211">
        <v>106</v>
      </c>
      <c r="B114" s="240">
        <f>--SUBTOTAL(2,C$6:C114)</f>
        <v>106</v>
      </c>
      <c r="C114" s="214">
        <f>IF(ISNA(VLOOKUP($A114,DSSV!$A$7:$R$65536,IN_DTK!C$5,0))=FALSE,VLOOKUP($A114,DSSV!$A$7:$R$65536,IN_DTK!C$5,0),"")</f>
        <v>2020714958</v>
      </c>
      <c r="D114" s="243" t="str">
        <f>IF(ISNA(VLOOKUP($A114,DSSV!$A$7:$R$65536,IN_DTK!D$5,0))=FALSE,VLOOKUP($A114,DSSV!$A$7:$R$65536,IN_DTK!D$5,0),"")</f>
        <v>Nguyễn Thị Thùy</v>
      </c>
      <c r="E114" s="244" t="str">
        <f>IF(ISNA(VLOOKUP($A114,DSSV!$A$7:$R$65536,IN_DTK!E$5,0))=FALSE,VLOOKUP($A114,DSSV!$A$7:$R$65536,IN_DTK!E$5,0),"")</f>
        <v>Linh</v>
      </c>
      <c r="F114" s="249" t="str">
        <f>IF(ISNA(VLOOKUP($A114,DSSV!$A$7:$R$65536,IN_DTK!F$5,0))=FALSE,VLOOKUP($A114,DSSV!$A$7:$R$65536,IN_DTK!F$5,0),"")</f>
        <v>MTH 101 E</v>
      </c>
      <c r="G114" s="249" t="str">
        <f>IF(ISNA(VLOOKUP($A114,DSSV!$A$7:$R$65536,IN_DTK!G$5,0))=FALSE,VLOOKUP($A114,DSSV!$A$7:$R$65536,IN_DTK!G$5,0),"")</f>
        <v>K20DLK</v>
      </c>
      <c r="H114" s="245">
        <f>IF(ISNA(VLOOKUP($A114,DSSV!$A$7:$R$65536,IN_DTK!H$5,0))=FALSE,IF(H$8&lt;&gt;0,VLOOKUP($A114,DSSV!$A$7:$R$65536,IN_DTK!H$5,0),""),"")</f>
        <v>0</v>
      </c>
      <c r="I114" s="245">
        <f>IF(ISNA(VLOOKUP($A114,DSSV!$A$7:$R$65536,IN_DTK!I$5,0))=FALSE,IF(I$8&lt;&gt;0,VLOOKUP($A114,DSSV!$A$7:$R$65536,IN_DTK!I$5,0),""),"")</f>
        <v>0</v>
      </c>
      <c r="J114" s="245">
        <f>IF(ISNA(VLOOKUP($A114,DSSV!$A$7:$R$65536,IN_DTK!J$5,0))=FALSE,IF(J$8&lt;&gt;0,VLOOKUP($A114,DSSV!$A$7:$R$65536,IN_DTK!J$5,0),""),"")</f>
        <v>0</v>
      </c>
      <c r="K114" s="245">
        <f>IF(ISNA(VLOOKUP($A114,DSSV!$A$7:$R$65536,IN_DTK!K$5,0))=FALSE,IF(K$8&lt;&gt;0,VLOOKUP($A114,DSSV!$A$7:$R$65536,IN_DTK!K$5,0),""),"")</f>
        <v>0</v>
      </c>
      <c r="L114" s="245">
        <f>IF(ISNA(VLOOKUP($A114,DSSV!$A$7:$R$65536,IN_DTK!L$5,0))=FALSE,IF(L$8&lt;&gt;0,VLOOKUP($A114,DSSV!$A$7:$R$65536,IN_DTK!L$5,0),""),"")</f>
        <v>0</v>
      </c>
      <c r="M114" s="245">
        <f>IF(ISNA(VLOOKUP($A114,DSSV!$A$7:$R$65536,IN_DTK!M$5,0))=FALSE,IF(M$8&lt;&gt;0,VLOOKUP($A114,DSSV!$A$7:$R$65536,IN_DTK!M$5,0),""),"")</f>
        <v>0</v>
      </c>
      <c r="N114" s="245">
        <f>IF(ISNA(VLOOKUP($A114,DSSV!$A$7:$R$65536,IN_DTK!N$5,0))=FALSE,IF(N$8&lt;&gt;0,VLOOKUP($A114,DSSV!$A$7:$R$65536,IN_DTK!N$5,0),""),"")</f>
        <v>0</v>
      </c>
      <c r="O114" s="245">
        <f>IF(ISNA(VLOOKUP($A114,DSSV!$A$7:$R$65536,IN_DTK!O$5,0))=FALSE,IF(O$8&lt;&gt;0,VLOOKUP($A114,DSSV!$A$7:$R$65536,IN_DTK!O$5,0),""),"")</f>
        <v>0</v>
      </c>
      <c r="P114" s="245">
        <f>IF(ISNA(VLOOKUP($A114,DSSV!$A$7:$R$65536,IN_DTK!P$5,0))=FALSE,IF(P$8&lt;&gt;0,VLOOKUP($A114,DSSV!$A$7:$R$65536,IN_DTK!P$5,0),""),"")</f>
        <v>0</v>
      </c>
      <c r="Q114" s="246">
        <f>IF(ISNA(VLOOKUP($A114,DSSV!$A$7:$R$65536,IN_DTK!Q$5,0))=FALSE,VLOOKUP($A114,DSSV!$A$7:$R$65536,IN_DTK!Q$5,0),"")</f>
        <v>0</v>
      </c>
      <c r="R114" s="237" t="str">
        <f>IF(ISNA(VLOOKUP($A114,DSSV!$A$7:$R$65536,IN_DTK!R$5,0))=FALSE,VLOOKUP($A114,DSSV!$A$7:$R$65536,IN_DTK!R$5,0),"")</f>
        <v>Không</v>
      </c>
      <c r="S114" s="247">
        <f>IF(ISNA(VLOOKUP($A114,DSSV!$A$7:$R$65536,IN_DTK!S$5,0))=FALSE,VLOOKUP($A114,DSSV!$A$7:$R$65536,IN_DTK!S$5,0),"")</f>
        <v>0</v>
      </c>
    </row>
    <row r="115" spans="1:19" s="213" customFormat="1" ht="20.25" customHeight="1">
      <c r="A115" s="211">
        <v>107</v>
      </c>
      <c r="B115" s="240">
        <f>--SUBTOTAL(2,C$6:C115)</f>
        <v>107</v>
      </c>
      <c r="C115" s="214">
        <f>IF(ISNA(VLOOKUP($A115,DSSV!$A$7:$R$65536,IN_DTK!C$5,0))=FALSE,VLOOKUP($A115,DSSV!$A$7:$R$65536,IN_DTK!C$5,0),"")</f>
        <v>2020348480</v>
      </c>
      <c r="D115" s="243" t="str">
        <f>IF(ISNA(VLOOKUP($A115,DSSV!$A$7:$R$65536,IN_DTK!D$5,0))=FALSE,VLOOKUP($A115,DSSV!$A$7:$R$65536,IN_DTK!D$5,0),"")</f>
        <v>Nguyễn Trần Hà</v>
      </c>
      <c r="E115" s="244" t="str">
        <f>IF(ISNA(VLOOKUP($A115,DSSV!$A$7:$R$65536,IN_DTK!E$5,0))=FALSE,VLOOKUP($A115,DSSV!$A$7:$R$65536,IN_DTK!E$5,0),"")</f>
        <v>Linh</v>
      </c>
      <c r="F115" s="249" t="str">
        <f>IF(ISNA(VLOOKUP($A115,DSSV!$A$7:$R$65536,IN_DTK!F$5,0))=FALSE,VLOOKUP($A115,DSSV!$A$7:$R$65536,IN_DTK!F$5,0),"")</f>
        <v>MTH 101 S</v>
      </c>
      <c r="G115" s="249" t="str">
        <f>IF(ISNA(VLOOKUP($A115,DSSV!$A$7:$R$65536,IN_DTK!G$5,0))=FALSE,VLOOKUP($A115,DSSV!$A$7:$R$65536,IN_DTK!G$5,0),"")</f>
        <v>K20PSU-DLK</v>
      </c>
      <c r="H115" s="245">
        <f>IF(ISNA(VLOOKUP($A115,DSSV!$A$7:$R$65536,IN_DTK!H$5,0))=FALSE,IF(H$8&lt;&gt;0,VLOOKUP($A115,DSSV!$A$7:$R$65536,IN_DTK!H$5,0),""),"")</f>
        <v>0</v>
      </c>
      <c r="I115" s="245">
        <f>IF(ISNA(VLOOKUP($A115,DSSV!$A$7:$R$65536,IN_DTK!I$5,0))=FALSE,IF(I$8&lt;&gt;0,VLOOKUP($A115,DSSV!$A$7:$R$65536,IN_DTK!I$5,0),""),"")</f>
        <v>0</v>
      </c>
      <c r="J115" s="245">
        <f>IF(ISNA(VLOOKUP($A115,DSSV!$A$7:$R$65536,IN_DTK!J$5,0))=FALSE,IF(J$8&lt;&gt;0,VLOOKUP($A115,DSSV!$A$7:$R$65536,IN_DTK!J$5,0),""),"")</f>
        <v>0</v>
      </c>
      <c r="K115" s="245">
        <f>IF(ISNA(VLOOKUP($A115,DSSV!$A$7:$R$65536,IN_DTK!K$5,0))=FALSE,IF(K$8&lt;&gt;0,VLOOKUP($A115,DSSV!$A$7:$R$65536,IN_DTK!K$5,0),""),"")</f>
        <v>0</v>
      </c>
      <c r="L115" s="245">
        <f>IF(ISNA(VLOOKUP($A115,DSSV!$A$7:$R$65536,IN_DTK!L$5,0))=FALSE,IF(L$8&lt;&gt;0,VLOOKUP($A115,DSSV!$A$7:$R$65536,IN_DTK!L$5,0),""),"")</f>
        <v>0</v>
      </c>
      <c r="M115" s="245">
        <f>IF(ISNA(VLOOKUP($A115,DSSV!$A$7:$R$65536,IN_DTK!M$5,0))=FALSE,IF(M$8&lt;&gt;0,VLOOKUP($A115,DSSV!$A$7:$R$65536,IN_DTK!M$5,0),""),"")</f>
        <v>0</v>
      </c>
      <c r="N115" s="245">
        <f>IF(ISNA(VLOOKUP($A115,DSSV!$A$7:$R$65536,IN_DTK!N$5,0))=FALSE,IF(N$8&lt;&gt;0,VLOOKUP($A115,DSSV!$A$7:$R$65536,IN_DTK!N$5,0),""),"")</f>
        <v>0</v>
      </c>
      <c r="O115" s="245">
        <f>IF(ISNA(VLOOKUP($A115,DSSV!$A$7:$R$65536,IN_DTK!O$5,0))=FALSE,IF(O$8&lt;&gt;0,VLOOKUP($A115,DSSV!$A$7:$R$65536,IN_DTK!O$5,0),""),"")</f>
        <v>0</v>
      </c>
      <c r="P115" s="245">
        <f>IF(ISNA(VLOOKUP($A115,DSSV!$A$7:$R$65536,IN_DTK!P$5,0))=FALSE,IF(P$8&lt;&gt;0,VLOOKUP($A115,DSSV!$A$7:$R$65536,IN_DTK!P$5,0),""),"")</f>
        <v>0</v>
      </c>
      <c r="Q115" s="246">
        <f>IF(ISNA(VLOOKUP($A115,DSSV!$A$7:$R$65536,IN_DTK!Q$5,0))=FALSE,VLOOKUP($A115,DSSV!$A$7:$R$65536,IN_DTK!Q$5,0),"")</f>
        <v>0</v>
      </c>
      <c r="R115" s="237" t="str">
        <f>IF(ISNA(VLOOKUP($A115,DSSV!$A$7:$R$65536,IN_DTK!R$5,0))=FALSE,VLOOKUP($A115,DSSV!$A$7:$R$65536,IN_DTK!R$5,0),"")</f>
        <v>Không</v>
      </c>
      <c r="S115" s="247">
        <f>IF(ISNA(VLOOKUP($A115,DSSV!$A$7:$R$65536,IN_DTK!S$5,0))=FALSE,VLOOKUP($A115,DSSV!$A$7:$R$65536,IN_DTK!S$5,0),"")</f>
        <v>0</v>
      </c>
    </row>
    <row r="116" spans="1:19" s="213" customFormat="1" ht="20.25" customHeight="1">
      <c r="A116" s="211">
        <v>108</v>
      </c>
      <c r="B116" s="240">
        <f>--SUBTOTAL(2,C$6:C116)</f>
        <v>108</v>
      </c>
      <c r="C116" s="214">
        <f>IF(ISNA(VLOOKUP($A116,DSSV!$A$7:$R$65536,IN_DTK!C$5,0))=FALSE,VLOOKUP($A116,DSSV!$A$7:$R$65536,IN_DTK!C$5,0),"")</f>
        <v>2020345416</v>
      </c>
      <c r="D116" s="243" t="str">
        <f>IF(ISNA(VLOOKUP($A116,DSSV!$A$7:$R$65536,IN_DTK!D$5,0))=FALSE,VLOOKUP($A116,DSSV!$A$7:$R$65536,IN_DTK!D$5,0),"")</f>
        <v>Trần Nhật</v>
      </c>
      <c r="E116" s="244" t="str">
        <f>IF(ISNA(VLOOKUP($A116,DSSV!$A$7:$R$65536,IN_DTK!E$5,0))=FALSE,VLOOKUP($A116,DSSV!$A$7:$R$65536,IN_DTK!E$5,0),"")</f>
        <v>Linh</v>
      </c>
      <c r="F116" s="249" t="str">
        <f>IF(ISNA(VLOOKUP($A116,DSSV!$A$7:$R$65536,IN_DTK!F$5,0))=FALSE,VLOOKUP($A116,DSSV!$A$7:$R$65536,IN_DTK!F$5,0),"")</f>
        <v>MTH 101 U</v>
      </c>
      <c r="G116" s="249" t="str">
        <f>IF(ISNA(VLOOKUP($A116,DSSV!$A$7:$R$65536,IN_DTK!G$5,0))=FALSE,VLOOKUP($A116,DSSV!$A$7:$R$65536,IN_DTK!G$5,0),"")</f>
        <v>K20PSU-DLK</v>
      </c>
      <c r="H116" s="245">
        <f>IF(ISNA(VLOOKUP($A116,DSSV!$A$7:$R$65536,IN_DTK!H$5,0))=FALSE,IF(H$8&lt;&gt;0,VLOOKUP($A116,DSSV!$A$7:$R$65536,IN_DTK!H$5,0),""),"")</f>
        <v>0</v>
      </c>
      <c r="I116" s="245">
        <f>IF(ISNA(VLOOKUP($A116,DSSV!$A$7:$R$65536,IN_DTK!I$5,0))=FALSE,IF(I$8&lt;&gt;0,VLOOKUP($A116,DSSV!$A$7:$R$65536,IN_DTK!I$5,0),""),"")</f>
        <v>0</v>
      </c>
      <c r="J116" s="245">
        <f>IF(ISNA(VLOOKUP($A116,DSSV!$A$7:$R$65536,IN_DTK!J$5,0))=FALSE,IF(J$8&lt;&gt;0,VLOOKUP($A116,DSSV!$A$7:$R$65536,IN_DTK!J$5,0),""),"")</f>
        <v>0</v>
      </c>
      <c r="K116" s="245">
        <f>IF(ISNA(VLOOKUP($A116,DSSV!$A$7:$R$65536,IN_DTK!K$5,0))=FALSE,IF(K$8&lt;&gt;0,VLOOKUP($A116,DSSV!$A$7:$R$65536,IN_DTK!K$5,0),""),"")</f>
        <v>0</v>
      </c>
      <c r="L116" s="245">
        <f>IF(ISNA(VLOOKUP($A116,DSSV!$A$7:$R$65536,IN_DTK!L$5,0))=FALSE,IF(L$8&lt;&gt;0,VLOOKUP($A116,DSSV!$A$7:$R$65536,IN_DTK!L$5,0),""),"")</f>
        <v>0</v>
      </c>
      <c r="M116" s="245">
        <f>IF(ISNA(VLOOKUP($A116,DSSV!$A$7:$R$65536,IN_DTK!M$5,0))=FALSE,IF(M$8&lt;&gt;0,VLOOKUP($A116,DSSV!$A$7:$R$65536,IN_DTK!M$5,0),""),"")</f>
        <v>0</v>
      </c>
      <c r="N116" s="245">
        <f>IF(ISNA(VLOOKUP($A116,DSSV!$A$7:$R$65536,IN_DTK!N$5,0))=FALSE,IF(N$8&lt;&gt;0,VLOOKUP($A116,DSSV!$A$7:$R$65536,IN_DTK!N$5,0),""),"")</f>
        <v>0</v>
      </c>
      <c r="O116" s="245">
        <f>IF(ISNA(VLOOKUP($A116,DSSV!$A$7:$R$65536,IN_DTK!O$5,0))=FALSE,IF(O$8&lt;&gt;0,VLOOKUP($A116,DSSV!$A$7:$R$65536,IN_DTK!O$5,0),""),"")</f>
        <v>0</v>
      </c>
      <c r="P116" s="245">
        <f>IF(ISNA(VLOOKUP($A116,DSSV!$A$7:$R$65536,IN_DTK!P$5,0))=FALSE,IF(P$8&lt;&gt;0,VLOOKUP($A116,DSSV!$A$7:$R$65536,IN_DTK!P$5,0),""),"")</f>
        <v>0</v>
      </c>
      <c r="Q116" s="246">
        <f>IF(ISNA(VLOOKUP($A116,DSSV!$A$7:$R$65536,IN_DTK!Q$5,0))=FALSE,VLOOKUP($A116,DSSV!$A$7:$R$65536,IN_DTK!Q$5,0),"")</f>
        <v>0</v>
      </c>
      <c r="R116" s="237" t="str">
        <f>IF(ISNA(VLOOKUP($A116,DSSV!$A$7:$R$65536,IN_DTK!R$5,0))=FALSE,VLOOKUP($A116,DSSV!$A$7:$R$65536,IN_DTK!R$5,0),"")</f>
        <v>Không</v>
      </c>
      <c r="S116" s="247" t="str">
        <f>IF(ISNA(VLOOKUP($A116,DSSV!$A$7:$R$65536,IN_DTK!S$5,0))=FALSE,VLOOKUP($A116,DSSV!$A$7:$R$65536,IN_DTK!S$5,0),"")</f>
        <v>Nợ LP</v>
      </c>
    </row>
    <row r="117" spans="1:19" s="213" customFormat="1" ht="20.25" customHeight="1">
      <c r="A117" s="211">
        <v>109</v>
      </c>
      <c r="B117" s="240">
        <f>--SUBTOTAL(2,C$6:C117)</f>
        <v>109</v>
      </c>
      <c r="C117" s="214">
        <f>IF(ISNA(VLOOKUP($A117,DSSV!$A$7:$R$65536,IN_DTK!C$5,0))=FALSE,VLOOKUP($A117,DSSV!$A$7:$R$65536,IN_DTK!C$5,0),"")</f>
        <v>2020715682</v>
      </c>
      <c r="D117" s="243" t="str">
        <f>IF(ISNA(VLOOKUP($A117,DSSV!$A$7:$R$65536,IN_DTK!D$5,0))=FALSE,VLOOKUP($A117,DSSV!$A$7:$R$65536,IN_DTK!D$5,0),"")</f>
        <v>Trần Thị Mỹ</v>
      </c>
      <c r="E117" s="244" t="str">
        <f>IF(ISNA(VLOOKUP($A117,DSSV!$A$7:$R$65536,IN_DTK!E$5,0))=FALSE,VLOOKUP($A117,DSSV!$A$7:$R$65536,IN_DTK!E$5,0),"")</f>
        <v>Linh</v>
      </c>
      <c r="F117" s="249" t="str">
        <f>IF(ISNA(VLOOKUP($A117,DSSV!$A$7:$R$65536,IN_DTK!F$5,0))=FALSE,VLOOKUP($A117,DSSV!$A$7:$R$65536,IN_DTK!F$5,0),"")</f>
        <v>MTH 101 U</v>
      </c>
      <c r="G117" s="249" t="str">
        <f>IF(ISNA(VLOOKUP($A117,DSSV!$A$7:$R$65536,IN_DTK!G$5,0))=FALSE,VLOOKUP($A117,DSSV!$A$7:$R$65536,IN_DTK!G$5,0),"")</f>
        <v>K20PSU-DLK</v>
      </c>
      <c r="H117" s="245">
        <f>IF(ISNA(VLOOKUP($A117,DSSV!$A$7:$R$65536,IN_DTK!H$5,0))=FALSE,IF(H$8&lt;&gt;0,VLOOKUP($A117,DSSV!$A$7:$R$65536,IN_DTK!H$5,0),""),"")</f>
        <v>0</v>
      </c>
      <c r="I117" s="245">
        <f>IF(ISNA(VLOOKUP($A117,DSSV!$A$7:$R$65536,IN_DTK!I$5,0))=FALSE,IF(I$8&lt;&gt;0,VLOOKUP($A117,DSSV!$A$7:$R$65536,IN_DTK!I$5,0),""),"")</f>
        <v>0</v>
      </c>
      <c r="J117" s="245">
        <f>IF(ISNA(VLOOKUP($A117,DSSV!$A$7:$R$65536,IN_DTK!J$5,0))=FALSE,IF(J$8&lt;&gt;0,VLOOKUP($A117,DSSV!$A$7:$R$65536,IN_DTK!J$5,0),""),"")</f>
        <v>0</v>
      </c>
      <c r="K117" s="245">
        <f>IF(ISNA(VLOOKUP($A117,DSSV!$A$7:$R$65536,IN_DTK!K$5,0))=FALSE,IF(K$8&lt;&gt;0,VLOOKUP($A117,DSSV!$A$7:$R$65536,IN_DTK!K$5,0),""),"")</f>
        <v>0</v>
      </c>
      <c r="L117" s="245">
        <f>IF(ISNA(VLOOKUP($A117,DSSV!$A$7:$R$65536,IN_DTK!L$5,0))=FALSE,IF(L$8&lt;&gt;0,VLOOKUP($A117,DSSV!$A$7:$R$65536,IN_DTK!L$5,0),""),"")</f>
        <v>0</v>
      </c>
      <c r="M117" s="245">
        <f>IF(ISNA(VLOOKUP($A117,DSSV!$A$7:$R$65536,IN_DTK!M$5,0))=FALSE,IF(M$8&lt;&gt;0,VLOOKUP($A117,DSSV!$A$7:$R$65536,IN_DTK!M$5,0),""),"")</f>
        <v>0</v>
      </c>
      <c r="N117" s="245">
        <f>IF(ISNA(VLOOKUP($A117,DSSV!$A$7:$R$65536,IN_DTK!N$5,0))=FALSE,IF(N$8&lt;&gt;0,VLOOKUP($A117,DSSV!$A$7:$R$65536,IN_DTK!N$5,0),""),"")</f>
        <v>0</v>
      </c>
      <c r="O117" s="245">
        <f>IF(ISNA(VLOOKUP($A117,DSSV!$A$7:$R$65536,IN_DTK!O$5,0))=FALSE,IF(O$8&lt;&gt;0,VLOOKUP($A117,DSSV!$A$7:$R$65536,IN_DTK!O$5,0),""),"")</f>
        <v>0</v>
      </c>
      <c r="P117" s="245">
        <f>IF(ISNA(VLOOKUP($A117,DSSV!$A$7:$R$65536,IN_DTK!P$5,0))=FALSE,IF(P$8&lt;&gt;0,VLOOKUP($A117,DSSV!$A$7:$R$65536,IN_DTK!P$5,0),""),"")</f>
        <v>0</v>
      </c>
      <c r="Q117" s="246">
        <f>IF(ISNA(VLOOKUP($A117,DSSV!$A$7:$R$65536,IN_DTK!Q$5,0))=FALSE,VLOOKUP($A117,DSSV!$A$7:$R$65536,IN_DTK!Q$5,0),"")</f>
        <v>0</v>
      </c>
      <c r="R117" s="237" t="str">
        <f>IF(ISNA(VLOOKUP($A117,DSSV!$A$7:$R$65536,IN_DTK!R$5,0))=FALSE,VLOOKUP($A117,DSSV!$A$7:$R$65536,IN_DTK!R$5,0),"")</f>
        <v>Không</v>
      </c>
      <c r="S117" s="247" t="str">
        <f>IF(ISNA(VLOOKUP($A117,DSSV!$A$7:$R$65536,IN_DTK!S$5,0))=FALSE,VLOOKUP($A117,DSSV!$A$7:$R$65536,IN_DTK!S$5,0),"")</f>
        <v>Nợ LP</v>
      </c>
    </row>
    <row r="118" spans="1:19" s="213" customFormat="1" ht="20.25" customHeight="1">
      <c r="A118" s="211">
        <v>110</v>
      </c>
      <c r="B118" s="240">
        <f>--SUBTOTAL(2,C$6:C118)</f>
        <v>110</v>
      </c>
      <c r="C118" s="214">
        <f>IF(ISNA(VLOOKUP($A118,DSSV!$A$7:$R$65536,IN_DTK!C$5,0))=FALSE,VLOOKUP($A118,DSSV!$A$7:$R$65536,IN_DTK!C$5,0),"")</f>
        <v>2021216884</v>
      </c>
      <c r="D118" s="243" t="str">
        <f>IF(ISNA(VLOOKUP($A118,DSSV!$A$7:$R$65536,IN_DTK!D$5,0))=FALSE,VLOOKUP($A118,DSSV!$A$7:$R$65536,IN_DTK!D$5,0),"")</f>
        <v>Nguyễn Ngọc</v>
      </c>
      <c r="E118" s="244" t="str">
        <f>IF(ISNA(VLOOKUP($A118,DSSV!$A$7:$R$65536,IN_DTK!E$5,0))=FALSE,VLOOKUP($A118,DSSV!$A$7:$R$65536,IN_DTK!E$5,0),"")</f>
        <v>Lộc</v>
      </c>
      <c r="F118" s="249" t="str">
        <f>IF(ISNA(VLOOKUP($A118,DSSV!$A$7:$R$65536,IN_DTK!F$5,0))=FALSE,VLOOKUP($A118,DSSV!$A$7:$R$65536,IN_DTK!F$5,0),"")</f>
        <v>MTH 101 AE</v>
      </c>
      <c r="G118" s="249" t="str">
        <f>IF(ISNA(VLOOKUP($A118,DSSV!$A$7:$R$65536,IN_DTK!G$5,0))=FALSE,VLOOKUP($A118,DSSV!$A$7:$R$65536,IN_DTK!G$5,0),"")</f>
        <v>K20QTH</v>
      </c>
      <c r="H118" s="245">
        <f>IF(ISNA(VLOOKUP($A118,DSSV!$A$7:$R$65536,IN_DTK!H$5,0))=FALSE,IF(H$8&lt;&gt;0,VLOOKUP($A118,DSSV!$A$7:$R$65536,IN_DTK!H$5,0),""),"")</f>
        <v>0</v>
      </c>
      <c r="I118" s="245">
        <f>IF(ISNA(VLOOKUP($A118,DSSV!$A$7:$R$65536,IN_DTK!I$5,0))=FALSE,IF(I$8&lt;&gt;0,VLOOKUP($A118,DSSV!$A$7:$R$65536,IN_DTK!I$5,0),""),"")</f>
        <v>0</v>
      </c>
      <c r="J118" s="245">
        <f>IF(ISNA(VLOOKUP($A118,DSSV!$A$7:$R$65536,IN_DTK!J$5,0))=FALSE,IF(J$8&lt;&gt;0,VLOOKUP($A118,DSSV!$A$7:$R$65536,IN_DTK!J$5,0),""),"")</f>
        <v>0</v>
      </c>
      <c r="K118" s="245">
        <f>IF(ISNA(VLOOKUP($A118,DSSV!$A$7:$R$65536,IN_DTK!K$5,0))=FALSE,IF(K$8&lt;&gt;0,VLOOKUP($A118,DSSV!$A$7:$R$65536,IN_DTK!K$5,0),""),"")</f>
        <v>0</v>
      </c>
      <c r="L118" s="245">
        <f>IF(ISNA(VLOOKUP($A118,DSSV!$A$7:$R$65536,IN_DTK!L$5,0))=FALSE,IF(L$8&lt;&gt;0,VLOOKUP($A118,DSSV!$A$7:$R$65536,IN_DTK!L$5,0),""),"")</f>
        <v>0</v>
      </c>
      <c r="M118" s="245">
        <f>IF(ISNA(VLOOKUP($A118,DSSV!$A$7:$R$65536,IN_DTK!M$5,0))=FALSE,IF(M$8&lt;&gt;0,VLOOKUP($A118,DSSV!$A$7:$R$65536,IN_DTK!M$5,0),""),"")</f>
        <v>0</v>
      </c>
      <c r="N118" s="245">
        <f>IF(ISNA(VLOOKUP($A118,DSSV!$A$7:$R$65536,IN_DTK!N$5,0))=FALSE,IF(N$8&lt;&gt;0,VLOOKUP($A118,DSSV!$A$7:$R$65536,IN_DTK!N$5,0),""),"")</f>
        <v>0</v>
      </c>
      <c r="O118" s="245">
        <f>IF(ISNA(VLOOKUP($A118,DSSV!$A$7:$R$65536,IN_DTK!O$5,0))=FALSE,IF(O$8&lt;&gt;0,VLOOKUP($A118,DSSV!$A$7:$R$65536,IN_DTK!O$5,0),""),"")</f>
        <v>0</v>
      </c>
      <c r="P118" s="245">
        <f>IF(ISNA(VLOOKUP($A118,DSSV!$A$7:$R$65536,IN_DTK!P$5,0))=FALSE,IF(P$8&lt;&gt;0,VLOOKUP($A118,DSSV!$A$7:$R$65536,IN_DTK!P$5,0),""),"")</f>
        <v>0</v>
      </c>
      <c r="Q118" s="246">
        <f>IF(ISNA(VLOOKUP($A118,DSSV!$A$7:$R$65536,IN_DTK!Q$5,0))=FALSE,VLOOKUP($A118,DSSV!$A$7:$R$65536,IN_DTK!Q$5,0),"")</f>
        <v>0</v>
      </c>
      <c r="R118" s="237" t="str">
        <f>IF(ISNA(VLOOKUP($A118,DSSV!$A$7:$R$65536,IN_DTK!R$5,0))=FALSE,VLOOKUP($A118,DSSV!$A$7:$R$65536,IN_DTK!R$5,0),"")</f>
        <v>Không</v>
      </c>
      <c r="S118" s="247" t="str">
        <f>IF(ISNA(VLOOKUP($A118,DSSV!$A$7:$R$65536,IN_DTK!S$5,0))=FALSE,VLOOKUP($A118,DSSV!$A$7:$R$65536,IN_DTK!S$5,0),"")</f>
        <v>Nợ LP</v>
      </c>
    </row>
    <row r="119" spans="1:19" s="213" customFormat="1" ht="20.25" customHeight="1">
      <c r="A119" s="211">
        <v>111</v>
      </c>
      <c r="B119" s="240">
        <f>--SUBTOTAL(2,C$6:C119)</f>
        <v>111</v>
      </c>
      <c r="C119" s="214">
        <f>IF(ISNA(VLOOKUP($A119,DSSV!$A$7:$R$65536,IN_DTK!C$5,0))=FALSE,VLOOKUP($A119,DSSV!$A$7:$R$65536,IN_DTK!C$5,0),"")</f>
        <v>2021714375</v>
      </c>
      <c r="D119" s="243" t="str">
        <f>IF(ISNA(VLOOKUP($A119,DSSV!$A$7:$R$65536,IN_DTK!D$5,0))=FALSE,VLOOKUP($A119,DSSV!$A$7:$R$65536,IN_DTK!D$5,0),"")</f>
        <v>Nguyễn Văn</v>
      </c>
      <c r="E119" s="244" t="str">
        <f>IF(ISNA(VLOOKUP($A119,DSSV!$A$7:$R$65536,IN_DTK!E$5,0))=FALSE,VLOOKUP($A119,DSSV!$A$7:$R$65536,IN_DTK!E$5,0),"")</f>
        <v>Lộc</v>
      </c>
      <c r="F119" s="249" t="str">
        <f>IF(ISNA(VLOOKUP($A119,DSSV!$A$7:$R$65536,IN_DTK!F$5,0))=FALSE,VLOOKUP($A119,DSSV!$A$7:$R$65536,IN_DTK!F$5,0),"")</f>
        <v>MTH 101 C</v>
      </c>
      <c r="G119" s="249" t="str">
        <f>IF(ISNA(VLOOKUP($A119,DSSV!$A$7:$R$65536,IN_DTK!G$5,0))=FALSE,VLOOKUP($A119,DSSV!$A$7:$R$65536,IN_DTK!G$5,0),"")</f>
        <v>K20DLK</v>
      </c>
      <c r="H119" s="245">
        <f>IF(ISNA(VLOOKUP($A119,DSSV!$A$7:$R$65536,IN_DTK!H$5,0))=FALSE,IF(H$8&lt;&gt;0,VLOOKUP($A119,DSSV!$A$7:$R$65536,IN_DTK!H$5,0),""),"")</f>
        <v>0</v>
      </c>
      <c r="I119" s="245">
        <f>IF(ISNA(VLOOKUP($A119,DSSV!$A$7:$R$65536,IN_DTK!I$5,0))=FALSE,IF(I$8&lt;&gt;0,VLOOKUP($A119,DSSV!$A$7:$R$65536,IN_DTK!I$5,0),""),"")</f>
        <v>0</v>
      </c>
      <c r="J119" s="245">
        <f>IF(ISNA(VLOOKUP($A119,DSSV!$A$7:$R$65536,IN_DTK!J$5,0))=FALSE,IF(J$8&lt;&gt;0,VLOOKUP($A119,DSSV!$A$7:$R$65536,IN_DTK!J$5,0),""),"")</f>
        <v>0</v>
      </c>
      <c r="K119" s="245">
        <f>IF(ISNA(VLOOKUP($A119,DSSV!$A$7:$R$65536,IN_DTK!K$5,0))=FALSE,IF(K$8&lt;&gt;0,VLOOKUP($A119,DSSV!$A$7:$R$65536,IN_DTK!K$5,0),""),"")</f>
        <v>0</v>
      </c>
      <c r="L119" s="245">
        <f>IF(ISNA(VLOOKUP($A119,DSSV!$A$7:$R$65536,IN_DTK!L$5,0))=FALSE,IF(L$8&lt;&gt;0,VLOOKUP($A119,DSSV!$A$7:$R$65536,IN_DTK!L$5,0),""),"")</f>
        <v>0</v>
      </c>
      <c r="M119" s="245">
        <f>IF(ISNA(VLOOKUP($A119,DSSV!$A$7:$R$65536,IN_DTK!M$5,0))=FALSE,IF(M$8&lt;&gt;0,VLOOKUP($A119,DSSV!$A$7:$R$65536,IN_DTK!M$5,0),""),"")</f>
        <v>0</v>
      </c>
      <c r="N119" s="245">
        <f>IF(ISNA(VLOOKUP($A119,DSSV!$A$7:$R$65536,IN_DTK!N$5,0))=FALSE,IF(N$8&lt;&gt;0,VLOOKUP($A119,DSSV!$A$7:$R$65536,IN_DTK!N$5,0),""),"")</f>
        <v>0</v>
      </c>
      <c r="O119" s="245">
        <f>IF(ISNA(VLOOKUP($A119,DSSV!$A$7:$R$65536,IN_DTK!O$5,0))=FALSE,IF(O$8&lt;&gt;0,VLOOKUP($A119,DSSV!$A$7:$R$65536,IN_DTK!O$5,0),""),"")</f>
        <v>0</v>
      </c>
      <c r="P119" s="245">
        <f>IF(ISNA(VLOOKUP($A119,DSSV!$A$7:$R$65536,IN_DTK!P$5,0))=FALSE,IF(P$8&lt;&gt;0,VLOOKUP($A119,DSSV!$A$7:$R$65536,IN_DTK!P$5,0),""),"")</f>
        <v>0</v>
      </c>
      <c r="Q119" s="246">
        <f>IF(ISNA(VLOOKUP($A119,DSSV!$A$7:$R$65536,IN_DTK!Q$5,0))=FALSE,VLOOKUP($A119,DSSV!$A$7:$R$65536,IN_DTK!Q$5,0),"")</f>
        <v>0</v>
      </c>
      <c r="R119" s="237" t="str">
        <f>IF(ISNA(VLOOKUP($A119,DSSV!$A$7:$R$65536,IN_DTK!R$5,0))=FALSE,VLOOKUP($A119,DSSV!$A$7:$R$65536,IN_DTK!R$5,0),"")</f>
        <v>Không</v>
      </c>
      <c r="S119" s="247">
        <f>IF(ISNA(VLOOKUP($A119,DSSV!$A$7:$R$65536,IN_DTK!S$5,0))=FALSE,VLOOKUP($A119,DSSV!$A$7:$R$65536,IN_DTK!S$5,0),"")</f>
        <v>0</v>
      </c>
    </row>
    <row r="120" spans="1:19" s="213" customFormat="1" ht="20.25" customHeight="1">
      <c r="A120" s="211">
        <v>112</v>
      </c>
      <c r="B120" s="240">
        <f>--SUBTOTAL(2,C$6:C120)</f>
        <v>112</v>
      </c>
      <c r="C120" s="214">
        <f>IF(ISNA(VLOOKUP($A120,DSSV!$A$7:$R$65536,IN_DTK!C$5,0))=FALSE,VLOOKUP($A120,DSSV!$A$7:$R$65536,IN_DTK!C$5,0),"")</f>
        <v>2021716132</v>
      </c>
      <c r="D120" s="243" t="str">
        <f>IF(ISNA(VLOOKUP($A120,DSSV!$A$7:$R$65536,IN_DTK!D$5,0))=FALSE,VLOOKUP($A120,DSSV!$A$7:$R$65536,IN_DTK!D$5,0),"")</f>
        <v>Huỳnh Quốc</v>
      </c>
      <c r="E120" s="244" t="str">
        <f>IF(ISNA(VLOOKUP($A120,DSSV!$A$7:$R$65536,IN_DTK!E$5,0))=FALSE,VLOOKUP($A120,DSSV!$A$7:$R$65536,IN_DTK!E$5,0),"")</f>
        <v>Lợi</v>
      </c>
      <c r="F120" s="249" t="str">
        <f>IF(ISNA(VLOOKUP($A120,DSSV!$A$7:$R$65536,IN_DTK!F$5,0))=FALSE,VLOOKUP($A120,DSSV!$A$7:$R$65536,IN_DTK!F$5,0),"")</f>
        <v>MTH 101 E</v>
      </c>
      <c r="G120" s="249" t="str">
        <f>IF(ISNA(VLOOKUP($A120,DSSV!$A$7:$R$65536,IN_DTK!G$5,0))=FALSE,VLOOKUP($A120,DSSV!$A$7:$R$65536,IN_DTK!G$5,0),"")</f>
        <v>K20DLK</v>
      </c>
      <c r="H120" s="245">
        <f>IF(ISNA(VLOOKUP($A120,DSSV!$A$7:$R$65536,IN_DTK!H$5,0))=FALSE,IF(H$8&lt;&gt;0,VLOOKUP($A120,DSSV!$A$7:$R$65536,IN_DTK!H$5,0),""),"")</f>
        <v>0</v>
      </c>
      <c r="I120" s="245">
        <f>IF(ISNA(VLOOKUP($A120,DSSV!$A$7:$R$65536,IN_DTK!I$5,0))=FALSE,IF(I$8&lt;&gt;0,VLOOKUP($A120,DSSV!$A$7:$R$65536,IN_DTK!I$5,0),""),"")</f>
        <v>0</v>
      </c>
      <c r="J120" s="245">
        <f>IF(ISNA(VLOOKUP($A120,DSSV!$A$7:$R$65536,IN_DTK!J$5,0))=FALSE,IF(J$8&lt;&gt;0,VLOOKUP($A120,DSSV!$A$7:$R$65536,IN_DTK!J$5,0),""),"")</f>
        <v>0</v>
      </c>
      <c r="K120" s="245">
        <f>IF(ISNA(VLOOKUP($A120,DSSV!$A$7:$R$65536,IN_DTK!K$5,0))=FALSE,IF(K$8&lt;&gt;0,VLOOKUP($A120,DSSV!$A$7:$R$65536,IN_DTK!K$5,0),""),"")</f>
        <v>0</v>
      </c>
      <c r="L120" s="245">
        <f>IF(ISNA(VLOOKUP($A120,DSSV!$A$7:$R$65536,IN_DTK!L$5,0))=FALSE,IF(L$8&lt;&gt;0,VLOOKUP($A120,DSSV!$A$7:$R$65536,IN_DTK!L$5,0),""),"")</f>
        <v>0</v>
      </c>
      <c r="M120" s="245">
        <f>IF(ISNA(VLOOKUP($A120,DSSV!$A$7:$R$65536,IN_DTK!M$5,0))=FALSE,IF(M$8&lt;&gt;0,VLOOKUP($A120,DSSV!$A$7:$R$65536,IN_DTK!M$5,0),""),"")</f>
        <v>0</v>
      </c>
      <c r="N120" s="245">
        <f>IF(ISNA(VLOOKUP($A120,DSSV!$A$7:$R$65536,IN_DTK!N$5,0))=FALSE,IF(N$8&lt;&gt;0,VLOOKUP($A120,DSSV!$A$7:$R$65536,IN_DTK!N$5,0),""),"")</f>
        <v>0</v>
      </c>
      <c r="O120" s="245">
        <f>IF(ISNA(VLOOKUP($A120,DSSV!$A$7:$R$65536,IN_DTK!O$5,0))=FALSE,IF(O$8&lt;&gt;0,VLOOKUP($A120,DSSV!$A$7:$R$65536,IN_DTK!O$5,0),""),"")</f>
        <v>0</v>
      </c>
      <c r="P120" s="245">
        <f>IF(ISNA(VLOOKUP($A120,DSSV!$A$7:$R$65536,IN_DTK!P$5,0))=FALSE,IF(P$8&lt;&gt;0,VLOOKUP($A120,DSSV!$A$7:$R$65536,IN_DTK!P$5,0),""),"")</f>
        <v>0</v>
      </c>
      <c r="Q120" s="246">
        <f>IF(ISNA(VLOOKUP($A120,DSSV!$A$7:$R$65536,IN_DTK!Q$5,0))=FALSE,VLOOKUP($A120,DSSV!$A$7:$R$65536,IN_DTK!Q$5,0),"")</f>
        <v>0</v>
      </c>
      <c r="R120" s="237" t="str">
        <f>IF(ISNA(VLOOKUP($A120,DSSV!$A$7:$R$65536,IN_DTK!R$5,0))=FALSE,VLOOKUP($A120,DSSV!$A$7:$R$65536,IN_DTK!R$5,0),"")</f>
        <v>Không</v>
      </c>
      <c r="S120" s="247">
        <f>IF(ISNA(VLOOKUP($A120,DSSV!$A$7:$R$65536,IN_DTK!S$5,0))=FALSE,VLOOKUP($A120,DSSV!$A$7:$R$65536,IN_DTK!S$5,0),"")</f>
        <v>0</v>
      </c>
    </row>
    <row r="121" spans="1:19" s="213" customFormat="1" ht="20.25" customHeight="1">
      <c r="A121" s="211">
        <v>113</v>
      </c>
      <c r="B121" s="240">
        <f>--SUBTOTAL(2,C$6:C121)</f>
        <v>113</v>
      </c>
      <c r="C121" s="214">
        <f>IF(ISNA(VLOOKUP($A121,DSSV!$A$7:$R$65536,IN_DTK!C$5,0))=FALSE,VLOOKUP($A121,DSSV!$A$7:$R$65536,IN_DTK!C$5,0),"")</f>
        <v>2021713876</v>
      </c>
      <c r="D121" s="243" t="str">
        <f>IF(ISNA(VLOOKUP($A121,DSSV!$A$7:$R$65536,IN_DTK!D$5,0))=FALSE,VLOOKUP($A121,DSSV!$A$7:$R$65536,IN_DTK!D$5,0),"")</f>
        <v>Nguyễn Cửu</v>
      </c>
      <c r="E121" s="244" t="str">
        <f>IF(ISNA(VLOOKUP($A121,DSSV!$A$7:$R$65536,IN_DTK!E$5,0))=FALSE,VLOOKUP($A121,DSSV!$A$7:$R$65536,IN_DTK!E$5,0),"")</f>
        <v>Long</v>
      </c>
      <c r="F121" s="249" t="str">
        <f>IF(ISNA(VLOOKUP($A121,DSSV!$A$7:$R$65536,IN_DTK!F$5,0))=FALSE,VLOOKUP($A121,DSSV!$A$7:$R$65536,IN_DTK!F$5,0),"")</f>
        <v>MTH 101 AI</v>
      </c>
      <c r="G121" s="249" t="str">
        <f>IF(ISNA(VLOOKUP($A121,DSSV!$A$7:$R$65536,IN_DTK!G$5,0))=FALSE,VLOOKUP($A121,DSSV!$A$7:$R$65536,IN_DTK!G$5,0),"")</f>
        <v>K20DLK</v>
      </c>
      <c r="H121" s="245">
        <f>IF(ISNA(VLOOKUP($A121,DSSV!$A$7:$R$65536,IN_DTK!H$5,0))=FALSE,IF(H$8&lt;&gt;0,VLOOKUP($A121,DSSV!$A$7:$R$65536,IN_DTK!H$5,0),""),"")</f>
        <v>0</v>
      </c>
      <c r="I121" s="245">
        <f>IF(ISNA(VLOOKUP($A121,DSSV!$A$7:$R$65536,IN_DTK!I$5,0))=FALSE,IF(I$8&lt;&gt;0,VLOOKUP($A121,DSSV!$A$7:$R$65536,IN_DTK!I$5,0),""),"")</f>
        <v>0</v>
      </c>
      <c r="J121" s="245">
        <f>IF(ISNA(VLOOKUP($A121,DSSV!$A$7:$R$65536,IN_DTK!J$5,0))=FALSE,IF(J$8&lt;&gt;0,VLOOKUP($A121,DSSV!$A$7:$R$65536,IN_DTK!J$5,0),""),"")</f>
        <v>0</v>
      </c>
      <c r="K121" s="245">
        <f>IF(ISNA(VLOOKUP($A121,DSSV!$A$7:$R$65536,IN_DTK!K$5,0))=FALSE,IF(K$8&lt;&gt;0,VLOOKUP($A121,DSSV!$A$7:$R$65536,IN_DTK!K$5,0),""),"")</f>
        <v>0</v>
      </c>
      <c r="L121" s="245">
        <f>IF(ISNA(VLOOKUP($A121,DSSV!$A$7:$R$65536,IN_DTK!L$5,0))=FALSE,IF(L$8&lt;&gt;0,VLOOKUP($A121,DSSV!$A$7:$R$65536,IN_DTK!L$5,0),""),"")</f>
        <v>0</v>
      </c>
      <c r="M121" s="245">
        <f>IF(ISNA(VLOOKUP($A121,DSSV!$A$7:$R$65536,IN_DTK!M$5,0))=FALSE,IF(M$8&lt;&gt;0,VLOOKUP($A121,DSSV!$A$7:$R$65536,IN_DTK!M$5,0),""),"")</f>
        <v>0</v>
      </c>
      <c r="N121" s="245">
        <f>IF(ISNA(VLOOKUP($A121,DSSV!$A$7:$R$65536,IN_DTK!N$5,0))=FALSE,IF(N$8&lt;&gt;0,VLOOKUP($A121,DSSV!$A$7:$R$65536,IN_DTK!N$5,0),""),"")</f>
        <v>0</v>
      </c>
      <c r="O121" s="245">
        <f>IF(ISNA(VLOOKUP($A121,DSSV!$A$7:$R$65536,IN_DTK!O$5,0))=FALSE,IF(O$8&lt;&gt;0,VLOOKUP($A121,DSSV!$A$7:$R$65536,IN_DTK!O$5,0),""),"")</f>
        <v>0</v>
      </c>
      <c r="P121" s="245">
        <f>IF(ISNA(VLOOKUP($A121,DSSV!$A$7:$R$65536,IN_DTK!P$5,0))=FALSE,IF(P$8&lt;&gt;0,VLOOKUP($A121,DSSV!$A$7:$R$65536,IN_DTK!P$5,0),""),"")</f>
        <v>0</v>
      </c>
      <c r="Q121" s="246">
        <f>IF(ISNA(VLOOKUP($A121,DSSV!$A$7:$R$65536,IN_DTK!Q$5,0))=FALSE,VLOOKUP($A121,DSSV!$A$7:$R$65536,IN_DTK!Q$5,0),"")</f>
        <v>0</v>
      </c>
      <c r="R121" s="237" t="str">
        <f>IF(ISNA(VLOOKUP($A121,DSSV!$A$7:$R$65536,IN_DTK!R$5,0))=FALSE,VLOOKUP($A121,DSSV!$A$7:$R$65536,IN_DTK!R$5,0),"")</f>
        <v>Không</v>
      </c>
      <c r="S121" s="247" t="str">
        <f>IF(ISNA(VLOOKUP($A121,DSSV!$A$7:$R$65536,IN_DTK!S$5,0))=FALSE,VLOOKUP($A121,DSSV!$A$7:$R$65536,IN_DTK!S$5,0),"")</f>
        <v>Nợ LP</v>
      </c>
    </row>
    <row r="122" spans="1:19" s="213" customFormat="1" ht="20.25" customHeight="1">
      <c r="A122" s="211">
        <v>114</v>
      </c>
      <c r="B122" s="240">
        <f>--SUBTOTAL(2,C$6:C122)</f>
        <v>114</v>
      </c>
      <c r="C122" s="214">
        <f>IF(ISNA(VLOOKUP($A122,DSSV!$A$7:$R$65536,IN_DTK!C$5,0))=FALSE,VLOOKUP($A122,DSSV!$A$7:$R$65536,IN_DTK!C$5,0),"")</f>
        <v>2021358045</v>
      </c>
      <c r="D122" s="243" t="str">
        <f>IF(ISNA(VLOOKUP($A122,DSSV!$A$7:$R$65536,IN_DTK!D$5,0))=FALSE,VLOOKUP($A122,DSSV!$A$7:$R$65536,IN_DTK!D$5,0),"")</f>
        <v>Phan Văn Hoàng</v>
      </c>
      <c r="E122" s="244" t="str">
        <f>IF(ISNA(VLOOKUP($A122,DSSV!$A$7:$R$65536,IN_DTK!E$5,0))=FALSE,VLOOKUP($A122,DSSV!$A$7:$R$65536,IN_DTK!E$5,0),"")</f>
        <v>Long</v>
      </c>
      <c r="F122" s="249" t="str">
        <f>IF(ISNA(VLOOKUP($A122,DSSV!$A$7:$R$65536,IN_DTK!F$5,0))=FALSE,VLOOKUP($A122,DSSV!$A$7:$R$65536,IN_DTK!F$5,0),"")</f>
        <v>MTH 101 Y</v>
      </c>
      <c r="G122" s="249" t="str">
        <f>IF(ISNA(VLOOKUP($A122,DSSV!$A$7:$R$65536,IN_DTK!G$5,0))=FALSE,VLOOKUP($A122,DSSV!$A$7:$R$65536,IN_DTK!G$5,0),"")</f>
        <v>K20PSU-QTH</v>
      </c>
      <c r="H122" s="245">
        <f>IF(ISNA(VLOOKUP($A122,DSSV!$A$7:$R$65536,IN_DTK!H$5,0))=FALSE,IF(H$8&lt;&gt;0,VLOOKUP($A122,DSSV!$A$7:$R$65536,IN_DTK!H$5,0),""),"")</f>
        <v>0</v>
      </c>
      <c r="I122" s="245">
        <f>IF(ISNA(VLOOKUP($A122,DSSV!$A$7:$R$65536,IN_DTK!I$5,0))=FALSE,IF(I$8&lt;&gt;0,VLOOKUP($A122,DSSV!$A$7:$R$65536,IN_DTK!I$5,0),""),"")</f>
        <v>0</v>
      </c>
      <c r="J122" s="245">
        <f>IF(ISNA(VLOOKUP($A122,DSSV!$A$7:$R$65536,IN_DTK!J$5,0))=FALSE,IF(J$8&lt;&gt;0,VLOOKUP($A122,DSSV!$A$7:$R$65536,IN_DTK!J$5,0),""),"")</f>
        <v>0</v>
      </c>
      <c r="K122" s="245">
        <f>IF(ISNA(VLOOKUP($A122,DSSV!$A$7:$R$65536,IN_DTK!K$5,0))=FALSE,IF(K$8&lt;&gt;0,VLOOKUP($A122,DSSV!$A$7:$R$65536,IN_DTK!K$5,0),""),"")</f>
        <v>0</v>
      </c>
      <c r="L122" s="245">
        <f>IF(ISNA(VLOOKUP($A122,DSSV!$A$7:$R$65536,IN_DTK!L$5,0))=FALSE,IF(L$8&lt;&gt;0,VLOOKUP($A122,DSSV!$A$7:$R$65536,IN_DTK!L$5,0),""),"")</f>
        <v>0</v>
      </c>
      <c r="M122" s="245">
        <f>IF(ISNA(VLOOKUP($A122,DSSV!$A$7:$R$65536,IN_DTK!M$5,0))=FALSE,IF(M$8&lt;&gt;0,VLOOKUP($A122,DSSV!$A$7:$R$65536,IN_DTK!M$5,0),""),"")</f>
        <v>0</v>
      </c>
      <c r="N122" s="245">
        <f>IF(ISNA(VLOOKUP($A122,DSSV!$A$7:$R$65536,IN_DTK!N$5,0))=FALSE,IF(N$8&lt;&gt;0,VLOOKUP($A122,DSSV!$A$7:$R$65536,IN_DTK!N$5,0),""),"")</f>
        <v>0</v>
      </c>
      <c r="O122" s="245">
        <f>IF(ISNA(VLOOKUP($A122,DSSV!$A$7:$R$65536,IN_DTK!O$5,0))=FALSE,IF(O$8&lt;&gt;0,VLOOKUP($A122,DSSV!$A$7:$R$65536,IN_DTK!O$5,0),""),"")</f>
        <v>0</v>
      </c>
      <c r="P122" s="245">
        <f>IF(ISNA(VLOOKUP($A122,DSSV!$A$7:$R$65536,IN_DTK!P$5,0))=FALSE,IF(P$8&lt;&gt;0,VLOOKUP($A122,DSSV!$A$7:$R$65536,IN_DTK!P$5,0),""),"")</f>
        <v>0</v>
      </c>
      <c r="Q122" s="246">
        <f>IF(ISNA(VLOOKUP($A122,DSSV!$A$7:$R$65536,IN_DTK!Q$5,0))=FALSE,VLOOKUP($A122,DSSV!$A$7:$R$65536,IN_DTK!Q$5,0),"")</f>
        <v>0</v>
      </c>
      <c r="R122" s="237" t="str">
        <f>IF(ISNA(VLOOKUP($A122,DSSV!$A$7:$R$65536,IN_DTK!R$5,0))=FALSE,VLOOKUP($A122,DSSV!$A$7:$R$65536,IN_DTK!R$5,0),"")</f>
        <v>Không</v>
      </c>
      <c r="S122" s="247">
        <f>IF(ISNA(VLOOKUP($A122,DSSV!$A$7:$R$65536,IN_DTK!S$5,0))=FALSE,VLOOKUP($A122,DSSV!$A$7:$R$65536,IN_DTK!S$5,0),"")</f>
        <v>0</v>
      </c>
    </row>
    <row r="123" spans="1:19" s="213" customFormat="1" ht="20.25" customHeight="1">
      <c r="A123" s="211">
        <v>115</v>
      </c>
      <c r="B123" s="240">
        <f>--SUBTOTAL(2,C$6:C123)</f>
        <v>115</v>
      </c>
      <c r="C123" s="214">
        <f>IF(ISNA(VLOOKUP($A123,DSSV!$A$7:$R$65536,IN_DTK!C$5,0))=FALSE,VLOOKUP($A123,DSSV!$A$7:$R$65536,IN_DTK!C$5,0),"")</f>
        <v>2021713567</v>
      </c>
      <c r="D123" s="243" t="str">
        <f>IF(ISNA(VLOOKUP($A123,DSSV!$A$7:$R$65536,IN_DTK!D$5,0))=FALSE,VLOOKUP($A123,DSSV!$A$7:$R$65536,IN_DTK!D$5,0),"")</f>
        <v>Nguyễn Bá</v>
      </c>
      <c r="E123" s="244" t="str">
        <f>IF(ISNA(VLOOKUP($A123,DSSV!$A$7:$R$65536,IN_DTK!E$5,0))=FALSE,VLOOKUP($A123,DSSV!$A$7:$R$65536,IN_DTK!E$5,0),"")</f>
        <v>Luân</v>
      </c>
      <c r="F123" s="249" t="str">
        <f>IF(ISNA(VLOOKUP($A123,DSSV!$A$7:$R$65536,IN_DTK!F$5,0))=FALSE,VLOOKUP($A123,DSSV!$A$7:$R$65536,IN_DTK!F$5,0),"")</f>
        <v>MTH 101 S</v>
      </c>
      <c r="G123" s="249" t="str">
        <f>IF(ISNA(VLOOKUP($A123,DSSV!$A$7:$R$65536,IN_DTK!G$5,0))=FALSE,VLOOKUP($A123,DSSV!$A$7:$R$65536,IN_DTK!G$5,0),"")</f>
        <v>K20PSU-DLK</v>
      </c>
      <c r="H123" s="245">
        <f>IF(ISNA(VLOOKUP($A123,DSSV!$A$7:$R$65536,IN_DTK!H$5,0))=FALSE,IF(H$8&lt;&gt;0,VLOOKUP($A123,DSSV!$A$7:$R$65536,IN_DTK!H$5,0),""),"")</f>
        <v>0</v>
      </c>
      <c r="I123" s="245">
        <f>IF(ISNA(VLOOKUP($A123,DSSV!$A$7:$R$65536,IN_DTK!I$5,0))=FALSE,IF(I$8&lt;&gt;0,VLOOKUP($A123,DSSV!$A$7:$R$65536,IN_DTK!I$5,0),""),"")</f>
        <v>0</v>
      </c>
      <c r="J123" s="245">
        <f>IF(ISNA(VLOOKUP($A123,DSSV!$A$7:$R$65536,IN_DTK!J$5,0))=FALSE,IF(J$8&lt;&gt;0,VLOOKUP($A123,DSSV!$A$7:$R$65536,IN_DTK!J$5,0),""),"")</f>
        <v>0</v>
      </c>
      <c r="K123" s="245">
        <f>IF(ISNA(VLOOKUP($A123,DSSV!$A$7:$R$65536,IN_DTK!K$5,0))=FALSE,IF(K$8&lt;&gt;0,VLOOKUP($A123,DSSV!$A$7:$R$65536,IN_DTK!K$5,0),""),"")</f>
        <v>0</v>
      </c>
      <c r="L123" s="245">
        <f>IF(ISNA(VLOOKUP($A123,DSSV!$A$7:$R$65536,IN_DTK!L$5,0))=FALSE,IF(L$8&lt;&gt;0,VLOOKUP($A123,DSSV!$A$7:$R$65536,IN_DTK!L$5,0),""),"")</f>
        <v>0</v>
      </c>
      <c r="M123" s="245">
        <f>IF(ISNA(VLOOKUP($A123,DSSV!$A$7:$R$65536,IN_DTK!M$5,0))=FALSE,IF(M$8&lt;&gt;0,VLOOKUP($A123,DSSV!$A$7:$R$65536,IN_DTK!M$5,0),""),"")</f>
        <v>0</v>
      </c>
      <c r="N123" s="245">
        <f>IF(ISNA(VLOOKUP($A123,DSSV!$A$7:$R$65536,IN_DTK!N$5,0))=FALSE,IF(N$8&lt;&gt;0,VLOOKUP($A123,DSSV!$A$7:$R$65536,IN_DTK!N$5,0),""),"")</f>
        <v>0</v>
      </c>
      <c r="O123" s="245">
        <f>IF(ISNA(VLOOKUP($A123,DSSV!$A$7:$R$65536,IN_DTK!O$5,0))=FALSE,IF(O$8&lt;&gt;0,VLOOKUP($A123,DSSV!$A$7:$R$65536,IN_DTK!O$5,0),""),"")</f>
        <v>0</v>
      </c>
      <c r="P123" s="245">
        <f>IF(ISNA(VLOOKUP($A123,DSSV!$A$7:$R$65536,IN_DTK!P$5,0))=FALSE,IF(P$8&lt;&gt;0,VLOOKUP($A123,DSSV!$A$7:$R$65536,IN_DTK!P$5,0),""),"")</f>
        <v>0</v>
      </c>
      <c r="Q123" s="246">
        <f>IF(ISNA(VLOOKUP($A123,DSSV!$A$7:$R$65536,IN_DTK!Q$5,0))=FALSE,VLOOKUP($A123,DSSV!$A$7:$R$65536,IN_DTK!Q$5,0),"")</f>
        <v>0</v>
      </c>
      <c r="R123" s="237" t="str">
        <f>IF(ISNA(VLOOKUP($A123,DSSV!$A$7:$R$65536,IN_DTK!R$5,0))=FALSE,VLOOKUP($A123,DSSV!$A$7:$R$65536,IN_DTK!R$5,0),"")</f>
        <v>Không</v>
      </c>
      <c r="S123" s="247">
        <f>IF(ISNA(VLOOKUP($A123,DSSV!$A$7:$R$65536,IN_DTK!S$5,0))=FALSE,VLOOKUP($A123,DSSV!$A$7:$R$65536,IN_DTK!S$5,0),"")</f>
        <v>0</v>
      </c>
    </row>
    <row r="124" spans="1:19" s="213" customFormat="1" ht="20.25" customHeight="1">
      <c r="A124" s="211">
        <v>116</v>
      </c>
      <c r="B124" s="240">
        <f>--SUBTOTAL(2,C$6:C124)</f>
        <v>116</v>
      </c>
      <c r="C124" s="214">
        <f>IF(ISNA(VLOOKUP($A124,DSSV!$A$7:$R$65536,IN_DTK!C$5,0))=FALSE,VLOOKUP($A124,DSSV!$A$7:$R$65536,IN_DTK!C$5,0),"")</f>
        <v>2021213312</v>
      </c>
      <c r="D124" s="243" t="str">
        <f>IF(ISNA(VLOOKUP($A124,DSSV!$A$7:$R$65536,IN_DTK!D$5,0))=FALSE,VLOOKUP($A124,DSSV!$A$7:$R$65536,IN_DTK!D$5,0),"")</f>
        <v>Nguyễn Bá</v>
      </c>
      <c r="E124" s="244" t="str">
        <f>IF(ISNA(VLOOKUP($A124,DSSV!$A$7:$R$65536,IN_DTK!E$5,0))=FALSE,VLOOKUP($A124,DSSV!$A$7:$R$65536,IN_DTK!E$5,0),"")</f>
        <v>Luân</v>
      </c>
      <c r="F124" s="249" t="str">
        <f>IF(ISNA(VLOOKUP($A124,DSSV!$A$7:$R$65536,IN_DTK!F$5,0))=FALSE,VLOOKUP($A124,DSSV!$A$7:$R$65536,IN_DTK!F$5,0),"")</f>
        <v>MTH 101 Y</v>
      </c>
      <c r="G124" s="249" t="str">
        <f>IF(ISNA(VLOOKUP($A124,DSSV!$A$7:$R$65536,IN_DTK!G$5,0))=FALSE,VLOOKUP($A124,DSSV!$A$7:$R$65536,IN_DTK!G$5,0),"")</f>
        <v>K20PSU-QTH</v>
      </c>
      <c r="H124" s="245">
        <f>IF(ISNA(VLOOKUP($A124,DSSV!$A$7:$R$65536,IN_DTK!H$5,0))=FALSE,IF(H$8&lt;&gt;0,VLOOKUP($A124,DSSV!$A$7:$R$65536,IN_DTK!H$5,0),""),"")</f>
        <v>0</v>
      </c>
      <c r="I124" s="245">
        <f>IF(ISNA(VLOOKUP($A124,DSSV!$A$7:$R$65536,IN_DTK!I$5,0))=FALSE,IF(I$8&lt;&gt;0,VLOOKUP($A124,DSSV!$A$7:$R$65536,IN_DTK!I$5,0),""),"")</f>
        <v>0</v>
      </c>
      <c r="J124" s="245">
        <f>IF(ISNA(VLOOKUP($A124,DSSV!$A$7:$R$65536,IN_DTK!J$5,0))=FALSE,IF(J$8&lt;&gt;0,VLOOKUP($A124,DSSV!$A$7:$R$65536,IN_DTK!J$5,0),""),"")</f>
        <v>0</v>
      </c>
      <c r="K124" s="245">
        <f>IF(ISNA(VLOOKUP($A124,DSSV!$A$7:$R$65536,IN_DTK!K$5,0))=FALSE,IF(K$8&lt;&gt;0,VLOOKUP($A124,DSSV!$A$7:$R$65536,IN_DTK!K$5,0),""),"")</f>
        <v>0</v>
      </c>
      <c r="L124" s="245">
        <f>IF(ISNA(VLOOKUP($A124,DSSV!$A$7:$R$65536,IN_DTK!L$5,0))=FALSE,IF(L$8&lt;&gt;0,VLOOKUP($A124,DSSV!$A$7:$R$65536,IN_DTK!L$5,0),""),"")</f>
        <v>0</v>
      </c>
      <c r="M124" s="245">
        <f>IF(ISNA(VLOOKUP($A124,DSSV!$A$7:$R$65536,IN_DTK!M$5,0))=FALSE,IF(M$8&lt;&gt;0,VLOOKUP($A124,DSSV!$A$7:$R$65536,IN_DTK!M$5,0),""),"")</f>
        <v>0</v>
      </c>
      <c r="N124" s="245">
        <f>IF(ISNA(VLOOKUP($A124,DSSV!$A$7:$R$65536,IN_DTK!N$5,0))=FALSE,IF(N$8&lt;&gt;0,VLOOKUP($A124,DSSV!$A$7:$R$65536,IN_DTK!N$5,0),""),"")</f>
        <v>0</v>
      </c>
      <c r="O124" s="245">
        <f>IF(ISNA(VLOOKUP($A124,DSSV!$A$7:$R$65536,IN_DTK!O$5,0))=FALSE,IF(O$8&lt;&gt;0,VLOOKUP($A124,DSSV!$A$7:$R$65536,IN_DTK!O$5,0),""),"")</f>
        <v>0</v>
      </c>
      <c r="P124" s="245">
        <f>IF(ISNA(VLOOKUP($A124,DSSV!$A$7:$R$65536,IN_DTK!P$5,0))=FALSE,IF(P$8&lt;&gt;0,VLOOKUP($A124,DSSV!$A$7:$R$65536,IN_DTK!P$5,0),""),"")</f>
        <v>0</v>
      </c>
      <c r="Q124" s="246">
        <f>IF(ISNA(VLOOKUP($A124,DSSV!$A$7:$R$65536,IN_DTK!Q$5,0))=FALSE,VLOOKUP($A124,DSSV!$A$7:$R$65536,IN_DTK!Q$5,0),"")</f>
        <v>0</v>
      </c>
      <c r="R124" s="237" t="str">
        <f>IF(ISNA(VLOOKUP($A124,DSSV!$A$7:$R$65536,IN_DTK!R$5,0))=FALSE,VLOOKUP($A124,DSSV!$A$7:$R$65536,IN_DTK!R$5,0),"")</f>
        <v>Không</v>
      </c>
      <c r="S124" s="247" t="str">
        <f>IF(ISNA(VLOOKUP($A124,DSSV!$A$7:$R$65536,IN_DTK!S$5,0))=FALSE,VLOOKUP($A124,DSSV!$A$7:$R$65536,IN_DTK!S$5,0),"")</f>
        <v>Nợ LP</v>
      </c>
    </row>
    <row r="125" spans="1:19" s="213" customFormat="1" ht="20.25" customHeight="1">
      <c r="A125" s="211">
        <v>117</v>
      </c>
      <c r="B125" s="240">
        <f>--SUBTOTAL(2,C$6:C125)</f>
        <v>117</v>
      </c>
      <c r="C125" s="214">
        <f>IF(ISNA(VLOOKUP($A125,DSSV!$A$7:$R$65536,IN_DTK!C$5,0))=FALSE,VLOOKUP($A125,DSSV!$A$7:$R$65536,IN_DTK!C$5,0),"")</f>
        <v>2020717338</v>
      </c>
      <c r="D125" s="243" t="str">
        <f>IF(ISNA(VLOOKUP($A125,DSSV!$A$7:$R$65536,IN_DTK!D$5,0))=FALSE,VLOOKUP($A125,DSSV!$A$7:$R$65536,IN_DTK!D$5,0),"")</f>
        <v>Phan Thị Thùy</v>
      </c>
      <c r="E125" s="244" t="str">
        <f>IF(ISNA(VLOOKUP($A125,DSSV!$A$7:$R$65536,IN_DTK!E$5,0))=FALSE,VLOOKUP($A125,DSSV!$A$7:$R$65536,IN_DTK!E$5,0),"")</f>
        <v>Ly</v>
      </c>
      <c r="F125" s="249" t="str">
        <f>IF(ISNA(VLOOKUP($A125,DSSV!$A$7:$R$65536,IN_DTK!F$5,0))=FALSE,VLOOKUP($A125,DSSV!$A$7:$R$65536,IN_DTK!F$5,0),"")</f>
        <v>MTH 101 E</v>
      </c>
      <c r="G125" s="249" t="str">
        <f>IF(ISNA(VLOOKUP($A125,DSSV!$A$7:$R$65536,IN_DTK!G$5,0))=FALSE,VLOOKUP($A125,DSSV!$A$7:$R$65536,IN_DTK!G$5,0),"")</f>
        <v>K20DLK</v>
      </c>
      <c r="H125" s="245">
        <f>IF(ISNA(VLOOKUP($A125,DSSV!$A$7:$R$65536,IN_DTK!H$5,0))=FALSE,IF(H$8&lt;&gt;0,VLOOKUP($A125,DSSV!$A$7:$R$65536,IN_DTK!H$5,0),""),"")</f>
        <v>0</v>
      </c>
      <c r="I125" s="245">
        <f>IF(ISNA(VLOOKUP($A125,DSSV!$A$7:$R$65536,IN_DTK!I$5,0))=FALSE,IF(I$8&lt;&gt;0,VLOOKUP($A125,DSSV!$A$7:$R$65536,IN_DTK!I$5,0),""),"")</f>
        <v>0</v>
      </c>
      <c r="J125" s="245">
        <f>IF(ISNA(VLOOKUP($A125,DSSV!$A$7:$R$65536,IN_DTK!J$5,0))=FALSE,IF(J$8&lt;&gt;0,VLOOKUP($A125,DSSV!$A$7:$R$65536,IN_DTK!J$5,0),""),"")</f>
        <v>0</v>
      </c>
      <c r="K125" s="245">
        <f>IF(ISNA(VLOOKUP($A125,DSSV!$A$7:$R$65536,IN_DTK!K$5,0))=FALSE,IF(K$8&lt;&gt;0,VLOOKUP($A125,DSSV!$A$7:$R$65536,IN_DTK!K$5,0),""),"")</f>
        <v>0</v>
      </c>
      <c r="L125" s="245">
        <f>IF(ISNA(VLOOKUP($A125,DSSV!$A$7:$R$65536,IN_DTK!L$5,0))=FALSE,IF(L$8&lt;&gt;0,VLOOKUP($A125,DSSV!$A$7:$R$65536,IN_DTK!L$5,0),""),"")</f>
        <v>0</v>
      </c>
      <c r="M125" s="245">
        <f>IF(ISNA(VLOOKUP($A125,DSSV!$A$7:$R$65536,IN_DTK!M$5,0))=FALSE,IF(M$8&lt;&gt;0,VLOOKUP($A125,DSSV!$A$7:$R$65536,IN_DTK!M$5,0),""),"")</f>
        <v>0</v>
      </c>
      <c r="N125" s="245">
        <f>IF(ISNA(VLOOKUP($A125,DSSV!$A$7:$R$65536,IN_DTK!N$5,0))=FALSE,IF(N$8&lt;&gt;0,VLOOKUP($A125,DSSV!$A$7:$R$65536,IN_DTK!N$5,0),""),"")</f>
        <v>0</v>
      </c>
      <c r="O125" s="245">
        <f>IF(ISNA(VLOOKUP($A125,DSSV!$A$7:$R$65536,IN_DTK!O$5,0))=FALSE,IF(O$8&lt;&gt;0,VLOOKUP($A125,DSSV!$A$7:$R$65536,IN_DTK!O$5,0),""),"")</f>
        <v>0</v>
      </c>
      <c r="P125" s="245">
        <f>IF(ISNA(VLOOKUP($A125,DSSV!$A$7:$R$65536,IN_DTK!P$5,0))=FALSE,IF(P$8&lt;&gt;0,VLOOKUP($A125,DSSV!$A$7:$R$65536,IN_DTK!P$5,0),""),"")</f>
        <v>0</v>
      </c>
      <c r="Q125" s="246">
        <f>IF(ISNA(VLOOKUP($A125,DSSV!$A$7:$R$65536,IN_DTK!Q$5,0))=FALSE,VLOOKUP($A125,DSSV!$A$7:$R$65536,IN_DTK!Q$5,0),"")</f>
        <v>0</v>
      </c>
      <c r="R125" s="237" t="str">
        <f>IF(ISNA(VLOOKUP($A125,DSSV!$A$7:$R$65536,IN_DTK!R$5,0))=FALSE,VLOOKUP($A125,DSSV!$A$7:$R$65536,IN_DTK!R$5,0),"")</f>
        <v>Không</v>
      </c>
      <c r="S125" s="247">
        <f>IF(ISNA(VLOOKUP($A125,DSSV!$A$7:$R$65536,IN_DTK!S$5,0))=FALSE,VLOOKUP($A125,DSSV!$A$7:$R$65536,IN_DTK!S$5,0),"")</f>
        <v>0</v>
      </c>
    </row>
    <row r="126" spans="1:19" s="213" customFormat="1" ht="20.25" customHeight="1">
      <c r="A126" s="211">
        <v>118</v>
      </c>
      <c r="B126" s="240">
        <f>--SUBTOTAL(2,C$6:C126)</f>
        <v>118</v>
      </c>
      <c r="C126" s="214">
        <f>IF(ISNA(VLOOKUP($A126,DSSV!$A$7:$R$65536,IN_DTK!C$5,0))=FALSE,VLOOKUP($A126,DSSV!$A$7:$R$65536,IN_DTK!C$5,0),"")</f>
        <v>2020717774</v>
      </c>
      <c r="D126" s="243" t="str">
        <f>IF(ISNA(VLOOKUP($A126,DSSV!$A$7:$R$65536,IN_DTK!D$5,0))=FALSE,VLOOKUP($A126,DSSV!$A$7:$R$65536,IN_DTK!D$5,0),"")</f>
        <v>Hoàng Thị Thanh</v>
      </c>
      <c r="E126" s="244" t="str">
        <f>IF(ISNA(VLOOKUP($A126,DSSV!$A$7:$R$65536,IN_DTK!E$5,0))=FALSE,VLOOKUP($A126,DSSV!$A$7:$R$65536,IN_DTK!E$5,0),"")</f>
        <v>Mai</v>
      </c>
      <c r="F126" s="249" t="str">
        <f>IF(ISNA(VLOOKUP($A126,DSSV!$A$7:$R$65536,IN_DTK!F$5,0))=FALSE,VLOOKUP($A126,DSSV!$A$7:$R$65536,IN_DTK!F$5,0),"")</f>
        <v>MTH 101 S</v>
      </c>
      <c r="G126" s="249" t="str">
        <f>IF(ISNA(VLOOKUP($A126,DSSV!$A$7:$R$65536,IN_DTK!G$5,0))=FALSE,VLOOKUP($A126,DSSV!$A$7:$R$65536,IN_DTK!G$5,0),"")</f>
        <v>K20PSU-DLK</v>
      </c>
      <c r="H126" s="245">
        <f>IF(ISNA(VLOOKUP($A126,DSSV!$A$7:$R$65536,IN_DTK!H$5,0))=FALSE,IF(H$8&lt;&gt;0,VLOOKUP($A126,DSSV!$A$7:$R$65536,IN_DTK!H$5,0),""),"")</f>
        <v>0</v>
      </c>
      <c r="I126" s="245">
        <f>IF(ISNA(VLOOKUP($A126,DSSV!$A$7:$R$65536,IN_DTK!I$5,0))=FALSE,IF(I$8&lt;&gt;0,VLOOKUP($A126,DSSV!$A$7:$R$65536,IN_DTK!I$5,0),""),"")</f>
        <v>0</v>
      </c>
      <c r="J126" s="245">
        <f>IF(ISNA(VLOOKUP($A126,DSSV!$A$7:$R$65536,IN_DTK!J$5,0))=FALSE,IF(J$8&lt;&gt;0,VLOOKUP($A126,DSSV!$A$7:$R$65536,IN_DTK!J$5,0),""),"")</f>
        <v>0</v>
      </c>
      <c r="K126" s="245">
        <f>IF(ISNA(VLOOKUP($A126,DSSV!$A$7:$R$65536,IN_DTK!K$5,0))=FALSE,IF(K$8&lt;&gt;0,VLOOKUP($A126,DSSV!$A$7:$R$65536,IN_DTK!K$5,0),""),"")</f>
        <v>0</v>
      </c>
      <c r="L126" s="245">
        <f>IF(ISNA(VLOOKUP($A126,DSSV!$A$7:$R$65536,IN_DTK!L$5,0))=FALSE,IF(L$8&lt;&gt;0,VLOOKUP($A126,DSSV!$A$7:$R$65536,IN_DTK!L$5,0),""),"")</f>
        <v>0</v>
      </c>
      <c r="M126" s="245">
        <f>IF(ISNA(VLOOKUP($A126,DSSV!$A$7:$R$65536,IN_DTK!M$5,0))=FALSE,IF(M$8&lt;&gt;0,VLOOKUP($A126,DSSV!$A$7:$R$65536,IN_DTK!M$5,0),""),"")</f>
        <v>0</v>
      </c>
      <c r="N126" s="245">
        <f>IF(ISNA(VLOOKUP($A126,DSSV!$A$7:$R$65536,IN_DTK!N$5,0))=FALSE,IF(N$8&lt;&gt;0,VLOOKUP($A126,DSSV!$A$7:$R$65536,IN_DTK!N$5,0),""),"")</f>
        <v>0</v>
      </c>
      <c r="O126" s="245">
        <f>IF(ISNA(VLOOKUP($A126,DSSV!$A$7:$R$65536,IN_DTK!O$5,0))=FALSE,IF(O$8&lt;&gt;0,VLOOKUP($A126,DSSV!$A$7:$R$65536,IN_DTK!O$5,0),""),"")</f>
        <v>0</v>
      </c>
      <c r="P126" s="245">
        <f>IF(ISNA(VLOOKUP($A126,DSSV!$A$7:$R$65536,IN_DTK!P$5,0))=FALSE,IF(P$8&lt;&gt;0,VLOOKUP($A126,DSSV!$A$7:$R$65536,IN_DTK!P$5,0),""),"")</f>
        <v>0</v>
      </c>
      <c r="Q126" s="246">
        <f>IF(ISNA(VLOOKUP($A126,DSSV!$A$7:$R$65536,IN_DTK!Q$5,0))=FALSE,VLOOKUP($A126,DSSV!$A$7:$R$65536,IN_DTK!Q$5,0),"")</f>
        <v>0</v>
      </c>
      <c r="R126" s="237" t="str">
        <f>IF(ISNA(VLOOKUP($A126,DSSV!$A$7:$R$65536,IN_DTK!R$5,0))=FALSE,VLOOKUP($A126,DSSV!$A$7:$R$65536,IN_DTK!R$5,0),"")</f>
        <v>Không</v>
      </c>
      <c r="S126" s="247">
        <f>IF(ISNA(VLOOKUP($A126,DSSV!$A$7:$R$65536,IN_DTK!S$5,0))=FALSE,VLOOKUP($A126,DSSV!$A$7:$R$65536,IN_DTK!S$5,0),"")</f>
        <v>0</v>
      </c>
    </row>
    <row r="127" spans="1:19" s="213" customFormat="1" ht="20.25" customHeight="1">
      <c r="A127" s="211">
        <v>119</v>
      </c>
      <c r="B127" s="240">
        <f>--SUBTOTAL(2,C$6:C127)</f>
        <v>119</v>
      </c>
      <c r="C127" s="214">
        <f>IF(ISNA(VLOOKUP($A127,DSSV!$A$7:$R$65536,IN_DTK!C$5,0))=FALSE,VLOOKUP($A127,DSSV!$A$7:$R$65536,IN_DTK!C$5,0),"")</f>
        <v>2020254880</v>
      </c>
      <c r="D127" s="243" t="str">
        <f>IF(ISNA(VLOOKUP($A127,DSSV!$A$7:$R$65536,IN_DTK!D$5,0))=FALSE,VLOOKUP($A127,DSSV!$A$7:$R$65536,IN_DTK!D$5,0),"")</f>
        <v>Nguyễn Thị Hoàng</v>
      </c>
      <c r="E127" s="244" t="str">
        <f>IF(ISNA(VLOOKUP($A127,DSSV!$A$7:$R$65536,IN_DTK!E$5,0))=FALSE,VLOOKUP($A127,DSSV!$A$7:$R$65536,IN_DTK!E$5,0),"")</f>
        <v>Mai</v>
      </c>
      <c r="F127" s="249" t="str">
        <f>IF(ISNA(VLOOKUP($A127,DSSV!$A$7:$R$65536,IN_DTK!F$5,0))=FALSE,VLOOKUP($A127,DSSV!$A$7:$R$65536,IN_DTK!F$5,0),"")</f>
        <v>MTH 101 Y</v>
      </c>
      <c r="G127" s="249" t="str">
        <f>IF(ISNA(VLOOKUP($A127,DSSV!$A$7:$R$65536,IN_DTK!G$5,0))=FALSE,VLOOKUP($A127,DSSV!$A$7:$R$65536,IN_DTK!G$5,0),"")</f>
        <v>K20PSU-QTH</v>
      </c>
      <c r="H127" s="245">
        <f>IF(ISNA(VLOOKUP($A127,DSSV!$A$7:$R$65536,IN_DTK!H$5,0))=FALSE,IF(H$8&lt;&gt;0,VLOOKUP($A127,DSSV!$A$7:$R$65536,IN_DTK!H$5,0),""),"")</f>
        <v>0</v>
      </c>
      <c r="I127" s="245">
        <f>IF(ISNA(VLOOKUP($A127,DSSV!$A$7:$R$65536,IN_DTK!I$5,0))=FALSE,IF(I$8&lt;&gt;0,VLOOKUP($A127,DSSV!$A$7:$R$65536,IN_DTK!I$5,0),""),"")</f>
        <v>0</v>
      </c>
      <c r="J127" s="245">
        <f>IF(ISNA(VLOOKUP($A127,DSSV!$A$7:$R$65536,IN_DTK!J$5,0))=FALSE,IF(J$8&lt;&gt;0,VLOOKUP($A127,DSSV!$A$7:$R$65536,IN_DTK!J$5,0),""),"")</f>
        <v>0</v>
      </c>
      <c r="K127" s="245">
        <f>IF(ISNA(VLOOKUP($A127,DSSV!$A$7:$R$65536,IN_DTK!K$5,0))=FALSE,IF(K$8&lt;&gt;0,VLOOKUP($A127,DSSV!$A$7:$R$65536,IN_DTK!K$5,0),""),"")</f>
        <v>0</v>
      </c>
      <c r="L127" s="245">
        <f>IF(ISNA(VLOOKUP($A127,DSSV!$A$7:$R$65536,IN_DTK!L$5,0))=FALSE,IF(L$8&lt;&gt;0,VLOOKUP($A127,DSSV!$A$7:$R$65536,IN_DTK!L$5,0),""),"")</f>
        <v>0</v>
      </c>
      <c r="M127" s="245">
        <f>IF(ISNA(VLOOKUP($A127,DSSV!$A$7:$R$65536,IN_DTK!M$5,0))=FALSE,IF(M$8&lt;&gt;0,VLOOKUP($A127,DSSV!$A$7:$R$65536,IN_DTK!M$5,0),""),"")</f>
        <v>0</v>
      </c>
      <c r="N127" s="245">
        <f>IF(ISNA(VLOOKUP($A127,DSSV!$A$7:$R$65536,IN_DTK!N$5,0))=FALSE,IF(N$8&lt;&gt;0,VLOOKUP($A127,DSSV!$A$7:$R$65536,IN_DTK!N$5,0),""),"")</f>
        <v>0</v>
      </c>
      <c r="O127" s="245">
        <f>IF(ISNA(VLOOKUP($A127,DSSV!$A$7:$R$65536,IN_DTK!O$5,0))=FALSE,IF(O$8&lt;&gt;0,VLOOKUP($A127,DSSV!$A$7:$R$65536,IN_DTK!O$5,0),""),"")</f>
        <v>0</v>
      </c>
      <c r="P127" s="245">
        <f>IF(ISNA(VLOOKUP($A127,DSSV!$A$7:$R$65536,IN_DTK!P$5,0))=FALSE,IF(P$8&lt;&gt;0,VLOOKUP($A127,DSSV!$A$7:$R$65536,IN_DTK!P$5,0),""),"")</f>
        <v>0</v>
      </c>
      <c r="Q127" s="246">
        <f>IF(ISNA(VLOOKUP($A127,DSSV!$A$7:$R$65536,IN_DTK!Q$5,0))=FALSE,VLOOKUP($A127,DSSV!$A$7:$R$65536,IN_DTK!Q$5,0),"")</f>
        <v>0</v>
      </c>
      <c r="R127" s="237" t="str">
        <f>IF(ISNA(VLOOKUP($A127,DSSV!$A$7:$R$65536,IN_DTK!R$5,0))=FALSE,VLOOKUP($A127,DSSV!$A$7:$R$65536,IN_DTK!R$5,0),"")</f>
        <v>Không</v>
      </c>
      <c r="S127" s="247">
        <f>IF(ISNA(VLOOKUP($A127,DSSV!$A$7:$R$65536,IN_DTK!S$5,0))=FALSE,VLOOKUP($A127,DSSV!$A$7:$R$65536,IN_DTK!S$5,0),"")</f>
        <v>0</v>
      </c>
    </row>
    <row r="128" spans="1:19" s="213" customFormat="1" ht="20.25" customHeight="1">
      <c r="A128" s="211">
        <v>120</v>
      </c>
      <c r="B128" s="240">
        <f>--SUBTOTAL(2,C$6:C128)</f>
        <v>120</v>
      </c>
      <c r="C128" s="214">
        <f>IF(ISNA(VLOOKUP($A128,DSSV!$A$7:$R$65536,IN_DTK!C$5,0))=FALSE,VLOOKUP($A128,DSSV!$A$7:$R$65536,IN_DTK!C$5,0),"")</f>
        <v>2021213660</v>
      </c>
      <c r="D128" s="243" t="str">
        <f>IF(ISNA(VLOOKUP($A128,DSSV!$A$7:$R$65536,IN_DTK!D$5,0))=FALSE,VLOOKUP($A128,DSSV!$A$7:$R$65536,IN_DTK!D$5,0),"")</f>
        <v>Hoàng Triệu</v>
      </c>
      <c r="E128" s="244" t="str">
        <f>IF(ISNA(VLOOKUP($A128,DSSV!$A$7:$R$65536,IN_DTK!E$5,0))=FALSE,VLOOKUP($A128,DSSV!$A$7:$R$65536,IN_DTK!E$5,0),"")</f>
        <v>Mẫn</v>
      </c>
      <c r="F128" s="249" t="str">
        <f>IF(ISNA(VLOOKUP($A128,DSSV!$A$7:$R$65536,IN_DTK!F$5,0))=FALSE,VLOOKUP($A128,DSSV!$A$7:$R$65536,IN_DTK!F$5,0),"")</f>
        <v>MTH 101 Y</v>
      </c>
      <c r="G128" s="249" t="str">
        <f>IF(ISNA(VLOOKUP($A128,DSSV!$A$7:$R$65536,IN_DTK!G$5,0))=FALSE,VLOOKUP($A128,DSSV!$A$7:$R$65536,IN_DTK!G$5,0),"")</f>
        <v>K20PSU-QTH</v>
      </c>
      <c r="H128" s="245">
        <f>IF(ISNA(VLOOKUP($A128,DSSV!$A$7:$R$65536,IN_DTK!H$5,0))=FALSE,IF(H$8&lt;&gt;0,VLOOKUP($A128,DSSV!$A$7:$R$65536,IN_DTK!H$5,0),""),"")</f>
        <v>0</v>
      </c>
      <c r="I128" s="245">
        <f>IF(ISNA(VLOOKUP($A128,DSSV!$A$7:$R$65536,IN_DTK!I$5,0))=FALSE,IF(I$8&lt;&gt;0,VLOOKUP($A128,DSSV!$A$7:$R$65536,IN_DTK!I$5,0),""),"")</f>
        <v>0</v>
      </c>
      <c r="J128" s="245">
        <f>IF(ISNA(VLOOKUP($A128,DSSV!$A$7:$R$65536,IN_DTK!J$5,0))=FALSE,IF(J$8&lt;&gt;0,VLOOKUP($A128,DSSV!$A$7:$R$65536,IN_DTK!J$5,0),""),"")</f>
        <v>0</v>
      </c>
      <c r="K128" s="245">
        <f>IF(ISNA(VLOOKUP($A128,DSSV!$A$7:$R$65536,IN_DTK!K$5,0))=FALSE,IF(K$8&lt;&gt;0,VLOOKUP($A128,DSSV!$A$7:$R$65536,IN_DTK!K$5,0),""),"")</f>
        <v>0</v>
      </c>
      <c r="L128" s="245">
        <f>IF(ISNA(VLOOKUP($A128,DSSV!$A$7:$R$65536,IN_DTK!L$5,0))=FALSE,IF(L$8&lt;&gt;0,VLOOKUP($A128,DSSV!$A$7:$R$65536,IN_DTK!L$5,0),""),"")</f>
        <v>0</v>
      </c>
      <c r="M128" s="245">
        <f>IF(ISNA(VLOOKUP($A128,DSSV!$A$7:$R$65536,IN_DTK!M$5,0))=FALSE,IF(M$8&lt;&gt;0,VLOOKUP($A128,DSSV!$A$7:$R$65536,IN_DTK!M$5,0),""),"")</f>
        <v>0</v>
      </c>
      <c r="N128" s="245">
        <f>IF(ISNA(VLOOKUP($A128,DSSV!$A$7:$R$65536,IN_DTK!N$5,0))=FALSE,IF(N$8&lt;&gt;0,VLOOKUP($A128,DSSV!$A$7:$R$65536,IN_DTK!N$5,0),""),"")</f>
        <v>0</v>
      </c>
      <c r="O128" s="245">
        <f>IF(ISNA(VLOOKUP($A128,DSSV!$A$7:$R$65536,IN_DTK!O$5,0))=FALSE,IF(O$8&lt;&gt;0,VLOOKUP($A128,DSSV!$A$7:$R$65536,IN_DTK!O$5,0),""),"")</f>
        <v>0</v>
      </c>
      <c r="P128" s="245">
        <f>IF(ISNA(VLOOKUP($A128,DSSV!$A$7:$R$65536,IN_DTK!P$5,0))=FALSE,IF(P$8&lt;&gt;0,VLOOKUP($A128,DSSV!$A$7:$R$65536,IN_DTK!P$5,0),""),"")</f>
        <v>0</v>
      </c>
      <c r="Q128" s="246">
        <f>IF(ISNA(VLOOKUP($A128,DSSV!$A$7:$R$65536,IN_DTK!Q$5,0))=FALSE,VLOOKUP($A128,DSSV!$A$7:$R$65536,IN_DTK!Q$5,0),"")</f>
        <v>0</v>
      </c>
      <c r="R128" s="237" t="str">
        <f>IF(ISNA(VLOOKUP($A128,DSSV!$A$7:$R$65536,IN_DTK!R$5,0))=FALSE,VLOOKUP($A128,DSSV!$A$7:$R$65536,IN_DTK!R$5,0),"")</f>
        <v>Không</v>
      </c>
      <c r="S128" s="247">
        <f>IF(ISNA(VLOOKUP($A128,DSSV!$A$7:$R$65536,IN_DTK!S$5,0))=FALSE,VLOOKUP($A128,DSSV!$A$7:$R$65536,IN_DTK!S$5,0),"")</f>
        <v>0</v>
      </c>
    </row>
    <row r="129" spans="1:19" s="213" customFormat="1" ht="20.25" customHeight="1">
      <c r="A129" s="211">
        <v>121</v>
      </c>
      <c r="B129" s="240">
        <f>--SUBTOTAL(2,C$6:C129)</f>
        <v>121</v>
      </c>
      <c r="C129" s="214">
        <f>IF(ISNA(VLOOKUP($A129,DSSV!$A$7:$R$65536,IN_DTK!C$5,0))=FALSE,VLOOKUP($A129,DSSV!$A$7:$R$65536,IN_DTK!C$5,0),"")</f>
        <v>2021713720</v>
      </c>
      <c r="D129" s="243" t="str">
        <f>IF(ISNA(VLOOKUP($A129,DSSV!$A$7:$R$65536,IN_DTK!D$5,0))=FALSE,VLOOKUP($A129,DSSV!$A$7:$R$65536,IN_DTK!D$5,0),"")</f>
        <v>Nguyễn Thế</v>
      </c>
      <c r="E129" s="244" t="str">
        <f>IF(ISNA(VLOOKUP($A129,DSSV!$A$7:$R$65536,IN_DTK!E$5,0))=FALSE,VLOOKUP($A129,DSSV!$A$7:$R$65536,IN_DTK!E$5,0),"")</f>
        <v>Mạnh</v>
      </c>
      <c r="F129" s="249" t="str">
        <f>IF(ISNA(VLOOKUP($A129,DSSV!$A$7:$R$65536,IN_DTK!F$5,0))=FALSE,VLOOKUP($A129,DSSV!$A$7:$R$65536,IN_DTK!F$5,0),"")</f>
        <v>MTH 101 AI</v>
      </c>
      <c r="G129" s="249" t="str">
        <f>IF(ISNA(VLOOKUP($A129,DSSV!$A$7:$R$65536,IN_DTK!G$5,0))=FALSE,VLOOKUP($A129,DSSV!$A$7:$R$65536,IN_DTK!G$5,0),"")</f>
        <v>K20DLK</v>
      </c>
      <c r="H129" s="245">
        <f>IF(ISNA(VLOOKUP($A129,DSSV!$A$7:$R$65536,IN_DTK!H$5,0))=FALSE,IF(H$8&lt;&gt;0,VLOOKUP($A129,DSSV!$A$7:$R$65536,IN_DTK!H$5,0),""),"")</f>
        <v>0</v>
      </c>
      <c r="I129" s="245">
        <f>IF(ISNA(VLOOKUP($A129,DSSV!$A$7:$R$65536,IN_DTK!I$5,0))=FALSE,IF(I$8&lt;&gt;0,VLOOKUP($A129,DSSV!$A$7:$R$65536,IN_DTK!I$5,0),""),"")</f>
        <v>0</v>
      </c>
      <c r="J129" s="245">
        <f>IF(ISNA(VLOOKUP($A129,DSSV!$A$7:$R$65536,IN_DTK!J$5,0))=FALSE,IF(J$8&lt;&gt;0,VLOOKUP($A129,DSSV!$A$7:$R$65536,IN_DTK!J$5,0),""),"")</f>
        <v>0</v>
      </c>
      <c r="K129" s="245">
        <f>IF(ISNA(VLOOKUP($A129,DSSV!$A$7:$R$65536,IN_DTK!K$5,0))=FALSE,IF(K$8&lt;&gt;0,VLOOKUP($A129,DSSV!$A$7:$R$65536,IN_DTK!K$5,0),""),"")</f>
        <v>0</v>
      </c>
      <c r="L129" s="245">
        <f>IF(ISNA(VLOOKUP($A129,DSSV!$A$7:$R$65536,IN_DTK!L$5,0))=FALSE,IF(L$8&lt;&gt;0,VLOOKUP($A129,DSSV!$A$7:$R$65536,IN_DTK!L$5,0),""),"")</f>
        <v>0</v>
      </c>
      <c r="M129" s="245">
        <f>IF(ISNA(VLOOKUP($A129,DSSV!$A$7:$R$65536,IN_DTK!M$5,0))=FALSE,IF(M$8&lt;&gt;0,VLOOKUP($A129,DSSV!$A$7:$R$65536,IN_DTK!M$5,0),""),"")</f>
        <v>0</v>
      </c>
      <c r="N129" s="245">
        <f>IF(ISNA(VLOOKUP($A129,DSSV!$A$7:$R$65536,IN_DTK!N$5,0))=FALSE,IF(N$8&lt;&gt;0,VLOOKUP($A129,DSSV!$A$7:$R$65536,IN_DTK!N$5,0),""),"")</f>
        <v>0</v>
      </c>
      <c r="O129" s="245">
        <f>IF(ISNA(VLOOKUP($A129,DSSV!$A$7:$R$65536,IN_DTK!O$5,0))=FALSE,IF(O$8&lt;&gt;0,VLOOKUP($A129,DSSV!$A$7:$R$65536,IN_DTK!O$5,0),""),"")</f>
        <v>0</v>
      </c>
      <c r="P129" s="245">
        <f>IF(ISNA(VLOOKUP($A129,DSSV!$A$7:$R$65536,IN_DTK!P$5,0))=FALSE,IF(P$8&lt;&gt;0,VLOOKUP($A129,DSSV!$A$7:$R$65536,IN_DTK!P$5,0),""),"")</f>
        <v>0</v>
      </c>
      <c r="Q129" s="246">
        <f>IF(ISNA(VLOOKUP($A129,DSSV!$A$7:$R$65536,IN_DTK!Q$5,0))=FALSE,VLOOKUP($A129,DSSV!$A$7:$R$65536,IN_DTK!Q$5,0),"")</f>
        <v>0</v>
      </c>
      <c r="R129" s="237" t="str">
        <f>IF(ISNA(VLOOKUP($A129,DSSV!$A$7:$R$65536,IN_DTK!R$5,0))=FALSE,VLOOKUP($A129,DSSV!$A$7:$R$65536,IN_DTK!R$5,0),"")</f>
        <v>Không</v>
      </c>
      <c r="S129" s="247">
        <f>IF(ISNA(VLOOKUP($A129,DSSV!$A$7:$R$65536,IN_DTK!S$5,0))=FALSE,VLOOKUP($A129,DSSV!$A$7:$R$65536,IN_DTK!S$5,0),"")</f>
        <v>0</v>
      </c>
    </row>
    <row r="130" spans="1:19" s="213" customFormat="1" ht="20.25" customHeight="1">
      <c r="A130" s="211">
        <v>122</v>
      </c>
      <c r="B130" s="240">
        <f>--SUBTOTAL(2,C$6:C130)</f>
        <v>122</v>
      </c>
      <c r="C130" s="214">
        <f>IF(ISNA(VLOOKUP($A130,DSSV!$A$7:$R$65536,IN_DTK!C$5,0))=FALSE,VLOOKUP($A130,DSSV!$A$7:$R$65536,IN_DTK!C$5,0),"")</f>
        <v>2020717634</v>
      </c>
      <c r="D130" s="243" t="str">
        <f>IF(ISNA(VLOOKUP($A130,DSSV!$A$7:$R$65536,IN_DTK!D$5,0))=FALSE,VLOOKUP($A130,DSSV!$A$7:$R$65536,IN_DTK!D$5,0),"")</f>
        <v>Nguyễn Thị Ngọc</v>
      </c>
      <c r="E130" s="244" t="str">
        <f>IF(ISNA(VLOOKUP($A130,DSSV!$A$7:$R$65536,IN_DTK!E$5,0))=FALSE,VLOOKUP($A130,DSSV!$A$7:$R$65536,IN_DTK!E$5,0),"")</f>
        <v>Minh</v>
      </c>
      <c r="F130" s="249" t="str">
        <f>IF(ISNA(VLOOKUP($A130,DSSV!$A$7:$R$65536,IN_DTK!F$5,0))=FALSE,VLOOKUP($A130,DSSV!$A$7:$R$65536,IN_DTK!F$5,0),"")</f>
        <v>MTH 101 C</v>
      </c>
      <c r="G130" s="249" t="str">
        <f>IF(ISNA(VLOOKUP($A130,DSSV!$A$7:$R$65536,IN_DTK!G$5,0))=FALSE,VLOOKUP($A130,DSSV!$A$7:$R$65536,IN_DTK!G$5,0),"")</f>
        <v>K20DLK</v>
      </c>
      <c r="H130" s="245">
        <f>IF(ISNA(VLOOKUP($A130,DSSV!$A$7:$R$65536,IN_DTK!H$5,0))=FALSE,IF(H$8&lt;&gt;0,VLOOKUP($A130,DSSV!$A$7:$R$65536,IN_DTK!H$5,0),""),"")</f>
        <v>0</v>
      </c>
      <c r="I130" s="245">
        <f>IF(ISNA(VLOOKUP($A130,DSSV!$A$7:$R$65536,IN_DTK!I$5,0))=FALSE,IF(I$8&lt;&gt;0,VLOOKUP($A130,DSSV!$A$7:$R$65536,IN_DTK!I$5,0),""),"")</f>
        <v>0</v>
      </c>
      <c r="J130" s="245">
        <f>IF(ISNA(VLOOKUP($A130,DSSV!$A$7:$R$65536,IN_DTK!J$5,0))=FALSE,IF(J$8&lt;&gt;0,VLOOKUP($A130,DSSV!$A$7:$R$65536,IN_DTK!J$5,0),""),"")</f>
        <v>0</v>
      </c>
      <c r="K130" s="245">
        <f>IF(ISNA(VLOOKUP($A130,DSSV!$A$7:$R$65536,IN_DTK!K$5,0))=FALSE,IF(K$8&lt;&gt;0,VLOOKUP($A130,DSSV!$A$7:$R$65536,IN_DTK!K$5,0),""),"")</f>
        <v>0</v>
      </c>
      <c r="L130" s="245">
        <f>IF(ISNA(VLOOKUP($A130,DSSV!$A$7:$R$65536,IN_DTK!L$5,0))=FALSE,IF(L$8&lt;&gt;0,VLOOKUP($A130,DSSV!$A$7:$R$65536,IN_DTK!L$5,0),""),"")</f>
        <v>0</v>
      </c>
      <c r="M130" s="245">
        <f>IF(ISNA(VLOOKUP($A130,DSSV!$A$7:$R$65536,IN_DTK!M$5,0))=FALSE,IF(M$8&lt;&gt;0,VLOOKUP($A130,DSSV!$A$7:$R$65536,IN_DTK!M$5,0),""),"")</f>
        <v>0</v>
      </c>
      <c r="N130" s="245">
        <f>IF(ISNA(VLOOKUP($A130,DSSV!$A$7:$R$65536,IN_DTK!N$5,0))=FALSE,IF(N$8&lt;&gt;0,VLOOKUP($A130,DSSV!$A$7:$R$65536,IN_DTK!N$5,0),""),"")</f>
        <v>0</v>
      </c>
      <c r="O130" s="245">
        <f>IF(ISNA(VLOOKUP($A130,DSSV!$A$7:$R$65536,IN_DTK!O$5,0))=FALSE,IF(O$8&lt;&gt;0,VLOOKUP($A130,DSSV!$A$7:$R$65536,IN_DTK!O$5,0),""),"")</f>
        <v>0</v>
      </c>
      <c r="P130" s="245">
        <f>IF(ISNA(VLOOKUP($A130,DSSV!$A$7:$R$65536,IN_DTK!P$5,0))=FALSE,IF(P$8&lt;&gt;0,VLOOKUP($A130,DSSV!$A$7:$R$65536,IN_DTK!P$5,0),""),"")</f>
        <v>0</v>
      </c>
      <c r="Q130" s="246">
        <f>IF(ISNA(VLOOKUP($A130,DSSV!$A$7:$R$65536,IN_DTK!Q$5,0))=FALSE,VLOOKUP($A130,DSSV!$A$7:$R$65536,IN_DTK!Q$5,0),"")</f>
        <v>0</v>
      </c>
      <c r="R130" s="237" t="str">
        <f>IF(ISNA(VLOOKUP($A130,DSSV!$A$7:$R$65536,IN_DTK!R$5,0))=FALSE,VLOOKUP($A130,DSSV!$A$7:$R$65536,IN_DTK!R$5,0),"")</f>
        <v>Không</v>
      </c>
      <c r="S130" s="247" t="str">
        <f>IF(ISNA(VLOOKUP($A130,DSSV!$A$7:$R$65536,IN_DTK!S$5,0))=FALSE,VLOOKUP($A130,DSSV!$A$7:$R$65536,IN_DTK!S$5,0),"")</f>
        <v>Nợ LP</v>
      </c>
    </row>
    <row r="131" spans="1:19" s="213" customFormat="1" ht="20.25" customHeight="1">
      <c r="A131" s="211">
        <v>123</v>
      </c>
      <c r="B131" s="240">
        <f>--SUBTOTAL(2,C$6:C131)</f>
        <v>123</v>
      </c>
      <c r="C131" s="214">
        <f>IF(ISNA(VLOOKUP($A131,DSSV!$A$7:$R$65536,IN_DTK!C$5,0))=FALSE,VLOOKUP($A131,DSSV!$A$7:$R$65536,IN_DTK!C$5,0),"")</f>
        <v>2021716100</v>
      </c>
      <c r="D131" s="243" t="str">
        <f>IF(ISNA(VLOOKUP($A131,DSSV!$A$7:$R$65536,IN_DTK!D$5,0))=FALSE,VLOOKUP($A131,DSSV!$A$7:$R$65536,IN_DTK!D$5,0),"")</f>
        <v>Phan Công</v>
      </c>
      <c r="E131" s="244" t="str">
        <f>IF(ISNA(VLOOKUP($A131,DSSV!$A$7:$R$65536,IN_DTK!E$5,0))=FALSE,VLOOKUP($A131,DSSV!$A$7:$R$65536,IN_DTK!E$5,0),"")</f>
        <v>Minh</v>
      </c>
      <c r="F131" s="249" t="str">
        <f>IF(ISNA(VLOOKUP($A131,DSSV!$A$7:$R$65536,IN_DTK!F$5,0))=FALSE,VLOOKUP($A131,DSSV!$A$7:$R$65536,IN_DTK!F$5,0),"")</f>
        <v>MTH 101 C</v>
      </c>
      <c r="G131" s="249" t="str">
        <f>IF(ISNA(VLOOKUP($A131,DSSV!$A$7:$R$65536,IN_DTK!G$5,0))=FALSE,VLOOKUP($A131,DSSV!$A$7:$R$65536,IN_DTK!G$5,0),"")</f>
        <v>K20DLK</v>
      </c>
      <c r="H131" s="245">
        <f>IF(ISNA(VLOOKUP($A131,DSSV!$A$7:$R$65536,IN_DTK!H$5,0))=FALSE,IF(H$8&lt;&gt;0,VLOOKUP($A131,DSSV!$A$7:$R$65536,IN_DTK!H$5,0),""),"")</f>
        <v>0</v>
      </c>
      <c r="I131" s="245">
        <f>IF(ISNA(VLOOKUP($A131,DSSV!$A$7:$R$65536,IN_DTK!I$5,0))=FALSE,IF(I$8&lt;&gt;0,VLOOKUP($A131,DSSV!$A$7:$R$65536,IN_DTK!I$5,0),""),"")</f>
        <v>0</v>
      </c>
      <c r="J131" s="245">
        <f>IF(ISNA(VLOOKUP($A131,DSSV!$A$7:$R$65536,IN_DTK!J$5,0))=FALSE,IF(J$8&lt;&gt;0,VLOOKUP($A131,DSSV!$A$7:$R$65536,IN_DTK!J$5,0),""),"")</f>
        <v>0</v>
      </c>
      <c r="K131" s="245">
        <f>IF(ISNA(VLOOKUP($A131,DSSV!$A$7:$R$65536,IN_DTK!K$5,0))=FALSE,IF(K$8&lt;&gt;0,VLOOKUP($A131,DSSV!$A$7:$R$65536,IN_DTK!K$5,0),""),"")</f>
        <v>0</v>
      </c>
      <c r="L131" s="245">
        <f>IF(ISNA(VLOOKUP($A131,DSSV!$A$7:$R$65536,IN_DTK!L$5,0))=FALSE,IF(L$8&lt;&gt;0,VLOOKUP($A131,DSSV!$A$7:$R$65536,IN_DTK!L$5,0),""),"")</f>
        <v>0</v>
      </c>
      <c r="M131" s="245">
        <f>IF(ISNA(VLOOKUP($A131,DSSV!$A$7:$R$65536,IN_DTK!M$5,0))=FALSE,IF(M$8&lt;&gt;0,VLOOKUP($A131,DSSV!$A$7:$R$65536,IN_DTK!M$5,0),""),"")</f>
        <v>0</v>
      </c>
      <c r="N131" s="245">
        <f>IF(ISNA(VLOOKUP($A131,DSSV!$A$7:$R$65536,IN_DTK!N$5,0))=FALSE,IF(N$8&lt;&gt;0,VLOOKUP($A131,DSSV!$A$7:$R$65536,IN_DTK!N$5,0),""),"")</f>
        <v>0</v>
      </c>
      <c r="O131" s="245">
        <f>IF(ISNA(VLOOKUP($A131,DSSV!$A$7:$R$65536,IN_DTK!O$5,0))=FALSE,IF(O$8&lt;&gt;0,VLOOKUP($A131,DSSV!$A$7:$R$65536,IN_DTK!O$5,0),""),"")</f>
        <v>0</v>
      </c>
      <c r="P131" s="245">
        <f>IF(ISNA(VLOOKUP($A131,DSSV!$A$7:$R$65536,IN_DTK!P$5,0))=FALSE,IF(P$8&lt;&gt;0,VLOOKUP($A131,DSSV!$A$7:$R$65536,IN_DTK!P$5,0),""),"")</f>
        <v>0</v>
      </c>
      <c r="Q131" s="246">
        <f>IF(ISNA(VLOOKUP($A131,DSSV!$A$7:$R$65536,IN_DTK!Q$5,0))=FALSE,VLOOKUP($A131,DSSV!$A$7:$R$65536,IN_DTK!Q$5,0),"")</f>
        <v>0</v>
      </c>
      <c r="R131" s="237" t="str">
        <f>IF(ISNA(VLOOKUP($A131,DSSV!$A$7:$R$65536,IN_DTK!R$5,0))=FALSE,VLOOKUP($A131,DSSV!$A$7:$R$65536,IN_DTK!R$5,0),"")</f>
        <v>Không</v>
      </c>
      <c r="S131" s="247" t="str">
        <f>IF(ISNA(VLOOKUP($A131,DSSV!$A$7:$R$65536,IN_DTK!S$5,0))=FALSE,VLOOKUP($A131,DSSV!$A$7:$R$65536,IN_DTK!S$5,0),"")</f>
        <v>Nợ LP</v>
      </c>
    </row>
    <row r="132" spans="1:19" s="213" customFormat="1" ht="20.25" customHeight="1">
      <c r="A132" s="211">
        <v>124</v>
      </c>
      <c r="B132" s="240">
        <f>--SUBTOTAL(2,C$6:C132)</f>
        <v>124</v>
      </c>
      <c r="C132" s="214">
        <f>IF(ISNA(VLOOKUP($A132,DSSV!$A$7:$R$65536,IN_DTK!C$5,0))=FALSE,VLOOKUP($A132,DSSV!$A$7:$R$65536,IN_DTK!C$5,0),"")</f>
        <v>2021338418</v>
      </c>
      <c r="D132" s="243" t="str">
        <f>IF(ISNA(VLOOKUP($A132,DSSV!$A$7:$R$65536,IN_DTK!D$5,0))=FALSE,VLOOKUP($A132,DSSV!$A$7:$R$65536,IN_DTK!D$5,0),"")</f>
        <v>Trịnh Nhật</v>
      </c>
      <c r="E132" s="244" t="str">
        <f>IF(ISNA(VLOOKUP($A132,DSSV!$A$7:$R$65536,IN_DTK!E$5,0))=FALSE,VLOOKUP($A132,DSSV!$A$7:$R$65536,IN_DTK!E$5,0),"")</f>
        <v>Minh</v>
      </c>
      <c r="F132" s="249" t="str">
        <f>IF(ISNA(VLOOKUP($A132,DSSV!$A$7:$R$65536,IN_DTK!F$5,0))=FALSE,VLOOKUP($A132,DSSV!$A$7:$R$65536,IN_DTK!F$5,0),"")</f>
        <v>MTH 101 Y</v>
      </c>
      <c r="G132" s="249" t="str">
        <f>IF(ISNA(VLOOKUP($A132,DSSV!$A$7:$R$65536,IN_DTK!G$5,0))=FALSE,VLOOKUP($A132,DSSV!$A$7:$R$65536,IN_DTK!G$5,0),"")</f>
        <v>K20PSU-QTH</v>
      </c>
      <c r="H132" s="245">
        <f>IF(ISNA(VLOOKUP($A132,DSSV!$A$7:$R$65536,IN_DTK!H$5,0))=FALSE,IF(H$8&lt;&gt;0,VLOOKUP($A132,DSSV!$A$7:$R$65536,IN_DTK!H$5,0),""),"")</f>
        <v>0</v>
      </c>
      <c r="I132" s="245">
        <f>IF(ISNA(VLOOKUP($A132,DSSV!$A$7:$R$65536,IN_DTK!I$5,0))=FALSE,IF(I$8&lt;&gt;0,VLOOKUP($A132,DSSV!$A$7:$R$65536,IN_DTK!I$5,0),""),"")</f>
        <v>0</v>
      </c>
      <c r="J132" s="245">
        <f>IF(ISNA(VLOOKUP($A132,DSSV!$A$7:$R$65536,IN_DTK!J$5,0))=FALSE,IF(J$8&lt;&gt;0,VLOOKUP($A132,DSSV!$A$7:$R$65536,IN_DTK!J$5,0),""),"")</f>
        <v>0</v>
      </c>
      <c r="K132" s="245">
        <f>IF(ISNA(VLOOKUP($A132,DSSV!$A$7:$R$65536,IN_DTK!K$5,0))=FALSE,IF(K$8&lt;&gt;0,VLOOKUP($A132,DSSV!$A$7:$R$65536,IN_DTK!K$5,0),""),"")</f>
        <v>0</v>
      </c>
      <c r="L132" s="245">
        <f>IF(ISNA(VLOOKUP($A132,DSSV!$A$7:$R$65536,IN_DTK!L$5,0))=FALSE,IF(L$8&lt;&gt;0,VLOOKUP($A132,DSSV!$A$7:$R$65536,IN_DTK!L$5,0),""),"")</f>
        <v>0</v>
      </c>
      <c r="M132" s="245">
        <f>IF(ISNA(VLOOKUP($A132,DSSV!$A$7:$R$65536,IN_DTK!M$5,0))=FALSE,IF(M$8&lt;&gt;0,VLOOKUP($A132,DSSV!$A$7:$R$65536,IN_DTK!M$5,0),""),"")</f>
        <v>0</v>
      </c>
      <c r="N132" s="245">
        <f>IF(ISNA(VLOOKUP($A132,DSSV!$A$7:$R$65536,IN_DTK!N$5,0))=FALSE,IF(N$8&lt;&gt;0,VLOOKUP($A132,DSSV!$A$7:$R$65536,IN_DTK!N$5,0),""),"")</f>
        <v>0</v>
      </c>
      <c r="O132" s="245">
        <f>IF(ISNA(VLOOKUP($A132,DSSV!$A$7:$R$65536,IN_DTK!O$5,0))=FALSE,IF(O$8&lt;&gt;0,VLOOKUP($A132,DSSV!$A$7:$R$65536,IN_DTK!O$5,0),""),"")</f>
        <v>0</v>
      </c>
      <c r="P132" s="245">
        <f>IF(ISNA(VLOOKUP($A132,DSSV!$A$7:$R$65536,IN_DTK!P$5,0))=FALSE,IF(P$8&lt;&gt;0,VLOOKUP($A132,DSSV!$A$7:$R$65536,IN_DTK!P$5,0),""),"")</f>
        <v>0</v>
      </c>
      <c r="Q132" s="246">
        <f>IF(ISNA(VLOOKUP($A132,DSSV!$A$7:$R$65536,IN_DTK!Q$5,0))=FALSE,VLOOKUP($A132,DSSV!$A$7:$R$65536,IN_DTK!Q$5,0),"")</f>
        <v>0</v>
      </c>
      <c r="R132" s="237" t="str">
        <f>IF(ISNA(VLOOKUP($A132,DSSV!$A$7:$R$65536,IN_DTK!R$5,0))=FALSE,VLOOKUP($A132,DSSV!$A$7:$R$65536,IN_DTK!R$5,0),"")</f>
        <v>Không</v>
      </c>
      <c r="S132" s="247">
        <f>IF(ISNA(VLOOKUP($A132,DSSV!$A$7:$R$65536,IN_DTK!S$5,0))=FALSE,VLOOKUP($A132,DSSV!$A$7:$R$65536,IN_DTK!S$5,0),"")</f>
        <v>0</v>
      </c>
    </row>
    <row r="133" spans="1:19" s="213" customFormat="1" ht="20.25" customHeight="1">
      <c r="A133" s="211">
        <v>125</v>
      </c>
      <c r="B133" s="240">
        <f>--SUBTOTAL(2,C$6:C133)</f>
        <v>125</v>
      </c>
      <c r="C133" s="214">
        <f>IF(ISNA(VLOOKUP($A133,DSSV!$A$7:$R$65536,IN_DTK!C$5,0))=FALSE,VLOOKUP($A133,DSSV!$A$7:$R$65536,IN_DTK!C$5,0),"")</f>
        <v>2021711906</v>
      </c>
      <c r="D133" s="243" t="str">
        <f>IF(ISNA(VLOOKUP($A133,DSSV!$A$7:$R$65536,IN_DTK!D$5,0))=FALSE,VLOOKUP($A133,DSSV!$A$7:$R$65536,IN_DTK!D$5,0),"")</f>
        <v>Trương Đình Anh</v>
      </c>
      <c r="E133" s="244" t="str">
        <f>IF(ISNA(VLOOKUP($A133,DSSV!$A$7:$R$65536,IN_DTK!E$5,0))=FALSE,VLOOKUP($A133,DSSV!$A$7:$R$65536,IN_DTK!E$5,0),"")</f>
        <v>Minh</v>
      </c>
      <c r="F133" s="249" t="str">
        <f>IF(ISNA(VLOOKUP($A133,DSSV!$A$7:$R$65536,IN_DTK!F$5,0))=FALSE,VLOOKUP($A133,DSSV!$A$7:$R$65536,IN_DTK!F$5,0),"")</f>
        <v>MTH 101 A</v>
      </c>
      <c r="G133" s="249" t="str">
        <f>IF(ISNA(VLOOKUP($A133,DSSV!$A$7:$R$65536,IN_DTK!G$5,0))=FALSE,VLOOKUP($A133,DSSV!$A$7:$R$65536,IN_DTK!G$5,0),"")</f>
        <v>1+1+2</v>
      </c>
      <c r="H133" s="245">
        <f>IF(ISNA(VLOOKUP($A133,DSSV!$A$7:$R$65536,IN_DTK!H$5,0))=FALSE,IF(H$8&lt;&gt;0,VLOOKUP($A133,DSSV!$A$7:$R$65536,IN_DTK!H$5,0),""),"")</f>
        <v>0</v>
      </c>
      <c r="I133" s="245">
        <f>IF(ISNA(VLOOKUP($A133,DSSV!$A$7:$R$65536,IN_DTK!I$5,0))=FALSE,IF(I$8&lt;&gt;0,VLOOKUP($A133,DSSV!$A$7:$R$65536,IN_DTK!I$5,0),""),"")</f>
        <v>0</v>
      </c>
      <c r="J133" s="245">
        <f>IF(ISNA(VLOOKUP($A133,DSSV!$A$7:$R$65536,IN_DTK!J$5,0))=FALSE,IF(J$8&lt;&gt;0,VLOOKUP($A133,DSSV!$A$7:$R$65536,IN_DTK!J$5,0),""),"")</f>
        <v>0</v>
      </c>
      <c r="K133" s="245">
        <f>IF(ISNA(VLOOKUP($A133,DSSV!$A$7:$R$65536,IN_DTK!K$5,0))=FALSE,IF(K$8&lt;&gt;0,VLOOKUP($A133,DSSV!$A$7:$R$65536,IN_DTK!K$5,0),""),"")</f>
        <v>0</v>
      </c>
      <c r="L133" s="245">
        <f>IF(ISNA(VLOOKUP($A133,DSSV!$A$7:$R$65536,IN_DTK!L$5,0))=FALSE,IF(L$8&lt;&gt;0,VLOOKUP($A133,DSSV!$A$7:$R$65536,IN_DTK!L$5,0),""),"")</f>
        <v>0</v>
      </c>
      <c r="M133" s="245">
        <f>IF(ISNA(VLOOKUP($A133,DSSV!$A$7:$R$65536,IN_DTK!M$5,0))=FALSE,IF(M$8&lt;&gt;0,VLOOKUP($A133,DSSV!$A$7:$R$65536,IN_DTK!M$5,0),""),"")</f>
        <v>0</v>
      </c>
      <c r="N133" s="245">
        <f>IF(ISNA(VLOOKUP($A133,DSSV!$A$7:$R$65536,IN_DTK!N$5,0))=FALSE,IF(N$8&lt;&gt;0,VLOOKUP($A133,DSSV!$A$7:$R$65536,IN_DTK!N$5,0),""),"")</f>
        <v>0</v>
      </c>
      <c r="O133" s="245">
        <f>IF(ISNA(VLOOKUP($A133,DSSV!$A$7:$R$65536,IN_DTK!O$5,0))=FALSE,IF(O$8&lt;&gt;0,VLOOKUP($A133,DSSV!$A$7:$R$65536,IN_DTK!O$5,0),""),"")</f>
        <v>0</v>
      </c>
      <c r="P133" s="245">
        <f>IF(ISNA(VLOOKUP($A133,DSSV!$A$7:$R$65536,IN_DTK!P$5,0))=FALSE,IF(P$8&lt;&gt;0,VLOOKUP($A133,DSSV!$A$7:$R$65536,IN_DTK!P$5,0),""),"")</f>
        <v>0</v>
      </c>
      <c r="Q133" s="246">
        <f>IF(ISNA(VLOOKUP($A133,DSSV!$A$7:$R$65536,IN_DTK!Q$5,0))=FALSE,VLOOKUP($A133,DSSV!$A$7:$R$65536,IN_DTK!Q$5,0),"")</f>
        <v>0</v>
      </c>
      <c r="R133" s="237" t="str">
        <f>IF(ISNA(VLOOKUP($A133,DSSV!$A$7:$R$65536,IN_DTK!R$5,0))=FALSE,VLOOKUP($A133,DSSV!$A$7:$R$65536,IN_DTK!R$5,0),"")</f>
        <v>Không</v>
      </c>
      <c r="S133" s="247" t="str">
        <f>IF(ISNA(VLOOKUP($A133,DSSV!$A$7:$R$65536,IN_DTK!S$5,0))=FALSE,VLOOKUP($A133,DSSV!$A$7:$R$65536,IN_DTK!S$5,0),"")</f>
        <v>Nợ LP</v>
      </c>
    </row>
    <row r="134" spans="1:19" s="213" customFormat="1" ht="20.25" customHeight="1">
      <c r="A134" s="211">
        <v>126</v>
      </c>
      <c r="B134" s="240">
        <f>--SUBTOTAL(2,C$6:C134)</f>
        <v>126</v>
      </c>
      <c r="C134" s="214">
        <f>IF(ISNA(VLOOKUP($A134,DSSV!$A$7:$R$65536,IN_DTK!C$5,0))=FALSE,VLOOKUP($A134,DSSV!$A$7:$R$65536,IN_DTK!C$5,0),"")</f>
        <v>2020712920</v>
      </c>
      <c r="D134" s="243" t="str">
        <f>IF(ISNA(VLOOKUP($A134,DSSV!$A$7:$R$65536,IN_DTK!D$5,0))=FALSE,VLOOKUP($A134,DSSV!$A$7:$R$65536,IN_DTK!D$5,0),"")</f>
        <v>Nguyễn Thị Hạ</v>
      </c>
      <c r="E134" s="244" t="str">
        <f>IF(ISNA(VLOOKUP($A134,DSSV!$A$7:$R$65536,IN_DTK!E$5,0))=FALSE,VLOOKUP($A134,DSSV!$A$7:$R$65536,IN_DTK!E$5,0),"")</f>
        <v>My</v>
      </c>
      <c r="F134" s="249" t="str">
        <f>IF(ISNA(VLOOKUP($A134,DSSV!$A$7:$R$65536,IN_DTK!F$5,0))=FALSE,VLOOKUP($A134,DSSV!$A$7:$R$65536,IN_DTK!F$5,0),"")</f>
        <v>MTH 101 AI</v>
      </c>
      <c r="G134" s="249" t="str">
        <f>IF(ISNA(VLOOKUP($A134,DSSV!$A$7:$R$65536,IN_DTK!G$5,0))=FALSE,VLOOKUP($A134,DSSV!$A$7:$R$65536,IN_DTK!G$5,0),"")</f>
        <v>K20DLK</v>
      </c>
      <c r="H134" s="245">
        <f>IF(ISNA(VLOOKUP($A134,DSSV!$A$7:$R$65536,IN_DTK!H$5,0))=FALSE,IF(H$8&lt;&gt;0,VLOOKUP($A134,DSSV!$A$7:$R$65536,IN_DTK!H$5,0),""),"")</f>
        <v>0</v>
      </c>
      <c r="I134" s="245">
        <f>IF(ISNA(VLOOKUP($A134,DSSV!$A$7:$R$65536,IN_DTK!I$5,0))=FALSE,IF(I$8&lt;&gt;0,VLOOKUP($A134,DSSV!$A$7:$R$65536,IN_DTK!I$5,0),""),"")</f>
        <v>0</v>
      </c>
      <c r="J134" s="245">
        <f>IF(ISNA(VLOOKUP($A134,DSSV!$A$7:$R$65536,IN_DTK!J$5,0))=FALSE,IF(J$8&lt;&gt;0,VLOOKUP($A134,DSSV!$A$7:$R$65536,IN_DTK!J$5,0),""),"")</f>
        <v>0</v>
      </c>
      <c r="K134" s="245">
        <f>IF(ISNA(VLOOKUP($A134,DSSV!$A$7:$R$65536,IN_DTK!K$5,0))=FALSE,IF(K$8&lt;&gt;0,VLOOKUP($A134,DSSV!$A$7:$R$65536,IN_DTK!K$5,0),""),"")</f>
        <v>0</v>
      </c>
      <c r="L134" s="245">
        <f>IF(ISNA(VLOOKUP($A134,DSSV!$A$7:$R$65536,IN_DTK!L$5,0))=FALSE,IF(L$8&lt;&gt;0,VLOOKUP($A134,DSSV!$A$7:$R$65536,IN_DTK!L$5,0),""),"")</f>
        <v>0</v>
      </c>
      <c r="M134" s="245">
        <f>IF(ISNA(VLOOKUP($A134,DSSV!$A$7:$R$65536,IN_DTK!M$5,0))=FALSE,IF(M$8&lt;&gt;0,VLOOKUP($A134,DSSV!$A$7:$R$65536,IN_DTK!M$5,0),""),"")</f>
        <v>0</v>
      </c>
      <c r="N134" s="245">
        <f>IF(ISNA(VLOOKUP($A134,DSSV!$A$7:$R$65536,IN_DTK!N$5,0))=FALSE,IF(N$8&lt;&gt;0,VLOOKUP($A134,DSSV!$A$7:$R$65536,IN_DTK!N$5,0),""),"")</f>
        <v>0</v>
      </c>
      <c r="O134" s="245">
        <f>IF(ISNA(VLOOKUP($A134,DSSV!$A$7:$R$65536,IN_DTK!O$5,0))=FALSE,IF(O$8&lt;&gt;0,VLOOKUP($A134,DSSV!$A$7:$R$65536,IN_DTK!O$5,0),""),"")</f>
        <v>0</v>
      </c>
      <c r="P134" s="245">
        <f>IF(ISNA(VLOOKUP($A134,DSSV!$A$7:$R$65536,IN_DTK!P$5,0))=FALSE,IF(P$8&lt;&gt;0,VLOOKUP($A134,DSSV!$A$7:$R$65536,IN_DTK!P$5,0),""),"")</f>
        <v>0</v>
      </c>
      <c r="Q134" s="246">
        <f>IF(ISNA(VLOOKUP($A134,DSSV!$A$7:$R$65536,IN_DTK!Q$5,0))=FALSE,VLOOKUP($A134,DSSV!$A$7:$R$65536,IN_DTK!Q$5,0),"")</f>
        <v>0</v>
      </c>
      <c r="R134" s="237" t="str">
        <f>IF(ISNA(VLOOKUP($A134,DSSV!$A$7:$R$65536,IN_DTK!R$5,0))=FALSE,VLOOKUP($A134,DSSV!$A$7:$R$65536,IN_DTK!R$5,0),"")</f>
        <v>Không</v>
      </c>
      <c r="S134" s="247">
        <f>IF(ISNA(VLOOKUP($A134,DSSV!$A$7:$R$65536,IN_DTK!S$5,0))=FALSE,VLOOKUP($A134,DSSV!$A$7:$R$65536,IN_DTK!S$5,0),"")</f>
        <v>0</v>
      </c>
    </row>
    <row r="135" spans="1:19" s="213" customFormat="1" ht="20.25" customHeight="1">
      <c r="A135" s="211">
        <v>127</v>
      </c>
      <c r="B135" s="240">
        <f>--SUBTOTAL(2,C$6:C135)</f>
        <v>127</v>
      </c>
      <c r="C135" s="214">
        <f>IF(ISNA(VLOOKUP($A135,DSSV!$A$7:$R$65536,IN_DTK!C$5,0))=FALSE,VLOOKUP($A135,DSSV!$A$7:$R$65536,IN_DTK!C$5,0),"")</f>
        <v>2020114873</v>
      </c>
      <c r="D135" s="243" t="str">
        <f>IF(ISNA(VLOOKUP($A135,DSSV!$A$7:$R$65536,IN_DTK!D$5,0))=FALSE,VLOOKUP($A135,DSSV!$A$7:$R$65536,IN_DTK!D$5,0),"")</f>
        <v>Nguyễn Thị Xuân</v>
      </c>
      <c r="E135" s="244" t="str">
        <f>IF(ISNA(VLOOKUP($A135,DSSV!$A$7:$R$65536,IN_DTK!E$5,0))=FALSE,VLOOKUP($A135,DSSV!$A$7:$R$65536,IN_DTK!E$5,0),"")</f>
        <v>Mỹ</v>
      </c>
      <c r="F135" s="249" t="str">
        <f>IF(ISNA(VLOOKUP($A135,DSSV!$A$7:$R$65536,IN_DTK!F$5,0))=FALSE,VLOOKUP($A135,DSSV!$A$7:$R$65536,IN_DTK!F$5,0),"")</f>
        <v>MTH 101 A</v>
      </c>
      <c r="G135" s="249" t="str">
        <f>IF(ISNA(VLOOKUP($A135,DSSV!$A$7:$R$65536,IN_DTK!G$5,0))=FALSE,VLOOKUP($A135,DSSV!$A$7:$R$65536,IN_DTK!G$5,0),"")</f>
        <v>K20CMU-TTT</v>
      </c>
      <c r="H135" s="245">
        <f>IF(ISNA(VLOOKUP($A135,DSSV!$A$7:$R$65536,IN_DTK!H$5,0))=FALSE,IF(H$8&lt;&gt;0,VLOOKUP($A135,DSSV!$A$7:$R$65536,IN_DTK!H$5,0),""),"")</f>
        <v>0</v>
      </c>
      <c r="I135" s="245">
        <f>IF(ISNA(VLOOKUP($A135,DSSV!$A$7:$R$65536,IN_DTK!I$5,0))=FALSE,IF(I$8&lt;&gt;0,VLOOKUP($A135,DSSV!$A$7:$R$65536,IN_DTK!I$5,0),""),"")</f>
        <v>0</v>
      </c>
      <c r="J135" s="245">
        <f>IF(ISNA(VLOOKUP($A135,DSSV!$A$7:$R$65536,IN_DTK!J$5,0))=FALSE,IF(J$8&lt;&gt;0,VLOOKUP($A135,DSSV!$A$7:$R$65536,IN_DTK!J$5,0),""),"")</f>
        <v>0</v>
      </c>
      <c r="K135" s="245">
        <f>IF(ISNA(VLOOKUP($A135,DSSV!$A$7:$R$65536,IN_DTK!K$5,0))=FALSE,IF(K$8&lt;&gt;0,VLOOKUP($A135,DSSV!$A$7:$R$65536,IN_DTK!K$5,0),""),"")</f>
        <v>0</v>
      </c>
      <c r="L135" s="245">
        <f>IF(ISNA(VLOOKUP($A135,DSSV!$A$7:$R$65536,IN_DTK!L$5,0))=FALSE,IF(L$8&lt;&gt;0,VLOOKUP($A135,DSSV!$A$7:$R$65536,IN_DTK!L$5,0),""),"")</f>
        <v>0</v>
      </c>
      <c r="M135" s="245">
        <f>IF(ISNA(VLOOKUP($A135,DSSV!$A$7:$R$65536,IN_DTK!M$5,0))=FALSE,IF(M$8&lt;&gt;0,VLOOKUP($A135,DSSV!$A$7:$R$65536,IN_DTK!M$5,0),""),"")</f>
        <v>0</v>
      </c>
      <c r="N135" s="245">
        <f>IF(ISNA(VLOOKUP($A135,DSSV!$A$7:$R$65536,IN_DTK!N$5,0))=FALSE,IF(N$8&lt;&gt;0,VLOOKUP($A135,DSSV!$A$7:$R$65536,IN_DTK!N$5,0),""),"")</f>
        <v>0</v>
      </c>
      <c r="O135" s="245">
        <f>IF(ISNA(VLOOKUP($A135,DSSV!$A$7:$R$65536,IN_DTK!O$5,0))=FALSE,IF(O$8&lt;&gt;0,VLOOKUP($A135,DSSV!$A$7:$R$65536,IN_DTK!O$5,0),""),"")</f>
        <v>0</v>
      </c>
      <c r="P135" s="245">
        <f>IF(ISNA(VLOOKUP($A135,DSSV!$A$7:$R$65536,IN_DTK!P$5,0))=FALSE,IF(P$8&lt;&gt;0,VLOOKUP($A135,DSSV!$A$7:$R$65536,IN_DTK!P$5,0),""),"")</f>
        <v>0</v>
      </c>
      <c r="Q135" s="246">
        <f>IF(ISNA(VLOOKUP($A135,DSSV!$A$7:$R$65536,IN_DTK!Q$5,0))=FALSE,VLOOKUP($A135,DSSV!$A$7:$R$65536,IN_DTK!Q$5,0),"")</f>
        <v>0</v>
      </c>
      <c r="R135" s="237" t="str">
        <f>IF(ISNA(VLOOKUP($A135,DSSV!$A$7:$R$65536,IN_DTK!R$5,0))=FALSE,VLOOKUP($A135,DSSV!$A$7:$R$65536,IN_DTK!R$5,0),"")</f>
        <v>Không</v>
      </c>
      <c r="S135" s="247">
        <f>IF(ISNA(VLOOKUP($A135,DSSV!$A$7:$R$65536,IN_DTK!S$5,0))=FALSE,VLOOKUP($A135,DSSV!$A$7:$R$65536,IN_DTK!S$5,0),"")</f>
        <v>0</v>
      </c>
    </row>
    <row r="136" spans="1:19" s="213" customFormat="1" ht="20.25" customHeight="1">
      <c r="A136" s="211">
        <v>128</v>
      </c>
      <c r="B136" s="240">
        <f>--SUBTOTAL(2,C$6:C136)</f>
        <v>128</v>
      </c>
      <c r="C136" s="214">
        <f>IF(ISNA(VLOOKUP($A136,DSSV!$A$7:$R$65536,IN_DTK!C$5,0))=FALSE,VLOOKUP($A136,DSSV!$A$7:$R$65536,IN_DTK!C$5,0),"")</f>
        <v>1920718513</v>
      </c>
      <c r="D136" s="243" t="str">
        <f>IF(ISNA(VLOOKUP($A136,DSSV!$A$7:$R$65536,IN_DTK!D$5,0))=FALSE,VLOOKUP($A136,DSSV!$A$7:$R$65536,IN_DTK!D$5,0),"")</f>
        <v>Phạm Thị</v>
      </c>
      <c r="E136" s="244" t="str">
        <f>IF(ISNA(VLOOKUP($A136,DSSV!$A$7:$R$65536,IN_DTK!E$5,0))=FALSE,VLOOKUP($A136,DSSV!$A$7:$R$65536,IN_DTK!E$5,0),"")</f>
        <v>Mỹ</v>
      </c>
      <c r="F136" s="249" t="str">
        <f>IF(ISNA(VLOOKUP($A136,DSSV!$A$7:$R$65536,IN_DTK!F$5,0))=FALSE,VLOOKUP($A136,DSSV!$A$7:$R$65536,IN_DTK!F$5,0),"")</f>
        <v>MTH 101 AI</v>
      </c>
      <c r="G136" s="249" t="str">
        <f>IF(ISNA(VLOOKUP($A136,DSSV!$A$7:$R$65536,IN_DTK!G$5,0))=FALSE,VLOOKUP($A136,DSSV!$A$7:$R$65536,IN_DTK!G$5,0),"")</f>
        <v>K20DLK</v>
      </c>
      <c r="H136" s="245">
        <f>IF(ISNA(VLOOKUP($A136,DSSV!$A$7:$R$65536,IN_DTK!H$5,0))=FALSE,IF(H$8&lt;&gt;0,VLOOKUP($A136,DSSV!$A$7:$R$65536,IN_DTK!H$5,0),""),"")</f>
        <v>0</v>
      </c>
      <c r="I136" s="245">
        <f>IF(ISNA(VLOOKUP($A136,DSSV!$A$7:$R$65536,IN_DTK!I$5,0))=FALSE,IF(I$8&lt;&gt;0,VLOOKUP($A136,DSSV!$A$7:$R$65536,IN_DTK!I$5,0),""),"")</f>
        <v>0</v>
      </c>
      <c r="J136" s="245">
        <f>IF(ISNA(VLOOKUP($A136,DSSV!$A$7:$R$65536,IN_DTK!J$5,0))=FALSE,IF(J$8&lt;&gt;0,VLOOKUP($A136,DSSV!$A$7:$R$65536,IN_DTK!J$5,0),""),"")</f>
        <v>0</v>
      </c>
      <c r="K136" s="245">
        <f>IF(ISNA(VLOOKUP($A136,DSSV!$A$7:$R$65536,IN_DTK!K$5,0))=FALSE,IF(K$8&lt;&gt;0,VLOOKUP($A136,DSSV!$A$7:$R$65536,IN_DTK!K$5,0),""),"")</f>
        <v>0</v>
      </c>
      <c r="L136" s="245">
        <f>IF(ISNA(VLOOKUP($A136,DSSV!$A$7:$R$65536,IN_DTK!L$5,0))=FALSE,IF(L$8&lt;&gt;0,VLOOKUP($A136,DSSV!$A$7:$R$65536,IN_DTK!L$5,0),""),"")</f>
        <v>0</v>
      </c>
      <c r="M136" s="245">
        <f>IF(ISNA(VLOOKUP($A136,DSSV!$A$7:$R$65536,IN_DTK!M$5,0))=FALSE,IF(M$8&lt;&gt;0,VLOOKUP($A136,DSSV!$A$7:$R$65536,IN_DTK!M$5,0),""),"")</f>
        <v>0</v>
      </c>
      <c r="N136" s="245">
        <f>IF(ISNA(VLOOKUP($A136,DSSV!$A$7:$R$65536,IN_DTK!N$5,0))=FALSE,IF(N$8&lt;&gt;0,VLOOKUP($A136,DSSV!$A$7:$R$65536,IN_DTK!N$5,0),""),"")</f>
        <v>0</v>
      </c>
      <c r="O136" s="245">
        <f>IF(ISNA(VLOOKUP($A136,DSSV!$A$7:$R$65536,IN_DTK!O$5,0))=FALSE,IF(O$8&lt;&gt;0,VLOOKUP($A136,DSSV!$A$7:$R$65536,IN_DTK!O$5,0),""),"")</f>
        <v>0</v>
      </c>
      <c r="P136" s="245">
        <f>IF(ISNA(VLOOKUP($A136,DSSV!$A$7:$R$65536,IN_DTK!P$5,0))=FALSE,IF(P$8&lt;&gt;0,VLOOKUP($A136,DSSV!$A$7:$R$65536,IN_DTK!P$5,0),""),"")</f>
        <v>0</v>
      </c>
      <c r="Q136" s="246">
        <f>IF(ISNA(VLOOKUP($A136,DSSV!$A$7:$R$65536,IN_DTK!Q$5,0))=FALSE,VLOOKUP($A136,DSSV!$A$7:$R$65536,IN_DTK!Q$5,0),"")</f>
        <v>0</v>
      </c>
      <c r="R136" s="237" t="str">
        <f>IF(ISNA(VLOOKUP($A136,DSSV!$A$7:$R$65536,IN_DTK!R$5,0))=FALSE,VLOOKUP($A136,DSSV!$A$7:$R$65536,IN_DTK!R$5,0),"")</f>
        <v>Không</v>
      </c>
      <c r="S136" s="247" t="str">
        <f>IF(ISNA(VLOOKUP($A136,DSSV!$A$7:$R$65536,IN_DTK!S$5,0))=FALSE,VLOOKUP($A136,DSSV!$A$7:$R$65536,IN_DTK!S$5,0),"")</f>
        <v>Nợ LP</v>
      </c>
    </row>
    <row r="137" spans="1:19" s="213" customFormat="1" ht="20.25" customHeight="1">
      <c r="A137" s="211">
        <v>129</v>
      </c>
      <c r="B137" s="240">
        <f>--SUBTOTAL(2,C$6:C137)</f>
        <v>129</v>
      </c>
      <c r="C137" s="214">
        <f>IF(ISNA(VLOOKUP($A137,DSSV!$A$7:$R$65536,IN_DTK!C$5,0))=FALSE,VLOOKUP($A137,DSSV!$A$7:$R$65536,IN_DTK!C$5,0),"")</f>
        <v>2021714334</v>
      </c>
      <c r="D137" s="243" t="str">
        <f>IF(ISNA(VLOOKUP($A137,DSSV!$A$7:$R$65536,IN_DTK!D$5,0))=FALSE,VLOOKUP($A137,DSSV!$A$7:$R$65536,IN_DTK!D$5,0),"")</f>
        <v>Hồ Quốc</v>
      </c>
      <c r="E137" s="244" t="str">
        <f>IF(ISNA(VLOOKUP($A137,DSSV!$A$7:$R$65536,IN_DTK!E$5,0))=FALSE,VLOOKUP($A137,DSSV!$A$7:$R$65536,IN_DTK!E$5,0),"")</f>
        <v>Nam</v>
      </c>
      <c r="F137" s="249" t="str">
        <f>IF(ISNA(VLOOKUP($A137,DSSV!$A$7:$R$65536,IN_DTK!F$5,0))=FALSE,VLOOKUP($A137,DSSV!$A$7:$R$65536,IN_DTK!F$5,0),"")</f>
        <v>MTH 101 W</v>
      </c>
      <c r="G137" s="249" t="str">
        <f>IF(ISNA(VLOOKUP($A137,DSSV!$A$7:$R$65536,IN_DTK!G$5,0))=FALSE,VLOOKUP($A137,DSSV!$A$7:$R$65536,IN_DTK!G$5,0),"")</f>
        <v>K20PSU-DLK</v>
      </c>
      <c r="H137" s="245">
        <f>IF(ISNA(VLOOKUP($A137,DSSV!$A$7:$R$65536,IN_DTK!H$5,0))=FALSE,IF(H$8&lt;&gt;0,VLOOKUP($A137,DSSV!$A$7:$R$65536,IN_DTK!H$5,0),""),"")</f>
        <v>0</v>
      </c>
      <c r="I137" s="245">
        <f>IF(ISNA(VLOOKUP($A137,DSSV!$A$7:$R$65536,IN_DTK!I$5,0))=FALSE,IF(I$8&lt;&gt;0,VLOOKUP($A137,DSSV!$A$7:$R$65536,IN_DTK!I$5,0),""),"")</f>
        <v>0</v>
      </c>
      <c r="J137" s="245">
        <f>IF(ISNA(VLOOKUP($A137,DSSV!$A$7:$R$65536,IN_DTK!J$5,0))=FALSE,IF(J$8&lt;&gt;0,VLOOKUP($A137,DSSV!$A$7:$R$65536,IN_DTK!J$5,0),""),"")</f>
        <v>0</v>
      </c>
      <c r="K137" s="245">
        <f>IF(ISNA(VLOOKUP($A137,DSSV!$A$7:$R$65536,IN_DTK!K$5,0))=FALSE,IF(K$8&lt;&gt;0,VLOOKUP($A137,DSSV!$A$7:$R$65536,IN_DTK!K$5,0),""),"")</f>
        <v>0</v>
      </c>
      <c r="L137" s="245">
        <f>IF(ISNA(VLOOKUP($A137,DSSV!$A$7:$R$65536,IN_DTK!L$5,0))=FALSE,IF(L$8&lt;&gt;0,VLOOKUP($A137,DSSV!$A$7:$R$65536,IN_DTK!L$5,0),""),"")</f>
        <v>0</v>
      </c>
      <c r="M137" s="245">
        <f>IF(ISNA(VLOOKUP($A137,DSSV!$A$7:$R$65536,IN_DTK!M$5,0))=FALSE,IF(M$8&lt;&gt;0,VLOOKUP($A137,DSSV!$A$7:$R$65536,IN_DTK!M$5,0),""),"")</f>
        <v>0</v>
      </c>
      <c r="N137" s="245">
        <f>IF(ISNA(VLOOKUP($A137,DSSV!$A$7:$R$65536,IN_DTK!N$5,0))=FALSE,IF(N$8&lt;&gt;0,VLOOKUP($A137,DSSV!$A$7:$R$65536,IN_DTK!N$5,0),""),"")</f>
        <v>0</v>
      </c>
      <c r="O137" s="245">
        <f>IF(ISNA(VLOOKUP($A137,DSSV!$A$7:$R$65536,IN_DTK!O$5,0))=FALSE,IF(O$8&lt;&gt;0,VLOOKUP($A137,DSSV!$A$7:$R$65536,IN_DTK!O$5,0),""),"")</f>
        <v>0</v>
      </c>
      <c r="P137" s="245">
        <f>IF(ISNA(VLOOKUP($A137,DSSV!$A$7:$R$65536,IN_DTK!P$5,0))=FALSE,IF(P$8&lt;&gt;0,VLOOKUP($A137,DSSV!$A$7:$R$65536,IN_DTK!P$5,0),""),"")</f>
        <v>0</v>
      </c>
      <c r="Q137" s="246">
        <f>IF(ISNA(VLOOKUP($A137,DSSV!$A$7:$R$65536,IN_DTK!Q$5,0))=FALSE,VLOOKUP($A137,DSSV!$A$7:$R$65536,IN_DTK!Q$5,0),"")</f>
        <v>0</v>
      </c>
      <c r="R137" s="237" t="str">
        <f>IF(ISNA(VLOOKUP($A137,DSSV!$A$7:$R$65536,IN_DTK!R$5,0))=FALSE,VLOOKUP($A137,DSSV!$A$7:$R$65536,IN_DTK!R$5,0),"")</f>
        <v>Không</v>
      </c>
      <c r="S137" s="247" t="str">
        <f>IF(ISNA(VLOOKUP($A137,DSSV!$A$7:$R$65536,IN_DTK!S$5,0))=FALSE,VLOOKUP($A137,DSSV!$A$7:$R$65536,IN_DTK!S$5,0),"")</f>
        <v>Nợ LP</v>
      </c>
    </row>
    <row r="138" spans="1:19" s="213" customFormat="1" ht="20.25" customHeight="1">
      <c r="A138" s="211">
        <v>130</v>
      </c>
      <c r="B138" s="240">
        <f>--SUBTOTAL(2,C$6:C138)</f>
        <v>130</v>
      </c>
      <c r="C138" s="214">
        <f>IF(ISNA(VLOOKUP($A138,DSSV!$A$7:$R$65536,IN_DTK!C$5,0))=FALSE,VLOOKUP($A138,DSSV!$A$7:$R$65536,IN_DTK!C$5,0),"")</f>
        <v>2021215699</v>
      </c>
      <c r="D138" s="243" t="str">
        <f>IF(ISNA(VLOOKUP($A138,DSSV!$A$7:$R$65536,IN_DTK!D$5,0))=FALSE,VLOOKUP($A138,DSSV!$A$7:$R$65536,IN_DTK!D$5,0),"")</f>
        <v>Nguyễn Hữu</v>
      </c>
      <c r="E138" s="244" t="str">
        <f>IF(ISNA(VLOOKUP($A138,DSSV!$A$7:$R$65536,IN_DTK!E$5,0))=FALSE,VLOOKUP($A138,DSSV!$A$7:$R$65536,IN_DTK!E$5,0),"")</f>
        <v>Nam</v>
      </c>
      <c r="F138" s="249" t="str">
        <f>IF(ISNA(VLOOKUP($A138,DSSV!$A$7:$R$65536,IN_DTK!F$5,0))=FALSE,VLOOKUP($A138,DSSV!$A$7:$R$65536,IN_DTK!F$5,0),"")</f>
        <v>MTH 101 Y</v>
      </c>
      <c r="G138" s="249" t="str">
        <f>IF(ISNA(VLOOKUP($A138,DSSV!$A$7:$R$65536,IN_DTK!G$5,0))=FALSE,VLOOKUP($A138,DSSV!$A$7:$R$65536,IN_DTK!G$5,0),"")</f>
        <v>K20PSU-QTH</v>
      </c>
      <c r="H138" s="245">
        <f>IF(ISNA(VLOOKUP($A138,DSSV!$A$7:$R$65536,IN_DTK!H$5,0))=FALSE,IF(H$8&lt;&gt;0,VLOOKUP($A138,DSSV!$A$7:$R$65536,IN_DTK!H$5,0),""),"")</f>
        <v>0</v>
      </c>
      <c r="I138" s="245">
        <f>IF(ISNA(VLOOKUP($A138,DSSV!$A$7:$R$65536,IN_DTK!I$5,0))=FALSE,IF(I$8&lt;&gt;0,VLOOKUP($A138,DSSV!$A$7:$R$65536,IN_DTK!I$5,0),""),"")</f>
        <v>0</v>
      </c>
      <c r="J138" s="245">
        <f>IF(ISNA(VLOOKUP($A138,DSSV!$A$7:$R$65536,IN_DTK!J$5,0))=FALSE,IF(J$8&lt;&gt;0,VLOOKUP($A138,DSSV!$A$7:$R$65536,IN_DTK!J$5,0),""),"")</f>
        <v>0</v>
      </c>
      <c r="K138" s="245">
        <f>IF(ISNA(VLOOKUP($A138,DSSV!$A$7:$R$65536,IN_DTK!K$5,0))=FALSE,IF(K$8&lt;&gt;0,VLOOKUP($A138,DSSV!$A$7:$R$65536,IN_DTK!K$5,0),""),"")</f>
        <v>0</v>
      </c>
      <c r="L138" s="245">
        <f>IF(ISNA(VLOOKUP($A138,DSSV!$A$7:$R$65536,IN_DTK!L$5,0))=FALSE,IF(L$8&lt;&gt;0,VLOOKUP($A138,DSSV!$A$7:$R$65536,IN_DTK!L$5,0),""),"")</f>
        <v>0</v>
      </c>
      <c r="M138" s="245">
        <f>IF(ISNA(VLOOKUP($A138,DSSV!$A$7:$R$65536,IN_DTK!M$5,0))=FALSE,IF(M$8&lt;&gt;0,VLOOKUP($A138,DSSV!$A$7:$R$65536,IN_DTK!M$5,0),""),"")</f>
        <v>0</v>
      </c>
      <c r="N138" s="245">
        <f>IF(ISNA(VLOOKUP($A138,DSSV!$A$7:$R$65536,IN_DTK!N$5,0))=FALSE,IF(N$8&lt;&gt;0,VLOOKUP($A138,DSSV!$A$7:$R$65536,IN_DTK!N$5,0),""),"")</f>
        <v>0</v>
      </c>
      <c r="O138" s="245">
        <f>IF(ISNA(VLOOKUP($A138,DSSV!$A$7:$R$65536,IN_DTK!O$5,0))=FALSE,IF(O$8&lt;&gt;0,VLOOKUP($A138,DSSV!$A$7:$R$65536,IN_DTK!O$5,0),""),"")</f>
        <v>0</v>
      </c>
      <c r="P138" s="245">
        <f>IF(ISNA(VLOOKUP($A138,DSSV!$A$7:$R$65536,IN_DTK!P$5,0))=FALSE,IF(P$8&lt;&gt;0,VLOOKUP($A138,DSSV!$A$7:$R$65536,IN_DTK!P$5,0),""),"")</f>
        <v>0</v>
      </c>
      <c r="Q138" s="246">
        <f>IF(ISNA(VLOOKUP($A138,DSSV!$A$7:$R$65536,IN_DTK!Q$5,0))=FALSE,VLOOKUP($A138,DSSV!$A$7:$R$65536,IN_DTK!Q$5,0),"")</f>
        <v>0</v>
      </c>
      <c r="R138" s="237" t="str">
        <f>IF(ISNA(VLOOKUP($A138,DSSV!$A$7:$R$65536,IN_DTK!R$5,0))=FALSE,VLOOKUP($A138,DSSV!$A$7:$R$65536,IN_DTK!R$5,0),"")</f>
        <v>Không</v>
      </c>
      <c r="S138" s="247" t="str">
        <f>IF(ISNA(VLOOKUP($A138,DSSV!$A$7:$R$65536,IN_DTK!S$5,0))=FALSE,VLOOKUP($A138,DSSV!$A$7:$R$65536,IN_DTK!S$5,0),"")</f>
        <v>Nợ LP</v>
      </c>
    </row>
    <row r="139" spans="1:19" s="213" customFormat="1" ht="20.25" customHeight="1">
      <c r="A139" s="211">
        <v>131</v>
      </c>
      <c r="B139" s="240">
        <f>--SUBTOTAL(2,C$6:C139)</f>
        <v>131</v>
      </c>
      <c r="C139" s="214">
        <f>IF(ISNA(VLOOKUP($A139,DSSV!$A$7:$R$65536,IN_DTK!C$5,0))=FALSE,VLOOKUP($A139,DSSV!$A$7:$R$65536,IN_DTK!C$5,0),"")</f>
        <v>2020713243</v>
      </c>
      <c r="D139" s="243" t="str">
        <f>IF(ISNA(VLOOKUP($A139,DSSV!$A$7:$R$65536,IN_DTK!D$5,0))=FALSE,VLOOKUP($A139,DSSV!$A$7:$R$65536,IN_DTK!D$5,0),"")</f>
        <v>Đặng Thị Nguyệt</v>
      </c>
      <c r="E139" s="244" t="str">
        <f>IF(ISNA(VLOOKUP($A139,DSSV!$A$7:$R$65536,IN_DTK!E$5,0))=FALSE,VLOOKUP($A139,DSSV!$A$7:$R$65536,IN_DTK!E$5,0),"")</f>
        <v>Nga</v>
      </c>
      <c r="F139" s="249" t="str">
        <f>IF(ISNA(VLOOKUP($A139,DSSV!$A$7:$R$65536,IN_DTK!F$5,0))=FALSE,VLOOKUP($A139,DSSV!$A$7:$R$65536,IN_DTK!F$5,0),"")</f>
        <v>MTH 101 C</v>
      </c>
      <c r="G139" s="249" t="str">
        <f>IF(ISNA(VLOOKUP($A139,DSSV!$A$7:$R$65536,IN_DTK!G$5,0))=FALSE,VLOOKUP($A139,DSSV!$A$7:$R$65536,IN_DTK!G$5,0),"")</f>
        <v>K20DLK</v>
      </c>
      <c r="H139" s="245">
        <f>IF(ISNA(VLOOKUP($A139,DSSV!$A$7:$R$65536,IN_DTK!H$5,0))=FALSE,IF(H$8&lt;&gt;0,VLOOKUP($A139,DSSV!$A$7:$R$65536,IN_DTK!H$5,0),""),"")</f>
        <v>0</v>
      </c>
      <c r="I139" s="245">
        <f>IF(ISNA(VLOOKUP($A139,DSSV!$A$7:$R$65536,IN_DTK!I$5,0))=FALSE,IF(I$8&lt;&gt;0,VLOOKUP($A139,DSSV!$A$7:$R$65536,IN_DTK!I$5,0),""),"")</f>
        <v>0</v>
      </c>
      <c r="J139" s="245">
        <f>IF(ISNA(VLOOKUP($A139,DSSV!$A$7:$R$65536,IN_DTK!J$5,0))=FALSE,IF(J$8&lt;&gt;0,VLOOKUP($A139,DSSV!$A$7:$R$65536,IN_DTK!J$5,0),""),"")</f>
        <v>0</v>
      </c>
      <c r="K139" s="245">
        <f>IF(ISNA(VLOOKUP($A139,DSSV!$A$7:$R$65536,IN_DTK!K$5,0))=FALSE,IF(K$8&lt;&gt;0,VLOOKUP($A139,DSSV!$A$7:$R$65536,IN_DTK!K$5,0),""),"")</f>
        <v>0</v>
      </c>
      <c r="L139" s="245">
        <f>IF(ISNA(VLOOKUP($A139,DSSV!$A$7:$R$65536,IN_DTK!L$5,0))=FALSE,IF(L$8&lt;&gt;0,VLOOKUP($A139,DSSV!$A$7:$R$65536,IN_DTK!L$5,0),""),"")</f>
        <v>0</v>
      </c>
      <c r="M139" s="245">
        <f>IF(ISNA(VLOOKUP($A139,DSSV!$A$7:$R$65536,IN_DTK!M$5,0))=FALSE,IF(M$8&lt;&gt;0,VLOOKUP($A139,DSSV!$A$7:$R$65536,IN_DTK!M$5,0),""),"")</f>
        <v>0</v>
      </c>
      <c r="N139" s="245">
        <f>IF(ISNA(VLOOKUP($A139,DSSV!$A$7:$R$65536,IN_DTK!N$5,0))=FALSE,IF(N$8&lt;&gt;0,VLOOKUP($A139,DSSV!$A$7:$R$65536,IN_DTK!N$5,0),""),"")</f>
        <v>0</v>
      </c>
      <c r="O139" s="245">
        <f>IF(ISNA(VLOOKUP($A139,DSSV!$A$7:$R$65536,IN_DTK!O$5,0))=FALSE,IF(O$8&lt;&gt;0,VLOOKUP($A139,DSSV!$A$7:$R$65536,IN_DTK!O$5,0),""),"")</f>
        <v>0</v>
      </c>
      <c r="P139" s="245">
        <f>IF(ISNA(VLOOKUP($A139,DSSV!$A$7:$R$65536,IN_DTK!P$5,0))=FALSE,IF(P$8&lt;&gt;0,VLOOKUP($A139,DSSV!$A$7:$R$65536,IN_DTK!P$5,0),""),"")</f>
        <v>0</v>
      </c>
      <c r="Q139" s="246">
        <f>IF(ISNA(VLOOKUP($A139,DSSV!$A$7:$R$65536,IN_DTK!Q$5,0))=FALSE,VLOOKUP($A139,DSSV!$A$7:$R$65536,IN_DTK!Q$5,0),"")</f>
        <v>0</v>
      </c>
      <c r="R139" s="237" t="str">
        <f>IF(ISNA(VLOOKUP($A139,DSSV!$A$7:$R$65536,IN_DTK!R$5,0))=FALSE,VLOOKUP($A139,DSSV!$A$7:$R$65536,IN_DTK!R$5,0),"")</f>
        <v>Không</v>
      </c>
      <c r="S139" s="247">
        <f>IF(ISNA(VLOOKUP($A139,DSSV!$A$7:$R$65536,IN_DTK!S$5,0))=FALSE,VLOOKUP($A139,DSSV!$A$7:$R$65536,IN_DTK!S$5,0),"")</f>
        <v>0</v>
      </c>
    </row>
    <row r="140" spans="1:19" s="213" customFormat="1" ht="20.25" customHeight="1">
      <c r="A140" s="211">
        <v>132</v>
      </c>
      <c r="B140" s="240">
        <f>--SUBTOTAL(2,C$6:C140)</f>
        <v>132</v>
      </c>
      <c r="C140" s="214">
        <f>IF(ISNA(VLOOKUP($A140,DSSV!$A$7:$R$65536,IN_DTK!C$5,0))=FALSE,VLOOKUP($A140,DSSV!$A$7:$R$65536,IN_DTK!C$5,0),"")</f>
        <v>2020716719</v>
      </c>
      <c r="D140" s="243" t="str">
        <f>IF(ISNA(VLOOKUP($A140,DSSV!$A$7:$R$65536,IN_DTK!D$5,0))=FALSE,VLOOKUP($A140,DSSV!$A$7:$R$65536,IN_DTK!D$5,0),"")</f>
        <v>Nguyễn Hoàn Thiên</v>
      </c>
      <c r="E140" s="244" t="str">
        <f>IF(ISNA(VLOOKUP($A140,DSSV!$A$7:$R$65536,IN_DTK!E$5,0))=FALSE,VLOOKUP($A140,DSSV!$A$7:$R$65536,IN_DTK!E$5,0),"")</f>
        <v>Nga</v>
      </c>
      <c r="F140" s="249" t="str">
        <f>IF(ISNA(VLOOKUP($A140,DSSV!$A$7:$R$65536,IN_DTK!F$5,0))=FALSE,VLOOKUP($A140,DSSV!$A$7:$R$65536,IN_DTK!F$5,0),"")</f>
        <v>MTH 101 C</v>
      </c>
      <c r="G140" s="249" t="str">
        <f>IF(ISNA(VLOOKUP($A140,DSSV!$A$7:$R$65536,IN_DTK!G$5,0))=FALSE,VLOOKUP($A140,DSSV!$A$7:$R$65536,IN_DTK!G$5,0),"")</f>
        <v>K20DLK</v>
      </c>
      <c r="H140" s="245">
        <f>IF(ISNA(VLOOKUP($A140,DSSV!$A$7:$R$65536,IN_DTK!H$5,0))=FALSE,IF(H$8&lt;&gt;0,VLOOKUP($A140,DSSV!$A$7:$R$65536,IN_DTK!H$5,0),""),"")</f>
        <v>0</v>
      </c>
      <c r="I140" s="245">
        <f>IF(ISNA(VLOOKUP($A140,DSSV!$A$7:$R$65536,IN_DTK!I$5,0))=FALSE,IF(I$8&lt;&gt;0,VLOOKUP($A140,DSSV!$A$7:$R$65536,IN_DTK!I$5,0),""),"")</f>
        <v>0</v>
      </c>
      <c r="J140" s="245">
        <f>IF(ISNA(VLOOKUP($A140,DSSV!$A$7:$R$65536,IN_DTK!J$5,0))=FALSE,IF(J$8&lt;&gt;0,VLOOKUP($A140,DSSV!$A$7:$R$65536,IN_DTK!J$5,0),""),"")</f>
        <v>0</v>
      </c>
      <c r="K140" s="245">
        <f>IF(ISNA(VLOOKUP($A140,DSSV!$A$7:$R$65536,IN_DTK!K$5,0))=FALSE,IF(K$8&lt;&gt;0,VLOOKUP($A140,DSSV!$A$7:$R$65536,IN_DTK!K$5,0),""),"")</f>
        <v>0</v>
      </c>
      <c r="L140" s="245">
        <f>IF(ISNA(VLOOKUP($A140,DSSV!$A$7:$R$65536,IN_DTK!L$5,0))=FALSE,IF(L$8&lt;&gt;0,VLOOKUP($A140,DSSV!$A$7:$R$65536,IN_DTK!L$5,0),""),"")</f>
        <v>0</v>
      </c>
      <c r="M140" s="245">
        <f>IF(ISNA(VLOOKUP($A140,DSSV!$A$7:$R$65536,IN_DTK!M$5,0))=FALSE,IF(M$8&lt;&gt;0,VLOOKUP($A140,DSSV!$A$7:$R$65536,IN_DTK!M$5,0),""),"")</f>
        <v>0</v>
      </c>
      <c r="N140" s="245">
        <f>IF(ISNA(VLOOKUP($A140,DSSV!$A$7:$R$65536,IN_DTK!N$5,0))=FALSE,IF(N$8&lt;&gt;0,VLOOKUP($A140,DSSV!$A$7:$R$65536,IN_DTK!N$5,0),""),"")</f>
        <v>0</v>
      </c>
      <c r="O140" s="245">
        <f>IF(ISNA(VLOOKUP($A140,DSSV!$A$7:$R$65536,IN_DTK!O$5,0))=FALSE,IF(O$8&lt;&gt;0,VLOOKUP($A140,DSSV!$A$7:$R$65536,IN_DTK!O$5,0),""),"")</f>
        <v>0</v>
      </c>
      <c r="P140" s="245">
        <f>IF(ISNA(VLOOKUP($A140,DSSV!$A$7:$R$65536,IN_DTK!P$5,0))=FALSE,IF(P$8&lt;&gt;0,VLOOKUP($A140,DSSV!$A$7:$R$65536,IN_DTK!P$5,0),""),"")</f>
        <v>0</v>
      </c>
      <c r="Q140" s="246">
        <f>IF(ISNA(VLOOKUP($A140,DSSV!$A$7:$R$65536,IN_DTK!Q$5,0))=FALSE,VLOOKUP($A140,DSSV!$A$7:$R$65536,IN_DTK!Q$5,0),"")</f>
        <v>0</v>
      </c>
      <c r="R140" s="237" t="str">
        <f>IF(ISNA(VLOOKUP($A140,DSSV!$A$7:$R$65536,IN_DTK!R$5,0))=FALSE,VLOOKUP($A140,DSSV!$A$7:$R$65536,IN_DTK!R$5,0),"")</f>
        <v>Không</v>
      </c>
      <c r="S140" s="247" t="str">
        <f>IF(ISNA(VLOOKUP($A140,DSSV!$A$7:$R$65536,IN_DTK!S$5,0))=FALSE,VLOOKUP($A140,DSSV!$A$7:$R$65536,IN_DTK!S$5,0),"")</f>
        <v>Nợ LP</v>
      </c>
    </row>
    <row r="141" spans="1:19" s="213" customFormat="1" ht="20.25" customHeight="1">
      <c r="A141" s="211">
        <v>133</v>
      </c>
      <c r="B141" s="240">
        <f>--SUBTOTAL(2,C$6:C141)</f>
        <v>133</v>
      </c>
      <c r="C141" s="214">
        <f>IF(ISNA(VLOOKUP($A141,DSSV!$A$7:$R$65536,IN_DTK!C$5,0))=FALSE,VLOOKUP($A141,DSSV!$A$7:$R$65536,IN_DTK!C$5,0),"")</f>
        <v>2020234278</v>
      </c>
      <c r="D141" s="243" t="str">
        <f>IF(ISNA(VLOOKUP($A141,DSSV!$A$7:$R$65536,IN_DTK!D$5,0))=FALSE,VLOOKUP($A141,DSSV!$A$7:$R$65536,IN_DTK!D$5,0),"")</f>
        <v>Hoàng Kim</v>
      </c>
      <c r="E141" s="244" t="str">
        <f>IF(ISNA(VLOOKUP($A141,DSSV!$A$7:$R$65536,IN_DTK!E$5,0))=FALSE,VLOOKUP($A141,DSSV!$A$7:$R$65536,IN_DTK!E$5,0),"")</f>
        <v>Ngân</v>
      </c>
      <c r="F141" s="249" t="str">
        <f>IF(ISNA(VLOOKUP($A141,DSSV!$A$7:$R$65536,IN_DTK!F$5,0))=FALSE,VLOOKUP($A141,DSSV!$A$7:$R$65536,IN_DTK!F$5,0),"")</f>
        <v>MTH 101 AG</v>
      </c>
      <c r="G141" s="249" t="str">
        <f>IF(ISNA(VLOOKUP($A141,DSSV!$A$7:$R$65536,IN_DTK!G$5,0))=FALSE,VLOOKUP($A141,DSSV!$A$7:$R$65536,IN_DTK!G$5,0),"")</f>
        <v>K20QTC</v>
      </c>
      <c r="H141" s="245">
        <f>IF(ISNA(VLOOKUP($A141,DSSV!$A$7:$R$65536,IN_DTK!H$5,0))=FALSE,IF(H$8&lt;&gt;0,VLOOKUP($A141,DSSV!$A$7:$R$65536,IN_DTK!H$5,0),""),"")</f>
        <v>0</v>
      </c>
      <c r="I141" s="245">
        <f>IF(ISNA(VLOOKUP($A141,DSSV!$A$7:$R$65536,IN_DTK!I$5,0))=FALSE,IF(I$8&lt;&gt;0,VLOOKUP($A141,DSSV!$A$7:$R$65536,IN_DTK!I$5,0),""),"")</f>
        <v>0</v>
      </c>
      <c r="J141" s="245">
        <f>IF(ISNA(VLOOKUP($A141,DSSV!$A$7:$R$65536,IN_DTK!J$5,0))=FALSE,IF(J$8&lt;&gt;0,VLOOKUP($A141,DSSV!$A$7:$R$65536,IN_DTK!J$5,0),""),"")</f>
        <v>0</v>
      </c>
      <c r="K141" s="245">
        <f>IF(ISNA(VLOOKUP($A141,DSSV!$A$7:$R$65536,IN_DTK!K$5,0))=FALSE,IF(K$8&lt;&gt;0,VLOOKUP($A141,DSSV!$A$7:$R$65536,IN_DTK!K$5,0),""),"")</f>
        <v>0</v>
      </c>
      <c r="L141" s="245">
        <f>IF(ISNA(VLOOKUP($A141,DSSV!$A$7:$R$65536,IN_DTK!L$5,0))=FALSE,IF(L$8&lt;&gt;0,VLOOKUP($A141,DSSV!$A$7:$R$65536,IN_DTK!L$5,0),""),"")</f>
        <v>0</v>
      </c>
      <c r="M141" s="245">
        <f>IF(ISNA(VLOOKUP($A141,DSSV!$A$7:$R$65536,IN_DTK!M$5,0))=FALSE,IF(M$8&lt;&gt;0,VLOOKUP($A141,DSSV!$A$7:$R$65536,IN_DTK!M$5,0),""),"")</f>
        <v>0</v>
      </c>
      <c r="N141" s="245">
        <f>IF(ISNA(VLOOKUP($A141,DSSV!$A$7:$R$65536,IN_DTK!N$5,0))=FALSE,IF(N$8&lt;&gt;0,VLOOKUP($A141,DSSV!$A$7:$R$65536,IN_DTK!N$5,0),""),"")</f>
        <v>0</v>
      </c>
      <c r="O141" s="245">
        <f>IF(ISNA(VLOOKUP($A141,DSSV!$A$7:$R$65536,IN_DTK!O$5,0))=FALSE,IF(O$8&lt;&gt;0,VLOOKUP($A141,DSSV!$A$7:$R$65536,IN_DTK!O$5,0),""),"")</f>
        <v>0</v>
      </c>
      <c r="P141" s="245">
        <f>IF(ISNA(VLOOKUP($A141,DSSV!$A$7:$R$65536,IN_DTK!P$5,0))=FALSE,IF(P$8&lt;&gt;0,VLOOKUP($A141,DSSV!$A$7:$R$65536,IN_DTK!P$5,0),""),"")</f>
        <v>0</v>
      </c>
      <c r="Q141" s="246">
        <f>IF(ISNA(VLOOKUP($A141,DSSV!$A$7:$R$65536,IN_DTK!Q$5,0))=FALSE,VLOOKUP($A141,DSSV!$A$7:$R$65536,IN_DTK!Q$5,0),"")</f>
        <v>0</v>
      </c>
      <c r="R141" s="237" t="str">
        <f>IF(ISNA(VLOOKUP($A141,DSSV!$A$7:$R$65536,IN_DTK!R$5,0))=FALSE,VLOOKUP($A141,DSSV!$A$7:$R$65536,IN_DTK!R$5,0),"")</f>
        <v>Không</v>
      </c>
      <c r="S141" s="247">
        <f>IF(ISNA(VLOOKUP($A141,DSSV!$A$7:$R$65536,IN_DTK!S$5,0))=FALSE,VLOOKUP($A141,DSSV!$A$7:$R$65536,IN_DTK!S$5,0),"")</f>
        <v>0</v>
      </c>
    </row>
    <row r="142" spans="1:19" s="213" customFormat="1" ht="20.25" customHeight="1">
      <c r="A142" s="211">
        <v>134</v>
      </c>
      <c r="B142" s="240">
        <f>--SUBTOTAL(2,C$6:C142)</f>
        <v>134</v>
      </c>
      <c r="C142" s="214">
        <f>IF(ISNA(VLOOKUP($A142,DSSV!$A$7:$R$65536,IN_DTK!C$5,0))=FALSE,VLOOKUP($A142,DSSV!$A$7:$R$65536,IN_DTK!C$5,0),"")</f>
        <v>2021246709</v>
      </c>
      <c r="D142" s="243" t="str">
        <f>IF(ISNA(VLOOKUP($A142,DSSV!$A$7:$R$65536,IN_DTK!D$5,0))=FALSE,VLOOKUP($A142,DSSV!$A$7:$R$65536,IN_DTK!D$5,0),"")</f>
        <v>Bùi Đình</v>
      </c>
      <c r="E142" s="244" t="str">
        <f>IF(ISNA(VLOOKUP($A142,DSSV!$A$7:$R$65536,IN_DTK!E$5,0))=FALSE,VLOOKUP($A142,DSSV!$A$7:$R$65536,IN_DTK!E$5,0),"")</f>
        <v>Nghĩa</v>
      </c>
      <c r="F142" s="249" t="str">
        <f>IF(ISNA(VLOOKUP($A142,DSSV!$A$7:$R$65536,IN_DTK!F$5,0))=FALSE,VLOOKUP($A142,DSSV!$A$7:$R$65536,IN_DTK!F$5,0),"")</f>
        <v>MTH 101 Q</v>
      </c>
      <c r="G142" s="249" t="str">
        <f>IF(ISNA(VLOOKUP($A142,DSSV!$A$7:$R$65536,IN_DTK!G$5,0))=FALSE,VLOOKUP($A142,DSSV!$A$7:$R$65536,IN_DTK!G$5,0),"")</f>
        <v>K20PSU-QNH</v>
      </c>
      <c r="H142" s="245">
        <f>IF(ISNA(VLOOKUP($A142,DSSV!$A$7:$R$65536,IN_DTK!H$5,0))=FALSE,IF(H$8&lt;&gt;0,VLOOKUP($A142,DSSV!$A$7:$R$65536,IN_DTK!H$5,0),""),"")</f>
        <v>0</v>
      </c>
      <c r="I142" s="245">
        <f>IF(ISNA(VLOOKUP($A142,DSSV!$A$7:$R$65536,IN_DTK!I$5,0))=FALSE,IF(I$8&lt;&gt;0,VLOOKUP($A142,DSSV!$A$7:$R$65536,IN_DTK!I$5,0),""),"")</f>
        <v>0</v>
      </c>
      <c r="J142" s="245">
        <f>IF(ISNA(VLOOKUP($A142,DSSV!$A$7:$R$65536,IN_DTK!J$5,0))=FALSE,IF(J$8&lt;&gt;0,VLOOKUP($A142,DSSV!$A$7:$R$65536,IN_DTK!J$5,0),""),"")</f>
        <v>0</v>
      </c>
      <c r="K142" s="245">
        <f>IF(ISNA(VLOOKUP($A142,DSSV!$A$7:$R$65536,IN_DTK!K$5,0))=FALSE,IF(K$8&lt;&gt;0,VLOOKUP($A142,DSSV!$A$7:$R$65536,IN_DTK!K$5,0),""),"")</f>
        <v>0</v>
      </c>
      <c r="L142" s="245">
        <f>IF(ISNA(VLOOKUP($A142,DSSV!$A$7:$R$65536,IN_DTK!L$5,0))=FALSE,IF(L$8&lt;&gt;0,VLOOKUP($A142,DSSV!$A$7:$R$65536,IN_DTK!L$5,0),""),"")</f>
        <v>0</v>
      </c>
      <c r="M142" s="245">
        <f>IF(ISNA(VLOOKUP($A142,DSSV!$A$7:$R$65536,IN_DTK!M$5,0))=FALSE,IF(M$8&lt;&gt;0,VLOOKUP($A142,DSSV!$A$7:$R$65536,IN_DTK!M$5,0),""),"")</f>
        <v>0</v>
      </c>
      <c r="N142" s="245">
        <f>IF(ISNA(VLOOKUP($A142,DSSV!$A$7:$R$65536,IN_DTK!N$5,0))=FALSE,IF(N$8&lt;&gt;0,VLOOKUP($A142,DSSV!$A$7:$R$65536,IN_DTK!N$5,0),""),"")</f>
        <v>0</v>
      </c>
      <c r="O142" s="245">
        <f>IF(ISNA(VLOOKUP($A142,DSSV!$A$7:$R$65536,IN_DTK!O$5,0))=FALSE,IF(O$8&lt;&gt;0,VLOOKUP($A142,DSSV!$A$7:$R$65536,IN_DTK!O$5,0),""),"")</f>
        <v>0</v>
      </c>
      <c r="P142" s="245">
        <f>IF(ISNA(VLOOKUP($A142,DSSV!$A$7:$R$65536,IN_DTK!P$5,0))=FALSE,IF(P$8&lt;&gt;0,VLOOKUP($A142,DSSV!$A$7:$R$65536,IN_DTK!P$5,0),""),"")</f>
        <v>0</v>
      </c>
      <c r="Q142" s="246">
        <f>IF(ISNA(VLOOKUP($A142,DSSV!$A$7:$R$65536,IN_DTK!Q$5,0))=FALSE,VLOOKUP($A142,DSSV!$A$7:$R$65536,IN_DTK!Q$5,0),"")</f>
        <v>0</v>
      </c>
      <c r="R142" s="237" t="str">
        <f>IF(ISNA(VLOOKUP($A142,DSSV!$A$7:$R$65536,IN_DTK!R$5,0))=FALSE,VLOOKUP($A142,DSSV!$A$7:$R$65536,IN_DTK!R$5,0),"")</f>
        <v>Không</v>
      </c>
      <c r="S142" s="247">
        <f>IF(ISNA(VLOOKUP($A142,DSSV!$A$7:$R$65536,IN_DTK!S$5,0))=FALSE,VLOOKUP($A142,DSSV!$A$7:$R$65536,IN_DTK!S$5,0),"")</f>
        <v>0</v>
      </c>
    </row>
    <row r="143" spans="1:19" s="213" customFormat="1" ht="20.25" customHeight="1">
      <c r="A143" s="211">
        <v>135</v>
      </c>
      <c r="B143" s="240">
        <f>--SUBTOTAL(2,C$6:C143)</f>
        <v>135</v>
      </c>
      <c r="C143" s="214">
        <f>IF(ISNA(VLOOKUP($A143,DSSV!$A$7:$R$65536,IN_DTK!C$5,0))=FALSE,VLOOKUP($A143,DSSV!$A$7:$R$65536,IN_DTK!C$5,0),"")</f>
        <v>2021724576</v>
      </c>
      <c r="D143" s="243" t="str">
        <f>IF(ISNA(VLOOKUP($A143,DSSV!$A$7:$R$65536,IN_DTK!D$5,0))=FALSE,VLOOKUP($A143,DSSV!$A$7:$R$65536,IN_DTK!D$5,0),"")</f>
        <v>Đỗ Văn</v>
      </c>
      <c r="E143" s="244" t="str">
        <f>IF(ISNA(VLOOKUP($A143,DSSV!$A$7:$R$65536,IN_DTK!E$5,0))=FALSE,VLOOKUP($A143,DSSV!$A$7:$R$65536,IN_DTK!E$5,0),"")</f>
        <v>Nghĩa</v>
      </c>
      <c r="F143" s="249" t="str">
        <f>IF(ISNA(VLOOKUP($A143,DSSV!$A$7:$R$65536,IN_DTK!F$5,0))=FALSE,VLOOKUP($A143,DSSV!$A$7:$R$65536,IN_DTK!F$5,0),"")</f>
        <v>MTH 101 G</v>
      </c>
      <c r="G143" s="249" t="str">
        <f>IF(ISNA(VLOOKUP($A143,DSSV!$A$7:$R$65536,IN_DTK!G$5,0))=FALSE,VLOOKUP($A143,DSSV!$A$7:$R$65536,IN_DTK!G$5,0),"")</f>
        <v>K20DLL</v>
      </c>
      <c r="H143" s="245">
        <f>IF(ISNA(VLOOKUP($A143,DSSV!$A$7:$R$65536,IN_DTK!H$5,0))=FALSE,IF(H$8&lt;&gt;0,VLOOKUP($A143,DSSV!$A$7:$R$65536,IN_DTK!H$5,0),""),"")</f>
        <v>0</v>
      </c>
      <c r="I143" s="245">
        <f>IF(ISNA(VLOOKUP($A143,DSSV!$A$7:$R$65536,IN_DTK!I$5,0))=FALSE,IF(I$8&lt;&gt;0,VLOOKUP($A143,DSSV!$A$7:$R$65536,IN_DTK!I$5,0),""),"")</f>
        <v>0</v>
      </c>
      <c r="J143" s="245">
        <f>IF(ISNA(VLOOKUP($A143,DSSV!$A$7:$R$65536,IN_DTK!J$5,0))=FALSE,IF(J$8&lt;&gt;0,VLOOKUP($A143,DSSV!$A$7:$R$65536,IN_DTK!J$5,0),""),"")</f>
        <v>0</v>
      </c>
      <c r="K143" s="245">
        <f>IF(ISNA(VLOOKUP($A143,DSSV!$A$7:$R$65536,IN_DTK!K$5,0))=FALSE,IF(K$8&lt;&gt;0,VLOOKUP($A143,DSSV!$A$7:$R$65536,IN_DTK!K$5,0),""),"")</f>
        <v>0</v>
      </c>
      <c r="L143" s="245">
        <f>IF(ISNA(VLOOKUP($A143,DSSV!$A$7:$R$65536,IN_DTK!L$5,0))=FALSE,IF(L$8&lt;&gt;0,VLOOKUP($A143,DSSV!$A$7:$R$65536,IN_DTK!L$5,0),""),"")</f>
        <v>0</v>
      </c>
      <c r="M143" s="245">
        <f>IF(ISNA(VLOOKUP($A143,DSSV!$A$7:$R$65536,IN_DTK!M$5,0))=FALSE,IF(M$8&lt;&gt;0,VLOOKUP($A143,DSSV!$A$7:$R$65536,IN_DTK!M$5,0),""),"")</f>
        <v>0</v>
      </c>
      <c r="N143" s="245">
        <f>IF(ISNA(VLOOKUP($A143,DSSV!$A$7:$R$65536,IN_DTK!N$5,0))=FALSE,IF(N$8&lt;&gt;0,VLOOKUP($A143,DSSV!$A$7:$R$65536,IN_DTK!N$5,0),""),"")</f>
        <v>0</v>
      </c>
      <c r="O143" s="245">
        <f>IF(ISNA(VLOOKUP($A143,DSSV!$A$7:$R$65536,IN_DTK!O$5,0))=FALSE,IF(O$8&lt;&gt;0,VLOOKUP($A143,DSSV!$A$7:$R$65536,IN_DTK!O$5,0),""),"")</f>
        <v>0</v>
      </c>
      <c r="P143" s="245">
        <f>IF(ISNA(VLOOKUP($A143,DSSV!$A$7:$R$65536,IN_DTK!P$5,0))=FALSE,IF(P$8&lt;&gt;0,VLOOKUP($A143,DSSV!$A$7:$R$65536,IN_DTK!P$5,0),""),"")</f>
        <v>0</v>
      </c>
      <c r="Q143" s="246">
        <f>IF(ISNA(VLOOKUP($A143,DSSV!$A$7:$R$65536,IN_DTK!Q$5,0))=FALSE,VLOOKUP($A143,DSSV!$A$7:$R$65536,IN_DTK!Q$5,0),"")</f>
        <v>0</v>
      </c>
      <c r="R143" s="237" t="str">
        <f>IF(ISNA(VLOOKUP($A143,DSSV!$A$7:$R$65536,IN_DTK!R$5,0))=FALSE,VLOOKUP($A143,DSSV!$A$7:$R$65536,IN_DTK!R$5,0),"")</f>
        <v>Không</v>
      </c>
      <c r="S143" s="247">
        <f>IF(ISNA(VLOOKUP($A143,DSSV!$A$7:$R$65536,IN_DTK!S$5,0))=FALSE,VLOOKUP($A143,DSSV!$A$7:$R$65536,IN_DTK!S$5,0),"")</f>
        <v>0</v>
      </c>
    </row>
    <row r="144" spans="1:19" s="213" customFormat="1" ht="20.25" customHeight="1">
      <c r="A144" s="211">
        <v>136</v>
      </c>
      <c r="B144" s="240">
        <f>--SUBTOTAL(2,C$6:C144)</f>
        <v>136</v>
      </c>
      <c r="C144" s="214">
        <f>IF(ISNA(VLOOKUP($A144,DSSV!$A$7:$R$65536,IN_DTK!C$5,0))=FALSE,VLOOKUP($A144,DSSV!$A$7:$R$65536,IN_DTK!C$5,0),"")</f>
        <v>2020715781</v>
      </c>
      <c r="D144" s="243" t="str">
        <f>IF(ISNA(VLOOKUP($A144,DSSV!$A$7:$R$65536,IN_DTK!D$5,0))=FALSE,VLOOKUP($A144,DSSV!$A$7:$R$65536,IN_DTK!D$5,0),"")</f>
        <v>Đào Lê</v>
      </c>
      <c r="E144" s="244" t="str">
        <f>IF(ISNA(VLOOKUP($A144,DSSV!$A$7:$R$65536,IN_DTK!E$5,0))=FALSE,VLOOKUP($A144,DSSV!$A$7:$R$65536,IN_DTK!E$5,0),"")</f>
        <v>Ngọc</v>
      </c>
      <c r="F144" s="249" t="str">
        <f>IF(ISNA(VLOOKUP($A144,DSSV!$A$7:$R$65536,IN_DTK!F$5,0))=FALSE,VLOOKUP($A144,DSSV!$A$7:$R$65536,IN_DTK!F$5,0),"")</f>
        <v>MTH 101 W</v>
      </c>
      <c r="G144" s="249" t="str">
        <f>IF(ISNA(VLOOKUP($A144,DSSV!$A$7:$R$65536,IN_DTK!G$5,0))=FALSE,VLOOKUP($A144,DSSV!$A$7:$R$65536,IN_DTK!G$5,0),"")</f>
        <v>K20PSU-DLK</v>
      </c>
      <c r="H144" s="245">
        <f>IF(ISNA(VLOOKUP($A144,DSSV!$A$7:$R$65536,IN_DTK!H$5,0))=FALSE,IF(H$8&lt;&gt;0,VLOOKUP($A144,DSSV!$A$7:$R$65536,IN_DTK!H$5,0),""),"")</f>
        <v>0</v>
      </c>
      <c r="I144" s="245">
        <f>IF(ISNA(VLOOKUP($A144,DSSV!$A$7:$R$65536,IN_DTK!I$5,0))=FALSE,IF(I$8&lt;&gt;0,VLOOKUP($A144,DSSV!$A$7:$R$65536,IN_DTK!I$5,0),""),"")</f>
        <v>0</v>
      </c>
      <c r="J144" s="245">
        <f>IF(ISNA(VLOOKUP($A144,DSSV!$A$7:$R$65536,IN_DTK!J$5,0))=FALSE,IF(J$8&lt;&gt;0,VLOOKUP($A144,DSSV!$A$7:$R$65536,IN_DTK!J$5,0),""),"")</f>
        <v>0</v>
      </c>
      <c r="K144" s="245">
        <f>IF(ISNA(VLOOKUP($A144,DSSV!$A$7:$R$65536,IN_DTK!K$5,0))=FALSE,IF(K$8&lt;&gt;0,VLOOKUP($A144,DSSV!$A$7:$R$65536,IN_DTK!K$5,0),""),"")</f>
        <v>0</v>
      </c>
      <c r="L144" s="245">
        <f>IF(ISNA(VLOOKUP($A144,DSSV!$A$7:$R$65536,IN_DTK!L$5,0))=FALSE,IF(L$8&lt;&gt;0,VLOOKUP($A144,DSSV!$A$7:$R$65536,IN_DTK!L$5,0),""),"")</f>
        <v>0</v>
      </c>
      <c r="M144" s="245">
        <f>IF(ISNA(VLOOKUP($A144,DSSV!$A$7:$R$65536,IN_DTK!M$5,0))=FALSE,IF(M$8&lt;&gt;0,VLOOKUP($A144,DSSV!$A$7:$R$65536,IN_DTK!M$5,0),""),"")</f>
        <v>0</v>
      </c>
      <c r="N144" s="245">
        <f>IF(ISNA(VLOOKUP($A144,DSSV!$A$7:$R$65536,IN_DTK!N$5,0))=FALSE,IF(N$8&lt;&gt;0,VLOOKUP($A144,DSSV!$A$7:$R$65536,IN_DTK!N$5,0),""),"")</f>
        <v>0</v>
      </c>
      <c r="O144" s="245">
        <f>IF(ISNA(VLOOKUP($A144,DSSV!$A$7:$R$65536,IN_DTK!O$5,0))=FALSE,IF(O$8&lt;&gt;0,VLOOKUP($A144,DSSV!$A$7:$R$65536,IN_DTK!O$5,0),""),"")</f>
        <v>0</v>
      </c>
      <c r="P144" s="245">
        <f>IF(ISNA(VLOOKUP($A144,DSSV!$A$7:$R$65536,IN_DTK!P$5,0))=FALSE,IF(P$8&lt;&gt;0,VLOOKUP($A144,DSSV!$A$7:$R$65536,IN_DTK!P$5,0),""),"")</f>
        <v>0</v>
      </c>
      <c r="Q144" s="246">
        <f>IF(ISNA(VLOOKUP($A144,DSSV!$A$7:$R$65536,IN_DTK!Q$5,0))=FALSE,VLOOKUP($A144,DSSV!$A$7:$R$65536,IN_DTK!Q$5,0),"")</f>
        <v>0</v>
      </c>
      <c r="R144" s="237" t="str">
        <f>IF(ISNA(VLOOKUP($A144,DSSV!$A$7:$R$65536,IN_DTK!R$5,0))=FALSE,VLOOKUP($A144,DSSV!$A$7:$R$65536,IN_DTK!R$5,0),"")</f>
        <v>Không</v>
      </c>
      <c r="S144" s="247" t="str">
        <f>IF(ISNA(VLOOKUP($A144,DSSV!$A$7:$R$65536,IN_DTK!S$5,0))=FALSE,VLOOKUP($A144,DSSV!$A$7:$R$65536,IN_DTK!S$5,0),"")</f>
        <v>Hoãn Thi L1</v>
      </c>
    </row>
    <row r="145" spans="1:19" s="213" customFormat="1" ht="20.25" customHeight="1">
      <c r="A145" s="211">
        <v>137</v>
      </c>
      <c r="B145" s="240">
        <f>--SUBTOTAL(2,C$6:C145)</f>
        <v>137</v>
      </c>
      <c r="C145" s="214">
        <f>IF(ISNA(VLOOKUP($A145,DSSV!$A$7:$R$65536,IN_DTK!C$5,0))=FALSE,VLOOKUP($A145,DSSV!$A$7:$R$65536,IN_DTK!C$5,0),"")</f>
        <v>1920216586</v>
      </c>
      <c r="D145" s="243" t="str">
        <f>IF(ISNA(VLOOKUP($A145,DSSV!$A$7:$R$65536,IN_DTK!D$5,0))=FALSE,VLOOKUP($A145,DSSV!$A$7:$R$65536,IN_DTK!D$5,0),"")</f>
        <v>Nguyễn Thanh</v>
      </c>
      <c r="E145" s="244" t="str">
        <f>IF(ISNA(VLOOKUP($A145,DSSV!$A$7:$R$65536,IN_DTK!E$5,0))=FALSE,VLOOKUP($A145,DSSV!$A$7:$R$65536,IN_DTK!E$5,0),"")</f>
        <v>Ngọc</v>
      </c>
      <c r="F145" s="249" t="str">
        <f>IF(ISNA(VLOOKUP($A145,DSSV!$A$7:$R$65536,IN_DTK!F$5,0))=FALSE,VLOOKUP($A145,DSSV!$A$7:$R$65536,IN_DTK!F$5,0),"")</f>
        <v>MTH 101 Y</v>
      </c>
      <c r="G145" s="249" t="str">
        <f>IF(ISNA(VLOOKUP($A145,DSSV!$A$7:$R$65536,IN_DTK!G$5,0))=FALSE,VLOOKUP($A145,DSSV!$A$7:$R$65536,IN_DTK!G$5,0),"")</f>
        <v>K20PSU_QTH</v>
      </c>
      <c r="H145" s="245">
        <f>IF(ISNA(VLOOKUP($A145,DSSV!$A$7:$R$65536,IN_DTK!H$5,0))=FALSE,IF(H$8&lt;&gt;0,VLOOKUP($A145,DSSV!$A$7:$R$65536,IN_DTK!H$5,0),""),"")</f>
        <v>0</v>
      </c>
      <c r="I145" s="245">
        <f>IF(ISNA(VLOOKUP($A145,DSSV!$A$7:$R$65536,IN_DTK!I$5,0))=FALSE,IF(I$8&lt;&gt;0,VLOOKUP($A145,DSSV!$A$7:$R$65536,IN_DTK!I$5,0),""),"")</f>
        <v>0</v>
      </c>
      <c r="J145" s="245">
        <f>IF(ISNA(VLOOKUP($A145,DSSV!$A$7:$R$65536,IN_DTK!J$5,0))=FALSE,IF(J$8&lt;&gt;0,VLOOKUP($A145,DSSV!$A$7:$R$65536,IN_DTK!J$5,0),""),"")</f>
        <v>0</v>
      </c>
      <c r="K145" s="245">
        <f>IF(ISNA(VLOOKUP($A145,DSSV!$A$7:$R$65536,IN_DTK!K$5,0))=FALSE,IF(K$8&lt;&gt;0,VLOOKUP($A145,DSSV!$A$7:$R$65536,IN_DTK!K$5,0),""),"")</f>
        <v>0</v>
      </c>
      <c r="L145" s="245">
        <f>IF(ISNA(VLOOKUP($A145,DSSV!$A$7:$R$65536,IN_DTK!L$5,0))=FALSE,IF(L$8&lt;&gt;0,VLOOKUP($A145,DSSV!$A$7:$R$65536,IN_DTK!L$5,0),""),"")</f>
        <v>0</v>
      </c>
      <c r="M145" s="245">
        <f>IF(ISNA(VLOOKUP($A145,DSSV!$A$7:$R$65536,IN_DTK!M$5,0))=FALSE,IF(M$8&lt;&gt;0,VLOOKUP($A145,DSSV!$A$7:$R$65536,IN_DTK!M$5,0),""),"")</f>
        <v>0</v>
      </c>
      <c r="N145" s="245">
        <f>IF(ISNA(VLOOKUP($A145,DSSV!$A$7:$R$65536,IN_DTK!N$5,0))=FALSE,IF(N$8&lt;&gt;0,VLOOKUP($A145,DSSV!$A$7:$R$65536,IN_DTK!N$5,0),""),"")</f>
        <v>0</v>
      </c>
      <c r="O145" s="245">
        <f>IF(ISNA(VLOOKUP($A145,DSSV!$A$7:$R$65536,IN_DTK!O$5,0))=FALSE,IF(O$8&lt;&gt;0,VLOOKUP($A145,DSSV!$A$7:$R$65536,IN_DTK!O$5,0),""),"")</f>
        <v>0</v>
      </c>
      <c r="P145" s="245">
        <f>IF(ISNA(VLOOKUP($A145,DSSV!$A$7:$R$65536,IN_DTK!P$5,0))=FALSE,IF(P$8&lt;&gt;0,VLOOKUP($A145,DSSV!$A$7:$R$65536,IN_DTK!P$5,0),""),"")</f>
        <v>0</v>
      </c>
      <c r="Q145" s="246">
        <f>IF(ISNA(VLOOKUP($A145,DSSV!$A$7:$R$65536,IN_DTK!Q$5,0))=FALSE,VLOOKUP($A145,DSSV!$A$7:$R$65536,IN_DTK!Q$5,0),"")</f>
        <v>0</v>
      </c>
      <c r="R145" s="237" t="str">
        <f>IF(ISNA(VLOOKUP($A145,DSSV!$A$7:$R$65536,IN_DTK!R$5,0))=FALSE,VLOOKUP($A145,DSSV!$A$7:$R$65536,IN_DTK!R$5,0),"")</f>
        <v>Không</v>
      </c>
      <c r="S145" s="247" t="str">
        <f>IF(ISNA(VLOOKUP($A145,DSSV!$A$7:$R$65536,IN_DTK!S$5,0))=FALSE,VLOOKUP($A145,DSSV!$A$7:$R$65536,IN_DTK!S$5,0),"")</f>
        <v>Nợ LP</v>
      </c>
    </row>
    <row r="146" spans="1:19" s="213" customFormat="1" ht="20.25" customHeight="1">
      <c r="A146" s="211">
        <v>138</v>
      </c>
      <c r="B146" s="240">
        <f>--SUBTOTAL(2,C$6:C146)</f>
        <v>138</v>
      </c>
      <c r="C146" s="214">
        <f>IF(ISNA(VLOOKUP($A146,DSSV!$A$7:$R$65536,IN_DTK!C$5,0))=FALSE,VLOOKUP($A146,DSSV!$A$7:$R$65536,IN_DTK!C$5,0),"")</f>
        <v>2020254105</v>
      </c>
      <c r="D146" s="243" t="str">
        <f>IF(ISNA(VLOOKUP($A146,DSSV!$A$7:$R$65536,IN_DTK!D$5,0))=FALSE,VLOOKUP($A146,DSSV!$A$7:$R$65536,IN_DTK!D$5,0),"")</f>
        <v>Nguyễn Thị Khánh</v>
      </c>
      <c r="E146" s="244" t="str">
        <f>IF(ISNA(VLOOKUP($A146,DSSV!$A$7:$R$65536,IN_DTK!E$5,0))=FALSE,VLOOKUP($A146,DSSV!$A$7:$R$65536,IN_DTK!E$5,0),"")</f>
        <v>Ngọc</v>
      </c>
      <c r="F146" s="249" t="str">
        <f>IF(ISNA(VLOOKUP($A146,DSSV!$A$7:$R$65536,IN_DTK!F$5,0))=FALSE,VLOOKUP($A146,DSSV!$A$7:$R$65536,IN_DTK!F$5,0),"")</f>
        <v>MTH 101 A</v>
      </c>
      <c r="G146" s="249" t="str">
        <f>IF(ISNA(VLOOKUP($A146,DSSV!$A$7:$R$65536,IN_DTK!G$5,0))=FALSE,VLOOKUP($A146,DSSV!$A$7:$R$65536,IN_DTK!G$5,0),"")</f>
        <v>K20PSU-KKT</v>
      </c>
      <c r="H146" s="245">
        <f>IF(ISNA(VLOOKUP($A146,DSSV!$A$7:$R$65536,IN_DTK!H$5,0))=FALSE,IF(H$8&lt;&gt;0,VLOOKUP($A146,DSSV!$A$7:$R$65536,IN_DTK!H$5,0),""),"")</f>
        <v>0</v>
      </c>
      <c r="I146" s="245">
        <f>IF(ISNA(VLOOKUP($A146,DSSV!$A$7:$R$65536,IN_DTK!I$5,0))=FALSE,IF(I$8&lt;&gt;0,VLOOKUP($A146,DSSV!$A$7:$R$65536,IN_DTK!I$5,0),""),"")</f>
        <v>0</v>
      </c>
      <c r="J146" s="245">
        <f>IF(ISNA(VLOOKUP($A146,DSSV!$A$7:$R$65536,IN_DTK!J$5,0))=FALSE,IF(J$8&lt;&gt;0,VLOOKUP($A146,DSSV!$A$7:$R$65536,IN_DTK!J$5,0),""),"")</f>
        <v>0</v>
      </c>
      <c r="K146" s="245">
        <f>IF(ISNA(VLOOKUP($A146,DSSV!$A$7:$R$65536,IN_DTK!K$5,0))=FALSE,IF(K$8&lt;&gt;0,VLOOKUP($A146,DSSV!$A$7:$R$65536,IN_DTK!K$5,0),""),"")</f>
        <v>0</v>
      </c>
      <c r="L146" s="245">
        <f>IF(ISNA(VLOOKUP($A146,DSSV!$A$7:$R$65536,IN_DTK!L$5,0))=FALSE,IF(L$8&lt;&gt;0,VLOOKUP($A146,DSSV!$A$7:$R$65536,IN_DTK!L$5,0),""),"")</f>
        <v>0</v>
      </c>
      <c r="M146" s="245">
        <f>IF(ISNA(VLOOKUP($A146,DSSV!$A$7:$R$65536,IN_DTK!M$5,0))=FALSE,IF(M$8&lt;&gt;0,VLOOKUP($A146,DSSV!$A$7:$R$65536,IN_DTK!M$5,0),""),"")</f>
        <v>0</v>
      </c>
      <c r="N146" s="245">
        <f>IF(ISNA(VLOOKUP($A146,DSSV!$A$7:$R$65536,IN_DTK!N$5,0))=FALSE,IF(N$8&lt;&gt;0,VLOOKUP($A146,DSSV!$A$7:$R$65536,IN_DTK!N$5,0),""),"")</f>
        <v>0</v>
      </c>
      <c r="O146" s="245">
        <f>IF(ISNA(VLOOKUP($A146,DSSV!$A$7:$R$65536,IN_DTK!O$5,0))=FALSE,IF(O$8&lt;&gt;0,VLOOKUP($A146,DSSV!$A$7:$R$65536,IN_DTK!O$5,0),""),"")</f>
        <v>0</v>
      </c>
      <c r="P146" s="245">
        <f>IF(ISNA(VLOOKUP($A146,DSSV!$A$7:$R$65536,IN_DTK!P$5,0))=FALSE,IF(P$8&lt;&gt;0,VLOOKUP($A146,DSSV!$A$7:$R$65536,IN_DTK!P$5,0),""),"")</f>
        <v>0</v>
      </c>
      <c r="Q146" s="246">
        <f>IF(ISNA(VLOOKUP($A146,DSSV!$A$7:$R$65536,IN_DTK!Q$5,0))=FALSE,VLOOKUP($A146,DSSV!$A$7:$R$65536,IN_DTK!Q$5,0),"")</f>
        <v>0</v>
      </c>
      <c r="R146" s="237" t="str">
        <f>IF(ISNA(VLOOKUP($A146,DSSV!$A$7:$R$65536,IN_DTK!R$5,0))=FALSE,VLOOKUP($A146,DSSV!$A$7:$R$65536,IN_DTK!R$5,0),"")</f>
        <v>Không</v>
      </c>
      <c r="S146" s="247">
        <f>IF(ISNA(VLOOKUP($A146,DSSV!$A$7:$R$65536,IN_DTK!S$5,0))=FALSE,VLOOKUP($A146,DSSV!$A$7:$R$65536,IN_DTK!S$5,0),"")</f>
        <v>0</v>
      </c>
    </row>
    <row r="147" spans="1:19" s="213" customFormat="1" ht="20.25" customHeight="1">
      <c r="A147" s="211">
        <v>139</v>
      </c>
      <c r="B147" s="240">
        <f>--SUBTOTAL(2,C$6:C147)</f>
        <v>139</v>
      </c>
      <c r="C147" s="214">
        <f>IF(ISNA(VLOOKUP($A147,DSSV!$A$7:$R$65536,IN_DTK!C$5,0))=FALSE,VLOOKUP($A147,DSSV!$A$7:$R$65536,IN_DTK!C$5,0),"")</f>
        <v>2020345332</v>
      </c>
      <c r="D147" s="243" t="str">
        <f>IF(ISNA(VLOOKUP($A147,DSSV!$A$7:$R$65536,IN_DTK!D$5,0))=FALSE,VLOOKUP($A147,DSSV!$A$7:$R$65536,IN_DTK!D$5,0),"")</f>
        <v>Trần Nguyễn Như</v>
      </c>
      <c r="E147" s="244" t="str">
        <f>IF(ISNA(VLOOKUP($A147,DSSV!$A$7:$R$65536,IN_DTK!E$5,0))=FALSE,VLOOKUP($A147,DSSV!$A$7:$R$65536,IN_DTK!E$5,0),"")</f>
        <v>Ngọc</v>
      </c>
      <c r="F147" s="249" t="str">
        <f>IF(ISNA(VLOOKUP($A147,DSSV!$A$7:$R$65536,IN_DTK!F$5,0))=FALSE,VLOOKUP($A147,DSSV!$A$7:$R$65536,IN_DTK!F$5,0),"")</f>
        <v>MTH 101 W</v>
      </c>
      <c r="G147" s="249" t="str">
        <f>IF(ISNA(VLOOKUP($A147,DSSV!$A$7:$R$65536,IN_DTK!G$5,0))=FALSE,VLOOKUP($A147,DSSV!$A$7:$R$65536,IN_DTK!G$5,0),"")</f>
        <v>K20PSU-DLK</v>
      </c>
      <c r="H147" s="245">
        <f>IF(ISNA(VLOOKUP($A147,DSSV!$A$7:$R$65536,IN_DTK!H$5,0))=FALSE,IF(H$8&lt;&gt;0,VLOOKUP($A147,DSSV!$A$7:$R$65536,IN_DTK!H$5,0),""),"")</f>
        <v>0</v>
      </c>
      <c r="I147" s="245">
        <f>IF(ISNA(VLOOKUP($A147,DSSV!$A$7:$R$65536,IN_DTK!I$5,0))=FALSE,IF(I$8&lt;&gt;0,VLOOKUP($A147,DSSV!$A$7:$R$65536,IN_DTK!I$5,0),""),"")</f>
        <v>0</v>
      </c>
      <c r="J147" s="245">
        <f>IF(ISNA(VLOOKUP($A147,DSSV!$A$7:$R$65536,IN_DTK!J$5,0))=FALSE,IF(J$8&lt;&gt;0,VLOOKUP($A147,DSSV!$A$7:$R$65536,IN_DTK!J$5,0),""),"")</f>
        <v>0</v>
      </c>
      <c r="K147" s="245">
        <f>IF(ISNA(VLOOKUP($A147,DSSV!$A$7:$R$65536,IN_DTK!K$5,0))=FALSE,IF(K$8&lt;&gt;0,VLOOKUP($A147,DSSV!$A$7:$R$65536,IN_DTK!K$5,0),""),"")</f>
        <v>0</v>
      </c>
      <c r="L147" s="245">
        <f>IF(ISNA(VLOOKUP($A147,DSSV!$A$7:$R$65536,IN_DTK!L$5,0))=FALSE,IF(L$8&lt;&gt;0,VLOOKUP($A147,DSSV!$A$7:$R$65536,IN_DTK!L$5,0),""),"")</f>
        <v>0</v>
      </c>
      <c r="M147" s="245">
        <f>IF(ISNA(VLOOKUP($A147,DSSV!$A$7:$R$65536,IN_DTK!M$5,0))=FALSE,IF(M$8&lt;&gt;0,VLOOKUP($A147,DSSV!$A$7:$R$65536,IN_DTK!M$5,0),""),"")</f>
        <v>0</v>
      </c>
      <c r="N147" s="245">
        <f>IF(ISNA(VLOOKUP($A147,DSSV!$A$7:$R$65536,IN_DTK!N$5,0))=FALSE,IF(N$8&lt;&gt;0,VLOOKUP($A147,DSSV!$A$7:$R$65536,IN_DTK!N$5,0),""),"")</f>
        <v>0</v>
      </c>
      <c r="O147" s="245">
        <f>IF(ISNA(VLOOKUP($A147,DSSV!$A$7:$R$65536,IN_DTK!O$5,0))=FALSE,IF(O$8&lt;&gt;0,VLOOKUP($A147,DSSV!$A$7:$R$65536,IN_DTK!O$5,0),""),"")</f>
        <v>0</v>
      </c>
      <c r="P147" s="245">
        <f>IF(ISNA(VLOOKUP($A147,DSSV!$A$7:$R$65536,IN_DTK!P$5,0))=FALSE,IF(P$8&lt;&gt;0,VLOOKUP($A147,DSSV!$A$7:$R$65536,IN_DTK!P$5,0),""),"")</f>
        <v>0</v>
      </c>
      <c r="Q147" s="246">
        <f>IF(ISNA(VLOOKUP($A147,DSSV!$A$7:$R$65536,IN_DTK!Q$5,0))=FALSE,VLOOKUP($A147,DSSV!$A$7:$R$65536,IN_DTK!Q$5,0),"")</f>
        <v>0</v>
      </c>
      <c r="R147" s="237" t="str">
        <f>IF(ISNA(VLOOKUP($A147,DSSV!$A$7:$R$65536,IN_DTK!R$5,0))=FALSE,VLOOKUP($A147,DSSV!$A$7:$R$65536,IN_DTK!R$5,0),"")</f>
        <v>Không</v>
      </c>
      <c r="S147" s="247" t="str">
        <f>IF(ISNA(VLOOKUP($A147,DSSV!$A$7:$R$65536,IN_DTK!S$5,0))=FALSE,VLOOKUP($A147,DSSV!$A$7:$R$65536,IN_DTK!S$5,0),"")</f>
        <v>Nợ LP</v>
      </c>
    </row>
    <row r="148" spans="1:19" s="213" customFormat="1" ht="20.25" customHeight="1">
      <c r="A148" s="211">
        <v>140</v>
      </c>
      <c r="B148" s="240">
        <f>--SUBTOTAL(2,C$6:C148)</f>
        <v>140</v>
      </c>
      <c r="C148" s="214">
        <f>IF(ISNA(VLOOKUP($A148,DSSV!$A$7:$R$65536,IN_DTK!C$5,0))=FALSE,VLOOKUP($A148,DSSV!$A$7:$R$65536,IN_DTK!C$5,0),"")</f>
        <v>2020726504</v>
      </c>
      <c r="D148" s="243" t="str">
        <f>IF(ISNA(VLOOKUP($A148,DSSV!$A$7:$R$65536,IN_DTK!D$5,0))=FALSE,VLOOKUP($A148,DSSV!$A$7:$R$65536,IN_DTK!D$5,0),"")</f>
        <v>Trần Thị Bảo</v>
      </c>
      <c r="E148" s="244" t="str">
        <f>IF(ISNA(VLOOKUP($A148,DSSV!$A$7:$R$65536,IN_DTK!E$5,0))=FALSE,VLOOKUP($A148,DSSV!$A$7:$R$65536,IN_DTK!E$5,0),"")</f>
        <v>Ngọc</v>
      </c>
      <c r="F148" s="249" t="str">
        <f>IF(ISNA(VLOOKUP($A148,DSSV!$A$7:$R$65536,IN_DTK!F$5,0))=FALSE,VLOOKUP($A148,DSSV!$A$7:$R$65536,IN_DTK!F$5,0),"")</f>
        <v>MTH 101 U</v>
      </c>
      <c r="G148" s="249" t="str">
        <f>IF(ISNA(VLOOKUP($A148,DSSV!$A$7:$R$65536,IN_DTK!G$5,0))=FALSE,VLOOKUP($A148,DSSV!$A$7:$R$65536,IN_DTK!G$5,0),"")</f>
        <v>K20PSU-DLK</v>
      </c>
      <c r="H148" s="245">
        <f>IF(ISNA(VLOOKUP($A148,DSSV!$A$7:$R$65536,IN_DTK!H$5,0))=FALSE,IF(H$8&lt;&gt;0,VLOOKUP($A148,DSSV!$A$7:$R$65536,IN_DTK!H$5,0),""),"")</f>
        <v>0</v>
      </c>
      <c r="I148" s="245">
        <f>IF(ISNA(VLOOKUP($A148,DSSV!$A$7:$R$65536,IN_DTK!I$5,0))=FALSE,IF(I$8&lt;&gt;0,VLOOKUP($A148,DSSV!$A$7:$R$65536,IN_DTK!I$5,0),""),"")</f>
        <v>0</v>
      </c>
      <c r="J148" s="245">
        <f>IF(ISNA(VLOOKUP($A148,DSSV!$A$7:$R$65536,IN_DTK!J$5,0))=FALSE,IF(J$8&lt;&gt;0,VLOOKUP($A148,DSSV!$A$7:$R$65536,IN_DTK!J$5,0),""),"")</f>
        <v>0</v>
      </c>
      <c r="K148" s="245">
        <f>IF(ISNA(VLOOKUP($A148,DSSV!$A$7:$R$65536,IN_DTK!K$5,0))=FALSE,IF(K$8&lt;&gt;0,VLOOKUP($A148,DSSV!$A$7:$R$65536,IN_DTK!K$5,0),""),"")</f>
        <v>0</v>
      </c>
      <c r="L148" s="245">
        <f>IF(ISNA(VLOOKUP($A148,DSSV!$A$7:$R$65536,IN_DTK!L$5,0))=FALSE,IF(L$8&lt;&gt;0,VLOOKUP($A148,DSSV!$A$7:$R$65536,IN_DTK!L$5,0),""),"")</f>
        <v>0</v>
      </c>
      <c r="M148" s="245">
        <f>IF(ISNA(VLOOKUP($A148,DSSV!$A$7:$R$65536,IN_DTK!M$5,0))=FALSE,IF(M$8&lt;&gt;0,VLOOKUP($A148,DSSV!$A$7:$R$65536,IN_DTK!M$5,0),""),"")</f>
        <v>0</v>
      </c>
      <c r="N148" s="245">
        <f>IF(ISNA(VLOOKUP($A148,DSSV!$A$7:$R$65536,IN_DTK!N$5,0))=FALSE,IF(N$8&lt;&gt;0,VLOOKUP($A148,DSSV!$A$7:$R$65536,IN_DTK!N$5,0),""),"")</f>
        <v>0</v>
      </c>
      <c r="O148" s="245">
        <f>IF(ISNA(VLOOKUP($A148,DSSV!$A$7:$R$65536,IN_DTK!O$5,0))=FALSE,IF(O$8&lt;&gt;0,VLOOKUP($A148,DSSV!$A$7:$R$65536,IN_DTK!O$5,0),""),"")</f>
        <v>0</v>
      </c>
      <c r="P148" s="245">
        <f>IF(ISNA(VLOOKUP($A148,DSSV!$A$7:$R$65536,IN_DTK!P$5,0))=FALSE,IF(P$8&lt;&gt;0,VLOOKUP($A148,DSSV!$A$7:$R$65536,IN_DTK!P$5,0),""),"")</f>
        <v>0</v>
      </c>
      <c r="Q148" s="246">
        <f>IF(ISNA(VLOOKUP($A148,DSSV!$A$7:$R$65536,IN_DTK!Q$5,0))=FALSE,VLOOKUP($A148,DSSV!$A$7:$R$65536,IN_DTK!Q$5,0),"")</f>
        <v>0</v>
      </c>
      <c r="R148" s="237" t="str">
        <f>IF(ISNA(VLOOKUP($A148,DSSV!$A$7:$R$65536,IN_DTK!R$5,0))=FALSE,VLOOKUP($A148,DSSV!$A$7:$R$65536,IN_DTK!R$5,0),"")</f>
        <v>Không</v>
      </c>
      <c r="S148" s="247">
        <f>IF(ISNA(VLOOKUP($A148,DSSV!$A$7:$R$65536,IN_DTK!S$5,0))=FALSE,VLOOKUP($A148,DSSV!$A$7:$R$65536,IN_DTK!S$5,0),"")</f>
        <v>0</v>
      </c>
    </row>
    <row r="149" spans="1:19" s="213" customFormat="1" ht="20.25" customHeight="1">
      <c r="A149" s="211">
        <v>141</v>
      </c>
      <c r="B149" s="240">
        <f>--SUBTOTAL(2,C$6:C149)</f>
        <v>141</v>
      </c>
      <c r="C149" s="214">
        <f>IF(ISNA(VLOOKUP($A149,DSSV!$A$7:$R$65536,IN_DTK!C$5,0))=FALSE,VLOOKUP($A149,DSSV!$A$7:$R$65536,IN_DTK!C$5,0),"")</f>
        <v>2020714780</v>
      </c>
      <c r="D149" s="243" t="str">
        <f>IF(ISNA(VLOOKUP($A149,DSSV!$A$7:$R$65536,IN_DTK!D$5,0))=FALSE,VLOOKUP($A149,DSSV!$A$7:$R$65536,IN_DTK!D$5,0),"")</f>
        <v>Trần Thị Như</v>
      </c>
      <c r="E149" s="244" t="str">
        <f>IF(ISNA(VLOOKUP($A149,DSSV!$A$7:$R$65536,IN_DTK!E$5,0))=FALSE,VLOOKUP($A149,DSSV!$A$7:$R$65536,IN_DTK!E$5,0),"")</f>
        <v>Ngọc</v>
      </c>
      <c r="F149" s="249" t="str">
        <f>IF(ISNA(VLOOKUP($A149,DSSV!$A$7:$R$65536,IN_DTK!F$5,0))=FALSE,VLOOKUP($A149,DSSV!$A$7:$R$65536,IN_DTK!F$5,0),"")</f>
        <v>MTH 101 E</v>
      </c>
      <c r="G149" s="249" t="str">
        <f>IF(ISNA(VLOOKUP($A149,DSSV!$A$7:$R$65536,IN_DTK!G$5,0))=FALSE,VLOOKUP($A149,DSSV!$A$7:$R$65536,IN_DTK!G$5,0),"")</f>
        <v>K20DLK</v>
      </c>
      <c r="H149" s="245">
        <f>IF(ISNA(VLOOKUP($A149,DSSV!$A$7:$R$65536,IN_DTK!H$5,0))=FALSE,IF(H$8&lt;&gt;0,VLOOKUP($A149,DSSV!$A$7:$R$65536,IN_DTK!H$5,0),""),"")</f>
        <v>0</v>
      </c>
      <c r="I149" s="245">
        <f>IF(ISNA(VLOOKUP($A149,DSSV!$A$7:$R$65536,IN_DTK!I$5,0))=FALSE,IF(I$8&lt;&gt;0,VLOOKUP($A149,DSSV!$A$7:$R$65536,IN_DTK!I$5,0),""),"")</f>
        <v>0</v>
      </c>
      <c r="J149" s="245">
        <f>IF(ISNA(VLOOKUP($A149,DSSV!$A$7:$R$65536,IN_DTK!J$5,0))=FALSE,IF(J$8&lt;&gt;0,VLOOKUP($A149,DSSV!$A$7:$R$65536,IN_DTK!J$5,0),""),"")</f>
        <v>0</v>
      </c>
      <c r="K149" s="245">
        <f>IF(ISNA(VLOOKUP($A149,DSSV!$A$7:$R$65536,IN_DTK!K$5,0))=FALSE,IF(K$8&lt;&gt;0,VLOOKUP($A149,DSSV!$A$7:$R$65536,IN_DTK!K$5,0),""),"")</f>
        <v>0</v>
      </c>
      <c r="L149" s="245">
        <f>IF(ISNA(VLOOKUP($A149,DSSV!$A$7:$R$65536,IN_DTK!L$5,0))=FALSE,IF(L$8&lt;&gt;0,VLOOKUP($A149,DSSV!$A$7:$R$65536,IN_DTK!L$5,0),""),"")</f>
        <v>0</v>
      </c>
      <c r="M149" s="245">
        <f>IF(ISNA(VLOOKUP($A149,DSSV!$A$7:$R$65536,IN_DTK!M$5,0))=FALSE,IF(M$8&lt;&gt;0,VLOOKUP($A149,DSSV!$A$7:$R$65536,IN_DTK!M$5,0),""),"")</f>
        <v>0</v>
      </c>
      <c r="N149" s="245">
        <f>IF(ISNA(VLOOKUP($A149,DSSV!$A$7:$R$65536,IN_DTK!N$5,0))=FALSE,IF(N$8&lt;&gt;0,VLOOKUP($A149,DSSV!$A$7:$R$65536,IN_DTK!N$5,0),""),"")</f>
        <v>0</v>
      </c>
      <c r="O149" s="245">
        <f>IF(ISNA(VLOOKUP($A149,DSSV!$A$7:$R$65536,IN_DTK!O$5,0))=FALSE,IF(O$8&lt;&gt;0,VLOOKUP($A149,DSSV!$A$7:$R$65536,IN_DTK!O$5,0),""),"")</f>
        <v>0</v>
      </c>
      <c r="P149" s="245">
        <f>IF(ISNA(VLOOKUP($A149,DSSV!$A$7:$R$65536,IN_DTK!P$5,0))=FALSE,IF(P$8&lt;&gt;0,VLOOKUP($A149,DSSV!$A$7:$R$65536,IN_DTK!P$5,0),""),"")</f>
        <v>0</v>
      </c>
      <c r="Q149" s="246">
        <f>IF(ISNA(VLOOKUP($A149,DSSV!$A$7:$R$65536,IN_DTK!Q$5,0))=FALSE,VLOOKUP($A149,DSSV!$A$7:$R$65536,IN_DTK!Q$5,0),"")</f>
        <v>0</v>
      </c>
      <c r="R149" s="237" t="str">
        <f>IF(ISNA(VLOOKUP($A149,DSSV!$A$7:$R$65536,IN_DTK!R$5,0))=FALSE,VLOOKUP($A149,DSSV!$A$7:$R$65536,IN_DTK!R$5,0),"")</f>
        <v>Không</v>
      </c>
      <c r="S149" s="247" t="str">
        <f>IF(ISNA(VLOOKUP($A149,DSSV!$A$7:$R$65536,IN_DTK!S$5,0))=FALSE,VLOOKUP($A149,DSSV!$A$7:$R$65536,IN_DTK!S$5,0),"")</f>
        <v>Nợ LP, HP</v>
      </c>
    </row>
    <row r="150" spans="1:19" s="213" customFormat="1" ht="20.25" customHeight="1">
      <c r="A150" s="211">
        <v>142</v>
      </c>
      <c r="B150" s="240">
        <f>--SUBTOTAL(2,C$6:C150)</f>
        <v>142</v>
      </c>
      <c r="C150" s="214">
        <f>IF(ISNA(VLOOKUP($A150,DSSV!$A$7:$R$65536,IN_DTK!C$5,0))=FALSE,VLOOKUP($A150,DSSV!$A$7:$R$65536,IN_DTK!C$5,0),"")</f>
        <v>2020345385</v>
      </c>
      <c r="D150" s="243" t="str">
        <f>IF(ISNA(VLOOKUP($A150,DSSV!$A$7:$R$65536,IN_DTK!D$5,0))=FALSE,VLOOKUP($A150,DSSV!$A$7:$R$65536,IN_DTK!D$5,0),"")</f>
        <v>Huỳnh Thị Nhật</v>
      </c>
      <c r="E150" s="244" t="str">
        <f>IF(ISNA(VLOOKUP($A150,DSSV!$A$7:$R$65536,IN_DTK!E$5,0))=FALSE,VLOOKUP($A150,DSSV!$A$7:$R$65536,IN_DTK!E$5,0),"")</f>
        <v>Nguyên</v>
      </c>
      <c r="F150" s="249" t="str">
        <f>IF(ISNA(VLOOKUP($A150,DSSV!$A$7:$R$65536,IN_DTK!F$5,0))=FALSE,VLOOKUP($A150,DSSV!$A$7:$R$65536,IN_DTK!F$5,0),"")</f>
        <v>MTH 101 W</v>
      </c>
      <c r="G150" s="249" t="str">
        <f>IF(ISNA(VLOOKUP($A150,DSSV!$A$7:$R$65536,IN_DTK!G$5,0))=FALSE,VLOOKUP($A150,DSSV!$A$7:$R$65536,IN_DTK!G$5,0),"")</f>
        <v>K20PSU-DLK</v>
      </c>
      <c r="H150" s="245">
        <f>IF(ISNA(VLOOKUP($A150,DSSV!$A$7:$R$65536,IN_DTK!H$5,0))=FALSE,IF(H$8&lt;&gt;0,VLOOKUP($A150,DSSV!$A$7:$R$65536,IN_DTK!H$5,0),""),"")</f>
        <v>0</v>
      </c>
      <c r="I150" s="245">
        <f>IF(ISNA(VLOOKUP($A150,DSSV!$A$7:$R$65536,IN_DTK!I$5,0))=FALSE,IF(I$8&lt;&gt;0,VLOOKUP($A150,DSSV!$A$7:$R$65536,IN_DTK!I$5,0),""),"")</f>
        <v>0</v>
      </c>
      <c r="J150" s="245">
        <f>IF(ISNA(VLOOKUP($A150,DSSV!$A$7:$R$65536,IN_DTK!J$5,0))=FALSE,IF(J$8&lt;&gt;0,VLOOKUP($A150,DSSV!$A$7:$R$65536,IN_DTK!J$5,0),""),"")</f>
        <v>0</v>
      </c>
      <c r="K150" s="245">
        <f>IF(ISNA(VLOOKUP($A150,DSSV!$A$7:$R$65536,IN_DTK!K$5,0))=FALSE,IF(K$8&lt;&gt;0,VLOOKUP($A150,DSSV!$A$7:$R$65536,IN_DTK!K$5,0),""),"")</f>
        <v>0</v>
      </c>
      <c r="L150" s="245">
        <f>IF(ISNA(VLOOKUP($A150,DSSV!$A$7:$R$65536,IN_DTK!L$5,0))=FALSE,IF(L$8&lt;&gt;0,VLOOKUP($A150,DSSV!$A$7:$R$65536,IN_DTK!L$5,0),""),"")</f>
        <v>0</v>
      </c>
      <c r="M150" s="245">
        <f>IF(ISNA(VLOOKUP($A150,DSSV!$A$7:$R$65536,IN_DTK!M$5,0))=FALSE,IF(M$8&lt;&gt;0,VLOOKUP($A150,DSSV!$A$7:$R$65536,IN_DTK!M$5,0),""),"")</f>
        <v>0</v>
      </c>
      <c r="N150" s="245">
        <f>IF(ISNA(VLOOKUP($A150,DSSV!$A$7:$R$65536,IN_DTK!N$5,0))=FALSE,IF(N$8&lt;&gt;0,VLOOKUP($A150,DSSV!$A$7:$R$65536,IN_DTK!N$5,0),""),"")</f>
        <v>0</v>
      </c>
      <c r="O150" s="245">
        <f>IF(ISNA(VLOOKUP($A150,DSSV!$A$7:$R$65536,IN_DTK!O$5,0))=FALSE,IF(O$8&lt;&gt;0,VLOOKUP($A150,DSSV!$A$7:$R$65536,IN_DTK!O$5,0),""),"")</f>
        <v>0</v>
      </c>
      <c r="P150" s="245">
        <f>IF(ISNA(VLOOKUP($A150,DSSV!$A$7:$R$65536,IN_DTK!P$5,0))=FALSE,IF(P$8&lt;&gt;0,VLOOKUP($A150,DSSV!$A$7:$R$65536,IN_DTK!P$5,0),""),"")</f>
        <v>0</v>
      </c>
      <c r="Q150" s="246">
        <f>IF(ISNA(VLOOKUP($A150,DSSV!$A$7:$R$65536,IN_DTK!Q$5,0))=FALSE,VLOOKUP($A150,DSSV!$A$7:$R$65536,IN_DTK!Q$5,0),"")</f>
        <v>0</v>
      </c>
      <c r="R150" s="237" t="str">
        <f>IF(ISNA(VLOOKUP($A150,DSSV!$A$7:$R$65536,IN_DTK!R$5,0))=FALSE,VLOOKUP($A150,DSSV!$A$7:$R$65536,IN_DTK!R$5,0),"")</f>
        <v>Không</v>
      </c>
      <c r="S150" s="247">
        <f>IF(ISNA(VLOOKUP($A150,DSSV!$A$7:$R$65536,IN_DTK!S$5,0))=FALSE,VLOOKUP($A150,DSSV!$A$7:$R$65536,IN_DTK!S$5,0),"")</f>
        <v>0</v>
      </c>
    </row>
    <row r="151" spans="1:19" s="213" customFormat="1" ht="20.25" customHeight="1">
      <c r="A151" s="211">
        <v>143</v>
      </c>
      <c r="B151" s="240">
        <f>--SUBTOTAL(2,C$6:C151)</f>
        <v>143</v>
      </c>
      <c r="C151" s="214">
        <f>IF(ISNA(VLOOKUP($A151,DSSV!$A$7:$R$65536,IN_DTK!C$5,0))=FALSE,VLOOKUP($A151,DSSV!$A$7:$R$65536,IN_DTK!C$5,0),"")</f>
        <v>2020214207</v>
      </c>
      <c r="D151" s="243" t="str">
        <f>IF(ISNA(VLOOKUP($A151,DSSV!$A$7:$R$65536,IN_DTK!D$5,0))=FALSE,VLOOKUP($A151,DSSV!$A$7:$R$65536,IN_DTK!D$5,0),"")</f>
        <v>Lê Hữu Nhất</v>
      </c>
      <c r="E151" s="244" t="str">
        <f>IF(ISNA(VLOOKUP($A151,DSSV!$A$7:$R$65536,IN_DTK!E$5,0))=FALSE,VLOOKUP($A151,DSSV!$A$7:$R$65536,IN_DTK!E$5,0),"")</f>
        <v>Nguyên</v>
      </c>
      <c r="F151" s="249" t="str">
        <f>IF(ISNA(VLOOKUP($A151,DSSV!$A$7:$R$65536,IN_DTK!F$5,0))=FALSE,VLOOKUP($A151,DSSV!$A$7:$R$65536,IN_DTK!F$5,0),"")</f>
        <v>MTH 101 AG</v>
      </c>
      <c r="G151" s="249" t="str">
        <f>IF(ISNA(VLOOKUP($A151,DSSV!$A$7:$R$65536,IN_DTK!G$5,0))=FALSE,VLOOKUP($A151,DSSV!$A$7:$R$65536,IN_DTK!G$5,0),"")</f>
        <v>K20QTC</v>
      </c>
      <c r="H151" s="245">
        <f>IF(ISNA(VLOOKUP($A151,DSSV!$A$7:$R$65536,IN_DTK!H$5,0))=FALSE,IF(H$8&lt;&gt;0,VLOOKUP($A151,DSSV!$A$7:$R$65536,IN_DTK!H$5,0),""),"")</f>
        <v>0</v>
      </c>
      <c r="I151" s="245">
        <f>IF(ISNA(VLOOKUP($A151,DSSV!$A$7:$R$65536,IN_DTK!I$5,0))=FALSE,IF(I$8&lt;&gt;0,VLOOKUP($A151,DSSV!$A$7:$R$65536,IN_DTK!I$5,0),""),"")</f>
        <v>0</v>
      </c>
      <c r="J151" s="245">
        <f>IF(ISNA(VLOOKUP($A151,DSSV!$A$7:$R$65536,IN_DTK!J$5,0))=FALSE,IF(J$8&lt;&gt;0,VLOOKUP($A151,DSSV!$A$7:$R$65536,IN_DTK!J$5,0),""),"")</f>
        <v>0</v>
      </c>
      <c r="K151" s="245">
        <f>IF(ISNA(VLOOKUP($A151,DSSV!$A$7:$R$65536,IN_DTK!K$5,0))=FALSE,IF(K$8&lt;&gt;0,VLOOKUP($A151,DSSV!$A$7:$R$65536,IN_DTK!K$5,0),""),"")</f>
        <v>0</v>
      </c>
      <c r="L151" s="245">
        <f>IF(ISNA(VLOOKUP($A151,DSSV!$A$7:$R$65536,IN_DTK!L$5,0))=FALSE,IF(L$8&lt;&gt;0,VLOOKUP($A151,DSSV!$A$7:$R$65536,IN_DTK!L$5,0),""),"")</f>
        <v>0</v>
      </c>
      <c r="M151" s="245">
        <f>IF(ISNA(VLOOKUP($A151,DSSV!$A$7:$R$65536,IN_DTK!M$5,0))=FALSE,IF(M$8&lt;&gt;0,VLOOKUP($A151,DSSV!$A$7:$R$65536,IN_DTK!M$5,0),""),"")</f>
        <v>0</v>
      </c>
      <c r="N151" s="245">
        <f>IF(ISNA(VLOOKUP($A151,DSSV!$A$7:$R$65536,IN_DTK!N$5,0))=FALSE,IF(N$8&lt;&gt;0,VLOOKUP($A151,DSSV!$A$7:$R$65536,IN_DTK!N$5,0),""),"")</f>
        <v>0</v>
      </c>
      <c r="O151" s="245">
        <f>IF(ISNA(VLOOKUP($A151,DSSV!$A$7:$R$65536,IN_DTK!O$5,0))=FALSE,IF(O$8&lt;&gt;0,VLOOKUP($A151,DSSV!$A$7:$R$65536,IN_DTK!O$5,0),""),"")</f>
        <v>0</v>
      </c>
      <c r="P151" s="245">
        <f>IF(ISNA(VLOOKUP($A151,DSSV!$A$7:$R$65536,IN_DTK!P$5,0))=FALSE,IF(P$8&lt;&gt;0,VLOOKUP($A151,DSSV!$A$7:$R$65536,IN_DTK!P$5,0),""),"")</f>
        <v>0</v>
      </c>
      <c r="Q151" s="246">
        <f>IF(ISNA(VLOOKUP($A151,DSSV!$A$7:$R$65536,IN_DTK!Q$5,0))=FALSE,VLOOKUP($A151,DSSV!$A$7:$R$65536,IN_DTK!Q$5,0),"")</f>
        <v>0</v>
      </c>
      <c r="R151" s="237" t="str">
        <f>IF(ISNA(VLOOKUP($A151,DSSV!$A$7:$R$65536,IN_DTK!R$5,0))=FALSE,VLOOKUP($A151,DSSV!$A$7:$R$65536,IN_DTK!R$5,0),"")</f>
        <v>Không</v>
      </c>
      <c r="S151" s="247">
        <f>IF(ISNA(VLOOKUP($A151,DSSV!$A$7:$R$65536,IN_DTK!S$5,0))=FALSE,VLOOKUP($A151,DSSV!$A$7:$R$65536,IN_DTK!S$5,0),"")</f>
        <v>0</v>
      </c>
    </row>
    <row r="152" spans="1:19" s="213" customFormat="1" ht="20.25" customHeight="1">
      <c r="A152" s="211">
        <v>144</v>
      </c>
      <c r="B152" s="240">
        <f>--SUBTOTAL(2,C$6:C152)</f>
        <v>144</v>
      </c>
      <c r="C152" s="214">
        <f>IF(ISNA(VLOOKUP($A152,DSSV!$A$7:$R$65536,IN_DTK!C$5,0))=FALSE,VLOOKUP($A152,DSSV!$A$7:$R$65536,IN_DTK!C$5,0),"")</f>
        <v>2020216231</v>
      </c>
      <c r="D152" s="243" t="str">
        <f>IF(ISNA(VLOOKUP($A152,DSSV!$A$7:$R$65536,IN_DTK!D$5,0))=FALSE,VLOOKUP($A152,DSSV!$A$7:$R$65536,IN_DTK!D$5,0),"")</f>
        <v>Lê Phan Linh</v>
      </c>
      <c r="E152" s="244" t="str">
        <f>IF(ISNA(VLOOKUP($A152,DSSV!$A$7:$R$65536,IN_DTK!E$5,0))=FALSE,VLOOKUP($A152,DSSV!$A$7:$R$65536,IN_DTK!E$5,0),"")</f>
        <v>Nguyên</v>
      </c>
      <c r="F152" s="249" t="str">
        <f>IF(ISNA(VLOOKUP($A152,DSSV!$A$7:$R$65536,IN_DTK!F$5,0))=FALSE,VLOOKUP($A152,DSSV!$A$7:$R$65536,IN_DTK!F$5,0),"")</f>
        <v>MTH 101 A</v>
      </c>
      <c r="G152" s="249" t="str">
        <f>IF(ISNA(VLOOKUP($A152,DSSV!$A$7:$R$65536,IN_DTK!G$5,0))=FALSE,VLOOKUP($A152,DSSV!$A$7:$R$65536,IN_DTK!G$5,0),"")</f>
        <v>K20CMU-TTT</v>
      </c>
      <c r="H152" s="245">
        <f>IF(ISNA(VLOOKUP($A152,DSSV!$A$7:$R$65536,IN_DTK!H$5,0))=FALSE,IF(H$8&lt;&gt;0,VLOOKUP($A152,DSSV!$A$7:$R$65536,IN_DTK!H$5,0),""),"")</f>
        <v>0</v>
      </c>
      <c r="I152" s="245">
        <f>IF(ISNA(VLOOKUP($A152,DSSV!$A$7:$R$65536,IN_DTK!I$5,0))=FALSE,IF(I$8&lt;&gt;0,VLOOKUP($A152,DSSV!$A$7:$R$65536,IN_DTK!I$5,0),""),"")</f>
        <v>0</v>
      </c>
      <c r="J152" s="245">
        <f>IF(ISNA(VLOOKUP($A152,DSSV!$A$7:$R$65536,IN_DTK!J$5,0))=FALSE,IF(J$8&lt;&gt;0,VLOOKUP($A152,DSSV!$A$7:$R$65536,IN_DTK!J$5,0),""),"")</f>
        <v>0</v>
      </c>
      <c r="K152" s="245">
        <f>IF(ISNA(VLOOKUP($A152,DSSV!$A$7:$R$65536,IN_DTK!K$5,0))=FALSE,IF(K$8&lt;&gt;0,VLOOKUP($A152,DSSV!$A$7:$R$65536,IN_DTK!K$5,0),""),"")</f>
        <v>0</v>
      </c>
      <c r="L152" s="245">
        <f>IF(ISNA(VLOOKUP($A152,DSSV!$A$7:$R$65536,IN_DTK!L$5,0))=FALSE,IF(L$8&lt;&gt;0,VLOOKUP($A152,DSSV!$A$7:$R$65536,IN_DTK!L$5,0),""),"")</f>
        <v>0</v>
      </c>
      <c r="M152" s="245">
        <f>IF(ISNA(VLOOKUP($A152,DSSV!$A$7:$R$65536,IN_DTK!M$5,0))=FALSE,IF(M$8&lt;&gt;0,VLOOKUP($A152,DSSV!$A$7:$R$65536,IN_DTK!M$5,0),""),"")</f>
        <v>0</v>
      </c>
      <c r="N152" s="245">
        <f>IF(ISNA(VLOOKUP($A152,DSSV!$A$7:$R$65536,IN_DTK!N$5,0))=FALSE,IF(N$8&lt;&gt;0,VLOOKUP($A152,DSSV!$A$7:$R$65536,IN_DTK!N$5,0),""),"")</f>
        <v>0</v>
      </c>
      <c r="O152" s="245">
        <f>IF(ISNA(VLOOKUP($A152,DSSV!$A$7:$R$65536,IN_DTK!O$5,0))=FALSE,IF(O$8&lt;&gt;0,VLOOKUP($A152,DSSV!$A$7:$R$65536,IN_DTK!O$5,0),""),"")</f>
        <v>0</v>
      </c>
      <c r="P152" s="245">
        <f>IF(ISNA(VLOOKUP($A152,DSSV!$A$7:$R$65536,IN_DTK!P$5,0))=FALSE,IF(P$8&lt;&gt;0,VLOOKUP($A152,DSSV!$A$7:$R$65536,IN_DTK!P$5,0),""),"")</f>
        <v>0</v>
      </c>
      <c r="Q152" s="246">
        <f>IF(ISNA(VLOOKUP($A152,DSSV!$A$7:$R$65536,IN_DTK!Q$5,0))=FALSE,VLOOKUP($A152,DSSV!$A$7:$R$65536,IN_DTK!Q$5,0),"")</f>
        <v>0</v>
      </c>
      <c r="R152" s="237" t="str">
        <f>IF(ISNA(VLOOKUP($A152,DSSV!$A$7:$R$65536,IN_DTK!R$5,0))=FALSE,VLOOKUP($A152,DSSV!$A$7:$R$65536,IN_DTK!R$5,0),"")</f>
        <v>Không</v>
      </c>
      <c r="S152" s="247">
        <f>IF(ISNA(VLOOKUP($A152,DSSV!$A$7:$R$65536,IN_DTK!S$5,0))=FALSE,VLOOKUP($A152,DSSV!$A$7:$R$65536,IN_DTK!S$5,0),"")</f>
        <v>0</v>
      </c>
    </row>
    <row r="153" spans="1:19" s="213" customFormat="1" ht="20.25" customHeight="1">
      <c r="A153" s="211">
        <v>145</v>
      </c>
      <c r="B153" s="240">
        <f>--SUBTOTAL(2,C$6:C153)</f>
        <v>145</v>
      </c>
      <c r="C153" s="214">
        <f>IF(ISNA(VLOOKUP($A153,DSSV!$A$7:$R$65536,IN_DTK!C$5,0))=FALSE,VLOOKUP($A153,DSSV!$A$7:$R$65536,IN_DTK!C$5,0),"")</f>
        <v>2020324312</v>
      </c>
      <c r="D153" s="243" t="str">
        <f>IF(ISNA(VLOOKUP($A153,DSSV!$A$7:$R$65536,IN_DTK!D$5,0))=FALSE,VLOOKUP($A153,DSSV!$A$7:$R$65536,IN_DTK!D$5,0),"")</f>
        <v>Nguyễn Thị Thảo</v>
      </c>
      <c r="E153" s="244" t="str">
        <f>IF(ISNA(VLOOKUP($A153,DSSV!$A$7:$R$65536,IN_DTK!E$5,0))=FALSE,VLOOKUP($A153,DSSV!$A$7:$R$65536,IN_DTK!E$5,0),"")</f>
        <v>Nguyên</v>
      </c>
      <c r="F153" s="249" t="str">
        <f>IF(ISNA(VLOOKUP($A153,DSSV!$A$7:$R$65536,IN_DTK!F$5,0))=FALSE,VLOOKUP($A153,DSSV!$A$7:$R$65536,IN_DTK!F$5,0),"")</f>
        <v>MTH 101 U</v>
      </c>
      <c r="G153" s="249" t="str">
        <f>IF(ISNA(VLOOKUP($A153,DSSV!$A$7:$R$65536,IN_DTK!G$5,0))=FALSE,VLOOKUP($A153,DSSV!$A$7:$R$65536,IN_DTK!G$5,0),"")</f>
        <v>K20PSU-DLK</v>
      </c>
      <c r="H153" s="245">
        <f>IF(ISNA(VLOOKUP($A153,DSSV!$A$7:$R$65536,IN_DTK!H$5,0))=FALSE,IF(H$8&lt;&gt;0,VLOOKUP($A153,DSSV!$A$7:$R$65536,IN_DTK!H$5,0),""),"")</f>
        <v>0</v>
      </c>
      <c r="I153" s="245">
        <f>IF(ISNA(VLOOKUP($A153,DSSV!$A$7:$R$65536,IN_DTK!I$5,0))=FALSE,IF(I$8&lt;&gt;0,VLOOKUP($A153,DSSV!$A$7:$R$65536,IN_DTK!I$5,0),""),"")</f>
        <v>0</v>
      </c>
      <c r="J153" s="245">
        <f>IF(ISNA(VLOOKUP($A153,DSSV!$A$7:$R$65536,IN_DTK!J$5,0))=FALSE,IF(J$8&lt;&gt;0,VLOOKUP($A153,DSSV!$A$7:$R$65536,IN_DTK!J$5,0),""),"")</f>
        <v>0</v>
      </c>
      <c r="K153" s="245">
        <f>IF(ISNA(VLOOKUP($A153,DSSV!$A$7:$R$65536,IN_DTK!K$5,0))=FALSE,IF(K$8&lt;&gt;0,VLOOKUP($A153,DSSV!$A$7:$R$65536,IN_DTK!K$5,0),""),"")</f>
        <v>0</v>
      </c>
      <c r="L153" s="245">
        <f>IF(ISNA(VLOOKUP($A153,DSSV!$A$7:$R$65536,IN_DTK!L$5,0))=FALSE,IF(L$8&lt;&gt;0,VLOOKUP($A153,DSSV!$A$7:$R$65536,IN_DTK!L$5,0),""),"")</f>
        <v>0</v>
      </c>
      <c r="M153" s="245">
        <f>IF(ISNA(VLOOKUP($A153,DSSV!$A$7:$R$65536,IN_DTK!M$5,0))=FALSE,IF(M$8&lt;&gt;0,VLOOKUP($A153,DSSV!$A$7:$R$65536,IN_DTK!M$5,0),""),"")</f>
        <v>0</v>
      </c>
      <c r="N153" s="245">
        <f>IF(ISNA(VLOOKUP($A153,DSSV!$A$7:$R$65536,IN_DTK!N$5,0))=FALSE,IF(N$8&lt;&gt;0,VLOOKUP($A153,DSSV!$A$7:$R$65536,IN_DTK!N$5,0),""),"")</f>
        <v>0</v>
      </c>
      <c r="O153" s="245">
        <f>IF(ISNA(VLOOKUP($A153,DSSV!$A$7:$R$65536,IN_DTK!O$5,0))=FALSE,IF(O$8&lt;&gt;0,VLOOKUP($A153,DSSV!$A$7:$R$65536,IN_DTK!O$5,0),""),"")</f>
        <v>0</v>
      </c>
      <c r="P153" s="245">
        <f>IF(ISNA(VLOOKUP($A153,DSSV!$A$7:$R$65536,IN_DTK!P$5,0))=FALSE,IF(P$8&lt;&gt;0,VLOOKUP($A153,DSSV!$A$7:$R$65536,IN_DTK!P$5,0),""),"")</f>
        <v>0</v>
      </c>
      <c r="Q153" s="246">
        <f>IF(ISNA(VLOOKUP($A153,DSSV!$A$7:$R$65536,IN_DTK!Q$5,0))=FALSE,VLOOKUP($A153,DSSV!$A$7:$R$65536,IN_DTK!Q$5,0),"")</f>
        <v>0</v>
      </c>
      <c r="R153" s="237" t="str">
        <f>IF(ISNA(VLOOKUP($A153,DSSV!$A$7:$R$65536,IN_DTK!R$5,0))=FALSE,VLOOKUP($A153,DSSV!$A$7:$R$65536,IN_DTK!R$5,0),"")</f>
        <v>Không</v>
      </c>
      <c r="S153" s="247" t="str">
        <f>IF(ISNA(VLOOKUP($A153,DSSV!$A$7:$R$65536,IN_DTK!S$5,0))=FALSE,VLOOKUP($A153,DSSV!$A$7:$R$65536,IN_DTK!S$5,0),"")</f>
        <v>Nợ LP</v>
      </c>
    </row>
    <row r="154" spans="1:19" s="213" customFormat="1" ht="20.25" customHeight="1">
      <c r="A154" s="211">
        <v>146</v>
      </c>
      <c r="B154" s="240">
        <f>--SUBTOTAL(2,C$6:C154)</f>
        <v>146</v>
      </c>
      <c r="C154" s="214">
        <f>IF(ISNA(VLOOKUP($A154,DSSV!$A$7:$R$65536,IN_DTK!C$5,0))=FALSE,VLOOKUP($A154,DSSV!$A$7:$R$65536,IN_DTK!C$5,0),"")</f>
        <v>2020714163</v>
      </c>
      <c r="D154" s="243" t="str">
        <f>IF(ISNA(VLOOKUP($A154,DSSV!$A$7:$R$65536,IN_DTK!D$5,0))=FALSE,VLOOKUP($A154,DSSV!$A$7:$R$65536,IN_DTK!D$5,0),"")</f>
        <v>Phan Lê Khánh</v>
      </c>
      <c r="E154" s="244" t="str">
        <f>IF(ISNA(VLOOKUP($A154,DSSV!$A$7:$R$65536,IN_DTK!E$5,0))=FALSE,VLOOKUP($A154,DSSV!$A$7:$R$65536,IN_DTK!E$5,0),"")</f>
        <v>Nguyên</v>
      </c>
      <c r="F154" s="249" t="str">
        <f>IF(ISNA(VLOOKUP($A154,DSSV!$A$7:$R$65536,IN_DTK!F$5,0))=FALSE,VLOOKUP($A154,DSSV!$A$7:$R$65536,IN_DTK!F$5,0),"")</f>
        <v>MTH 101 C</v>
      </c>
      <c r="G154" s="249" t="str">
        <f>IF(ISNA(VLOOKUP($A154,DSSV!$A$7:$R$65536,IN_DTK!G$5,0))=FALSE,VLOOKUP($A154,DSSV!$A$7:$R$65536,IN_DTK!G$5,0),"")</f>
        <v>K20DLK</v>
      </c>
      <c r="H154" s="245">
        <f>IF(ISNA(VLOOKUP($A154,DSSV!$A$7:$R$65536,IN_DTK!H$5,0))=FALSE,IF(H$8&lt;&gt;0,VLOOKUP($A154,DSSV!$A$7:$R$65536,IN_DTK!H$5,0),""),"")</f>
        <v>0</v>
      </c>
      <c r="I154" s="245">
        <f>IF(ISNA(VLOOKUP($A154,DSSV!$A$7:$R$65536,IN_DTK!I$5,0))=FALSE,IF(I$8&lt;&gt;0,VLOOKUP($A154,DSSV!$A$7:$R$65536,IN_DTK!I$5,0),""),"")</f>
        <v>0</v>
      </c>
      <c r="J154" s="245">
        <f>IF(ISNA(VLOOKUP($A154,DSSV!$A$7:$R$65536,IN_DTK!J$5,0))=FALSE,IF(J$8&lt;&gt;0,VLOOKUP($A154,DSSV!$A$7:$R$65536,IN_DTK!J$5,0),""),"")</f>
        <v>0</v>
      </c>
      <c r="K154" s="245">
        <f>IF(ISNA(VLOOKUP($A154,DSSV!$A$7:$R$65536,IN_DTK!K$5,0))=FALSE,IF(K$8&lt;&gt;0,VLOOKUP($A154,DSSV!$A$7:$R$65536,IN_DTK!K$5,0),""),"")</f>
        <v>0</v>
      </c>
      <c r="L154" s="245">
        <f>IF(ISNA(VLOOKUP($A154,DSSV!$A$7:$R$65536,IN_DTK!L$5,0))=FALSE,IF(L$8&lt;&gt;0,VLOOKUP($A154,DSSV!$A$7:$R$65536,IN_DTK!L$5,0),""),"")</f>
        <v>0</v>
      </c>
      <c r="M154" s="245">
        <f>IF(ISNA(VLOOKUP($A154,DSSV!$A$7:$R$65536,IN_DTK!M$5,0))=FALSE,IF(M$8&lt;&gt;0,VLOOKUP($A154,DSSV!$A$7:$R$65536,IN_DTK!M$5,0),""),"")</f>
        <v>0</v>
      </c>
      <c r="N154" s="245">
        <f>IF(ISNA(VLOOKUP($A154,DSSV!$A$7:$R$65536,IN_DTK!N$5,0))=FALSE,IF(N$8&lt;&gt;0,VLOOKUP($A154,DSSV!$A$7:$R$65536,IN_DTK!N$5,0),""),"")</f>
        <v>0</v>
      </c>
      <c r="O154" s="245">
        <f>IF(ISNA(VLOOKUP($A154,DSSV!$A$7:$R$65536,IN_DTK!O$5,0))=FALSE,IF(O$8&lt;&gt;0,VLOOKUP($A154,DSSV!$A$7:$R$65536,IN_DTK!O$5,0),""),"")</f>
        <v>0</v>
      </c>
      <c r="P154" s="245">
        <f>IF(ISNA(VLOOKUP($A154,DSSV!$A$7:$R$65536,IN_DTK!P$5,0))=FALSE,IF(P$8&lt;&gt;0,VLOOKUP($A154,DSSV!$A$7:$R$65536,IN_DTK!P$5,0),""),"")</f>
        <v>0</v>
      </c>
      <c r="Q154" s="246">
        <f>IF(ISNA(VLOOKUP($A154,DSSV!$A$7:$R$65536,IN_DTK!Q$5,0))=FALSE,VLOOKUP($A154,DSSV!$A$7:$R$65536,IN_DTK!Q$5,0),"")</f>
        <v>0</v>
      </c>
      <c r="R154" s="237" t="str">
        <f>IF(ISNA(VLOOKUP($A154,DSSV!$A$7:$R$65536,IN_DTK!R$5,0))=FALSE,VLOOKUP($A154,DSSV!$A$7:$R$65536,IN_DTK!R$5,0),"")</f>
        <v>Không</v>
      </c>
      <c r="S154" s="247" t="str">
        <f>IF(ISNA(VLOOKUP($A154,DSSV!$A$7:$R$65536,IN_DTK!S$5,0))=FALSE,VLOOKUP($A154,DSSV!$A$7:$R$65536,IN_DTK!S$5,0),"")</f>
        <v>Nợ LP</v>
      </c>
    </row>
    <row r="155" spans="1:19" s="213" customFormat="1" ht="20.25" customHeight="1">
      <c r="A155" s="211">
        <v>147</v>
      </c>
      <c r="B155" s="240">
        <f>--SUBTOTAL(2,C$6:C155)</f>
        <v>147</v>
      </c>
      <c r="C155" s="214">
        <f>IF(ISNA(VLOOKUP($A155,DSSV!$A$7:$R$65536,IN_DTK!C$5,0))=FALSE,VLOOKUP($A155,DSSV!$A$7:$R$65536,IN_DTK!C$5,0),"")</f>
        <v>2020216627</v>
      </c>
      <c r="D155" s="243" t="str">
        <f>IF(ISNA(VLOOKUP($A155,DSSV!$A$7:$R$65536,IN_DTK!D$5,0))=FALSE,VLOOKUP($A155,DSSV!$A$7:$R$65536,IN_DTK!D$5,0),"")</f>
        <v>Võ Thị Như</v>
      </c>
      <c r="E155" s="244" t="str">
        <f>IF(ISNA(VLOOKUP($A155,DSSV!$A$7:$R$65536,IN_DTK!E$5,0))=FALSE,VLOOKUP($A155,DSSV!$A$7:$R$65536,IN_DTK!E$5,0),"")</f>
        <v>Nguyện</v>
      </c>
      <c r="F155" s="249" t="str">
        <f>IF(ISNA(VLOOKUP($A155,DSSV!$A$7:$R$65536,IN_DTK!F$5,0))=FALSE,VLOOKUP($A155,DSSV!$A$7:$R$65536,IN_DTK!F$5,0),"")</f>
        <v>MTH 101 Y</v>
      </c>
      <c r="G155" s="249" t="str">
        <f>IF(ISNA(VLOOKUP($A155,DSSV!$A$7:$R$65536,IN_DTK!G$5,0))=FALSE,VLOOKUP($A155,DSSV!$A$7:$R$65536,IN_DTK!G$5,0),"")</f>
        <v>K20PSU-QTH</v>
      </c>
      <c r="H155" s="245">
        <f>IF(ISNA(VLOOKUP($A155,DSSV!$A$7:$R$65536,IN_DTK!H$5,0))=FALSE,IF(H$8&lt;&gt;0,VLOOKUP($A155,DSSV!$A$7:$R$65536,IN_DTK!H$5,0),""),"")</f>
        <v>0</v>
      </c>
      <c r="I155" s="245">
        <f>IF(ISNA(VLOOKUP($A155,DSSV!$A$7:$R$65536,IN_DTK!I$5,0))=FALSE,IF(I$8&lt;&gt;0,VLOOKUP($A155,DSSV!$A$7:$R$65536,IN_DTK!I$5,0),""),"")</f>
        <v>0</v>
      </c>
      <c r="J155" s="245">
        <f>IF(ISNA(VLOOKUP($A155,DSSV!$A$7:$R$65536,IN_DTK!J$5,0))=FALSE,IF(J$8&lt;&gt;0,VLOOKUP($A155,DSSV!$A$7:$R$65536,IN_DTK!J$5,0),""),"")</f>
        <v>0</v>
      </c>
      <c r="K155" s="245">
        <f>IF(ISNA(VLOOKUP($A155,DSSV!$A$7:$R$65536,IN_DTK!K$5,0))=FALSE,IF(K$8&lt;&gt;0,VLOOKUP($A155,DSSV!$A$7:$R$65536,IN_DTK!K$5,0),""),"")</f>
        <v>0</v>
      </c>
      <c r="L155" s="245">
        <f>IF(ISNA(VLOOKUP($A155,DSSV!$A$7:$R$65536,IN_DTK!L$5,0))=FALSE,IF(L$8&lt;&gt;0,VLOOKUP($A155,DSSV!$A$7:$R$65536,IN_DTK!L$5,0),""),"")</f>
        <v>0</v>
      </c>
      <c r="M155" s="245">
        <f>IF(ISNA(VLOOKUP($A155,DSSV!$A$7:$R$65536,IN_DTK!M$5,0))=FALSE,IF(M$8&lt;&gt;0,VLOOKUP($A155,DSSV!$A$7:$R$65536,IN_DTK!M$5,0),""),"")</f>
        <v>0</v>
      </c>
      <c r="N155" s="245">
        <f>IF(ISNA(VLOOKUP($A155,DSSV!$A$7:$R$65536,IN_DTK!N$5,0))=FALSE,IF(N$8&lt;&gt;0,VLOOKUP($A155,DSSV!$A$7:$R$65536,IN_DTK!N$5,0),""),"")</f>
        <v>0</v>
      </c>
      <c r="O155" s="245">
        <f>IF(ISNA(VLOOKUP($A155,DSSV!$A$7:$R$65536,IN_DTK!O$5,0))=FALSE,IF(O$8&lt;&gt;0,VLOOKUP($A155,DSSV!$A$7:$R$65536,IN_DTK!O$5,0),""),"")</f>
        <v>0</v>
      </c>
      <c r="P155" s="245">
        <f>IF(ISNA(VLOOKUP($A155,DSSV!$A$7:$R$65536,IN_DTK!P$5,0))=FALSE,IF(P$8&lt;&gt;0,VLOOKUP($A155,DSSV!$A$7:$R$65536,IN_DTK!P$5,0),""),"")</f>
        <v>0</v>
      </c>
      <c r="Q155" s="246">
        <f>IF(ISNA(VLOOKUP($A155,DSSV!$A$7:$R$65536,IN_DTK!Q$5,0))=FALSE,VLOOKUP($A155,DSSV!$A$7:$R$65536,IN_DTK!Q$5,0),"")</f>
        <v>0</v>
      </c>
      <c r="R155" s="237" t="str">
        <f>IF(ISNA(VLOOKUP($A155,DSSV!$A$7:$R$65536,IN_DTK!R$5,0))=FALSE,VLOOKUP($A155,DSSV!$A$7:$R$65536,IN_DTK!R$5,0),"")</f>
        <v>Không</v>
      </c>
      <c r="S155" s="247">
        <f>IF(ISNA(VLOOKUP($A155,DSSV!$A$7:$R$65536,IN_DTK!S$5,0))=FALSE,VLOOKUP($A155,DSSV!$A$7:$R$65536,IN_DTK!S$5,0),"")</f>
        <v>0</v>
      </c>
    </row>
    <row r="156" spans="1:19" s="213" customFormat="1" ht="20.25" customHeight="1">
      <c r="A156" s="211">
        <v>148</v>
      </c>
      <c r="B156" s="240">
        <f>--SUBTOTAL(2,C$6:C156)</f>
        <v>148</v>
      </c>
      <c r="C156" s="214">
        <f>IF(ISNA(VLOOKUP($A156,DSSV!$A$7:$R$65536,IN_DTK!C$5,0))=FALSE,VLOOKUP($A156,DSSV!$A$7:$R$65536,IN_DTK!C$5,0),"")</f>
        <v>2020254436</v>
      </c>
      <c r="D156" s="243" t="str">
        <f>IF(ISNA(VLOOKUP($A156,DSSV!$A$7:$R$65536,IN_DTK!D$5,0))=FALSE,VLOOKUP($A156,DSSV!$A$7:$R$65536,IN_DTK!D$5,0),"")</f>
        <v>Hoàng Hải</v>
      </c>
      <c r="E156" s="244" t="str">
        <f>IF(ISNA(VLOOKUP($A156,DSSV!$A$7:$R$65536,IN_DTK!E$5,0))=FALSE,VLOOKUP($A156,DSSV!$A$7:$R$65536,IN_DTK!E$5,0),"")</f>
        <v>Nguyệt</v>
      </c>
      <c r="F156" s="249" t="str">
        <f>IF(ISNA(VLOOKUP($A156,DSSV!$A$7:$R$65536,IN_DTK!F$5,0))=FALSE,VLOOKUP($A156,DSSV!$A$7:$R$65536,IN_DTK!F$5,0),"")</f>
        <v>MTH 101 AE</v>
      </c>
      <c r="G156" s="249" t="str">
        <f>IF(ISNA(VLOOKUP($A156,DSSV!$A$7:$R$65536,IN_DTK!G$5,0))=FALSE,VLOOKUP($A156,DSSV!$A$7:$R$65536,IN_DTK!G$5,0),"")</f>
        <v>K20QTH</v>
      </c>
      <c r="H156" s="245">
        <f>IF(ISNA(VLOOKUP($A156,DSSV!$A$7:$R$65536,IN_DTK!H$5,0))=FALSE,IF(H$8&lt;&gt;0,VLOOKUP($A156,DSSV!$A$7:$R$65536,IN_DTK!H$5,0),""),"")</f>
        <v>0</v>
      </c>
      <c r="I156" s="245">
        <f>IF(ISNA(VLOOKUP($A156,DSSV!$A$7:$R$65536,IN_DTK!I$5,0))=FALSE,IF(I$8&lt;&gt;0,VLOOKUP($A156,DSSV!$A$7:$R$65536,IN_DTK!I$5,0),""),"")</f>
        <v>0</v>
      </c>
      <c r="J156" s="245">
        <f>IF(ISNA(VLOOKUP($A156,DSSV!$A$7:$R$65536,IN_DTK!J$5,0))=FALSE,IF(J$8&lt;&gt;0,VLOOKUP($A156,DSSV!$A$7:$R$65536,IN_DTK!J$5,0),""),"")</f>
        <v>0</v>
      </c>
      <c r="K156" s="245">
        <f>IF(ISNA(VLOOKUP($A156,DSSV!$A$7:$R$65536,IN_DTK!K$5,0))=FALSE,IF(K$8&lt;&gt;0,VLOOKUP($A156,DSSV!$A$7:$R$65536,IN_DTK!K$5,0),""),"")</f>
        <v>0</v>
      </c>
      <c r="L156" s="245">
        <f>IF(ISNA(VLOOKUP($A156,DSSV!$A$7:$R$65536,IN_DTK!L$5,0))=FALSE,IF(L$8&lt;&gt;0,VLOOKUP($A156,DSSV!$A$7:$R$65536,IN_DTK!L$5,0),""),"")</f>
        <v>0</v>
      </c>
      <c r="M156" s="245">
        <f>IF(ISNA(VLOOKUP($A156,DSSV!$A$7:$R$65536,IN_DTK!M$5,0))=FALSE,IF(M$8&lt;&gt;0,VLOOKUP($A156,DSSV!$A$7:$R$65536,IN_DTK!M$5,0),""),"")</f>
        <v>0</v>
      </c>
      <c r="N156" s="245">
        <f>IF(ISNA(VLOOKUP($A156,DSSV!$A$7:$R$65536,IN_DTK!N$5,0))=FALSE,IF(N$8&lt;&gt;0,VLOOKUP($A156,DSSV!$A$7:$R$65536,IN_DTK!N$5,0),""),"")</f>
        <v>0</v>
      </c>
      <c r="O156" s="245">
        <f>IF(ISNA(VLOOKUP($A156,DSSV!$A$7:$R$65536,IN_DTK!O$5,0))=FALSE,IF(O$8&lt;&gt;0,VLOOKUP($A156,DSSV!$A$7:$R$65536,IN_DTK!O$5,0),""),"")</f>
        <v>0</v>
      </c>
      <c r="P156" s="245">
        <f>IF(ISNA(VLOOKUP($A156,DSSV!$A$7:$R$65536,IN_DTK!P$5,0))=FALSE,IF(P$8&lt;&gt;0,VLOOKUP($A156,DSSV!$A$7:$R$65536,IN_DTK!P$5,0),""),"")</f>
        <v>0</v>
      </c>
      <c r="Q156" s="246">
        <f>IF(ISNA(VLOOKUP($A156,DSSV!$A$7:$R$65536,IN_DTK!Q$5,0))=FALSE,VLOOKUP($A156,DSSV!$A$7:$R$65536,IN_DTK!Q$5,0),"")</f>
        <v>0</v>
      </c>
      <c r="R156" s="237" t="str">
        <f>IF(ISNA(VLOOKUP($A156,DSSV!$A$7:$R$65536,IN_DTK!R$5,0))=FALSE,VLOOKUP($A156,DSSV!$A$7:$R$65536,IN_DTK!R$5,0),"")</f>
        <v>Không</v>
      </c>
      <c r="S156" s="247" t="str">
        <f>IF(ISNA(VLOOKUP($A156,DSSV!$A$7:$R$65536,IN_DTK!S$5,0))=FALSE,VLOOKUP($A156,DSSV!$A$7:$R$65536,IN_DTK!S$5,0),"")</f>
        <v>Nợ LP</v>
      </c>
    </row>
    <row r="157" spans="1:19" s="213" customFormat="1" ht="20.25" customHeight="1">
      <c r="A157" s="211">
        <v>149</v>
      </c>
      <c r="B157" s="240">
        <f>--SUBTOTAL(2,C$6:C157)</f>
        <v>149</v>
      </c>
      <c r="C157" s="214">
        <f>IF(ISNA(VLOOKUP($A157,DSSV!$A$7:$R$65536,IN_DTK!C$5,0))=FALSE,VLOOKUP($A157,DSSV!$A$7:$R$65536,IN_DTK!C$5,0),"")</f>
        <v>2020716711</v>
      </c>
      <c r="D157" s="243" t="str">
        <f>IF(ISNA(VLOOKUP($A157,DSSV!$A$7:$R$65536,IN_DTK!D$5,0))=FALSE,VLOOKUP($A157,DSSV!$A$7:$R$65536,IN_DTK!D$5,0),"")</f>
        <v>Võ Thị Minh</v>
      </c>
      <c r="E157" s="244" t="str">
        <f>IF(ISNA(VLOOKUP($A157,DSSV!$A$7:$R$65536,IN_DTK!E$5,0))=FALSE,VLOOKUP($A157,DSSV!$A$7:$R$65536,IN_DTK!E$5,0),"")</f>
        <v>Nguyệt</v>
      </c>
      <c r="F157" s="249" t="str">
        <f>IF(ISNA(VLOOKUP($A157,DSSV!$A$7:$R$65536,IN_DTK!F$5,0))=FALSE,VLOOKUP($A157,DSSV!$A$7:$R$65536,IN_DTK!F$5,0),"")</f>
        <v>MTH 101 E</v>
      </c>
      <c r="G157" s="249" t="str">
        <f>IF(ISNA(VLOOKUP($A157,DSSV!$A$7:$R$65536,IN_DTK!G$5,0))=FALSE,VLOOKUP($A157,DSSV!$A$7:$R$65536,IN_DTK!G$5,0),"")</f>
        <v>K20DLK</v>
      </c>
      <c r="H157" s="245">
        <f>IF(ISNA(VLOOKUP($A157,DSSV!$A$7:$R$65536,IN_DTK!H$5,0))=FALSE,IF(H$8&lt;&gt;0,VLOOKUP($A157,DSSV!$A$7:$R$65536,IN_DTK!H$5,0),""),"")</f>
        <v>0</v>
      </c>
      <c r="I157" s="245">
        <f>IF(ISNA(VLOOKUP($A157,DSSV!$A$7:$R$65536,IN_DTK!I$5,0))=FALSE,IF(I$8&lt;&gt;0,VLOOKUP($A157,DSSV!$A$7:$R$65536,IN_DTK!I$5,0),""),"")</f>
        <v>0</v>
      </c>
      <c r="J157" s="245">
        <f>IF(ISNA(VLOOKUP($A157,DSSV!$A$7:$R$65536,IN_DTK!J$5,0))=FALSE,IF(J$8&lt;&gt;0,VLOOKUP($A157,DSSV!$A$7:$R$65536,IN_DTK!J$5,0),""),"")</f>
        <v>0</v>
      </c>
      <c r="K157" s="245">
        <f>IF(ISNA(VLOOKUP($A157,DSSV!$A$7:$R$65536,IN_DTK!K$5,0))=FALSE,IF(K$8&lt;&gt;0,VLOOKUP($A157,DSSV!$A$7:$R$65536,IN_DTK!K$5,0),""),"")</f>
        <v>0</v>
      </c>
      <c r="L157" s="245">
        <f>IF(ISNA(VLOOKUP($A157,DSSV!$A$7:$R$65536,IN_DTK!L$5,0))=FALSE,IF(L$8&lt;&gt;0,VLOOKUP($A157,DSSV!$A$7:$R$65536,IN_DTK!L$5,0),""),"")</f>
        <v>0</v>
      </c>
      <c r="M157" s="245">
        <f>IF(ISNA(VLOOKUP($A157,DSSV!$A$7:$R$65536,IN_DTK!M$5,0))=FALSE,IF(M$8&lt;&gt;0,VLOOKUP($A157,DSSV!$A$7:$R$65536,IN_DTK!M$5,0),""),"")</f>
        <v>0</v>
      </c>
      <c r="N157" s="245">
        <f>IF(ISNA(VLOOKUP($A157,DSSV!$A$7:$R$65536,IN_DTK!N$5,0))=FALSE,IF(N$8&lt;&gt;0,VLOOKUP($A157,DSSV!$A$7:$R$65536,IN_DTK!N$5,0),""),"")</f>
        <v>0</v>
      </c>
      <c r="O157" s="245">
        <f>IF(ISNA(VLOOKUP($A157,DSSV!$A$7:$R$65536,IN_DTK!O$5,0))=FALSE,IF(O$8&lt;&gt;0,VLOOKUP($A157,DSSV!$A$7:$R$65536,IN_DTK!O$5,0),""),"")</f>
        <v>0</v>
      </c>
      <c r="P157" s="245">
        <f>IF(ISNA(VLOOKUP($A157,DSSV!$A$7:$R$65536,IN_DTK!P$5,0))=FALSE,IF(P$8&lt;&gt;0,VLOOKUP($A157,DSSV!$A$7:$R$65536,IN_DTK!P$5,0),""),"")</f>
        <v>0</v>
      </c>
      <c r="Q157" s="246">
        <f>IF(ISNA(VLOOKUP($A157,DSSV!$A$7:$R$65536,IN_DTK!Q$5,0))=FALSE,VLOOKUP($A157,DSSV!$A$7:$R$65536,IN_DTK!Q$5,0),"")</f>
        <v>0</v>
      </c>
      <c r="R157" s="237" t="str">
        <f>IF(ISNA(VLOOKUP($A157,DSSV!$A$7:$R$65536,IN_DTK!R$5,0))=FALSE,VLOOKUP($A157,DSSV!$A$7:$R$65536,IN_DTK!R$5,0),"")</f>
        <v>Không</v>
      </c>
      <c r="S157" s="247">
        <f>IF(ISNA(VLOOKUP($A157,DSSV!$A$7:$R$65536,IN_DTK!S$5,0))=FALSE,VLOOKUP($A157,DSSV!$A$7:$R$65536,IN_DTK!S$5,0),"")</f>
        <v>0</v>
      </c>
    </row>
    <row r="158" spans="1:19" s="213" customFormat="1" ht="20.25" customHeight="1">
      <c r="A158" s="211">
        <v>150</v>
      </c>
      <c r="B158" s="240">
        <f>--SUBTOTAL(2,C$6:C158)</f>
        <v>150</v>
      </c>
      <c r="C158" s="214">
        <f>IF(ISNA(VLOOKUP($A158,DSSV!$A$7:$R$65536,IN_DTK!C$5,0))=FALSE,VLOOKUP($A158,DSSV!$A$7:$R$65536,IN_DTK!C$5,0),"")</f>
        <v>2020255968</v>
      </c>
      <c r="D158" s="243" t="str">
        <f>IF(ISNA(VLOOKUP($A158,DSSV!$A$7:$R$65536,IN_DTK!D$5,0))=FALSE,VLOOKUP($A158,DSSV!$A$7:$R$65536,IN_DTK!D$5,0),"")</f>
        <v>Võ Thị Thanh</v>
      </c>
      <c r="E158" s="244" t="str">
        <f>IF(ISNA(VLOOKUP($A158,DSSV!$A$7:$R$65536,IN_DTK!E$5,0))=FALSE,VLOOKUP($A158,DSSV!$A$7:$R$65536,IN_DTK!E$5,0),"")</f>
        <v>Nhàn</v>
      </c>
      <c r="F158" s="249" t="str">
        <f>IF(ISNA(VLOOKUP($A158,DSSV!$A$7:$R$65536,IN_DTK!F$5,0))=FALSE,VLOOKUP($A158,DSSV!$A$7:$R$65536,IN_DTK!F$5,0),"")</f>
        <v>MTH 101 O</v>
      </c>
      <c r="G158" s="249" t="str">
        <f>IF(ISNA(VLOOKUP($A158,DSSV!$A$7:$R$65536,IN_DTK!G$5,0))=FALSE,VLOOKUP($A158,DSSV!$A$7:$R$65536,IN_DTK!G$5,0),"")</f>
        <v>K20KKT</v>
      </c>
      <c r="H158" s="245">
        <f>IF(ISNA(VLOOKUP($A158,DSSV!$A$7:$R$65536,IN_DTK!H$5,0))=FALSE,IF(H$8&lt;&gt;0,VLOOKUP($A158,DSSV!$A$7:$R$65536,IN_DTK!H$5,0),""),"")</f>
        <v>0</v>
      </c>
      <c r="I158" s="245">
        <f>IF(ISNA(VLOOKUP($A158,DSSV!$A$7:$R$65536,IN_DTK!I$5,0))=FALSE,IF(I$8&lt;&gt;0,VLOOKUP($A158,DSSV!$A$7:$R$65536,IN_DTK!I$5,0),""),"")</f>
        <v>0</v>
      </c>
      <c r="J158" s="245">
        <f>IF(ISNA(VLOOKUP($A158,DSSV!$A$7:$R$65536,IN_DTK!J$5,0))=FALSE,IF(J$8&lt;&gt;0,VLOOKUP($A158,DSSV!$A$7:$R$65536,IN_DTK!J$5,0),""),"")</f>
        <v>0</v>
      </c>
      <c r="K158" s="245">
        <f>IF(ISNA(VLOOKUP($A158,DSSV!$A$7:$R$65536,IN_DTK!K$5,0))=FALSE,IF(K$8&lt;&gt;0,VLOOKUP($A158,DSSV!$A$7:$R$65536,IN_DTK!K$5,0),""),"")</f>
        <v>0</v>
      </c>
      <c r="L158" s="245">
        <f>IF(ISNA(VLOOKUP($A158,DSSV!$A$7:$R$65536,IN_DTK!L$5,0))=FALSE,IF(L$8&lt;&gt;0,VLOOKUP($A158,DSSV!$A$7:$R$65536,IN_DTK!L$5,0),""),"")</f>
        <v>0</v>
      </c>
      <c r="M158" s="245">
        <f>IF(ISNA(VLOOKUP($A158,DSSV!$A$7:$R$65536,IN_DTK!M$5,0))=FALSE,IF(M$8&lt;&gt;0,VLOOKUP($A158,DSSV!$A$7:$R$65536,IN_DTK!M$5,0),""),"")</f>
        <v>0</v>
      </c>
      <c r="N158" s="245">
        <f>IF(ISNA(VLOOKUP($A158,DSSV!$A$7:$R$65536,IN_DTK!N$5,0))=FALSE,IF(N$8&lt;&gt;0,VLOOKUP($A158,DSSV!$A$7:$R$65536,IN_DTK!N$5,0),""),"")</f>
        <v>0</v>
      </c>
      <c r="O158" s="245">
        <f>IF(ISNA(VLOOKUP($A158,DSSV!$A$7:$R$65536,IN_DTK!O$5,0))=FALSE,IF(O$8&lt;&gt;0,VLOOKUP($A158,DSSV!$A$7:$R$65536,IN_DTK!O$5,0),""),"")</f>
        <v>0</v>
      </c>
      <c r="P158" s="245">
        <f>IF(ISNA(VLOOKUP($A158,DSSV!$A$7:$R$65536,IN_DTK!P$5,0))=FALSE,IF(P$8&lt;&gt;0,VLOOKUP($A158,DSSV!$A$7:$R$65536,IN_DTK!P$5,0),""),"")</f>
        <v>0</v>
      </c>
      <c r="Q158" s="246">
        <f>IF(ISNA(VLOOKUP($A158,DSSV!$A$7:$R$65536,IN_DTK!Q$5,0))=FALSE,VLOOKUP($A158,DSSV!$A$7:$R$65536,IN_DTK!Q$5,0),"")</f>
        <v>0</v>
      </c>
      <c r="R158" s="237" t="str">
        <f>IF(ISNA(VLOOKUP($A158,DSSV!$A$7:$R$65536,IN_DTK!R$5,0))=FALSE,VLOOKUP($A158,DSSV!$A$7:$R$65536,IN_DTK!R$5,0),"")</f>
        <v>Không</v>
      </c>
      <c r="S158" s="247" t="str">
        <f>IF(ISNA(VLOOKUP($A158,DSSV!$A$7:$R$65536,IN_DTK!S$5,0))=FALSE,VLOOKUP($A158,DSSV!$A$7:$R$65536,IN_DTK!S$5,0),"")</f>
        <v>Nợ LP</v>
      </c>
    </row>
    <row r="159" spans="1:19" s="213" customFormat="1" ht="20.25" customHeight="1">
      <c r="A159" s="211">
        <v>151</v>
      </c>
      <c r="B159" s="240">
        <f>--SUBTOTAL(2,C$6:C159)</f>
        <v>151</v>
      </c>
      <c r="C159" s="214">
        <f>IF(ISNA(VLOOKUP($A159,DSSV!$A$7:$R$65536,IN_DTK!C$5,0))=FALSE,VLOOKUP($A159,DSSV!$A$7:$R$65536,IN_DTK!C$5,0),"")</f>
        <v>2021213739</v>
      </c>
      <c r="D159" s="243" t="str">
        <f>IF(ISNA(VLOOKUP($A159,DSSV!$A$7:$R$65536,IN_DTK!D$5,0))=FALSE,VLOOKUP($A159,DSSV!$A$7:$R$65536,IN_DTK!D$5,0),"")</f>
        <v>Nguyễn Phi</v>
      </c>
      <c r="E159" s="244" t="str">
        <f>IF(ISNA(VLOOKUP($A159,DSSV!$A$7:$R$65536,IN_DTK!E$5,0))=FALSE,VLOOKUP($A159,DSSV!$A$7:$R$65536,IN_DTK!E$5,0),"")</f>
        <v>Nhân</v>
      </c>
      <c r="F159" s="249" t="str">
        <f>IF(ISNA(VLOOKUP($A159,DSSV!$A$7:$R$65536,IN_DTK!F$5,0))=FALSE,VLOOKUP($A159,DSSV!$A$7:$R$65536,IN_DTK!F$5,0),"")</f>
        <v>MTH 101 Y</v>
      </c>
      <c r="G159" s="249" t="str">
        <f>IF(ISNA(VLOOKUP($A159,DSSV!$A$7:$R$65536,IN_DTK!G$5,0))=FALSE,VLOOKUP($A159,DSSV!$A$7:$R$65536,IN_DTK!G$5,0),"")</f>
        <v>K20PSU-QTH</v>
      </c>
      <c r="H159" s="245">
        <f>IF(ISNA(VLOOKUP($A159,DSSV!$A$7:$R$65536,IN_DTK!H$5,0))=FALSE,IF(H$8&lt;&gt;0,VLOOKUP($A159,DSSV!$A$7:$R$65536,IN_DTK!H$5,0),""),"")</f>
        <v>0</v>
      </c>
      <c r="I159" s="245">
        <f>IF(ISNA(VLOOKUP($A159,DSSV!$A$7:$R$65536,IN_DTK!I$5,0))=FALSE,IF(I$8&lt;&gt;0,VLOOKUP($A159,DSSV!$A$7:$R$65536,IN_DTK!I$5,0),""),"")</f>
        <v>0</v>
      </c>
      <c r="J159" s="245">
        <f>IF(ISNA(VLOOKUP($A159,DSSV!$A$7:$R$65536,IN_DTK!J$5,0))=FALSE,IF(J$8&lt;&gt;0,VLOOKUP($A159,DSSV!$A$7:$R$65536,IN_DTK!J$5,0),""),"")</f>
        <v>0</v>
      </c>
      <c r="K159" s="245">
        <f>IF(ISNA(VLOOKUP($A159,DSSV!$A$7:$R$65536,IN_DTK!K$5,0))=FALSE,IF(K$8&lt;&gt;0,VLOOKUP($A159,DSSV!$A$7:$R$65536,IN_DTK!K$5,0),""),"")</f>
        <v>0</v>
      </c>
      <c r="L159" s="245">
        <f>IF(ISNA(VLOOKUP($A159,DSSV!$A$7:$R$65536,IN_DTK!L$5,0))=FALSE,IF(L$8&lt;&gt;0,VLOOKUP($A159,DSSV!$A$7:$R$65536,IN_DTK!L$5,0),""),"")</f>
        <v>0</v>
      </c>
      <c r="M159" s="245">
        <f>IF(ISNA(VLOOKUP($A159,DSSV!$A$7:$R$65536,IN_DTK!M$5,0))=FALSE,IF(M$8&lt;&gt;0,VLOOKUP($A159,DSSV!$A$7:$R$65536,IN_DTK!M$5,0),""),"")</f>
        <v>0</v>
      </c>
      <c r="N159" s="245">
        <f>IF(ISNA(VLOOKUP($A159,DSSV!$A$7:$R$65536,IN_DTK!N$5,0))=FALSE,IF(N$8&lt;&gt;0,VLOOKUP($A159,DSSV!$A$7:$R$65536,IN_DTK!N$5,0),""),"")</f>
        <v>0</v>
      </c>
      <c r="O159" s="245">
        <f>IF(ISNA(VLOOKUP($A159,DSSV!$A$7:$R$65536,IN_DTK!O$5,0))=FALSE,IF(O$8&lt;&gt;0,VLOOKUP($A159,DSSV!$A$7:$R$65536,IN_DTK!O$5,0),""),"")</f>
        <v>0</v>
      </c>
      <c r="P159" s="245">
        <f>IF(ISNA(VLOOKUP($A159,DSSV!$A$7:$R$65536,IN_DTK!P$5,0))=FALSE,IF(P$8&lt;&gt;0,VLOOKUP($A159,DSSV!$A$7:$R$65536,IN_DTK!P$5,0),""),"")</f>
        <v>0</v>
      </c>
      <c r="Q159" s="246">
        <f>IF(ISNA(VLOOKUP($A159,DSSV!$A$7:$R$65536,IN_DTK!Q$5,0))=FALSE,VLOOKUP($A159,DSSV!$A$7:$R$65536,IN_DTK!Q$5,0),"")</f>
        <v>0</v>
      </c>
      <c r="R159" s="237" t="str">
        <f>IF(ISNA(VLOOKUP($A159,DSSV!$A$7:$R$65536,IN_DTK!R$5,0))=FALSE,VLOOKUP($A159,DSSV!$A$7:$R$65536,IN_DTK!R$5,0),"")</f>
        <v>Không</v>
      </c>
      <c r="S159" s="247">
        <f>IF(ISNA(VLOOKUP($A159,DSSV!$A$7:$R$65536,IN_DTK!S$5,0))=FALSE,VLOOKUP($A159,DSSV!$A$7:$R$65536,IN_DTK!S$5,0),"")</f>
        <v>0</v>
      </c>
    </row>
    <row r="160" spans="1:19" s="213" customFormat="1" ht="20.25" customHeight="1">
      <c r="A160" s="211">
        <v>152</v>
      </c>
      <c r="B160" s="240">
        <f>--SUBTOTAL(2,C$6:C160)</f>
        <v>152</v>
      </c>
      <c r="C160" s="214">
        <f>IF(ISNA(VLOOKUP($A160,DSSV!$A$7:$R$65536,IN_DTK!C$5,0))=FALSE,VLOOKUP($A160,DSSV!$A$7:$R$65536,IN_DTK!C$5,0),"")</f>
        <v>2021224211</v>
      </c>
      <c r="D160" s="243" t="str">
        <f>IF(ISNA(VLOOKUP($A160,DSSV!$A$7:$R$65536,IN_DTK!D$5,0))=FALSE,VLOOKUP($A160,DSSV!$A$7:$R$65536,IN_DTK!D$5,0),"")</f>
        <v>Võ Hoàng</v>
      </c>
      <c r="E160" s="244" t="str">
        <f>IF(ISNA(VLOOKUP($A160,DSSV!$A$7:$R$65536,IN_DTK!E$5,0))=FALSE,VLOOKUP($A160,DSSV!$A$7:$R$65536,IN_DTK!E$5,0),"")</f>
        <v>Nhẫn</v>
      </c>
      <c r="F160" s="249" t="str">
        <f>IF(ISNA(VLOOKUP($A160,DSSV!$A$7:$R$65536,IN_DTK!F$5,0))=FALSE,VLOOKUP($A160,DSSV!$A$7:$R$65536,IN_DTK!F$5,0),"")</f>
        <v>MTH 101 AA</v>
      </c>
      <c r="G160" s="249" t="str">
        <f>IF(ISNA(VLOOKUP($A160,DSSV!$A$7:$R$65536,IN_DTK!G$5,0))=FALSE,VLOOKUP($A160,DSSV!$A$7:$R$65536,IN_DTK!G$5,0),"")</f>
        <v>K20QTM</v>
      </c>
      <c r="H160" s="245">
        <f>IF(ISNA(VLOOKUP($A160,DSSV!$A$7:$R$65536,IN_DTK!H$5,0))=FALSE,IF(H$8&lt;&gt;0,VLOOKUP($A160,DSSV!$A$7:$R$65536,IN_DTK!H$5,0),""),"")</f>
        <v>0</v>
      </c>
      <c r="I160" s="245">
        <f>IF(ISNA(VLOOKUP($A160,DSSV!$A$7:$R$65536,IN_DTK!I$5,0))=FALSE,IF(I$8&lt;&gt;0,VLOOKUP($A160,DSSV!$A$7:$R$65536,IN_DTK!I$5,0),""),"")</f>
        <v>0</v>
      </c>
      <c r="J160" s="245">
        <f>IF(ISNA(VLOOKUP($A160,DSSV!$A$7:$R$65536,IN_DTK!J$5,0))=FALSE,IF(J$8&lt;&gt;0,VLOOKUP($A160,DSSV!$A$7:$R$65536,IN_DTK!J$5,0),""),"")</f>
        <v>0</v>
      </c>
      <c r="K160" s="245">
        <f>IF(ISNA(VLOOKUP($A160,DSSV!$A$7:$R$65536,IN_DTK!K$5,0))=FALSE,IF(K$8&lt;&gt;0,VLOOKUP($A160,DSSV!$A$7:$R$65536,IN_DTK!K$5,0),""),"")</f>
        <v>0</v>
      </c>
      <c r="L160" s="245">
        <f>IF(ISNA(VLOOKUP($A160,DSSV!$A$7:$R$65536,IN_DTK!L$5,0))=FALSE,IF(L$8&lt;&gt;0,VLOOKUP($A160,DSSV!$A$7:$R$65536,IN_DTK!L$5,0),""),"")</f>
        <v>0</v>
      </c>
      <c r="M160" s="245">
        <f>IF(ISNA(VLOOKUP($A160,DSSV!$A$7:$R$65536,IN_DTK!M$5,0))=FALSE,IF(M$8&lt;&gt;0,VLOOKUP($A160,DSSV!$A$7:$R$65536,IN_DTK!M$5,0),""),"")</f>
        <v>0</v>
      </c>
      <c r="N160" s="245">
        <f>IF(ISNA(VLOOKUP($A160,DSSV!$A$7:$R$65536,IN_DTK!N$5,0))=FALSE,IF(N$8&lt;&gt;0,VLOOKUP($A160,DSSV!$A$7:$R$65536,IN_DTK!N$5,0),""),"")</f>
        <v>0</v>
      </c>
      <c r="O160" s="245">
        <f>IF(ISNA(VLOOKUP($A160,DSSV!$A$7:$R$65536,IN_DTK!O$5,0))=FALSE,IF(O$8&lt;&gt;0,VLOOKUP($A160,DSSV!$A$7:$R$65536,IN_DTK!O$5,0),""),"")</f>
        <v>0</v>
      </c>
      <c r="P160" s="245">
        <f>IF(ISNA(VLOOKUP($A160,DSSV!$A$7:$R$65536,IN_DTK!P$5,0))=FALSE,IF(P$8&lt;&gt;0,VLOOKUP($A160,DSSV!$A$7:$R$65536,IN_DTK!P$5,0),""),"")</f>
        <v>0</v>
      </c>
      <c r="Q160" s="246">
        <f>IF(ISNA(VLOOKUP($A160,DSSV!$A$7:$R$65536,IN_DTK!Q$5,0))=FALSE,VLOOKUP($A160,DSSV!$A$7:$R$65536,IN_DTK!Q$5,0),"")</f>
        <v>0</v>
      </c>
      <c r="R160" s="237" t="str">
        <f>IF(ISNA(VLOOKUP($A160,DSSV!$A$7:$R$65536,IN_DTK!R$5,0))=FALSE,VLOOKUP($A160,DSSV!$A$7:$R$65536,IN_DTK!R$5,0),"")</f>
        <v>Không</v>
      </c>
      <c r="S160" s="247" t="str">
        <f>IF(ISNA(VLOOKUP($A160,DSSV!$A$7:$R$65536,IN_DTK!S$5,0))=FALSE,VLOOKUP($A160,DSSV!$A$7:$R$65536,IN_DTK!S$5,0),"")</f>
        <v>Nợ LP</v>
      </c>
    </row>
    <row r="161" spans="1:19" s="213" customFormat="1" ht="20.25" customHeight="1">
      <c r="A161" s="211">
        <v>153</v>
      </c>
      <c r="B161" s="240">
        <f>--SUBTOTAL(2,C$6:C161)</f>
        <v>153</v>
      </c>
      <c r="C161" s="214">
        <f>IF(ISNA(VLOOKUP($A161,DSSV!$A$7:$R$65536,IN_DTK!C$5,0))=FALSE,VLOOKUP($A161,DSSV!$A$7:$R$65536,IN_DTK!C$5,0),"")</f>
        <v>2021340532</v>
      </c>
      <c r="D161" s="243" t="str">
        <f>IF(ISNA(VLOOKUP($A161,DSSV!$A$7:$R$65536,IN_DTK!D$5,0))=FALSE,VLOOKUP($A161,DSSV!$A$7:$R$65536,IN_DTK!D$5,0),"")</f>
        <v>Nguyễn Quang</v>
      </c>
      <c r="E161" s="244" t="str">
        <f>IF(ISNA(VLOOKUP($A161,DSSV!$A$7:$R$65536,IN_DTK!E$5,0))=FALSE,VLOOKUP($A161,DSSV!$A$7:$R$65536,IN_DTK!E$5,0),"")</f>
        <v>Nhật</v>
      </c>
      <c r="F161" s="249" t="str">
        <f>IF(ISNA(VLOOKUP($A161,DSSV!$A$7:$R$65536,IN_DTK!F$5,0))=FALSE,VLOOKUP($A161,DSSV!$A$7:$R$65536,IN_DTK!F$5,0),"")</f>
        <v>MTH 101 A</v>
      </c>
      <c r="G161" s="249" t="str">
        <f>IF(ISNA(VLOOKUP($A161,DSSV!$A$7:$R$65536,IN_DTK!G$5,0))=FALSE,VLOOKUP($A161,DSSV!$A$7:$R$65536,IN_DTK!G$5,0),"")</f>
        <v>K20PSU-KKT</v>
      </c>
      <c r="H161" s="245">
        <f>IF(ISNA(VLOOKUP($A161,DSSV!$A$7:$R$65536,IN_DTK!H$5,0))=FALSE,IF(H$8&lt;&gt;0,VLOOKUP($A161,DSSV!$A$7:$R$65536,IN_DTK!H$5,0),""),"")</f>
        <v>0</v>
      </c>
      <c r="I161" s="245">
        <f>IF(ISNA(VLOOKUP($A161,DSSV!$A$7:$R$65536,IN_DTK!I$5,0))=FALSE,IF(I$8&lt;&gt;0,VLOOKUP($A161,DSSV!$A$7:$R$65536,IN_DTK!I$5,0),""),"")</f>
        <v>0</v>
      </c>
      <c r="J161" s="245">
        <f>IF(ISNA(VLOOKUP($A161,DSSV!$A$7:$R$65536,IN_DTK!J$5,0))=FALSE,IF(J$8&lt;&gt;0,VLOOKUP($A161,DSSV!$A$7:$R$65536,IN_DTK!J$5,0),""),"")</f>
        <v>0</v>
      </c>
      <c r="K161" s="245">
        <f>IF(ISNA(VLOOKUP($A161,DSSV!$A$7:$R$65536,IN_DTK!K$5,0))=FALSE,IF(K$8&lt;&gt;0,VLOOKUP($A161,DSSV!$A$7:$R$65536,IN_DTK!K$5,0),""),"")</f>
        <v>0</v>
      </c>
      <c r="L161" s="245">
        <f>IF(ISNA(VLOOKUP($A161,DSSV!$A$7:$R$65536,IN_DTK!L$5,0))=FALSE,IF(L$8&lt;&gt;0,VLOOKUP($A161,DSSV!$A$7:$R$65536,IN_DTK!L$5,0),""),"")</f>
        <v>0</v>
      </c>
      <c r="M161" s="245">
        <f>IF(ISNA(VLOOKUP($A161,DSSV!$A$7:$R$65536,IN_DTK!M$5,0))=FALSE,IF(M$8&lt;&gt;0,VLOOKUP($A161,DSSV!$A$7:$R$65536,IN_DTK!M$5,0),""),"")</f>
        <v>0</v>
      </c>
      <c r="N161" s="245">
        <f>IF(ISNA(VLOOKUP($A161,DSSV!$A$7:$R$65536,IN_DTK!N$5,0))=FALSE,IF(N$8&lt;&gt;0,VLOOKUP($A161,DSSV!$A$7:$R$65536,IN_DTK!N$5,0),""),"")</f>
        <v>0</v>
      </c>
      <c r="O161" s="245">
        <f>IF(ISNA(VLOOKUP($A161,DSSV!$A$7:$R$65536,IN_DTK!O$5,0))=FALSE,IF(O$8&lt;&gt;0,VLOOKUP($A161,DSSV!$A$7:$R$65536,IN_DTK!O$5,0),""),"")</f>
        <v>0</v>
      </c>
      <c r="P161" s="245">
        <f>IF(ISNA(VLOOKUP($A161,DSSV!$A$7:$R$65536,IN_DTK!P$5,0))=FALSE,IF(P$8&lt;&gt;0,VLOOKUP($A161,DSSV!$A$7:$R$65536,IN_DTK!P$5,0),""),"")</f>
        <v>0</v>
      </c>
      <c r="Q161" s="246">
        <f>IF(ISNA(VLOOKUP($A161,DSSV!$A$7:$R$65536,IN_DTK!Q$5,0))=FALSE,VLOOKUP($A161,DSSV!$A$7:$R$65536,IN_DTK!Q$5,0),"")</f>
        <v>0</v>
      </c>
      <c r="R161" s="237" t="str">
        <f>IF(ISNA(VLOOKUP($A161,DSSV!$A$7:$R$65536,IN_DTK!R$5,0))=FALSE,VLOOKUP($A161,DSSV!$A$7:$R$65536,IN_DTK!R$5,0),"")</f>
        <v>Không</v>
      </c>
      <c r="S161" s="247" t="str">
        <f>IF(ISNA(VLOOKUP($A161,DSSV!$A$7:$R$65536,IN_DTK!S$5,0))=FALSE,VLOOKUP($A161,DSSV!$A$7:$R$65536,IN_DTK!S$5,0),"")</f>
        <v>Nợ LP</v>
      </c>
    </row>
    <row r="162" spans="1:19" s="213" customFormat="1" ht="20.25" customHeight="1">
      <c r="A162" s="211">
        <v>154</v>
      </c>
      <c r="B162" s="240">
        <f>--SUBTOTAL(2,C$6:C162)</f>
        <v>154</v>
      </c>
      <c r="C162" s="214">
        <f>IF(ISNA(VLOOKUP($A162,DSSV!$A$7:$R$65536,IN_DTK!C$5,0))=FALSE,VLOOKUP($A162,DSSV!$A$7:$R$65536,IN_DTK!C$5,0),"")</f>
        <v>171578978</v>
      </c>
      <c r="D162" s="243" t="str">
        <f>IF(ISNA(VLOOKUP($A162,DSSV!$A$7:$R$65536,IN_DTK!D$5,0))=FALSE,VLOOKUP($A162,DSSV!$A$7:$R$65536,IN_DTK!D$5,0),"")</f>
        <v xml:space="preserve">Trần Y </v>
      </c>
      <c r="E162" s="244" t="str">
        <f>IF(ISNA(VLOOKUP($A162,DSSV!$A$7:$R$65536,IN_DTK!E$5,0))=FALSE,VLOOKUP($A162,DSSV!$A$7:$R$65536,IN_DTK!E$5,0),"")</f>
        <v>Nhật</v>
      </c>
      <c r="F162" s="249" t="str">
        <f>IF(ISNA(VLOOKUP($A162,DSSV!$A$7:$R$65536,IN_DTK!F$5,0))=FALSE,VLOOKUP($A162,DSSV!$A$7:$R$65536,IN_DTK!F$5,0),"")</f>
        <v>MTH 101 E</v>
      </c>
      <c r="G162" s="249" t="str">
        <f>IF(ISNA(VLOOKUP($A162,DSSV!$A$7:$R$65536,IN_DTK!G$5,0))=FALSE,VLOOKUP($A162,DSSV!$A$7:$R$65536,IN_DTK!G$5,0),"")</f>
        <v>K17QCD8</v>
      </c>
      <c r="H162" s="245">
        <f>IF(ISNA(VLOOKUP($A162,DSSV!$A$7:$R$65536,IN_DTK!H$5,0))=FALSE,IF(H$8&lt;&gt;0,VLOOKUP($A162,DSSV!$A$7:$R$65536,IN_DTK!H$5,0),""),"")</f>
        <v>0</v>
      </c>
      <c r="I162" s="245">
        <f>IF(ISNA(VLOOKUP($A162,DSSV!$A$7:$R$65536,IN_DTK!I$5,0))=FALSE,IF(I$8&lt;&gt;0,VLOOKUP($A162,DSSV!$A$7:$R$65536,IN_DTK!I$5,0),""),"")</f>
        <v>0</v>
      </c>
      <c r="J162" s="245">
        <f>IF(ISNA(VLOOKUP($A162,DSSV!$A$7:$R$65536,IN_DTK!J$5,0))=FALSE,IF(J$8&lt;&gt;0,VLOOKUP($A162,DSSV!$A$7:$R$65536,IN_DTK!J$5,0),""),"")</f>
        <v>0</v>
      </c>
      <c r="K162" s="245">
        <f>IF(ISNA(VLOOKUP($A162,DSSV!$A$7:$R$65536,IN_DTK!K$5,0))=FALSE,IF(K$8&lt;&gt;0,VLOOKUP($A162,DSSV!$A$7:$R$65536,IN_DTK!K$5,0),""),"")</f>
        <v>0</v>
      </c>
      <c r="L162" s="245">
        <f>IF(ISNA(VLOOKUP($A162,DSSV!$A$7:$R$65536,IN_DTK!L$5,0))=FALSE,IF(L$8&lt;&gt;0,VLOOKUP($A162,DSSV!$A$7:$R$65536,IN_DTK!L$5,0),""),"")</f>
        <v>0</v>
      </c>
      <c r="M162" s="245">
        <f>IF(ISNA(VLOOKUP($A162,DSSV!$A$7:$R$65536,IN_DTK!M$5,0))=FALSE,IF(M$8&lt;&gt;0,VLOOKUP($A162,DSSV!$A$7:$R$65536,IN_DTK!M$5,0),""),"")</f>
        <v>0</v>
      </c>
      <c r="N162" s="245">
        <f>IF(ISNA(VLOOKUP($A162,DSSV!$A$7:$R$65536,IN_DTK!N$5,0))=FALSE,IF(N$8&lt;&gt;0,VLOOKUP($A162,DSSV!$A$7:$R$65536,IN_DTK!N$5,0),""),"")</f>
        <v>0</v>
      </c>
      <c r="O162" s="245">
        <f>IF(ISNA(VLOOKUP($A162,DSSV!$A$7:$R$65536,IN_DTK!O$5,0))=FALSE,IF(O$8&lt;&gt;0,VLOOKUP($A162,DSSV!$A$7:$R$65536,IN_DTK!O$5,0),""),"")</f>
        <v>0</v>
      </c>
      <c r="P162" s="245">
        <f>IF(ISNA(VLOOKUP($A162,DSSV!$A$7:$R$65536,IN_DTK!P$5,0))=FALSE,IF(P$8&lt;&gt;0,VLOOKUP($A162,DSSV!$A$7:$R$65536,IN_DTK!P$5,0),""),"")</f>
        <v>0</v>
      </c>
      <c r="Q162" s="246">
        <f>IF(ISNA(VLOOKUP($A162,DSSV!$A$7:$R$65536,IN_DTK!Q$5,0))=FALSE,VLOOKUP($A162,DSSV!$A$7:$R$65536,IN_DTK!Q$5,0),"")</f>
        <v>0</v>
      </c>
      <c r="R162" s="237" t="str">
        <f>IF(ISNA(VLOOKUP($A162,DSSV!$A$7:$R$65536,IN_DTK!R$5,0))=FALSE,VLOOKUP($A162,DSSV!$A$7:$R$65536,IN_DTK!R$5,0),"")</f>
        <v>Không</v>
      </c>
      <c r="S162" s="247" t="str">
        <f>IF(ISNA(VLOOKUP($A162,DSSV!$A$7:$R$65536,IN_DTK!S$5,0))=FALSE,VLOOKUP($A162,DSSV!$A$7:$R$65536,IN_DTK!S$5,0),"")</f>
        <v>Nợ LP</v>
      </c>
    </row>
    <row r="163" spans="1:19" s="213" customFormat="1" ht="20.25" customHeight="1">
      <c r="A163" s="211">
        <v>155</v>
      </c>
      <c r="B163" s="240">
        <f>--SUBTOTAL(2,C$6:C163)</f>
        <v>155</v>
      </c>
      <c r="C163" s="214">
        <f>IF(ISNA(VLOOKUP($A163,DSSV!$A$7:$R$65536,IN_DTK!C$5,0))=FALSE,VLOOKUP($A163,DSSV!$A$7:$R$65536,IN_DTK!C$5,0),"")</f>
        <v>2020348212</v>
      </c>
      <c r="D163" s="243" t="str">
        <f>IF(ISNA(VLOOKUP($A163,DSSV!$A$7:$R$65536,IN_DTK!D$5,0))=FALSE,VLOOKUP($A163,DSSV!$A$7:$R$65536,IN_DTK!D$5,0),"")</f>
        <v>Huỳnh Thị Lan</v>
      </c>
      <c r="E163" s="244" t="str">
        <f>IF(ISNA(VLOOKUP($A163,DSSV!$A$7:$R$65536,IN_DTK!E$5,0))=FALSE,VLOOKUP($A163,DSSV!$A$7:$R$65536,IN_DTK!E$5,0),"")</f>
        <v>Nhi</v>
      </c>
      <c r="F163" s="249" t="str">
        <f>IF(ISNA(VLOOKUP($A163,DSSV!$A$7:$R$65536,IN_DTK!F$5,0))=FALSE,VLOOKUP($A163,DSSV!$A$7:$R$65536,IN_DTK!F$5,0),"")</f>
        <v>MTH 101 Q</v>
      </c>
      <c r="G163" s="249" t="str">
        <f>IF(ISNA(VLOOKUP($A163,DSSV!$A$7:$R$65536,IN_DTK!G$5,0))=FALSE,VLOOKUP($A163,DSSV!$A$7:$R$65536,IN_DTK!G$5,0),"")</f>
        <v>K20PSU-DLH</v>
      </c>
      <c r="H163" s="245">
        <f>IF(ISNA(VLOOKUP($A163,DSSV!$A$7:$R$65536,IN_DTK!H$5,0))=FALSE,IF(H$8&lt;&gt;0,VLOOKUP($A163,DSSV!$A$7:$R$65536,IN_DTK!H$5,0),""),"")</f>
        <v>0</v>
      </c>
      <c r="I163" s="245">
        <f>IF(ISNA(VLOOKUP($A163,DSSV!$A$7:$R$65536,IN_DTK!I$5,0))=FALSE,IF(I$8&lt;&gt;0,VLOOKUP($A163,DSSV!$A$7:$R$65536,IN_DTK!I$5,0),""),"")</f>
        <v>0</v>
      </c>
      <c r="J163" s="245">
        <f>IF(ISNA(VLOOKUP($A163,DSSV!$A$7:$R$65536,IN_DTK!J$5,0))=FALSE,IF(J$8&lt;&gt;0,VLOOKUP($A163,DSSV!$A$7:$R$65536,IN_DTK!J$5,0),""),"")</f>
        <v>0</v>
      </c>
      <c r="K163" s="245">
        <f>IF(ISNA(VLOOKUP($A163,DSSV!$A$7:$R$65536,IN_DTK!K$5,0))=FALSE,IF(K$8&lt;&gt;0,VLOOKUP($A163,DSSV!$A$7:$R$65536,IN_DTK!K$5,0),""),"")</f>
        <v>0</v>
      </c>
      <c r="L163" s="245">
        <f>IF(ISNA(VLOOKUP($A163,DSSV!$A$7:$R$65536,IN_DTK!L$5,0))=FALSE,IF(L$8&lt;&gt;0,VLOOKUP($A163,DSSV!$A$7:$R$65536,IN_DTK!L$5,0),""),"")</f>
        <v>0</v>
      </c>
      <c r="M163" s="245">
        <f>IF(ISNA(VLOOKUP($A163,DSSV!$A$7:$R$65536,IN_DTK!M$5,0))=FALSE,IF(M$8&lt;&gt;0,VLOOKUP($A163,DSSV!$A$7:$R$65536,IN_DTK!M$5,0),""),"")</f>
        <v>0</v>
      </c>
      <c r="N163" s="245">
        <f>IF(ISNA(VLOOKUP($A163,DSSV!$A$7:$R$65536,IN_DTK!N$5,0))=FALSE,IF(N$8&lt;&gt;0,VLOOKUP($A163,DSSV!$A$7:$R$65536,IN_DTK!N$5,0),""),"")</f>
        <v>0</v>
      </c>
      <c r="O163" s="245">
        <f>IF(ISNA(VLOOKUP($A163,DSSV!$A$7:$R$65536,IN_DTK!O$5,0))=FALSE,IF(O$8&lt;&gt;0,VLOOKUP($A163,DSSV!$A$7:$R$65536,IN_DTK!O$5,0),""),"")</f>
        <v>0</v>
      </c>
      <c r="P163" s="245">
        <f>IF(ISNA(VLOOKUP($A163,DSSV!$A$7:$R$65536,IN_DTK!P$5,0))=FALSE,IF(P$8&lt;&gt;0,VLOOKUP($A163,DSSV!$A$7:$R$65536,IN_DTK!P$5,0),""),"")</f>
        <v>0</v>
      </c>
      <c r="Q163" s="246">
        <f>IF(ISNA(VLOOKUP($A163,DSSV!$A$7:$R$65536,IN_DTK!Q$5,0))=FALSE,VLOOKUP($A163,DSSV!$A$7:$R$65536,IN_DTK!Q$5,0),"")</f>
        <v>0</v>
      </c>
      <c r="R163" s="237" t="str">
        <f>IF(ISNA(VLOOKUP($A163,DSSV!$A$7:$R$65536,IN_DTK!R$5,0))=FALSE,VLOOKUP($A163,DSSV!$A$7:$R$65536,IN_DTK!R$5,0),"")</f>
        <v>Không</v>
      </c>
      <c r="S163" s="247" t="str">
        <f>IF(ISNA(VLOOKUP($A163,DSSV!$A$7:$R$65536,IN_DTK!S$5,0))=FALSE,VLOOKUP($A163,DSSV!$A$7:$R$65536,IN_DTK!S$5,0),"")</f>
        <v>Nợ LP</v>
      </c>
    </row>
    <row r="164" spans="1:19" s="213" customFormat="1" ht="20.25" customHeight="1">
      <c r="A164" s="211">
        <v>156</v>
      </c>
      <c r="B164" s="240">
        <f>--SUBTOTAL(2,C$6:C164)</f>
        <v>156</v>
      </c>
      <c r="C164" s="214">
        <f>IF(ISNA(VLOOKUP($A164,DSSV!$A$7:$R$65536,IN_DTK!C$5,0))=FALSE,VLOOKUP($A164,DSSV!$A$7:$R$65536,IN_DTK!C$5,0),"")</f>
        <v>2020220736</v>
      </c>
      <c r="D164" s="243" t="str">
        <f>IF(ISNA(VLOOKUP($A164,DSSV!$A$7:$R$65536,IN_DTK!D$5,0))=FALSE,VLOOKUP($A164,DSSV!$A$7:$R$65536,IN_DTK!D$5,0),"")</f>
        <v>Lê Thị</v>
      </c>
      <c r="E164" s="244" t="str">
        <f>IF(ISNA(VLOOKUP($A164,DSSV!$A$7:$R$65536,IN_DTK!E$5,0))=FALSE,VLOOKUP($A164,DSSV!$A$7:$R$65536,IN_DTK!E$5,0),"")</f>
        <v>Nhi</v>
      </c>
      <c r="F164" s="249" t="str">
        <f>IF(ISNA(VLOOKUP($A164,DSSV!$A$7:$R$65536,IN_DTK!F$5,0))=FALSE,VLOOKUP($A164,DSSV!$A$7:$R$65536,IN_DTK!F$5,0),"")</f>
        <v>MTH 101 AA</v>
      </c>
      <c r="G164" s="249" t="str">
        <f>IF(ISNA(VLOOKUP($A164,DSSV!$A$7:$R$65536,IN_DTK!G$5,0))=FALSE,VLOOKUP($A164,DSSV!$A$7:$R$65536,IN_DTK!G$5,0),"")</f>
        <v>K20QTM</v>
      </c>
      <c r="H164" s="245">
        <f>IF(ISNA(VLOOKUP($A164,DSSV!$A$7:$R$65536,IN_DTK!H$5,0))=FALSE,IF(H$8&lt;&gt;0,VLOOKUP($A164,DSSV!$A$7:$R$65536,IN_DTK!H$5,0),""),"")</f>
        <v>0</v>
      </c>
      <c r="I164" s="245">
        <f>IF(ISNA(VLOOKUP($A164,DSSV!$A$7:$R$65536,IN_DTK!I$5,0))=FALSE,IF(I$8&lt;&gt;0,VLOOKUP($A164,DSSV!$A$7:$R$65536,IN_DTK!I$5,0),""),"")</f>
        <v>0</v>
      </c>
      <c r="J164" s="245">
        <f>IF(ISNA(VLOOKUP($A164,DSSV!$A$7:$R$65536,IN_DTK!J$5,0))=FALSE,IF(J$8&lt;&gt;0,VLOOKUP($A164,DSSV!$A$7:$R$65536,IN_DTK!J$5,0),""),"")</f>
        <v>0</v>
      </c>
      <c r="K164" s="245">
        <f>IF(ISNA(VLOOKUP($A164,DSSV!$A$7:$R$65536,IN_DTK!K$5,0))=FALSE,IF(K$8&lt;&gt;0,VLOOKUP($A164,DSSV!$A$7:$R$65536,IN_DTK!K$5,0),""),"")</f>
        <v>0</v>
      </c>
      <c r="L164" s="245">
        <f>IF(ISNA(VLOOKUP($A164,DSSV!$A$7:$R$65536,IN_DTK!L$5,0))=FALSE,IF(L$8&lt;&gt;0,VLOOKUP($A164,DSSV!$A$7:$R$65536,IN_DTK!L$5,0),""),"")</f>
        <v>0</v>
      </c>
      <c r="M164" s="245">
        <f>IF(ISNA(VLOOKUP($A164,DSSV!$A$7:$R$65536,IN_DTK!M$5,0))=FALSE,IF(M$8&lt;&gt;0,VLOOKUP($A164,DSSV!$A$7:$R$65536,IN_DTK!M$5,0),""),"")</f>
        <v>0</v>
      </c>
      <c r="N164" s="245">
        <f>IF(ISNA(VLOOKUP($A164,DSSV!$A$7:$R$65536,IN_DTK!N$5,0))=FALSE,IF(N$8&lt;&gt;0,VLOOKUP($A164,DSSV!$A$7:$R$65536,IN_DTK!N$5,0),""),"")</f>
        <v>0</v>
      </c>
      <c r="O164" s="245">
        <f>IF(ISNA(VLOOKUP($A164,DSSV!$A$7:$R$65536,IN_DTK!O$5,0))=FALSE,IF(O$8&lt;&gt;0,VLOOKUP($A164,DSSV!$A$7:$R$65536,IN_DTK!O$5,0),""),"")</f>
        <v>0</v>
      </c>
      <c r="P164" s="245">
        <f>IF(ISNA(VLOOKUP($A164,DSSV!$A$7:$R$65536,IN_DTK!P$5,0))=FALSE,IF(P$8&lt;&gt;0,VLOOKUP($A164,DSSV!$A$7:$R$65536,IN_DTK!P$5,0),""),"")</f>
        <v>0</v>
      </c>
      <c r="Q164" s="246">
        <f>IF(ISNA(VLOOKUP($A164,DSSV!$A$7:$R$65536,IN_DTK!Q$5,0))=FALSE,VLOOKUP($A164,DSSV!$A$7:$R$65536,IN_DTK!Q$5,0),"")</f>
        <v>0</v>
      </c>
      <c r="R164" s="237" t="str">
        <f>IF(ISNA(VLOOKUP($A164,DSSV!$A$7:$R$65536,IN_DTK!R$5,0))=FALSE,VLOOKUP($A164,DSSV!$A$7:$R$65536,IN_DTK!R$5,0),"")</f>
        <v>Không</v>
      </c>
      <c r="S164" s="247">
        <f>IF(ISNA(VLOOKUP($A164,DSSV!$A$7:$R$65536,IN_DTK!S$5,0))=FALSE,VLOOKUP($A164,DSSV!$A$7:$R$65536,IN_DTK!S$5,0),"")</f>
        <v>0</v>
      </c>
    </row>
    <row r="165" spans="1:19" s="213" customFormat="1" ht="20.25" customHeight="1">
      <c r="A165" s="211">
        <v>157</v>
      </c>
      <c r="B165" s="240">
        <f>--SUBTOTAL(2,C$6:C165)</f>
        <v>157</v>
      </c>
      <c r="C165" s="214">
        <f>IF(ISNA(VLOOKUP($A165,DSSV!$A$7:$R$65536,IN_DTK!C$5,0))=FALSE,VLOOKUP($A165,DSSV!$A$7:$R$65536,IN_DTK!C$5,0),"")</f>
        <v>2020244949</v>
      </c>
      <c r="D165" s="243" t="str">
        <f>IF(ISNA(VLOOKUP($A165,DSSV!$A$7:$R$65536,IN_DTK!D$5,0))=FALSE,VLOOKUP($A165,DSSV!$A$7:$R$65536,IN_DTK!D$5,0),"")</f>
        <v>Lê Thị Yến</v>
      </c>
      <c r="E165" s="244" t="str">
        <f>IF(ISNA(VLOOKUP($A165,DSSV!$A$7:$R$65536,IN_DTK!E$5,0))=FALSE,VLOOKUP($A165,DSSV!$A$7:$R$65536,IN_DTK!E$5,0),"")</f>
        <v>Nhi</v>
      </c>
      <c r="F165" s="249" t="str">
        <f>IF(ISNA(VLOOKUP($A165,DSSV!$A$7:$R$65536,IN_DTK!F$5,0))=FALSE,VLOOKUP($A165,DSSV!$A$7:$R$65536,IN_DTK!F$5,0),"")</f>
        <v>MTH 101 Q</v>
      </c>
      <c r="G165" s="249" t="str">
        <f>IF(ISNA(VLOOKUP($A165,DSSV!$A$7:$R$65536,IN_DTK!G$5,0))=FALSE,VLOOKUP($A165,DSSV!$A$7:$R$65536,IN_DTK!G$5,0),"")</f>
        <v>K20PSU-QNH</v>
      </c>
      <c r="H165" s="245">
        <f>IF(ISNA(VLOOKUP($A165,DSSV!$A$7:$R$65536,IN_DTK!H$5,0))=FALSE,IF(H$8&lt;&gt;0,VLOOKUP($A165,DSSV!$A$7:$R$65536,IN_DTK!H$5,0),""),"")</f>
        <v>0</v>
      </c>
      <c r="I165" s="245">
        <f>IF(ISNA(VLOOKUP($A165,DSSV!$A$7:$R$65536,IN_DTK!I$5,0))=FALSE,IF(I$8&lt;&gt;0,VLOOKUP($A165,DSSV!$A$7:$R$65536,IN_DTK!I$5,0),""),"")</f>
        <v>0</v>
      </c>
      <c r="J165" s="245">
        <f>IF(ISNA(VLOOKUP($A165,DSSV!$A$7:$R$65536,IN_DTK!J$5,0))=FALSE,IF(J$8&lt;&gt;0,VLOOKUP($A165,DSSV!$A$7:$R$65536,IN_DTK!J$5,0),""),"")</f>
        <v>0</v>
      </c>
      <c r="K165" s="245">
        <f>IF(ISNA(VLOOKUP($A165,DSSV!$A$7:$R$65536,IN_DTK!K$5,0))=FALSE,IF(K$8&lt;&gt;0,VLOOKUP($A165,DSSV!$A$7:$R$65536,IN_DTK!K$5,0),""),"")</f>
        <v>0</v>
      </c>
      <c r="L165" s="245">
        <f>IF(ISNA(VLOOKUP($A165,DSSV!$A$7:$R$65536,IN_DTK!L$5,0))=FALSE,IF(L$8&lt;&gt;0,VLOOKUP($A165,DSSV!$A$7:$R$65536,IN_DTK!L$5,0),""),"")</f>
        <v>0</v>
      </c>
      <c r="M165" s="245">
        <f>IF(ISNA(VLOOKUP($A165,DSSV!$A$7:$R$65536,IN_DTK!M$5,0))=FALSE,IF(M$8&lt;&gt;0,VLOOKUP($A165,DSSV!$A$7:$R$65536,IN_DTK!M$5,0),""),"")</f>
        <v>0</v>
      </c>
      <c r="N165" s="245">
        <f>IF(ISNA(VLOOKUP($A165,DSSV!$A$7:$R$65536,IN_DTK!N$5,0))=FALSE,IF(N$8&lt;&gt;0,VLOOKUP($A165,DSSV!$A$7:$R$65536,IN_DTK!N$5,0),""),"")</f>
        <v>0</v>
      </c>
      <c r="O165" s="245">
        <f>IF(ISNA(VLOOKUP($A165,DSSV!$A$7:$R$65536,IN_DTK!O$5,0))=FALSE,IF(O$8&lt;&gt;0,VLOOKUP($A165,DSSV!$A$7:$R$65536,IN_DTK!O$5,0),""),"")</f>
        <v>0</v>
      </c>
      <c r="P165" s="245">
        <f>IF(ISNA(VLOOKUP($A165,DSSV!$A$7:$R$65536,IN_DTK!P$5,0))=FALSE,IF(P$8&lt;&gt;0,VLOOKUP($A165,DSSV!$A$7:$R$65536,IN_DTK!P$5,0),""),"")</f>
        <v>0</v>
      </c>
      <c r="Q165" s="246">
        <f>IF(ISNA(VLOOKUP($A165,DSSV!$A$7:$R$65536,IN_DTK!Q$5,0))=FALSE,VLOOKUP($A165,DSSV!$A$7:$R$65536,IN_DTK!Q$5,0),"")</f>
        <v>0</v>
      </c>
      <c r="R165" s="237" t="str">
        <f>IF(ISNA(VLOOKUP($A165,DSSV!$A$7:$R$65536,IN_DTK!R$5,0))=FALSE,VLOOKUP($A165,DSSV!$A$7:$R$65536,IN_DTK!R$5,0),"")</f>
        <v>Không</v>
      </c>
      <c r="S165" s="247" t="str">
        <f>IF(ISNA(VLOOKUP($A165,DSSV!$A$7:$R$65536,IN_DTK!S$5,0))=FALSE,VLOOKUP($A165,DSSV!$A$7:$R$65536,IN_DTK!S$5,0),"")</f>
        <v>Nợ LP</v>
      </c>
    </row>
    <row r="166" spans="1:19" s="213" customFormat="1" ht="20.25" customHeight="1">
      <c r="A166" s="211">
        <v>158</v>
      </c>
      <c r="B166" s="240">
        <f>--SUBTOTAL(2,C$6:C166)</f>
        <v>158</v>
      </c>
      <c r="C166" s="214">
        <f>IF(ISNA(VLOOKUP($A166,DSSV!$A$7:$R$65536,IN_DTK!C$5,0))=FALSE,VLOOKUP($A166,DSSV!$A$7:$R$65536,IN_DTK!C$5,0),"")</f>
        <v>2020714371</v>
      </c>
      <c r="D166" s="243" t="str">
        <f>IF(ISNA(VLOOKUP($A166,DSSV!$A$7:$R$65536,IN_DTK!D$5,0))=FALSE,VLOOKUP($A166,DSSV!$A$7:$R$65536,IN_DTK!D$5,0),"")</f>
        <v>Ngô Trần Hồng</v>
      </c>
      <c r="E166" s="244" t="str">
        <f>IF(ISNA(VLOOKUP($A166,DSSV!$A$7:$R$65536,IN_DTK!E$5,0))=FALSE,VLOOKUP($A166,DSSV!$A$7:$R$65536,IN_DTK!E$5,0),"")</f>
        <v>Nhi</v>
      </c>
      <c r="F166" s="249" t="str">
        <f>IF(ISNA(VLOOKUP($A166,DSSV!$A$7:$R$65536,IN_DTK!F$5,0))=FALSE,VLOOKUP($A166,DSSV!$A$7:$R$65536,IN_DTK!F$5,0),"")</f>
        <v>MTH 101 S</v>
      </c>
      <c r="G166" s="249" t="str">
        <f>IF(ISNA(VLOOKUP($A166,DSSV!$A$7:$R$65536,IN_DTK!G$5,0))=FALSE,VLOOKUP($A166,DSSV!$A$7:$R$65536,IN_DTK!G$5,0),"")</f>
        <v>K20PSU-DLK</v>
      </c>
      <c r="H166" s="245">
        <f>IF(ISNA(VLOOKUP($A166,DSSV!$A$7:$R$65536,IN_DTK!H$5,0))=FALSE,IF(H$8&lt;&gt;0,VLOOKUP($A166,DSSV!$A$7:$R$65536,IN_DTK!H$5,0),""),"")</f>
        <v>0</v>
      </c>
      <c r="I166" s="245">
        <f>IF(ISNA(VLOOKUP($A166,DSSV!$A$7:$R$65536,IN_DTK!I$5,0))=FALSE,IF(I$8&lt;&gt;0,VLOOKUP($A166,DSSV!$A$7:$R$65536,IN_DTK!I$5,0),""),"")</f>
        <v>0</v>
      </c>
      <c r="J166" s="245">
        <f>IF(ISNA(VLOOKUP($A166,DSSV!$A$7:$R$65536,IN_DTK!J$5,0))=FALSE,IF(J$8&lt;&gt;0,VLOOKUP($A166,DSSV!$A$7:$R$65536,IN_DTK!J$5,0),""),"")</f>
        <v>0</v>
      </c>
      <c r="K166" s="245">
        <f>IF(ISNA(VLOOKUP($A166,DSSV!$A$7:$R$65536,IN_DTK!K$5,0))=FALSE,IF(K$8&lt;&gt;0,VLOOKUP($A166,DSSV!$A$7:$R$65536,IN_DTK!K$5,0),""),"")</f>
        <v>0</v>
      </c>
      <c r="L166" s="245">
        <f>IF(ISNA(VLOOKUP($A166,DSSV!$A$7:$R$65536,IN_DTK!L$5,0))=FALSE,IF(L$8&lt;&gt;0,VLOOKUP($A166,DSSV!$A$7:$R$65536,IN_DTK!L$5,0),""),"")</f>
        <v>0</v>
      </c>
      <c r="M166" s="245">
        <f>IF(ISNA(VLOOKUP($A166,DSSV!$A$7:$R$65536,IN_DTK!M$5,0))=FALSE,IF(M$8&lt;&gt;0,VLOOKUP($A166,DSSV!$A$7:$R$65536,IN_DTK!M$5,0),""),"")</f>
        <v>0</v>
      </c>
      <c r="N166" s="245">
        <f>IF(ISNA(VLOOKUP($A166,DSSV!$A$7:$R$65536,IN_DTK!N$5,0))=FALSE,IF(N$8&lt;&gt;0,VLOOKUP($A166,DSSV!$A$7:$R$65536,IN_DTK!N$5,0),""),"")</f>
        <v>0</v>
      </c>
      <c r="O166" s="245">
        <f>IF(ISNA(VLOOKUP($A166,DSSV!$A$7:$R$65536,IN_DTK!O$5,0))=FALSE,IF(O$8&lt;&gt;0,VLOOKUP($A166,DSSV!$A$7:$R$65536,IN_DTK!O$5,0),""),"")</f>
        <v>0</v>
      </c>
      <c r="P166" s="245">
        <f>IF(ISNA(VLOOKUP($A166,DSSV!$A$7:$R$65536,IN_DTK!P$5,0))=FALSE,IF(P$8&lt;&gt;0,VLOOKUP($A166,DSSV!$A$7:$R$65536,IN_DTK!P$5,0),""),"")</f>
        <v>0</v>
      </c>
      <c r="Q166" s="246">
        <f>IF(ISNA(VLOOKUP($A166,DSSV!$A$7:$R$65536,IN_DTK!Q$5,0))=FALSE,VLOOKUP($A166,DSSV!$A$7:$R$65536,IN_DTK!Q$5,0),"")</f>
        <v>0</v>
      </c>
      <c r="R166" s="237" t="str">
        <f>IF(ISNA(VLOOKUP($A166,DSSV!$A$7:$R$65536,IN_DTK!R$5,0))=FALSE,VLOOKUP($A166,DSSV!$A$7:$R$65536,IN_DTK!R$5,0),"")</f>
        <v>Không</v>
      </c>
      <c r="S166" s="247" t="str">
        <f>IF(ISNA(VLOOKUP($A166,DSSV!$A$7:$R$65536,IN_DTK!S$5,0))=FALSE,VLOOKUP($A166,DSSV!$A$7:$R$65536,IN_DTK!S$5,0),"")</f>
        <v>Nợ LP</v>
      </c>
    </row>
    <row r="167" spans="1:19" s="213" customFormat="1" ht="20.25" customHeight="1">
      <c r="A167" s="211">
        <v>159</v>
      </c>
      <c r="B167" s="240">
        <f>--SUBTOTAL(2,C$6:C167)</f>
        <v>159</v>
      </c>
      <c r="C167" s="214">
        <f>IF(ISNA(VLOOKUP($A167,DSSV!$A$7:$R$65536,IN_DTK!C$5,0))=FALSE,VLOOKUP($A167,DSSV!$A$7:$R$65536,IN_DTK!C$5,0),"")</f>
        <v>2020345361</v>
      </c>
      <c r="D167" s="243" t="str">
        <f>IF(ISNA(VLOOKUP($A167,DSSV!$A$7:$R$65536,IN_DTK!D$5,0))=FALSE,VLOOKUP($A167,DSSV!$A$7:$R$65536,IN_DTK!D$5,0),"")</f>
        <v>Nguyễn Phương</v>
      </c>
      <c r="E167" s="244" t="str">
        <f>IF(ISNA(VLOOKUP($A167,DSSV!$A$7:$R$65536,IN_DTK!E$5,0))=FALSE,VLOOKUP($A167,DSSV!$A$7:$R$65536,IN_DTK!E$5,0),"")</f>
        <v>Nhi</v>
      </c>
      <c r="F167" s="249" t="str">
        <f>IF(ISNA(VLOOKUP($A167,DSSV!$A$7:$R$65536,IN_DTK!F$5,0))=FALSE,VLOOKUP($A167,DSSV!$A$7:$R$65536,IN_DTK!F$5,0),"")</f>
        <v>MTH 101 E</v>
      </c>
      <c r="G167" s="249" t="str">
        <f>IF(ISNA(VLOOKUP($A167,DSSV!$A$7:$R$65536,IN_DTK!G$5,0))=FALSE,VLOOKUP($A167,DSSV!$A$7:$R$65536,IN_DTK!G$5,0),"")</f>
        <v>K20DLK</v>
      </c>
      <c r="H167" s="245">
        <f>IF(ISNA(VLOOKUP($A167,DSSV!$A$7:$R$65536,IN_DTK!H$5,0))=FALSE,IF(H$8&lt;&gt;0,VLOOKUP($A167,DSSV!$A$7:$R$65536,IN_DTK!H$5,0),""),"")</f>
        <v>0</v>
      </c>
      <c r="I167" s="245">
        <f>IF(ISNA(VLOOKUP($A167,DSSV!$A$7:$R$65536,IN_DTK!I$5,0))=FALSE,IF(I$8&lt;&gt;0,VLOOKUP($A167,DSSV!$A$7:$R$65536,IN_DTK!I$5,0),""),"")</f>
        <v>0</v>
      </c>
      <c r="J167" s="245">
        <f>IF(ISNA(VLOOKUP($A167,DSSV!$A$7:$R$65536,IN_DTK!J$5,0))=FALSE,IF(J$8&lt;&gt;0,VLOOKUP($A167,DSSV!$A$7:$R$65536,IN_DTK!J$5,0),""),"")</f>
        <v>0</v>
      </c>
      <c r="K167" s="245">
        <f>IF(ISNA(VLOOKUP($A167,DSSV!$A$7:$R$65536,IN_DTK!K$5,0))=FALSE,IF(K$8&lt;&gt;0,VLOOKUP($A167,DSSV!$A$7:$R$65536,IN_DTK!K$5,0),""),"")</f>
        <v>0</v>
      </c>
      <c r="L167" s="245">
        <f>IF(ISNA(VLOOKUP($A167,DSSV!$A$7:$R$65536,IN_DTK!L$5,0))=FALSE,IF(L$8&lt;&gt;0,VLOOKUP($A167,DSSV!$A$7:$R$65536,IN_DTK!L$5,0),""),"")</f>
        <v>0</v>
      </c>
      <c r="M167" s="245">
        <f>IF(ISNA(VLOOKUP($A167,DSSV!$A$7:$R$65536,IN_DTK!M$5,0))=FALSE,IF(M$8&lt;&gt;0,VLOOKUP($A167,DSSV!$A$7:$R$65536,IN_DTK!M$5,0),""),"")</f>
        <v>0</v>
      </c>
      <c r="N167" s="245">
        <f>IF(ISNA(VLOOKUP($A167,DSSV!$A$7:$R$65536,IN_DTK!N$5,0))=FALSE,IF(N$8&lt;&gt;0,VLOOKUP($A167,DSSV!$A$7:$R$65536,IN_DTK!N$5,0),""),"")</f>
        <v>0</v>
      </c>
      <c r="O167" s="245">
        <f>IF(ISNA(VLOOKUP($A167,DSSV!$A$7:$R$65536,IN_DTK!O$5,0))=FALSE,IF(O$8&lt;&gt;0,VLOOKUP($A167,DSSV!$A$7:$R$65536,IN_DTK!O$5,0),""),"")</f>
        <v>0</v>
      </c>
      <c r="P167" s="245">
        <f>IF(ISNA(VLOOKUP($A167,DSSV!$A$7:$R$65536,IN_DTK!P$5,0))=FALSE,IF(P$8&lt;&gt;0,VLOOKUP($A167,DSSV!$A$7:$R$65536,IN_DTK!P$5,0),""),"")</f>
        <v>0</v>
      </c>
      <c r="Q167" s="246">
        <f>IF(ISNA(VLOOKUP($A167,DSSV!$A$7:$R$65536,IN_DTK!Q$5,0))=FALSE,VLOOKUP($A167,DSSV!$A$7:$R$65536,IN_DTK!Q$5,0),"")</f>
        <v>0</v>
      </c>
      <c r="R167" s="237" t="str">
        <f>IF(ISNA(VLOOKUP($A167,DSSV!$A$7:$R$65536,IN_DTK!R$5,0))=FALSE,VLOOKUP($A167,DSSV!$A$7:$R$65536,IN_DTK!R$5,0),"")</f>
        <v>Không</v>
      </c>
      <c r="S167" s="247">
        <f>IF(ISNA(VLOOKUP($A167,DSSV!$A$7:$R$65536,IN_DTK!S$5,0))=FALSE,VLOOKUP($A167,DSSV!$A$7:$R$65536,IN_DTK!S$5,0),"")</f>
        <v>0</v>
      </c>
    </row>
    <row r="168" spans="1:19" s="213" customFormat="1" ht="20.25" customHeight="1">
      <c r="A168" s="211">
        <v>160</v>
      </c>
      <c r="B168" s="240">
        <f>--SUBTOTAL(2,C$6:C168)</f>
        <v>160</v>
      </c>
      <c r="C168" s="214">
        <f>IF(ISNA(VLOOKUP($A168,DSSV!$A$7:$R$65536,IN_DTK!C$5,0))=FALSE,VLOOKUP($A168,DSSV!$A$7:$R$65536,IN_DTK!C$5,0),"")</f>
        <v>2020210873</v>
      </c>
      <c r="D168" s="243" t="str">
        <f>IF(ISNA(VLOOKUP($A168,DSSV!$A$7:$R$65536,IN_DTK!D$5,0))=FALSE,VLOOKUP($A168,DSSV!$A$7:$R$65536,IN_DTK!D$5,0),"")</f>
        <v>Nguyễn Thị Thu</v>
      </c>
      <c r="E168" s="244" t="str">
        <f>IF(ISNA(VLOOKUP($A168,DSSV!$A$7:$R$65536,IN_DTK!E$5,0))=FALSE,VLOOKUP($A168,DSSV!$A$7:$R$65536,IN_DTK!E$5,0),"")</f>
        <v>Nhi</v>
      </c>
      <c r="F168" s="249" t="str">
        <f>IF(ISNA(VLOOKUP($A168,DSSV!$A$7:$R$65536,IN_DTK!F$5,0))=FALSE,VLOOKUP($A168,DSSV!$A$7:$R$65536,IN_DTK!F$5,0),"")</f>
        <v>MTH 101 AC</v>
      </c>
      <c r="G168" s="249" t="str">
        <f>IF(ISNA(VLOOKUP($A168,DSSV!$A$7:$R$65536,IN_DTK!G$5,0))=FALSE,VLOOKUP($A168,DSSV!$A$7:$R$65536,IN_DTK!G$5,0),"")</f>
        <v>K20QTH</v>
      </c>
      <c r="H168" s="245">
        <f>IF(ISNA(VLOOKUP($A168,DSSV!$A$7:$R$65536,IN_DTK!H$5,0))=FALSE,IF(H$8&lt;&gt;0,VLOOKUP($A168,DSSV!$A$7:$R$65536,IN_DTK!H$5,0),""),"")</f>
        <v>0</v>
      </c>
      <c r="I168" s="245">
        <f>IF(ISNA(VLOOKUP($A168,DSSV!$A$7:$R$65536,IN_DTK!I$5,0))=FALSE,IF(I$8&lt;&gt;0,VLOOKUP($A168,DSSV!$A$7:$R$65536,IN_DTK!I$5,0),""),"")</f>
        <v>0</v>
      </c>
      <c r="J168" s="245">
        <f>IF(ISNA(VLOOKUP($A168,DSSV!$A$7:$R$65536,IN_DTK!J$5,0))=FALSE,IF(J$8&lt;&gt;0,VLOOKUP($A168,DSSV!$A$7:$R$65536,IN_DTK!J$5,0),""),"")</f>
        <v>0</v>
      </c>
      <c r="K168" s="245">
        <f>IF(ISNA(VLOOKUP($A168,DSSV!$A$7:$R$65536,IN_DTK!K$5,0))=FALSE,IF(K$8&lt;&gt;0,VLOOKUP($A168,DSSV!$A$7:$R$65536,IN_DTK!K$5,0),""),"")</f>
        <v>0</v>
      </c>
      <c r="L168" s="245">
        <f>IF(ISNA(VLOOKUP($A168,DSSV!$A$7:$R$65536,IN_DTK!L$5,0))=FALSE,IF(L$8&lt;&gt;0,VLOOKUP($A168,DSSV!$A$7:$R$65536,IN_DTK!L$5,0),""),"")</f>
        <v>0</v>
      </c>
      <c r="M168" s="245">
        <f>IF(ISNA(VLOOKUP($A168,DSSV!$A$7:$R$65536,IN_DTK!M$5,0))=FALSE,IF(M$8&lt;&gt;0,VLOOKUP($A168,DSSV!$A$7:$R$65536,IN_DTK!M$5,0),""),"")</f>
        <v>0</v>
      </c>
      <c r="N168" s="245">
        <f>IF(ISNA(VLOOKUP($A168,DSSV!$A$7:$R$65536,IN_DTK!N$5,0))=FALSE,IF(N$8&lt;&gt;0,VLOOKUP($A168,DSSV!$A$7:$R$65536,IN_DTK!N$5,0),""),"")</f>
        <v>0</v>
      </c>
      <c r="O168" s="245">
        <f>IF(ISNA(VLOOKUP($A168,DSSV!$A$7:$R$65536,IN_DTK!O$5,0))=FALSE,IF(O$8&lt;&gt;0,VLOOKUP($A168,DSSV!$A$7:$R$65536,IN_DTK!O$5,0),""),"")</f>
        <v>0</v>
      </c>
      <c r="P168" s="245">
        <f>IF(ISNA(VLOOKUP($A168,DSSV!$A$7:$R$65536,IN_DTK!P$5,0))=FALSE,IF(P$8&lt;&gt;0,VLOOKUP($A168,DSSV!$A$7:$R$65536,IN_DTK!P$5,0),""),"")</f>
        <v>0</v>
      </c>
      <c r="Q168" s="246">
        <f>IF(ISNA(VLOOKUP($A168,DSSV!$A$7:$R$65536,IN_DTK!Q$5,0))=FALSE,VLOOKUP($A168,DSSV!$A$7:$R$65536,IN_DTK!Q$5,0),"")</f>
        <v>0</v>
      </c>
      <c r="R168" s="237" t="str">
        <f>IF(ISNA(VLOOKUP($A168,DSSV!$A$7:$R$65536,IN_DTK!R$5,0))=FALSE,VLOOKUP($A168,DSSV!$A$7:$R$65536,IN_DTK!R$5,0),"")</f>
        <v>Không</v>
      </c>
      <c r="S168" s="247" t="str">
        <f>IF(ISNA(VLOOKUP($A168,DSSV!$A$7:$R$65536,IN_DTK!S$5,0))=FALSE,VLOOKUP($A168,DSSV!$A$7:$R$65536,IN_DTK!S$5,0),"")</f>
        <v>Nợ LP</v>
      </c>
    </row>
    <row r="169" spans="1:19" s="213" customFormat="1" ht="20.25" customHeight="1">
      <c r="A169" s="211">
        <v>161</v>
      </c>
      <c r="B169" s="240">
        <f>--SUBTOTAL(2,C$6:C169)</f>
        <v>161</v>
      </c>
      <c r="C169" s="214">
        <f>IF(ISNA(VLOOKUP($A169,DSSV!$A$7:$R$65536,IN_DTK!C$5,0))=FALSE,VLOOKUP($A169,DSSV!$A$7:$R$65536,IN_DTK!C$5,0),"")</f>
        <v>2020345391</v>
      </c>
      <c r="D169" s="243" t="str">
        <f>IF(ISNA(VLOOKUP($A169,DSSV!$A$7:$R$65536,IN_DTK!D$5,0))=FALSE,VLOOKUP($A169,DSSV!$A$7:$R$65536,IN_DTK!D$5,0),"")</f>
        <v>Nguyễn Thị Thục</v>
      </c>
      <c r="E169" s="244" t="str">
        <f>IF(ISNA(VLOOKUP($A169,DSSV!$A$7:$R$65536,IN_DTK!E$5,0))=FALSE,VLOOKUP($A169,DSSV!$A$7:$R$65536,IN_DTK!E$5,0),"")</f>
        <v>Nhi</v>
      </c>
      <c r="F169" s="249" t="str">
        <f>IF(ISNA(VLOOKUP($A169,DSSV!$A$7:$R$65536,IN_DTK!F$5,0))=FALSE,VLOOKUP($A169,DSSV!$A$7:$R$65536,IN_DTK!F$5,0),"")</f>
        <v>MTH 101 Q</v>
      </c>
      <c r="G169" s="249" t="str">
        <f>IF(ISNA(VLOOKUP($A169,DSSV!$A$7:$R$65536,IN_DTK!G$5,0))=FALSE,VLOOKUP($A169,DSSV!$A$7:$R$65536,IN_DTK!G$5,0),"")</f>
        <v>K20PSU-DLH</v>
      </c>
      <c r="H169" s="245">
        <f>IF(ISNA(VLOOKUP($A169,DSSV!$A$7:$R$65536,IN_DTK!H$5,0))=FALSE,IF(H$8&lt;&gt;0,VLOOKUP($A169,DSSV!$A$7:$R$65536,IN_DTK!H$5,0),""),"")</f>
        <v>0</v>
      </c>
      <c r="I169" s="245">
        <f>IF(ISNA(VLOOKUP($A169,DSSV!$A$7:$R$65536,IN_DTK!I$5,0))=FALSE,IF(I$8&lt;&gt;0,VLOOKUP($A169,DSSV!$A$7:$R$65536,IN_DTK!I$5,0),""),"")</f>
        <v>0</v>
      </c>
      <c r="J169" s="245">
        <f>IF(ISNA(VLOOKUP($A169,DSSV!$A$7:$R$65536,IN_DTK!J$5,0))=FALSE,IF(J$8&lt;&gt;0,VLOOKUP($A169,DSSV!$A$7:$R$65536,IN_DTK!J$5,0),""),"")</f>
        <v>0</v>
      </c>
      <c r="K169" s="245">
        <f>IF(ISNA(VLOOKUP($A169,DSSV!$A$7:$R$65536,IN_DTK!K$5,0))=FALSE,IF(K$8&lt;&gt;0,VLOOKUP($A169,DSSV!$A$7:$R$65536,IN_DTK!K$5,0),""),"")</f>
        <v>0</v>
      </c>
      <c r="L169" s="245">
        <f>IF(ISNA(VLOOKUP($A169,DSSV!$A$7:$R$65536,IN_DTK!L$5,0))=FALSE,IF(L$8&lt;&gt;0,VLOOKUP($A169,DSSV!$A$7:$R$65536,IN_DTK!L$5,0),""),"")</f>
        <v>0</v>
      </c>
      <c r="M169" s="245">
        <f>IF(ISNA(VLOOKUP($A169,DSSV!$A$7:$R$65536,IN_DTK!M$5,0))=FALSE,IF(M$8&lt;&gt;0,VLOOKUP($A169,DSSV!$A$7:$R$65536,IN_DTK!M$5,0),""),"")</f>
        <v>0</v>
      </c>
      <c r="N169" s="245">
        <f>IF(ISNA(VLOOKUP($A169,DSSV!$A$7:$R$65536,IN_DTK!N$5,0))=FALSE,IF(N$8&lt;&gt;0,VLOOKUP($A169,DSSV!$A$7:$R$65536,IN_DTK!N$5,0),""),"")</f>
        <v>0</v>
      </c>
      <c r="O169" s="245">
        <f>IF(ISNA(VLOOKUP($A169,DSSV!$A$7:$R$65536,IN_DTK!O$5,0))=FALSE,IF(O$8&lt;&gt;0,VLOOKUP($A169,DSSV!$A$7:$R$65536,IN_DTK!O$5,0),""),"")</f>
        <v>0</v>
      </c>
      <c r="P169" s="245">
        <f>IF(ISNA(VLOOKUP($A169,DSSV!$A$7:$R$65536,IN_DTK!P$5,0))=FALSE,IF(P$8&lt;&gt;0,VLOOKUP($A169,DSSV!$A$7:$R$65536,IN_DTK!P$5,0),""),"")</f>
        <v>0</v>
      </c>
      <c r="Q169" s="246">
        <f>IF(ISNA(VLOOKUP($A169,DSSV!$A$7:$R$65536,IN_DTK!Q$5,0))=FALSE,VLOOKUP($A169,DSSV!$A$7:$R$65536,IN_DTK!Q$5,0),"")</f>
        <v>0</v>
      </c>
      <c r="R169" s="237" t="str">
        <f>IF(ISNA(VLOOKUP($A169,DSSV!$A$7:$R$65536,IN_DTK!R$5,0))=FALSE,VLOOKUP($A169,DSSV!$A$7:$R$65536,IN_DTK!R$5,0),"")</f>
        <v>Không</v>
      </c>
      <c r="S169" s="247">
        <f>IF(ISNA(VLOOKUP($A169,DSSV!$A$7:$R$65536,IN_DTK!S$5,0))=FALSE,VLOOKUP($A169,DSSV!$A$7:$R$65536,IN_DTK!S$5,0),"")</f>
        <v>0</v>
      </c>
    </row>
    <row r="170" spans="1:19" s="213" customFormat="1" ht="20.25" customHeight="1">
      <c r="A170" s="211">
        <v>162</v>
      </c>
      <c r="B170" s="240">
        <f>--SUBTOTAL(2,C$6:C170)</f>
        <v>162</v>
      </c>
      <c r="C170" s="214">
        <f>IF(ISNA(VLOOKUP($A170,DSSV!$A$7:$R$65536,IN_DTK!C$5,0))=FALSE,VLOOKUP($A170,DSSV!$A$7:$R$65536,IN_DTK!C$5,0),"")</f>
        <v>171576618</v>
      </c>
      <c r="D170" s="243" t="str">
        <f>IF(ISNA(VLOOKUP($A170,DSSV!$A$7:$R$65536,IN_DTK!D$5,0))=FALSE,VLOOKUP($A170,DSSV!$A$7:$R$65536,IN_DTK!D$5,0),"")</f>
        <v>Nguyễn Thị Tố</v>
      </c>
      <c r="E170" s="244" t="str">
        <f>IF(ISNA(VLOOKUP($A170,DSSV!$A$7:$R$65536,IN_DTK!E$5,0))=FALSE,VLOOKUP($A170,DSSV!$A$7:$R$65536,IN_DTK!E$5,0),"")</f>
        <v>Nhi</v>
      </c>
      <c r="F170" s="249" t="str">
        <f>IF(ISNA(VLOOKUP($A170,DSSV!$A$7:$R$65536,IN_DTK!F$5,0))=FALSE,VLOOKUP($A170,DSSV!$A$7:$R$65536,IN_DTK!F$5,0),"")</f>
        <v>MTH 101 AG</v>
      </c>
      <c r="G170" s="249" t="str">
        <f>IF(ISNA(VLOOKUP($A170,DSSV!$A$7:$R$65536,IN_DTK!G$5,0))=FALSE,VLOOKUP($A170,DSSV!$A$7:$R$65536,IN_DTK!G$5,0),"")</f>
        <v>K20PSU-QNH</v>
      </c>
      <c r="H170" s="245">
        <f>IF(ISNA(VLOOKUP($A170,DSSV!$A$7:$R$65536,IN_DTK!H$5,0))=FALSE,IF(H$8&lt;&gt;0,VLOOKUP($A170,DSSV!$A$7:$R$65536,IN_DTK!H$5,0),""),"")</f>
        <v>0</v>
      </c>
      <c r="I170" s="245">
        <f>IF(ISNA(VLOOKUP($A170,DSSV!$A$7:$R$65536,IN_DTK!I$5,0))=FALSE,IF(I$8&lt;&gt;0,VLOOKUP($A170,DSSV!$A$7:$R$65536,IN_DTK!I$5,0),""),"")</f>
        <v>0</v>
      </c>
      <c r="J170" s="245">
        <f>IF(ISNA(VLOOKUP($A170,DSSV!$A$7:$R$65536,IN_DTK!J$5,0))=FALSE,IF(J$8&lt;&gt;0,VLOOKUP($A170,DSSV!$A$7:$R$65536,IN_DTK!J$5,0),""),"")</f>
        <v>0</v>
      </c>
      <c r="K170" s="245">
        <f>IF(ISNA(VLOOKUP($A170,DSSV!$A$7:$R$65536,IN_DTK!K$5,0))=FALSE,IF(K$8&lt;&gt;0,VLOOKUP($A170,DSSV!$A$7:$R$65536,IN_DTK!K$5,0),""),"")</f>
        <v>0</v>
      </c>
      <c r="L170" s="245">
        <f>IF(ISNA(VLOOKUP($A170,DSSV!$A$7:$R$65536,IN_DTK!L$5,0))=FALSE,IF(L$8&lt;&gt;0,VLOOKUP($A170,DSSV!$A$7:$R$65536,IN_DTK!L$5,0),""),"")</f>
        <v>0</v>
      </c>
      <c r="M170" s="245">
        <f>IF(ISNA(VLOOKUP($A170,DSSV!$A$7:$R$65536,IN_DTK!M$5,0))=FALSE,IF(M$8&lt;&gt;0,VLOOKUP($A170,DSSV!$A$7:$R$65536,IN_DTK!M$5,0),""),"")</f>
        <v>0</v>
      </c>
      <c r="N170" s="245">
        <f>IF(ISNA(VLOOKUP($A170,DSSV!$A$7:$R$65536,IN_DTK!N$5,0))=FALSE,IF(N$8&lt;&gt;0,VLOOKUP($A170,DSSV!$A$7:$R$65536,IN_DTK!N$5,0),""),"")</f>
        <v>0</v>
      </c>
      <c r="O170" s="245">
        <f>IF(ISNA(VLOOKUP($A170,DSSV!$A$7:$R$65536,IN_DTK!O$5,0))=FALSE,IF(O$8&lt;&gt;0,VLOOKUP($A170,DSSV!$A$7:$R$65536,IN_DTK!O$5,0),""),"")</f>
        <v>0</v>
      </c>
      <c r="P170" s="245">
        <f>IF(ISNA(VLOOKUP($A170,DSSV!$A$7:$R$65536,IN_DTK!P$5,0))=FALSE,IF(P$8&lt;&gt;0,VLOOKUP($A170,DSSV!$A$7:$R$65536,IN_DTK!P$5,0),""),"")</f>
        <v>0</v>
      </c>
      <c r="Q170" s="246">
        <f>IF(ISNA(VLOOKUP($A170,DSSV!$A$7:$R$65536,IN_DTK!Q$5,0))=FALSE,VLOOKUP($A170,DSSV!$A$7:$R$65536,IN_DTK!Q$5,0),"")</f>
        <v>0</v>
      </c>
      <c r="R170" s="237" t="str">
        <f>IF(ISNA(VLOOKUP($A170,DSSV!$A$7:$R$65536,IN_DTK!R$5,0))=FALSE,VLOOKUP($A170,DSSV!$A$7:$R$65536,IN_DTK!R$5,0),"")</f>
        <v>Không</v>
      </c>
      <c r="S170" s="247" t="str">
        <f>IF(ISNA(VLOOKUP($A170,DSSV!$A$7:$R$65536,IN_DTK!S$5,0))=FALSE,VLOOKUP($A170,DSSV!$A$7:$R$65536,IN_DTK!S$5,0),"")</f>
        <v>Nợ LP</v>
      </c>
    </row>
    <row r="171" spans="1:19" s="213" customFormat="1" ht="20.25" customHeight="1">
      <c r="A171" s="211">
        <v>163</v>
      </c>
      <c r="B171" s="240">
        <f>--SUBTOTAL(2,C$6:C171)</f>
        <v>163</v>
      </c>
      <c r="C171" s="214">
        <f>IF(ISNA(VLOOKUP($A171,DSSV!$A$7:$R$65536,IN_DTK!C$5,0))=FALSE,VLOOKUP($A171,DSSV!$A$7:$R$65536,IN_DTK!C$5,0),"")</f>
        <v>2020255073</v>
      </c>
      <c r="D171" s="243" t="str">
        <f>IF(ISNA(VLOOKUP($A171,DSSV!$A$7:$R$65536,IN_DTK!D$5,0))=FALSE,VLOOKUP($A171,DSSV!$A$7:$R$65536,IN_DTK!D$5,0),"")</f>
        <v>Phan Thị Ánh</v>
      </c>
      <c r="E171" s="244" t="str">
        <f>IF(ISNA(VLOOKUP($A171,DSSV!$A$7:$R$65536,IN_DTK!E$5,0))=FALSE,VLOOKUP($A171,DSSV!$A$7:$R$65536,IN_DTK!E$5,0),"")</f>
        <v>Nhi</v>
      </c>
      <c r="F171" s="249" t="str">
        <f>IF(ISNA(VLOOKUP($A171,DSSV!$A$7:$R$65536,IN_DTK!F$5,0))=FALSE,VLOOKUP($A171,DSSV!$A$7:$R$65536,IN_DTK!F$5,0),"")</f>
        <v>MTH 101 A</v>
      </c>
      <c r="G171" s="249" t="str">
        <f>IF(ISNA(VLOOKUP($A171,DSSV!$A$7:$R$65536,IN_DTK!G$5,0))=FALSE,VLOOKUP($A171,DSSV!$A$7:$R$65536,IN_DTK!G$5,0),"")</f>
        <v>K20PSU-KKT</v>
      </c>
      <c r="H171" s="245">
        <f>IF(ISNA(VLOOKUP($A171,DSSV!$A$7:$R$65536,IN_DTK!H$5,0))=FALSE,IF(H$8&lt;&gt;0,VLOOKUP($A171,DSSV!$A$7:$R$65536,IN_DTK!H$5,0),""),"")</f>
        <v>0</v>
      </c>
      <c r="I171" s="245">
        <f>IF(ISNA(VLOOKUP($A171,DSSV!$A$7:$R$65536,IN_DTK!I$5,0))=FALSE,IF(I$8&lt;&gt;0,VLOOKUP($A171,DSSV!$A$7:$R$65536,IN_DTK!I$5,0),""),"")</f>
        <v>0</v>
      </c>
      <c r="J171" s="245">
        <f>IF(ISNA(VLOOKUP($A171,DSSV!$A$7:$R$65536,IN_DTK!J$5,0))=FALSE,IF(J$8&lt;&gt;0,VLOOKUP($A171,DSSV!$A$7:$R$65536,IN_DTK!J$5,0),""),"")</f>
        <v>0</v>
      </c>
      <c r="K171" s="245">
        <f>IF(ISNA(VLOOKUP($A171,DSSV!$A$7:$R$65536,IN_DTK!K$5,0))=FALSE,IF(K$8&lt;&gt;0,VLOOKUP($A171,DSSV!$A$7:$R$65536,IN_DTK!K$5,0),""),"")</f>
        <v>0</v>
      </c>
      <c r="L171" s="245">
        <f>IF(ISNA(VLOOKUP($A171,DSSV!$A$7:$R$65536,IN_DTK!L$5,0))=FALSE,IF(L$8&lt;&gt;0,VLOOKUP($A171,DSSV!$A$7:$R$65536,IN_DTK!L$5,0),""),"")</f>
        <v>0</v>
      </c>
      <c r="M171" s="245">
        <f>IF(ISNA(VLOOKUP($A171,DSSV!$A$7:$R$65536,IN_DTK!M$5,0))=FALSE,IF(M$8&lt;&gt;0,VLOOKUP($A171,DSSV!$A$7:$R$65536,IN_DTK!M$5,0),""),"")</f>
        <v>0</v>
      </c>
      <c r="N171" s="245">
        <f>IF(ISNA(VLOOKUP($A171,DSSV!$A$7:$R$65536,IN_DTK!N$5,0))=FALSE,IF(N$8&lt;&gt;0,VLOOKUP($A171,DSSV!$A$7:$R$65536,IN_DTK!N$5,0),""),"")</f>
        <v>0</v>
      </c>
      <c r="O171" s="245">
        <f>IF(ISNA(VLOOKUP($A171,DSSV!$A$7:$R$65536,IN_DTK!O$5,0))=FALSE,IF(O$8&lt;&gt;0,VLOOKUP($A171,DSSV!$A$7:$R$65536,IN_DTK!O$5,0),""),"")</f>
        <v>0</v>
      </c>
      <c r="P171" s="245">
        <f>IF(ISNA(VLOOKUP($A171,DSSV!$A$7:$R$65536,IN_DTK!P$5,0))=FALSE,IF(P$8&lt;&gt;0,VLOOKUP($A171,DSSV!$A$7:$R$65536,IN_DTK!P$5,0),""),"")</f>
        <v>0</v>
      </c>
      <c r="Q171" s="246">
        <f>IF(ISNA(VLOOKUP($A171,DSSV!$A$7:$R$65536,IN_DTK!Q$5,0))=FALSE,VLOOKUP($A171,DSSV!$A$7:$R$65536,IN_DTK!Q$5,0),"")</f>
        <v>0</v>
      </c>
      <c r="R171" s="237" t="str">
        <f>IF(ISNA(VLOOKUP($A171,DSSV!$A$7:$R$65536,IN_DTK!R$5,0))=FALSE,VLOOKUP($A171,DSSV!$A$7:$R$65536,IN_DTK!R$5,0),"")</f>
        <v>Không</v>
      </c>
      <c r="S171" s="247">
        <f>IF(ISNA(VLOOKUP($A171,DSSV!$A$7:$R$65536,IN_DTK!S$5,0))=FALSE,VLOOKUP($A171,DSSV!$A$7:$R$65536,IN_DTK!S$5,0),"")</f>
        <v>0</v>
      </c>
    </row>
    <row r="172" spans="1:19" s="213" customFormat="1" ht="20.25" customHeight="1">
      <c r="A172" s="211">
        <v>164</v>
      </c>
      <c r="B172" s="240">
        <f>--SUBTOTAL(2,C$6:C172)</f>
        <v>164</v>
      </c>
      <c r="C172" s="214">
        <f>IF(ISNA(VLOOKUP($A172,DSSV!$A$7:$R$65536,IN_DTK!C$5,0))=FALSE,VLOOKUP($A172,DSSV!$A$7:$R$65536,IN_DTK!C$5,0),"")</f>
        <v>2020714826</v>
      </c>
      <c r="D172" s="243" t="str">
        <f>IF(ISNA(VLOOKUP($A172,DSSV!$A$7:$R$65536,IN_DTK!D$5,0))=FALSE,VLOOKUP($A172,DSSV!$A$7:$R$65536,IN_DTK!D$5,0),"")</f>
        <v>Trịnh Võ</v>
      </c>
      <c r="E172" s="244" t="str">
        <f>IF(ISNA(VLOOKUP($A172,DSSV!$A$7:$R$65536,IN_DTK!E$5,0))=FALSE,VLOOKUP($A172,DSSV!$A$7:$R$65536,IN_DTK!E$5,0),"")</f>
        <v>Nhi</v>
      </c>
      <c r="F172" s="249" t="str">
        <f>IF(ISNA(VLOOKUP($A172,DSSV!$A$7:$R$65536,IN_DTK!F$5,0))=FALSE,VLOOKUP($A172,DSSV!$A$7:$R$65536,IN_DTK!F$5,0),"")</f>
        <v>MTH 101 AI</v>
      </c>
      <c r="G172" s="249" t="str">
        <f>IF(ISNA(VLOOKUP($A172,DSSV!$A$7:$R$65536,IN_DTK!G$5,0))=FALSE,VLOOKUP($A172,DSSV!$A$7:$R$65536,IN_DTK!G$5,0),"")</f>
        <v>K20DLK</v>
      </c>
      <c r="H172" s="245">
        <f>IF(ISNA(VLOOKUP($A172,DSSV!$A$7:$R$65536,IN_DTK!H$5,0))=FALSE,IF(H$8&lt;&gt;0,VLOOKUP($A172,DSSV!$A$7:$R$65536,IN_DTK!H$5,0),""),"")</f>
        <v>0</v>
      </c>
      <c r="I172" s="245">
        <f>IF(ISNA(VLOOKUP($A172,DSSV!$A$7:$R$65536,IN_DTK!I$5,0))=FALSE,IF(I$8&lt;&gt;0,VLOOKUP($A172,DSSV!$A$7:$R$65536,IN_DTK!I$5,0),""),"")</f>
        <v>0</v>
      </c>
      <c r="J172" s="245">
        <f>IF(ISNA(VLOOKUP($A172,DSSV!$A$7:$R$65536,IN_DTK!J$5,0))=FALSE,IF(J$8&lt;&gt;0,VLOOKUP($A172,DSSV!$A$7:$R$65536,IN_DTK!J$5,0),""),"")</f>
        <v>0</v>
      </c>
      <c r="K172" s="245">
        <f>IF(ISNA(VLOOKUP($A172,DSSV!$A$7:$R$65536,IN_DTK!K$5,0))=FALSE,IF(K$8&lt;&gt;0,VLOOKUP($A172,DSSV!$A$7:$R$65536,IN_DTK!K$5,0),""),"")</f>
        <v>0</v>
      </c>
      <c r="L172" s="245">
        <f>IF(ISNA(VLOOKUP($A172,DSSV!$A$7:$R$65536,IN_DTK!L$5,0))=FALSE,IF(L$8&lt;&gt;0,VLOOKUP($A172,DSSV!$A$7:$R$65536,IN_DTK!L$5,0),""),"")</f>
        <v>0</v>
      </c>
      <c r="M172" s="245">
        <f>IF(ISNA(VLOOKUP($A172,DSSV!$A$7:$R$65536,IN_DTK!M$5,0))=FALSE,IF(M$8&lt;&gt;0,VLOOKUP($A172,DSSV!$A$7:$R$65536,IN_DTK!M$5,0),""),"")</f>
        <v>0</v>
      </c>
      <c r="N172" s="245">
        <f>IF(ISNA(VLOOKUP($A172,DSSV!$A$7:$R$65536,IN_DTK!N$5,0))=FALSE,IF(N$8&lt;&gt;0,VLOOKUP($A172,DSSV!$A$7:$R$65536,IN_DTK!N$5,0),""),"")</f>
        <v>0</v>
      </c>
      <c r="O172" s="245">
        <f>IF(ISNA(VLOOKUP($A172,DSSV!$A$7:$R$65536,IN_DTK!O$5,0))=FALSE,IF(O$8&lt;&gt;0,VLOOKUP($A172,DSSV!$A$7:$R$65536,IN_DTK!O$5,0),""),"")</f>
        <v>0</v>
      </c>
      <c r="P172" s="245">
        <f>IF(ISNA(VLOOKUP($A172,DSSV!$A$7:$R$65536,IN_DTK!P$5,0))=FALSE,IF(P$8&lt;&gt;0,VLOOKUP($A172,DSSV!$A$7:$R$65536,IN_DTK!P$5,0),""),"")</f>
        <v>0</v>
      </c>
      <c r="Q172" s="246">
        <f>IF(ISNA(VLOOKUP($A172,DSSV!$A$7:$R$65536,IN_DTK!Q$5,0))=FALSE,VLOOKUP($A172,DSSV!$A$7:$R$65536,IN_DTK!Q$5,0),"")</f>
        <v>0</v>
      </c>
      <c r="R172" s="237" t="str">
        <f>IF(ISNA(VLOOKUP($A172,DSSV!$A$7:$R$65536,IN_DTK!R$5,0))=FALSE,VLOOKUP($A172,DSSV!$A$7:$R$65536,IN_DTK!R$5,0),"")</f>
        <v>Không</v>
      </c>
      <c r="S172" s="247" t="str">
        <f>IF(ISNA(VLOOKUP($A172,DSSV!$A$7:$R$65536,IN_DTK!S$5,0))=FALSE,VLOOKUP($A172,DSSV!$A$7:$R$65536,IN_DTK!S$5,0),"")</f>
        <v>Nợ LP</v>
      </c>
    </row>
    <row r="173" spans="1:19" s="213" customFormat="1" ht="20.25" customHeight="1">
      <c r="A173" s="211">
        <v>165</v>
      </c>
      <c r="B173" s="240">
        <f>--SUBTOTAL(2,C$6:C173)</f>
        <v>165</v>
      </c>
      <c r="C173" s="214">
        <f>IF(ISNA(VLOOKUP($A173,DSSV!$A$7:$R$65536,IN_DTK!C$5,0))=FALSE,VLOOKUP($A173,DSSV!$A$7:$R$65536,IN_DTK!C$5,0),"")</f>
        <v>2020644808</v>
      </c>
      <c r="D173" s="243" t="str">
        <f>IF(ISNA(VLOOKUP($A173,DSSV!$A$7:$R$65536,IN_DTK!D$5,0))=FALSE,VLOOKUP($A173,DSSV!$A$7:$R$65536,IN_DTK!D$5,0),"")</f>
        <v>Nguyễn Thị Bích</v>
      </c>
      <c r="E173" s="244" t="str">
        <f>IF(ISNA(VLOOKUP($A173,DSSV!$A$7:$R$65536,IN_DTK!E$5,0))=FALSE,VLOOKUP($A173,DSSV!$A$7:$R$65536,IN_DTK!E$5,0),"")</f>
        <v>Như</v>
      </c>
      <c r="F173" s="249" t="str">
        <f>IF(ISNA(VLOOKUP($A173,DSSV!$A$7:$R$65536,IN_DTK!F$5,0))=FALSE,VLOOKUP($A173,DSSV!$A$7:$R$65536,IN_DTK!F$5,0),"")</f>
        <v>MTH 101 AC</v>
      </c>
      <c r="G173" s="249" t="str">
        <f>IF(ISNA(VLOOKUP($A173,DSSV!$A$7:$R$65536,IN_DTK!G$5,0))=FALSE,VLOOKUP($A173,DSSV!$A$7:$R$65536,IN_DTK!G$5,0),"")</f>
        <v>K20QTH</v>
      </c>
      <c r="H173" s="245">
        <f>IF(ISNA(VLOOKUP($A173,DSSV!$A$7:$R$65536,IN_DTK!H$5,0))=FALSE,IF(H$8&lt;&gt;0,VLOOKUP($A173,DSSV!$A$7:$R$65536,IN_DTK!H$5,0),""),"")</f>
        <v>0</v>
      </c>
      <c r="I173" s="245">
        <f>IF(ISNA(VLOOKUP($A173,DSSV!$A$7:$R$65536,IN_DTK!I$5,0))=FALSE,IF(I$8&lt;&gt;0,VLOOKUP($A173,DSSV!$A$7:$R$65536,IN_DTK!I$5,0),""),"")</f>
        <v>0</v>
      </c>
      <c r="J173" s="245">
        <f>IF(ISNA(VLOOKUP($A173,DSSV!$A$7:$R$65536,IN_DTK!J$5,0))=FALSE,IF(J$8&lt;&gt;0,VLOOKUP($A173,DSSV!$A$7:$R$65536,IN_DTK!J$5,0),""),"")</f>
        <v>0</v>
      </c>
      <c r="K173" s="245">
        <f>IF(ISNA(VLOOKUP($A173,DSSV!$A$7:$R$65536,IN_DTK!K$5,0))=FALSE,IF(K$8&lt;&gt;0,VLOOKUP($A173,DSSV!$A$7:$R$65536,IN_DTK!K$5,0),""),"")</f>
        <v>0</v>
      </c>
      <c r="L173" s="245">
        <f>IF(ISNA(VLOOKUP($A173,DSSV!$A$7:$R$65536,IN_DTK!L$5,0))=FALSE,IF(L$8&lt;&gt;0,VLOOKUP($A173,DSSV!$A$7:$R$65536,IN_DTK!L$5,0),""),"")</f>
        <v>0</v>
      </c>
      <c r="M173" s="245">
        <f>IF(ISNA(VLOOKUP($A173,DSSV!$A$7:$R$65536,IN_DTK!M$5,0))=FALSE,IF(M$8&lt;&gt;0,VLOOKUP($A173,DSSV!$A$7:$R$65536,IN_DTK!M$5,0),""),"")</f>
        <v>0</v>
      </c>
      <c r="N173" s="245">
        <f>IF(ISNA(VLOOKUP($A173,DSSV!$A$7:$R$65536,IN_DTK!N$5,0))=FALSE,IF(N$8&lt;&gt;0,VLOOKUP($A173,DSSV!$A$7:$R$65536,IN_DTK!N$5,0),""),"")</f>
        <v>0</v>
      </c>
      <c r="O173" s="245">
        <f>IF(ISNA(VLOOKUP($A173,DSSV!$A$7:$R$65536,IN_DTK!O$5,0))=FALSE,IF(O$8&lt;&gt;0,VLOOKUP($A173,DSSV!$A$7:$R$65536,IN_DTK!O$5,0),""),"")</f>
        <v>0</v>
      </c>
      <c r="P173" s="245">
        <f>IF(ISNA(VLOOKUP($A173,DSSV!$A$7:$R$65536,IN_DTK!P$5,0))=FALSE,IF(P$8&lt;&gt;0,VLOOKUP($A173,DSSV!$A$7:$R$65536,IN_DTK!P$5,0),""),"")</f>
        <v>0</v>
      </c>
      <c r="Q173" s="246">
        <f>IF(ISNA(VLOOKUP($A173,DSSV!$A$7:$R$65536,IN_DTK!Q$5,0))=FALSE,VLOOKUP($A173,DSSV!$A$7:$R$65536,IN_DTK!Q$5,0),"")</f>
        <v>0</v>
      </c>
      <c r="R173" s="237" t="str">
        <f>IF(ISNA(VLOOKUP($A173,DSSV!$A$7:$R$65536,IN_DTK!R$5,0))=FALSE,VLOOKUP($A173,DSSV!$A$7:$R$65536,IN_DTK!R$5,0),"")</f>
        <v>Không</v>
      </c>
      <c r="S173" s="247" t="str">
        <f>IF(ISNA(VLOOKUP($A173,DSSV!$A$7:$R$65536,IN_DTK!S$5,0))=FALSE,VLOOKUP($A173,DSSV!$A$7:$R$65536,IN_DTK!S$5,0),"")</f>
        <v>Nợ LP</v>
      </c>
    </row>
    <row r="174" spans="1:19" s="213" customFormat="1" ht="20.25" customHeight="1">
      <c r="A174" s="211">
        <v>166</v>
      </c>
      <c r="B174" s="240">
        <f>--SUBTOTAL(2,C$6:C174)</f>
        <v>166</v>
      </c>
      <c r="C174" s="214">
        <f>IF(ISNA(VLOOKUP($A174,DSSV!$A$7:$R$65536,IN_DTK!C$5,0))=FALSE,VLOOKUP($A174,DSSV!$A$7:$R$65536,IN_DTK!C$5,0),"")</f>
        <v>2020263678</v>
      </c>
      <c r="D174" s="243" t="str">
        <f>IF(ISNA(VLOOKUP($A174,DSSV!$A$7:$R$65536,IN_DTK!D$5,0))=FALSE,VLOOKUP($A174,DSSV!$A$7:$R$65536,IN_DTK!D$5,0),"")</f>
        <v>Hồ Thị Thùy</v>
      </c>
      <c r="E174" s="244" t="str">
        <f>IF(ISNA(VLOOKUP($A174,DSSV!$A$7:$R$65536,IN_DTK!E$5,0))=FALSE,VLOOKUP($A174,DSSV!$A$7:$R$65536,IN_DTK!E$5,0),"")</f>
        <v>Nhung</v>
      </c>
      <c r="F174" s="249" t="str">
        <f>IF(ISNA(VLOOKUP($A174,DSSV!$A$7:$R$65536,IN_DTK!F$5,0))=FALSE,VLOOKUP($A174,DSSV!$A$7:$R$65536,IN_DTK!F$5,0),"")</f>
        <v>MTH 101 K</v>
      </c>
      <c r="G174" s="249" t="str">
        <f>IF(ISNA(VLOOKUP($A174,DSSV!$A$7:$R$65536,IN_DTK!G$5,0))=FALSE,VLOOKUP($A174,DSSV!$A$7:$R$65536,IN_DTK!G$5,0),"")</f>
        <v>K20KDN</v>
      </c>
      <c r="H174" s="245">
        <f>IF(ISNA(VLOOKUP($A174,DSSV!$A$7:$R$65536,IN_DTK!H$5,0))=FALSE,IF(H$8&lt;&gt;0,VLOOKUP($A174,DSSV!$A$7:$R$65536,IN_DTK!H$5,0),""),"")</f>
        <v>0</v>
      </c>
      <c r="I174" s="245">
        <f>IF(ISNA(VLOOKUP($A174,DSSV!$A$7:$R$65536,IN_DTK!I$5,0))=FALSE,IF(I$8&lt;&gt;0,VLOOKUP($A174,DSSV!$A$7:$R$65536,IN_DTK!I$5,0),""),"")</f>
        <v>0</v>
      </c>
      <c r="J174" s="245">
        <f>IF(ISNA(VLOOKUP($A174,DSSV!$A$7:$R$65536,IN_DTK!J$5,0))=FALSE,IF(J$8&lt;&gt;0,VLOOKUP($A174,DSSV!$A$7:$R$65536,IN_DTK!J$5,0),""),"")</f>
        <v>0</v>
      </c>
      <c r="K174" s="245">
        <f>IF(ISNA(VLOOKUP($A174,DSSV!$A$7:$R$65536,IN_DTK!K$5,0))=FALSE,IF(K$8&lt;&gt;0,VLOOKUP($A174,DSSV!$A$7:$R$65536,IN_DTK!K$5,0),""),"")</f>
        <v>0</v>
      </c>
      <c r="L174" s="245">
        <f>IF(ISNA(VLOOKUP($A174,DSSV!$A$7:$R$65536,IN_DTK!L$5,0))=FALSE,IF(L$8&lt;&gt;0,VLOOKUP($A174,DSSV!$A$7:$R$65536,IN_DTK!L$5,0),""),"")</f>
        <v>0</v>
      </c>
      <c r="M174" s="245">
        <f>IF(ISNA(VLOOKUP($A174,DSSV!$A$7:$R$65536,IN_DTK!M$5,0))=FALSE,IF(M$8&lt;&gt;0,VLOOKUP($A174,DSSV!$A$7:$R$65536,IN_DTK!M$5,0),""),"")</f>
        <v>0</v>
      </c>
      <c r="N174" s="245">
        <f>IF(ISNA(VLOOKUP($A174,DSSV!$A$7:$R$65536,IN_DTK!N$5,0))=FALSE,IF(N$8&lt;&gt;0,VLOOKUP($A174,DSSV!$A$7:$R$65536,IN_DTK!N$5,0),""),"")</f>
        <v>0</v>
      </c>
      <c r="O174" s="245">
        <f>IF(ISNA(VLOOKUP($A174,DSSV!$A$7:$R$65536,IN_DTK!O$5,0))=FALSE,IF(O$8&lt;&gt;0,VLOOKUP($A174,DSSV!$A$7:$R$65536,IN_DTK!O$5,0),""),"")</f>
        <v>0</v>
      </c>
      <c r="P174" s="245">
        <f>IF(ISNA(VLOOKUP($A174,DSSV!$A$7:$R$65536,IN_DTK!P$5,0))=FALSE,IF(P$8&lt;&gt;0,VLOOKUP($A174,DSSV!$A$7:$R$65536,IN_DTK!P$5,0),""),"")</f>
        <v>0</v>
      </c>
      <c r="Q174" s="246">
        <f>IF(ISNA(VLOOKUP($A174,DSSV!$A$7:$R$65536,IN_DTK!Q$5,0))=FALSE,VLOOKUP($A174,DSSV!$A$7:$R$65536,IN_DTK!Q$5,0),"")</f>
        <v>0</v>
      </c>
      <c r="R174" s="237" t="str">
        <f>IF(ISNA(VLOOKUP($A174,DSSV!$A$7:$R$65536,IN_DTK!R$5,0))=FALSE,VLOOKUP($A174,DSSV!$A$7:$R$65536,IN_DTK!R$5,0),"")</f>
        <v>Không</v>
      </c>
      <c r="S174" s="247">
        <f>IF(ISNA(VLOOKUP($A174,DSSV!$A$7:$R$65536,IN_DTK!S$5,0))=FALSE,VLOOKUP($A174,DSSV!$A$7:$R$65536,IN_DTK!S$5,0),"")</f>
        <v>0</v>
      </c>
    </row>
    <row r="175" spans="1:19" s="213" customFormat="1" ht="20.25" customHeight="1">
      <c r="A175" s="211">
        <v>167</v>
      </c>
      <c r="B175" s="240">
        <f>--SUBTOTAL(2,C$6:C175)</f>
        <v>167</v>
      </c>
      <c r="C175" s="214">
        <f>IF(ISNA(VLOOKUP($A175,DSSV!$A$7:$R$65536,IN_DTK!C$5,0))=FALSE,VLOOKUP($A175,DSSV!$A$7:$R$65536,IN_DTK!C$5,0),"")</f>
        <v>2020710645</v>
      </c>
      <c r="D175" s="243" t="str">
        <f>IF(ISNA(VLOOKUP($A175,DSSV!$A$7:$R$65536,IN_DTK!D$5,0))=FALSE,VLOOKUP($A175,DSSV!$A$7:$R$65536,IN_DTK!D$5,0),"")</f>
        <v>Hoàng Thị Quỳnh</v>
      </c>
      <c r="E175" s="244" t="str">
        <f>IF(ISNA(VLOOKUP($A175,DSSV!$A$7:$R$65536,IN_DTK!E$5,0))=FALSE,VLOOKUP($A175,DSSV!$A$7:$R$65536,IN_DTK!E$5,0),"")</f>
        <v>Nhung</v>
      </c>
      <c r="F175" s="249" t="str">
        <f>IF(ISNA(VLOOKUP($A175,DSSV!$A$7:$R$65536,IN_DTK!F$5,0))=FALSE,VLOOKUP($A175,DSSV!$A$7:$R$65536,IN_DTK!F$5,0),"")</f>
        <v>MTH 101 U</v>
      </c>
      <c r="G175" s="249" t="str">
        <f>IF(ISNA(VLOOKUP($A175,DSSV!$A$7:$R$65536,IN_DTK!G$5,0))=FALSE,VLOOKUP($A175,DSSV!$A$7:$R$65536,IN_DTK!G$5,0),"")</f>
        <v>K20PSU-DLK</v>
      </c>
      <c r="H175" s="245">
        <f>IF(ISNA(VLOOKUP($A175,DSSV!$A$7:$R$65536,IN_DTK!H$5,0))=FALSE,IF(H$8&lt;&gt;0,VLOOKUP($A175,DSSV!$A$7:$R$65536,IN_DTK!H$5,0),""),"")</f>
        <v>0</v>
      </c>
      <c r="I175" s="245">
        <f>IF(ISNA(VLOOKUP($A175,DSSV!$A$7:$R$65536,IN_DTK!I$5,0))=FALSE,IF(I$8&lt;&gt;0,VLOOKUP($A175,DSSV!$A$7:$R$65536,IN_DTK!I$5,0),""),"")</f>
        <v>0</v>
      </c>
      <c r="J175" s="245">
        <f>IF(ISNA(VLOOKUP($A175,DSSV!$A$7:$R$65536,IN_DTK!J$5,0))=FALSE,IF(J$8&lt;&gt;0,VLOOKUP($A175,DSSV!$A$7:$R$65536,IN_DTK!J$5,0),""),"")</f>
        <v>0</v>
      </c>
      <c r="K175" s="245">
        <f>IF(ISNA(VLOOKUP($A175,DSSV!$A$7:$R$65536,IN_DTK!K$5,0))=FALSE,IF(K$8&lt;&gt;0,VLOOKUP($A175,DSSV!$A$7:$R$65536,IN_DTK!K$5,0),""),"")</f>
        <v>0</v>
      </c>
      <c r="L175" s="245">
        <f>IF(ISNA(VLOOKUP($A175,DSSV!$A$7:$R$65536,IN_DTK!L$5,0))=FALSE,IF(L$8&lt;&gt;0,VLOOKUP($A175,DSSV!$A$7:$R$65536,IN_DTK!L$5,0),""),"")</f>
        <v>0</v>
      </c>
      <c r="M175" s="245">
        <f>IF(ISNA(VLOOKUP($A175,DSSV!$A$7:$R$65536,IN_DTK!M$5,0))=FALSE,IF(M$8&lt;&gt;0,VLOOKUP($A175,DSSV!$A$7:$R$65536,IN_DTK!M$5,0),""),"")</f>
        <v>0</v>
      </c>
      <c r="N175" s="245">
        <f>IF(ISNA(VLOOKUP($A175,DSSV!$A$7:$R$65536,IN_DTK!N$5,0))=FALSE,IF(N$8&lt;&gt;0,VLOOKUP($A175,DSSV!$A$7:$R$65536,IN_DTK!N$5,0),""),"")</f>
        <v>0</v>
      </c>
      <c r="O175" s="245">
        <f>IF(ISNA(VLOOKUP($A175,DSSV!$A$7:$R$65536,IN_DTK!O$5,0))=FALSE,IF(O$8&lt;&gt;0,VLOOKUP($A175,DSSV!$A$7:$R$65536,IN_DTK!O$5,0),""),"")</f>
        <v>0</v>
      </c>
      <c r="P175" s="245">
        <f>IF(ISNA(VLOOKUP($A175,DSSV!$A$7:$R$65536,IN_DTK!P$5,0))=FALSE,IF(P$8&lt;&gt;0,VLOOKUP($A175,DSSV!$A$7:$R$65536,IN_DTK!P$5,0),""),"")</f>
        <v>0</v>
      </c>
      <c r="Q175" s="246">
        <f>IF(ISNA(VLOOKUP($A175,DSSV!$A$7:$R$65536,IN_DTK!Q$5,0))=FALSE,VLOOKUP($A175,DSSV!$A$7:$R$65536,IN_DTK!Q$5,0),"")</f>
        <v>0</v>
      </c>
      <c r="R175" s="237" t="str">
        <f>IF(ISNA(VLOOKUP($A175,DSSV!$A$7:$R$65536,IN_DTK!R$5,0))=FALSE,VLOOKUP($A175,DSSV!$A$7:$R$65536,IN_DTK!R$5,0),"")</f>
        <v>Không</v>
      </c>
      <c r="S175" s="247">
        <f>IF(ISNA(VLOOKUP($A175,DSSV!$A$7:$R$65536,IN_DTK!S$5,0))=FALSE,VLOOKUP($A175,DSSV!$A$7:$R$65536,IN_DTK!S$5,0),"")</f>
        <v>0</v>
      </c>
    </row>
    <row r="176" spans="1:19" s="213" customFormat="1" ht="20.25" customHeight="1">
      <c r="A176" s="211">
        <v>168</v>
      </c>
      <c r="B176" s="240">
        <f>--SUBTOTAL(2,C$6:C176)</f>
        <v>168</v>
      </c>
      <c r="C176" s="214">
        <f>IF(ISNA(VLOOKUP($A176,DSSV!$A$7:$R$65536,IN_DTK!C$5,0))=FALSE,VLOOKUP($A176,DSSV!$A$7:$R$65536,IN_DTK!C$5,0),"")</f>
        <v>2020711914</v>
      </c>
      <c r="D176" s="243" t="str">
        <f>IF(ISNA(VLOOKUP($A176,DSSV!$A$7:$R$65536,IN_DTK!D$5,0))=FALSE,VLOOKUP($A176,DSSV!$A$7:$R$65536,IN_DTK!D$5,0),"")</f>
        <v>Hà Bảo</v>
      </c>
      <c r="E176" s="244" t="str">
        <f>IF(ISNA(VLOOKUP($A176,DSSV!$A$7:$R$65536,IN_DTK!E$5,0))=FALSE,VLOOKUP($A176,DSSV!$A$7:$R$65536,IN_DTK!E$5,0),"")</f>
        <v>Ni</v>
      </c>
      <c r="F176" s="249" t="str">
        <f>IF(ISNA(VLOOKUP($A176,DSSV!$A$7:$R$65536,IN_DTK!F$5,0))=FALSE,VLOOKUP($A176,DSSV!$A$7:$R$65536,IN_DTK!F$5,0),"")</f>
        <v>MTH 101 S</v>
      </c>
      <c r="G176" s="249" t="str">
        <f>IF(ISNA(VLOOKUP($A176,DSSV!$A$7:$R$65536,IN_DTK!G$5,0))=FALSE,VLOOKUP($A176,DSSV!$A$7:$R$65536,IN_DTK!G$5,0),"")</f>
        <v>3+1</v>
      </c>
      <c r="H176" s="245">
        <f>IF(ISNA(VLOOKUP($A176,DSSV!$A$7:$R$65536,IN_DTK!H$5,0))=FALSE,IF(H$8&lt;&gt;0,VLOOKUP($A176,DSSV!$A$7:$R$65536,IN_DTK!H$5,0),""),"")</f>
        <v>0</v>
      </c>
      <c r="I176" s="245">
        <f>IF(ISNA(VLOOKUP($A176,DSSV!$A$7:$R$65536,IN_DTK!I$5,0))=FALSE,IF(I$8&lt;&gt;0,VLOOKUP($A176,DSSV!$A$7:$R$65536,IN_DTK!I$5,0),""),"")</f>
        <v>0</v>
      </c>
      <c r="J176" s="245">
        <f>IF(ISNA(VLOOKUP($A176,DSSV!$A$7:$R$65536,IN_DTK!J$5,0))=FALSE,IF(J$8&lt;&gt;0,VLOOKUP($A176,DSSV!$A$7:$R$65536,IN_DTK!J$5,0),""),"")</f>
        <v>0</v>
      </c>
      <c r="K176" s="245">
        <f>IF(ISNA(VLOOKUP($A176,DSSV!$A$7:$R$65536,IN_DTK!K$5,0))=FALSE,IF(K$8&lt;&gt;0,VLOOKUP($A176,DSSV!$A$7:$R$65536,IN_DTK!K$5,0),""),"")</f>
        <v>0</v>
      </c>
      <c r="L176" s="245">
        <f>IF(ISNA(VLOOKUP($A176,DSSV!$A$7:$R$65536,IN_DTK!L$5,0))=FALSE,IF(L$8&lt;&gt;0,VLOOKUP($A176,DSSV!$A$7:$R$65536,IN_DTK!L$5,0),""),"")</f>
        <v>0</v>
      </c>
      <c r="M176" s="245">
        <f>IF(ISNA(VLOOKUP($A176,DSSV!$A$7:$R$65536,IN_DTK!M$5,0))=FALSE,IF(M$8&lt;&gt;0,VLOOKUP($A176,DSSV!$A$7:$R$65536,IN_DTK!M$5,0),""),"")</f>
        <v>0</v>
      </c>
      <c r="N176" s="245">
        <f>IF(ISNA(VLOOKUP($A176,DSSV!$A$7:$R$65536,IN_DTK!N$5,0))=FALSE,IF(N$8&lt;&gt;0,VLOOKUP($A176,DSSV!$A$7:$R$65536,IN_DTK!N$5,0),""),"")</f>
        <v>0</v>
      </c>
      <c r="O176" s="245">
        <f>IF(ISNA(VLOOKUP($A176,DSSV!$A$7:$R$65536,IN_DTK!O$5,0))=FALSE,IF(O$8&lt;&gt;0,VLOOKUP($A176,DSSV!$A$7:$R$65536,IN_DTK!O$5,0),""),"")</f>
        <v>0</v>
      </c>
      <c r="P176" s="245">
        <f>IF(ISNA(VLOOKUP($A176,DSSV!$A$7:$R$65536,IN_DTK!P$5,0))=FALSE,IF(P$8&lt;&gt;0,VLOOKUP($A176,DSSV!$A$7:$R$65536,IN_DTK!P$5,0),""),"")</f>
        <v>0</v>
      </c>
      <c r="Q176" s="246">
        <f>IF(ISNA(VLOOKUP($A176,DSSV!$A$7:$R$65536,IN_DTK!Q$5,0))=FALSE,VLOOKUP($A176,DSSV!$A$7:$R$65536,IN_DTK!Q$5,0),"")</f>
        <v>0</v>
      </c>
      <c r="R176" s="237" t="str">
        <f>IF(ISNA(VLOOKUP($A176,DSSV!$A$7:$R$65536,IN_DTK!R$5,0))=FALSE,VLOOKUP($A176,DSSV!$A$7:$R$65536,IN_DTK!R$5,0),"")</f>
        <v>Không</v>
      </c>
      <c r="S176" s="247" t="str">
        <f>IF(ISNA(VLOOKUP($A176,DSSV!$A$7:$R$65536,IN_DTK!S$5,0))=FALSE,VLOOKUP($A176,DSSV!$A$7:$R$65536,IN_DTK!S$5,0),"")</f>
        <v>Nợ LP</v>
      </c>
    </row>
    <row r="177" spans="1:19" s="213" customFormat="1" ht="20.25" customHeight="1">
      <c r="A177" s="211">
        <v>169</v>
      </c>
      <c r="B177" s="240">
        <f>--SUBTOTAL(2,C$6:C177)</f>
        <v>169</v>
      </c>
      <c r="C177" s="214">
        <f>IF(ISNA(VLOOKUP($A177,DSSV!$A$7:$R$65536,IN_DTK!C$5,0))=FALSE,VLOOKUP($A177,DSSV!$A$7:$R$65536,IN_DTK!C$5,0),"")</f>
        <v>2020213454</v>
      </c>
      <c r="D177" s="243" t="str">
        <f>IF(ISNA(VLOOKUP($A177,DSSV!$A$7:$R$65536,IN_DTK!D$5,0))=FALSE,VLOOKUP($A177,DSSV!$A$7:$R$65536,IN_DTK!D$5,0),"")</f>
        <v>Nguyễn Thị Hoàng</v>
      </c>
      <c r="E177" s="244" t="str">
        <f>IF(ISNA(VLOOKUP($A177,DSSV!$A$7:$R$65536,IN_DTK!E$5,0))=FALSE,VLOOKUP($A177,DSSV!$A$7:$R$65536,IN_DTK!E$5,0),"")</f>
        <v>Ny</v>
      </c>
      <c r="F177" s="249" t="str">
        <f>IF(ISNA(VLOOKUP($A177,DSSV!$A$7:$R$65536,IN_DTK!F$5,0))=FALSE,VLOOKUP($A177,DSSV!$A$7:$R$65536,IN_DTK!F$5,0),"")</f>
        <v>MTH 101 Y</v>
      </c>
      <c r="G177" s="249" t="str">
        <f>IF(ISNA(VLOOKUP($A177,DSSV!$A$7:$R$65536,IN_DTK!G$5,0))=FALSE,VLOOKUP($A177,DSSV!$A$7:$R$65536,IN_DTK!G$5,0),"")</f>
        <v>K20PSU-QTH</v>
      </c>
      <c r="H177" s="245">
        <f>IF(ISNA(VLOOKUP($A177,DSSV!$A$7:$R$65536,IN_DTK!H$5,0))=FALSE,IF(H$8&lt;&gt;0,VLOOKUP($A177,DSSV!$A$7:$R$65536,IN_DTK!H$5,0),""),"")</f>
        <v>0</v>
      </c>
      <c r="I177" s="245">
        <f>IF(ISNA(VLOOKUP($A177,DSSV!$A$7:$R$65536,IN_DTK!I$5,0))=FALSE,IF(I$8&lt;&gt;0,VLOOKUP($A177,DSSV!$A$7:$R$65536,IN_DTK!I$5,0),""),"")</f>
        <v>0</v>
      </c>
      <c r="J177" s="245">
        <f>IF(ISNA(VLOOKUP($A177,DSSV!$A$7:$R$65536,IN_DTK!J$5,0))=FALSE,IF(J$8&lt;&gt;0,VLOOKUP($A177,DSSV!$A$7:$R$65536,IN_DTK!J$5,0),""),"")</f>
        <v>0</v>
      </c>
      <c r="K177" s="245">
        <f>IF(ISNA(VLOOKUP($A177,DSSV!$A$7:$R$65536,IN_DTK!K$5,0))=FALSE,IF(K$8&lt;&gt;0,VLOOKUP($A177,DSSV!$A$7:$R$65536,IN_DTK!K$5,0),""),"")</f>
        <v>0</v>
      </c>
      <c r="L177" s="245">
        <f>IF(ISNA(VLOOKUP($A177,DSSV!$A$7:$R$65536,IN_DTK!L$5,0))=FALSE,IF(L$8&lt;&gt;0,VLOOKUP($A177,DSSV!$A$7:$R$65536,IN_DTK!L$5,0),""),"")</f>
        <v>0</v>
      </c>
      <c r="M177" s="245">
        <f>IF(ISNA(VLOOKUP($A177,DSSV!$A$7:$R$65536,IN_DTK!M$5,0))=FALSE,IF(M$8&lt;&gt;0,VLOOKUP($A177,DSSV!$A$7:$R$65536,IN_DTK!M$5,0),""),"")</f>
        <v>0</v>
      </c>
      <c r="N177" s="245">
        <f>IF(ISNA(VLOOKUP($A177,DSSV!$A$7:$R$65536,IN_DTK!N$5,0))=FALSE,IF(N$8&lt;&gt;0,VLOOKUP($A177,DSSV!$A$7:$R$65536,IN_DTK!N$5,0),""),"")</f>
        <v>0</v>
      </c>
      <c r="O177" s="245">
        <f>IF(ISNA(VLOOKUP($A177,DSSV!$A$7:$R$65536,IN_DTK!O$5,0))=FALSE,IF(O$8&lt;&gt;0,VLOOKUP($A177,DSSV!$A$7:$R$65536,IN_DTK!O$5,0),""),"")</f>
        <v>0</v>
      </c>
      <c r="P177" s="245">
        <f>IF(ISNA(VLOOKUP($A177,DSSV!$A$7:$R$65536,IN_DTK!P$5,0))=FALSE,IF(P$8&lt;&gt;0,VLOOKUP($A177,DSSV!$A$7:$R$65536,IN_DTK!P$5,0),""),"")</f>
        <v>0</v>
      </c>
      <c r="Q177" s="246">
        <f>IF(ISNA(VLOOKUP($A177,DSSV!$A$7:$R$65536,IN_DTK!Q$5,0))=FALSE,VLOOKUP($A177,DSSV!$A$7:$R$65536,IN_DTK!Q$5,0),"")</f>
        <v>0</v>
      </c>
      <c r="R177" s="237" t="str">
        <f>IF(ISNA(VLOOKUP($A177,DSSV!$A$7:$R$65536,IN_DTK!R$5,0))=FALSE,VLOOKUP($A177,DSSV!$A$7:$R$65536,IN_DTK!R$5,0),"")</f>
        <v>Không</v>
      </c>
      <c r="S177" s="247" t="str">
        <f>IF(ISNA(VLOOKUP($A177,DSSV!$A$7:$R$65536,IN_DTK!S$5,0))=FALSE,VLOOKUP($A177,DSSV!$A$7:$R$65536,IN_DTK!S$5,0),"")</f>
        <v>Nợ LP</v>
      </c>
    </row>
    <row r="178" spans="1:19" s="213" customFormat="1" ht="20.25" customHeight="1">
      <c r="A178" s="211">
        <v>170</v>
      </c>
      <c r="B178" s="240">
        <f>--SUBTOTAL(2,C$6:C178)</f>
        <v>170</v>
      </c>
      <c r="C178" s="214">
        <f>IF(ISNA(VLOOKUP($A178,DSSV!$A$7:$R$65536,IN_DTK!C$5,0))=FALSE,VLOOKUP($A178,DSSV!$A$7:$R$65536,IN_DTK!C$5,0),"")</f>
        <v>2020514428</v>
      </c>
      <c r="D178" s="243" t="str">
        <f>IF(ISNA(VLOOKUP($A178,DSSV!$A$7:$R$65536,IN_DTK!D$5,0))=FALSE,VLOOKUP($A178,DSSV!$A$7:$R$65536,IN_DTK!D$5,0),"")</f>
        <v>Ngô Nguyễn Hoàng</v>
      </c>
      <c r="E178" s="244" t="str">
        <f>IF(ISNA(VLOOKUP($A178,DSSV!$A$7:$R$65536,IN_DTK!E$5,0))=FALSE,VLOOKUP($A178,DSSV!$A$7:$R$65536,IN_DTK!E$5,0),"")</f>
        <v>Oanh</v>
      </c>
      <c r="F178" s="249" t="str">
        <f>IF(ISNA(VLOOKUP($A178,DSSV!$A$7:$R$65536,IN_DTK!F$5,0))=FALSE,VLOOKUP($A178,DSSV!$A$7:$R$65536,IN_DTK!F$5,0),"")</f>
        <v>MTH 101 A</v>
      </c>
      <c r="G178" s="249" t="str">
        <f>IF(ISNA(VLOOKUP($A178,DSSV!$A$7:$R$65536,IN_DTK!G$5,0))=FALSE,VLOOKUP($A178,DSSV!$A$7:$R$65536,IN_DTK!G$5,0),"")</f>
        <v>K20PSU-KKT</v>
      </c>
      <c r="H178" s="245">
        <f>IF(ISNA(VLOOKUP($A178,DSSV!$A$7:$R$65536,IN_DTK!H$5,0))=FALSE,IF(H$8&lt;&gt;0,VLOOKUP($A178,DSSV!$A$7:$R$65536,IN_DTK!H$5,0),""),"")</f>
        <v>0</v>
      </c>
      <c r="I178" s="245">
        <f>IF(ISNA(VLOOKUP($A178,DSSV!$A$7:$R$65536,IN_DTK!I$5,0))=FALSE,IF(I$8&lt;&gt;0,VLOOKUP($A178,DSSV!$A$7:$R$65536,IN_DTK!I$5,0),""),"")</f>
        <v>0</v>
      </c>
      <c r="J178" s="245">
        <f>IF(ISNA(VLOOKUP($A178,DSSV!$A$7:$R$65536,IN_DTK!J$5,0))=FALSE,IF(J$8&lt;&gt;0,VLOOKUP($A178,DSSV!$A$7:$R$65536,IN_DTK!J$5,0),""),"")</f>
        <v>0</v>
      </c>
      <c r="K178" s="245">
        <f>IF(ISNA(VLOOKUP($A178,DSSV!$A$7:$R$65536,IN_DTK!K$5,0))=FALSE,IF(K$8&lt;&gt;0,VLOOKUP($A178,DSSV!$A$7:$R$65536,IN_DTK!K$5,0),""),"")</f>
        <v>0</v>
      </c>
      <c r="L178" s="245">
        <f>IF(ISNA(VLOOKUP($A178,DSSV!$A$7:$R$65536,IN_DTK!L$5,0))=FALSE,IF(L$8&lt;&gt;0,VLOOKUP($A178,DSSV!$A$7:$R$65536,IN_DTK!L$5,0),""),"")</f>
        <v>0</v>
      </c>
      <c r="M178" s="245">
        <f>IF(ISNA(VLOOKUP($A178,DSSV!$A$7:$R$65536,IN_DTK!M$5,0))=FALSE,IF(M$8&lt;&gt;0,VLOOKUP($A178,DSSV!$A$7:$R$65536,IN_DTK!M$5,0),""),"")</f>
        <v>0</v>
      </c>
      <c r="N178" s="245">
        <f>IF(ISNA(VLOOKUP($A178,DSSV!$A$7:$R$65536,IN_DTK!N$5,0))=FALSE,IF(N$8&lt;&gt;0,VLOOKUP($A178,DSSV!$A$7:$R$65536,IN_DTK!N$5,0),""),"")</f>
        <v>0</v>
      </c>
      <c r="O178" s="245">
        <f>IF(ISNA(VLOOKUP($A178,DSSV!$A$7:$R$65536,IN_DTK!O$5,0))=FALSE,IF(O$8&lt;&gt;0,VLOOKUP($A178,DSSV!$A$7:$R$65536,IN_DTK!O$5,0),""),"")</f>
        <v>0</v>
      </c>
      <c r="P178" s="245">
        <f>IF(ISNA(VLOOKUP($A178,DSSV!$A$7:$R$65536,IN_DTK!P$5,0))=FALSE,IF(P$8&lt;&gt;0,VLOOKUP($A178,DSSV!$A$7:$R$65536,IN_DTK!P$5,0),""),"")</f>
        <v>0</v>
      </c>
      <c r="Q178" s="246">
        <f>IF(ISNA(VLOOKUP($A178,DSSV!$A$7:$R$65536,IN_DTK!Q$5,0))=FALSE,VLOOKUP($A178,DSSV!$A$7:$R$65536,IN_DTK!Q$5,0),"")</f>
        <v>0</v>
      </c>
      <c r="R178" s="237" t="str">
        <f>IF(ISNA(VLOOKUP($A178,DSSV!$A$7:$R$65536,IN_DTK!R$5,0))=FALSE,VLOOKUP($A178,DSSV!$A$7:$R$65536,IN_DTK!R$5,0),"")</f>
        <v>Không</v>
      </c>
      <c r="S178" s="247">
        <f>IF(ISNA(VLOOKUP($A178,DSSV!$A$7:$R$65536,IN_DTK!S$5,0))=FALSE,VLOOKUP($A178,DSSV!$A$7:$R$65536,IN_DTK!S$5,0),"")</f>
        <v>0</v>
      </c>
    </row>
    <row r="179" spans="1:19" s="213" customFormat="1" ht="20.25" customHeight="1">
      <c r="A179" s="211">
        <v>171</v>
      </c>
      <c r="B179" s="240">
        <f>--SUBTOTAL(2,C$6:C179)</f>
        <v>171</v>
      </c>
      <c r="C179" s="214">
        <f>IF(ISNA(VLOOKUP($A179,DSSV!$A$7:$R$65536,IN_DTK!C$5,0))=FALSE,VLOOKUP($A179,DSSV!$A$7:$R$65536,IN_DTK!C$5,0),"")</f>
        <v>2021214176</v>
      </c>
      <c r="D179" s="243" t="str">
        <f>IF(ISNA(VLOOKUP($A179,DSSV!$A$7:$R$65536,IN_DTK!D$5,0))=FALSE,VLOOKUP($A179,DSSV!$A$7:$R$65536,IN_DTK!D$5,0),"")</f>
        <v>Trần Thị Na</v>
      </c>
      <c r="E179" s="244" t="str">
        <f>IF(ISNA(VLOOKUP($A179,DSSV!$A$7:$R$65536,IN_DTK!E$5,0))=FALSE,VLOOKUP($A179,DSSV!$A$7:$R$65536,IN_DTK!E$5,0),"")</f>
        <v>Oanh</v>
      </c>
      <c r="F179" s="249" t="str">
        <f>IF(ISNA(VLOOKUP($A179,DSSV!$A$7:$R$65536,IN_DTK!F$5,0))=FALSE,VLOOKUP($A179,DSSV!$A$7:$R$65536,IN_DTK!F$5,0),"")</f>
        <v>MTH 101 Y</v>
      </c>
      <c r="G179" s="249" t="str">
        <f>IF(ISNA(VLOOKUP($A179,DSSV!$A$7:$R$65536,IN_DTK!G$5,0))=FALSE,VLOOKUP($A179,DSSV!$A$7:$R$65536,IN_DTK!G$5,0),"")</f>
        <v>K20PSU-QTH</v>
      </c>
      <c r="H179" s="245">
        <f>IF(ISNA(VLOOKUP($A179,DSSV!$A$7:$R$65536,IN_DTK!H$5,0))=FALSE,IF(H$8&lt;&gt;0,VLOOKUP($A179,DSSV!$A$7:$R$65536,IN_DTK!H$5,0),""),"")</f>
        <v>0</v>
      </c>
      <c r="I179" s="245">
        <f>IF(ISNA(VLOOKUP($A179,DSSV!$A$7:$R$65536,IN_DTK!I$5,0))=FALSE,IF(I$8&lt;&gt;0,VLOOKUP($A179,DSSV!$A$7:$R$65536,IN_DTK!I$5,0),""),"")</f>
        <v>0</v>
      </c>
      <c r="J179" s="245">
        <f>IF(ISNA(VLOOKUP($A179,DSSV!$A$7:$R$65536,IN_DTK!J$5,0))=FALSE,IF(J$8&lt;&gt;0,VLOOKUP($A179,DSSV!$A$7:$R$65536,IN_DTK!J$5,0),""),"")</f>
        <v>0</v>
      </c>
      <c r="K179" s="245">
        <f>IF(ISNA(VLOOKUP($A179,DSSV!$A$7:$R$65536,IN_DTK!K$5,0))=FALSE,IF(K$8&lt;&gt;0,VLOOKUP($A179,DSSV!$A$7:$R$65536,IN_DTK!K$5,0),""),"")</f>
        <v>0</v>
      </c>
      <c r="L179" s="245">
        <f>IF(ISNA(VLOOKUP($A179,DSSV!$A$7:$R$65536,IN_DTK!L$5,0))=FALSE,IF(L$8&lt;&gt;0,VLOOKUP($A179,DSSV!$A$7:$R$65536,IN_DTK!L$5,0),""),"")</f>
        <v>0</v>
      </c>
      <c r="M179" s="245">
        <f>IF(ISNA(VLOOKUP($A179,DSSV!$A$7:$R$65536,IN_DTK!M$5,0))=FALSE,IF(M$8&lt;&gt;0,VLOOKUP($A179,DSSV!$A$7:$R$65536,IN_DTK!M$5,0),""),"")</f>
        <v>0</v>
      </c>
      <c r="N179" s="245">
        <f>IF(ISNA(VLOOKUP($A179,DSSV!$A$7:$R$65536,IN_DTK!N$5,0))=FALSE,IF(N$8&lt;&gt;0,VLOOKUP($A179,DSSV!$A$7:$R$65536,IN_DTK!N$5,0),""),"")</f>
        <v>0</v>
      </c>
      <c r="O179" s="245">
        <f>IF(ISNA(VLOOKUP($A179,DSSV!$A$7:$R$65536,IN_DTK!O$5,0))=FALSE,IF(O$8&lt;&gt;0,VLOOKUP($A179,DSSV!$A$7:$R$65536,IN_DTK!O$5,0),""),"")</f>
        <v>0</v>
      </c>
      <c r="P179" s="245">
        <f>IF(ISNA(VLOOKUP($A179,DSSV!$A$7:$R$65536,IN_DTK!P$5,0))=FALSE,IF(P$8&lt;&gt;0,VLOOKUP($A179,DSSV!$A$7:$R$65536,IN_DTK!P$5,0),""),"")</f>
        <v>0</v>
      </c>
      <c r="Q179" s="246">
        <f>IF(ISNA(VLOOKUP($A179,DSSV!$A$7:$R$65536,IN_DTK!Q$5,0))=FALSE,VLOOKUP($A179,DSSV!$A$7:$R$65536,IN_DTK!Q$5,0),"")</f>
        <v>0</v>
      </c>
      <c r="R179" s="237" t="str">
        <f>IF(ISNA(VLOOKUP($A179,DSSV!$A$7:$R$65536,IN_DTK!R$5,0))=FALSE,VLOOKUP($A179,DSSV!$A$7:$R$65536,IN_DTK!R$5,0),"")</f>
        <v>Không</v>
      </c>
      <c r="S179" s="247">
        <f>IF(ISNA(VLOOKUP($A179,DSSV!$A$7:$R$65536,IN_DTK!S$5,0))=FALSE,VLOOKUP($A179,DSSV!$A$7:$R$65536,IN_DTK!S$5,0),"")</f>
        <v>0</v>
      </c>
    </row>
    <row r="180" spans="1:19" s="213" customFormat="1" ht="20.25" customHeight="1">
      <c r="A180" s="211">
        <v>172</v>
      </c>
      <c r="B180" s="240">
        <f>--SUBTOTAL(2,C$6:C180)</f>
        <v>172</v>
      </c>
      <c r="C180" s="214">
        <f>IF(ISNA(VLOOKUP($A180,DSSV!$A$7:$R$65536,IN_DTK!C$5,0))=FALSE,VLOOKUP($A180,DSSV!$A$7:$R$65536,IN_DTK!C$5,0),"")</f>
        <v>2020252988</v>
      </c>
      <c r="D180" s="243" t="str">
        <f>IF(ISNA(VLOOKUP($A180,DSSV!$A$7:$R$65536,IN_DTK!D$5,0))=FALSE,VLOOKUP($A180,DSSV!$A$7:$R$65536,IN_DTK!D$5,0),"")</f>
        <v>Lê Văn</v>
      </c>
      <c r="E180" s="244" t="str">
        <f>IF(ISNA(VLOOKUP($A180,DSSV!$A$7:$R$65536,IN_DTK!E$5,0))=FALSE,VLOOKUP($A180,DSSV!$A$7:$R$65536,IN_DTK!E$5,0),"")</f>
        <v>Phát</v>
      </c>
      <c r="F180" s="249" t="str">
        <f>IF(ISNA(VLOOKUP($A180,DSSV!$A$7:$R$65536,IN_DTK!F$5,0))=FALSE,VLOOKUP($A180,DSSV!$A$7:$R$65536,IN_DTK!F$5,0),"")</f>
        <v>MTH 101 O</v>
      </c>
      <c r="G180" s="249" t="str">
        <f>IF(ISNA(VLOOKUP($A180,DSSV!$A$7:$R$65536,IN_DTK!G$5,0))=FALSE,VLOOKUP($A180,DSSV!$A$7:$R$65536,IN_DTK!G$5,0),"")</f>
        <v>K20KKT</v>
      </c>
      <c r="H180" s="245">
        <f>IF(ISNA(VLOOKUP($A180,DSSV!$A$7:$R$65536,IN_DTK!H$5,0))=FALSE,IF(H$8&lt;&gt;0,VLOOKUP($A180,DSSV!$A$7:$R$65536,IN_DTK!H$5,0),""),"")</f>
        <v>0</v>
      </c>
      <c r="I180" s="245">
        <f>IF(ISNA(VLOOKUP($A180,DSSV!$A$7:$R$65536,IN_DTK!I$5,0))=FALSE,IF(I$8&lt;&gt;0,VLOOKUP($A180,DSSV!$A$7:$R$65536,IN_DTK!I$5,0),""),"")</f>
        <v>0</v>
      </c>
      <c r="J180" s="245">
        <f>IF(ISNA(VLOOKUP($A180,DSSV!$A$7:$R$65536,IN_DTK!J$5,0))=FALSE,IF(J$8&lt;&gt;0,VLOOKUP($A180,DSSV!$A$7:$R$65536,IN_DTK!J$5,0),""),"")</f>
        <v>0</v>
      </c>
      <c r="K180" s="245">
        <f>IF(ISNA(VLOOKUP($A180,DSSV!$A$7:$R$65536,IN_DTK!K$5,0))=FALSE,IF(K$8&lt;&gt;0,VLOOKUP($A180,DSSV!$A$7:$R$65536,IN_DTK!K$5,0),""),"")</f>
        <v>0</v>
      </c>
      <c r="L180" s="245">
        <f>IF(ISNA(VLOOKUP($A180,DSSV!$A$7:$R$65536,IN_DTK!L$5,0))=FALSE,IF(L$8&lt;&gt;0,VLOOKUP($A180,DSSV!$A$7:$R$65536,IN_DTK!L$5,0),""),"")</f>
        <v>0</v>
      </c>
      <c r="M180" s="245">
        <f>IF(ISNA(VLOOKUP($A180,DSSV!$A$7:$R$65536,IN_DTK!M$5,0))=FALSE,IF(M$8&lt;&gt;0,VLOOKUP($A180,DSSV!$A$7:$R$65536,IN_DTK!M$5,0),""),"")</f>
        <v>0</v>
      </c>
      <c r="N180" s="245">
        <f>IF(ISNA(VLOOKUP($A180,DSSV!$A$7:$R$65536,IN_DTK!N$5,0))=FALSE,IF(N$8&lt;&gt;0,VLOOKUP($A180,DSSV!$A$7:$R$65536,IN_DTK!N$5,0),""),"")</f>
        <v>0</v>
      </c>
      <c r="O180" s="245">
        <f>IF(ISNA(VLOOKUP($A180,DSSV!$A$7:$R$65536,IN_DTK!O$5,0))=FALSE,IF(O$8&lt;&gt;0,VLOOKUP($A180,DSSV!$A$7:$R$65536,IN_DTK!O$5,0),""),"")</f>
        <v>0</v>
      </c>
      <c r="P180" s="245">
        <f>IF(ISNA(VLOOKUP($A180,DSSV!$A$7:$R$65536,IN_DTK!P$5,0))=FALSE,IF(P$8&lt;&gt;0,VLOOKUP($A180,DSSV!$A$7:$R$65536,IN_DTK!P$5,0),""),"")</f>
        <v>0</v>
      </c>
      <c r="Q180" s="246">
        <f>IF(ISNA(VLOOKUP($A180,DSSV!$A$7:$R$65536,IN_DTK!Q$5,0))=FALSE,VLOOKUP($A180,DSSV!$A$7:$R$65536,IN_DTK!Q$5,0),"")</f>
        <v>0</v>
      </c>
      <c r="R180" s="237" t="str">
        <f>IF(ISNA(VLOOKUP($A180,DSSV!$A$7:$R$65536,IN_DTK!R$5,0))=FALSE,VLOOKUP($A180,DSSV!$A$7:$R$65536,IN_DTK!R$5,0),"")</f>
        <v>Không</v>
      </c>
      <c r="S180" s="247" t="str">
        <f>IF(ISNA(VLOOKUP($A180,DSSV!$A$7:$R$65536,IN_DTK!S$5,0))=FALSE,VLOOKUP($A180,DSSV!$A$7:$R$65536,IN_DTK!S$5,0),"")</f>
        <v>Nợ LP</v>
      </c>
    </row>
    <row r="181" spans="1:19" s="213" customFormat="1" ht="20.25" customHeight="1">
      <c r="A181" s="211">
        <v>173</v>
      </c>
      <c r="B181" s="240">
        <f>--SUBTOTAL(2,C$6:C181)</f>
        <v>173</v>
      </c>
      <c r="C181" s="214">
        <f>IF(ISNA(VLOOKUP($A181,DSSV!$A$7:$R$65536,IN_DTK!C$5,0))=FALSE,VLOOKUP($A181,DSSV!$A$7:$R$65536,IN_DTK!C$5,0),"")</f>
        <v>2021716067</v>
      </c>
      <c r="D181" s="243" t="str">
        <f>IF(ISNA(VLOOKUP($A181,DSSV!$A$7:$R$65536,IN_DTK!D$5,0))=FALSE,VLOOKUP($A181,DSSV!$A$7:$R$65536,IN_DTK!D$5,0),"")</f>
        <v>Lê Hải</v>
      </c>
      <c r="E181" s="244" t="str">
        <f>IF(ISNA(VLOOKUP($A181,DSSV!$A$7:$R$65536,IN_DTK!E$5,0))=FALSE,VLOOKUP($A181,DSSV!$A$7:$R$65536,IN_DTK!E$5,0),"")</f>
        <v>Phong</v>
      </c>
      <c r="F181" s="249" t="str">
        <f>IF(ISNA(VLOOKUP($A181,DSSV!$A$7:$R$65536,IN_DTK!F$5,0))=FALSE,VLOOKUP($A181,DSSV!$A$7:$R$65536,IN_DTK!F$5,0),"")</f>
        <v>MTH 101 U</v>
      </c>
      <c r="G181" s="249" t="str">
        <f>IF(ISNA(VLOOKUP($A181,DSSV!$A$7:$R$65536,IN_DTK!G$5,0))=FALSE,VLOOKUP($A181,DSSV!$A$7:$R$65536,IN_DTK!G$5,0),"")</f>
        <v>K20PSU-DLK</v>
      </c>
      <c r="H181" s="245">
        <f>IF(ISNA(VLOOKUP($A181,DSSV!$A$7:$R$65536,IN_DTK!H$5,0))=FALSE,IF(H$8&lt;&gt;0,VLOOKUP($A181,DSSV!$A$7:$R$65536,IN_DTK!H$5,0),""),"")</f>
        <v>0</v>
      </c>
      <c r="I181" s="245">
        <f>IF(ISNA(VLOOKUP($A181,DSSV!$A$7:$R$65536,IN_DTK!I$5,0))=FALSE,IF(I$8&lt;&gt;0,VLOOKUP($A181,DSSV!$A$7:$R$65536,IN_DTK!I$5,0),""),"")</f>
        <v>0</v>
      </c>
      <c r="J181" s="245">
        <f>IF(ISNA(VLOOKUP($A181,DSSV!$A$7:$R$65536,IN_DTK!J$5,0))=FALSE,IF(J$8&lt;&gt;0,VLOOKUP($A181,DSSV!$A$7:$R$65536,IN_DTK!J$5,0),""),"")</f>
        <v>0</v>
      </c>
      <c r="K181" s="245">
        <f>IF(ISNA(VLOOKUP($A181,DSSV!$A$7:$R$65536,IN_DTK!K$5,0))=FALSE,IF(K$8&lt;&gt;0,VLOOKUP($A181,DSSV!$A$7:$R$65536,IN_DTK!K$5,0),""),"")</f>
        <v>0</v>
      </c>
      <c r="L181" s="245">
        <f>IF(ISNA(VLOOKUP($A181,DSSV!$A$7:$R$65536,IN_DTK!L$5,0))=FALSE,IF(L$8&lt;&gt;0,VLOOKUP($A181,DSSV!$A$7:$R$65536,IN_DTK!L$5,0),""),"")</f>
        <v>0</v>
      </c>
      <c r="M181" s="245">
        <f>IF(ISNA(VLOOKUP($A181,DSSV!$A$7:$R$65536,IN_DTK!M$5,0))=FALSE,IF(M$8&lt;&gt;0,VLOOKUP($A181,DSSV!$A$7:$R$65536,IN_DTK!M$5,0),""),"")</f>
        <v>0</v>
      </c>
      <c r="N181" s="245">
        <f>IF(ISNA(VLOOKUP($A181,DSSV!$A$7:$R$65536,IN_DTK!N$5,0))=FALSE,IF(N$8&lt;&gt;0,VLOOKUP($A181,DSSV!$A$7:$R$65536,IN_DTK!N$5,0),""),"")</f>
        <v>0</v>
      </c>
      <c r="O181" s="245">
        <f>IF(ISNA(VLOOKUP($A181,DSSV!$A$7:$R$65536,IN_DTK!O$5,0))=FALSE,IF(O$8&lt;&gt;0,VLOOKUP($A181,DSSV!$A$7:$R$65536,IN_DTK!O$5,0),""),"")</f>
        <v>0</v>
      </c>
      <c r="P181" s="245">
        <f>IF(ISNA(VLOOKUP($A181,DSSV!$A$7:$R$65536,IN_DTK!P$5,0))=FALSE,IF(P$8&lt;&gt;0,VLOOKUP($A181,DSSV!$A$7:$R$65536,IN_DTK!P$5,0),""),"")</f>
        <v>0</v>
      </c>
      <c r="Q181" s="246">
        <f>IF(ISNA(VLOOKUP($A181,DSSV!$A$7:$R$65536,IN_DTK!Q$5,0))=FALSE,VLOOKUP($A181,DSSV!$A$7:$R$65536,IN_DTK!Q$5,0),"")</f>
        <v>0</v>
      </c>
      <c r="R181" s="237" t="str">
        <f>IF(ISNA(VLOOKUP($A181,DSSV!$A$7:$R$65536,IN_DTK!R$5,0))=FALSE,VLOOKUP($A181,DSSV!$A$7:$R$65536,IN_DTK!R$5,0),"")</f>
        <v>Không</v>
      </c>
      <c r="S181" s="247" t="str">
        <f>IF(ISNA(VLOOKUP($A181,DSSV!$A$7:$R$65536,IN_DTK!S$5,0))=FALSE,VLOOKUP($A181,DSSV!$A$7:$R$65536,IN_DTK!S$5,0),"")</f>
        <v>Nợ LP</v>
      </c>
    </row>
    <row r="182" spans="1:19" s="213" customFormat="1" ht="20.25" customHeight="1">
      <c r="A182" s="211">
        <v>174</v>
      </c>
      <c r="B182" s="240">
        <f>--SUBTOTAL(2,C$6:C182)</f>
        <v>174</v>
      </c>
      <c r="C182" s="214">
        <f>IF(ISNA(VLOOKUP($A182,DSSV!$A$7:$R$65536,IN_DTK!C$5,0))=FALSE,VLOOKUP($A182,DSSV!$A$7:$R$65536,IN_DTK!C$5,0),"")</f>
        <v>1911627699</v>
      </c>
      <c r="D182" s="243" t="str">
        <f>IF(ISNA(VLOOKUP($A182,DSSV!$A$7:$R$65536,IN_DTK!D$5,0))=FALSE,VLOOKUP($A182,DSSV!$A$7:$R$65536,IN_DTK!D$5,0),"")</f>
        <v xml:space="preserve">Phan </v>
      </c>
      <c r="E182" s="244" t="str">
        <f>IF(ISNA(VLOOKUP($A182,DSSV!$A$7:$R$65536,IN_DTK!E$5,0))=FALSE,VLOOKUP($A182,DSSV!$A$7:$R$65536,IN_DTK!E$5,0),"")</f>
        <v>Phú</v>
      </c>
      <c r="F182" s="249" t="str">
        <f>IF(ISNA(VLOOKUP($A182,DSSV!$A$7:$R$65536,IN_DTK!F$5,0))=FALSE,VLOOKUP($A182,DSSV!$A$7:$R$65536,IN_DTK!F$5,0),"")</f>
        <v>MTH 101 AC</v>
      </c>
      <c r="G182" s="249" t="str">
        <f>IF(ISNA(VLOOKUP($A182,DSSV!$A$7:$R$65536,IN_DTK!G$5,0))=FALSE,VLOOKUP($A182,DSSV!$A$7:$R$65536,IN_DTK!G$5,0),"")</f>
        <v>K19BCD</v>
      </c>
      <c r="H182" s="245">
        <f>IF(ISNA(VLOOKUP($A182,DSSV!$A$7:$R$65536,IN_DTK!H$5,0))=FALSE,IF(H$8&lt;&gt;0,VLOOKUP($A182,DSSV!$A$7:$R$65536,IN_DTK!H$5,0),""),"")</f>
        <v>0</v>
      </c>
      <c r="I182" s="245">
        <f>IF(ISNA(VLOOKUP($A182,DSSV!$A$7:$R$65536,IN_DTK!I$5,0))=FALSE,IF(I$8&lt;&gt;0,VLOOKUP($A182,DSSV!$A$7:$R$65536,IN_DTK!I$5,0),""),"")</f>
        <v>0</v>
      </c>
      <c r="J182" s="245">
        <f>IF(ISNA(VLOOKUP($A182,DSSV!$A$7:$R$65536,IN_DTK!J$5,0))=FALSE,IF(J$8&lt;&gt;0,VLOOKUP($A182,DSSV!$A$7:$R$65536,IN_DTK!J$5,0),""),"")</f>
        <v>0</v>
      </c>
      <c r="K182" s="245">
        <f>IF(ISNA(VLOOKUP($A182,DSSV!$A$7:$R$65536,IN_DTK!K$5,0))=FALSE,IF(K$8&lt;&gt;0,VLOOKUP($A182,DSSV!$A$7:$R$65536,IN_DTK!K$5,0),""),"")</f>
        <v>0</v>
      </c>
      <c r="L182" s="245">
        <f>IF(ISNA(VLOOKUP($A182,DSSV!$A$7:$R$65536,IN_DTK!L$5,0))=FALSE,IF(L$8&lt;&gt;0,VLOOKUP($A182,DSSV!$A$7:$R$65536,IN_DTK!L$5,0),""),"")</f>
        <v>0</v>
      </c>
      <c r="M182" s="245">
        <f>IF(ISNA(VLOOKUP($A182,DSSV!$A$7:$R$65536,IN_DTK!M$5,0))=FALSE,IF(M$8&lt;&gt;0,VLOOKUP($A182,DSSV!$A$7:$R$65536,IN_DTK!M$5,0),""),"")</f>
        <v>0</v>
      </c>
      <c r="N182" s="245">
        <f>IF(ISNA(VLOOKUP($A182,DSSV!$A$7:$R$65536,IN_DTK!N$5,0))=FALSE,IF(N$8&lt;&gt;0,VLOOKUP($A182,DSSV!$A$7:$R$65536,IN_DTK!N$5,0),""),"")</f>
        <v>0</v>
      </c>
      <c r="O182" s="245">
        <f>IF(ISNA(VLOOKUP($A182,DSSV!$A$7:$R$65536,IN_DTK!O$5,0))=FALSE,IF(O$8&lt;&gt;0,VLOOKUP($A182,DSSV!$A$7:$R$65536,IN_DTK!O$5,0),""),"")</f>
        <v>0</v>
      </c>
      <c r="P182" s="245">
        <f>IF(ISNA(VLOOKUP($A182,DSSV!$A$7:$R$65536,IN_DTK!P$5,0))=FALSE,IF(P$8&lt;&gt;0,VLOOKUP($A182,DSSV!$A$7:$R$65536,IN_DTK!P$5,0),""),"")</f>
        <v>0</v>
      </c>
      <c r="Q182" s="246">
        <f>IF(ISNA(VLOOKUP($A182,DSSV!$A$7:$R$65536,IN_DTK!Q$5,0))=FALSE,VLOOKUP($A182,DSSV!$A$7:$R$65536,IN_DTK!Q$5,0),"")</f>
        <v>0</v>
      </c>
      <c r="R182" s="237" t="str">
        <f>IF(ISNA(VLOOKUP($A182,DSSV!$A$7:$R$65536,IN_DTK!R$5,0))=FALSE,VLOOKUP($A182,DSSV!$A$7:$R$65536,IN_DTK!R$5,0),"")</f>
        <v>Không</v>
      </c>
      <c r="S182" s="247">
        <f>IF(ISNA(VLOOKUP($A182,DSSV!$A$7:$R$65536,IN_DTK!S$5,0))=FALSE,VLOOKUP($A182,DSSV!$A$7:$R$65536,IN_DTK!S$5,0),"")</f>
        <v>0</v>
      </c>
    </row>
    <row r="183" spans="1:19" s="213" customFormat="1" ht="20.25" customHeight="1">
      <c r="A183" s="211">
        <v>175</v>
      </c>
      <c r="B183" s="240">
        <f>--SUBTOTAL(2,C$6:C183)</f>
        <v>175</v>
      </c>
      <c r="C183" s="214">
        <f>IF(ISNA(VLOOKUP($A183,DSSV!$A$7:$R$65536,IN_DTK!C$5,0))=FALSE,VLOOKUP($A183,DSSV!$A$7:$R$65536,IN_DTK!C$5,0),"")</f>
        <v>2020340881</v>
      </c>
      <c r="D183" s="243" t="str">
        <f>IF(ISNA(VLOOKUP($A183,DSSV!$A$7:$R$65536,IN_DTK!D$5,0))=FALSE,VLOOKUP($A183,DSSV!$A$7:$R$65536,IN_DTK!D$5,0),"")</f>
        <v>Nguyễn Thị Thiện</v>
      </c>
      <c r="E183" s="244" t="str">
        <f>IF(ISNA(VLOOKUP($A183,DSSV!$A$7:$R$65536,IN_DTK!E$5,0))=FALSE,VLOOKUP($A183,DSSV!$A$7:$R$65536,IN_DTK!E$5,0),"")</f>
        <v>Phúc</v>
      </c>
      <c r="F183" s="249" t="str">
        <f>IF(ISNA(VLOOKUP($A183,DSSV!$A$7:$R$65536,IN_DTK!F$5,0))=FALSE,VLOOKUP($A183,DSSV!$A$7:$R$65536,IN_DTK!F$5,0),"")</f>
        <v>MTH 101 W</v>
      </c>
      <c r="G183" s="249" t="str">
        <f>IF(ISNA(VLOOKUP($A183,DSSV!$A$7:$R$65536,IN_DTK!G$5,0))=FALSE,VLOOKUP($A183,DSSV!$A$7:$R$65536,IN_DTK!G$5,0),"")</f>
        <v>K20PSU-DLK</v>
      </c>
      <c r="H183" s="245">
        <f>IF(ISNA(VLOOKUP($A183,DSSV!$A$7:$R$65536,IN_DTK!H$5,0))=FALSE,IF(H$8&lt;&gt;0,VLOOKUP($A183,DSSV!$A$7:$R$65536,IN_DTK!H$5,0),""),"")</f>
        <v>0</v>
      </c>
      <c r="I183" s="245">
        <f>IF(ISNA(VLOOKUP($A183,DSSV!$A$7:$R$65536,IN_DTK!I$5,0))=FALSE,IF(I$8&lt;&gt;0,VLOOKUP($A183,DSSV!$A$7:$R$65536,IN_DTK!I$5,0),""),"")</f>
        <v>0</v>
      </c>
      <c r="J183" s="245">
        <f>IF(ISNA(VLOOKUP($A183,DSSV!$A$7:$R$65536,IN_DTK!J$5,0))=FALSE,IF(J$8&lt;&gt;0,VLOOKUP($A183,DSSV!$A$7:$R$65536,IN_DTK!J$5,0),""),"")</f>
        <v>0</v>
      </c>
      <c r="K183" s="245">
        <f>IF(ISNA(VLOOKUP($A183,DSSV!$A$7:$R$65536,IN_DTK!K$5,0))=FALSE,IF(K$8&lt;&gt;0,VLOOKUP($A183,DSSV!$A$7:$R$65536,IN_DTK!K$5,0),""),"")</f>
        <v>0</v>
      </c>
      <c r="L183" s="245">
        <f>IF(ISNA(VLOOKUP($A183,DSSV!$A$7:$R$65536,IN_DTK!L$5,0))=FALSE,IF(L$8&lt;&gt;0,VLOOKUP($A183,DSSV!$A$7:$R$65536,IN_DTK!L$5,0),""),"")</f>
        <v>0</v>
      </c>
      <c r="M183" s="245">
        <f>IF(ISNA(VLOOKUP($A183,DSSV!$A$7:$R$65536,IN_DTK!M$5,0))=FALSE,IF(M$8&lt;&gt;0,VLOOKUP($A183,DSSV!$A$7:$R$65536,IN_DTK!M$5,0),""),"")</f>
        <v>0</v>
      </c>
      <c r="N183" s="245">
        <f>IF(ISNA(VLOOKUP($A183,DSSV!$A$7:$R$65536,IN_DTK!N$5,0))=FALSE,IF(N$8&lt;&gt;0,VLOOKUP($A183,DSSV!$A$7:$R$65536,IN_DTK!N$5,0),""),"")</f>
        <v>0</v>
      </c>
      <c r="O183" s="245">
        <f>IF(ISNA(VLOOKUP($A183,DSSV!$A$7:$R$65536,IN_DTK!O$5,0))=FALSE,IF(O$8&lt;&gt;0,VLOOKUP($A183,DSSV!$A$7:$R$65536,IN_DTK!O$5,0),""),"")</f>
        <v>0</v>
      </c>
      <c r="P183" s="245">
        <f>IF(ISNA(VLOOKUP($A183,DSSV!$A$7:$R$65536,IN_DTK!P$5,0))=FALSE,IF(P$8&lt;&gt;0,VLOOKUP($A183,DSSV!$A$7:$R$65536,IN_DTK!P$5,0),""),"")</f>
        <v>0</v>
      </c>
      <c r="Q183" s="246">
        <f>IF(ISNA(VLOOKUP($A183,DSSV!$A$7:$R$65536,IN_DTK!Q$5,0))=FALSE,VLOOKUP($A183,DSSV!$A$7:$R$65536,IN_DTK!Q$5,0),"")</f>
        <v>0</v>
      </c>
      <c r="R183" s="237" t="str">
        <f>IF(ISNA(VLOOKUP($A183,DSSV!$A$7:$R$65536,IN_DTK!R$5,0))=FALSE,VLOOKUP($A183,DSSV!$A$7:$R$65536,IN_DTK!R$5,0),"")</f>
        <v>Không</v>
      </c>
      <c r="S183" s="247">
        <f>IF(ISNA(VLOOKUP($A183,DSSV!$A$7:$R$65536,IN_DTK!S$5,0))=FALSE,VLOOKUP($A183,DSSV!$A$7:$R$65536,IN_DTK!S$5,0),"")</f>
        <v>0</v>
      </c>
    </row>
    <row r="184" spans="1:19" s="213" customFormat="1" ht="20.25" customHeight="1">
      <c r="A184" s="211">
        <v>176</v>
      </c>
      <c r="B184" s="240">
        <f>--SUBTOTAL(2,C$6:C184)</f>
        <v>176</v>
      </c>
      <c r="C184" s="214">
        <f>IF(ISNA(VLOOKUP($A184,DSSV!$A$7:$R$65536,IN_DTK!C$5,0))=FALSE,VLOOKUP($A184,DSSV!$A$7:$R$65536,IN_DTK!C$5,0),"")</f>
        <v>2020144177</v>
      </c>
      <c r="D184" s="243" t="str">
        <f>IF(ISNA(VLOOKUP($A184,DSSV!$A$7:$R$65536,IN_DTK!D$5,0))=FALSE,VLOOKUP($A184,DSSV!$A$7:$R$65536,IN_DTK!D$5,0),"")</f>
        <v>Nguyễn Đình</v>
      </c>
      <c r="E184" s="244" t="str">
        <f>IF(ISNA(VLOOKUP($A184,DSSV!$A$7:$R$65536,IN_DTK!E$5,0))=FALSE,VLOOKUP($A184,DSSV!$A$7:$R$65536,IN_DTK!E$5,0),"")</f>
        <v>Phước</v>
      </c>
      <c r="F184" s="249" t="str">
        <f>IF(ISNA(VLOOKUP($A184,DSSV!$A$7:$R$65536,IN_DTK!F$5,0))=FALSE,VLOOKUP($A184,DSSV!$A$7:$R$65536,IN_DTK!F$5,0),"")</f>
        <v>MTH 101 AG</v>
      </c>
      <c r="G184" s="249" t="str">
        <f>IF(ISNA(VLOOKUP($A184,DSSV!$A$7:$R$65536,IN_DTK!G$5,0))=FALSE,VLOOKUP($A184,DSSV!$A$7:$R$65536,IN_DTK!G$5,0),"")</f>
        <v>K20TTT</v>
      </c>
      <c r="H184" s="245">
        <f>IF(ISNA(VLOOKUP($A184,DSSV!$A$7:$R$65536,IN_DTK!H$5,0))=FALSE,IF(H$8&lt;&gt;0,VLOOKUP($A184,DSSV!$A$7:$R$65536,IN_DTK!H$5,0),""),"")</f>
        <v>0</v>
      </c>
      <c r="I184" s="245">
        <f>IF(ISNA(VLOOKUP($A184,DSSV!$A$7:$R$65536,IN_DTK!I$5,0))=FALSE,IF(I$8&lt;&gt;0,VLOOKUP($A184,DSSV!$A$7:$R$65536,IN_DTK!I$5,0),""),"")</f>
        <v>0</v>
      </c>
      <c r="J184" s="245">
        <f>IF(ISNA(VLOOKUP($A184,DSSV!$A$7:$R$65536,IN_DTK!J$5,0))=FALSE,IF(J$8&lt;&gt;0,VLOOKUP($A184,DSSV!$A$7:$R$65536,IN_DTK!J$5,0),""),"")</f>
        <v>0</v>
      </c>
      <c r="K184" s="245">
        <f>IF(ISNA(VLOOKUP($A184,DSSV!$A$7:$R$65536,IN_DTK!K$5,0))=FALSE,IF(K$8&lt;&gt;0,VLOOKUP($A184,DSSV!$A$7:$R$65536,IN_DTK!K$5,0),""),"")</f>
        <v>0</v>
      </c>
      <c r="L184" s="245">
        <f>IF(ISNA(VLOOKUP($A184,DSSV!$A$7:$R$65536,IN_DTK!L$5,0))=FALSE,IF(L$8&lt;&gt;0,VLOOKUP($A184,DSSV!$A$7:$R$65536,IN_DTK!L$5,0),""),"")</f>
        <v>0</v>
      </c>
      <c r="M184" s="245">
        <f>IF(ISNA(VLOOKUP($A184,DSSV!$A$7:$R$65536,IN_DTK!M$5,0))=FALSE,IF(M$8&lt;&gt;0,VLOOKUP($A184,DSSV!$A$7:$R$65536,IN_DTK!M$5,0),""),"")</f>
        <v>0</v>
      </c>
      <c r="N184" s="245">
        <f>IF(ISNA(VLOOKUP($A184,DSSV!$A$7:$R$65536,IN_DTK!N$5,0))=FALSE,IF(N$8&lt;&gt;0,VLOOKUP($A184,DSSV!$A$7:$R$65536,IN_DTK!N$5,0),""),"")</f>
        <v>0</v>
      </c>
      <c r="O184" s="245">
        <f>IF(ISNA(VLOOKUP($A184,DSSV!$A$7:$R$65536,IN_DTK!O$5,0))=FALSE,IF(O$8&lt;&gt;0,VLOOKUP($A184,DSSV!$A$7:$R$65536,IN_DTK!O$5,0),""),"")</f>
        <v>0</v>
      </c>
      <c r="P184" s="245">
        <f>IF(ISNA(VLOOKUP($A184,DSSV!$A$7:$R$65536,IN_DTK!P$5,0))=FALSE,IF(P$8&lt;&gt;0,VLOOKUP($A184,DSSV!$A$7:$R$65536,IN_DTK!P$5,0),""),"")</f>
        <v>0</v>
      </c>
      <c r="Q184" s="246">
        <f>IF(ISNA(VLOOKUP($A184,DSSV!$A$7:$R$65536,IN_DTK!Q$5,0))=FALSE,VLOOKUP($A184,DSSV!$A$7:$R$65536,IN_DTK!Q$5,0),"")</f>
        <v>0</v>
      </c>
      <c r="R184" s="237" t="str">
        <f>IF(ISNA(VLOOKUP($A184,DSSV!$A$7:$R$65536,IN_DTK!R$5,0))=FALSE,VLOOKUP($A184,DSSV!$A$7:$R$65536,IN_DTK!R$5,0),"")</f>
        <v>Không</v>
      </c>
      <c r="S184" s="247">
        <f>IF(ISNA(VLOOKUP($A184,DSSV!$A$7:$R$65536,IN_DTK!S$5,0))=FALSE,VLOOKUP($A184,DSSV!$A$7:$R$65536,IN_DTK!S$5,0),"")</f>
        <v>0</v>
      </c>
    </row>
    <row r="185" spans="1:19" s="213" customFormat="1" ht="20.25" customHeight="1">
      <c r="A185" s="211">
        <v>177</v>
      </c>
      <c r="B185" s="240">
        <f>--SUBTOTAL(2,C$6:C185)</f>
        <v>177</v>
      </c>
      <c r="C185" s="214">
        <f>IF(ISNA(VLOOKUP($A185,DSSV!$A$7:$R$65536,IN_DTK!C$5,0))=FALSE,VLOOKUP($A185,DSSV!$A$7:$R$65536,IN_DTK!C$5,0),"")</f>
        <v>2020713018</v>
      </c>
      <c r="D185" s="243" t="str">
        <f>IF(ISNA(VLOOKUP($A185,DSSV!$A$7:$R$65536,IN_DTK!D$5,0))=FALSE,VLOOKUP($A185,DSSV!$A$7:$R$65536,IN_DTK!D$5,0),"")</f>
        <v>Bùi Kiều</v>
      </c>
      <c r="E185" s="244" t="str">
        <f>IF(ISNA(VLOOKUP($A185,DSSV!$A$7:$R$65536,IN_DTK!E$5,0))=FALSE,VLOOKUP($A185,DSSV!$A$7:$R$65536,IN_DTK!E$5,0),"")</f>
        <v>Phương</v>
      </c>
      <c r="F185" s="249" t="str">
        <f>IF(ISNA(VLOOKUP($A185,DSSV!$A$7:$R$65536,IN_DTK!F$5,0))=FALSE,VLOOKUP($A185,DSSV!$A$7:$R$65536,IN_DTK!F$5,0),"")</f>
        <v>MTH 101 U</v>
      </c>
      <c r="G185" s="249" t="str">
        <f>IF(ISNA(VLOOKUP($A185,DSSV!$A$7:$R$65536,IN_DTK!G$5,0))=FALSE,VLOOKUP($A185,DSSV!$A$7:$R$65536,IN_DTK!G$5,0),"")</f>
        <v>K20PSU-DLK</v>
      </c>
      <c r="H185" s="245">
        <f>IF(ISNA(VLOOKUP($A185,DSSV!$A$7:$R$65536,IN_DTK!H$5,0))=FALSE,IF(H$8&lt;&gt;0,VLOOKUP($A185,DSSV!$A$7:$R$65536,IN_DTK!H$5,0),""),"")</f>
        <v>0</v>
      </c>
      <c r="I185" s="245">
        <f>IF(ISNA(VLOOKUP($A185,DSSV!$A$7:$R$65536,IN_DTK!I$5,0))=FALSE,IF(I$8&lt;&gt;0,VLOOKUP($A185,DSSV!$A$7:$R$65536,IN_DTK!I$5,0),""),"")</f>
        <v>0</v>
      </c>
      <c r="J185" s="245">
        <f>IF(ISNA(VLOOKUP($A185,DSSV!$A$7:$R$65536,IN_DTK!J$5,0))=FALSE,IF(J$8&lt;&gt;0,VLOOKUP($A185,DSSV!$A$7:$R$65536,IN_DTK!J$5,0),""),"")</f>
        <v>0</v>
      </c>
      <c r="K185" s="245">
        <f>IF(ISNA(VLOOKUP($A185,DSSV!$A$7:$R$65536,IN_DTK!K$5,0))=FALSE,IF(K$8&lt;&gt;0,VLOOKUP($A185,DSSV!$A$7:$R$65536,IN_DTK!K$5,0),""),"")</f>
        <v>0</v>
      </c>
      <c r="L185" s="245">
        <f>IF(ISNA(VLOOKUP($A185,DSSV!$A$7:$R$65536,IN_DTK!L$5,0))=FALSE,IF(L$8&lt;&gt;0,VLOOKUP($A185,DSSV!$A$7:$R$65536,IN_DTK!L$5,0),""),"")</f>
        <v>0</v>
      </c>
      <c r="M185" s="245">
        <f>IF(ISNA(VLOOKUP($A185,DSSV!$A$7:$R$65536,IN_DTK!M$5,0))=FALSE,IF(M$8&lt;&gt;0,VLOOKUP($A185,DSSV!$A$7:$R$65536,IN_DTK!M$5,0),""),"")</f>
        <v>0</v>
      </c>
      <c r="N185" s="245">
        <f>IF(ISNA(VLOOKUP($A185,DSSV!$A$7:$R$65536,IN_DTK!N$5,0))=FALSE,IF(N$8&lt;&gt;0,VLOOKUP($A185,DSSV!$A$7:$R$65536,IN_DTK!N$5,0),""),"")</f>
        <v>0</v>
      </c>
      <c r="O185" s="245">
        <f>IF(ISNA(VLOOKUP($A185,DSSV!$A$7:$R$65536,IN_DTK!O$5,0))=FALSE,IF(O$8&lt;&gt;0,VLOOKUP($A185,DSSV!$A$7:$R$65536,IN_DTK!O$5,0),""),"")</f>
        <v>0</v>
      </c>
      <c r="P185" s="245">
        <f>IF(ISNA(VLOOKUP($A185,DSSV!$A$7:$R$65536,IN_DTK!P$5,0))=FALSE,IF(P$8&lt;&gt;0,VLOOKUP($A185,DSSV!$A$7:$R$65536,IN_DTK!P$5,0),""),"")</f>
        <v>0</v>
      </c>
      <c r="Q185" s="246">
        <f>IF(ISNA(VLOOKUP($A185,DSSV!$A$7:$R$65536,IN_DTK!Q$5,0))=FALSE,VLOOKUP($A185,DSSV!$A$7:$R$65536,IN_DTK!Q$5,0),"")</f>
        <v>0</v>
      </c>
      <c r="R185" s="237" t="str">
        <f>IF(ISNA(VLOOKUP($A185,DSSV!$A$7:$R$65536,IN_DTK!R$5,0))=FALSE,VLOOKUP($A185,DSSV!$A$7:$R$65536,IN_DTK!R$5,0),"")</f>
        <v>Không</v>
      </c>
      <c r="S185" s="247">
        <f>IF(ISNA(VLOOKUP($A185,DSSV!$A$7:$R$65536,IN_DTK!S$5,0))=FALSE,VLOOKUP($A185,DSSV!$A$7:$R$65536,IN_DTK!S$5,0),"")</f>
        <v>0</v>
      </c>
    </row>
    <row r="186" spans="1:19" s="213" customFormat="1" ht="20.25" customHeight="1">
      <c r="A186" s="211">
        <v>178</v>
      </c>
      <c r="B186" s="240">
        <f>--SUBTOTAL(2,C$6:C186)</f>
        <v>178</v>
      </c>
      <c r="C186" s="214">
        <f>IF(ISNA(VLOOKUP($A186,DSSV!$A$7:$R$65536,IN_DTK!C$5,0))=FALSE,VLOOKUP($A186,DSSV!$A$7:$R$65536,IN_DTK!C$5,0),"")</f>
        <v>2021224126</v>
      </c>
      <c r="D186" s="243" t="str">
        <f>IF(ISNA(VLOOKUP($A186,DSSV!$A$7:$R$65536,IN_DTK!D$5,0))=FALSE,VLOOKUP($A186,DSSV!$A$7:$R$65536,IN_DTK!D$5,0),"")</f>
        <v>Đoàn Ngọc</v>
      </c>
      <c r="E186" s="244" t="str">
        <f>IF(ISNA(VLOOKUP($A186,DSSV!$A$7:$R$65536,IN_DTK!E$5,0))=FALSE,VLOOKUP($A186,DSSV!$A$7:$R$65536,IN_DTK!E$5,0),"")</f>
        <v>Phương</v>
      </c>
      <c r="F186" s="249" t="str">
        <f>IF(ISNA(VLOOKUP($A186,DSSV!$A$7:$R$65536,IN_DTK!F$5,0))=FALSE,VLOOKUP($A186,DSSV!$A$7:$R$65536,IN_DTK!F$5,0),"")</f>
        <v>MTH 101 W</v>
      </c>
      <c r="G186" s="249" t="str">
        <f>IF(ISNA(VLOOKUP($A186,DSSV!$A$7:$R$65536,IN_DTK!G$5,0))=FALSE,VLOOKUP($A186,DSSV!$A$7:$R$65536,IN_DTK!G$5,0),"")</f>
        <v>K20PSU-DLK</v>
      </c>
      <c r="H186" s="245">
        <f>IF(ISNA(VLOOKUP($A186,DSSV!$A$7:$R$65536,IN_DTK!H$5,0))=FALSE,IF(H$8&lt;&gt;0,VLOOKUP($A186,DSSV!$A$7:$R$65536,IN_DTK!H$5,0),""),"")</f>
        <v>0</v>
      </c>
      <c r="I186" s="245">
        <f>IF(ISNA(VLOOKUP($A186,DSSV!$A$7:$R$65536,IN_DTK!I$5,0))=FALSE,IF(I$8&lt;&gt;0,VLOOKUP($A186,DSSV!$A$7:$R$65536,IN_DTK!I$5,0),""),"")</f>
        <v>0</v>
      </c>
      <c r="J186" s="245">
        <f>IF(ISNA(VLOOKUP($A186,DSSV!$A$7:$R$65536,IN_DTK!J$5,0))=FALSE,IF(J$8&lt;&gt;0,VLOOKUP($A186,DSSV!$A$7:$R$65536,IN_DTK!J$5,0),""),"")</f>
        <v>0</v>
      </c>
      <c r="K186" s="245">
        <f>IF(ISNA(VLOOKUP($A186,DSSV!$A$7:$R$65536,IN_DTK!K$5,0))=FALSE,IF(K$8&lt;&gt;0,VLOOKUP($A186,DSSV!$A$7:$R$65536,IN_DTK!K$5,0),""),"")</f>
        <v>0</v>
      </c>
      <c r="L186" s="245">
        <f>IF(ISNA(VLOOKUP($A186,DSSV!$A$7:$R$65536,IN_DTK!L$5,0))=FALSE,IF(L$8&lt;&gt;0,VLOOKUP($A186,DSSV!$A$7:$R$65536,IN_DTK!L$5,0),""),"")</f>
        <v>0</v>
      </c>
      <c r="M186" s="245">
        <f>IF(ISNA(VLOOKUP($A186,DSSV!$A$7:$R$65536,IN_DTK!M$5,0))=FALSE,IF(M$8&lt;&gt;0,VLOOKUP($A186,DSSV!$A$7:$R$65536,IN_DTK!M$5,0),""),"")</f>
        <v>0</v>
      </c>
      <c r="N186" s="245">
        <f>IF(ISNA(VLOOKUP($A186,DSSV!$A$7:$R$65536,IN_DTK!N$5,0))=FALSE,IF(N$8&lt;&gt;0,VLOOKUP($A186,DSSV!$A$7:$R$65536,IN_DTK!N$5,0),""),"")</f>
        <v>0</v>
      </c>
      <c r="O186" s="245">
        <f>IF(ISNA(VLOOKUP($A186,DSSV!$A$7:$R$65536,IN_DTK!O$5,0))=FALSE,IF(O$8&lt;&gt;0,VLOOKUP($A186,DSSV!$A$7:$R$65536,IN_DTK!O$5,0),""),"")</f>
        <v>0</v>
      </c>
      <c r="P186" s="245">
        <f>IF(ISNA(VLOOKUP($A186,DSSV!$A$7:$R$65536,IN_DTK!P$5,0))=FALSE,IF(P$8&lt;&gt;0,VLOOKUP($A186,DSSV!$A$7:$R$65536,IN_DTK!P$5,0),""),"")</f>
        <v>0</v>
      </c>
      <c r="Q186" s="246">
        <f>IF(ISNA(VLOOKUP($A186,DSSV!$A$7:$R$65536,IN_DTK!Q$5,0))=FALSE,VLOOKUP($A186,DSSV!$A$7:$R$65536,IN_DTK!Q$5,0),"")</f>
        <v>0</v>
      </c>
      <c r="R186" s="237" t="str">
        <f>IF(ISNA(VLOOKUP($A186,DSSV!$A$7:$R$65536,IN_DTK!R$5,0))=FALSE,VLOOKUP($A186,DSSV!$A$7:$R$65536,IN_DTK!R$5,0),"")</f>
        <v>Không</v>
      </c>
      <c r="S186" s="247">
        <f>IF(ISNA(VLOOKUP($A186,DSSV!$A$7:$R$65536,IN_DTK!S$5,0))=FALSE,VLOOKUP($A186,DSSV!$A$7:$R$65536,IN_DTK!S$5,0),"")</f>
        <v>0</v>
      </c>
    </row>
    <row r="187" spans="1:19" s="213" customFormat="1" ht="20.25" customHeight="1">
      <c r="A187" s="211">
        <v>179</v>
      </c>
      <c r="B187" s="240">
        <f>--SUBTOTAL(2,C$6:C187)</f>
        <v>179</v>
      </c>
      <c r="C187" s="214">
        <f>IF(ISNA(VLOOKUP($A187,DSSV!$A$7:$R$65536,IN_DTK!C$5,0))=FALSE,VLOOKUP($A187,DSSV!$A$7:$R$65536,IN_DTK!C$5,0),"")</f>
        <v>2021713413</v>
      </c>
      <c r="D187" s="243" t="str">
        <f>IF(ISNA(VLOOKUP($A187,DSSV!$A$7:$R$65536,IN_DTK!D$5,0))=FALSE,VLOOKUP($A187,DSSV!$A$7:$R$65536,IN_DTK!D$5,0),"")</f>
        <v>Hồ Nhật</v>
      </c>
      <c r="E187" s="244" t="str">
        <f>IF(ISNA(VLOOKUP($A187,DSSV!$A$7:$R$65536,IN_DTK!E$5,0))=FALSE,VLOOKUP($A187,DSSV!$A$7:$R$65536,IN_DTK!E$5,0),"")</f>
        <v>Phương</v>
      </c>
      <c r="F187" s="249" t="str">
        <f>IF(ISNA(VLOOKUP($A187,DSSV!$A$7:$R$65536,IN_DTK!F$5,0))=FALSE,VLOOKUP($A187,DSSV!$A$7:$R$65536,IN_DTK!F$5,0),"")</f>
        <v>MTH 101 W</v>
      </c>
      <c r="G187" s="249" t="str">
        <f>IF(ISNA(VLOOKUP($A187,DSSV!$A$7:$R$65536,IN_DTK!G$5,0))=FALSE,VLOOKUP($A187,DSSV!$A$7:$R$65536,IN_DTK!G$5,0),"")</f>
        <v>K20PSU-DLK</v>
      </c>
      <c r="H187" s="245">
        <f>IF(ISNA(VLOOKUP($A187,DSSV!$A$7:$R$65536,IN_DTK!H$5,0))=FALSE,IF(H$8&lt;&gt;0,VLOOKUP($A187,DSSV!$A$7:$R$65536,IN_DTK!H$5,0),""),"")</f>
        <v>0</v>
      </c>
      <c r="I187" s="245">
        <f>IF(ISNA(VLOOKUP($A187,DSSV!$A$7:$R$65536,IN_DTK!I$5,0))=FALSE,IF(I$8&lt;&gt;0,VLOOKUP($A187,DSSV!$A$7:$R$65536,IN_DTK!I$5,0),""),"")</f>
        <v>0</v>
      </c>
      <c r="J187" s="245">
        <f>IF(ISNA(VLOOKUP($A187,DSSV!$A$7:$R$65536,IN_DTK!J$5,0))=FALSE,IF(J$8&lt;&gt;0,VLOOKUP($A187,DSSV!$A$7:$R$65536,IN_DTK!J$5,0),""),"")</f>
        <v>0</v>
      </c>
      <c r="K187" s="245">
        <f>IF(ISNA(VLOOKUP($A187,DSSV!$A$7:$R$65536,IN_DTK!K$5,0))=FALSE,IF(K$8&lt;&gt;0,VLOOKUP($A187,DSSV!$A$7:$R$65536,IN_DTK!K$5,0),""),"")</f>
        <v>0</v>
      </c>
      <c r="L187" s="245">
        <f>IF(ISNA(VLOOKUP($A187,DSSV!$A$7:$R$65536,IN_DTK!L$5,0))=FALSE,IF(L$8&lt;&gt;0,VLOOKUP($A187,DSSV!$A$7:$R$65536,IN_DTK!L$5,0),""),"")</f>
        <v>0</v>
      </c>
      <c r="M187" s="245">
        <f>IF(ISNA(VLOOKUP($A187,DSSV!$A$7:$R$65536,IN_DTK!M$5,0))=FALSE,IF(M$8&lt;&gt;0,VLOOKUP($A187,DSSV!$A$7:$R$65536,IN_DTK!M$5,0),""),"")</f>
        <v>0</v>
      </c>
      <c r="N187" s="245">
        <f>IF(ISNA(VLOOKUP($A187,DSSV!$A$7:$R$65536,IN_DTK!N$5,0))=FALSE,IF(N$8&lt;&gt;0,VLOOKUP($A187,DSSV!$A$7:$R$65536,IN_DTK!N$5,0),""),"")</f>
        <v>0</v>
      </c>
      <c r="O187" s="245">
        <f>IF(ISNA(VLOOKUP($A187,DSSV!$A$7:$R$65536,IN_DTK!O$5,0))=FALSE,IF(O$8&lt;&gt;0,VLOOKUP($A187,DSSV!$A$7:$R$65536,IN_DTK!O$5,0),""),"")</f>
        <v>0</v>
      </c>
      <c r="P187" s="245">
        <f>IF(ISNA(VLOOKUP($A187,DSSV!$A$7:$R$65536,IN_DTK!P$5,0))=FALSE,IF(P$8&lt;&gt;0,VLOOKUP($A187,DSSV!$A$7:$R$65536,IN_DTK!P$5,0),""),"")</f>
        <v>0</v>
      </c>
      <c r="Q187" s="246">
        <f>IF(ISNA(VLOOKUP($A187,DSSV!$A$7:$R$65536,IN_DTK!Q$5,0))=FALSE,VLOOKUP($A187,DSSV!$A$7:$R$65536,IN_DTK!Q$5,0),"")</f>
        <v>0</v>
      </c>
      <c r="R187" s="237" t="str">
        <f>IF(ISNA(VLOOKUP($A187,DSSV!$A$7:$R$65536,IN_DTK!R$5,0))=FALSE,VLOOKUP($A187,DSSV!$A$7:$R$65536,IN_DTK!R$5,0),"")</f>
        <v>Không</v>
      </c>
      <c r="S187" s="247" t="str">
        <f>IF(ISNA(VLOOKUP($A187,DSSV!$A$7:$R$65536,IN_DTK!S$5,0))=FALSE,VLOOKUP($A187,DSSV!$A$7:$R$65536,IN_DTK!S$5,0),"")</f>
        <v>Nợ LP</v>
      </c>
    </row>
    <row r="188" spans="1:19" s="213" customFormat="1" ht="20.25" customHeight="1">
      <c r="A188" s="211">
        <v>180</v>
      </c>
      <c r="B188" s="240">
        <f>--SUBTOTAL(2,C$6:C188)</f>
        <v>180</v>
      </c>
      <c r="C188" s="214">
        <f>IF(ISNA(VLOOKUP($A188,DSSV!$A$7:$R$65536,IN_DTK!C$5,0))=FALSE,VLOOKUP($A188,DSSV!$A$7:$R$65536,IN_DTK!C$5,0),"")</f>
        <v>2020233996</v>
      </c>
      <c r="D188" s="243" t="str">
        <f>IF(ISNA(VLOOKUP($A188,DSSV!$A$7:$R$65536,IN_DTK!D$5,0))=FALSE,VLOOKUP($A188,DSSV!$A$7:$R$65536,IN_DTK!D$5,0),"")</f>
        <v>Nguyễn Thị Linh</v>
      </c>
      <c r="E188" s="244" t="str">
        <f>IF(ISNA(VLOOKUP($A188,DSSV!$A$7:$R$65536,IN_DTK!E$5,0))=FALSE,VLOOKUP($A188,DSSV!$A$7:$R$65536,IN_DTK!E$5,0),"")</f>
        <v>Phương</v>
      </c>
      <c r="F188" s="249" t="str">
        <f>IF(ISNA(VLOOKUP($A188,DSSV!$A$7:$R$65536,IN_DTK!F$5,0))=FALSE,VLOOKUP($A188,DSSV!$A$7:$R$65536,IN_DTK!F$5,0),"")</f>
        <v>MTH 101 AG</v>
      </c>
      <c r="G188" s="249" t="str">
        <f>IF(ISNA(VLOOKUP($A188,DSSV!$A$7:$R$65536,IN_DTK!G$5,0))=FALSE,VLOOKUP($A188,DSSV!$A$7:$R$65536,IN_DTK!G$5,0),"")</f>
        <v>K20QTC</v>
      </c>
      <c r="H188" s="245">
        <f>IF(ISNA(VLOOKUP($A188,DSSV!$A$7:$R$65536,IN_DTK!H$5,0))=FALSE,IF(H$8&lt;&gt;0,VLOOKUP($A188,DSSV!$A$7:$R$65536,IN_DTK!H$5,0),""),"")</f>
        <v>0</v>
      </c>
      <c r="I188" s="245">
        <f>IF(ISNA(VLOOKUP($A188,DSSV!$A$7:$R$65536,IN_DTK!I$5,0))=FALSE,IF(I$8&lt;&gt;0,VLOOKUP($A188,DSSV!$A$7:$R$65536,IN_DTK!I$5,0),""),"")</f>
        <v>0</v>
      </c>
      <c r="J188" s="245">
        <f>IF(ISNA(VLOOKUP($A188,DSSV!$A$7:$R$65536,IN_DTK!J$5,0))=FALSE,IF(J$8&lt;&gt;0,VLOOKUP($A188,DSSV!$A$7:$R$65536,IN_DTK!J$5,0),""),"")</f>
        <v>0</v>
      </c>
      <c r="K188" s="245">
        <f>IF(ISNA(VLOOKUP($A188,DSSV!$A$7:$R$65536,IN_DTK!K$5,0))=FALSE,IF(K$8&lt;&gt;0,VLOOKUP($A188,DSSV!$A$7:$R$65536,IN_DTK!K$5,0),""),"")</f>
        <v>0</v>
      </c>
      <c r="L188" s="245">
        <f>IF(ISNA(VLOOKUP($A188,DSSV!$A$7:$R$65536,IN_DTK!L$5,0))=FALSE,IF(L$8&lt;&gt;0,VLOOKUP($A188,DSSV!$A$7:$R$65536,IN_DTK!L$5,0),""),"")</f>
        <v>0</v>
      </c>
      <c r="M188" s="245">
        <f>IF(ISNA(VLOOKUP($A188,DSSV!$A$7:$R$65536,IN_DTK!M$5,0))=FALSE,IF(M$8&lt;&gt;0,VLOOKUP($A188,DSSV!$A$7:$R$65536,IN_DTK!M$5,0),""),"")</f>
        <v>0</v>
      </c>
      <c r="N188" s="245">
        <f>IF(ISNA(VLOOKUP($A188,DSSV!$A$7:$R$65536,IN_DTK!N$5,0))=FALSE,IF(N$8&lt;&gt;0,VLOOKUP($A188,DSSV!$A$7:$R$65536,IN_DTK!N$5,0),""),"")</f>
        <v>0</v>
      </c>
      <c r="O188" s="245">
        <f>IF(ISNA(VLOOKUP($A188,DSSV!$A$7:$R$65536,IN_DTK!O$5,0))=FALSE,IF(O$8&lt;&gt;0,VLOOKUP($A188,DSSV!$A$7:$R$65536,IN_DTK!O$5,0),""),"")</f>
        <v>0</v>
      </c>
      <c r="P188" s="245">
        <f>IF(ISNA(VLOOKUP($A188,DSSV!$A$7:$R$65536,IN_DTK!P$5,0))=FALSE,IF(P$8&lt;&gt;0,VLOOKUP($A188,DSSV!$A$7:$R$65536,IN_DTK!P$5,0),""),"")</f>
        <v>0</v>
      </c>
      <c r="Q188" s="246">
        <f>IF(ISNA(VLOOKUP($A188,DSSV!$A$7:$R$65536,IN_DTK!Q$5,0))=FALSE,VLOOKUP($A188,DSSV!$A$7:$R$65536,IN_DTK!Q$5,0),"")</f>
        <v>0</v>
      </c>
      <c r="R188" s="237" t="str">
        <f>IF(ISNA(VLOOKUP($A188,DSSV!$A$7:$R$65536,IN_DTK!R$5,0))=FALSE,VLOOKUP($A188,DSSV!$A$7:$R$65536,IN_DTK!R$5,0),"")</f>
        <v>Không</v>
      </c>
      <c r="S188" s="247" t="str">
        <f>IF(ISNA(VLOOKUP($A188,DSSV!$A$7:$R$65536,IN_DTK!S$5,0))=FALSE,VLOOKUP($A188,DSSV!$A$7:$R$65536,IN_DTK!S$5,0),"")</f>
        <v>Nợ LP</v>
      </c>
    </row>
    <row r="189" spans="1:19" s="213" customFormat="1" ht="20.25" customHeight="1">
      <c r="A189" s="211">
        <v>181</v>
      </c>
      <c r="B189" s="240">
        <f>--SUBTOTAL(2,C$6:C189)</f>
        <v>181</v>
      </c>
      <c r="C189" s="214">
        <f>IF(ISNA(VLOOKUP($A189,DSSV!$A$7:$R$65536,IN_DTK!C$5,0))=FALSE,VLOOKUP($A189,DSSV!$A$7:$R$65536,IN_DTK!C$5,0),"")</f>
        <v>2020213099</v>
      </c>
      <c r="D189" s="243" t="str">
        <f>IF(ISNA(VLOOKUP($A189,DSSV!$A$7:$R$65536,IN_DTK!D$5,0))=FALSE,VLOOKUP($A189,DSSV!$A$7:$R$65536,IN_DTK!D$5,0),"")</f>
        <v>Trần Nguyễn Như</v>
      </c>
      <c r="E189" s="244" t="str">
        <f>IF(ISNA(VLOOKUP($A189,DSSV!$A$7:$R$65536,IN_DTK!E$5,0))=FALSE,VLOOKUP($A189,DSSV!$A$7:$R$65536,IN_DTK!E$5,0),"")</f>
        <v>Phương</v>
      </c>
      <c r="F189" s="249" t="str">
        <f>IF(ISNA(VLOOKUP($A189,DSSV!$A$7:$R$65536,IN_DTK!F$5,0))=FALSE,VLOOKUP($A189,DSSV!$A$7:$R$65536,IN_DTK!F$5,0),"")</f>
        <v>MTH 101 U</v>
      </c>
      <c r="G189" s="249" t="str">
        <f>IF(ISNA(VLOOKUP($A189,DSSV!$A$7:$R$65536,IN_DTK!G$5,0))=FALSE,VLOOKUP($A189,DSSV!$A$7:$R$65536,IN_DTK!G$5,0),"")</f>
        <v>K20PSU-DLK</v>
      </c>
      <c r="H189" s="245">
        <f>IF(ISNA(VLOOKUP($A189,DSSV!$A$7:$R$65536,IN_DTK!H$5,0))=FALSE,IF(H$8&lt;&gt;0,VLOOKUP($A189,DSSV!$A$7:$R$65536,IN_DTK!H$5,0),""),"")</f>
        <v>0</v>
      </c>
      <c r="I189" s="245">
        <f>IF(ISNA(VLOOKUP($A189,DSSV!$A$7:$R$65536,IN_DTK!I$5,0))=FALSE,IF(I$8&lt;&gt;0,VLOOKUP($A189,DSSV!$A$7:$R$65536,IN_DTK!I$5,0),""),"")</f>
        <v>0</v>
      </c>
      <c r="J189" s="245">
        <f>IF(ISNA(VLOOKUP($A189,DSSV!$A$7:$R$65536,IN_DTK!J$5,0))=FALSE,IF(J$8&lt;&gt;0,VLOOKUP($A189,DSSV!$A$7:$R$65536,IN_DTK!J$5,0),""),"")</f>
        <v>0</v>
      </c>
      <c r="K189" s="245">
        <f>IF(ISNA(VLOOKUP($A189,DSSV!$A$7:$R$65536,IN_DTK!K$5,0))=FALSE,IF(K$8&lt;&gt;0,VLOOKUP($A189,DSSV!$A$7:$R$65536,IN_DTK!K$5,0),""),"")</f>
        <v>0</v>
      </c>
      <c r="L189" s="245">
        <f>IF(ISNA(VLOOKUP($A189,DSSV!$A$7:$R$65536,IN_DTK!L$5,0))=FALSE,IF(L$8&lt;&gt;0,VLOOKUP($A189,DSSV!$A$7:$R$65536,IN_DTK!L$5,0),""),"")</f>
        <v>0</v>
      </c>
      <c r="M189" s="245">
        <f>IF(ISNA(VLOOKUP($A189,DSSV!$A$7:$R$65536,IN_DTK!M$5,0))=FALSE,IF(M$8&lt;&gt;0,VLOOKUP($A189,DSSV!$A$7:$R$65536,IN_DTK!M$5,0),""),"")</f>
        <v>0</v>
      </c>
      <c r="N189" s="245">
        <f>IF(ISNA(VLOOKUP($A189,DSSV!$A$7:$R$65536,IN_DTK!N$5,0))=FALSE,IF(N$8&lt;&gt;0,VLOOKUP($A189,DSSV!$A$7:$R$65536,IN_DTK!N$5,0),""),"")</f>
        <v>0</v>
      </c>
      <c r="O189" s="245">
        <f>IF(ISNA(VLOOKUP($A189,DSSV!$A$7:$R$65536,IN_DTK!O$5,0))=FALSE,IF(O$8&lt;&gt;0,VLOOKUP($A189,DSSV!$A$7:$R$65536,IN_DTK!O$5,0),""),"")</f>
        <v>0</v>
      </c>
      <c r="P189" s="245">
        <f>IF(ISNA(VLOOKUP($A189,DSSV!$A$7:$R$65536,IN_DTK!P$5,0))=FALSE,IF(P$8&lt;&gt;0,VLOOKUP($A189,DSSV!$A$7:$R$65536,IN_DTK!P$5,0),""),"")</f>
        <v>0</v>
      </c>
      <c r="Q189" s="246">
        <f>IF(ISNA(VLOOKUP($A189,DSSV!$A$7:$R$65536,IN_DTK!Q$5,0))=FALSE,VLOOKUP($A189,DSSV!$A$7:$R$65536,IN_DTK!Q$5,0),"")</f>
        <v>0</v>
      </c>
      <c r="R189" s="237" t="str">
        <f>IF(ISNA(VLOOKUP($A189,DSSV!$A$7:$R$65536,IN_DTK!R$5,0))=FALSE,VLOOKUP($A189,DSSV!$A$7:$R$65536,IN_DTK!R$5,0),"")</f>
        <v>Không</v>
      </c>
      <c r="S189" s="247" t="str">
        <f>IF(ISNA(VLOOKUP($A189,DSSV!$A$7:$R$65536,IN_DTK!S$5,0))=FALSE,VLOOKUP($A189,DSSV!$A$7:$R$65536,IN_DTK!S$5,0),"")</f>
        <v>Nợ LP</v>
      </c>
    </row>
    <row r="190" spans="1:19" s="213" customFormat="1" ht="20.25" customHeight="1">
      <c r="A190" s="211">
        <v>182</v>
      </c>
      <c r="B190" s="240">
        <f>--SUBTOTAL(2,C$6:C190)</f>
        <v>182</v>
      </c>
      <c r="C190" s="214">
        <f>IF(ISNA(VLOOKUP($A190,DSSV!$A$7:$R$65536,IN_DTK!C$5,0))=FALSE,VLOOKUP($A190,DSSV!$A$7:$R$65536,IN_DTK!C$5,0),"")</f>
        <v>2020357022</v>
      </c>
      <c r="D190" s="243" t="str">
        <f>IF(ISNA(VLOOKUP($A190,DSSV!$A$7:$R$65536,IN_DTK!D$5,0))=FALSE,VLOOKUP($A190,DSSV!$A$7:$R$65536,IN_DTK!D$5,0),"")</f>
        <v>Vũ Thị Cát</v>
      </c>
      <c r="E190" s="244" t="str">
        <f>IF(ISNA(VLOOKUP($A190,DSSV!$A$7:$R$65536,IN_DTK!E$5,0))=FALSE,VLOOKUP($A190,DSSV!$A$7:$R$65536,IN_DTK!E$5,0),"")</f>
        <v>Phượng</v>
      </c>
      <c r="F190" s="249" t="str">
        <f>IF(ISNA(VLOOKUP($A190,DSSV!$A$7:$R$65536,IN_DTK!F$5,0))=FALSE,VLOOKUP($A190,DSSV!$A$7:$R$65536,IN_DTK!F$5,0),"")</f>
        <v>MTH 101 U</v>
      </c>
      <c r="G190" s="249" t="str">
        <f>IF(ISNA(VLOOKUP($A190,DSSV!$A$7:$R$65536,IN_DTK!G$5,0))=FALSE,VLOOKUP($A190,DSSV!$A$7:$R$65536,IN_DTK!G$5,0),"")</f>
        <v>K20PSU-DLK</v>
      </c>
      <c r="H190" s="245">
        <f>IF(ISNA(VLOOKUP($A190,DSSV!$A$7:$R$65536,IN_DTK!H$5,0))=FALSE,IF(H$8&lt;&gt;0,VLOOKUP($A190,DSSV!$A$7:$R$65536,IN_DTK!H$5,0),""),"")</f>
        <v>0</v>
      </c>
      <c r="I190" s="245">
        <f>IF(ISNA(VLOOKUP($A190,DSSV!$A$7:$R$65536,IN_DTK!I$5,0))=FALSE,IF(I$8&lt;&gt;0,VLOOKUP($A190,DSSV!$A$7:$R$65536,IN_DTK!I$5,0),""),"")</f>
        <v>0</v>
      </c>
      <c r="J190" s="245">
        <f>IF(ISNA(VLOOKUP($A190,DSSV!$A$7:$R$65536,IN_DTK!J$5,0))=FALSE,IF(J$8&lt;&gt;0,VLOOKUP($A190,DSSV!$A$7:$R$65536,IN_DTK!J$5,0),""),"")</f>
        <v>0</v>
      </c>
      <c r="K190" s="245">
        <f>IF(ISNA(VLOOKUP($A190,DSSV!$A$7:$R$65536,IN_DTK!K$5,0))=FALSE,IF(K$8&lt;&gt;0,VLOOKUP($A190,DSSV!$A$7:$R$65536,IN_DTK!K$5,0),""),"")</f>
        <v>0</v>
      </c>
      <c r="L190" s="245">
        <f>IF(ISNA(VLOOKUP($A190,DSSV!$A$7:$R$65536,IN_DTK!L$5,0))=FALSE,IF(L$8&lt;&gt;0,VLOOKUP($A190,DSSV!$A$7:$R$65536,IN_DTK!L$5,0),""),"")</f>
        <v>0</v>
      </c>
      <c r="M190" s="245">
        <f>IF(ISNA(VLOOKUP($A190,DSSV!$A$7:$R$65536,IN_DTK!M$5,0))=FALSE,IF(M$8&lt;&gt;0,VLOOKUP($A190,DSSV!$A$7:$R$65536,IN_DTK!M$5,0),""),"")</f>
        <v>0</v>
      </c>
      <c r="N190" s="245">
        <f>IF(ISNA(VLOOKUP($A190,DSSV!$A$7:$R$65536,IN_DTK!N$5,0))=FALSE,IF(N$8&lt;&gt;0,VLOOKUP($A190,DSSV!$A$7:$R$65536,IN_DTK!N$5,0),""),"")</f>
        <v>0</v>
      </c>
      <c r="O190" s="245">
        <f>IF(ISNA(VLOOKUP($A190,DSSV!$A$7:$R$65536,IN_DTK!O$5,0))=FALSE,IF(O$8&lt;&gt;0,VLOOKUP($A190,DSSV!$A$7:$R$65536,IN_DTK!O$5,0),""),"")</f>
        <v>0</v>
      </c>
      <c r="P190" s="245">
        <f>IF(ISNA(VLOOKUP($A190,DSSV!$A$7:$R$65536,IN_DTK!P$5,0))=FALSE,IF(P$8&lt;&gt;0,VLOOKUP($A190,DSSV!$A$7:$R$65536,IN_DTK!P$5,0),""),"")</f>
        <v>0</v>
      </c>
      <c r="Q190" s="246">
        <f>IF(ISNA(VLOOKUP($A190,DSSV!$A$7:$R$65536,IN_DTK!Q$5,0))=FALSE,VLOOKUP($A190,DSSV!$A$7:$R$65536,IN_DTK!Q$5,0),"")</f>
        <v>0</v>
      </c>
      <c r="R190" s="237" t="str">
        <f>IF(ISNA(VLOOKUP($A190,DSSV!$A$7:$R$65536,IN_DTK!R$5,0))=FALSE,VLOOKUP($A190,DSSV!$A$7:$R$65536,IN_DTK!R$5,0),"")</f>
        <v>Không</v>
      </c>
      <c r="S190" s="247">
        <f>IF(ISNA(VLOOKUP($A190,DSSV!$A$7:$R$65536,IN_DTK!S$5,0))=FALSE,VLOOKUP($A190,DSSV!$A$7:$R$65536,IN_DTK!S$5,0),"")</f>
        <v>0</v>
      </c>
    </row>
    <row r="191" spans="1:19" s="213" customFormat="1" ht="20.25" customHeight="1">
      <c r="A191" s="211">
        <v>183</v>
      </c>
      <c r="B191" s="240">
        <f>--SUBTOTAL(2,C$6:C191)</f>
        <v>183</v>
      </c>
      <c r="C191" s="214">
        <f>IF(ISNA(VLOOKUP($A191,DSSV!$A$7:$R$65536,IN_DTK!C$5,0))=FALSE,VLOOKUP($A191,DSSV!$A$7:$R$65536,IN_DTK!C$5,0),"")</f>
        <v>2021711905</v>
      </c>
      <c r="D191" s="243" t="str">
        <f>IF(ISNA(VLOOKUP($A191,DSSV!$A$7:$R$65536,IN_DTK!D$5,0))=FALSE,VLOOKUP($A191,DSSV!$A$7:$R$65536,IN_DTK!D$5,0),"")</f>
        <v>Ngô Văn</v>
      </c>
      <c r="E191" s="244" t="str">
        <f>IF(ISNA(VLOOKUP($A191,DSSV!$A$7:$R$65536,IN_DTK!E$5,0))=FALSE,VLOOKUP($A191,DSSV!$A$7:$R$65536,IN_DTK!E$5,0),"")</f>
        <v>Quân</v>
      </c>
      <c r="F191" s="249" t="str">
        <f>IF(ISNA(VLOOKUP($A191,DSSV!$A$7:$R$65536,IN_DTK!F$5,0))=FALSE,VLOOKUP($A191,DSSV!$A$7:$R$65536,IN_DTK!F$5,0),"")</f>
        <v>MTH 101 A</v>
      </c>
      <c r="G191" s="249" t="str">
        <f>IF(ISNA(VLOOKUP($A191,DSSV!$A$7:$R$65536,IN_DTK!G$5,0))=FALSE,VLOOKUP($A191,DSSV!$A$7:$R$65536,IN_DTK!G$5,0),"")</f>
        <v>1+1+2</v>
      </c>
      <c r="H191" s="245">
        <f>IF(ISNA(VLOOKUP($A191,DSSV!$A$7:$R$65536,IN_DTK!H$5,0))=FALSE,IF(H$8&lt;&gt;0,VLOOKUP($A191,DSSV!$A$7:$R$65536,IN_DTK!H$5,0),""),"")</f>
        <v>0</v>
      </c>
      <c r="I191" s="245">
        <f>IF(ISNA(VLOOKUP($A191,DSSV!$A$7:$R$65536,IN_DTK!I$5,0))=FALSE,IF(I$8&lt;&gt;0,VLOOKUP($A191,DSSV!$A$7:$R$65536,IN_DTK!I$5,0),""),"")</f>
        <v>0</v>
      </c>
      <c r="J191" s="245">
        <f>IF(ISNA(VLOOKUP($A191,DSSV!$A$7:$R$65536,IN_DTK!J$5,0))=FALSE,IF(J$8&lt;&gt;0,VLOOKUP($A191,DSSV!$A$7:$R$65536,IN_DTK!J$5,0),""),"")</f>
        <v>0</v>
      </c>
      <c r="K191" s="245">
        <f>IF(ISNA(VLOOKUP($A191,DSSV!$A$7:$R$65536,IN_DTK!K$5,0))=FALSE,IF(K$8&lt;&gt;0,VLOOKUP($A191,DSSV!$A$7:$R$65536,IN_DTK!K$5,0),""),"")</f>
        <v>0</v>
      </c>
      <c r="L191" s="245">
        <f>IF(ISNA(VLOOKUP($A191,DSSV!$A$7:$R$65536,IN_DTK!L$5,0))=FALSE,IF(L$8&lt;&gt;0,VLOOKUP($A191,DSSV!$A$7:$R$65536,IN_DTK!L$5,0),""),"")</f>
        <v>0</v>
      </c>
      <c r="M191" s="245">
        <f>IF(ISNA(VLOOKUP($A191,DSSV!$A$7:$R$65536,IN_DTK!M$5,0))=FALSE,IF(M$8&lt;&gt;0,VLOOKUP($A191,DSSV!$A$7:$R$65536,IN_DTK!M$5,0),""),"")</f>
        <v>0</v>
      </c>
      <c r="N191" s="245">
        <f>IF(ISNA(VLOOKUP($A191,DSSV!$A$7:$R$65536,IN_DTK!N$5,0))=FALSE,IF(N$8&lt;&gt;0,VLOOKUP($A191,DSSV!$A$7:$R$65536,IN_DTK!N$5,0),""),"")</f>
        <v>0</v>
      </c>
      <c r="O191" s="245">
        <f>IF(ISNA(VLOOKUP($A191,DSSV!$A$7:$R$65536,IN_DTK!O$5,0))=FALSE,IF(O$8&lt;&gt;0,VLOOKUP($A191,DSSV!$A$7:$R$65536,IN_DTK!O$5,0),""),"")</f>
        <v>0</v>
      </c>
      <c r="P191" s="245">
        <f>IF(ISNA(VLOOKUP($A191,DSSV!$A$7:$R$65536,IN_DTK!P$5,0))=FALSE,IF(P$8&lt;&gt;0,VLOOKUP($A191,DSSV!$A$7:$R$65536,IN_DTK!P$5,0),""),"")</f>
        <v>0</v>
      </c>
      <c r="Q191" s="246">
        <f>IF(ISNA(VLOOKUP($A191,DSSV!$A$7:$R$65536,IN_DTK!Q$5,0))=FALSE,VLOOKUP($A191,DSSV!$A$7:$R$65536,IN_DTK!Q$5,0),"")</f>
        <v>0</v>
      </c>
      <c r="R191" s="237" t="str">
        <f>IF(ISNA(VLOOKUP($A191,DSSV!$A$7:$R$65536,IN_DTK!R$5,0))=FALSE,VLOOKUP($A191,DSSV!$A$7:$R$65536,IN_DTK!R$5,0),"")</f>
        <v>Không</v>
      </c>
      <c r="S191" s="247" t="str">
        <f>IF(ISNA(VLOOKUP($A191,DSSV!$A$7:$R$65536,IN_DTK!S$5,0))=FALSE,VLOOKUP($A191,DSSV!$A$7:$R$65536,IN_DTK!S$5,0),"")</f>
        <v>Nợ LP</v>
      </c>
    </row>
    <row r="192" spans="1:19" s="213" customFormat="1" ht="20.25" customHeight="1">
      <c r="A192" s="211">
        <v>184</v>
      </c>
      <c r="B192" s="240">
        <f>--SUBTOTAL(2,C$6:C192)</f>
        <v>184</v>
      </c>
      <c r="C192" s="214">
        <f>IF(ISNA(VLOOKUP($A192,DSSV!$A$7:$R$65536,IN_DTK!C$5,0))=FALSE,VLOOKUP($A192,DSSV!$A$7:$R$65536,IN_DTK!C$5,0),"")</f>
        <v>1921715757</v>
      </c>
      <c r="D192" s="243" t="str">
        <f>IF(ISNA(VLOOKUP($A192,DSSV!$A$7:$R$65536,IN_DTK!D$5,0))=FALSE,VLOOKUP($A192,DSSV!$A$7:$R$65536,IN_DTK!D$5,0),"")</f>
        <v>Nguyễn Lưu Hồng</v>
      </c>
      <c r="E192" s="244" t="str">
        <f>IF(ISNA(VLOOKUP($A192,DSSV!$A$7:$R$65536,IN_DTK!E$5,0))=FALSE,VLOOKUP($A192,DSSV!$A$7:$R$65536,IN_DTK!E$5,0),"")</f>
        <v>Quân</v>
      </c>
      <c r="F192" s="249" t="str">
        <f>IF(ISNA(VLOOKUP($A192,DSSV!$A$7:$R$65536,IN_DTK!F$5,0))=FALSE,VLOOKUP($A192,DSSV!$A$7:$R$65536,IN_DTK!F$5,0),"")</f>
        <v>MTH 101 W</v>
      </c>
      <c r="G192" s="249" t="str">
        <f>IF(ISNA(VLOOKUP($A192,DSSV!$A$7:$R$65536,IN_DTK!G$5,0))=FALSE,VLOOKUP($A192,DSSV!$A$7:$R$65536,IN_DTK!G$5,0),"")</f>
        <v>K20PSU_DLK</v>
      </c>
      <c r="H192" s="245">
        <f>IF(ISNA(VLOOKUP($A192,DSSV!$A$7:$R$65536,IN_DTK!H$5,0))=FALSE,IF(H$8&lt;&gt;0,VLOOKUP($A192,DSSV!$A$7:$R$65536,IN_DTK!H$5,0),""),"")</f>
        <v>0</v>
      </c>
      <c r="I192" s="245">
        <f>IF(ISNA(VLOOKUP($A192,DSSV!$A$7:$R$65536,IN_DTK!I$5,0))=FALSE,IF(I$8&lt;&gt;0,VLOOKUP($A192,DSSV!$A$7:$R$65536,IN_DTK!I$5,0),""),"")</f>
        <v>0</v>
      </c>
      <c r="J192" s="245">
        <f>IF(ISNA(VLOOKUP($A192,DSSV!$A$7:$R$65536,IN_DTK!J$5,0))=FALSE,IF(J$8&lt;&gt;0,VLOOKUP($A192,DSSV!$A$7:$R$65536,IN_DTK!J$5,0),""),"")</f>
        <v>0</v>
      </c>
      <c r="K192" s="245">
        <f>IF(ISNA(VLOOKUP($A192,DSSV!$A$7:$R$65536,IN_DTK!K$5,0))=FALSE,IF(K$8&lt;&gt;0,VLOOKUP($A192,DSSV!$A$7:$R$65536,IN_DTK!K$5,0),""),"")</f>
        <v>0</v>
      </c>
      <c r="L192" s="245">
        <f>IF(ISNA(VLOOKUP($A192,DSSV!$A$7:$R$65536,IN_DTK!L$5,0))=FALSE,IF(L$8&lt;&gt;0,VLOOKUP($A192,DSSV!$A$7:$R$65536,IN_DTK!L$5,0),""),"")</f>
        <v>0</v>
      </c>
      <c r="M192" s="245">
        <f>IF(ISNA(VLOOKUP($A192,DSSV!$A$7:$R$65536,IN_DTK!M$5,0))=FALSE,IF(M$8&lt;&gt;0,VLOOKUP($A192,DSSV!$A$7:$R$65536,IN_DTK!M$5,0),""),"")</f>
        <v>0</v>
      </c>
      <c r="N192" s="245">
        <f>IF(ISNA(VLOOKUP($A192,DSSV!$A$7:$R$65536,IN_DTK!N$5,0))=FALSE,IF(N$8&lt;&gt;0,VLOOKUP($A192,DSSV!$A$7:$R$65536,IN_DTK!N$5,0),""),"")</f>
        <v>0</v>
      </c>
      <c r="O192" s="245">
        <f>IF(ISNA(VLOOKUP($A192,DSSV!$A$7:$R$65536,IN_DTK!O$5,0))=FALSE,IF(O$8&lt;&gt;0,VLOOKUP($A192,DSSV!$A$7:$R$65536,IN_DTK!O$5,0),""),"")</f>
        <v>0</v>
      </c>
      <c r="P192" s="245">
        <f>IF(ISNA(VLOOKUP($A192,DSSV!$A$7:$R$65536,IN_DTK!P$5,0))=FALSE,IF(P$8&lt;&gt;0,VLOOKUP($A192,DSSV!$A$7:$R$65536,IN_DTK!P$5,0),""),"")</f>
        <v>0</v>
      </c>
      <c r="Q192" s="246">
        <f>IF(ISNA(VLOOKUP($A192,DSSV!$A$7:$R$65536,IN_DTK!Q$5,0))=FALSE,VLOOKUP($A192,DSSV!$A$7:$R$65536,IN_DTK!Q$5,0),"")</f>
        <v>0</v>
      </c>
      <c r="R192" s="237" t="str">
        <f>IF(ISNA(VLOOKUP($A192,DSSV!$A$7:$R$65536,IN_DTK!R$5,0))=FALSE,VLOOKUP($A192,DSSV!$A$7:$R$65536,IN_DTK!R$5,0),"")</f>
        <v>Không</v>
      </c>
      <c r="S192" s="247" t="str">
        <f>IF(ISNA(VLOOKUP($A192,DSSV!$A$7:$R$65536,IN_DTK!S$5,0))=FALSE,VLOOKUP($A192,DSSV!$A$7:$R$65536,IN_DTK!S$5,0),"")</f>
        <v>Nợ LP</v>
      </c>
    </row>
    <row r="193" spans="1:19" s="213" customFormat="1" ht="20.25" customHeight="1">
      <c r="A193" s="211">
        <v>185</v>
      </c>
      <c r="B193" s="240">
        <f>--SUBTOTAL(2,C$6:C193)</f>
        <v>185</v>
      </c>
      <c r="C193" s="214">
        <f>IF(ISNA(VLOOKUP($A193,DSSV!$A$7:$R$65536,IN_DTK!C$5,0))=FALSE,VLOOKUP($A193,DSSV!$A$7:$R$65536,IN_DTK!C$5,0),"")</f>
        <v>1921216577</v>
      </c>
      <c r="D193" s="243" t="str">
        <f>IF(ISNA(VLOOKUP($A193,DSSV!$A$7:$R$65536,IN_DTK!D$5,0))=FALSE,VLOOKUP($A193,DSSV!$A$7:$R$65536,IN_DTK!D$5,0),"")</f>
        <v>Hoàng Nhật</v>
      </c>
      <c r="E193" s="244" t="str">
        <f>IF(ISNA(VLOOKUP($A193,DSSV!$A$7:$R$65536,IN_DTK!E$5,0))=FALSE,VLOOKUP($A193,DSSV!$A$7:$R$65536,IN_DTK!E$5,0),"")</f>
        <v>Quang</v>
      </c>
      <c r="F193" s="249" t="str">
        <f>IF(ISNA(VLOOKUP($A193,DSSV!$A$7:$R$65536,IN_DTK!F$5,0))=FALSE,VLOOKUP($A193,DSSV!$A$7:$R$65536,IN_DTK!F$5,0),"")</f>
        <v>MTH 101 Y</v>
      </c>
      <c r="G193" s="249" t="str">
        <f>IF(ISNA(VLOOKUP($A193,DSSV!$A$7:$R$65536,IN_DTK!G$5,0))=FALSE,VLOOKUP($A193,DSSV!$A$7:$R$65536,IN_DTK!G$5,0),"")</f>
        <v>K20PSU_QTH</v>
      </c>
      <c r="H193" s="245">
        <f>IF(ISNA(VLOOKUP($A193,DSSV!$A$7:$R$65536,IN_DTK!H$5,0))=FALSE,IF(H$8&lt;&gt;0,VLOOKUP($A193,DSSV!$A$7:$R$65536,IN_DTK!H$5,0),""),"")</f>
        <v>0</v>
      </c>
      <c r="I193" s="245">
        <f>IF(ISNA(VLOOKUP($A193,DSSV!$A$7:$R$65536,IN_DTK!I$5,0))=FALSE,IF(I$8&lt;&gt;0,VLOOKUP($A193,DSSV!$A$7:$R$65536,IN_DTK!I$5,0),""),"")</f>
        <v>0</v>
      </c>
      <c r="J193" s="245">
        <f>IF(ISNA(VLOOKUP($A193,DSSV!$A$7:$R$65536,IN_DTK!J$5,0))=FALSE,IF(J$8&lt;&gt;0,VLOOKUP($A193,DSSV!$A$7:$R$65536,IN_DTK!J$5,0),""),"")</f>
        <v>0</v>
      </c>
      <c r="K193" s="245">
        <f>IF(ISNA(VLOOKUP($A193,DSSV!$A$7:$R$65536,IN_DTK!K$5,0))=FALSE,IF(K$8&lt;&gt;0,VLOOKUP($A193,DSSV!$A$7:$R$65536,IN_DTK!K$5,0),""),"")</f>
        <v>0</v>
      </c>
      <c r="L193" s="245">
        <f>IF(ISNA(VLOOKUP($A193,DSSV!$A$7:$R$65536,IN_DTK!L$5,0))=FALSE,IF(L$8&lt;&gt;0,VLOOKUP($A193,DSSV!$A$7:$R$65536,IN_DTK!L$5,0),""),"")</f>
        <v>0</v>
      </c>
      <c r="M193" s="245">
        <f>IF(ISNA(VLOOKUP($A193,DSSV!$A$7:$R$65536,IN_DTK!M$5,0))=FALSE,IF(M$8&lt;&gt;0,VLOOKUP($A193,DSSV!$A$7:$R$65536,IN_DTK!M$5,0),""),"")</f>
        <v>0</v>
      </c>
      <c r="N193" s="245">
        <f>IF(ISNA(VLOOKUP($A193,DSSV!$A$7:$R$65536,IN_DTK!N$5,0))=FALSE,IF(N$8&lt;&gt;0,VLOOKUP($A193,DSSV!$A$7:$R$65536,IN_DTK!N$5,0),""),"")</f>
        <v>0</v>
      </c>
      <c r="O193" s="245">
        <f>IF(ISNA(VLOOKUP($A193,DSSV!$A$7:$R$65536,IN_DTK!O$5,0))=FALSE,IF(O$8&lt;&gt;0,VLOOKUP($A193,DSSV!$A$7:$R$65536,IN_DTK!O$5,0),""),"")</f>
        <v>0</v>
      </c>
      <c r="P193" s="245">
        <f>IF(ISNA(VLOOKUP($A193,DSSV!$A$7:$R$65536,IN_DTK!P$5,0))=FALSE,IF(P$8&lt;&gt;0,VLOOKUP($A193,DSSV!$A$7:$R$65536,IN_DTK!P$5,0),""),"")</f>
        <v>0</v>
      </c>
      <c r="Q193" s="246">
        <f>IF(ISNA(VLOOKUP($A193,DSSV!$A$7:$R$65536,IN_DTK!Q$5,0))=FALSE,VLOOKUP($A193,DSSV!$A$7:$R$65536,IN_DTK!Q$5,0),"")</f>
        <v>0</v>
      </c>
      <c r="R193" s="237" t="str">
        <f>IF(ISNA(VLOOKUP($A193,DSSV!$A$7:$R$65536,IN_DTK!R$5,0))=FALSE,VLOOKUP($A193,DSSV!$A$7:$R$65536,IN_DTK!R$5,0),"")</f>
        <v>Không</v>
      </c>
      <c r="S193" s="247" t="str">
        <f>IF(ISNA(VLOOKUP($A193,DSSV!$A$7:$R$65536,IN_DTK!S$5,0))=FALSE,VLOOKUP($A193,DSSV!$A$7:$R$65536,IN_DTK!S$5,0),"")</f>
        <v>Nợ LP</v>
      </c>
    </row>
    <row r="194" spans="1:19" s="213" customFormat="1" ht="20.25" customHeight="1">
      <c r="A194" s="211">
        <v>186</v>
      </c>
      <c r="B194" s="240">
        <f>--SUBTOTAL(2,C$6:C194)</f>
        <v>186</v>
      </c>
      <c r="C194" s="214">
        <f>IF(ISNA(VLOOKUP($A194,DSSV!$A$7:$R$65536,IN_DTK!C$5,0))=FALSE,VLOOKUP($A194,DSSV!$A$7:$R$65536,IN_DTK!C$5,0),"")</f>
        <v>2020715634</v>
      </c>
      <c r="D194" s="243" t="str">
        <f>IF(ISNA(VLOOKUP($A194,DSSV!$A$7:$R$65536,IN_DTK!D$5,0))=FALSE,VLOOKUP($A194,DSSV!$A$7:$R$65536,IN_DTK!D$5,0),"")</f>
        <v>Phan Ngọc</v>
      </c>
      <c r="E194" s="244" t="str">
        <f>IF(ISNA(VLOOKUP($A194,DSSV!$A$7:$R$65536,IN_DTK!E$5,0))=FALSE,VLOOKUP($A194,DSSV!$A$7:$R$65536,IN_DTK!E$5,0),"")</f>
        <v>Quyên</v>
      </c>
      <c r="F194" s="249" t="str">
        <f>IF(ISNA(VLOOKUP($A194,DSSV!$A$7:$R$65536,IN_DTK!F$5,0))=FALSE,VLOOKUP($A194,DSSV!$A$7:$R$65536,IN_DTK!F$5,0),"")</f>
        <v>MTH 101 S</v>
      </c>
      <c r="G194" s="249" t="str">
        <f>IF(ISNA(VLOOKUP($A194,DSSV!$A$7:$R$65536,IN_DTK!G$5,0))=FALSE,VLOOKUP($A194,DSSV!$A$7:$R$65536,IN_DTK!G$5,0),"")</f>
        <v>K20PSU-DLK</v>
      </c>
      <c r="H194" s="245">
        <f>IF(ISNA(VLOOKUP($A194,DSSV!$A$7:$R$65536,IN_DTK!H$5,0))=FALSE,IF(H$8&lt;&gt;0,VLOOKUP($A194,DSSV!$A$7:$R$65536,IN_DTK!H$5,0),""),"")</f>
        <v>0</v>
      </c>
      <c r="I194" s="245">
        <f>IF(ISNA(VLOOKUP($A194,DSSV!$A$7:$R$65536,IN_DTK!I$5,0))=FALSE,IF(I$8&lt;&gt;0,VLOOKUP($A194,DSSV!$A$7:$R$65536,IN_DTK!I$5,0),""),"")</f>
        <v>0</v>
      </c>
      <c r="J194" s="245">
        <f>IF(ISNA(VLOOKUP($A194,DSSV!$A$7:$R$65536,IN_DTK!J$5,0))=FALSE,IF(J$8&lt;&gt;0,VLOOKUP($A194,DSSV!$A$7:$R$65536,IN_DTK!J$5,0),""),"")</f>
        <v>0</v>
      </c>
      <c r="K194" s="245">
        <f>IF(ISNA(VLOOKUP($A194,DSSV!$A$7:$R$65536,IN_DTK!K$5,0))=FALSE,IF(K$8&lt;&gt;0,VLOOKUP($A194,DSSV!$A$7:$R$65536,IN_DTK!K$5,0),""),"")</f>
        <v>0</v>
      </c>
      <c r="L194" s="245">
        <f>IF(ISNA(VLOOKUP($A194,DSSV!$A$7:$R$65536,IN_DTK!L$5,0))=FALSE,IF(L$8&lt;&gt;0,VLOOKUP($A194,DSSV!$A$7:$R$65536,IN_DTK!L$5,0),""),"")</f>
        <v>0</v>
      </c>
      <c r="M194" s="245">
        <f>IF(ISNA(VLOOKUP($A194,DSSV!$A$7:$R$65536,IN_DTK!M$5,0))=FALSE,IF(M$8&lt;&gt;0,VLOOKUP($A194,DSSV!$A$7:$R$65536,IN_DTK!M$5,0),""),"")</f>
        <v>0</v>
      </c>
      <c r="N194" s="245">
        <f>IF(ISNA(VLOOKUP($A194,DSSV!$A$7:$R$65536,IN_DTK!N$5,0))=FALSE,IF(N$8&lt;&gt;0,VLOOKUP($A194,DSSV!$A$7:$R$65536,IN_DTK!N$5,0),""),"")</f>
        <v>0</v>
      </c>
      <c r="O194" s="245">
        <f>IF(ISNA(VLOOKUP($A194,DSSV!$A$7:$R$65536,IN_DTK!O$5,0))=FALSE,IF(O$8&lt;&gt;0,VLOOKUP($A194,DSSV!$A$7:$R$65536,IN_DTK!O$5,0),""),"")</f>
        <v>0</v>
      </c>
      <c r="P194" s="245">
        <f>IF(ISNA(VLOOKUP($A194,DSSV!$A$7:$R$65536,IN_DTK!P$5,0))=FALSE,IF(P$8&lt;&gt;0,VLOOKUP($A194,DSSV!$A$7:$R$65536,IN_DTK!P$5,0),""),"")</f>
        <v>0</v>
      </c>
      <c r="Q194" s="246">
        <f>IF(ISNA(VLOOKUP($A194,DSSV!$A$7:$R$65536,IN_DTK!Q$5,0))=FALSE,VLOOKUP($A194,DSSV!$A$7:$R$65536,IN_DTK!Q$5,0),"")</f>
        <v>0</v>
      </c>
      <c r="R194" s="237" t="str">
        <f>IF(ISNA(VLOOKUP($A194,DSSV!$A$7:$R$65536,IN_DTK!R$5,0))=FALSE,VLOOKUP($A194,DSSV!$A$7:$R$65536,IN_DTK!R$5,0),"")</f>
        <v>Không</v>
      </c>
      <c r="S194" s="247" t="str">
        <f>IF(ISNA(VLOOKUP($A194,DSSV!$A$7:$R$65536,IN_DTK!S$5,0))=FALSE,VLOOKUP($A194,DSSV!$A$7:$R$65536,IN_DTK!S$5,0),"")</f>
        <v>Nợ LP</v>
      </c>
    </row>
    <row r="195" spans="1:19" s="213" customFormat="1" ht="20.25" customHeight="1">
      <c r="A195" s="211">
        <v>187</v>
      </c>
      <c r="B195" s="240">
        <f>--SUBTOTAL(2,C$6:C195)</f>
        <v>187</v>
      </c>
      <c r="C195" s="214">
        <f>IF(ISNA(VLOOKUP($A195,DSSV!$A$7:$R$65536,IN_DTK!C$5,0))=FALSE,VLOOKUP($A195,DSSV!$A$7:$R$65536,IN_DTK!C$5,0),"")</f>
        <v>2021265882</v>
      </c>
      <c r="D195" s="243" t="str">
        <f>IF(ISNA(VLOOKUP($A195,DSSV!$A$7:$R$65536,IN_DTK!D$5,0))=FALSE,VLOOKUP($A195,DSSV!$A$7:$R$65536,IN_DTK!D$5,0),"")</f>
        <v>Trần Ngọc</v>
      </c>
      <c r="E195" s="244" t="str">
        <f>IF(ISNA(VLOOKUP($A195,DSSV!$A$7:$R$65536,IN_DTK!E$5,0))=FALSE,VLOOKUP($A195,DSSV!$A$7:$R$65536,IN_DTK!E$5,0),"")</f>
        <v>Quyết</v>
      </c>
      <c r="F195" s="249" t="str">
        <f>IF(ISNA(VLOOKUP($A195,DSSV!$A$7:$R$65536,IN_DTK!F$5,0))=FALSE,VLOOKUP($A195,DSSV!$A$7:$R$65536,IN_DTK!F$5,0),"")</f>
        <v>MTH 101 K</v>
      </c>
      <c r="G195" s="249" t="str">
        <f>IF(ISNA(VLOOKUP($A195,DSSV!$A$7:$R$65536,IN_DTK!G$5,0))=FALSE,VLOOKUP($A195,DSSV!$A$7:$R$65536,IN_DTK!G$5,0),"")</f>
        <v>K20KDN</v>
      </c>
      <c r="H195" s="245">
        <f>IF(ISNA(VLOOKUP($A195,DSSV!$A$7:$R$65536,IN_DTK!H$5,0))=FALSE,IF(H$8&lt;&gt;0,VLOOKUP($A195,DSSV!$A$7:$R$65536,IN_DTK!H$5,0),""),"")</f>
        <v>0</v>
      </c>
      <c r="I195" s="245">
        <f>IF(ISNA(VLOOKUP($A195,DSSV!$A$7:$R$65536,IN_DTK!I$5,0))=FALSE,IF(I$8&lt;&gt;0,VLOOKUP($A195,DSSV!$A$7:$R$65536,IN_DTK!I$5,0),""),"")</f>
        <v>0</v>
      </c>
      <c r="J195" s="245">
        <f>IF(ISNA(VLOOKUP($A195,DSSV!$A$7:$R$65536,IN_DTK!J$5,0))=FALSE,IF(J$8&lt;&gt;0,VLOOKUP($A195,DSSV!$A$7:$R$65536,IN_DTK!J$5,0),""),"")</f>
        <v>0</v>
      </c>
      <c r="K195" s="245">
        <f>IF(ISNA(VLOOKUP($A195,DSSV!$A$7:$R$65536,IN_DTK!K$5,0))=FALSE,IF(K$8&lt;&gt;0,VLOOKUP($A195,DSSV!$A$7:$R$65536,IN_DTK!K$5,0),""),"")</f>
        <v>0</v>
      </c>
      <c r="L195" s="245">
        <f>IF(ISNA(VLOOKUP($A195,DSSV!$A$7:$R$65536,IN_DTK!L$5,0))=FALSE,IF(L$8&lt;&gt;0,VLOOKUP($A195,DSSV!$A$7:$R$65536,IN_DTK!L$5,0),""),"")</f>
        <v>0</v>
      </c>
      <c r="M195" s="245">
        <f>IF(ISNA(VLOOKUP($A195,DSSV!$A$7:$R$65536,IN_DTK!M$5,0))=FALSE,IF(M$8&lt;&gt;0,VLOOKUP($A195,DSSV!$A$7:$R$65536,IN_DTK!M$5,0),""),"")</f>
        <v>0</v>
      </c>
      <c r="N195" s="245">
        <f>IF(ISNA(VLOOKUP($A195,DSSV!$A$7:$R$65536,IN_DTK!N$5,0))=FALSE,IF(N$8&lt;&gt;0,VLOOKUP($A195,DSSV!$A$7:$R$65536,IN_DTK!N$5,0),""),"")</f>
        <v>0</v>
      </c>
      <c r="O195" s="245">
        <f>IF(ISNA(VLOOKUP($A195,DSSV!$A$7:$R$65536,IN_DTK!O$5,0))=FALSE,IF(O$8&lt;&gt;0,VLOOKUP($A195,DSSV!$A$7:$R$65536,IN_DTK!O$5,0),""),"")</f>
        <v>0</v>
      </c>
      <c r="P195" s="245">
        <f>IF(ISNA(VLOOKUP($A195,DSSV!$A$7:$R$65536,IN_DTK!P$5,0))=FALSE,IF(P$8&lt;&gt;0,VLOOKUP($A195,DSSV!$A$7:$R$65536,IN_DTK!P$5,0),""),"")</f>
        <v>0</v>
      </c>
      <c r="Q195" s="246">
        <f>IF(ISNA(VLOOKUP($A195,DSSV!$A$7:$R$65536,IN_DTK!Q$5,0))=FALSE,VLOOKUP($A195,DSSV!$A$7:$R$65536,IN_DTK!Q$5,0),"")</f>
        <v>0</v>
      </c>
      <c r="R195" s="237" t="str">
        <f>IF(ISNA(VLOOKUP($A195,DSSV!$A$7:$R$65536,IN_DTK!R$5,0))=FALSE,VLOOKUP($A195,DSSV!$A$7:$R$65536,IN_DTK!R$5,0),"")</f>
        <v>Không</v>
      </c>
      <c r="S195" s="247">
        <f>IF(ISNA(VLOOKUP($A195,DSSV!$A$7:$R$65536,IN_DTK!S$5,0))=FALSE,VLOOKUP($A195,DSSV!$A$7:$R$65536,IN_DTK!S$5,0),"")</f>
        <v>0</v>
      </c>
    </row>
    <row r="196" spans="1:19" s="213" customFormat="1" ht="20.25" customHeight="1">
      <c r="A196" s="211">
        <v>188</v>
      </c>
      <c r="B196" s="240">
        <f>--SUBTOTAL(2,C$6:C196)</f>
        <v>188</v>
      </c>
      <c r="C196" s="214">
        <f>IF(ISNA(VLOOKUP($A196,DSSV!$A$7:$R$65536,IN_DTK!C$5,0))=FALSE,VLOOKUP($A196,DSSV!$A$7:$R$65536,IN_DTK!C$5,0),"")</f>
        <v>2020716931</v>
      </c>
      <c r="D196" s="243" t="str">
        <f>IF(ISNA(VLOOKUP($A196,DSSV!$A$7:$R$65536,IN_DTK!D$5,0))=FALSE,VLOOKUP($A196,DSSV!$A$7:$R$65536,IN_DTK!D$5,0),"")</f>
        <v>Bùi Lê Như</v>
      </c>
      <c r="E196" s="244" t="str">
        <f>IF(ISNA(VLOOKUP($A196,DSSV!$A$7:$R$65536,IN_DTK!E$5,0))=FALSE,VLOOKUP($A196,DSSV!$A$7:$R$65536,IN_DTK!E$5,0),"")</f>
        <v>Quỳnh</v>
      </c>
      <c r="F196" s="249" t="str">
        <f>IF(ISNA(VLOOKUP($A196,DSSV!$A$7:$R$65536,IN_DTK!F$5,0))=FALSE,VLOOKUP($A196,DSSV!$A$7:$R$65536,IN_DTK!F$5,0),"")</f>
        <v>MTH 101 U</v>
      </c>
      <c r="G196" s="249" t="str">
        <f>IF(ISNA(VLOOKUP($A196,DSSV!$A$7:$R$65536,IN_DTK!G$5,0))=FALSE,VLOOKUP($A196,DSSV!$A$7:$R$65536,IN_DTK!G$5,0),"")</f>
        <v>K20PSU-DLK</v>
      </c>
      <c r="H196" s="245">
        <f>IF(ISNA(VLOOKUP($A196,DSSV!$A$7:$R$65536,IN_DTK!H$5,0))=FALSE,IF(H$8&lt;&gt;0,VLOOKUP($A196,DSSV!$A$7:$R$65536,IN_DTK!H$5,0),""),"")</f>
        <v>0</v>
      </c>
      <c r="I196" s="245">
        <f>IF(ISNA(VLOOKUP($A196,DSSV!$A$7:$R$65536,IN_DTK!I$5,0))=FALSE,IF(I$8&lt;&gt;0,VLOOKUP($A196,DSSV!$A$7:$R$65536,IN_DTK!I$5,0),""),"")</f>
        <v>0</v>
      </c>
      <c r="J196" s="245">
        <f>IF(ISNA(VLOOKUP($A196,DSSV!$A$7:$R$65536,IN_DTK!J$5,0))=FALSE,IF(J$8&lt;&gt;0,VLOOKUP($A196,DSSV!$A$7:$R$65536,IN_DTK!J$5,0),""),"")</f>
        <v>0</v>
      </c>
      <c r="K196" s="245">
        <f>IF(ISNA(VLOOKUP($A196,DSSV!$A$7:$R$65536,IN_DTK!K$5,0))=FALSE,IF(K$8&lt;&gt;0,VLOOKUP($A196,DSSV!$A$7:$R$65536,IN_DTK!K$5,0),""),"")</f>
        <v>0</v>
      </c>
      <c r="L196" s="245">
        <f>IF(ISNA(VLOOKUP($A196,DSSV!$A$7:$R$65536,IN_DTK!L$5,0))=FALSE,IF(L$8&lt;&gt;0,VLOOKUP($A196,DSSV!$A$7:$R$65536,IN_DTK!L$5,0),""),"")</f>
        <v>0</v>
      </c>
      <c r="M196" s="245">
        <f>IF(ISNA(VLOOKUP($A196,DSSV!$A$7:$R$65536,IN_DTK!M$5,0))=FALSE,IF(M$8&lt;&gt;0,VLOOKUP($A196,DSSV!$A$7:$R$65536,IN_DTK!M$5,0),""),"")</f>
        <v>0</v>
      </c>
      <c r="N196" s="245">
        <f>IF(ISNA(VLOOKUP($A196,DSSV!$A$7:$R$65536,IN_DTK!N$5,0))=FALSE,IF(N$8&lt;&gt;0,VLOOKUP($A196,DSSV!$A$7:$R$65536,IN_DTK!N$5,0),""),"")</f>
        <v>0</v>
      </c>
      <c r="O196" s="245">
        <f>IF(ISNA(VLOOKUP($A196,DSSV!$A$7:$R$65536,IN_DTK!O$5,0))=FALSE,IF(O$8&lt;&gt;0,VLOOKUP($A196,DSSV!$A$7:$R$65536,IN_DTK!O$5,0),""),"")</f>
        <v>0</v>
      </c>
      <c r="P196" s="245">
        <f>IF(ISNA(VLOOKUP($A196,DSSV!$A$7:$R$65536,IN_DTK!P$5,0))=FALSE,IF(P$8&lt;&gt;0,VLOOKUP($A196,DSSV!$A$7:$R$65536,IN_DTK!P$5,0),""),"")</f>
        <v>0</v>
      </c>
      <c r="Q196" s="246">
        <f>IF(ISNA(VLOOKUP($A196,DSSV!$A$7:$R$65536,IN_DTK!Q$5,0))=FALSE,VLOOKUP($A196,DSSV!$A$7:$R$65536,IN_DTK!Q$5,0),"")</f>
        <v>0</v>
      </c>
      <c r="R196" s="237" t="str">
        <f>IF(ISNA(VLOOKUP($A196,DSSV!$A$7:$R$65536,IN_DTK!R$5,0))=FALSE,VLOOKUP($A196,DSSV!$A$7:$R$65536,IN_DTK!R$5,0),"")</f>
        <v>Không</v>
      </c>
      <c r="S196" s="247" t="str">
        <f>IF(ISNA(VLOOKUP($A196,DSSV!$A$7:$R$65536,IN_DTK!S$5,0))=FALSE,VLOOKUP($A196,DSSV!$A$7:$R$65536,IN_DTK!S$5,0),"")</f>
        <v>Nợ LP</v>
      </c>
    </row>
    <row r="197" spans="1:19" s="213" customFormat="1" ht="20.25" customHeight="1">
      <c r="A197" s="211">
        <v>189</v>
      </c>
      <c r="B197" s="240">
        <f>--SUBTOTAL(2,C$6:C197)</f>
        <v>189</v>
      </c>
      <c r="C197" s="214">
        <f>IF(ISNA(VLOOKUP($A197,DSSV!$A$7:$R$65536,IN_DTK!C$5,0))=FALSE,VLOOKUP($A197,DSSV!$A$7:$R$65536,IN_DTK!C$5,0),"")</f>
        <v>171326085</v>
      </c>
      <c r="D197" s="243" t="str">
        <f>IF(ISNA(VLOOKUP($A197,DSSV!$A$7:$R$65536,IN_DTK!D$5,0))=FALSE,VLOOKUP($A197,DSSV!$A$7:$R$65536,IN_DTK!D$5,0),"")</f>
        <v>Huỳnh Thị Như</v>
      </c>
      <c r="E197" s="244" t="str">
        <f>IF(ISNA(VLOOKUP($A197,DSSV!$A$7:$R$65536,IN_DTK!E$5,0))=FALSE,VLOOKUP($A197,DSSV!$A$7:$R$65536,IN_DTK!E$5,0),"")</f>
        <v>Quỳnh</v>
      </c>
      <c r="F197" s="249" t="str">
        <f>IF(ISNA(VLOOKUP($A197,DSSV!$A$7:$R$65536,IN_DTK!F$5,0))=FALSE,VLOOKUP($A197,DSSV!$A$7:$R$65536,IN_DTK!F$5,0),"")</f>
        <v>MTH 101 G</v>
      </c>
      <c r="G197" s="249" t="str">
        <f>IF(ISNA(VLOOKUP($A197,DSSV!$A$7:$R$65536,IN_DTK!G$5,0))=FALSE,VLOOKUP($A197,DSSV!$A$7:$R$65536,IN_DTK!G$5,0),"")</f>
        <v>K18KCD</v>
      </c>
      <c r="H197" s="245">
        <f>IF(ISNA(VLOOKUP($A197,DSSV!$A$7:$R$65536,IN_DTK!H$5,0))=FALSE,IF(H$8&lt;&gt;0,VLOOKUP($A197,DSSV!$A$7:$R$65536,IN_DTK!H$5,0),""),"")</f>
        <v>0</v>
      </c>
      <c r="I197" s="245">
        <f>IF(ISNA(VLOOKUP($A197,DSSV!$A$7:$R$65536,IN_DTK!I$5,0))=FALSE,IF(I$8&lt;&gt;0,VLOOKUP($A197,DSSV!$A$7:$R$65536,IN_DTK!I$5,0),""),"")</f>
        <v>0</v>
      </c>
      <c r="J197" s="245">
        <f>IF(ISNA(VLOOKUP($A197,DSSV!$A$7:$R$65536,IN_DTK!J$5,0))=FALSE,IF(J$8&lt;&gt;0,VLOOKUP($A197,DSSV!$A$7:$R$65536,IN_DTK!J$5,0),""),"")</f>
        <v>0</v>
      </c>
      <c r="K197" s="245">
        <f>IF(ISNA(VLOOKUP($A197,DSSV!$A$7:$R$65536,IN_DTK!K$5,0))=FALSE,IF(K$8&lt;&gt;0,VLOOKUP($A197,DSSV!$A$7:$R$65536,IN_DTK!K$5,0),""),"")</f>
        <v>0</v>
      </c>
      <c r="L197" s="245">
        <f>IF(ISNA(VLOOKUP($A197,DSSV!$A$7:$R$65536,IN_DTK!L$5,0))=FALSE,IF(L$8&lt;&gt;0,VLOOKUP($A197,DSSV!$A$7:$R$65536,IN_DTK!L$5,0),""),"")</f>
        <v>0</v>
      </c>
      <c r="M197" s="245">
        <f>IF(ISNA(VLOOKUP($A197,DSSV!$A$7:$R$65536,IN_DTK!M$5,0))=FALSE,IF(M$8&lt;&gt;0,VLOOKUP($A197,DSSV!$A$7:$R$65536,IN_DTK!M$5,0),""),"")</f>
        <v>0</v>
      </c>
      <c r="N197" s="245">
        <f>IF(ISNA(VLOOKUP($A197,DSSV!$A$7:$R$65536,IN_DTK!N$5,0))=FALSE,IF(N$8&lt;&gt;0,VLOOKUP($A197,DSSV!$A$7:$R$65536,IN_DTK!N$5,0),""),"")</f>
        <v>0</v>
      </c>
      <c r="O197" s="245">
        <f>IF(ISNA(VLOOKUP($A197,DSSV!$A$7:$R$65536,IN_DTK!O$5,0))=FALSE,IF(O$8&lt;&gt;0,VLOOKUP($A197,DSSV!$A$7:$R$65536,IN_DTK!O$5,0),""),"")</f>
        <v>0</v>
      </c>
      <c r="P197" s="245">
        <f>IF(ISNA(VLOOKUP($A197,DSSV!$A$7:$R$65536,IN_DTK!P$5,0))=FALSE,IF(P$8&lt;&gt;0,VLOOKUP($A197,DSSV!$A$7:$R$65536,IN_DTK!P$5,0),""),"")</f>
        <v>0</v>
      </c>
      <c r="Q197" s="246">
        <f>IF(ISNA(VLOOKUP($A197,DSSV!$A$7:$R$65536,IN_DTK!Q$5,0))=FALSE,VLOOKUP($A197,DSSV!$A$7:$R$65536,IN_DTK!Q$5,0),"")</f>
        <v>0</v>
      </c>
      <c r="R197" s="237" t="str">
        <f>IF(ISNA(VLOOKUP($A197,DSSV!$A$7:$R$65536,IN_DTK!R$5,0))=FALSE,VLOOKUP($A197,DSSV!$A$7:$R$65536,IN_DTK!R$5,0),"")</f>
        <v>Không</v>
      </c>
      <c r="S197" s="247" t="str">
        <f>IF(ISNA(VLOOKUP($A197,DSSV!$A$7:$R$65536,IN_DTK!S$5,0))=FALSE,VLOOKUP($A197,DSSV!$A$7:$R$65536,IN_DTK!S$5,0),"")</f>
        <v>Nợ LP</v>
      </c>
    </row>
    <row r="198" spans="1:19" s="213" customFormat="1" ht="20.25" customHeight="1">
      <c r="A198" s="211">
        <v>190</v>
      </c>
      <c r="B198" s="240">
        <f>--SUBTOTAL(2,C$6:C198)</f>
        <v>190</v>
      </c>
      <c r="C198" s="214">
        <f>IF(ISNA(VLOOKUP($A198,DSSV!$A$7:$R$65536,IN_DTK!C$5,0))=FALSE,VLOOKUP($A198,DSSV!$A$7:$R$65536,IN_DTK!C$5,0),"")</f>
        <v>2020265888</v>
      </c>
      <c r="D198" s="243" t="str">
        <f>IF(ISNA(VLOOKUP($A198,DSSV!$A$7:$R$65536,IN_DTK!D$5,0))=FALSE,VLOOKUP($A198,DSSV!$A$7:$R$65536,IN_DTK!D$5,0),"")</f>
        <v>Lê Nguyễn Như</v>
      </c>
      <c r="E198" s="244" t="str">
        <f>IF(ISNA(VLOOKUP($A198,DSSV!$A$7:$R$65536,IN_DTK!E$5,0))=FALSE,VLOOKUP($A198,DSSV!$A$7:$R$65536,IN_DTK!E$5,0),"")</f>
        <v>Quỳnh</v>
      </c>
      <c r="F198" s="249" t="str">
        <f>IF(ISNA(VLOOKUP($A198,DSSV!$A$7:$R$65536,IN_DTK!F$5,0))=FALSE,VLOOKUP($A198,DSSV!$A$7:$R$65536,IN_DTK!F$5,0),"")</f>
        <v>MTH 101 K</v>
      </c>
      <c r="G198" s="249" t="str">
        <f>IF(ISNA(VLOOKUP($A198,DSSV!$A$7:$R$65536,IN_DTK!G$5,0))=FALSE,VLOOKUP($A198,DSSV!$A$7:$R$65536,IN_DTK!G$5,0),"")</f>
        <v>K20KDN</v>
      </c>
      <c r="H198" s="245">
        <f>IF(ISNA(VLOOKUP($A198,DSSV!$A$7:$R$65536,IN_DTK!H$5,0))=FALSE,IF(H$8&lt;&gt;0,VLOOKUP($A198,DSSV!$A$7:$R$65536,IN_DTK!H$5,0),""),"")</f>
        <v>0</v>
      </c>
      <c r="I198" s="245">
        <f>IF(ISNA(VLOOKUP($A198,DSSV!$A$7:$R$65536,IN_DTK!I$5,0))=FALSE,IF(I$8&lt;&gt;0,VLOOKUP($A198,DSSV!$A$7:$R$65536,IN_DTK!I$5,0),""),"")</f>
        <v>0</v>
      </c>
      <c r="J198" s="245">
        <f>IF(ISNA(VLOOKUP($A198,DSSV!$A$7:$R$65536,IN_DTK!J$5,0))=FALSE,IF(J$8&lt;&gt;0,VLOOKUP($A198,DSSV!$A$7:$R$65536,IN_DTK!J$5,0),""),"")</f>
        <v>0</v>
      </c>
      <c r="K198" s="245">
        <f>IF(ISNA(VLOOKUP($A198,DSSV!$A$7:$R$65536,IN_DTK!K$5,0))=FALSE,IF(K$8&lt;&gt;0,VLOOKUP($A198,DSSV!$A$7:$R$65536,IN_DTK!K$5,0),""),"")</f>
        <v>0</v>
      </c>
      <c r="L198" s="245">
        <f>IF(ISNA(VLOOKUP($A198,DSSV!$A$7:$R$65536,IN_DTK!L$5,0))=FALSE,IF(L$8&lt;&gt;0,VLOOKUP($A198,DSSV!$A$7:$R$65536,IN_DTK!L$5,0),""),"")</f>
        <v>0</v>
      </c>
      <c r="M198" s="245">
        <f>IF(ISNA(VLOOKUP($A198,DSSV!$A$7:$R$65536,IN_DTK!M$5,0))=FALSE,IF(M$8&lt;&gt;0,VLOOKUP($A198,DSSV!$A$7:$R$65536,IN_DTK!M$5,0),""),"")</f>
        <v>0</v>
      </c>
      <c r="N198" s="245">
        <f>IF(ISNA(VLOOKUP($A198,DSSV!$A$7:$R$65536,IN_DTK!N$5,0))=FALSE,IF(N$8&lt;&gt;0,VLOOKUP($A198,DSSV!$A$7:$R$65536,IN_DTK!N$5,0),""),"")</f>
        <v>0</v>
      </c>
      <c r="O198" s="245">
        <f>IF(ISNA(VLOOKUP($A198,DSSV!$A$7:$R$65536,IN_DTK!O$5,0))=FALSE,IF(O$8&lt;&gt;0,VLOOKUP($A198,DSSV!$A$7:$R$65536,IN_DTK!O$5,0),""),"")</f>
        <v>0</v>
      </c>
      <c r="P198" s="245">
        <f>IF(ISNA(VLOOKUP($A198,DSSV!$A$7:$R$65536,IN_DTK!P$5,0))=FALSE,IF(P$8&lt;&gt;0,VLOOKUP($A198,DSSV!$A$7:$R$65536,IN_DTK!P$5,0),""),"")</f>
        <v>0</v>
      </c>
      <c r="Q198" s="246">
        <f>IF(ISNA(VLOOKUP($A198,DSSV!$A$7:$R$65536,IN_DTK!Q$5,0))=FALSE,VLOOKUP($A198,DSSV!$A$7:$R$65536,IN_DTK!Q$5,0),"")</f>
        <v>0</v>
      </c>
      <c r="R198" s="237" t="str">
        <f>IF(ISNA(VLOOKUP($A198,DSSV!$A$7:$R$65536,IN_DTK!R$5,0))=FALSE,VLOOKUP($A198,DSSV!$A$7:$R$65536,IN_DTK!R$5,0),"")</f>
        <v>Không</v>
      </c>
      <c r="S198" s="247">
        <f>IF(ISNA(VLOOKUP($A198,DSSV!$A$7:$R$65536,IN_DTK!S$5,0))=FALSE,VLOOKUP($A198,DSSV!$A$7:$R$65536,IN_DTK!S$5,0),"")</f>
        <v>0</v>
      </c>
    </row>
    <row r="199" spans="1:19" s="213" customFormat="1" ht="20.25" customHeight="1">
      <c r="A199" s="211">
        <v>191</v>
      </c>
      <c r="B199" s="240">
        <f>--SUBTOTAL(2,C$6:C199)</f>
        <v>191</v>
      </c>
      <c r="C199" s="214">
        <f>IF(ISNA(VLOOKUP($A199,DSSV!$A$7:$R$65536,IN_DTK!C$5,0))=FALSE,VLOOKUP($A199,DSSV!$A$7:$R$65536,IN_DTK!C$5,0),"")</f>
        <v>2020257618</v>
      </c>
      <c r="D199" s="243" t="str">
        <f>IF(ISNA(VLOOKUP($A199,DSSV!$A$7:$R$65536,IN_DTK!D$5,0))=FALSE,VLOOKUP($A199,DSSV!$A$7:$R$65536,IN_DTK!D$5,0),"")</f>
        <v>Phạm Như</v>
      </c>
      <c r="E199" s="244" t="str">
        <f>IF(ISNA(VLOOKUP($A199,DSSV!$A$7:$R$65536,IN_DTK!E$5,0))=FALSE,VLOOKUP($A199,DSSV!$A$7:$R$65536,IN_DTK!E$5,0),"")</f>
        <v>Quỳnh</v>
      </c>
      <c r="F199" s="249" t="str">
        <f>IF(ISNA(VLOOKUP($A199,DSSV!$A$7:$R$65536,IN_DTK!F$5,0))=FALSE,VLOOKUP($A199,DSSV!$A$7:$R$65536,IN_DTK!F$5,0),"")</f>
        <v>MTH 101 A</v>
      </c>
      <c r="G199" s="249" t="str">
        <f>IF(ISNA(VLOOKUP($A199,DSSV!$A$7:$R$65536,IN_DTK!G$5,0))=FALSE,VLOOKUP($A199,DSSV!$A$7:$R$65536,IN_DTK!G$5,0),"")</f>
        <v>K20PSU-KKT</v>
      </c>
      <c r="H199" s="245">
        <f>IF(ISNA(VLOOKUP($A199,DSSV!$A$7:$R$65536,IN_DTK!H$5,0))=FALSE,IF(H$8&lt;&gt;0,VLOOKUP($A199,DSSV!$A$7:$R$65536,IN_DTK!H$5,0),""),"")</f>
        <v>0</v>
      </c>
      <c r="I199" s="245">
        <f>IF(ISNA(VLOOKUP($A199,DSSV!$A$7:$R$65536,IN_DTK!I$5,0))=FALSE,IF(I$8&lt;&gt;0,VLOOKUP($A199,DSSV!$A$7:$R$65536,IN_DTK!I$5,0),""),"")</f>
        <v>0</v>
      </c>
      <c r="J199" s="245">
        <f>IF(ISNA(VLOOKUP($A199,DSSV!$A$7:$R$65536,IN_DTK!J$5,0))=FALSE,IF(J$8&lt;&gt;0,VLOOKUP($A199,DSSV!$A$7:$R$65536,IN_DTK!J$5,0),""),"")</f>
        <v>0</v>
      </c>
      <c r="K199" s="245">
        <f>IF(ISNA(VLOOKUP($A199,DSSV!$A$7:$R$65536,IN_DTK!K$5,0))=FALSE,IF(K$8&lt;&gt;0,VLOOKUP($A199,DSSV!$A$7:$R$65536,IN_DTK!K$5,0),""),"")</f>
        <v>0</v>
      </c>
      <c r="L199" s="245">
        <f>IF(ISNA(VLOOKUP($A199,DSSV!$A$7:$R$65536,IN_DTK!L$5,0))=FALSE,IF(L$8&lt;&gt;0,VLOOKUP($A199,DSSV!$A$7:$R$65536,IN_DTK!L$5,0),""),"")</f>
        <v>0</v>
      </c>
      <c r="M199" s="245">
        <f>IF(ISNA(VLOOKUP($A199,DSSV!$A$7:$R$65536,IN_DTK!M$5,0))=FALSE,IF(M$8&lt;&gt;0,VLOOKUP($A199,DSSV!$A$7:$R$65536,IN_DTK!M$5,0),""),"")</f>
        <v>0</v>
      </c>
      <c r="N199" s="245">
        <f>IF(ISNA(VLOOKUP($A199,DSSV!$A$7:$R$65536,IN_DTK!N$5,0))=FALSE,IF(N$8&lt;&gt;0,VLOOKUP($A199,DSSV!$A$7:$R$65536,IN_DTK!N$5,0),""),"")</f>
        <v>0</v>
      </c>
      <c r="O199" s="245">
        <f>IF(ISNA(VLOOKUP($A199,DSSV!$A$7:$R$65536,IN_DTK!O$5,0))=FALSE,IF(O$8&lt;&gt;0,VLOOKUP($A199,DSSV!$A$7:$R$65536,IN_DTK!O$5,0),""),"")</f>
        <v>0</v>
      </c>
      <c r="P199" s="245">
        <f>IF(ISNA(VLOOKUP($A199,DSSV!$A$7:$R$65536,IN_DTK!P$5,0))=FALSE,IF(P$8&lt;&gt;0,VLOOKUP($A199,DSSV!$A$7:$R$65536,IN_DTK!P$5,0),""),"")</f>
        <v>0</v>
      </c>
      <c r="Q199" s="246">
        <f>IF(ISNA(VLOOKUP($A199,DSSV!$A$7:$R$65536,IN_DTK!Q$5,0))=FALSE,VLOOKUP($A199,DSSV!$A$7:$R$65536,IN_DTK!Q$5,0),"")</f>
        <v>0</v>
      </c>
      <c r="R199" s="237" t="str">
        <f>IF(ISNA(VLOOKUP($A199,DSSV!$A$7:$R$65536,IN_DTK!R$5,0))=FALSE,VLOOKUP($A199,DSSV!$A$7:$R$65536,IN_DTK!R$5,0),"")</f>
        <v>Không</v>
      </c>
      <c r="S199" s="247">
        <f>IF(ISNA(VLOOKUP($A199,DSSV!$A$7:$R$65536,IN_DTK!S$5,0))=FALSE,VLOOKUP($A199,DSSV!$A$7:$R$65536,IN_DTK!S$5,0),"")</f>
        <v>0</v>
      </c>
    </row>
    <row r="200" spans="1:19" s="213" customFormat="1" ht="20.25" customHeight="1">
      <c r="A200" s="211">
        <v>192</v>
      </c>
      <c r="B200" s="240">
        <f>--SUBTOTAL(2,C$6:C200)</f>
        <v>192</v>
      </c>
      <c r="C200" s="214">
        <f>IF(ISNA(VLOOKUP($A200,DSSV!$A$7:$R$65536,IN_DTK!C$5,0))=FALSE,VLOOKUP($A200,DSSV!$A$7:$R$65536,IN_DTK!C$5,0),"")</f>
        <v>2021144068</v>
      </c>
      <c r="D200" s="243" t="str">
        <f>IF(ISNA(VLOOKUP($A200,DSSV!$A$7:$R$65536,IN_DTK!D$5,0))=FALSE,VLOOKUP($A200,DSSV!$A$7:$R$65536,IN_DTK!D$5,0),"")</f>
        <v>Nguyễn Phạm Hoàng</v>
      </c>
      <c r="E200" s="244" t="str">
        <f>IF(ISNA(VLOOKUP($A200,DSSV!$A$7:$R$65536,IN_DTK!E$5,0))=FALSE,VLOOKUP($A200,DSSV!$A$7:$R$65536,IN_DTK!E$5,0),"")</f>
        <v>Sơn</v>
      </c>
      <c r="F200" s="249" t="str">
        <f>IF(ISNA(VLOOKUP($A200,DSSV!$A$7:$R$65536,IN_DTK!F$5,0))=FALSE,VLOOKUP($A200,DSSV!$A$7:$R$65536,IN_DTK!F$5,0),"")</f>
        <v>MTH 101 A</v>
      </c>
      <c r="G200" s="249" t="str">
        <f>IF(ISNA(VLOOKUP($A200,DSSV!$A$7:$R$65536,IN_DTK!G$5,0))=FALSE,VLOOKUP($A200,DSSV!$A$7:$R$65536,IN_DTK!G$5,0),"")</f>
        <v>K20CMU-TTT</v>
      </c>
      <c r="H200" s="245">
        <f>IF(ISNA(VLOOKUP($A200,DSSV!$A$7:$R$65536,IN_DTK!H$5,0))=FALSE,IF(H$8&lt;&gt;0,VLOOKUP($A200,DSSV!$A$7:$R$65536,IN_DTK!H$5,0),""),"")</f>
        <v>0</v>
      </c>
      <c r="I200" s="245">
        <f>IF(ISNA(VLOOKUP($A200,DSSV!$A$7:$R$65536,IN_DTK!I$5,0))=FALSE,IF(I$8&lt;&gt;0,VLOOKUP($A200,DSSV!$A$7:$R$65536,IN_DTK!I$5,0),""),"")</f>
        <v>0</v>
      </c>
      <c r="J200" s="245">
        <f>IF(ISNA(VLOOKUP($A200,DSSV!$A$7:$R$65536,IN_DTK!J$5,0))=FALSE,IF(J$8&lt;&gt;0,VLOOKUP($A200,DSSV!$A$7:$R$65536,IN_DTK!J$5,0),""),"")</f>
        <v>0</v>
      </c>
      <c r="K200" s="245">
        <f>IF(ISNA(VLOOKUP($A200,DSSV!$A$7:$R$65536,IN_DTK!K$5,0))=FALSE,IF(K$8&lt;&gt;0,VLOOKUP($A200,DSSV!$A$7:$R$65536,IN_DTK!K$5,0),""),"")</f>
        <v>0</v>
      </c>
      <c r="L200" s="245">
        <f>IF(ISNA(VLOOKUP($A200,DSSV!$A$7:$R$65536,IN_DTK!L$5,0))=FALSE,IF(L$8&lt;&gt;0,VLOOKUP($A200,DSSV!$A$7:$R$65536,IN_DTK!L$5,0),""),"")</f>
        <v>0</v>
      </c>
      <c r="M200" s="245">
        <f>IF(ISNA(VLOOKUP($A200,DSSV!$A$7:$R$65536,IN_DTK!M$5,0))=FALSE,IF(M$8&lt;&gt;0,VLOOKUP($A200,DSSV!$A$7:$R$65536,IN_DTK!M$5,0),""),"")</f>
        <v>0</v>
      </c>
      <c r="N200" s="245">
        <f>IF(ISNA(VLOOKUP($A200,DSSV!$A$7:$R$65536,IN_DTK!N$5,0))=FALSE,IF(N$8&lt;&gt;0,VLOOKUP($A200,DSSV!$A$7:$R$65536,IN_DTK!N$5,0),""),"")</f>
        <v>0</v>
      </c>
      <c r="O200" s="245">
        <f>IF(ISNA(VLOOKUP($A200,DSSV!$A$7:$R$65536,IN_DTK!O$5,0))=FALSE,IF(O$8&lt;&gt;0,VLOOKUP($A200,DSSV!$A$7:$R$65536,IN_DTK!O$5,0),""),"")</f>
        <v>0</v>
      </c>
      <c r="P200" s="245">
        <f>IF(ISNA(VLOOKUP($A200,DSSV!$A$7:$R$65536,IN_DTK!P$5,0))=FALSE,IF(P$8&lt;&gt;0,VLOOKUP($A200,DSSV!$A$7:$R$65536,IN_DTK!P$5,0),""),"")</f>
        <v>0</v>
      </c>
      <c r="Q200" s="246">
        <f>IF(ISNA(VLOOKUP($A200,DSSV!$A$7:$R$65536,IN_DTK!Q$5,0))=FALSE,VLOOKUP($A200,DSSV!$A$7:$R$65536,IN_DTK!Q$5,0),"")</f>
        <v>0</v>
      </c>
      <c r="R200" s="237" t="str">
        <f>IF(ISNA(VLOOKUP($A200,DSSV!$A$7:$R$65536,IN_DTK!R$5,0))=FALSE,VLOOKUP($A200,DSSV!$A$7:$R$65536,IN_DTK!R$5,0),"")</f>
        <v>Không</v>
      </c>
      <c r="S200" s="247">
        <f>IF(ISNA(VLOOKUP($A200,DSSV!$A$7:$R$65536,IN_DTK!S$5,0))=FALSE,VLOOKUP($A200,DSSV!$A$7:$R$65536,IN_DTK!S$5,0),"")</f>
        <v>0</v>
      </c>
    </row>
    <row r="201" spans="1:19" s="213" customFormat="1" ht="20.25" customHeight="1">
      <c r="A201" s="211">
        <v>193</v>
      </c>
      <c r="B201" s="240">
        <f>--SUBTOTAL(2,C$6:C201)</f>
        <v>193</v>
      </c>
      <c r="C201" s="214">
        <f>IF(ISNA(VLOOKUP($A201,DSSV!$A$7:$R$65536,IN_DTK!C$5,0))=FALSE,VLOOKUP($A201,DSSV!$A$7:$R$65536,IN_DTK!C$5,0),"")</f>
        <v>2020715620</v>
      </c>
      <c r="D201" s="243" t="str">
        <f>IF(ISNA(VLOOKUP($A201,DSSV!$A$7:$R$65536,IN_DTK!D$5,0))=FALSE,VLOOKUP($A201,DSSV!$A$7:$R$65536,IN_DTK!D$5,0),"")</f>
        <v>Nguyễn Thị Kiều</v>
      </c>
      <c r="E201" s="244" t="str">
        <f>IF(ISNA(VLOOKUP($A201,DSSV!$A$7:$R$65536,IN_DTK!E$5,0))=FALSE,VLOOKUP($A201,DSSV!$A$7:$R$65536,IN_DTK!E$5,0),"")</f>
        <v>Sương</v>
      </c>
      <c r="F201" s="249" t="str">
        <f>IF(ISNA(VLOOKUP($A201,DSSV!$A$7:$R$65536,IN_DTK!F$5,0))=FALSE,VLOOKUP($A201,DSSV!$A$7:$R$65536,IN_DTK!F$5,0),"")</f>
        <v>MTH 101 S</v>
      </c>
      <c r="G201" s="249" t="str">
        <f>IF(ISNA(VLOOKUP($A201,DSSV!$A$7:$R$65536,IN_DTK!G$5,0))=FALSE,VLOOKUP($A201,DSSV!$A$7:$R$65536,IN_DTK!G$5,0),"")</f>
        <v>K20PSU-DLK</v>
      </c>
      <c r="H201" s="245">
        <f>IF(ISNA(VLOOKUP($A201,DSSV!$A$7:$R$65536,IN_DTK!H$5,0))=FALSE,IF(H$8&lt;&gt;0,VLOOKUP($A201,DSSV!$A$7:$R$65536,IN_DTK!H$5,0),""),"")</f>
        <v>0</v>
      </c>
      <c r="I201" s="245">
        <f>IF(ISNA(VLOOKUP($A201,DSSV!$A$7:$R$65536,IN_DTK!I$5,0))=FALSE,IF(I$8&lt;&gt;0,VLOOKUP($A201,DSSV!$A$7:$R$65536,IN_DTK!I$5,0),""),"")</f>
        <v>0</v>
      </c>
      <c r="J201" s="245">
        <f>IF(ISNA(VLOOKUP($A201,DSSV!$A$7:$R$65536,IN_DTK!J$5,0))=FALSE,IF(J$8&lt;&gt;0,VLOOKUP($A201,DSSV!$A$7:$R$65536,IN_DTK!J$5,0),""),"")</f>
        <v>0</v>
      </c>
      <c r="K201" s="245">
        <f>IF(ISNA(VLOOKUP($A201,DSSV!$A$7:$R$65536,IN_DTK!K$5,0))=FALSE,IF(K$8&lt;&gt;0,VLOOKUP($A201,DSSV!$A$7:$R$65536,IN_DTK!K$5,0),""),"")</f>
        <v>0</v>
      </c>
      <c r="L201" s="245">
        <f>IF(ISNA(VLOOKUP($A201,DSSV!$A$7:$R$65536,IN_DTK!L$5,0))=FALSE,IF(L$8&lt;&gt;0,VLOOKUP($A201,DSSV!$A$7:$R$65536,IN_DTK!L$5,0),""),"")</f>
        <v>0</v>
      </c>
      <c r="M201" s="245">
        <f>IF(ISNA(VLOOKUP($A201,DSSV!$A$7:$R$65536,IN_DTK!M$5,0))=FALSE,IF(M$8&lt;&gt;0,VLOOKUP($A201,DSSV!$A$7:$R$65536,IN_DTK!M$5,0),""),"")</f>
        <v>0</v>
      </c>
      <c r="N201" s="245">
        <f>IF(ISNA(VLOOKUP($A201,DSSV!$A$7:$R$65536,IN_DTK!N$5,0))=FALSE,IF(N$8&lt;&gt;0,VLOOKUP($A201,DSSV!$A$7:$R$65536,IN_DTK!N$5,0),""),"")</f>
        <v>0</v>
      </c>
      <c r="O201" s="245">
        <f>IF(ISNA(VLOOKUP($A201,DSSV!$A$7:$R$65536,IN_DTK!O$5,0))=FALSE,IF(O$8&lt;&gt;0,VLOOKUP($A201,DSSV!$A$7:$R$65536,IN_DTK!O$5,0),""),"")</f>
        <v>0</v>
      </c>
      <c r="P201" s="245">
        <f>IF(ISNA(VLOOKUP($A201,DSSV!$A$7:$R$65536,IN_DTK!P$5,0))=FALSE,IF(P$8&lt;&gt;0,VLOOKUP($A201,DSSV!$A$7:$R$65536,IN_DTK!P$5,0),""),"")</f>
        <v>0</v>
      </c>
      <c r="Q201" s="246">
        <f>IF(ISNA(VLOOKUP($A201,DSSV!$A$7:$R$65536,IN_DTK!Q$5,0))=FALSE,VLOOKUP($A201,DSSV!$A$7:$R$65536,IN_DTK!Q$5,0),"")</f>
        <v>0</v>
      </c>
      <c r="R201" s="237" t="str">
        <f>IF(ISNA(VLOOKUP($A201,DSSV!$A$7:$R$65536,IN_DTK!R$5,0))=FALSE,VLOOKUP($A201,DSSV!$A$7:$R$65536,IN_DTK!R$5,0),"")</f>
        <v>Không</v>
      </c>
      <c r="S201" s="247">
        <f>IF(ISNA(VLOOKUP($A201,DSSV!$A$7:$R$65536,IN_DTK!S$5,0))=FALSE,VLOOKUP($A201,DSSV!$A$7:$R$65536,IN_DTK!S$5,0),"")</f>
        <v>0</v>
      </c>
    </row>
    <row r="202" spans="1:19" s="213" customFormat="1" ht="20.25" customHeight="1">
      <c r="A202" s="211">
        <v>194</v>
      </c>
      <c r="B202" s="240">
        <f>--SUBTOTAL(2,C$6:C202)</f>
        <v>194</v>
      </c>
      <c r="C202" s="214">
        <f>IF(ISNA(VLOOKUP($A202,DSSV!$A$7:$R$65536,IN_DTK!C$5,0))=FALSE,VLOOKUP($A202,DSSV!$A$7:$R$65536,IN_DTK!C$5,0),"")</f>
        <v>1921718970</v>
      </c>
      <c r="D202" s="243" t="str">
        <f>IF(ISNA(VLOOKUP($A202,DSSV!$A$7:$R$65536,IN_DTK!D$5,0))=FALSE,VLOOKUP($A202,DSSV!$A$7:$R$65536,IN_DTK!D$5,0),"")</f>
        <v>Khúc Thừa</v>
      </c>
      <c r="E202" s="244" t="str">
        <f>IF(ISNA(VLOOKUP($A202,DSSV!$A$7:$R$65536,IN_DTK!E$5,0))=FALSE,VLOOKUP($A202,DSSV!$A$7:$R$65536,IN_DTK!E$5,0),"")</f>
        <v>Tâm</v>
      </c>
      <c r="F202" s="249" t="str">
        <f>IF(ISNA(VLOOKUP($A202,DSSV!$A$7:$R$65536,IN_DTK!F$5,0))=FALSE,VLOOKUP($A202,DSSV!$A$7:$R$65536,IN_DTK!F$5,0),"")</f>
        <v>MTH 101 C</v>
      </c>
      <c r="G202" s="249" t="str">
        <f>IF(ISNA(VLOOKUP($A202,DSSV!$A$7:$R$65536,IN_DTK!G$5,0))=FALSE,VLOOKUP($A202,DSSV!$A$7:$R$65536,IN_DTK!G$5,0),"")</f>
        <v>K20DLK</v>
      </c>
      <c r="H202" s="245">
        <f>IF(ISNA(VLOOKUP($A202,DSSV!$A$7:$R$65536,IN_DTK!H$5,0))=FALSE,IF(H$8&lt;&gt;0,VLOOKUP($A202,DSSV!$A$7:$R$65536,IN_DTK!H$5,0),""),"")</f>
        <v>0</v>
      </c>
      <c r="I202" s="245">
        <f>IF(ISNA(VLOOKUP($A202,DSSV!$A$7:$R$65536,IN_DTK!I$5,0))=FALSE,IF(I$8&lt;&gt;0,VLOOKUP($A202,DSSV!$A$7:$R$65536,IN_DTK!I$5,0),""),"")</f>
        <v>0</v>
      </c>
      <c r="J202" s="245">
        <f>IF(ISNA(VLOOKUP($A202,DSSV!$A$7:$R$65536,IN_DTK!J$5,0))=FALSE,IF(J$8&lt;&gt;0,VLOOKUP($A202,DSSV!$A$7:$R$65536,IN_DTK!J$5,0),""),"")</f>
        <v>0</v>
      </c>
      <c r="K202" s="245">
        <f>IF(ISNA(VLOOKUP($A202,DSSV!$A$7:$R$65536,IN_DTK!K$5,0))=FALSE,IF(K$8&lt;&gt;0,VLOOKUP($A202,DSSV!$A$7:$R$65536,IN_DTK!K$5,0),""),"")</f>
        <v>0</v>
      </c>
      <c r="L202" s="245">
        <f>IF(ISNA(VLOOKUP($A202,DSSV!$A$7:$R$65536,IN_DTK!L$5,0))=FALSE,IF(L$8&lt;&gt;0,VLOOKUP($A202,DSSV!$A$7:$R$65536,IN_DTK!L$5,0),""),"")</f>
        <v>0</v>
      </c>
      <c r="M202" s="245">
        <f>IF(ISNA(VLOOKUP($A202,DSSV!$A$7:$R$65536,IN_DTK!M$5,0))=FALSE,IF(M$8&lt;&gt;0,VLOOKUP($A202,DSSV!$A$7:$R$65536,IN_DTK!M$5,0),""),"")</f>
        <v>0</v>
      </c>
      <c r="N202" s="245">
        <f>IF(ISNA(VLOOKUP($A202,DSSV!$A$7:$R$65536,IN_DTK!N$5,0))=FALSE,IF(N$8&lt;&gt;0,VLOOKUP($A202,DSSV!$A$7:$R$65536,IN_DTK!N$5,0),""),"")</f>
        <v>0</v>
      </c>
      <c r="O202" s="245">
        <f>IF(ISNA(VLOOKUP($A202,DSSV!$A$7:$R$65536,IN_DTK!O$5,0))=FALSE,IF(O$8&lt;&gt;0,VLOOKUP($A202,DSSV!$A$7:$R$65536,IN_DTK!O$5,0),""),"")</f>
        <v>0</v>
      </c>
      <c r="P202" s="245">
        <f>IF(ISNA(VLOOKUP($A202,DSSV!$A$7:$R$65536,IN_DTK!P$5,0))=FALSE,IF(P$8&lt;&gt;0,VLOOKUP($A202,DSSV!$A$7:$R$65536,IN_DTK!P$5,0),""),"")</f>
        <v>0</v>
      </c>
      <c r="Q202" s="246">
        <f>IF(ISNA(VLOOKUP($A202,DSSV!$A$7:$R$65536,IN_DTK!Q$5,0))=FALSE,VLOOKUP($A202,DSSV!$A$7:$R$65536,IN_DTK!Q$5,0),"")</f>
        <v>0</v>
      </c>
      <c r="R202" s="237" t="str">
        <f>IF(ISNA(VLOOKUP($A202,DSSV!$A$7:$R$65536,IN_DTK!R$5,0))=FALSE,VLOOKUP($A202,DSSV!$A$7:$R$65536,IN_DTK!R$5,0),"")</f>
        <v>Không</v>
      </c>
      <c r="S202" s="247">
        <f>IF(ISNA(VLOOKUP($A202,DSSV!$A$7:$R$65536,IN_DTK!S$5,0))=FALSE,VLOOKUP($A202,DSSV!$A$7:$R$65536,IN_DTK!S$5,0),"")</f>
        <v>0</v>
      </c>
    </row>
    <row r="203" spans="1:19" s="213" customFormat="1" ht="20.25" customHeight="1">
      <c r="A203" s="211">
        <v>195</v>
      </c>
      <c r="B203" s="240">
        <f>--SUBTOTAL(2,C$6:C203)</f>
        <v>195</v>
      </c>
      <c r="C203" s="214">
        <f>IF(ISNA(VLOOKUP($A203,DSSV!$A$7:$R$65536,IN_DTK!C$5,0))=FALSE,VLOOKUP($A203,DSSV!$A$7:$R$65536,IN_DTK!C$5,0),"")</f>
        <v>1920255521</v>
      </c>
      <c r="D203" s="243" t="str">
        <f>IF(ISNA(VLOOKUP($A203,DSSV!$A$7:$R$65536,IN_DTK!D$5,0))=FALSE,VLOOKUP($A203,DSSV!$A$7:$R$65536,IN_DTK!D$5,0),"")</f>
        <v>Mai Thị Thiên</v>
      </c>
      <c r="E203" s="244" t="str">
        <f>IF(ISNA(VLOOKUP($A203,DSSV!$A$7:$R$65536,IN_DTK!E$5,0))=FALSE,VLOOKUP($A203,DSSV!$A$7:$R$65536,IN_DTK!E$5,0),"")</f>
        <v>Tâm</v>
      </c>
      <c r="F203" s="249" t="str">
        <f>IF(ISNA(VLOOKUP($A203,DSSV!$A$7:$R$65536,IN_DTK!F$5,0))=FALSE,VLOOKUP($A203,DSSV!$A$7:$R$65536,IN_DTK!F$5,0),"")</f>
        <v>MTH 101 A</v>
      </c>
      <c r="G203" s="249" t="str">
        <f>IF(ISNA(VLOOKUP($A203,DSSV!$A$7:$R$65536,IN_DTK!G$5,0))=FALSE,VLOOKUP($A203,DSSV!$A$7:$R$65536,IN_DTK!G$5,0),"")</f>
        <v>K20PSU_KKT</v>
      </c>
      <c r="H203" s="245">
        <f>IF(ISNA(VLOOKUP($A203,DSSV!$A$7:$R$65536,IN_DTK!H$5,0))=FALSE,IF(H$8&lt;&gt;0,VLOOKUP($A203,DSSV!$A$7:$R$65536,IN_DTK!H$5,0),""),"")</f>
        <v>0</v>
      </c>
      <c r="I203" s="245">
        <f>IF(ISNA(VLOOKUP($A203,DSSV!$A$7:$R$65536,IN_DTK!I$5,0))=FALSE,IF(I$8&lt;&gt;0,VLOOKUP($A203,DSSV!$A$7:$R$65536,IN_DTK!I$5,0),""),"")</f>
        <v>0</v>
      </c>
      <c r="J203" s="245">
        <f>IF(ISNA(VLOOKUP($A203,DSSV!$A$7:$R$65536,IN_DTK!J$5,0))=FALSE,IF(J$8&lt;&gt;0,VLOOKUP($A203,DSSV!$A$7:$R$65536,IN_DTK!J$5,0),""),"")</f>
        <v>0</v>
      </c>
      <c r="K203" s="245">
        <f>IF(ISNA(VLOOKUP($A203,DSSV!$A$7:$R$65536,IN_DTK!K$5,0))=FALSE,IF(K$8&lt;&gt;0,VLOOKUP($A203,DSSV!$A$7:$R$65536,IN_DTK!K$5,0),""),"")</f>
        <v>0</v>
      </c>
      <c r="L203" s="245">
        <f>IF(ISNA(VLOOKUP($A203,DSSV!$A$7:$R$65536,IN_DTK!L$5,0))=FALSE,IF(L$8&lt;&gt;0,VLOOKUP($A203,DSSV!$A$7:$R$65536,IN_DTK!L$5,0),""),"")</f>
        <v>0</v>
      </c>
      <c r="M203" s="245">
        <f>IF(ISNA(VLOOKUP($A203,DSSV!$A$7:$R$65536,IN_DTK!M$5,0))=FALSE,IF(M$8&lt;&gt;0,VLOOKUP($A203,DSSV!$A$7:$R$65536,IN_DTK!M$5,0),""),"")</f>
        <v>0</v>
      </c>
      <c r="N203" s="245">
        <f>IF(ISNA(VLOOKUP($A203,DSSV!$A$7:$R$65536,IN_DTK!N$5,0))=FALSE,IF(N$8&lt;&gt;0,VLOOKUP($A203,DSSV!$A$7:$R$65536,IN_DTK!N$5,0),""),"")</f>
        <v>0</v>
      </c>
      <c r="O203" s="245">
        <f>IF(ISNA(VLOOKUP($A203,DSSV!$A$7:$R$65536,IN_DTK!O$5,0))=FALSE,IF(O$8&lt;&gt;0,VLOOKUP($A203,DSSV!$A$7:$R$65536,IN_DTK!O$5,0),""),"")</f>
        <v>0</v>
      </c>
      <c r="P203" s="245">
        <f>IF(ISNA(VLOOKUP($A203,DSSV!$A$7:$R$65536,IN_DTK!P$5,0))=FALSE,IF(P$8&lt;&gt;0,VLOOKUP($A203,DSSV!$A$7:$R$65536,IN_DTK!P$5,0),""),"")</f>
        <v>0</v>
      </c>
      <c r="Q203" s="246">
        <f>IF(ISNA(VLOOKUP($A203,DSSV!$A$7:$R$65536,IN_DTK!Q$5,0))=FALSE,VLOOKUP($A203,DSSV!$A$7:$R$65536,IN_DTK!Q$5,0),"")</f>
        <v>0</v>
      </c>
      <c r="R203" s="237" t="str">
        <f>IF(ISNA(VLOOKUP($A203,DSSV!$A$7:$R$65536,IN_DTK!R$5,0))=FALSE,VLOOKUP($A203,DSSV!$A$7:$R$65536,IN_DTK!R$5,0),"")</f>
        <v>Không</v>
      </c>
      <c r="S203" s="247" t="str">
        <f>IF(ISNA(VLOOKUP($A203,DSSV!$A$7:$R$65536,IN_DTK!S$5,0))=FALSE,VLOOKUP($A203,DSSV!$A$7:$R$65536,IN_DTK!S$5,0),"")</f>
        <v>Nợ LP</v>
      </c>
    </row>
    <row r="204" spans="1:19" s="213" customFormat="1" ht="20.25" customHeight="1">
      <c r="A204" s="211">
        <v>196</v>
      </c>
      <c r="B204" s="240">
        <f>--SUBTOTAL(2,C$6:C204)</f>
        <v>196</v>
      </c>
      <c r="C204" s="214">
        <f>IF(ISNA(VLOOKUP($A204,DSSV!$A$7:$R$65536,IN_DTK!C$5,0))=FALSE,VLOOKUP($A204,DSSV!$A$7:$R$65536,IN_DTK!C$5,0),"")</f>
        <v>2020716083</v>
      </c>
      <c r="D204" s="243" t="str">
        <f>IF(ISNA(VLOOKUP($A204,DSSV!$A$7:$R$65536,IN_DTK!D$5,0))=FALSE,VLOOKUP($A204,DSSV!$A$7:$R$65536,IN_DTK!D$5,0),"")</f>
        <v>Ngô Thị Thanh</v>
      </c>
      <c r="E204" s="244" t="str">
        <f>IF(ISNA(VLOOKUP($A204,DSSV!$A$7:$R$65536,IN_DTK!E$5,0))=FALSE,VLOOKUP($A204,DSSV!$A$7:$R$65536,IN_DTK!E$5,0),"")</f>
        <v>Tâm</v>
      </c>
      <c r="F204" s="249" t="str">
        <f>IF(ISNA(VLOOKUP($A204,DSSV!$A$7:$R$65536,IN_DTK!F$5,0))=FALSE,VLOOKUP($A204,DSSV!$A$7:$R$65536,IN_DTK!F$5,0),"")</f>
        <v>MTH 101 AI</v>
      </c>
      <c r="G204" s="249" t="str">
        <f>IF(ISNA(VLOOKUP($A204,DSSV!$A$7:$R$65536,IN_DTK!G$5,0))=FALSE,VLOOKUP($A204,DSSV!$A$7:$R$65536,IN_DTK!G$5,0),"")</f>
        <v>K20DLK</v>
      </c>
      <c r="H204" s="245">
        <f>IF(ISNA(VLOOKUP($A204,DSSV!$A$7:$R$65536,IN_DTK!H$5,0))=FALSE,IF(H$8&lt;&gt;0,VLOOKUP($A204,DSSV!$A$7:$R$65536,IN_DTK!H$5,0),""),"")</f>
        <v>0</v>
      </c>
      <c r="I204" s="245">
        <f>IF(ISNA(VLOOKUP($A204,DSSV!$A$7:$R$65536,IN_DTK!I$5,0))=FALSE,IF(I$8&lt;&gt;0,VLOOKUP($A204,DSSV!$A$7:$R$65536,IN_DTK!I$5,0),""),"")</f>
        <v>0</v>
      </c>
      <c r="J204" s="245">
        <f>IF(ISNA(VLOOKUP($A204,DSSV!$A$7:$R$65536,IN_DTK!J$5,0))=FALSE,IF(J$8&lt;&gt;0,VLOOKUP($A204,DSSV!$A$7:$R$65536,IN_DTK!J$5,0),""),"")</f>
        <v>0</v>
      </c>
      <c r="K204" s="245">
        <f>IF(ISNA(VLOOKUP($A204,DSSV!$A$7:$R$65536,IN_DTK!K$5,0))=FALSE,IF(K$8&lt;&gt;0,VLOOKUP($A204,DSSV!$A$7:$R$65536,IN_DTK!K$5,0),""),"")</f>
        <v>0</v>
      </c>
      <c r="L204" s="245">
        <f>IF(ISNA(VLOOKUP($A204,DSSV!$A$7:$R$65536,IN_DTK!L$5,0))=FALSE,IF(L$8&lt;&gt;0,VLOOKUP($A204,DSSV!$A$7:$R$65536,IN_DTK!L$5,0),""),"")</f>
        <v>0</v>
      </c>
      <c r="M204" s="245">
        <f>IF(ISNA(VLOOKUP($A204,DSSV!$A$7:$R$65536,IN_DTK!M$5,0))=FALSE,IF(M$8&lt;&gt;0,VLOOKUP($A204,DSSV!$A$7:$R$65536,IN_DTK!M$5,0),""),"")</f>
        <v>0</v>
      </c>
      <c r="N204" s="245">
        <f>IF(ISNA(VLOOKUP($A204,DSSV!$A$7:$R$65536,IN_DTK!N$5,0))=FALSE,IF(N$8&lt;&gt;0,VLOOKUP($A204,DSSV!$A$7:$R$65536,IN_DTK!N$5,0),""),"")</f>
        <v>0</v>
      </c>
      <c r="O204" s="245">
        <f>IF(ISNA(VLOOKUP($A204,DSSV!$A$7:$R$65536,IN_DTK!O$5,0))=FALSE,IF(O$8&lt;&gt;0,VLOOKUP($A204,DSSV!$A$7:$R$65536,IN_DTK!O$5,0),""),"")</f>
        <v>0</v>
      </c>
      <c r="P204" s="245">
        <f>IF(ISNA(VLOOKUP($A204,DSSV!$A$7:$R$65536,IN_DTK!P$5,0))=FALSE,IF(P$8&lt;&gt;0,VLOOKUP($A204,DSSV!$A$7:$R$65536,IN_DTK!P$5,0),""),"")</f>
        <v>0</v>
      </c>
      <c r="Q204" s="246">
        <f>IF(ISNA(VLOOKUP($A204,DSSV!$A$7:$R$65536,IN_DTK!Q$5,0))=FALSE,VLOOKUP($A204,DSSV!$A$7:$R$65536,IN_DTK!Q$5,0),"")</f>
        <v>0</v>
      </c>
      <c r="R204" s="237" t="str">
        <f>IF(ISNA(VLOOKUP($A204,DSSV!$A$7:$R$65536,IN_DTK!R$5,0))=FALSE,VLOOKUP($A204,DSSV!$A$7:$R$65536,IN_DTK!R$5,0),"")</f>
        <v>Không</v>
      </c>
      <c r="S204" s="247">
        <f>IF(ISNA(VLOOKUP($A204,DSSV!$A$7:$R$65536,IN_DTK!S$5,0))=FALSE,VLOOKUP($A204,DSSV!$A$7:$R$65536,IN_DTK!S$5,0),"")</f>
        <v>0</v>
      </c>
    </row>
    <row r="205" spans="1:19" s="213" customFormat="1" ht="20.25" customHeight="1">
      <c r="A205" s="211">
        <v>197</v>
      </c>
      <c r="B205" s="240">
        <f>--SUBTOTAL(2,C$6:C205)</f>
        <v>197</v>
      </c>
      <c r="C205" s="214">
        <f>IF(ISNA(VLOOKUP($A205,DSSV!$A$7:$R$65536,IN_DTK!C$5,0))=FALSE,VLOOKUP($A205,DSSV!$A$7:$R$65536,IN_DTK!C$5,0),"")</f>
        <v>2010713158</v>
      </c>
      <c r="D205" s="243" t="str">
        <f>IF(ISNA(VLOOKUP($A205,DSSV!$A$7:$R$65536,IN_DTK!D$5,0))=FALSE,VLOOKUP($A205,DSSV!$A$7:$R$65536,IN_DTK!D$5,0),"")</f>
        <v>Nguyễn Thị Đan</v>
      </c>
      <c r="E205" s="244" t="str">
        <f>IF(ISNA(VLOOKUP($A205,DSSV!$A$7:$R$65536,IN_DTK!E$5,0))=FALSE,VLOOKUP($A205,DSSV!$A$7:$R$65536,IN_DTK!E$5,0),"")</f>
        <v>Tâm</v>
      </c>
      <c r="F205" s="249" t="str">
        <f>IF(ISNA(VLOOKUP($A205,DSSV!$A$7:$R$65536,IN_DTK!F$5,0))=FALSE,VLOOKUP($A205,DSSV!$A$7:$R$65536,IN_DTK!F$5,0),"")</f>
        <v>MTH 101 Q</v>
      </c>
      <c r="G205" s="249" t="str">
        <f>IF(ISNA(VLOOKUP($A205,DSSV!$A$7:$R$65536,IN_DTK!G$5,0))=FALSE,VLOOKUP($A205,DSSV!$A$7:$R$65536,IN_DTK!G$5,0),"")</f>
        <v>K20PSU-DLH</v>
      </c>
      <c r="H205" s="245">
        <f>IF(ISNA(VLOOKUP($A205,DSSV!$A$7:$R$65536,IN_DTK!H$5,0))=FALSE,IF(H$8&lt;&gt;0,VLOOKUP($A205,DSSV!$A$7:$R$65536,IN_DTK!H$5,0),""),"")</f>
        <v>0</v>
      </c>
      <c r="I205" s="245">
        <f>IF(ISNA(VLOOKUP($A205,DSSV!$A$7:$R$65536,IN_DTK!I$5,0))=FALSE,IF(I$8&lt;&gt;0,VLOOKUP($A205,DSSV!$A$7:$R$65536,IN_DTK!I$5,0),""),"")</f>
        <v>0</v>
      </c>
      <c r="J205" s="245">
        <f>IF(ISNA(VLOOKUP($A205,DSSV!$A$7:$R$65536,IN_DTK!J$5,0))=FALSE,IF(J$8&lt;&gt;0,VLOOKUP($A205,DSSV!$A$7:$R$65536,IN_DTK!J$5,0),""),"")</f>
        <v>0</v>
      </c>
      <c r="K205" s="245">
        <f>IF(ISNA(VLOOKUP($A205,DSSV!$A$7:$R$65536,IN_DTK!K$5,0))=FALSE,IF(K$8&lt;&gt;0,VLOOKUP($A205,DSSV!$A$7:$R$65536,IN_DTK!K$5,0),""),"")</f>
        <v>0</v>
      </c>
      <c r="L205" s="245">
        <f>IF(ISNA(VLOOKUP($A205,DSSV!$A$7:$R$65536,IN_DTK!L$5,0))=FALSE,IF(L$8&lt;&gt;0,VLOOKUP($A205,DSSV!$A$7:$R$65536,IN_DTK!L$5,0),""),"")</f>
        <v>0</v>
      </c>
      <c r="M205" s="245">
        <f>IF(ISNA(VLOOKUP($A205,DSSV!$A$7:$R$65536,IN_DTK!M$5,0))=FALSE,IF(M$8&lt;&gt;0,VLOOKUP($A205,DSSV!$A$7:$R$65536,IN_DTK!M$5,0),""),"")</f>
        <v>0</v>
      </c>
      <c r="N205" s="245">
        <f>IF(ISNA(VLOOKUP($A205,DSSV!$A$7:$R$65536,IN_DTK!N$5,0))=FALSE,IF(N$8&lt;&gt;0,VLOOKUP($A205,DSSV!$A$7:$R$65536,IN_DTK!N$5,0),""),"")</f>
        <v>0</v>
      </c>
      <c r="O205" s="245">
        <f>IF(ISNA(VLOOKUP($A205,DSSV!$A$7:$R$65536,IN_DTK!O$5,0))=FALSE,IF(O$8&lt;&gt;0,VLOOKUP($A205,DSSV!$A$7:$R$65536,IN_DTK!O$5,0),""),"")</f>
        <v>0</v>
      </c>
      <c r="P205" s="245">
        <f>IF(ISNA(VLOOKUP($A205,DSSV!$A$7:$R$65536,IN_DTK!P$5,0))=FALSE,IF(P$8&lt;&gt;0,VLOOKUP($A205,DSSV!$A$7:$R$65536,IN_DTK!P$5,0),""),"")</f>
        <v>0</v>
      </c>
      <c r="Q205" s="246">
        <f>IF(ISNA(VLOOKUP($A205,DSSV!$A$7:$R$65536,IN_DTK!Q$5,0))=FALSE,VLOOKUP($A205,DSSV!$A$7:$R$65536,IN_DTK!Q$5,0),"")</f>
        <v>0</v>
      </c>
      <c r="R205" s="237" t="str">
        <f>IF(ISNA(VLOOKUP($A205,DSSV!$A$7:$R$65536,IN_DTK!R$5,0))=FALSE,VLOOKUP($A205,DSSV!$A$7:$R$65536,IN_DTK!R$5,0),"")</f>
        <v>Không</v>
      </c>
      <c r="S205" s="247">
        <f>IF(ISNA(VLOOKUP($A205,DSSV!$A$7:$R$65536,IN_DTK!S$5,0))=FALSE,VLOOKUP($A205,DSSV!$A$7:$R$65536,IN_DTK!S$5,0),"")</f>
        <v>0</v>
      </c>
    </row>
    <row r="206" spans="1:19" s="213" customFormat="1" ht="20.25" customHeight="1">
      <c r="A206" s="211">
        <v>198</v>
      </c>
      <c r="B206" s="240">
        <f>--SUBTOTAL(2,C$6:C206)</f>
        <v>198</v>
      </c>
      <c r="C206" s="214">
        <f>IF(ISNA(VLOOKUP($A206,DSSV!$A$7:$R$65536,IN_DTK!C$5,0))=FALSE,VLOOKUP($A206,DSSV!$A$7:$R$65536,IN_DTK!C$5,0),"")</f>
        <v>2010237347</v>
      </c>
      <c r="D206" s="243" t="str">
        <f>IF(ISNA(VLOOKUP($A206,DSSV!$A$7:$R$65536,IN_DTK!D$5,0))=FALSE,VLOOKUP($A206,DSSV!$A$7:$R$65536,IN_DTK!D$5,0),"")</f>
        <v>Nguyễn Thị Thanh</v>
      </c>
      <c r="E206" s="244" t="str">
        <f>IF(ISNA(VLOOKUP($A206,DSSV!$A$7:$R$65536,IN_DTK!E$5,0))=FALSE,VLOOKUP($A206,DSSV!$A$7:$R$65536,IN_DTK!E$5,0),"")</f>
        <v>Tâm</v>
      </c>
      <c r="F206" s="249" t="str">
        <f>IF(ISNA(VLOOKUP($A206,DSSV!$A$7:$R$65536,IN_DTK!F$5,0))=FALSE,VLOOKUP($A206,DSSV!$A$7:$R$65536,IN_DTK!F$5,0),"")</f>
        <v>MTH 101 C</v>
      </c>
      <c r="G206" s="249" t="str">
        <f>IF(ISNA(VLOOKUP($A206,DSSV!$A$7:$R$65536,IN_DTK!G$5,0))=FALSE,VLOOKUP($A206,DSSV!$A$7:$R$65536,IN_DTK!G$5,0),"")</f>
        <v>K20DLK</v>
      </c>
      <c r="H206" s="245">
        <f>IF(ISNA(VLOOKUP($A206,DSSV!$A$7:$R$65536,IN_DTK!H$5,0))=FALSE,IF(H$8&lt;&gt;0,VLOOKUP($A206,DSSV!$A$7:$R$65536,IN_DTK!H$5,0),""),"")</f>
        <v>0</v>
      </c>
      <c r="I206" s="245">
        <f>IF(ISNA(VLOOKUP($A206,DSSV!$A$7:$R$65536,IN_DTK!I$5,0))=FALSE,IF(I$8&lt;&gt;0,VLOOKUP($A206,DSSV!$A$7:$R$65536,IN_DTK!I$5,0),""),"")</f>
        <v>0</v>
      </c>
      <c r="J206" s="245">
        <f>IF(ISNA(VLOOKUP($A206,DSSV!$A$7:$R$65536,IN_DTK!J$5,0))=FALSE,IF(J$8&lt;&gt;0,VLOOKUP($A206,DSSV!$A$7:$R$65536,IN_DTK!J$5,0),""),"")</f>
        <v>0</v>
      </c>
      <c r="K206" s="245">
        <f>IF(ISNA(VLOOKUP($A206,DSSV!$A$7:$R$65536,IN_DTK!K$5,0))=FALSE,IF(K$8&lt;&gt;0,VLOOKUP($A206,DSSV!$A$7:$R$65536,IN_DTK!K$5,0),""),"")</f>
        <v>0</v>
      </c>
      <c r="L206" s="245">
        <f>IF(ISNA(VLOOKUP($A206,DSSV!$A$7:$R$65536,IN_DTK!L$5,0))=FALSE,IF(L$8&lt;&gt;0,VLOOKUP($A206,DSSV!$A$7:$R$65536,IN_DTK!L$5,0),""),"")</f>
        <v>0</v>
      </c>
      <c r="M206" s="245">
        <f>IF(ISNA(VLOOKUP($A206,DSSV!$A$7:$R$65536,IN_DTK!M$5,0))=FALSE,IF(M$8&lt;&gt;0,VLOOKUP($A206,DSSV!$A$7:$R$65536,IN_DTK!M$5,0),""),"")</f>
        <v>0</v>
      </c>
      <c r="N206" s="245">
        <f>IF(ISNA(VLOOKUP($A206,DSSV!$A$7:$R$65536,IN_DTK!N$5,0))=FALSE,IF(N$8&lt;&gt;0,VLOOKUP($A206,DSSV!$A$7:$R$65536,IN_DTK!N$5,0),""),"")</f>
        <v>0</v>
      </c>
      <c r="O206" s="245">
        <f>IF(ISNA(VLOOKUP($A206,DSSV!$A$7:$R$65536,IN_DTK!O$5,0))=FALSE,IF(O$8&lt;&gt;0,VLOOKUP($A206,DSSV!$A$7:$R$65536,IN_DTK!O$5,0),""),"")</f>
        <v>0</v>
      </c>
      <c r="P206" s="245">
        <f>IF(ISNA(VLOOKUP($A206,DSSV!$A$7:$R$65536,IN_DTK!P$5,0))=FALSE,IF(P$8&lt;&gt;0,VLOOKUP($A206,DSSV!$A$7:$R$65536,IN_DTK!P$5,0),""),"")</f>
        <v>0</v>
      </c>
      <c r="Q206" s="246">
        <f>IF(ISNA(VLOOKUP($A206,DSSV!$A$7:$R$65536,IN_DTK!Q$5,0))=FALSE,VLOOKUP($A206,DSSV!$A$7:$R$65536,IN_DTK!Q$5,0),"")</f>
        <v>0</v>
      </c>
      <c r="R206" s="237" t="str">
        <f>IF(ISNA(VLOOKUP($A206,DSSV!$A$7:$R$65536,IN_DTK!R$5,0))=FALSE,VLOOKUP($A206,DSSV!$A$7:$R$65536,IN_DTK!R$5,0),"")</f>
        <v>Không</v>
      </c>
      <c r="S206" s="247">
        <f>IF(ISNA(VLOOKUP($A206,DSSV!$A$7:$R$65536,IN_DTK!S$5,0))=FALSE,VLOOKUP($A206,DSSV!$A$7:$R$65536,IN_DTK!S$5,0),"")</f>
        <v>0</v>
      </c>
    </row>
    <row r="207" spans="1:19" s="213" customFormat="1" ht="20.25" customHeight="1">
      <c r="A207" s="211">
        <v>199</v>
      </c>
      <c r="B207" s="240">
        <f>--SUBTOTAL(2,C$6:C207)</f>
        <v>199</v>
      </c>
      <c r="C207" s="214">
        <f>IF(ISNA(VLOOKUP($A207,DSSV!$A$7:$R$65536,IN_DTK!C$5,0))=FALSE,VLOOKUP($A207,DSSV!$A$7:$R$65536,IN_DTK!C$5,0),"")</f>
        <v>2020340934</v>
      </c>
      <c r="D207" s="243" t="str">
        <f>IF(ISNA(VLOOKUP($A207,DSSV!$A$7:$R$65536,IN_DTK!D$5,0))=FALSE,VLOOKUP($A207,DSSV!$A$7:$R$65536,IN_DTK!D$5,0),"")</f>
        <v>Nguyễn Thị Thanh</v>
      </c>
      <c r="E207" s="244" t="str">
        <f>IF(ISNA(VLOOKUP($A207,DSSV!$A$7:$R$65536,IN_DTK!E$5,0))=FALSE,VLOOKUP($A207,DSSV!$A$7:$R$65536,IN_DTK!E$5,0),"")</f>
        <v>Tâm</v>
      </c>
      <c r="F207" s="249" t="str">
        <f>IF(ISNA(VLOOKUP($A207,DSSV!$A$7:$R$65536,IN_DTK!F$5,0))=FALSE,VLOOKUP($A207,DSSV!$A$7:$R$65536,IN_DTK!F$5,0),"")</f>
        <v>MTH 101 U</v>
      </c>
      <c r="G207" s="249" t="str">
        <f>IF(ISNA(VLOOKUP($A207,DSSV!$A$7:$R$65536,IN_DTK!G$5,0))=FALSE,VLOOKUP($A207,DSSV!$A$7:$R$65536,IN_DTK!G$5,0),"")</f>
        <v>K20PSU-DLK</v>
      </c>
      <c r="H207" s="245">
        <f>IF(ISNA(VLOOKUP($A207,DSSV!$A$7:$R$65536,IN_DTK!H$5,0))=FALSE,IF(H$8&lt;&gt;0,VLOOKUP($A207,DSSV!$A$7:$R$65536,IN_DTK!H$5,0),""),"")</f>
        <v>0</v>
      </c>
      <c r="I207" s="245">
        <f>IF(ISNA(VLOOKUP($A207,DSSV!$A$7:$R$65536,IN_DTK!I$5,0))=FALSE,IF(I$8&lt;&gt;0,VLOOKUP($A207,DSSV!$A$7:$R$65536,IN_DTK!I$5,0),""),"")</f>
        <v>0</v>
      </c>
      <c r="J207" s="245">
        <f>IF(ISNA(VLOOKUP($A207,DSSV!$A$7:$R$65536,IN_DTK!J$5,0))=FALSE,IF(J$8&lt;&gt;0,VLOOKUP($A207,DSSV!$A$7:$R$65536,IN_DTK!J$5,0),""),"")</f>
        <v>0</v>
      </c>
      <c r="K207" s="245">
        <f>IF(ISNA(VLOOKUP($A207,DSSV!$A$7:$R$65536,IN_DTK!K$5,0))=FALSE,IF(K$8&lt;&gt;0,VLOOKUP($A207,DSSV!$A$7:$R$65536,IN_DTK!K$5,0),""),"")</f>
        <v>0</v>
      </c>
      <c r="L207" s="245">
        <f>IF(ISNA(VLOOKUP($A207,DSSV!$A$7:$R$65536,IN_DTK!L$5,0))=FALSE,IF(L$8&lt;&gt;0,VLOOKUP($A207,DSSV!$A$7:$R$65536,IN_DTK!L$5,0),""),"")</f>
        <v>0</v>
      </c>
      <c r="M207" s="245">
        <f>IF(ISNA(VLOOKUP($A207,DSSV!$A$7:$R$65536,IN_DTK!M$5,0))=FALSE,IF(M$8&lt;&gt;0,VLOOKUP($A207,DSSV!$A$7:$R$65536,IN_DTK!M$5,0),""),"")</f>
        <v>0</v>
      </c>
      <c r="N207" s="245">
        <f>IF(ISNA(VLOOKUP($A207,DSSV!$A$7:$R$65536,IN_DTK!N$5,0))=FALSE,IF(N$8&lt;&gt;0,VLOOKUP($A207,DSSV!$A$7:$R$65536,IN_DTK!N$5,0),""),"")</f>
        <v>0</v>
      </c>
      <c r="O207" s="245">
        <f>IF(ISNA(VLOOKUP($A207,DSSV!$A$7:$R$65536,IN_DTK!O$5,0))=FALSE,IF(O$8&lt;&gt;0,VLOOKUP($A207,DSSV!$A$7:$R$65536,IN_DTK!O$5,0),""),"")</f>
        <v>0</v>
      </c>
      <c r="P207" s="245">
        <f>IF(ISNA(VLOOKUP($A207,DSSV!$A$7:$R$65536,IN_DTK!P$5,0))=FALSE,IF(P$8&lt;&gt;0,VLOOKUP($A207,DSSV!$A$7:$R$65536,IN_DTK!P$5,0),""),"")</f>
        <v>0</v>
      </c>
      <c r="Q207" s="246">
        <f>IF(ISNA(VLOOKUP($A207,DSSV!$A$7:$R$65536,IN_DTK!Q$5,0))=FALSE,VLOOKUP($A207,DSSV!$A$7:$R$65536,IN_DTK!Q$5,0),"")</f>
        <v>0</v>
      </c>
      <c r="R207" s="237" t="str">
        <f>IF(ISNA(VLOOKUP($A207,DSSV!$A$7:$R$65536,IN_DTK!R$5,0))=FALSE,VLOOKUP($A207,DSSV!$A$7:$R$65536,IN_DTK!R$5,0),"")</f>
        <v>Không</v>
      </c>
      <c r="S207" s="247">
        <f>IF(ISNA(VLOOKUP($A207,DSSV!$A$7:$R$65536,IN_DTK!S$5,0))=FALSE,VLOOKUP($A207,DSSV!$A$7:$R$65536,IN_DTK!S$5,0),"")</f>
        <v>0</v>
      </c>
    </row>
    <row r="208" spans="1:19" s="213" customFormat="1" ht="20.25" customHeight="1">
      <c r="A208" s="211">
        <v>200</v>
      </c>
      <c r="B208" s="240">
        <f>--SUBTOTAL(2,C$6:C208)</f>
        <v>200</v>
      </c>
      <c r="C208" s="214">
        <f>IF(ISNA(VLOOKUP($A208,DSSV!$A$7:$R$65536,IN_DTK!C$5,0))=FALSE,VLOOKUP($A208,DSSV!$A$7:$R$65536,IN_DTK!C$5,0),"")</f>
        <v>2020715723</v>
      </c>
      <c r="D208" s="243" t="str">
        <f>IF(ISNA(VLOOKUP($A208,DSSV!$A$7:$R$65536,IN_DTK!D$5,0))=FALSE,VLOOKUP($A208,DSSV!$A$7:$R$65536,IN_DTK!D$5,0),"")</f>
        <v>Phạm Thị Thanh</v>
      </c>
      <c r="E208" s="244" t="str">
        <f>IF(ISNA(VLOOKUP($A208,DSSV!$A$7:$R$65536,IN_DTK!E$5,0))=FALSE,VLOOKUP($A208,DSSV!$A$7:$R$65536,IN_DTK!E$5,0),"")</f>
        <v>Tâm</v>
      </c>
      <c r="F208" s="249" t="str">
        <f>IF(ISNA(VLOOKUP($A208,DSSV!$A$7:$R$65536,IN_DTK!F$5,0))=FALSE,VLOOKUP($A208,DSSV!$A$7:$R$65536,IN_DTK!F$5,0),"")</f>
        <v>MTH 101 C</v>
      </c>
      <c r="G208" s="249" t="str">
        <f>IF(ISNA(VLOOKUP($A208,DSSV!$A$7:$R$65536,IN_DTK!G$5,0))=FALSE,VLOOKUP($A208,DSSV!$A$7:$R$65536,IN_DTK!G$5,0),"")</f>
        <v>K20DLK</v>
      </c>
      <c r="H208" s="245">
        <f>IF(ISNA(VLOOKUP($A208,DSSV!$A$7:$R$65536,IN_DTK!H$5,0))=FALSE,IF(H$8&lt;&gt;0,VLOOKUP($A208,DSSV!$A$7:$R$65536,IN_DTK!H$5,0),""),"")</f>
        <v>0</v>
      </c>
      <c r="I208" s="245">
        <f>IF(ISNA(VLOOKUP($A208,DSSV!$A$7:$R$65536,IN_DTK!I$5,0))=FALSE,IF(I$8&lt;&gt;0,VLOOKUP($A208,DSSV!$A$7:$R$65536,IN_DTK!I$5,0),""),"")</f>
        <v>0</v>
      </c>
      <c r="J208" s="245">
        <f>IF(ISNA(VLOOKUP($A208,DSSV!$A$7:$R$65536,IN_DTK!J$5,0))=FALSE,IF(J$8&lt;&gt;0,VLOOKUP($A208,DSSV!$A$7:$R$65536,IN_DTK!J$5,0),""),"")</f>
        <v>0</v>
      </c>
      <c r="K208" s="245">
        <f>IF(ISNA(VLOOKUP($A208,DSSV!$A$7:$R$65536,IN_DTK!K$5,0))=FALSE,IF(K$8&lt;&gt;0,VLOOKUP($A208,DSSV!$A$7:$R$65536,IN_DTK!K$5,0),""),"")</f>
        <v>0</v>
      </c>
      <c r="L208" s="245">
        <f>IF(ISNA(VLOOKUP($A208,DSSV!$A$7:$R$65536,IN_DTK!L$5,0))=FALSE,IF(L$8&lt;&gt;0,VLOOKUP($A208,DSSV!$A$7:$R$65536,IN_DTK!L$5,0),""),"")</f>
        <v>0</v>
      </c>
      <c r="M208" s="245">
        <f>IF(ISNA(VLOOKUP($A208,DSSV!$A$7:$R$65536,IN_DTK!M$5,0))=FALSE,IF(M$8&lt;&gt;0,VLOOKUP($A208,DSSV!$A$7:$R$65536,IN_DTK!M$5,0),""),"")</f>
        <v>0</v>
      </c>
      <c r="N208" s="245">
        <f>IF(ISNA(VLOOKUP($A208,DSSV!$A$7:$R$65536,IN_DTK!N$5,0))=FALSE,IF(N$8&lt;&gt;0,VLOOKUP($A208,DSSV!$A$7:$R$65536,IN_DTK!N$5,0),""),"")</f>
        <v>0</v>
      </c>
      <c r="O208" s="245">
        <f>IF(ISNA(VLOOKUP($A208,DSSV!$A$7:$R$65536,IN_DTK!O$5,0))=FALSE,IF(O$8&lt;&gt;0,VLOOKUP($A208,DSSV!$A$7:$R$65536,IN_DTK!O$5,0),""),"")</f>
        <v>0</v>
      </c>
      <c r="P208" s="245">
        <f>IF(ISNA(VLOOKUP($A208,DSSV!$A$7:$R$65536,IN_DTK!P$5,0))=FALSE,IF(P$8&lt;&gt;0,VLOOKUP($A208,DSSV!$A$7:$R$65536,IN_DTK!P$5,0),""),"")</f>
        <v>0</v>
      </c>
      <c r="Q208" s="246">
        <f>IF(ISNA(VLOOKUP($A208,DSSV!$A$7:$R$65536,IN_DTK!Q$5,0))=FALSE,VLOOKUP($A208,DSSV!$A$7:$R$65536,IN_DTK!Q$5,0),"")</f>
        <v>0</v>
      </c>
      <c r="R208" s="237" t="str">
        <f>IF(ISNA(VLOOKUP($A208,DSSV!$A$7:$R$65536,IN_DTK!R$5,0))=FALSE,VLOOKUP($A208,DSSV!$A$7:$R$65536,IN_DTK!R$5,0),"")</f>
        <v>Không</v>
      </c>
      <c r="S208" s="247">
        <f>IF(ISNA(VLOOKUP($A208,DSSV!$A$7:$R$65536,IN_DTK!S$5,0))=FALSE,VLOOKUP($A208,DSSV!$A$7:$R$65536,IN_DTK!S$5,0),"")</f>
        <v>0</v>
      </c>
    </row>
    <row r="209" spans="1:19" s="213" customFormat="1" ht="20.25" customHeight="1">
      <c r="A209" s="211">
        <v>201</v>
      </c>
      <c r="B209" s="240">
        <f>--SUBTOTAL(2,C$6:C209)</f>
        <v>201</v>
      </c>
      <c r="C209" s="214">
        <f>IF(ISNA(VLOOKUP($A209,DSSV!$A$7:$R$65536,IN_DTK!C$5,0))=FALSE,VLOOKUP($A209,DSSV!$A$7:$R$65536,IN_DTK!C$5,0),"")</f>
        <v>2020252760</v>
      </c>
      <c r="D209" s="243" t="str">
        <f>IF(ISNA(VLOOKUP($A209,DSSV!$A$7:$R$65536,IN_DTK!D$5,0))=FALSE,VLOOKUP($A209,DSSV!$A$7:$R$65536,IN_DTK!D$5,0),"")</f>
        <v>Hồ Duy</v>
      </c>
      <c r="E209" s="244" t="str">
        <f>IF(ISNA(VLOOKUP($A209,DSSV!$A$7:$R$65536,IN_DTK!E$5,0))=FALSE,VLOOKUP($A209,DSSV!$A$7:$R$65536,IN_DTK!E$5,0),"")</f>
        <v>Tân</v>
      </c>
      <c r="F209" s="249" t="str">
        <f>IF(ISNA(VLOOKUP($A209,DSSV!$A$7:$R$65536,IN_DTK!F$5,0))=FALSE,VLOOKUP($A209,DSSV!$A$7:$R$65536,IN_DTK!F$5,0),"")</f>
        <v>MTH 101 O</v>
      </c>
      <c r="G209" s="249" t="str">
        <f>IF(ISNA(VLOOKUP($A209,DSSV!$A$7:$R$65536,IN_DTK!G$5,0))=FALSE,VLOOKUP($A209,DSSV!$A$7:$R$65536,IN_DTK!G$5,0),"")</f>
        <v>K20KKT</v>
      </c>
      <c r="H209" s="245">
        <f>IF(ISNA(VLOOKUP($A209,DSSV!$A$7:$R$65536,IN_DTK!H$5,0))=FALSE,IF(H$8&lt;&gt;0,VLOOKUP($A209,DSSV!$A$7:$R$65536,IN_DTK!H$5,0),""),"")</f>
        <v>0</v>
      </c>
      <c r="I209" s="245">
        <f>IF(ISNA(VLOOKUP($A209,DSSV!$A$7:$R$65536,IN_DTK!I$5,0))=FALSE,IF(I$8&lt;&gt;0,VLOOKUP($A209,DSSV!$A$7:$R$65536,IN_DTK!I$5,0),""),"")</f>
        <v>0</v>
      </c>
      <c r="J209" s="245">
        <f>IF(ISNA(VLOOKUP($A209,DSSV!$A$7:$R$65536,IN_DTK!J$5,0))=FALSE,IF(J$8&lt;&gt;0,VLOOKUP($A209,DSSV!$A$7:$R$65536,IN_DTK!J$5,0),""),"")</f>
        <v>0</v>
      </c>
      <c r="K209" s="245">
        <f>IF(ISNA(VLOOKUP($A209,DSSV!$A$7:$R$65536,IN_DTK!K$5,0))=FALSE,IF(K$8&lt;&gt;0,VLOOKUP($A209,DSSV!$A$7:$R$65536,IN_DTK!K$5,0),""),"")</f>
        <v>0</v>
      </c>
      <c r="L209" s="245">
        <f>IF(ISNA(VLOOKUP($A209,DSSV!$A$7:$R$65536,IN_DTK!L$5,0))=FALSE,IF(L$8&lt;&gt;0,VLOOKUP($A209,DSSV!$A$7:$R$65536,IN_DTK!L$5,0),""),"")</f>
        <v>0</v>
      </c>
      <c r="M209" s="245">
        <f>IF(ISNA(VLOOKUP($A209,DSSV!$A$7:$R$65536,IN_DTK!M$5,0))=FALSE,IF(M$8&lt;&gt;0,VLOOKUP($A209,DSSV!$A$7:$R$65536,IN_DTK!M$5,0),""),"")</f>
        <v>0</v>
      </c>
      <c r="N209" s="245">
        <f>IF(ISNA(VLOOKUP($A209,DSSV!$A$7:$R$65536,IN_DTK!N$5,0))=FALSE,IF(N$8&lt;&gt;0,VLOOKUP($A209,DSSV!$A$7:$R$65536,IN_DTK!N$5,0),""),"")</f>
        <v>0</v>
      </c>
      <c r="O209" s="245">
        <f>IF(ISNA(VLOOKUP($A209,DSSV!$A$7:$R$65536,IN_DTK!O$5,0))=FALSE,IF(O$8&lt;&gt;0,VLOOKUP($A209,DSSV!$A$7:$R$65536,IN_DTK!O$5,0),""),"")</f>
        <v>0</v>
      </c>
      <c r="P209" s="245">
        <f>IF(ISNA(VLOOKUP($A209,DSSV!$A$7:$R$65536,IN_DTK!P$5,0))=FALSE,IF(P$8&lt;&gt;0,VLOOKUP($A209,DSSV!$A$7:$R$65536,IN_DTK!P$5,0),""),"")</f>
        <v>0</v>
      </c>
      <c r="Q209" s="246">
        <f>IF(ISNA(VLOOKUP($A209,DSSV!$A$7:$R$65536,IN_DTK!Q$5,0))=FALSE,VLOOKUP($A209,DSSV!$A$7:$R$65536,IN_DTK!Q$5,0),"")</f>
        <v>0</v>
      </c>
      <c r="R209" s="237" t="str">
        <f>IF(ISNA(VLOOKUP($A209,DSSV!$A$7:$R$65536,IN_DTK!R$5,0))=FALSE,VLOOKUP($A209,DSSV!$A$7:$R$65536,IN_DTK!R$5,0),"")</f>
        <v>Không</v>
      </c>
      <c r="S209" s="247" t="str">
        <f>IF(ISNA(VLOOKUP($A209,DSSV!$A$7:$R$65536,IN_DTK!S$5,0))=FALSE,VLOOKUP($A209,DSSV!$A$7:$R$65536,IN_DTK!S$5,0),"")</f>
        <v>Nợ LP</v>
      </c>
    </row>
    <row r="210" spans="1:19" s="213" customFormat="1" ht="20.25" customHeight="1">
      <c r="A210" s="211">
        <v>202</v>
      </c>
      <c r="B210" s="240">
        <f>--SUBTOTAL(2,C$6:C210)</f>
        <v>202</v>
      </c>
      <c r="C210" s="214">
        <f>IF(ISNA(VLOOKUP($A210,DSSV!$A$7:$R$65536,IN_DTK!C$5,0))=FALSE,VLOOKUP($A210,DSSV!$A$7:$R$65536,IN_DTK!C$5,0),"")</f>
        <v>2021357032</v>
      </c>
      <c r="D210" s="243" t="str">
        <f>IF(ISNA(VLOOKUP($A210,DSSV!$A$7:$R$65536,IN_DTK!D$5,0))=FALSE,VLOOKUP($A210,DSSV!$A$7:$R$65536,IN_DTK!D$5,0),"")</f>
        <v>Võ Nhật</v>
      </c>
      <c r="E210" s="244" t="str">
        <f>IF(ISNA(VLOOKUP($A210,DSSV!$A$7:$R$65536,IN_DTK!E$5,0))=FALSE,VLOOKUP($A210,DSSV!$A$7:$R$65536,IN_DTK!E$5,0),"")</f>
        <v>Tân</v>
      </c>
      <c r="F210" s="249" t="str">
        <f>IF(ISNA(VLOOKUP($A210,DSSV!$A$7:$R$65536,IN_DTK!F$5,0))=FALSE,VLOOKUP($A210,DSSV!$A$7:$R$65536,IN_DTK!F$5,0),"")</f>
        <v>MTH 101 Q</v>
      </c>
      <c r="G210" s="249" t="str">
        <f>IF(ISNA(VLOOKUP($A210,DSSV!$A$7:$R$65536,IN_DTK!G$5,0))=FALSE,VLOOKUP($A210,DSSV!$A$7:$R$65536,IN_DTK!G$5,0),"")</f>
        <v>K20PSU-DLH</v>
      </c>
      <c r="H210" s="245">
        <f>IF(ISNA(VLOOKUP($A210,DSSV!$A$7:$R$65536,IN_DTK!H$5,0))=FALSE,IF(H$8&lt;&gt;0,VLOOKUP($A210,DSSV!$A$7:$R$65536,IN_DTK!H$5,0),""),"")</f>
        <v>0</v>
      </c>
      <c r="I210" s="245">
        <f>IF(ISNA(VLOOKUP($A210,DSSV!$A$7:$R$65536,IN_DTK!I$5,0))=FALSE,IF(I$8&lt;&gt;0,VLOOKUP($A210,DSSV!$A$7:$R$65536,IN_DTK!I$5,0),""),"")</f>
        <v>0</v>
      </c>
      <c r="J210" s="245">
        <f>IF(ISNA(VLOOKUP($A210,DSSV!$A$7:$R$65536,IN_DTK!J$5,0))=FALSE,IF(J$8&lt;&gt;0,VLOOKUP($A210,DSSV!$A$7:$R$65536,IN_DTK!J$5,0),""),"")</f>
        <v>0</v>
      </c>
      <c r="K210" s="245">
        <f>IF(ISNA(VLOOKUP($A210,DSSV!$A$7:$R$65536,IN_DTK!K$5,0))=FALSE,IF(K$8&lt;&gt;0,VLOOKUP($A210,DSSV!$A$7:$R$65536,IN_DTK!K$5,0),""),"")</f>
        <v>0</v>
      </c>
      <c r="L210" s="245">
        <f>IF(ISNA(VLOOKUP($A210,DSSV!$A$7:$R$65536,IN_DTK!L$5,0))=FALSE,IF(L$8&lt;&gt;0,VLOOKUP($A210,DSSV!$A$7:$R$65536,IN_DTK!L$5,0),""),"")</f>
        <v>0</v>
      </c>
      <c r="M210" s="245">
        <f>IF(ISNA(VLOOKUP($A210,DSSV!$A$7:$R$65536,IN_DTK!M$5,0))=FALSE,IF(M$8&lt;&gt;0,VLOOKUP($A210,DSSV!$A$7:$R$65536,IN_DTK!M$5,0),""),"")</f>
        <v>0</v>
      </c>
      <c r="N210" s="245">
        <f>IF(ISNA(VLOOKUP($A210,DSSV!$A$7:$R$65536,IN_DTK!N$5,0))=FALSE,IF(N$8&lt;&gt;0,VLOOKUP($A210,DSSV!$A$7:$R$65536,IN_DTK!N$5,0),""),"")</f>
        <v>0</v>
      </c>
      <c r="O210" s="245">
        <f>IF(ISNA(VLOOKUP($A210,DSSV!$A$7:$R$65536,IN_DTK!O$5,0))=FALSE,IF(O$8&lt;&gt;0,VLOOKUP($A210,DSSV!$A$7:$R$65536,IN_DTK!O$5,0),""),"")</f>
        <v>0</v>
      </c>
      <c r="P210" s="245">
        <f>IF(ISNA(VLOOKUP($A210,DSSV!$A$7:$R$65536,IN_DTK!P$5,0))=FALSE,IF(P$8&lt;&gt;0,VLOOKUP($A210,DSSV!$A$7:$R$65536,IN_DTK!P$5,0),""),"")</f>
        <v>0</v>
      </c>
      <c r="Q210" s="246">
        <f>IF(ISNA(VLOOKUP($A210,DSSV!$A$7:$R$65536,IN_DTK!Q$5,0))=FALSE,VLOOKUP($A210,DSSV!$A$7:$R$65536,IN_DTK!Q$5,0),"")</f>
        <v>0</v>
      </c>
      <c r="R210" s="237" t="str">
        <f>IF(ISNA(VLOOKUP($A210,DSSV!$A$7:$R$65536,IN_DTK!R$5,0))=FALSE,VLOOKUP($A210,DSSV!$A$7:$R$65536,IN_DTK!R$5,0),"")</f>
        <v>Không</v>
      </c>
      <c r="S210" s="247">
        <f>IF(ISNA(VLOOKUP($A210,DSSV!$A$7:$R$65536,IN_DTK!S$5,0))=FALSE,VLOOKUP($A210,DSSV!$A$7:$R$65536,IN_DTK!S$5,0),"")</f>
        <v>0</v>
      </c>
    </row>
    <row r="211" spans="1:19" s="213" customFormat="1" ht="20.25" customHeight="1">
      <c r="A211" s="211">
        <v>203</v>
      </c>
      <c r="B211" s="240">
        <f>--SUBTOTAL(2,C$6:C211)</f>
        <v>203</v>
      </c>
      <c r="C211" s="214">
        <f>IF(ISNA(VLOOKUP($A211,DSSV!$A$7:$R$65536,IN_DTK!C$5,0))=FALSE,VLOOKUP($A211,DSSV!$A$7:$R$65536,IN_DTK!C$5,0),"")</f>
        <v>2021718453</v>
      </c>
      <c r="D211" s="243" t="str">
        <f>IF(ISNA(VLOOKUP($A211,DSSV!$A$7:$R$65536,IN_DTK!D$5,0))=FALSE,VLOOKUP($A211,DSSV!$A$7:$R$65536,IN_DTK!D$5,0),"")</f>
        <v>Hoàng Công</v>
      </c>
      <c r="E211" s="244" t="str">
        <f>IF(ISNA(VLOOKUP($A211,DSSV!$A$7:$R$65536,IN_DTK!E$5,0))=FALSE,VLOOKUP($A211,DSSV!$A$7:$R$65536,IN_DTK!E$5,0),"")</f>
        <v>Tấn</v>
      </c>
      <c r="F211" s="249" t="str">
        <f>IF(ISNA(VLOOKUP($A211,DSSV!$A$7:$R$65536,IN_DTK!F$5,0))=FALSE,VLOOKUP($A211,DSSV!$A$7:$R$65536,IN_DTK!F$5,0),"")</f>
        <v>MTH 101 E</v>
      </c>
      <c r="G211" s="249" t="str">
        <f>IF(ISNA(VLOOKUP($A211,DSSV!$A$7:$R$65536,IN_DTK!G$5,0))=FALSE,VLOOKUP($A211,DSSV!$A$7:$R$65536,IN_DTK!G$5,0),"")</f>
        <v>K20DLK</v>
      </c>
      <c r="H211" s="245">
        <f>IF(ISNA(VLOOKUP($A211,DSSV!$A$7:$R$65536,IN_DTK!H$5,0))=FALSE,IF(H$8&lt;&gt;0,VLOOKUP($A211,DSSV!$A$7:$R$65536,IN_DTK!H$5,0),""),"")</f>
        <v>0</v>
      </c>
      <c r="I211" s="245">
        <f>IF(ISNA(VLOOKUP($A211,DSSV!$A$7:$R$65536,IN_DTK!I$5,0))=FALSE,IF(I$8&lt;&gt;0,VLOOKUP($A211,DSSV!$A$7:$R$65536,IN_DTK!I$5,0),""),"")</f>
        <v>0</v>
      </c>
      <c r="J211" s="245">
        <f>IF(ISNA(VLOOKUP($A211,DSSV!$A$7:$R$65536,IN_DTK!J$5,0))=FALSE,IF(J$8&lt;&gt;0,VLOOKUP($A211,DSSV!$A$7:$R$65536,IN_DTK!J$5,0),""),"")</f>
        <v>0</v>
      </c>
      <c r="K211" s="245">
        <f>IF(ISNA(VLOOKUP($A211,DSSV!$A$7:$R$65536,IN_DTK!K$5,0))=FALSE,IF(K$8&lt;&gt;0,VLOOKUP($A211,DSSV!$A$7:$R$65536,IN_DTK!K$5,0),""),"")</f>
        <v>0</v>
      </c>
      <c r="L211" s="245">
        <f>IF(ISNA(VLOOKUP($A211,DSSV!$A$7:$R$65536,IN_DTK!L$5,0))=FALSE,IF(L$8&lt;&gt;0,VLOOKUP($A211,DSSV!$A$7:$R$65536,IN_DTK!L$5,0),""),"")</f>
        <v>0</v>
      </c>
      <c r="M211" s="245">
        <f>IF(ISNA(VLOOKUP($A211,DSSV!$A$7:$R$65536,IN_DTK!M$5,0))=FALSE,IF(M$8&lt;&gt;0,VLOOKUP($A211,DSSV!$A$7:$R$65536,IN_DTK!M$5,0),""),"")</f>
        <v>0</v>
      </c>
      <c r="N211" s="245">
        <f>IF(ISNA(VLOOKUP($A211,DSSV!$A$7:$R$65536,IN_DTK!N$5,0))=FALSE,IF(N$8&lt;&gt;0,VLOOKUP($A211,DSSV!$A$7:$R$65536,IN_DTK!N$5,0),""),"")</f>
        <v>0</v>
      </c>
      <c r="O211" s="245">
        <f>IF(ISNA(VLOOKUP($A211,DSSV!$A$7:$R$65536,IN_DTK!O$5,0))=FALSE,IF(O$8&lt;&gt;0,VLOOKUP($A211,DSSV!$A$7:$R$65536,IN_DTK!O$5,0),""),"")</f>
        <v>0</v>
      </c>
      <c r="P211" s="245">
        <f>IF(ISNA(VLOOKUP($A211,DSSV!$A$7:$R$65536,IN_DTK!P$5,0))=FALSE,IF(P$8&lt;&gt;0,VLOOKUP($A211,DSSV!$A$7:$R$65536,IN_DTK!P$5,0),""),"")</f>
        <v>0</v>
      </c>
      <c r="Q211" s="246">
        <f>IF(ISNA(VLOOKUP($A211,DSSV!$A$7:$R$65536,IN_DTK!Q$5,0))=FALSE,VLOOKUP($A211,DSSV!$A$7:$R$65536,IN_DTK!Q$5,0),"")</f>
        <v>0</v>
      </c>
      <c r="R211" s="237" t="str">
        <f>IF(ISNA(VLOOKUP($A211,DSSV!$A$7:$R$65536,IN_DTK!R$5,0))=FALSE,VLOOKUP($A211,DSSV!$A$7:$R$65536,IN_DTK!R$5,0),"")</f>
        <v>Không</v>
      </c>
      <c r="S211" s="247" t="str">
        <f>IF(ISNA(VLOOKUP($A211,DSSV!$A$7:$R$65536,IN_DTK!S$5,0))=FALSE,VLOOKUP($A211,DSSV!$A$7:$R$65536,IN_DTK!S$5,0),"")</f>
        <v>Nợ LP</v>
      </c>
    </row>
    <row r="212" spans="1:19" s="213" customFormat="1" ht="20.25" customHeight="1">
      <c r="A212" s="211">
        <v>204</v>
      </c>
      <c r="B212" s="240">
        <f>--SUBTOTAL(2,C$6:C212)</f>
        <v>204</v>
      </c>
      <c r="C212" s="214">
        <f>IF(ISNA(VLOOKUP($A212,DSSV!$A$7:$R$65536,IN_DTK!C$5,0))=FALSE,VLOOKUP($A212,DSSV!$A$7:$R$65536,IN_DTK!C$5,0),"")</f>
        <v>2021723619</v>
      </c>
      <c r="D212" s="243" t="str">
        <f>IF(ISNA(VLOOKUP($A212,DSSV!$A$7:$R$65536,IN_DTK!D$5,0))=FALSE,VLOOKUP($A212,DSSV!$A$7:$R$65536,IN_DTK!D$5,0),"")</f>
        <v>Chế Văn</v>
      </c>
      <c r="E212" s="244" t="str">
        <f>IF(ISNA(VLOOKUP($A212,DSSV!$A$7:$R$65536,IN_DTK!E$5,0))=FALSE,VLOOKUP($A212,DSSV!$A$7:$R$65536,IN_DTK!E$5,0),"")</f>
        <v>Thái</v>
      </c>
      <c r="F212" s="249" t="str">
        <f>IF(ISNA(VLOOKUP($A212,DSSV!$A$7:$R$65536,IN_DTK!F$5,0))=FALSE,VLOOKUP($A212,DSSV!$A$7:$R$65536,IN_DTK!F$5,0),"")</f>
        <v>MTH 101 G</v>
      </c>
      <c r="G212" s="249" t="str">
        <f>IF(ISNA(VLOOKUP($A212,DSSV!$A$7:$R$65536,IN_DTK!G$5,0))=FALSE,VLOOKUP($A212,DSSV!$A$7:$R$65536,IN_DTK!G$5,0),"")</f>
        <v>K20DLL</v>
      </c>
      <c r="H212" s="245">
        <f>IF(ISNA(VLOOKUP($A212,DSSV!$A$7:$R$65536,IN_DTK!H$5,0))=FALSE,IF(H$8&lt;&gt;0,VLOOKUP($A212,DSSV!$A$7:$R$65536,IN_DTK!H$5,0),""),"")</f>
        <v>0</v>
      </c>
      <c r="I212" s="245">
        <f>IF(ISNA(VLOOKUP($A212,DSSV!$A$7:$R$65536,IN_DTK!I$5,0))=FALSE,IF(I$8&lt;&gt;0,VLOOKUP($A212,DSSV!$A$7:$R$65536,IN_DTK!I$5,0),""),"")</f>
        <v>0</v>
      </c>
      <c r="J212" s="245">
        <f>IF(ISNA(VLOOKUP($A212,DSSV!$A$7:$R$65536,IN_DTK!J$5,0))=FALSE,IF(J$8&lt;&gt;0,VLOOKUP($A212,DSSV!$A$7:$R$65536,IN_DTK!J$5,0),""),"")</f>
        <v>0</v>
      </c>
      <c r="K212" s="245">
        <f>IF(ISNA(VLOOKUP($A212,DSSV!$A$7:$R$65536,IN_DTK!K$5,0))=FALSE,IF(K$8&lt;&gt;0,VLOOKUP($A212,DSSV!$A$7:$R$65536,IN_DTK!K$5,0),""),"")</f>
        <v>0</v>
      </c>
      <c r="L212" s="245">
        <f>IF(ISNA(VLOOKUP($A212,DSSV!$A$7:$R$65536,IN_DTK!L$5,0))=FALSE,IF(L$8&lt;&gt;0,VLOOKUP($A212,DSSV!$A$7:$R$65536,IN_DTK!L$5,0),""),"")</f>
        <v>0</v>
      </c>
      <c r="M212" s="245">
        <f>IF(ISNA(VLOOKUP($A212,DSSV!$A$7:$R$65536,IN_DTK!M$5,0))=FALSE,IF(M$8&lt;&gt;0,VLOOKUP($A212,DSSV!$A$7:$R$65536,IN_DTK!M$5,0),""),"")</f>
        <v>0</v>
      </c>
      <c r="N212" s="245">
        <f>IF(ISNA(VLOOKUP($A212,DSSV!$A$7:$R$65536,IN_DTK!N$5,0))=FALSE,IF(N$8&lt;&gt;0,VLOOKUP($A212,DSSV!$A$7:$R$65536,IN_DTK!N$5,0),""),"")</f>
        <v>0</v>
      </c>
      <c r="O212" s="245">
        <f>IF(ISNA(VLOOKUP($A212,DSSV!$A$7:$R$65536,IN_DTK!O$5,0))=FALSE,IF(O$8&lt;&gt;0,VLOOKUP($A212,DSSV!$A$7:$R$65536,IN_DTK!O$5,0),""),"")</f>
        <v>0</v>
      </c>
      <c r="P212" s="245">
        <f>IF(ISNA(VLOOKUP($A212,DSSV!$A$7:$R$65536,IN_DTK!P$5,0))=FALSE,IF(P$8&lt;&gt;0,VLOOKUP($A212,DSSV!$A$7:$R$65536,IN_DTK!P$5,0),""),"")</f>
        <v>0</v>
      </c>
      <c r="Q212" s="246">
        <f>IF(ISNA(VLOOKUP($A212,DSSV!$A$7:$R$65536,IN_DTK!Q$5,0))=FALSE,VLOOKUP($A212,DSSV!$A$7:$R$65536,IN_DTK!Q$5,0),"")</f>
        <v>0</v>
      </c>
      <c r="R212" s="237" t="str">
        <f>IF(ISNA(VLOOKUP($A212,DSSV!$A$7:$R$65536,IN_DTK!R$5,0))=FALSE,VLOOKUP($A212,DSSV!$A$7:$R$65536,IN_DTK!R$5,0),"")</f>
        <v>Không</v>
      </c>
      <c r="S212" s="247" t="str">
        <f>IF(ISNA(VLOOKUP($A212,DSSV!$A$7:$R$65536,IN_DTK!S$5,0))=FALSE,VLOOKUP($A212,DSSV!$A$7:$R$65536,IN_DTK!S$5,0),"")</f>
        <v>Nợ LP, HP</v>
      </c>
    </row>
    <row r="213" spans="1:19" s="213" customFormat="1" ht="20.25" customHeight="1">
      <c r="A213" s="211">
        <v>205</v>
      </c>
      <c r="B213" s="240">
        <f>--SUBTOTAL(2,C$6:C213)</f>
        <v>205</v>
      </c>
      <c r="C213" s="214">
        <f>IF(ISNA(VLOOKUP($A213,DSSV!$A$7:$R$65536,IN_DTK!C$5,0))=FALSE,VLOOKUP($A213,DSSV!$A$7:$R$65536,IN_DTK!C$5,0),"")</f>
        <v>2021433960</v>
      </c>
      <c r="D213" s="243" t="str">
        <f>IF(ISNA(VLOOKUP($A213,DSSV!$A$7:$R$65536,IN_DTK!D$5,0))=FALSE,VLOOKUP($A213,DSSV!$A$7:$R$65536,IN_DTK!D$5,0),"")</f>
        <v>Trần Văn</v>
      </c>
      <c r="E213" s="244" t="str">
        <f>IF(ISNA(VLOOKUP($A213,DSSV!$A$7:$R$65536,IN_DTK!E$5,0))=FALSE,VLOOKUP($A213,DSSV!$A$7:$R$65536,IN_DTK!E$5,0),"")</f>
        <v>Thái</v>
      </c>
      <c r="F213" s="249" t="str">
        <f>IF(ISNA(VLOOKUP($A213,DSSV!$A$7:$R$65536,IN_DTK!F$5,0))=FALSE,VLOOKUP($A213,DSSV!$A$7:$R$65536,IN_DTK!F$5,0),"")</f>
        <v>MTH 101 A</v>
      </c>
      <c r="G213" s="249" t="str">
        <f>IF(ISNA(VLOOKUP($A213,DSSV!$A$7:$R$65536,IN_DTK!G$5,0))=FALSE,VLOOKUP($A213,DSSV!$A$7:$R$65536,IN_DTK!G$5,0),"")</f>
        <v>K20CMU-TTT</v>
      </c>
      <c r="H213" s="245">
        <f>IF(ISNA(VLOOKUP($A213,DSSV!$A$7:$R$65536,IN_DTK!H$5,0))=FALSE,IF(H$8&lt;&gt;0,VLOOKUP($A213,DSSV!$A$7:$R$65536,IN_DTK!H$5,0),""),"")</f>
        <v>0</v>
      </c>
      <c r="I213" s="245">
        <f>IF(ISNA(VLOOKUP($A213,DSSV!$A$7:$R$65536,IN_DTK!I$5,0))=FALSE,IF(I$8&lt;&gt;0,VLOOKUP($A213,DSSV!$A$7:$R$65536,IN_DTK!I$5,0),""),"")</f>
        <v>0</v>
      </c>
      <c r="J213" s="245">
        <f>IF(ISNA(VLOOKUP($A213,DSSV!$A$7:$R$65536,IN_DTK!J$5,0))=FALSE,IF(J$8&lt;&gt;0,VLOOKUP($A213,DSSV!$A$7:$R$65536,IN_DTK!J$5,0),""),"")</f>
        <v>0</v>
      </c>
      <c r="K213" s="245">
        <f>IF(ISNA(VLOOKUP($A213,DSSV!$A$7:$R$65536,IN_DTK!K$5,0))=FALSE,IF(K$8&lt;&gt;0,VLOOKUP($A213,DSSV!$A$7:$R$65536,IN_DTK!K$5,0),""),"")</f>
        <v>0</v>
      </c>
      <c r="L213" s="245">
        <f>IF(ISNA(VLOOKUP($A213,DSSV!$A$7:$R$65536,IN_DTK!L$5,0))=FALSE,IF(L$8&lt;&gt;0,VLOOKUP($A213,DSSV!$A$7:$R$65536,IN_DTK!L$5,0),""),"")</f>
        <v>0</v>
      </c>
      <c r="M213" s="245">
        <f>IF(ISNA(VLOOKUP($A213,DSSV!$A$7:$R$65536,IN_DTK!M$5,0))=FALSE,IF(M$8&lt;&gt;0,VLOOKUP($A213,DSSV!$A$7:$R$65536,IN_DTK!M$5,0),""),"")</f>
        <v>0</v>
      </c>
      <c r="N213" s="245">
        <f>IF(ISNA(VLOOKUP($A213,DSSV!$A$7:$R$65536,IN_DTK!N$5,0))=FALSE,IF(N$8&lt;&gt;0,VLOOKUP($A213,DSSV!$A$7:$R$65536,IN_DTK!N$5,0),""),"")</f>
        <v>0</v>
      </c>
      <c r="O213" s="245">
        <f>IF(ISNA(VLOOKUP($A213,DSSV!$A$7:$R$65536,IN_DTK!O$5,0))=FALSE,IF(O$8&lt;&gt;0,VLOOKUP($A213,DSSV!$A$7:$R$65536,IN_DTK!O$5,0),""),"")</f>
        <v>0</v>
      </c>
      <c r="P213" s="245">
        <f>IF(ISNA(VLOOKUP($A213,DSSV!$A$7:$R$65536,IN_DTK!P$5,0))=FALSE,IF(P$8&lt;&gt;0,VLOOKUP($A213,DSSV!$A$7:$R$65536,IN_DTK!P$5,0),""),"")</f>
        <v>0</v>
      </c>
      <c r="Q213" s="246">
        <f>IF(ISNA(VLOOKUP($A213,DSSV!$A$7:$R$65536,IN_DTK!Q$5,0))=FALSE,VLOOKUP($A213,DSSV!$A$7:$R$65536,IN_DTK!Q$5,0),"")</f>
        <v>0</v>
      </c>
      <c r="R213" s="237" t="str">
        <f>IF(ISNA(VLOOKUP($A213,DSSV!$A$7:$R$65536,IN_DTK!R$5,0))=FALSE,VLOOKUP($A213,DSSV!$A$7:$R$65536,IN_DTK!R$5,0),"")</f>
        <v>Không</v>
      </c>
      <c r="S213" s="247" t="str">
        <f>IF(ISNA(VLOOKUP($A213,DSSV!$A$7:$R$65536,IN_DTK!S$5,0))=FALSE,VLOOKUP($A213,DSSV!$A$7:$R$65536,IN_DTK!S$5,0),"")</f>
        <v>Nợ LP</v>
      </c>
    </row>
    <row r="214" spans="1:19" s="213" customFormat="1" ht="20.25" customHeight="1">
      <c r="A214" s="211">
        <v>206</v>
      </c>
      <c r="B214" s="240">
        <f>--SUBTOTAL(2,C$6:C214)</f>
        <v>206</v>
      </c>
      <c r="C214" s="214">
        <f>IF(ISNA(VLOOKUP($A214,DSSV!$A$7:$R$65536,IN_DTK!C$5,0))=FALSE,VLOOKUP($A214,DSSV!$A$7:$R$65536,IN_DTK!C$5,0),"")</f>
        <v>2020257305</v>
      </c>
      <c r="D214" s="243" t="str">
        <f>IF(ISNA(VLOOKUP($A214,DSSV!$A$7:$R$65536,IN_DTK!D$5,0))=FALSE,VLOOKUP($A214,DSSV!$A$7:$R$65536,IN_DTK!D$5,0),"")</f>
        <v>Nguyễn Thị Lệ</v>
      </c>
      <c r="E214" s="244" t="str">
        <f>IF(ISNA(VLOOKUP($A214,DSSV!$A$7:$R$65536,IN_DTK!E$5,0))=FALSE,VLOOKUP($A214,DSSV!$A$7:$R$65536,IN_DTK!E$5,0),"")</f>
        <v>Thắm</v>
      </c>
      <c r="F214" s="249" t="str">
        <f>IF(ISNA(VLOOKUP($A214,DSSV!$A$7:$R$65536,IN_DTK!F$5,0))=FALSE,VLOOKUP($A214,DSSV!$A$7:$R$65536,IN_DTK!F$5,0),"")</f>
        <v>MTH 101 O</v>
      </c>
      <c r="G214" s="249" t="str">
        <f>IF(ISNA(VLOOKUP($A214,DSSV!$A$7:$R$65536,IN_DTK!G$5,0))=FALSE,VLOOKUP($A214,DSSV!$A$7:$R$65536,IN_DTK!G$5,0),"")</f>
        <v>K20KKT</v>
      </c>
      <c r="H214" s="245">
        <f>IF(ISNA(VLOOKUP($A214,DSSV!$A$7:$R$65536,IN_DTK!H$5,0))=FALSE,IF(H$8&lt;&gt;0,VLOOKUP($A214,DSSV!$A$7:$R$65536,IN_DTK!H$5,0),""),"")</f>
        <v>0</v>
      </c>
      <c r="I214" s="245">
        <f>IF(ISNA(VLOOKUP($A214,DSSV!$A$7:$R$65536,IN_DTK!I$5,0))=FALSE,IF(I$8&lt;&gt;0,VLOOKUP($A214,DSSV!$A$7:$R$65536,IN_DTK!I$5,0),""),"")</f>
        <v>0</v>
      </c>
      <c r="J214" s="245">
        <f>IF(ISNA(VLOOKUP($A214,DSSV!$A$7:$R$65536,IN_DTK!J$5,0))=FALSE,IF(J$8&lt;&gt;0,VLOOKUP($A214,DSSV!$A$7:$R$65536,IN_DTK!J$5,0),""),"")</f>
        <v>0</v>
      </c>
      <c r="K214" s="245">
        <f>IF(ISNA(VLOOKUP($A214,DSSV!$A$7:$R$65536,IN_DTK!K$5,0))=FALSE,IF(K$8&lt;&gt;0,VLOOKUP($A214,DSSV!$A$7:$R$65536,IN_DTK!K$5,0),""),"")</f>
        <v>0</v>
      </c>
      <c r="L214" s="245">
        <f>IF(ISNA(VLOOKUP($A214,DSSV!$A$7:$R$65536,IN_DTK!L$5,0))=FALSE,IF(L$8&lt;&gt;0,VLOOKUP($A214,DSSV!$A$7:$R$65536,IN_DTK!L$5,0),""),"")</f>
        <v>0</v>
      </c>
      <c r="M214" s="245">
        <f>IF(ISNA(VLOOKUP($A214,DSSV!$A$7:$R$65536,IN_DTK!M$5,0))=FALSE,IF(M$8&lt;&gt;0,VLOOKUP($A214,DSSV!$A$7:$R$65536,IN_DTK!M$5,0),""),"")</f>
        <v>0</v>
      </c>
      <c r="N214" s="245">
        <f>IF(ISNA(VLOOKUP($A214,DSSV!$A$7:$R$65536,IN_DTK!N$5,0))=FALSE,IF(N$8&lt;&gt;0,VLOOKUP($A214,DSSV!$A$7:$R$65536,IN_DTK!N$5,0),""),"")</f>
        <v>0</v>
      </c>
      <c r="O214" s="245">
        <f>IF(ISNA(VLOOKUP($A214,DSSV!$A$7:$R$65536,IN_DTK!O$5,0))=FALSE,IF(O$8&lt;&gt;0,VLOOKUP($A214,DSSV!$A$7:$R$65536,IN_DTK!O$5,0),""),"")</f>
        <v>0</v>
      </c>
      <c r="P214" s="245">
        <f>IF(ISNA(VLOOKUP($A214,DSSV!$A$7:$R$65536,IN_DTK!P$5,0))=FALSE,IF(P$8&lt;&gt;0,VLOOKUP($A214,DSSV!$A$7:$R$65536,IN_DTK!P$5,0),""),"")</f>
        <v>0</v>
      </c>
      <c r="Q214" s="246">
        <f>IF(ISNA(VLOOKUP($A214,DSSV!$A$7:$R$65536,IN_DTK!Q$5,0))=FALSE,VLOOKUP($A214,DSSV!$A$7:$R$65536,IN_DTK!Q$5,0),"")</f>
        <v>0</v>
      </c>
      <c r="R214" s="237" t="str">
        <f>IF(ISNA(VLOOKUP($A214,DSSV!$A$7:$R$65536,IN_DTK!R$5,0))=FALSE,VLOOKUP($A214,DSSV!$A$7:$R$65536,IN_DTK!R$5,0),"")</f>
        <v>Không</v>
      </c>
      <c r="S214" s="247" t="str">
        <f>IF(ISNA(VLOOKUP($A214,DSSV!$A$7:$R$65536,IN_DTK!S$5,0))=FALSE,VLOOKUP($A214,DSSV!$A$7:$R$65536,IN_DTK!S$5,0),"")</f>
        <v>Nợ LP</v>
      </c>
    </row>
    <row r="215" spans="1:19" s="213" customFormat="1" ht="20.25" customHeight="1">
      <c r="A215" s="211">
        <v>207</v>
      </c>
      <c r="B215" s="240">
        <f>--SUBTOTAL(2,C$6:C215)</f>
        <v>207</v>
      </c>
      <c r="C215" s="214">
        <f>IF(ISNA(VLOOKUP($A215,DSSV!$A$7:$R$65536,IN_DTK!C$5,0))=FALSE,VLOOKUP($A215,DSSV!$A$7:$R$65536,IN_DTK!C$5,0),"")</f>
        <v>2020147509</v>
      </c>
      <c r="D215" s="243" t="str">
        <f>IF(ISNA(VLOOKUP($A215,DSSV!$A$7:$R$65536,IN_DTK!D$5,0))=FALSE,VLOOKUP($A215,DSSV!$A$7:$R$65536,IN_DTK!D$5,0),"")</f>
        <v>Lã Hữu</v>
      </c>
      <c r="E215" s="244" t="str">
        <f>IF(ISNA(VLOOKUP($A215,DSSV!$A$7:$R$65536,IN_DTK!E$5,0))=FALSE,VLOOKUP($A215,DSSV!$A$7:$R$65536,IN_DTK!E$5,0),"")</f>
        <v>Thắng</v>
      </c>
      <c r="F215" s="249" t="str">
        <f>IF(ISNA(VLOOKUP($A215,DSSV!$A$7:$R$65536,IN_DTK!F$5,0))=FALSE,VLOOKUP($A215,DSSV!$A$7:$R$65536,IN_DTK!F$5,0),"")</f>
        <v>MTH 101 AG</v>
      </c>
      <c r="G215" s="249" t="str">
        <f>IF(ISNA(VLOOKUP($A215,DSSV!$A$7:$R$65536,IN_DTK!G$5,0))=FALSE,VLOOKUP($A215,DSSV!$A$7:$R$65536,IN_DTK!G$5,0),"")</f>
        <v>K20TTT</v>
      </c>
      <c r="H215" s="245">
        <f>IF(ISNA(VLOOKUP($A215,DSSV!$A$7:$R$65536,IN_DTK!H$5,0))=FALSE,IF(H$8&lt;&gt;0,VLOOKUP($A215,DSSV!$A$7:$R$65536,IN_DTK!H$5,0),""),"")</f>
        <v>0</v>
      </c>
      <c r="I215" s="245">
        <f>IF(ISNA(VLOOKUP($A215,DSSV!$A$7:$R$65536,IN_DTK!I$5,0))=FALSE,IF(I$8&lt;&gt;0,VLOOKUP($A215,DSSV!$A$7:$R$65536,IN_DTK!I$5,0),""),"")</f>
        <v>0</v>
      </c>
      <c r="J215" s="245">
        <f>IF(ISNA(VLOOKUP($A215,DSSV!$A$7:$R$65536,IN_DTK!J$5,0))=FALSE,IF(J$8&lt;&gt;0,VLOOKUP($A215,DSSV!$A$7:$R$65536,IN_DTK!J$5,0),""),"")</f>
        <v>0</v>
      </c>
      <c r="K215" s="245">
        <f>IF(ISNA(VLOOKUP($A215,DSSV!$A$7:$R$65536,IN_DTK!K$5,0))=FALSE,IF(K$8&lt;&gt;0,VLOOKUP($A215,DSSV!$A$7:$R$65536,IN_DTK!K$5,0),""),"")</f>
        <v>0</v>
      </c>
      <c r="L215" s="245">
        <f>IF(ISNA(VLOOKUP($A215,DSSV!$A$7:$R$65536,IN_DTK!L$5,0))=FALSE,IF(L$8&lt;&gt;0,VLOOKUP($A215,DSSV!$A$7:$R$65536,IN_DTK!L$5,0),""),"")</f>
        <v>0</v>
      </c>
      <c r="M215" s="245">
        <f>IF(ISNA(VLOOKUP($A215,DSSV!$A$7:$R$65536,IN_DTK!M$5,0))=FALSE,IF(M$8&lt;&gt;0,VLOOKUP($A215,DSSV!$A$7:$R$65536,IN_DTK!M$5,0),""),"")</f>
        <v>0</v>
      </c>
      <c r="N215" s="245">
        <f>IF(ISNA(VLOOKUP($A215,DSSV!$A$7:$R$65536,IN_DTK!N$5,0))=FALSE,IF(N$8&lt;&gt;0,VLOOKUP($A215,DSSV!$A$7:$R$65536,IN_DTK!N$5,0),""),"")</f>
        <v>0</v>
      </c>
      <c r="O215" s="245">
        <f>IF(ISNA(VLOOKUP($A215,DSSV!$A$7:$R$65536,IN_DTK!O$5,0))=FALSE,IF(O$8&lt;&gt;0,VLOOKUP($A215,DSSV!$A$7:$R$65536,IN_DTK!O$5,0),""),"")</f>
        <v>0</v>
      </c>
      <c r="P215" s="245">
        <f>IF(ISNA(VLOOKUP($A215,DSSV!$A$7:$R$65536,IN_DTK!P$5,0))=FALSE,IF(P$8&lt;&gt;0,VLOOKUP($A215,DSSV!$A$7:$R$65536,IN_DTK!P$5,0),""),"")</f>
        <v>0</v>
      </c>
      <c r="Q215" s="246">
        <f>IF(ISNA(VLOOKUP($A215,DSSV!$A$7:$R$65536,IN_DTK!Q$5,0))=FALSE,VLOOKUP($A215,DSSV!$A$7:$R$65536,IN_DTK!Q$5,0),"")</f>
        <v>0</v>
      </c>
      <c r="R215" s="237" t="str">
        <f>IF(ISNA(VLOOKUP($A215,DSSV!$A$7:$R$65536,IN_DTK!R$5,0))=FALSE,VLOOKUP($A215,DSSV!$A$7:$R$65536,IN_DTK!R$5,0),"")</f>
        <v>Không</v>
      </c>
      <c r="S215" s="247">
        <f>IF(ISNA(VLOOKUP($A215,DSSV!$A$7:$R$65536,IN_DTK!S$5,0))=FALSE,VLOOKUP($A215,DSSV!$A$7:$R$65536,IN_DTK!S$5,0),"")</f>
        <v>0</v>
      </c>
    </row>
    <row r="216" spans="1:19" s="213" customFormat="1" ht="20.25" customHeight="1">
      <c r="A216" s="211">
        <v>208</v>
      </c>
      <c r="B216" s="240">
        <f>--SUBTOTAL(2,C$6:C216)</f>
        <v>208</v>
      </c>
      <c r="C216" s="214">
        <f>IF(ISNA(VLOOKUP($A216,DSSV!$A$7:$R$65536,IN_DTK!C$5,0))=FALSE,VLOOKUP($A216,DSSV!$A$7:$R$65536,IN_DTK!C$5,0),"")</f>
        <v>2021726030</v>
      </c>
      <c r="D216" s="243" t="str">
        <f>IF(ISNA(VLOOKUP($A216,DSSV!$A$7:$R$65536,IN_DTK!D$5,0))=FALSE,VLOOKUP($A216,DSSV!$A$7:$R$65536,IN_DTK!D$5,0),"")</f>
        <v>Lê Tự Phước</v>
      </c>
      <c r="E216" s="244" t="str">
        <f>IF(ISNA(VLOOKUP($A216,DSSV!$A$7:$R$65536,IN_DTK!E$5,0))=FALSE,VLOOKUP($A216,DSSV!$A$7:$R$65536,IN_DTK!E$5,0),"")</f>
        <v>Thắng</v>
      </c>
      <c r="F216" s="249" t="str">
        <f>IF(ISNA(VLOOKUP($A216,DSSV!$A$7:$R$65536,IN_DTK!F$5,0))=FALSE,VLOOKUP($A216,DSSV!$A$7:$R$65536,IN_DTK!F$5,0),"")</f>
        <v>MTH 101 W</v>
      </c>
      <c r="G216" s="249" t="str">
        <f>IF(ISNA(VLOOKUP($A216,DSSV!$A$7:$R$65536,IN_DTK!G$5,0))=FALSE,VLOOKUP($A216,DSSV!$A$7:$R$65536,IN_DTK!G$5,0),"")</f>
        <v>K20PSU-DLK</v>
      </c>
      <c r="H216" s="245">
        <f>IF(ISNA(VLOOKUP($A216,DSSV!$A$7:$R$65536,IN_DTK!H$5,0))=FALSE,IF(H$8&lt;&gt;0,VLOOKUP($A216,DSSV!$A$7:$R$65536,IN_DTK!H$5,0),""),"")</f>
        <v>0</v>
      </c>
      <c r="I216" s="245">
        <f>IF(ISNA(VLOOKUP($A216,DSSV!$A$7:$R$65536,IN_DTK!I$5,0))=FALSE,IF(I$8&lt;&gt;0,VLOOKUP($A216,DSSV!$A$7:$R$65536,IN_DTK!I$5,0),""),"")</f>
        <v>0</v>
      </c>
      <c r="J216" s="245">
        <f>IF(ISNA(VLOOKUP($A216,DSSV!$A$7:$R$65536,IN_DTK!J$5,0))=FALSE,IF(J$8&lt;&gt;0,VLOOKUP($A216,DSSV!$A$7:$R$65536,IN_DTK!J$5,0),""),"")</f>
        <v>0</v>
      </c>
      <c r="K216" s="245">
        <f>IF(ISNA(VLOOKUP($A216,DSSV!$A$7:$R$65536,IN_DTK!K$5,0))=FALSE,IF(K$8&lt;&gt;0,VLOOKUP($A216,DSSV!$A$7:$R$65536,IN_DTK!K$5,0),""),"")</f>
        <v>0</v>
      </c>
      <c r="L216" s="245">
        <f>IF(ISNA(VLOOKUP($A216,DSSV!$A$7:$R$65536,IN_DTK!L$5,0))=FALSE,IF(L$8&lt;&gt;0,VLOOKUP($A216,DSSV!$A$7:$R$65536,IN_DTK!L$5,0),""),"")</f>
        <v>0</v>
      </c>
      <c r="M216" s="245">
        <f>IF(ISNA(VLOOKUP($A216,DSSV!$A$7:$R$65536,IN_DTK!M$5,0))=FALSE,IF(M$8&lt;&gt;0,VLOOKUP($A216,DSSV!$A$7:$R$65536,IN_DTK!M$5,0),""),"")</f>
        <v>0</v>
      </c>
      <c r="N216" s="245">
        <f>IF(ISNA(VLOOKUP($A216,DSSV!$A$7:$R$65536,IN_DTK!N$5,0))=FALSE,IF(N$8&lt;&gt;0,VLOOKUP($A216,DSSV!$A$7:$R$65536,IN_DTK!N$5,0),""),"")</f>
        <v>0</v>
      </c>
      <c r="O216" s="245">
        <f>IF(ISNA(VLOOKUP($A216,DSSV!$A$7:$R$65536,IN_DTK!O$5,0))=FALSE,IF(O$8&lt;&gt;0,VLOOKUP($A216,DSSV!$A$7:$R$65536,IN_DTK!O$5,0),""),"")</f>
        <v>0</v>
      </c>
      <c r="P216" s="245">
        <f>IF(ISNA(VLOOKUP($A216,DSSV!$A$7:$R$65536,IN_DTK!P$5,0))=FALSE,IF(P$8&lt;&gt;0,VLOOKUP($A216,DSSV!$A$7:$R$65536,IN_DTK!P$5,0),""),"")</f>
        <v>0</v>
      </c>
      <c r="Q216" s="246">
        <f>IF(ISNA(VLOOKUP($A216,DSSV!$A$7:$R$65536,IN_DTK!Q$5,0))=FALSE,VLOOKUP($A216,DSSV!$A$7:$R$65536,IN_DTK!Q$5,0),"")</f>
        <v>0</v>
      </c>
      <c r="R216" s="237" t="str">
        <f>IF(ISNA(VLOOKUP($A216,DSSV!$A$7:$R$65536,IN_DTK!R$5,0))=FALSE,VLOOKUP($A216,DSSV!$A$7:$R$65536,IN_DTK!R$5,0),"")</f>
        <v>Không</v>
      </c>
      <c r="S216" s="247" t="str">
        <f>IF(ISNA(VLOOKUP($A216,DSSV!$A$7:$R$65536,IN_DTK!S$5,0))=FALSE,VLOOKUP($A216,DSSV!$A$7:$R$65536,IN_DTK!S$5,0),"")</f>
        <v>Nợ LP</v>
      </c>
    </row>
    <row r="217" spans="1:19" s="213" customFormat="1" ht="20.25" customHeight="1">
      <c r="A217" s="211">
        <v>209</v>
      </c>
      <c r="B217" s="240">
        <f>--SUBTOTAL(2,C$6:C217)</f>
        <v>209</v>
      </c>
      <c r="C217" s="214">
        <f>IF(ISNA(VLOOKUP($A217,DSSV!$A$7:$R$65536,IN_DTK!C$5,0))=FALSE,VLOOKUP($A217,DSSV!$A$7:$R$65536,IN_DTK!C$5,0),"")</f>
        <v>2020714523</v>
      </c>
      <c r="D217" s="243" t="str">
        <f>IF(ISNA(VLOOKUP($A217,DSSV!$A$7:$R$65536,IN_DTK!D$5,0))=FALSE,VLOOKUP($A217,DSSV!$A$7:$R$65536,IN_DTK!D$5,0),"")</f>
        <v>Trần Thị Ngọc</v>
      </c>
      <c r="E217" s="244" t="str">
        <f>IF(ISNA(VLOOKUP($A217,DSSV!$A$7:$R$65536,IN_DTK!E$5,0))=FALSE,VLOOKUP($A217,DSSV!$A$7:$R$65536,IN_DTK!E$5,0),"")</f>
        <v>Thanh</v>
      </c>
      <c r="F217" s="249" t="str">
        <f>IF(ISNA(VLOOKUP($A217,DSSV!$A$7:$R$65536,IN_DTK!F$5,0))=FALSE,VLOOKUP($A217,DSSV!$A$7:$R$65536,IN_DTK!F$5,0),"")</f>
        <v>MTH 101 AI</v>
      </c>
      <c r="G217" s="249" t="str">
        <f>IF(ISNA(VLOOKUP($A217,DSSV!$A$7:$R$65536,IN_DTK!G$5,0))=FALSE,VLOOKUP($A217,DSSV!$A$7:$R$65536,IN_DTK!G$5,0),"")</f>
        <v>K20DLK</v>
      </c>
      <c r="H217" s="245">
        <f>IF(ISNA(VLOOKUP($A217,DSSV!$A$7:$R$65536,IN_DTK!H$5,0))=FALSE,IF(H$8&lt;&gt;0,VLOOKUP($A217,DSSV!$A$7:$R$65536,IN_DTK!H$5,0),""),"")</f>
        <v>0</v>
      </c>
      <c r="I217" s="245">
        <f>IF(ISNA(VLOOKUP($A217,DSSV!$A$7:$R$65536,IN_DTK!I$5,0))=FALSE,IF(I$8&lt;&gt;0,VLOOKUP($A217,DSSV!$A$7:$R$65536,IN_DTK!I$5,0),""),"")</f>
        <v>0</v>
      </c>
      <c r="J217" s="245">
        <f>IF(ISNA(VLOOKUP($A217,DSSV!$A$7:$R$65536,IN_DTK!J$5,0))=FALSE,IF(J$8&lt;&gt;0,VLOOKUP($A217,DSSV!$A$7:$R$65536,IN_DTK!J$5,0),""),"")</f>
        <v>0</v>
      </c>
      <c r="K217" s="245">
        <f>IF(ISNA(VLOOKUP($A217,DSSV!$A$7:$R$65536,IN_DTK!K$5,0))=FALSE,IF(K$8&lt;&gt;0,VLOOKUP($A217,DSSV!$A$7:$R$65536,IN_DTK!K$5,0),""),"")</f>
        <v>0</v>
      </c>
      <c r="L217" s="245">
        <f>IF(ISNA(VLOOKUP($A217,DSSV!$A$7:$R$65536,IN_DTK!L$5,0))=FALSE,IF(L$8&lt;&gt;0,VLOOKUP($A217,DSSV!$A$7:$R$65536,IN_DTK!L$5,0),""),"")</f>
        <v>0</v>
      </c>
      <c r="M217" s="245">
        <f>IF(ISNA(VLOOKUP($A217,DSSV!$A$7:$R$65536,IN_DTK!M$5,0))=FALSE,IF(M$8&lt;&gt;0,VLOOKUP($A217,DSSV!$A$7:$R$65536,IN_DTK!M$5,0),""),"")</f>
        <v>0</v>
      </c>
      <c r="N217" s="245">
        <f>IF(ISNA(VLOOKUP($A217,DSSV!$A$7:$R$65536,IN_DTK!N$5,0))=FALSE,IF(N$8&lt;&gt;0,VLOOKUP($A217,DSSV!$A$7:$R$65536,IN_DTK!N$5,0),""),"")</f>
        <v>0</v>
      </c>
      <c r="O217" s="245">
        <f>IF(ISNA(VLOOKUP($A217,DSSV!$A$7:$R$65536,IN_DTK!O$5,0))=FALSE,IF(O$8&lt;&gt;0,VLOOKUP($A217,DSSV!$A$7:$R$65536,IN_DTK!O$5,0),""),"")</f>
        <v>0</v>
      </c>
      <c r="P217" s="245">
        <f>IF(ISNA(VLOOKUP($A217,DSSV!$A$7:$R$65536,IN_DTK!P$5,0))=FALSE,IF(P$8&lt;&gt;0,VLOOKUP($A217,DSSV!$A$7:$R$65536,IN_DTK!P$5,0),""),"")</f>
        <v>0</v>
      </c>
      <c r="Q217" s="246">
        <f>IF(ISNA(VLOOKUP($A217,DSSV!$A$7:$R$65536,IN_DTK!Q$5,0))=FALSE,VLOOKUP($A217,DSSV!$A$7:$R$65536,IN_DTK!Q$5,0),"")</f>
        <v>0</v>
      </c>
      <c r="R217" s="237" t="str">
        <f>IF(ISNA(VLOOKUP($A217,DSSV!$A$7:$R$65536,IN_DTK!R$5,0))=FALSE,VLOOKUP($A217,DSSV!$A$7:$R$65536,IN_DTK!R$5,0),"")</f>
        <v>Không</v>
      </c>
      <c r="S217" s="247">
        <f>IF(ISNA(VLOOKUP($A217,DSSV!$A$7:$R$65536,IN_DTK!S$5,0))=FALSE,VLOOKUP($A217,DSSV!$A$7:$R$65536,IN_DTK!S$5,0),"")</f>
        <v>0</v>
      </c>
    </row>
    <row r="218" spans="1:19" s="213" customFormat="1" ht="20.25" customHeight="1">
      <c r="A218" s="211">
        <v>210</v>
      </c>
      <c r="B218" s="240">
        <f>--SUBTOTAL(2,C$6:C218)</f>
        <v>210</v>
      </c>
      <c r="C218" s="214">
        <f>IF(ISNA(VLOOKUP($A218,DSSV!$A$7:$R$65536,IN_DTK!C$5,0))=FALSE,VLOOKUP($A218,DSSV!$A$7:$R$65536,IN_DTK!C$5,0),"")</f>
        <v>2021340944</v>
      </c>
      <c r="D218" s="243" t="str">
        <f>IF(ISNA(VLOOKUP($A218,DSSV!$A$7:$R$65536,IN_DTK!D$5,0))=FALSE,VLOOKUP($A218,DSSV!$A$7:$R$65536,IN_DTK!D$5,0),"")</f>
        <v>Đinh Trí</v>
      </c>
      <c r="E218" s="244" t="str">
        <f>IF(ISNA(VLOOKUP($A218,DSSV!$A$7:$R$65536,IN_DTK!E$5,0))=FALSE,VLOOKUP($A218,DSSV!$A$7:$R$65536,IN_DTK!E$5,0),"")</f>
        <v>Thành</v>
      </c>
      <c r="F218" s="249" t="str">
        <f>IF(ISNA(VLOOKUP($A218,DSSV!$A$7:$R$65536,IN_DTK!F$5,0))=FALSE,VLOOKUP($A218,DSSV!$A$7:$R$65536,IN_DTK!F$5,0),"")</f>
        <v>MTH 101 Y</v>
      </c>
      <c r="G218" s="249" t="str">
        <f>IF(ISNA(VLOOKUP($A218,DSSV!$A$7:$R$65536,IN_DTK!G$5,0))=FALSE,VLOOKUP($A218,DSSV!$A$7:$R$65536,IN_DTK!G$5,0),"")</f>
        <v>K20PSU-QTH</v>
      </c>
      <c r="H218" s="245">
        <f>IF(ISNA(VLOOKUP($A218,DSSV!$A$7:$R$65536,IN_DTK!H$5,0))=FALSE,IF(H$8&lt;&gt;0,VLOOKUP($A218,DSSV!$A$7:$R$65536,IN_DTK!H$5,0),""),"")</f>
        <v>0</v>
      </c>
      <c r="I218" s="245">
        <f>IF(ISNA(VLOOKUP($A218,DSSV!$A$7:$R$65536,IN_DTK!I$5,0))=FALSE,IF(I$8&lt;&gt;0,VLOOKUP($A218,DSSV!$A$7:$R$65536,IN_DTK!I$5,0),""),"")</f>
        <v>0</v>
      </c>
      <c r="J218" s="245">
        <f>IF(ISNA(VLOOKUP($A218,DSSV!$A$7:$R$65536,IN_DTK!J$5,0))=FALSE,IF(J$8&lt;&gt;0,VLOOKUP($A218,DSSV!$A$7:$R$65536,IN_DTK!J$5,0),""),"")</f>
        <v>0</v>
      </c>
      <c r="K218" s="245">
        <f>IF(ISNA(VLOOKUP($A218,DSSV!$A$7:$R$65536,IN_DTK!K$5,0))=FALSE,IF(K$8&lt;&gt;0,VLOOKUP($A218,DSSV!$A$7:$R$65536,IN_DTK!K$5,0),""),"")</f>
        <v>0</v>
      </c>
      <c r="L218" s="245">
        <f>IF(ISNA(VLOOKUP($A218,DSSV!$A$7:$R$65536,IN_DTK!L$5,0))=FALSE,IF(L$8&lt;&gt;0,VLOOKUP($A218,DSSV!$A$7:$R$65536,IN_DTK!L$5,0),""),"")</f>
        <v>0</v>
      </c>
      <c r="M218" s="245">
        <f>IF(ISNA(VLOOKUP($A218,DSSV!$A$7:$R$65536,IN_DTK!M$5,0))=FALSE,IF(M$8&lt;&gt;0,VLOOKUP($A218,DSSV!$A$7:$R$65536,IN_DTK!M$5,0),""),"")</f>
        <v>0</v>
      </c>
      <c r="N218" s="245">
        <f>IF(ISNA(VLOOKUP($A218,DSSV!$A$7:$R$65536,IN_DTK!N$5,0))=FALSE,IF(N$8&lt;&gt;0,VLOOKUP($A218,DSSV!$A$7:$R$65536,IN_DTK!N$5,0),""),"")</f>
        <v>0</v>
      </c>
      <c r="O218" s="245">
        <f>IF(ISNA(VLOOKUP($A218,DSSV!$A$7:$R$65536,IN_DTK!O$5,0))=FALSE,IF(O$8&lt;&gt;0,VLOOKUP($A218,DSSV!$A$7:$R$65536,IN_DTK!O$5,0),""),"")</f>
        <v>0</v>
      </c>
      <c r="P218" s="245">
        <f>IF(ISNA(VLOOKUP($A218,DSSV!$A$7:$R$65536,IN_DTK!P$5,0))=FALSE,IF(P$8&lt;&gt;0,VLOOKUP($A218,DSSV!$A$7:$R$65536,IN_DTK!P$5,0),""),"")</f>
        <v>0</v>
      </c>
      <c r="Q218" s="246">
        <f>IF(ISNA(VLOOKUP($A218,DSSV!$A$7:$R$65536,IN_DTK!Q$5,0))=FALSE,VLOOKUP($A218,DSSV!$A$7:$R$65536,IN_DTK!Q$5,0),"")</f>
        <v>0</v>
      </c>
      <c r="R218" s="237" t="str">
        <f>IF(ISNA(VLOOKUP($A218,DSSV!$A$7:$R$65536,IN_DTK!R$5,0))=FALSE,VLOOKUP($A218,DSSV!$A$7:$R$65536,IN_DTK!R$5,0),"")</f>
        <v>Không</v>
      </c>
      <c r="S218" s="247" t="str">
        <f>IF(ISNA(VLOOKUP($A218,DSSV!$A$7:$R$65536,IN_DTK!S$5,0))=FALSE,VLOOKUP($A218,DSSV!$A$7:$R$65536,IN_DTK!S$5,0),"")</f>
        <v>Nợ LP</v>
      </c>
    </row>
    <row r="219" spans="1:19" s="213" customFormat="1" ht="20.25" customHeight="1">
      <c r="A219" s="211">
        <v>211</v>
      </c>
      <c r="B219" s="240">
        <f>--SUBTOTAL(2,C$6:C219)</f>
        <v>211</v>
      </c>
      <c r="C219" s="214">
        <f>IF(ISNA(VLOOKUP($A219,DSSV!$A$7:$R$65536,IN_DTK!C$5,0))=FALSE,VLOOKUP($A219,DSSV!$A$7:$R$65536,IN_DTK!C$5,0),"")</f>
        <v>2021728238</v>
      </c>
      <c r="D219" s="243" t="str">
        <f>IF(ISNA(VLOOKUP($A219,DSSV!$A$7:$R$65536,IN_DTK!D$5,0))=FALSE,VLOOKUP($A219,DSSV!$A$7:$R$65536,IN_DTK!D$5,0),"")</f>
        <v>Huỳnh Ngọc</v>
      </c>
      <c r="E219" s="244" t="str">
        <f>IF(ISNA(VLOOKUP($A219,DSSV!$A$7:$R$65536,IN_DTK!E$5,0))=FALSE,VLOOKUP($A219,DSSV!$A$7:$R$65536,IN_DTK!E$5,0),"")</f>
        <v>Thành</v>
      </c>
      <c r="F219" s="249" t="str">
        <f>IF(ISNA(VLOOKUP($A219,DSSV!$A$7:$R$65536,IN_DTK!F$5,0))=FALSE,VLOOKUP($A219,DSSV!$A$7:$R$65536,IN_DTK!F$5,0),"")</f>
        <v>MTH 101 W</v>
      </c>
      <c r="G219" s="249" t="str">
        <f>IF(ISNA(VLOOKUP($A219,DSSV!$A$7:$R$65536,IN_DTK!G$5,0))=FALSE,VLOOKUP($A219,DSSV!$A$7:$R$65536,IN_DTK!G$5,0),"")</f>
        <v>K20PSU-DLK</v>
      </c>
      <c r="H219" s="245">
        <f>IF(ISNA(VLOOKUP($A219,DSSV!$A$7:$R$65536,IN_DTK!H$5,0))=FALSE,IF(H$8&lt;&gt;0,VLOOKUP($A219,DSSV!$A$7:$R$65536,IN_DTK!H$5,0),""),"")</f>
        <v>0</v>
      </c>
      <c r="I219" s="245">
        <f>IF(ISNA(VLOOKUP($A219,DSSV!$A$7:$R$65536,IN_DTK!I$5,0))=FALSE,IF(I$8&lt;&gt;0,VLOOKUP($A219,DSSV!$A$7:$R$65536,IN_DTK!I$5,0),""),"")</f>
        <v>0</v>
      </c>
      <c r="J219" s="245">
        <f>IF(ISNA(VLOOKUP($A219,DSSV!$A$7:$R$65536,IN_DTK!J$5,0))=FALSE,IF(J$8&lt;&gt;0,VLOOKUP($A219,DSSV!$A$7:$R$65536,IN_DTK!J$5,0),""),"")</f>
        <v>0</v>
      </c>
      <c r="K219" s="245">
        <f>IF(ISNA(VLOOKUP($A219,DSSV!$A$7:$R$65536,IN_DTK!K$5,0))=FALSE,IF(K$8&lt;&gt;0,VLOOKUP($A219,DSSV!$A$7:$R$65536,IN_DTK!K$5,0),""),"")</f>
        <v>0</v>
      </c>
      <c r="L219" s="245">
        <f>IF(ISNA(VLOOKUP($A219,DSSV!$A$7:$R$65536,IN_DTK!L$5,0))=FALSE,IF(L$8&lt;&gt;0,VLOOKUP($A219,DSSV!$A$7:$R$65536,IN_DTK!L$5,0),""),"")</f>
        <v>0</v>
      </c>
      <c r="M219" s="245">
        <f>IF(ISNA(VLOOKUP($A219,DSSV!$A$7:$R$65536,IN_DTK!M$5,0))=FALSE,IF(M$8&lt;&gt;0,VLOOKUP($A219,DSSV!$A$7:$R$65536,IN_DTK!M$5,0),""),"")</f>
        <v>0</v>
      </c>
      <c r="N219" s="245">
        <f>IF(ISNA(VLOOKUP($A219,DSSV!$A$7:$R$65536,IN_DTK!N$5,0))=FALSE,IF(N$8&lt;&gt;0,VLOOKUP($A219,DSSV!$A$7:$R$65536,IN_DTK!N$5,0),""),"")</f>
        <v>0</v>
      </c>
      <c r="O219" s="245">
        <f>IF(ISNA(VLOOKUP($A219,DSSV!$A$7:$R$65536,IN_DTK!O$5,0))=FALSE,IF(O$8&lt;&gt;0,VLOOKUP($A219,DSSV!$A$7:$R$65536,IN_DTK!O$5,0),""),"")</f>
        <v>0</v>
      </c>
      <c r="P219" s="245">
        <f>IF(ISNA(VLOOKUP($A219,DSSV!$A$7:$R$65536,IN_DTK!P$5,0))=FALSE,IF(P$8&lt;&gt;0,VLOOKUP($A219,DSSV!$A$7:$R$65536,IN_DTK!P$5,0),""),"")</f>
        <v>0</v>
      </c>
      <c r="Q219" s="246">
        <f>IF(ISNA(VLOOKUP($A219,DSSV!$A$7:$R$65536,IN_DTK!Q$5,0))=FALSE,VLOOKUP($A219,DSSV!$A$7:$R$65536,IN_DTK!Q$5,0),"")</f>
        <v>0</v>
      </c>
      <c r="R219" s="237" t="str">
        <f>IF(ISNA(VLOOKUP($A219,DSSV!$A$7:$R$65536,IN_DTK!R$5,0))=FALSE,VLOOKUP($A219,DSSV!$A$7:$R$65536,IN_DTK!R$5,0),"")</f>
        <v>Không</v>
      </c>
      <c r="S219" s="247" t="str">
        <f>IF(ISNA(VLOOKUP($A219,DSSV!$A$7:$R$65536,IN_DTK!S$5,0))=FALSE,VLOOKUP($A219,DSSV!$A$7:$R$65536,IN_DTK!S$5,0),"")</f>
        <v>Nợ LP</v>
      </c>
    </row>
    <row r="220" spans="1:19" s="213" customFormat="1" ht="20.25" customHeight="1">
      <c r="A220" s="211">
        <v>212</v>
      </c>
      <c r="B220" s="240">
        <f>--SUBTOTAL(2,C$6:C220)</f>
        <v>212</v>
      </c>
      <c r="C220" s="214">
        <f>IF(ISNA(VLOOKUP($A220,DSSV!$A$7:$R$65536,IN_DTK!C$5,0))=FALSE,VLOOKUP($A220,DSSV!$A$7:$R$65536,IN_DTK!C$5,0),"")</f>
        <v>2020712772</v>
      </c>
      <c r="D220" s="243" t="str">
        <f>IF(ISNA(VLOOKUP($A220,DSSV!$A$7:$R$65536,IN_DTK!D$5,0))=FALSE,VLOOKUP($A220,DSSV!$A$7:$R$65536,IN_DTK!D$5,0),"")</f>
        <v>Lê Tiến</v>
      </c>
      <c r="E220" s="244" t="str">
        <f>IF(ISNA(VLOOKUP($A220,DSSV!$A$7:$R$65536,IN_DTK!E$5,0))=FALSE,VLOOKUP($A220,DSSV!$A$7:$R$65536,IN_DTK!E$5,0),"")</f>
        <v>Thành</v>
      </c>
      <c r="F220" s="249" t="str">
        <f>IF(ISNA(VLOOKUP($A220,DSSV!$A$7:$R$65536,IN_DTK!F$5,0))=FALSE,VLOOKUP($A220,DSSV!$A$7:$R$65536,IN_DTK!F$5,0),"")</f>
        <v>MTH 101 C</v>
      </c>
      <c r="G220" s="249" t="str">
        <f>IF(ISNA(VLOOKUP($A220,DSSV!$A$7:$R$65536,IN_DTK!G$5,0))=FALSE,VLOOKUP($A220,DSSV!$A$7:$R$65536,IN_DTK!G$5,0),"")</f>
        <v>K20DLK</v>
      </c>
      <c r="H220" s="245">
        <f>IF(ISNA(VLOOKUP($A220,DSSV!$A$7:$R$65536,IN_DTK!H$5,0))=FALSE,IF(H$8&lt;&gt;0,VLOOKUP($A220,DSSV!$A$7:$R$65536,IN_DTK!H$5,0),""),"")</f>
        <v>0</v>
      </c>
      <c r="I220" s="245">
        <f>IF(ISNA(VLOOKUP($A220,DSSV!$A$7:$R$65536,IN_DTK!I$5,0))=FALSE,IF(I$8&lt;&gt;0,VLOOKUP($A220,DSSV!$A$7:$R$65536,IN_DTK!I$5,0),""),"")</f>
        <v>0</v>
      </c>
      <c r="J220" s="245">
        <f>IF(ISNA(VLOOKUP($A220,DSSV!$A$7:$R$65536,IN_DTK!J$5,0))=FALSE,IF(J$8&lt;&gt;0,VLOOKUP($A220,DSSV!$A$7:$R$65536,IN_DTK!J$5,0),""),"")</f>
        <v>0</v>
      </c>
      <c r="K220" s="245">
        <f>IF(ISNA(VLOOKUP($A220,DSSV!$A$7:$R$65536,IN_DTK!K$5,0))=FALSE,IF(K$8&lt;&gt;0,VLOOKUP($A220,DSSV!$A$7:$R$65536,IN_DTK!K$5,0),""),"")</f>
        <v>0</v>
      </c>
      <c r="L220" s="245">
        <f>IF(ISNA(VLOOKUP($A220,DSSV!$A$7:$R$65536,IN_DTK!L$5,0))=FALSE,IF(L$8&lt;&gt;0,VLOOKUP($A220,DSSV!$A$7:$R$65536,IN_DTK!L$5,0),""),"")</f>
        <v>0</v>
      </c>
      <c r="M220" s="245">
        <f>IF(ISNA(VLOOKUP($A220,DSSV!$A$7:$R$65536,IN_DTK!M$5,0))=FALSE,IF(M$8&lt;&gt;0,VLOOKUP($A220,DSSV!$A$7:$R$65536,IN_DTK!M$5,0),""),"")</f>
        <v>0</v>
      </c>
      <c r="N220" s="245">
        <f>IF(ISNA(VLOOKUP($A220,DSSV!$A$7:$R$65536,IN_DTK!N$5,0))=FALSE,IF(N$8&lt;&gt;0,VLOOKUP($A220,DSSV!$A$7:$R$65536,IN_DTK!N$5,0),""),"")</f>
        <v>0</v>
      </c>
      <c r="O220" s="245">
        <f>IF(ISNA(VLOOKUP($A220,DSSV!$A$7:$R$65536,IN_DTK!O$5,0))=FALSE,IF(O$8&lt;&gt;0,VLOOKUP($A220,DSSV!$A$7:$R$65536,IN_DTK!O$5,0),""),"")</f>
        <v>0</v>
      </c>
      <c r="P220" s="245">
        <f>IF(ISNA(VLOOKUP($A220,DSSV!$A$7:$R$65536,IN_DTK!P$5,0))=FALSE,IF(P$8&lt;&gt;0,VLOOKUP($A220,DSSV!$A$7:$R$65536,IN_DTK!P$5,0),""),"")</f>
        <v>0</v>
      </c>
      <c r="Q220" s="246">
        <f>IF(ISNA(VLOOKUP($A220,DSSV!$A$7:$R$65536,IN_DTK!Q$5,0))=FALSE,VLOOKUP($A220,DSSV!$A$7:$R$65536,IN_DTK!Q$5,0),"")</f>
        <v>0</v>
      </c>
      <c r="R220" s="237" t="str">
        <f>IF(ISNA(VLOOKUP($A220,DSSV!$A$7:$R$65536,IN_DTK!R$5,0))=FALSE,VLOOKUP($A220,DSSV!$A$7:$R$65536,IN_DTK!R$5,0),"")</f>
        <v>Không</v>
      </c>
      <c r="S220" s="247">
        <f>IF(ISNA(VLOOKUP($A220,DSSV!$A$7:$R$65536,IN_DTK!S$5,0))=FALSE,VLOOKUP($A220,DSSV!$A$7:$R$65536,IN_DTK!S$5,0),"")</f>
        <v>0</v>
      </c>
    </row>
    <row r="221" spans="1:19" s="213" customFormat="1" ht="20.25" customHeight="1">
      <c r="A221" s="211">
        <v>213</v>
      </c>
      <c r="B221" s="240">
        <f>--SUBTOTAL(2,C$6:C221)</f>
        <v>213</v>
      </c>
      <c r="C221" s="214">
        <f>IF(ISNA(VLOOKUP($A221,DSSV!$A$7:$R$65536,IN_DTK!C$5,0))=FALSE,VLOOKUP($A221,DSSV!$A$7:$R$65536,IN_DTK!C$5,0),"")</f>
        <v>2021214418</v>
      </c>
      <c r="D221" s="243" t="str">
        <f>IF(ISNA(VLOOKUP($A221,DSSV!$A$7:$R$65536,IN_DTK!D$5,0))=FALSE,VLOOKUP($A221,DSSV!$A$7:$R$65536,IN_DTK!D$5,0),"")</f>
        <v>Nguyễn Tiến</v>
      </c>
      <c r="E221" s="244" t="str">
        <f>IF(ISNA(VLOOKUP($A221,DSSV!$A$7:$R$65536,IN_DTK!E$5,0))=FALSE,VLOOKUP($A221,DSSV!$A$7:$R$65536,IN_DTK!E$5,0),"")</f>
        <v>Thành</v>
      </c>
      <c r="F221" s="249" t="str">
        <f>IF(ISNA(VLOOKUP($A221,DSSV!$A$7:$R$65536,IN_DTK!F$5,0))=FALSE,VLOOKUP($A221,DSSV!$A$7:$R$65536,IN_DTK!F$5,0),"")</f>
        <v>MTH 101 Y</v>
      </c>
      <c r="G221" s="249" t="str">
        <f>IF(ISNA(VLOOKUP($A221,DSSV!$A$7:$R$65536,IN_DTK!G$5,0))=FALSE,VLOOKUP($A221,DSSV!$A$7:$R$65536,IN_DTK!G$5,0),"")</f>
        <v>K20PSU-QTH</v>
      </c>
      <c r="H221" s="245">
        <f>IF(ISNA(VLOOKUP($A221,DSSV!$A$7:$R$65536,IN_DTK!H$5,0))=FALSE,IF(H$8&lt;&gt;0,VLOOKUP($A221,DSSV!$A$7:$R$65536,IN_DTK!H$5,0),""),"")</f>
        <v>0</v>
      </c>
      <c r="I221" s="245">
        <f>IF(ISNA(VLOOKUP($A221,DSSV!$A$7:$R$65536,IN_DTK!I$5,0))=FALSE,IF(I$8&lt;&gt;0,VLOOKUP($A221,DSSV!$A$7:$R$65536,IN_DTK!I$5,0),""),"")</f>
        <v>0</v>
      </c>
      <c r="J221" s="245">
        <f>IF(ISNA(VLOOKUP($A221,DSSV!$A$7:$R$65536,IN_DTK!J$5,0))=FALSE,IF(J$8&lt;&gt;0,VLOOKUP($A221,DSSV!$A$7:$R$65536,IN_DTK!J$5,0),""),"")</f>
        <v>0</v>
      </c>
      <c r="K221" s="245">
        <f>IF(ISNA(VLOOKUP($A221,DSSV!$A$7:$R$65536,IN_DTK!K$5,0))=FALSE,IF(K$8&lt;&gt;0,VLOOKUP($A221,DSSV!$A$7:$R$65536,IN_DTK!K$5,0),""),"")</f>
        <v>0</v>
      </c>
      <c r="L221" s="245">
        <f>IF(ISNA(VLOOKUP($A221,DSSV!$A$7:$R$65536,IN_DTK!L$5,0))=FALSE,IF(L$8&lt;&gt;0,VLOOKUP($A221,DSSV!$A$7:$R$65536,IN_DTK!L$5,0),""),"")</f>
        <v>0</v>
      </c>
      <c r="M221" s="245">
        <f>IF(ISNA(VLOOKUP($A221,DSSV!$A$7:$R$65536,IN_DTK!M$5,0))=FALSE,IF(M$8&lt;&gt;0,VLOOKUP($A221,DSSV!$A$7:$R$65536,IN_DTK!M$5,0),""),"")</f>
        <v>0</v>
      </c>
      <c r="N221" s="245">
        <f>IF(ISNA(VLOOKUP($A221,DSSV!$A$7:$R$65536,IN_DTK!N$5,0))=FALSE,IF(N$8&lt;&gt;0,VLOOKUP($A221,DSSV!$A$7:$R$65536,IN_DTK!N$5,0),""),"")</f>
        <v>0</v>
      </c>
      <c r="O221" s="245">
        <f>IF(ISNA(VLOOKUP($A221,DSSV!$A$7:$R$65536,IN_DTK!O$5,0))=FALSE,IF(O$8&lt;&gt;0,VLOOKUP($A221,DSSV!$A$7:$R$65536,IN_DTK!O$5,0),""),"")</f>
        <v>0</v>
      </c>
      <c r="P221" s="245">
        <f>IF(ISNA(VLOOKUP($A221,DSSV!$A$7:$R$65536,IN_DTK!P$5,0))=FALSE,IF(P$8&lt;&gt;0,VLOOKUP($A221,DSSV!$A$7:$R$65536,IN_DTK!P$5,0),""),"")</f>
        <v>0</v>
      </c>
      <c r="Q221" s="246">
        <f>IF(ISNA(VLOOKUP($A221,DSSV!$A$7:$R$65536,IN_DTK!Q$5,0))=FALSE,VLOOKUP($A221,DSSV!$A$7:$R$65536,IN_DTK!Q$5,0),"")</f>
        <v>0</v>
      </c>
      <c r="R221" s="237" t="str">
        <f>IF(ISNA(VLOOKUP($A221,DSSV!$A$7:$R$65536,IN_DTK!R$5,0))=FALSE,VLOOKUP($A221,DSSV!$A$7:$R$65536,IN_DTK!R$5,0),"")</f>
        <v>Không</v>
      </c>
      <c r="S221" s="247">
        <f>IF(ISNA(VLOOKUP($A221,DSSV!$A$7:$R$65536,IN_DTK!S$5,0))=FALSE,VLOOKUP($A221,DSSV!$A$7:$R$65536,IN_DTK!S$5,0),"")</f>
        <v>0</v>
      </c>
    </row>
    <row r="222" spans="1:19" s="213" customFormat="1" ht="20.25" customHeight="1">
      <c r="A222" s="211">
        <v>214</v>
      </c>
      <c r="B222" s="240">
        <f>--SUBTOTAL(2,C$6:C222)</f>
        <v>214</v>
      </c>
      <c r="C222" s="214">
        <f>IF(ISNA(VLOOKUP($A222,DSSV!$A$7:$R$65536,IN_DTK!C$5,0))=FALSE,VLOOKUP($A222,DSSV!$A$7:$R$65536,IN_DTK!C$5,0),"")</f>
        <v>2021713772</v>
      </c>
      <c r="D222" s="243" t="str">
        <f>IF(ISNA(VLOOKUP($A222,DSSV!$A$7:$R$65536,IN_DTK!D$5,0))=FALSE,VLOOKUP($A222,DSSV!$A$7:$R$65536,IN_DTK!D$5,0),"")</f>
        <v>Nguyễn Văn</v>
      </c>
      <c r="E222" s="244" t="str">
        <f>IF(ISNA(VLOOKUP($A222,DSSV!$A$7:$R$65536,IN_DTK!E$5,0))=FALSE,VLOOKUP($A222,DSSV!$A$7:$R$65536,IN_DTK!E$5,0),"")</f>
        <v>Thạnh</v>
      </c>
      <c r="F222" s="249" t="str">
        <f>IF(ISNA(VLOOKUP($A222,DSSV!$A$7:$R$65536,IN_DTK!F$5,0))=FALSE,VLOOKUP($A222,DSSV!$A$7:$R$65536,IN_DTK!F$5,0),"")</f>
        <v>MTH 101 C</v>
      </c>
      <c r="G222" s="249" t="str">
        <f>IF(ISNA(VLOOKUP($A222,DSSV!$A$7:$R$65536,IN_DTK!G$5,0))=FALSE,VLOOKUP($A222,DSSV!$A$7:$R$65536,IN_DTK!G$5,0),"")</f>
        <v>K20DLK</v>
      </c>
      <c r="H222" s="245">
        <f>IF(ISNA(VLOOKUP($A222,DSSV!$A$7:$R$65536,IN_DTK!H$5,0))=FALSE,IF(H$8&lt;&gt;0,VLOOKUP($A222,DSSV!$A$7:$R$65536,IN_DTK!H$5,0),""),"")</f>
        <v>0</v>
      </c>
      <c r="I222" s="245">
        <f>IF(ISNA(VLOOKUP($A222,DSSV!$A$7:$R$65536,IN_DTK!I$5,0))=FALSE,IF(I$8&lt;&gt;0,VLOOKUP($A222,DSSV!$A$7:$R$65536,IN_DTK!I$5,0),""),"")</f>
        <v>0</v>
      </c>
      <c r="J222" s="245">
        <f>IF(ISNA(VLOOKUP($A222,DSSV!$A$7:$R$65536,IN_DTK!J$5,0))=FALSE,IF(J$8&lt;&gt;0,VLOOKUP($A222,DSSV!$A$7:$R$65536,IN_DTK!J$5,0),""),"")</f>
        <v>0</v>
      </c>
      <c r="K222" s="245">
        <f>IF(ISNA(VLOOKUP($A222,DSSV!$A$7:$R$65536,IN_DTK!K$5,0))=FALSE,IF(K$8&lt;&gt;0,VLOOKUP($A222,DSSV!$A$7:$R$65536,IN_DTK!K$5,0),""),"")</f>
        <v>0</v>
      </c>
      <c r="L222" s="245">
        <f>IF(ISNA(VLOOKUP($A222,DSSV!$A$7:$R$65536,IN_DTK!L$5,0))=FALSE,IF(L$8&lt;&gt;0,VLOOKUP($A222,DSSV!$A$7:$R$65536,IN_DTK!L$5,0),""),"")</f>
        <v>0</v>
      </c>
      <c r="M222" s="245">
        <f>IF(ISNA(VLOOKUP($A222,DSSV!$A$7:$R$65536,IN_DTK!M$5,0))=FALSE,IF(M$8&lt;&gt;0,VLOOKUP($A222,DSSV!$A$7:$R$65536,IN_DTK!M$5,0),""),"")</f>
        <v>0</v>
      </c>
      <c r="N222" s="245">
        <f>IF(ISNA(VLOOKUP($A222,DSSV!$A$7:$R$65536,IN_DTK!N$5,0))=FALSE,IF(N$8&lt;&gt;0,VLOOKUP($A222,DSSV!$A$7:$R$65536,IN_DTK!N$5,0),""),"")</f>
        <v>0</v>
      </c>
      <c r="O222" s="245">
        <f>IF(ISNA(VLOOKUP($A222,DSSV!$A$7:$R$65536,IN_DTK!O$5,0))=FALSE,IF(O$8&lt;&gt;0,VLOOKUP($A222,DSSV!$A$7:$R$65536,IN_DTK!O$5,0),""),"")</f>
        <v>0</v>
      </c>
      <c r="P222" s="245">
        <f>IF(ISNA(VLOOKUP($A222,DSSV!$A$7:$R$65536,IN_DTK!P$5,0))=FALSE,IF(P$8&lt;&gt;0,VLOOKUP($A222,DSSV!$A$7:$R$65536,IN_DTK!P$5,0),""),"")</f>
        <v>0</v>
      </c>
      <c r="Q222" s="246">
        <f>IF(ISNA(VLOOKUP($A222,DSSV!$A$7:$R$65536,IN_DTK!Q$5,0))=FALSE,VLOOKUP($A222,DSSV!$A$7:$R$65536,IN_DTK!Q$5,0),"")</f>
        <v>0</v>
      </c>
      <c r="R222" s="237" t="str">
        <f>IF(ISNA(VLOOKUP($A222,DSSV!$A$7:$R$65536,IN_DTK!R$5,0))=FALSE,VLOOKUP($A222,DSSV!$A$7:$R$65536,IN_DTK!R$5,0),"")</f>
        <v>Không</v>
      </c>
      <c r="S222" s="247">
        <f>IF(ISNA(VLOOKUP($A222,DSSV!$A$7:$R$65536,IN_DTK!S$5,0))=FALSE,VLOOKUP($A222,DSSV!$A$7:$R$65536,IN_DTK!S$5,0),"")</f>
        <v>0</v>
      </c>
    </row>
    <row r="223" spans="1:19" s="213" customFormat="1" ht="20.25" customHeight="1">
      <c r="A223" s="211">
        <v>215</v>
      </c>
      <c r="B223" s="240">
        <f>--SUBTOTAL(2,C$6:C223)</f>
        <v>215</v>
      </c>
      <c r="C223" s="214">
        <f>IF(ISNA(VLOOKUP($A223,DSSV!$A$7:$R$65536,IN_DTK!C$5,0))=FALSE,VLOOKUP($A223,DSSV!$A$7:$R$65536,IN_DTK!C$5,0),"")</f>
        <v>2020726827</v>
      </c>
      <c r="D223" s="243" t="str">
        <f>IF(ISNA(VLOOKUP($A223,DSSV!$A$7:$R$65536,IN_DTK!D$5,0))=FALSE,VLOOKUP($A223,DSSV!$A$7:$R$65536,IN_DTK!D$5,0),"")</f>
        <v>Doãn Hoàng Phương</v>
      </c>
      <c r="E223" s="244" t="str">
        <f>IF(ISNA(VLOOKUP($A223,DSSV!$A$7:$R$65536,IN_DTK!E$5,0))=FALSE,VLOOKUP($A223,DSSV!$A$7:$R$65536,IN_DTK!E$5,0),"")</f>
        <v>Thảo</v>
      </c>
      <c r="F223" s="249" t="str">
        <f>IF(ISNA(VLOOKUP($A223,DSSV!$A$7:$R$65536,IN_DTK!F$5,0))=FALSE,VLOOKUP($A223,DSSV!$A$7:$R$65536,IN_DTK!F$5,0),"")</f>
        <v>MTH 101 C</v>
      </c>
      <c r="G223" s="249" t="str">
        <f>IF(ISNA(VLOOKUP($A223,DSSV!$A$7:$R$65536,IN_DTK!G$5,0))=FALSE,VLOOKUP($A223,DSSV!$A$7:$R$65536,IN_DTK!G$5,0),"")</f>
        <v>K20DLK</v>
      </c>
      <c r="H223" s="245">
        <f>IF(ISNA(VLOOKUP($A223,DSSV!$A$7:$R$65536,IN_DTK!H$5,0))=FALSE,IF(H$8&lt;&gt;0,VLOOKUP($A223,DSSV!$A$7:$R$65536,IN_DTK!H$5,0),""),"")</f>
        <v>0</v>
      </c>
      <c r="I223" s="245">
        <f>IF(ISNA(VLOOKUP($A223,DSSV!$A$7:$R$65536,IN_DTK!I$5,0))=FALSE,IF(I$8&lt;&gt;0,VLOOKUP($A223,DSSV!$A$7:$R$65536,IN_DTK!I$5,0),""),"")</f>
        <v>0</v>
      </c>
      <c r="J223" s="245">
        <f>IF(ISNA(VLOOKUP($A223,DSSV!$A$7:$R$65536,IN_DTK!J$5,0))=FALSE,IF(J$8&lt;&gt;0,VLOOKUP($A223,DSSV!$A$7:$R$65536,IN_DTK!J$5,0),""),"")</f>
        <v>0</v>
      </c>
      <c r="K223" s="245">
        <f>IF(ISNA(VLOOKUP($A223,DSSV!$A$7:$R$65536,IN_DTK!K$5,0))=FALSE,IF(K$8&lt;&gt;0,VLOOKUP($A223,DSSV!$A$7:$R$65536,IN_DTK!K$5,0),""),"")</f>
        <v>0</v>
      </c>
      <c r="L223" s="245">
        <f>IF(ISNA(VLOOKUP($A223,DSSV!$A$7:$R$65536,IN_DTK!L$5,0))=FALSE,IF(L$8&lt;&gt;0,VLOOKUP($A223,DSSV!$A$7:$R$65536,IN_DTK!L$5,0),""),"")</f>
        <v>0</v>
      </c>
      <c r="M223" s="245">
        <f>IF(ISNA(VLOOKUP($A223,DSSV!$A$7:$R$65536,IN_DTK!M$5,0))=FALSE,IF(M$8&lt;&gt;0,VLOOKUP($A223,DSSV!$A$7:$R$65536,IN_DTK!M$5,0),""),"")</f>
        <v>0</v>
      </c>
      <c r="N223" s="245">
        <f>IF(ISNA(VLOOKUP($A223,DSSV!$A$7:$R$65536,IN_DTK!N$5,0))=FALSE,IF(N$8&lt;&gt;0,VLOOKUP($A223,DSSV!$A$7:$R$65536,IN_DTK!N$5,0),""),"")</f>
        <v>0</v>
      </c>
      <c r="O223" s="245">
        <f>IF(ISNA(VLOOKUP($A223,DSSV!$A$7:$R$65536,IN_DTK!O$5,0))=FALSE,IF(O$8&lt;&gt;0,VLOOKUP($A223,DSSV!$A$7:$R$65536,IN_DTK!O$5,0),""),"")</f>
        <v>0</v>
      </c>
      <c r="P223" s="245">
        <f>IF(ISNA(VLOOKUP($A223,DSSV!$A$7:$R$65536,IN_DTK!P$5,0))=FALSE,IF(P$8&lt;&gt;0,VLOOKUP($A223,DSSV!$A$7:$R$65536,IN_DTK!P$5,0),""),"")</f>
        <v>0</v>
      </c>
      <c r="Q223" s="246">
        <f>IF(ISNA(VLOOKUP($A223,DSSV!$A$7:$R$65536,IN_DTK!Q$5,0))=FALSE,VLOOKUP($A223,DSSV!$A$7:$R$65536,IN_DTK!Q$5,0),"")</f>
        <v>0</v>
      </c>
      <c r="R223" s="237" t="str">
        <f>IF(ISNA(VLOOKUP($A223,DSSV!$A$7:$R$65536,IN_DTK!R$5,0))=FALSE,VLOOKUP($A223,DSSV!$A$7:$R$65536,IN_DTK!R$5,0),"")</f>
        <v>Không</v>
      </c>
      <c r="S223" s="247">
        <f>IF(ISNA(VLOOKUP($A223,DSSV!$A$7:$R$65536,IN_DTK!S$5,0))=FALSE,VLOOKUP($A223,DSSV!$A$7:$R$65536,IN_DTK!S$5,0),"")</f>
        <v>0</v>
      </c>
    </row>
    <row r="224" spans="1:19" s="213" customFormat="1" ht="20.25" customHeight="1">
      <c r="A224" s="211">
        <v>216</v>
      </c>
      <c r="B224" s="240">
        <f>--SUBTOTAL(2,C$6:C224)</f>
        <v>216</v>
      </c>
      <c r="C224" s="214">
        <f>IF(ISNA(VLOOKUP($A224,DSSV!$A$7:$R$65536,IN_DTK!C$5,0))=FALSE,VLOOKUP($A224,DSSV!$A$7:$R$65536,IN_DTK!C$5,0),"")</f>
        <v>2020217348</v>
      </c>
      <c r="D224" s="243" t="str">
        <f>IF(ISNA(VLOOKUP($A224,DSSV!$A$7:$R$65536,IN_DTK!D$5,0))=FALSE,VLOOKUP($A224,DSSV!$A$7:$R$65536,IN_DTK!D$5,0),"")</f>
        <v>Huỳnh Thị Phương</v>
      </c>
      <c r="E224" s="244" t="str">
        <f>IF(ISNA(VLOOKUP($A224,DSSV!$A$7:$R$65536,IN_DTK!E$5,0))=FALSE,VLOOKUP($A224,DSSV!$A$7:$R$65536,IN_DTK!E$5,0),"")</f>
        <v>Thảo</v>
      </c>
      <c r="F224" s="249" t="str">
        <f>IF(ISNA(VLOOKUP($A224,DSSV!$A$7:$R$65536,IN_DTK!F$5,0))=FALSE,VLOOKUP($A224,DSSV!$A$7:$R$65536,IN_DTK!F$5,0),"")</f>
        <v>MTH 101 AC</v>
      </c>
      <c r="G224" s="249" t="str">
        <f>IF(ISNA(VLOOKUP($A224,DSSV!$A$7:$R$65536,IN_DTK!G$5,0))=FALSE,VLOOKUP($A224,DSSV!$A$7:$R$65536,IN_DTK!G$5,0),"")</f>
        <v>K20QTH</v>
      </c>
      <c r="H224" s="245">
        <f>IF(ISNA(VLOOKUP($A224,DSSV!$A$7:$R$65536,IN_DTK!H$5,0))=FALSE,IF(H$8&lt;&gt;0,VLOOKUP($A224,DSSV!$A$7:$R$65536,IN_DTK!H$5,0),""),"")</f>
        <v>0</v>
      </c>
      <c r="I224" s="245">
        <f>IF(ISNA(VLOOKUP($A224,DSSV!$A$7:$R$65536,IN_DTK!I$5,0))=FALSE,IF(I$8&lt;&gt;0,VLOOKUP($A224,DSSV!$A$7:$R$65536,IN_DTK!I$5,0),""),"")</f>
        <v>0</v>
      </c>
      <c r="J224" s="245">
        <f>IF(ISNA(VLOOKUP($A224,DSSV!$A$7:$R$65536,IN_DTK!J$5,0))=FALSE,IF(J$8&lt;&gt;0,VLOOKUP($A224,DSSV!$A$7:$R$65536,IN_DTK!J$5,0),""),"")</f>
        <v>0</v>
      </c>
      <c r="K224" s="245">
        <f>IF(ISNA(VLOOKUP($A224,DSSV!$A$7:$R$65536,IN_DTK!K$5,0))=FALSE,IF(K$8&lt;&gt;0,VLOOKUP($A224,DSSV!$A$7:$R$65536,IN_DTK!K$5,0),""),"")</f>
        <v>0</v>
      </c>
      <c r="L224" s="245">
        <f>IF(ISNA(VLOOKUP($A224,DSSV!$A$7:$R$65536,IN_DTK!L$5,0))=FALSE,IF(L$8&lt;&gt;0,VLOOKUP($A224,DSSV!$A$7:$R$65536,IN_DTK!L$5,0),""),"")</f>
        <v>0</v>
      </c>
      <c r="M224" s="245">
        <f>IF(ISNA(VLOOKUP($A224,DSSV!$A$7:$R$65536,IN_DTK!M$5,0))=FALSE,IF(M$8&lt;&gt;0,VLOOKUP($A224,DSSV!$A$7:$R$65536,IN_DTK!M$5,0),""),"")</f>
        <v>0</v>
      </c>
      <c r="N224" s="245">
        <f>IF(ISNA(VLOOKUP($A224,DSSV!$A$7:$R$65536,IN_DTK!N$5,0))=FALSE,IF(N$8&lt;&gt;0,VLOOKUP($A224,DSSV!$A$7:$R$65536,IN_DTK!N$5,0),""),"")</f>
        <v>0</v>
      </c>
      <c r="O224" s="245">
        <f>IF(ISNA(VLOOKUP($A224,DSSV!$A$7:$R$65536,IN_DTK!O$5,0))=FALSE,IF(O$8&lt;&gt;0,VLOOKUP($A224,DSSV!$A$7:$R$65536,IN_DTK!O$5,0),""),"")</f>
        <v>0</v>
      </c>
      <c r="P224" s="245">
        <f>IF(ISNA(VLOOKUP($A224,DSSV!$A$7:$R$65536,IN_DTK!P$5,0))=FALSE,IF(P$8&lt;&gt;0,VLOOKUP($A224,DSSV!$A$7:$R$65536,IN_DTK!P$5,0),""),"")</f>
        <v>0</v>
      </c>
      <c r="Q224" s="246">
        <f>IF(ISNA(VLOOKUP($A224,DSSV!$A$7:$R$65536,IN_DTK!Q$5,0))=FALSE,VLOOKUP($A224,DSSV!$A$7:$R$65536,IN_DTK!Q$5,0),"")</f>
        <v>0</v>
      </c>
      <c r="R224" s="237" t="str">
        <f>IF(ISNA(VLOOKUP($A224,DSSV!$A$7:$R$65536,IN_DTK!R$5,0))=FALSE,VLOOKUP($A224,DSSV!$A$7:$R$65536,IN_DTK!R$5,0),"")</f>
        <v>Không</v>
      </c>
      <c r="S224" s="247" t="str">
        <f>IF(ISNA(VLOOKUP($A224,DSSV!$A$7:$R$65536,IN_DTK!S$5,0))=FALSE,VLOOKUP($A224,DSSV!$A$7:$R$65536,IN_DTK!S$5,0),"")</f>
        <v>Nợ LP</v>
      </c>
    </row>
    <row r="225" spans="1:19" s="213" customFormat="1" ht="20.25" customHeight="1">
      <c r="A225" s="211">
        <v>217</v>
      </c>
      <c r="B225" s="240">
        <f>--SUBTOTAL(2,C$6:C225)</f>
        <v>217</v>
      </c>
      <c r="C225" s="214">
        <f>IF(ISNA(VLOOKUP($A225,DSSV!$A$7:$R$65536,IN_DTK!C$5,0))=FALSE,VLOOKUP($A225,DSSV!$A$7:$R$65536,IN_DTK!C$5,0),"")</f>
        <v>2020358270</v>
      </c>
      <c r="D225" s="243" t="str">
        <f>IF(ISNA(VLOOKUP($A225,DSSV!$A$7:$R$65536,IN_DTK!D$5,0))=FALSE,VLOOKUP($A225,DSSV!$A$7:$R$65536,IN_DTK!D$5,0),"")</f>
        <v>Lê Phương</v>
      </c>
      <c r="E225" s="244" t="str">
        <f>IF(ISNA(VLOOKUP($A225,DSSV!$A$7:$R$65536,IN_DTK!E$5,0))=FALSE,VLOOKUP($A225,DSSV!$A$7:$R$65536,IN_DTK!E$5,0),"")</f>
        <v>Thảo</v>
      </c>
      <c r="F225" s="249" t="str">
        <f>IF(ISNA(VLOOKUP($A225,DSSV!$A$7:$R$65536,IN_DTK!F$5,0))=FALSE,VLOOKUP($A225,DSSV!$A$7:$R$65536,IN_DTK!F$5,0),"")</f>
        <v>MTH 101 A</v>
      </c>
      <c r="G225" s="249" t="str">
        <f>IF(ISNA(VLOOKUP($A225,DSSV!$A$7:$R$65536,IN_DTK!G$5,0))=FALSE,VLOOKUP($A225,DSSV!$A$7:$R$65536,IN_DTK!G$5,0),"")</f>
        <v>1+1+2</v>
      </c>
      <c r="H225" s="245">
        <f>IF(ISNA(VLOOKUP($A225,DSSV!$A$7:$R$65536,IN_DTK!H$5,0))=FALSE,IF(H$8&lt;&gt;0,VLOOKUP($A225,DSSV!$A$7:$R$65536,IN_DTK!H$5,0),""),"")</f>
        <v>0</v>
      </c>
      <c r="I225" s="245">
        <f>IF(ISNA(VLOOKUP($A225,DSSV!$A$7:$R$65536,IN_DTK!I$5,0))=FALSE,IF(I$8&lt;&gt;0,VLOOKUP($A225,DSSV!$A$7:$R$65536,IN_DTK!I$5,0),""),"")</f>
        <v>0</v>
      </c>
      <c r="J225" s="245">
        <f>IF(ISNA(VLOOKUP($A225,DSSV!$A$7:$R$65536,IN_DTK!J$5,0))=FALSE,IF(J$8&lt;&gt;0,VLOOKUP($A225,DSSV!$A$7:$R$65536,IN_DTK!J$5,0),""),"")</f>
        <v>0</v>
      </c>
      <c r="K225" s="245">
        <f>IF(ISNA(VLOOKUP($A225,DSSV!$A$7:$R$65536,IN_DTK!K$5,0))=FALSE,IF(K$8&lt;&gt;0,VLOOKUP($A225,DSSV!$A$7:$R$65536,IN_DTK!K$5,0),""),"")</f>
        <v>0</v>
      </c>
      <c r="L225" s="245">
        <f>IF(ISNA(VLOOKUP($A225,DSSV!$A$7:$R$65536,IN_DTK!L$5,0))=FALSE,IF(L$8&lt;&gt;0,VLOOKUP($A225,DSSV!$A$7:$R$65536,IN_DTK!L$5,0),""),"")</f>
        <v>0</v>
      </c>
      <c r="M225" s="245">
        <f>IF(ISNA(VLOOKUP($A225,DSSV!$A$7:$R$65536,IN_DTK!M$5,0))=FALSE,IF(M$8&lt;&gt;0,VLOOKUP($A225,DSSV!$A$7:$R$65536,IN_DTK!M$5,0),""),"")</f>
        <v>0</v>
      </c>
      <c r="N225" s="245">
        <f>IF(ISNA(VLOOKUP($A225,DSSV!$A$7:$R$65536,IN_DTK!N$5,0))=FALSE,IF(N$8&lt;&gt;0,VLOOKUP($A225,DSSV!$A$7:$R$65536,IN_DTK!N$5,0),""),"")</f>
        <v>0</v>
      </c>
      <c r="O225" s="245">
        <f>IF(ISNA(VLOOKUP($A225,DSSV!$A$7:$R$65536,IN_DTK!O$5,0))=FALSE,IF(O$8&lt;&gt;0,VLOOKUP($A225,DSSV!$A$7:$R$65536,IN_DTK!O$5,0),""),"")</f>
        <v>0</v>
      </c>
      <c r="P225" s="245">
        <f>IF(ISNA(VLOOKUP($A225,DSSV!$A$7:$R$65536,IN_DTK!P$5,0))=FALSE,IF(P$8&lt;&gt;0,VLOOKUP($A225,DSSV!$A$7:$R$65536,IN_DTK!P$5,0),""),"")</f>
        <v>0</v>
      </c>
      <c r="Q225" s="246">
        <f>IF(ISNA(VLOOKUP($A225,DSSV!$A$7:$R$65536,IN_DTK!Q$5,0))=FALSE,VLOOKUP($A225,DSSV!$A$7:$R$65536,IN_DTK!Q$5,0),"")</f>
        <v>0</v>
      </c>
      <c r="R225" s="237" t="str">
        <f>IF(ISNA(VLOOKUP($A225,DSSV!$A$7:$R$65536,IN_DTK!R$5,0))=FALSE,VLOOKUP($A225,DSSV!$A$7:$R$65536,IN_DTK!R$5,0),"")</f>
        <v>Không</v>
      </c>
      <c r="S225" s="247" t="str">
        <f>IF(ISNA(VLOOKUP($A225,DSSV!$A$7:$R$65536,IN_DTK!S$5,0))=FALSE,VLOOKUP($A225,DSSV!$A$7:$R$65536,IN_DTK!S$5,0),"")</f>
        <v>Nợ LP</v>
      </c>
    </row>
    <row r="226" spans="1:19" s="213" customFormat="1" ht="20.25" customHeight="1">
      <c r="A226" s="211">
        <v>218</v>
      </c>
      <c r="B226" s="240">
        <f>--SUBTOTAL(2,C$6:C226)</f>
        <v>218</v>
      </c>
      <c r="C226" s="214">
        <f>IF(ISNA(VLOOKUP($A226,DSSV!$A$7:$R$65536,IN_DTK!C$5,0))=FALSE,VLOOKUP($A226,DSSV!$A$7:$R$65536,IN_DTK!C$5,0),"")</f>
        <v>2020714363</v>
      </c>
      <c r="D226" s="243" t="str">
        <f>IF(ISNA(VLOOKUP($A226,DSSV!$A$7:$R$65536,IN_DTK!D$5,0))=FALSE,VLOOKUP($A226,DSSV!$A$7:$R$65536,IN_DTK!D$5,0),"")</f>
        <v>Nguyễn Thị Hiền</v>
      </c>
      <c r="E226" s="244" t="str">
        <f>IF(ISNA(VLOOKUP($A226,DSSV!$A$7:$R$65536,IN_DTK!E$5,0))=FALSE,VLOOKUP($A226,DSSV!$A$7:$R$65536,IN_DTK!E$5,0),"")</f>
        <v>Thảo</v>
      </c>
      <c r="F226" s="249" t="str">
        <f>IF(ISNA(VLOOKUP($A226,DSSV!$A$7:$R$65536,IN_DTK!F$5,0))=FALSE,VLOOKUP($A226,DSSV!$A$7:$R$65536,IN_DTK!F$5,0),"")</f>
        <v>MTH 101 U</v>
      </c>
      <c r="G226" s="249" t="str">
        <f>IF(ISNA(VLOOKUP($A226,DSSV!$A$7:$R$65536,IN_DTK!G$5,0))=FALSE,VLOOKUP($A226,DSSV!$A$7:$R$65536,IN_DTK!G$5,0),"")</f>
        <v>K20PSU-DLK</v>
      </c>
      <c r="H226" s="245">
        <f>IF(ISNA(VLOOKUP($A226,DSSV!$A$7:$R$65536,IN_DTK!H$5,0))=FALSE,IF(H$8&lt;&gt;0,VLOOKUP($A226,DSSV!$A$7:$R$65536,IN_DTK!H$5,0),""),"")</f>
        <v>0</v>
      </c>
      <c r="I226" s="245">
        <f>IF(ISNA(VLOOKUP($A226,DSSV!$A$7:$R$65536,IN_DTK!I$5,0))=FALSE,IF(I$8&lt;&gt;0,VLOOKUP($A226,DSSV!$A$7:$R$65536,IN_DTK!I$5,0),""),"")</f>
        <v>0</v>
      </c>
      <c r="J226" s="245">
        <f>IF(ISNA(VLOOKUP($A226,DSSV!$A$7:$R$65536,IN_DTK!J$5,0))=FALSE,IF(J$8&lt;&gt;0,VLOOKUP($A226,DSSV!$A$7:$R$65536,IN_DTK!J$5,0),""),"")</f>
        <v>0</v>
      </c>
      <c r="K226" s="245">
        <f>IF(ISNA(VLOOKUP($A226,DSSV!$A$7:$R$65536,IN_DTK!K$5,0))=FALSE,IF(K$8&lt;&gt;0,VLOOKUP($A226,DSSV!$A$7:$R$65536,IN_DTK!K$5,0),""),"")</f>
        <v>0</v>
      </c>
      <c r="L226" s="245">
        <f>IF(ISNA(VLOOKUP($A226,DSSV!$A$7:$R$65536,IN_DTK!L$5,0))=FALSE,IF(L$8&lt;&gt;0,VLOOKUP($A226,DSSV!$A$7:$R$65536,IN_DTK!L$5,0),""),"")</f>
        <v>0</v>
      </c>
      <c r="M226" s="245">
        <f>IF(ISNA(VLOOKUP($A226,DSSV!$A$7:$R$65536,IN_DTK!M$5,0))=FALSE,IF(M$8&lt;&gt;0,VLOOKUP($A226,DSSV!$A$7:$R$65536,IN_DTK!M$5,0),""),"")</f>
        <v>0</v>
      </c>
      <c r="N226" s="245">
        <f>IF(ISNA(VLOOKUP($A226,DSSV!$A$7:$R$65536,IN_DTK!N$5,0))=FALSE,IF(N$8&lt;&gt;0,VLOOKUP($A226,DSSV!$A$7:$R$65536,IN_DTK!N$5,0),""),"")</f>
        <v>0</v>
      </c>
      <c r="O226" s="245">
        <f>IF(ISNA(VLOOKUP($A226,DSSV!$A$7:$R$65536,IN_DTK!O$5,0))=FALSE,IF(O$8&lt;&gt;0,VLOOKUP($A226,DSSV!$A$7:$R$65536,IN_DTK!O$5,0),""),"")</f>
        <v>0</v>
      </c>
      <c r="P226" s="245">
        <f>IF(ISNA(VLOOKUP($A226,DSSV!$A$7:$R$65536,IN_DTK!P$5,0))=FALSE,IF(P$8&lt;&gt;0,VLOOKUP($A226,DSSV!$A$7:$R$65536,IN_DTK!P$5,0),""),"")</f>
        <v>0</v>
      </c>
      <c r="Q226" s="246">
        <f>IF(ISNA(VLOOKUP($A226,DSSV!$A$7:$R$65536,IN_DTK!Q$5,0))=FALSE,VLOOKUP($A226,DSSV!$A$7:$R$65536,IN_DTK!Q$5,0),"")</f>
        <v>0</v>
      </c>
      <c r="R226" s="237" t="str">
        <f>IF(ISNA(VLOOKUP($A226,DSSV!$A$7:$R$65536,IN_DTK!R$5,0))=FALSE,VLOOKUP($A226,DSSV!$A$7:$R$65536,IN_DTK!R$5,0),"")</f>
        <v>Không</v>
      </c>
      <c r="S226" s="247" t="str">
        <f>IF(ISNA(VLOOKUP($A226,DSSV!$A$7:$R$65536,IN_DTK!S$5,0))=FALSE,VLOOKUP($A226,DSSV!$A$7:$R$65536,IN_DTK!S$5,0),"")</f>
        <v>Nợ LP</v>
      </c>
    </row>
    <row r="227" spans="1:19" s="213" customFormat="1" ht="20.25" customHeight="1">
      <c r="A227" s="211">
        <v>219</v>
      </c>
      <c r="B227" s="240">
        <f>--SUBTOTAL(2,C$6:C227)</f>
        <v>219</v>
      </c>
      <c r="C227" s="214">
        <f>IF(ISNA(VLOOKUP($A227,DSSV!$A$7:$R$65536,IN_DTK!C$5,0))=FALSE,VLOOKUP($A227,DSSV!$A$7:$R$65536,IN_DTK!C$5,0),"")</f>
        <v>2020267123</v>
      </c>
      <c r="D227" s="243" t="str">
        <f>IF(ISNA(VLOOKUP($A227,DSSV!$A$7:$R$65536,IN_DTK!D$5,0))=FALSE,VLOOKUP($A227,DSSV!$A$7:$R$65536,IN_DTK!D$5,0),"")</f>
        <v>Nguyễn Thị Thanh</v>
      </c>
      <c r="E227" s="244" t="str">
        <f>IF(ISNA(VLOOKUP($A227,DSSV!$A$7:$R$65536,IN_DTK!E$5,0))=FALSE,VLOOKUP($A227,DSSV!$A$7:$R$65536,IN_DTK!E$5,0),"")</f>
        <v>Thảo</v>
      </c>
      <c r="F227" s="249" t="str">
        <f>IF(ISNA(VLOOKUP($A227,DSSV!$A$7:$R$65536,IN_DTK!F$5,0))=FALSE,VLOOKUP($A227,DSSV!$A$7:$R$65536,IN_DTK!F$5,0),"")</f>
        <v>MTH 101 O</v>
      </c>
      <c r="G227" s="249" t="str">
        <f>IF(ISNA(VLOOKUP($A227,DSSV!$A$7:$R$65536,IN_DTK!G$5,0))=FALSE,VLOOKUP($A227,DSSV!$A$7:$R$65536,IN_DTK!G$5,0),"")</f>
        <v>K20KKT</v>
      </c>
      <c r="H227" s="245">
        <f>IF(ISNA(VLOOKUP($A227,DSSV!$A$7:$R$65536,IN_DTK!H$5,0))=FALSE,IF(H$8&lt;&gt;0,VLOOKUP($A227,DSSV!$A$7:$R$65536,IN_DTK!H$5,0),""),"")</f>
        <v>0</v>
      </c>
      <c r="I227" s="245">
        <f>IF(ISNA(VLOOKUP($A227,DSSV!$A$7:$R$65536,IN_DTK!I$5,0))=FALSE,IF(I$8&lt;&gt;0,VLOOKUP($A227,DSSV!$A$7:$R$65536,IN_DTK!I$5,0),""),"")</f>
        <v>0</v>
      </c>
      <c r="J227" s="245">
        <f>IF(ISNA(VLOOKUP($A227,DSSV!$A$7:$R$65536,IN_DTK!J$5,0))=FALSE,IF(J$8&lt;&gt;0,VLOOKUP($A227,DSSV!$A$7:$R$65536,IN_DTK!J$5,0),""),"")</f>
        <v>0</v>
      </c>
      <c r="K227" s="245">
        <f>IF(ISNA(VLOOKUP($A227,DSSV!$A$7:$R$65536,IN_DTK!K$5,0))=FALSE,IF(K$8&lt;&gt;0,VLOOKUP($A227,DSSV!$A$7:$R$65536,IN_DTK!K$5,0),""),"")</f>
        <v>0</v>
      </c>
      <c r="L227" s="245">
        <f>IF(ISNA(VLOOKUP($A227,DSSV!$A$7:$R$65536,IN_DTK!L$5,0))=FALSE,IF(L$8&lt;&gt;0,VLOOKUP($A227,DSSV!$A$7:$R$65536,IN_DTK!L$5,0),""),"")</f>
        <v>0</v>
      </c>
      <c r="M227" s="245">
        <f>IF(ISNA(VLOOKUP($A227,DSSV!$A$7:$R$65536,IN_DTK!M$5,0))=FALSE,IF(M$8&lt;&gt;0,VLOOKUP($A227,DSSV!$A$7:$R$65536,IN_DTK!M$5,0),""),"")</f>
        <v>0</v>
      </c>
      <c r="N227" s="245">
        <f>IF(ISNA(VLOOKUP($A227,DSSV!$A$7:$R$65536,IN_DTK!N$5,0))=FALSE,IF(N$8&lt;&gt;0,VLOOKUP($A227,DSSV!$A$7:$R$65536,IN_DTK!N$5,0),""),"")</f>
        <v>0</v>
      </c>
      <c r="O227" s="245">
        <f>IF(ISNA(VLOOKUP($A227,DSSV!$A$7:$R$65536,IN_DTK!O$5,0))=FALSE,IF(O$8&lt;&gt;0,VLOOKUP($A227,DSSV!$A$7:$R$65536,IN_DTK!O$5,0),""),"")</f>
        <v>0</v>
      </c>
      <c r="P227" s="245">
        <f>IF(ISNA(VLOOKUP($A227,DSSV!$A$7:$R$65536,IN_DTK!P$5,0))=FALSE,IF(P$8&lt;&gt;0,VLOOKUP($A227,DSSV!$A$7:$R$65536,IN_DTK!P$5,0),""),"")</f>
        <v>0</v>
      </c>
      <c r="Q227" s="246">
        <f>IF(ISNA(VLOOKUP($A227,DSSV!$A$7:$R$65536,IN_DTK!Q$5,0))=FALSE,VLOOKUP($A227,DSSV!$A$7:$R$65536,IN_DTK!Q$5,0),"")</f>
        <v>0</v>
      </c>
      <c r="R227" s="237" t="str">
        <f>IF(ISNA(VLOOKUP($A227,DSSV!$A$7:$R$65536,IN_DTK!R$5,0))=FALSE,VLOOKUP($A227,DSSV!$A$7:$R$65536,IN_DTK!R$5,0),"")</f>
        <v>Không</v>
      </c>
      <c r="S227" s="247">
        <f>IF(ISNA(VLOOKUP($A227,DSSV!$A$7:$R$65536,IN_DTK!S$5,0))=FALSE,VLOOKUP($A227,DSSV!$A$7:$R$65536,IN_DTK!S$5,0),"")</f>
        <v>0</v>
      </c>
    </row>
    <row r="228" spans="1:19" s="213" customFormat="1" ht="20.25" customHeight="1">
      <c r="A228" s="211">
        <v>220</v>
      </c>
      <c r="B228" s="240">
        <f>--SUBTOTAL(2,C$6:C228)</f>
        <v>220</v>
      </c>
      <c r="C228" s="214">
        <f>IF(ISNA(VLOOKUP($A228,DSSV!$A$7:$R$65536,IN_DTK!C$5,0))=FALSE,VLOOKUP($A228,DSSV!$A$7:$R$65536,IN_DTK!C$5,0),"")</f>
        <v>2020218371</v>
      </c>
      <c r="D228" s="243" t="str">
        <f>IF(ISNA(VLOOKUP($A228,DSSV!$A$7:$R$65536,IN_DTK!D$5,0))=FALSE,VLOOKUP($A228,DSSV!$A$7:$R$65536,IN_DTK!D$5,0),"")</f>
        <v>Phan Phương</v>
      </c>
      <c r="E228" s="244" t="str">
        <f>IF(ISNA(VLOOKUP($A228,DSSV!$A$7:$R$65536,IN_DTK!E$5,0))=FALSE,VLOOKUP($A228,DSSV!$A$7:$R$65536,IN_DTK!E$5,0),"")</f>
        <v>Thảo</v>
      </c>
      <c r="F228" s="249" t="str">
        <f>IF(ISNA(VLOOKUP($A228,DSSV!$A$7:$R$65536,IN_DTK!F$5,0))=FALSE,VLOOKUP($A228,DSSV!$A$7:$R$65536,IN_DTK!F$5,0),"")</f>
        <v>MTH 101 Y</v>
      </c>
      <c r="G228" s="249" t="str">
        <f>IF(ISNA(VLOOKUP($A228,DSSV!$A$7:$R$65536,IN_DTK!G$5,0))=FALSE,VLOOKUP($A228,DSSV!$A$7:$R$65536,IN_DTK!G$5,0),"")</f>
        <v>K20PSU-QTH</v>
      </c>
      <c r="H228" s="245">
        <f>IF(ISNA(VLOOKUP($A228,DSSV!$A$7:$R$65536,IN_DTK!H$5,0))=FALSE,IF(H$8&lt;&gt;0,VLOOKUP($A228,DSSV!$A$7:$R$65536,IN_DTK!H$5,0),""),"")</f>
        <v>0</v>
      </c>
      <c r="I228" s="245">
        <f>IF(ISNA(VLOOKUP($A228,DSSV!$A$7:$R$65536,IN_DTK!I$5,0))=FALSE,IF(I$8&lt;&gt;0,VLOOKUP($A228,DSSV!$A$7:$R$65536,IN_DTK!I$5,0),""),"")</f>
        <v>0</v>
      </c>
      <c r="J228" s="245">
        <f>IF(ISNA(VLOOKUP($A228,DSSV!$A$7:$R$65536,IN_DTK!J$5,0))=FALSE,IF(J$8&lt;&gt;0,VLOOKUP($A228,DSSV!$A$7:$R$65536,IN_DTK!J$5,0),""),"")</f>
        <v>0</v>
      </c>
      <c r="K228" s="245">
        <f>IF(ISNA(VLOOKUP($A228,DSSV!$A$7:$R$65536,IN_DTK!K$5,0))=FALSE,IF(K$8&lt;&gt;0,VLOOKUP($A228,DSSV!$A$7:$R$65536,IN_DTK!K$5,0),""),"")</f>
        <v>0</v>
      </c>
      <c r="L228" s="245">
        <f>IF(ISNA(VLOOKUP($A228,DSSV!$A$7:$R$65536,IN_DTK!L$5,0))=FALSE,IF(L$8&lt;&gt;0,VLOOKUP($A228,DSSV!$A$7:$R$65536,IN_DTK!L$5,0),""),"")</f>
        <v>0</v>
      </c>
      <c r="M228" s="245">
        <f>IF(ISNA(VLOOKUP($A228,DSSV!$A$7:$R$65536,IN_DTK!M$5,0))=FALSE,IF(M$8&lt;&gt;0,VLOOKUP($A228,DSSV!$A$7:$R$65536,IN_DTK!M$5,0),""),"")</f>
        <v>0</v>
      </c>
      <c r="N228" s="245">
        <f>IF(ISNA(VLOOKUP($A228,DSSV!$A$7:$R$65536,IN_DTK!N$5,0))=FALSE,IF(N$8&lt;&gt;0,VLOOKUP($A228,DSSV!$A$7:$R$65536,IN_DTK!N$5,0),""),"")</f>
        <v>0</v>
      </c>
      <c r="O228" s="245">
        <f>IF(ISNA(VLOOKUP($A228,DSSV!$A$7:$R$65536,IN_DTK!O$5,0))=FALSE,IF(O$8&lt;&gt;0,VLOOKUP($A228,DSSV!$A$7:$R$65536,IN_DTK!O$5,0),""),"")</f>
        <v>0</v>
      </c>
      <c r="P228" s="245">
        <f>IF(ISNA(VLOOKUP($A228,DSSV!$A$7:$R$65536,IN_DTK!P$5,0))=FALSE,IF(P$8&lt;&gt;0,VLOOKUP($A228,DSSV!$A$7:$R$65536,IN_DTK!P$5,0),""),"")</f>
        <v>0</v>
      </c>
      <c r="Q228" s="246">
        <f>IF(ISNA(VLOOKUP($A228,DSSV!$A$7:$R$65536,IN_DTK!Q$5,0))=FALSE,VLOOKUP($A228,DSSV!$A$7:$R$65536,IN_DTK!Q$5,0),"")</f>
        <v>0</v>
      </c>
      <c r="R228" s="237" t="str">
        <f>IF(ISNA(VLOOKUP($A228,DSSV!$A$7:$R$65536,IN_DTK!R$5,0))=FALSE,VLOOKUP($A228,DSSV!$A$7:$R$65536,IN_DTK!R$5,0),"")</f>
        <v>Không</v>
      </c>
      <c r="S228" s="247">
        <f>IF(ISNA(VLOOKUP($A228,DSSV!$A$7:$R$65536,IN_DTK!S$5,0))=FALSE,VLOOKUP($A228,DSSV!$A$7:$R$65536,IN_DTK!S$5,0),"")</f>
        <v>0</v>
      </c>
    </row>
    <row r="229" spans="1:19" s="213" customFormat="1" ht="20.25" customHeight="1">
      <c r="A229" s="211">
        <v>221</v>
      </c>
      <c r="B229" s="240">
        <f>--SUBTOTAL(2,C$6:C229)</f>
        <v>221</v>
      </c>
      <c r="C229" s="214">
        <f>IF(ISNA(VLOOKUP($A229,DSSV!$A$7:$R$65536,IN_DTK!C$5,0))=FALSE,VLOOKUP($A229,DSSV!$A$7:$R$65536,IN_DTK!C$5,0),"")</f>
        <v>2020726498</v>
      </c>
      <c r="D229" s="243" t="str">
        <f>IF(ISNA(VLOOKUP($A229,DSSV!$A$7:$R$65536,IN_DTK!D$5,0))=FALSE,VLOOKUP($A229,DSSV!$A$7:$R$65536,IN_DTK!D$5,0),"")</f>
        <v>Đào Thị</v>
      </c>
      <c r="E229" s="244" t="str">
        <f>IF(ISNA(VLOOKUP($A229,DSSV!$A$7:$R$65536,IN_DTK!E$5,0))=FALSE,VLOOKUP($A229,DSSV!$A$7:$R$65536,IN_DTK!E$5,0),"")</f>
        <v>Thê</v>
      </c>
      <c r="F229" s="249" t="str">
        <f>IF(ISNA(VLOOKUP($A229,DSSV!$A$7:$R$65536,IN_DTK!F$5,0))=FALSE,VLOOKUP($A229,DSSV!$A$7:$R$65536,IN_DTK!F$5,0),"")</f>
        <v>MTH 101 G</v>
      </c>
      <c r="G229" s="249" t="str">
        <f>IF(ISNA(VLOOKUP($A229,DSSV!$A$7:$R$65536,IN_DTK!G$5,0))=FALSE,VLOOKUP($A229,DSSV!$A$7:$R$65536,IN_DTK!G$5,0),"")</f>
        <v>K20DLL</v>
      </c>
      <c r="H229" s="245">
        <f>IF(ISNA(VLOOKUP($A229,DSSV!$A$7:$R$65536,IN_DTK!H$5,0))=FALSE,IF(H$8&lt;&gt;0,VLOOKUP($A229,DSSV!$A$7:$R$65536,IN_DTK!H$5,0),""),"")</f>
        <v>0</v>
      </c>
      <c r="I229" s="245">
        <f>IF(ISNA(VLOOKUP($A229,DSSV!$A$7:$R$65536,IN_DTK!I$5,0))=FALSE,IF(I$8&lt;&gt;0,VLOOKUP($A229,DSSV!$A$7:$R$65536,IN_DTK!I$5,0),""),"")</f>
        <v>0</v>
      </c>
      <c r="J229" s="245">
        <f>IF(ISNA(VLOOKUP($A229,DSSV!$A$7:$R$65536,IN_DTK!J$5,0))=FALSE,IF(J$8&lt;&gt;0,VLOOKUP($A229,DSSV!$A$7:$R$65536,IN_DTK!J$5,0),""),"")</f>
        <v>0</v>
      </c>
      <c r="K229" s="245">
        <f>IF(ISNA(VLOOKUP($A229,DSSV!$A$7:$R$65536,IN_DTK!K$5,0))=FALSE,IF(K$8&lt;&gt;0,VLOOKUP($A229,DSSV!$A$7:$R$65536,IN_DTK!K$5,0),""),"")</f>
        <v>0</v>
      </c>
      <c r="L229" s="245">
        <f>IF(ISNA(VLOOKUP($A229,DSSV!$A$7:$R$65536,IN_DTK!L$5,0))=FALSE,IF(L$8&lt;&gt;0,VLOOKUP($A229,DSSV!$A$7:$R$65536,IN_DTK!L$5,0),""),"")</f>
        <v>0</v>
      </c>
      <c r="M229" s="245">
        <f>IF(ISNA(VLOOKUP($A229,DSSV!$A$7:$R$65536,IN_DTK!M$5,0))=FALSE,IF(M$8&lt;&gt;0,VLOOKUP($A229,DSSV!$A$7:$R$65536,IN_DTK!M$5,0),""),"")</f>
        <v>0</v>
      </c>
      <c r="N229" s="245">
        <f>IF(ISNA(VLOOKUP($A229,DSSV!$A$7:$R$65536,IN_DTK!N$5,0))=FALSE,IF(N$8&lt;&gt;0,VLOOKUP($A229,DSSV!$A$7:$R$65536,IN_DTK!N$5,0),""),"")</f>
        <v>0</v>
      </c>
      <c r="O229" s="245">
        <f>IF(ISNA(VLOOKUP($A229,DSSV!$A$7:$R$65536,IN_DTK!O$5,0))=FALSE,IF(O$8&lt;&gt;0,VLOOKUP($A229,DSSV!$A$7:$R$65536,IN_DTK!O$5,0),""),"")</f>
        <v>0</v>
      </c>
      <c r="P229" s="245">
        <f>IF(ISNA(VLOOKUP($A229,DSSV!$A$7:$R$65536,IN_DTK!P$5,0))=FALSE,IF(P$8&lt;&gt;0,VLOOKUP($A229,DSSV!$A$7:$R$65536,IN_DTK!P$5,0),""),"")</f>
        <v>0</v>
      </c>
      <c r="Q229" s="246">
        <f>IF(ISNA(VLOOKUP($A229,DSSV!$A$7:$R$65536,IN_DTK!Q$5,0))=FALSE,VLOOKUP($A229,DSSV!$A$7:$R$65536,IN_DTK!Q$5,0),"")</f>
        <v>0</v>
      </c>
      <c r="R229" s="237" t="str">
        <f>IF(ISNA(VLOOKUP($A229,DSSV!$A$7:$R$65536,IN_DTK!R$5,0))=FALSE,VLOOKUP($A229,DSSV!$A$7:$R$65536,IN_DTK!R$5,0),"")</f>
        <v>Không</v>
      </c>
      <c r="S229" s="247" t="str">
        <f>IF(ISNA(VLOOKUP($A229,DSSV!$A$7:$R$65536,IN_DTK!S$5,0))=FALSE,VLOOKUP($A229,DSSV!$A$7:$R$65536,IN_DTK!S$5,0),"")</f>
        <v>Nợ LP, HP</v>
      </c>
    </row>
    <row r="230" spans="1:19" s="213" customFormat="1" ht="20.25" customHeight="1">
      <c r="A230" s="211">
        <v>222</v>
      </c>
      <c r="B230" s="240">
        <f>--SUBTOTAL(2,C$6:C230)</f>
        <v>222</v>
      </c>
      <c r="C230" s="214">
        <f>IF(ISNA(VLOOKUP($A230,DSSV!$A$7:$R$65536,IN_DTK!C$5,0))=FALSE,VLOOKUP($A230,DSSV!$A$7:$R$65536,IN_DTK!C$5,0),"")</f>
        <v>2020255670</v>
      </c>
      <c r="D230" s="243" t="str">
        <f>IF(ISNA(VLOOKUP($A230,DSSV!$A$7:$R$65536,IN_DTK!D$5,0))=FALSE,VLOOKUP($A230,DSSV!$A$7:$R$65536,IN_DTK!D$5,0),"")</f>
        <v>Trương Quỳnh</v>
      </c>
      <c r="E230" s="244" t="str">
        <f>IF(ISNA(VLOOKUP($A230,DSSV!$A$7:$R$65536,IN_DTK!E$5,0))=FALSE,VLOOKUP($A230,DSSV!$A$7:$R$65536,IN_DTK!E$5,0),"")</f>
        <v>Thi</v>
      </c>
      <c r="F230" s="249" t="str">
        <f>IF(ISNA(VLOOKUP($A230,DSSV!$A$7:$R$65536,IN_DTK!F$5,0))=FALSE,VLOOKUP($A230,DSSV!$A$7:$R$65536,IN_DTK!F$5,0),"")</f>
        <v>MTH 101 O</v>
      </c>
      <c r="G230" s="249" t="str">
        <f>IF(ISNA(VLOOKUP($A230,DSSV!$A$7:$R$65536,IN_DTK!G$5,0))=FALSE,VLOOKUP($A230,DSSV!$A$7:$R$65536,IN_DTK!G$5,0),"")</f>
        <v>K20KKT</v>
      </c>
      <c r="H230" s="245">
        <f>IF(ISNA(VLOOKUP($A230,DSSV!$A$7:$R$65536,IN_DTK!H$5,0))=FALSE,IF(H$8&lt;&gt;0,VLOOKUP($A230,DSSV!$A$7:$R$65536,IN_DTK!H$5,0),""),"")</f>
        <v>0</v>
      </c>
      <c r="I230" s="245">
        <f>IF(ISNA(VLOOKUP($A230,DSSV!$A$7:$R$65536,IN_DTK!I$5,0))=FALSE,IF(I$8&lt;&gt;0,VLOOKUP($A230,DSSV!$A$7:$R$65536,IN_DTK!I$5,0),""),"")</f>
        <v>0</v>
      </c>
      <c r="J230" s="245">
        <f>IF(ISNA(VLOOKUP($A230,DSSV!$A$7:$R$65536,IN_DTK!J$5,0))=FALSE,IF(J$8&lt;&gt;0,VLOOKUP($A230,DSSV!$A$7:$R$65536,IN_DTK!J$5,0),""),"")</f>
        <v>0</v>
      </c>
      <c r="K230" s="245">
        <f>IF(ISNA(VLOOKUP($A230,DSSV!$A$7:$R$65536,IN_DTK!K$5,0))=FALSE,IF(K$8&lt;&gt;0,VLOOKUP($A230,DSSV!$A$7:$R$65536,IN_DTK!K$5,0),""),"")</f>
        <v>0</v>
      </c>
      <c r="L230" s="245">
        <f>IF(ISNA(VLOOKUP($A230,DSSV!$A$7:$R$65536,IN_DTK!L$5,0))=FALSE,IF(L$8&lt;&gt;0,VLOOKUP($A230,DSSV!$A$7:$R$65536,IN_DTK!L$5,0),""),"")</f>
        <v>0</v>
      </c>
      <c r="M230" s="245">
        <f>IF(ISNA(VLOOKUP($A230,DSSV!$A$7:$R$65536,IN_DTK!M$5,0))=FALSE,IF(M$8&lt;&gt;0,VLOOKUP($A230,DSSV!$A$7:$R$65536,IN_DTK!M$5,0),""),"")</f>
        <v>0</v>
      </c>
      <c r="N230" s="245">
        <f>IF(ISNA(VLOOKUP($A230,DSSV!$A$7:$R$65536,IN_DTK!N$5,0))=FALSE,IF(N$8&lt;&gt;0,VLOOKUP($A230,DSSV!$A$7:$R$65536,IN_DTK!N$5,0),""),"")</f>
        <v>0</v>
      </c>
      <c r="O230" s="245">
        <f>IF(ISNA(VLOOKUP($A230,DSSV!$A$7:$R$65536,IN_DTK!O$5,0))=FALSE,IF(O$8&lt;&gt;0,VLOOKUP($A230,DSSV!$A$7:$R$65536,IN_DTK!O$5,0),""),"")</f>
        <v>0</v>
      </c>
      <c r="P230" s="245">
        <f>IF(ISNA(VLOOKUP($A230,DSSV!$A$7:$R$65536,IN_DTK!P$5,0))=FALSE,IF(P$8&lt;&gt;0,VLOOKUP($A230,DSSV!$A$7:$R$65536,IN_DTK!P$5,0),""),"")</f>
        <v>0</v>
      </c>
      <c r="Q230" s="246">
        <f>IF(ISNA(VLOOKUP($A230,DSSV!$A$7:$R$65536,IN_DTK!Q$5,0))=FALSE,VLOOKUP($A230,DSSV!$A$7:$R$65536,IN_DTK!Q$5,0),"")</f>
        <v>0</v>
      </c>
      <c r="R230" s="237" t="str">
        <f>IF(ISNA(VLOOKUP($A230,DSSV!$A$7:$R$65536,IN_DTK!R$5,0))=FALSE,VLOOKUP($A230,DSSV!$A$7:$R$65536,IN_DTK!R$5,0),"")</f>
        <v>Không</v>
      </c>
      <c r="S230" s="247" t="str">
        <f>IF(ISNA(VLOOKUP($A230,DSSV!$A$7:$R$65536,IN_DTK!S$5,0))=FALSE,VLOOKUP($A230,DSSV!$A$7:$R$65536,IN_DTK!S$5,0),"")</f>
        <v>Nợ LP</v>
      </c>
    </row>
    <row r="231" spans="1:19" s="213" customFormat="1" ht="20.25" customHeight="1">
      <c r="A231" s="211">
        <v>223</v>
      </c>
      <c r="B231" s="240">
        <f>--SUBTOTAL(2,C$6:C231)</f>
        <v>223</v>
      </c>
      <c r="C231" s="214">
        <f>IF(ISNA(VLOOKUP($A231,DSSV!$A$7:$R$65536,IN_DTK!C$5,0))=FALSE,VLOOKUP($A231,DSSV!$A$7:$R$65536,IN_DTK!C$5,0),"")</f>
        <v>1910219051</v>
      </c>
      <c r="D231" s="243" t="str">
        <f>IF(ISNA(VLOOKUP($A231,DSSV!$A$7:$R$65536,IN_DTK!D$5,0))=FALSE,VLOOKUP($A231,DSSV!$A$7:$R$65536,IN_DTK!D$5,0),"")</f>
        <v>Mai Đức</v>
      </c>
      <c r="E231" s="244" t="str">
        <f>IF(ISNA(VLOOKUP($A231,DSSV!$A$7:$R$65536,IN_DTK!E$5,0))=FALSE,VLOOKUP($A231,DSSV!$A$7:$R$65536,IN_DTK!E$5,0),"")</f>
        <v>Thiên</v>
      </c>
      <c r="F231" s="249" t="str">
        <f>IF(ISNA(VLOOKUP($A231,DSSV!$A$7:$R$65536,IN_DTK!F$5,0))=FALSE,VLOOKUP($A231,DSSV!$A$7:$R$65536,IN_DTK!F$5,0),"")</f>
        <v>MTH 101 G</v>
      </c>
      <c r="G231" s="249" t="str">
        <f>IF(ISNA(VLOOKUP($A231,DSSV!$A$7:$R$65536,IN_DTK!G$5,0))=FALSE,VLOOKUP($A231,DSSV!$A$7:$R$65536,IN_DTK!G$5,0),"")</f>
        <v>K19PSU-KCD</v>
      </c>
      <c r="H231" s="245">
        <f>IF(ISNA(VLOOKUP($A231,DSSV!$A$7:$R$65536,IN_DTK!H$5,0))=FALSE,IF(H$8&lt;&gt;0,VLOOKUP($A231,DSSV!$A$7:$R$65536,IN_DTK!H$5,0),""),"")</f>
        <v>0</v>
      </c>
      <c r="I231" s="245">
        <f>IF(ISNA(VLOOKUP($A231,DSSV!$A$7:$R$65536,IN_DTK!I$5,0))=FALSE,IF(I$8&lt;&gt;0,VLOOKUP($A231,DSSV!$A$7:$R$65536,IN_DTK!I$5,0),""),"")</f>
        <v>0</v>
      </c>
      <c r="J231" s="245">
        <f>IF(ISNA(VLOOKUP($A231,DSSV!$A$7:$R$65536,IN_DTK!J$5,0))=FALSE,IF(J$8&lt;&gt;0,VLOOKUP($A231,DSSV!$A$7:$R$65536,IN_DTK!J$5,0),""),"")</f>
        <v>0</v>
      </c>
      <c r="K231" s="245">
        <f>IF(ISNA(VLOOKUP($A231,DSSV!$A$7:$R$65536,IN_DTK!K$5,0))=FALSE,IF(K$8&lt;&gt;0,VLOOKUP($A231,DSSV!$A$7:$R$65536,IN_DTK!K$5,0),""),"")</f>
        <v>0</v>
      </c>
      <c r="L231" s="245">
        <f>IF(ISNA(VLOOKUP($A231,DSSV!$A$7:$R$65536,IN_DTK!L$5,0))=FALSE,IF(L$8&lt;&gt;0,VLOOKUP($A231,DSSV!$A$7:$R$65536,IN_DTK!L$5,0),""),"")</f>
        <v>0</v>
      </c>
      <c r="M231" s="245">
        <f>IF(ISNA(VLOOKUP($A231,DSSV!$A$7:$R$65536,IN_DTK!M$5,0))=FALSE,IF(M$8&lt;&gt;0,VLOOKUP($A231,DSSV!$A$7:$R$65536,IN_DTK!M$5,0),""),"")</f>
        <v>0</v>
      </c>
      <c r="N231" s="245">
        <f>IF(ISNA(VLOOKUP($A231,DSSV!$A$7:$R$65536,IN_DTK!N$5,0))=FALSE,IF(N$8&lt;&gt;0,VLOOKUP($A231,DSSV!$A$7:$R$65536,IN_DTK!N$5,0),""),"")</f>
        <v>0</v>
      </c>
      <c r="O231" s="245">
        <f>IF(ISNA(VLOOKUP($A231,DSSV!$A$7:$R$65536,IN_DTK!O$5,0))=FALSE,IF(O$8&lt;&gt;0,VLOOKUP($A231,DSSV!$A$7:$R$65536,IN_DTK!O$5,0),""),"")</f>
        <v>0</v>
      </c>
      <c r="P231" s="245">
        <f>IF(ISNA(VLOOKUP($A231,DSSV!$A$7:$R$65536,IN_DTK!P$5,0))=FALSE,IF(P$8&lt;&gt;0,VLOOKUP($A231,DSSV!$A$7:$R$65536,IN_DTK!P$5,0),""),"")</f>
        <v>0</v>
      </c>
      <c r="Q231" s="246">
        <f>IF(ISNA(VLOOKUP($A231,DSSV!$A$7:$R$65536,IN_DTK!Q$5,0))=FALSE,VLOOKUP($A231,DSSV!$A$7:$R$65536,IN_DTK!Q$5,0),"")</f>
        <v>0</v>
      </c>
      <c r="R231" s="237" t="str">
        <f>IF(ISNA(VLOOKUP($A231,DSSV!$A$7:$R$65536,IN_DTK!R$5,0))=FALSE,VLOOKUP($A231,DSSV!$A$7:$R$65536,IN_DTK!R$5,0),"")</f>
        <v>Không</v>
      </c>
      <c r="S231" s="247" t="str">
        <f>IF(ISNA(VLOOKUP($A231,DSSV!$A$7:$R$65536,IN_DTK!S$5,0))=FALSE,VLOOKUP($A231,DSSV!$A$7:$R$65536,IN_DTK!S$5,0),"")</f>
        <v>Nợ LP</v>
      </c>
    </row>
    <row r="232" spans="1:19" s="213" customFormat="1" ht="20.25" customHeight="1">
      <c r="A232" s="211">
        <v>224</v>
      </c>
      <c r="B232" s="240">
        <f>--SUBTOTAL(2,C$6:C232)</f>
        <v>224</v>
      </c>
      <c r="C232" s="214">
        <f>IF(ISNA(VLOOKUP($A232,DSSV!$A$7:$R$65536,IN_DTK!C$5,0))=FALSE,VLOOKUP($A232,DSSV!$A$7:$R$65536,IN_DTK!C$5,0),"")</f>
        <v>1921225292</v>
      </c>
      <c r="D232" s="243" t="str">
        <f>IF(ISNA(VLOOKUP($A232,DSSV!$A$7:$R$65536,IN_DTK!D$5,0))=FALSE,VLOOKUP($A232,DSSV!$A$7:$R$65536,IN_DTK!D$5,0),"")</f>
        <v>Nguyễn Hoàng</v>
      </c>
      <c r="E232" s="244" t="str">
        <f>IF(ISNA(VLOOKUP($A232,DSSV!$A$7:$R$65536,IN_DTK!E$5,0))=FALSE,VLOOKUP($A232,DSSV!$A$7:$R$65536,IN_DTK!E$5,0),"")</f>
        <v>Thiên</v>
      </c>
      <c r="F232" s="249" t="str">
        <f>IF(ISNA(VLOOKUP($A232,DSSV!$A$7:$R$65536,IN_DTK!F$5,0))=FALSE,VLOOKUP($A232,DSSV!$A$7:$R$65536,IN_DTK!F$5,0),"")</f>
        <v>MTH 101 AA</v>
      </c>
      <c r="G232" s="249" t="str">
        <f>IF(ISNA(VLOOKUP($A232,DSSV!$A$7:$R$65536,IN_DTK!G$5,0))=FALSE,VLOOKUP($A232,DSSV!$A$7:$R$65536,IN_DTK!G$5,0),"")</f>
        <v>K20QTM</v>
      </c>
      <c r="H232" s="245">
        <f>IF(ISNA(VLOOKUP($A232,DSSV!$A$7:$R$65536,IN_DTK!H$5,0))=FALSE,IF(H$8&lt;&gt;0,VLOOKUP($A232,DSSV!$A$7:$R$65536,IN_DTK!H$5,0),""),"")</f>
        <v>0</v>
      </c>
      <c r="I232" s="245">
        <f>IF(ISNA(VLOOKUP($A232,DSSV!$A$7:$R$65536,IN_DTK!I$5,0))=FALSE,IF(I$8&lt;&gt;0,VLOOKUP($A232,DSSV!$A$7:$R$65536,IN_DTK!I$5,0),""),"")</f>
        <v>0</v>
      </c>
      <c r="J232" s="245">
        <f>IF(ISNA(VLOOKUP($A232,DSSV!$A$7:$R$65536,IN_DTK!J$5,0))=FALSE,IF(J$8&lt;&gt;0,VLOOKUP($A232,DSSV!$A$7:$R$65536,IN_DTK!J$5,0),""),"")</f>
        <v>0</v>
      </c>
      <c r="K232" s="245">
        <f>IF(ISNA(VLOOKUP($A232,DSSV!$A$7:$R$65536,IN_DTK!K$5,0))=FALSE,IF(K$8&lt;&gt;0,VLOOKUP($A232,DSSV!$A$7:$R$65536,IN_DTK!K$5,0),""),"")</f>
        <v>0</v>
      </c>
      <c r="L232" s="245">
        <f>IF(ISNA(VLOOKUP($A232,DSSV!$A$7:$R$65536,IN_DTK!L$5,0))=FALSE,IF(L$8&lt;&gt;0,VLOOKUP($A232,DSSV!$A$7:$R$65536,IN_DTK!L$5,0),""),"")</f>
        <v>0</v>
      </c>
      <c r="M232" s="245">
        <f>IF(ISNA(VLOOKUP($A232,DSSV!$A$7:$R$65536,IN_DTK!M$5,0))=FALSE,IF(M$8&lt;&gt;0,VLOOKUP($A232,DSSV!$A$7:$R$65536,IN_DTK!M$5,0),""),"")</f>
        <v>0</v>
      </c>
      <c r="N232" s="245">
        <f>IF(ISNA(VLOOKUP($A232,DSSV!$A$7:$R$65536,IN_DTK!N$5,0))=FALSE,IF(N$8&lt;&gt;0,VLOOKUP($A232,DSSV!$A$7:$R$65536,IN_DTK!N$5,0),""),"")</f>
        <v>0</v>
      </c>
      <c r="O232" s="245">
        <f>IF(ISNA(VLOOKUP($A232,DSSV!$A$7:$R$65536,IN_DTK!O$5,0))=FALSE,IF(O$8&lt;&gt;0,VLOOKUP($A232,DSSV!$A$7:$R$65536,IN_DTK!O$5,0),""),"")</f>
        <v>0</v>
      </c>
      <c r="P232" s="245">
        <f>IF(ISNA(VLOOKUP($A232,DSSV!$A$7:$R$65536,IN_DTK!P$5,0))=FALSE,IF(P$8&lt;&gt;0,VLOOKUP($A232,DSSV!$A$7:$R$65536,IN_DTK!P$5,0),""),"")</f>
        <v>0</v>
      </c>
      <c r="Q232" s="246">
        <f>IF(ISNA(VLOOKUP($A232,DSSV!$A$7:$R$65536,IN_DTK!Q$5,0))=FALSE,VLOOKUP($A232,DSSV!$A$7:$R$65536,IN_DTK!Q$5,0),"")</f>
        <v>0</v>
      </c>
      <c r="R232" s="237" t="str">
        <f>IF(ISNA(VLOOKUP($A232,DSSV!$A$7:$R$65536,IN_DTK!R$5,0))=FALSE,VLOOKUP($A232,DSSV!$A$7:$R$65536,IN_DTK!R$5,0),"")</f>
        <v>Không</v>
      </c>
      <c r="S232" s="247">
        <f>IF(ISNA(VLOOKUP($A232,DSSV!$A$7:$R$65536,IN_DTK!S$5,0))=FALSE,VLOOKUP($A232,DSSV!$A$7:$R$65536,IN_DTK!S$5,0),"")</f>
        <v>0</v>
      </c>
    </row>
    <row r="233" spans="1:19" s="213" customFormat="1" ht="20.25" customHeight="1">
      <c r="A233" s="211">
        <v>225</v>
      </c>
      <c r="B233" s="240">
        <f>--SUBTOTAL(2,C$6:C233)</f>
        <v>225</v>
      </c>
      <c r="C233" s="214">
        <f>IF(ISNA(VLOOKUP($A233,DSSV!$A$7:$R$65536,IN_DTK!C$5,0))=FALSE,VLOOKUP($A233,DSSV!$A$7:$R$65536,IN_DTK!C$5,0),"")</f>
        <v>2021723854</v>
      </c>
      <c r="D233" s="243" t="str">
        <f>IF(ISNA(VLOOKUP($A233,DSSV!$A$7:$R$65536,IN_DTK!D$5,0))=FALSE,VLOOKUP($A233,DSSV!$A$7:$R$65536,IN_DTK!D$5,0),"")</f>
        <v>Hồ Ngọc</v>
      </c>
      <c r="E233" s="244" t="str">
        <f>IF(ISNA(VLOOKUP($A233,DSSV!$A$7:$R$65536,IN_DTK!E$5,0))=FALSE,VLOOKUP($A233,DSSV!$A$7:$R$65536,IN_DTK!E$5,0),"")</f>
        <v>Thiện</v>
      </c>
      <c r="F233" s="249" t="str">
        <f>IF(ISNA(VLOOKUP($A233,DSSV!$A$7:$R$65536,IN_DTK!F$5,0))=FALSE,VLOOKUP($A233,DSSV!$A$7:$R$65536,IN_DTK!F$5,0),"")</f>
        <v>MTH 101 G</v>
      </c>
      <c r="G233" s="249" t="str">
        <f>IF(ISNA(VLOOKUP($A233,DSSV!$A$7:$R$65536,IN_DTK!G$5,0))=FALSE,VLOOKUP($A233,DSSV!$A$7:$R$65536,IN_DTK!G$5,0),"")</f>
        <v>K20DLL</v>
      </c>
      <c r="H233" s="245">
        <f>IF(ISNA(VLOOKUP($A233,DSSV!$A$7:$R$65536,IN_DTK!H$5,0))=FALSE,IF(H$8&lt;&gt;0,VLOOKUP($A233,DSSV!$A$7:$R$65536,IN_DTK!H$5,0),""),"")</f>
        <v>0</v>
      </c>
      <c r="I233" s="245">
        <f>IF(ISNA(VLOOKUP($A233,DSSV!$A$7:$R$65536,IN_DTK!I$5,0))=FALSE,IF(I$8&lt;&gt;0,VLOOKUP($A233,DSSV!$A$7:$R$65536,IN_DTK!I$5,0),""),"")</f>
        <v>0</v>
      </c>
      <c r="J233" s="245">
        <f>IF(ISNA(VLOOKUP($A233,DSSV!$A$7:$R$65536,IN_DTK!J$5,0))=FALSE,IF(J$8&lt;&gt;0,VLOOKUP($A233,DSSV!$A$7:$R$65536,IN_DTK!J$5,0),""),"")</f>
        <v>0</v>
      </c>
      <c r="K233" s="245">
        <f>IF(ISNA(VLOOKUP($A233,DSSV!$A$7:$R$65536,IN_DTK!K$5,0))=FALSE,IF(K$8&lt;&gt;0,VLOOKUP($A233,DSSV!$A$7:$R$65536,IN_DTK!K$5,0),""),"")</f>
        <v>0</v>
      </c>
      <c r="L233" s="245">
        <f>IF(ISNA(VLOOKUP($A233,DSSV!$A$7:$R$65536,IN_DTK!L$5,0))=FALSE,IF(L$8&lt;&gt;0,VLOOKUP($A233,DSSV!$A$7:$R$65536,IN_DTK!L$5,0),""),"")</f>
        <v>0</v>
      </c>
      <c r="M233" s="245">
        <f>IF(ISNA(VLOOKUP($A233,DSSV!$A$7:$R$65536,IN_DTK!M$5,0))=FALSE,IF(M$8&lt;&gt;0,VLOOKUP($A233,DSSV!$A$7:$R$65536,IN_DTK!M$5,0),""),"")</f>
        <v>0</v>
      </c>
      <c r="N233" s="245">
        <f>IF(ISNA(VLOOKUP($A233,DSSV!$A$7:$R$65536,IN_DTK!N$5,0))=FALSE,IF(N$8&lt;&gt;0,VLOOKUP($A233,DSSV!$A$7:$R$65536,IN_DTK!N$5,0),""),"")</f>
        <v>0</v>
      </c>
      <c r="O233" s="245">
        <f>IF(ISNA(VLOOKUP($A233,DSSV!$A$7:$R$65536,IN_DTK!O$5,0))=FALSE,IF(O$8&lt;&gt;0,VLOOKUP($A233,DSSV!$A$7:$R$65536,IN_DTK!O$5,0),""),"")</f>
        <v>0</v>
      </c>
      <c r="P233" s="245">
        <f>IF(ISNA(VLOOKUP($A233,DSSV!$A$7:$R$65536,IN_DTK!P$5,0))=FALSE,IF(P$8&lt;&gt;0,VLOOKUP($A233,DSSV!$A$7:$R$65536,IN_DTK!P$5,0),""),"")</f>
        <v>0</v>
      </c>
      <c r="Q233" s="246">
        <f>IF(ISNA(VLOOKUP($A233,DSSV!$A$7:$R$65536,IN_DTK!Q$5,0))=FALSE,VLOOKUP($A233,DSSV!$A$7:$R$65536,IN_DTK!Q$5,0),"")</f>
        <v>0</v>
      </c>
      <c r="R233" s="237" t="str">
        <f>IF(ISNA(VLOOKUP($A233,DSSV!$A$7:$R$65536,IN_DTK!R$5,0))=FALSE,VLOOKUP($A233,DSSV!$A$7:$R$65536,IN_DTK!R$5,0),"")</f>
        <v>Không</v>
      </c>
      <c r="S233" s="247">
        <f>IF(ISNA(VLOOKUP($A233,DSSV!$A$7:$R$65536,IN_DTK!S$5,0))=FALSE,VLOOKUP($A233,DSSV!$A$7:$R$65536,IN_DTK!S$5,0),"")</f>
        <v>0</v>
      </c>
    </row>
    <row r="234" spans="1:19" s="213" customFormat="1" ht="20.25" customHeight="1">
      <c r="A234" s="211">
        <v>226</v>
      </c>
      <c r="B234" s="240">
        <f>--SUBTOTAL(2,C$6:C234)</f>
        <v>226</v>
      </c>
      <c r="C234" s="214">
        <f>IF(ISNA(VLOOKUP($A234,DSSV!$A$7:$R$65536,IN_DTK!C$5,0))=FALSE,VLOOKUP($A234,DSSV!$A$7:$R$65536,IN_DTK!C$5,0),"")</f>
        <v>1810225587</v>
      </c>
      <c r="D234" s="243" t="str">
        <f>IF(ISNA(VLOOKUP($A234,DSSV!$A$7:$R$65536,IN_DTK!D$5,0))=FALSE,VLOOKUP($A234,DSSV!$A$7:$R$65536,IN_DTK!D$5,0),"")</f>
        <v>Nguyễn Thị Ngọc</v>
      </c>
      <c r="E234" s="244" t="str">
        <f>IF(ISNA(VLOOKUP($A234,DSSV!$A$7:$R$65536,IN_DTK!E$5,0))=FALSE,VLOOKUP($A234,DSSV!$A$7:$R$65536,IN_DTK!E$5,0),"")</f>
        <v>Thiện</v>
      </c>
      <c r="F234" s="249" t="str">
        <f>IF(ISNA(VLOOKUP($A234,DSSV!$A$7:$R$65536,IN_DTK!F$5,0))=FALSE,VLOOKUP($A234,DSSV!$A$7:$R$65536,IN_DTK!F$5,0),"")</f>
        <v>MTH 101 U</v>
      </c>
      <c r="G234" s="249" t="str">
        <f>IF(ISNA(VLOOKUP($A234,DSSV!$A$7:$R$65536,IN_DTK!G$5,0))=FALSE,VLOOKUP($A234,DSSV!$A$7:$R$65536,IN_DTK!G$5,0),"")</f>
        <v>K18PSU-QCD</v>
      </c>
      <c r="H234" s="245">
        <f>IF(ISNA(VLOOKUP($A234,DSSV!$A$7:$R$65536,IN_DTK!H$5,0))=FALSE,IF(H$8&lt;&gt;0,VLOOKUP($A234,DSSV!$A$7:$R$65536,IN_DTK!H$5,0),""),"")</f>
        <v>0</v>
      </c>
      <c r="I234" s="245">
        <f>IF(ISNA(VLOOKUP($A234,DSSV!$A$7:$R$65536,IN_DTK!I$5,0))=FALSE,IF(I$8&lt;&gt;0,VLOOKUP($A234,DSSV!$A$7:$R$65536,IN_DTK!I$5,0),""),"")</f>
        <v>0</v>
      </c>
      <c r="J234" s="245">
        <f>IF(ISNA(VLOOKUP($A234,DSSV!$A$7:$R$65536,IN_DTK!J$5,0))=FALSE,IF(J$8&lt;&gt;0,VLOOKUP($A234,DSSV!$A$7:$R$65536,IN_DTK!J$5,0),""),"")</f>
        <v>0</v>
      </c>
      <c r="K234" s="245">
        <f>IF(ISNA(VLOOKUP($A234,DSSV!$A$7:$R$65536,IN_DTK!K$5,0))=FALSE,IF(K$8&lt;&gt;0,VLOOKUP($A234,DSSV!$A$7:$R$65536,IN_DTK!K$5,0),""),"")</f>
        <v>0</v>
      </c>
      <c r="L234" s="245">
        <f>IF(ISNA(VLOOKUP($A234,DSSV!$A$7:$R$65536,IN_DTK!L$5,0))=FALSE,IF(L$8&lt;&gt;0,VLOOKUP($A234,DSSV!$A$7:$R$65536,IN_DTK!L$5,0),""),"")</f>
        <v>0</v>
      </c>
      <c r="M234" s="245">
        <f>IF(ISNA(VLOOKUP($A234,DSSV!$A$7:$R$65536,IN_DTK!M$5,0))=FALSE,IF(M$8&lt;&gt;0,VLOOKUP($A234,DSSV!$A$7:$R$65536,IN_DTK!M$5,0),""),"")</f>
        <v>0</v>
      </c>
      <c r="N234" s="245">
        <f>IF(ISNA(VLOOKUP($A234,DSSV!$A$7:$R$65536,IN_DTK!N$5,0))=FALSE,IF(N$8&lt;&gt;0,VLOOKUP($A234,DSSV!$A$7:$R$65536,IN_DTK!N$5,0),""),"")</f>
        <v>0</v>
      </c>
      <c r="O234" s="245">
        <f>IF(ISNA(VLOOKUP($A234,DSSV!$A$7:$R$65536,IN_DTK!O$5,0))=FALSE,IF(O$8&lt;&gt;0,VLOOKUP($A234,DSSV!$A$7:$R$65536,IN_DTK!O$5,0),""),"")</f>
        <v>0</v>
      </c>
      <c r="P234" s="245">
        <f>IF(ISNA(VLOOKUP($A234,DSSV!$A$7:$R$65536,IN_DTK!P$5,0))=FALSE,IF(P$8&lt;&gt;0,VLOOKUP($A234,DSSV!$A$7:$R$65536,IN_DTK!P$5,0),""),"")</f>
        <v>0</v>
      </c>
      <c r="Q234" s="246">
        <f>IF(ISNA(VLOOKUP($A234,DSSV!$A$7:$R$65536,IN_DTK!Q$5,0))=FALSE,VLOOKUP($A234,DSSV!$A$7:$R$65536,IN_DTK!Q$5,0),"")</f>
        <v>0</v>
      </c>
      <c r="R234" s="237" t="str">
        <f>IF(ISNA(VLOOKUP($A234,DSSV!$A$7:$R$65536,IN_DTK!R$5,0))=FALSE,VLOOKUP($A234,DSSV!$A$7:$R$65536,IN_DTK!R$5,0),"")</f>
        <v>Không</v>
      </c>
      <c r="S234" s="247" t="str">
        <f>IF(ISNA(VLOOKUP($A234,DSSV!$A$7:$R$65536,IN_DTK!S$5,0))=FALSE,VLOOKUP($A234,DSSV!$A$7:$R$65536,IN_DTK!S$5,0),"")</f>
        <v>Nợ LP</v>
      </c>
    </row>
    <row r="235" spans="1:19" s="213" customFormat="1" ht="20.25" customHeight="1">
      <c r="A235" s="211">
        <v>227</v>
      </c>
      <c r="B235" s="240">
        <f>--SUBTOTAL(2,C$6:C235)</f>
        <v>227</v>
      </c>
      <c r="C235" s="214">
        <f>IF(ISNA(VLOOKUP($A235,DSSV!$A$7:$R$65536,IN_DTK!C$5,0))=FALSE,VLOOKUP($A235,DSSV!$A$7:$R$65536,IN_DTK!C$5,0),"")</f>
        <v>2021224665</v>
      </c>
      <c r="D235" s="243" t="str">
        <f>IF(ISNA(VLOOKUP($A235,DSSV!$A$7:$R$65536,IN_DTK!D$5,0))=FALSE,VLOOKUP($A235,DSSV!$A$7:$R$65536,IN_DTK!D$5,0),"")</f>
        <v>Bùi Quang</v>
      </c>
      <c r="E235" s="244" t="str">
        <f>IF(ISNA(VLOOKUP($A235,DSSV!$A$7:$R$65536,IN_DTK!E$5,0))=FALSE,VLOOKUP($A235,DSSV!$A$7:$R$65536,IN_DTK!E$5,0),"")</f>
        <v>Thịnh</v>
      </c>
      <c r="F235" s="249" t="str">
        <f>IF(ISNA(VLOOKUP($A235,DSSV!$A$7:$R$65536,IN_DTK!F$5,0))=FALSE,VLOOKUP($A235,DSSV!$A$7:$R$65536,IN_DTK!F$5,0),"")</f>
        <v>MTH 101 AA</v>
      </c>
      <c r="G235" s="249" t="str">
        <f>IF(ISNA(VLOOKUP($A235,DSSV!$A$7:$R$65536,IN_DTK!G$5,0))=FALSE,VLOOKUP($A235,DSSV!$A$7:$R$65536,IN_DTK!G$5,0),"")</f>
        <v>K20QTM</v>
      </c>
      <c r="H235" s="245">
        <f>IF(ISNA(VLOOKUP($A235,DSSV!$A$7:$R$65536,IN_DTK!H$5,0))=FALSE,IF(H$8&lt;&gt;0,VLOOKUP($A235,DSSV!$A$7:$R$65536,IN_DTK!H$5,0),""),"")</f>
        <v>0</v>
      </c>
      <c r="I235" s="245">
        <f>IF(ISNA(VLOOKUP($A235,DSSV!$A$7:$R$65536,IN_DTK!I$5,0))=FALSE,IF(I$8&lt;&gt;0,VLOOKUP($A235,DSSV!$A$7:$R$65536,IN_DTK!I$5,0),""),"")</f>
        <v>0</v>
      </c>
      <c r="J235" s="245">
        <f>IF(ISNA(VLOOKUP($A235,DSSV!$A$7:$R$65536,IN_DTK!J$5,0))=FALSE,IF(J$8&lt;&gt;0,VLOOKUP($A235,DSSV!$A$7:$R$65536,IN_DTK!J$5,0),""),"")</f>
        <v>0</v>
      </c>
      <c r="K235" s="245">
        <f>IF(ISNA(VLOOKUP($A235,DSSV!$A$7:$R$65536,IN_DTK!K$5,0))=FALSE,IF(K$8&lt;&gt;0,VLOOKUP($A235,DSSV!$A$7:$R$65536,IN_DTK!K$5,0),""),"")</f>
        <v>0</v>
      </c>
      <c r="L235" s="245">
        <f>IF(ISNA(VLOOKUP($A235,DSSV!$A$7:$R$65536,IN_DTK!L$5,0))=FALSE,IF(L$8&lt;&gt;0,VLOOKUP($A235,DSSV!$A$7:$R$65536,IN_DTK!L$5,0),""),"")</f>
        <v>0</v>
      </c>
      <c r="M235" s="245">
        <f>IF(ISNA(VLOOKUP($A235,DSSV!$A$7:$R$65536,IN_DTK!M$5,0))=FALSE,IF(M$8&lt;&gt;0,VLOOKUP($A235,DSSV!$A$7:$R$65536,IN_DTK!M$5,0),""),"")</f>
        <v>0</v>
      </c>
      <c r="N235" s="245">
        <f>IF(ISNA(VLOOKUP($A235,DSSV!$A$7:$R$65536,IN_DTK!N$5,0))=FALSE,IF(N$8&lt;&gt;0,VLOOKUP($A235,DSSV!$A$7:$R$65536,IN_DTK!N$5,0),""),"")</f>
        <v>0</v>
      </c>
      <c r="O235" s="245">
        <f>IF(ISNA(VLOOKUP($A235,DSSV!$A$7:$R$65536,IN_DTK!O$5,0))=FALSE,IF(O$8&lt;&gt;0,VLOOKUP($A235,DSSV!$A$7:$R$65536,IN_DTK!O$5,0),""),"")</f>
        <v>0</v>
      </c>
      <c r="P235" s="245">
        <f>IF(ISNA(VLOOKUP($A235,DSSV!$A$7:$R$65536,IN_DTK!P$5,0))=FALSE,IF(P$8&lt;&gt;0,VLOOKUP($A235,DSSV!$A$7:$R$65536,IN_DTK!P$5,0),""),"")</f>
        <v>0</v>
      </c>
      <c r="Q235" s="246">
        <f>IF(ISNA(VLOOKUP($A235,DSSV!$A$7:$R$65536,IN_DTK!Q$5,0))=FALSE,VLOOKUP($A235,DSSV!$A$7:$R$65536,IN_DTK!Q$5,0),"")</f>
        <v>0</v>
      </c>
      <c r="R235" s="237" t="str">
        <f>IF(ISNA(VLOOKUP($A235,DSSV!$A$7:$R$65536,IN_DTK!R$5,0))=FALSE,VLOOKUP($A235,DSSV!$A$7:$R$65536,IN_DTK!R$5,0),"")</f>
        <v>Không</v>
      </c>
      <c r="S235" s="247">
        <f>IF(ISNA(VLOOKUP($A235,DSSV!$A$7:$R$65536,IN_DTK!S$5,0))=FALSE,VLOOKUP($A235,DSSV!$A$7:$R$65536,IN_DTK!S$5,0),"")</f>
        <v>0</v>
      </c>
    </row>
    <row r="236" spans="1:19" s="213" customFormat="1" ht="20.25" customHeight="1">
      <c r="A236" s="211">
        <v>228</v>
      </c>
      <c r="B236" s="240">
        <f>--SUBTOTAL(2,C$6:C236)</f>
        <v>228</v>
      </c>
      <c r="C236" s="214">
        <f>IF(ISNA(VLOOKUP($A236,DSSV!$A$7:$R$65536,IN_DTK!C$5,0))=FALSE,VLOOKUP($A236,DSSV!$A$7:$R$65536,IN_DTK!C$5,0),"")</f>
        <v>1921250851</v>
      </c>
      <c r="D236" s="243" t="str">
        <f>IF(ISNA(VLOOKUP($A236,DSSV!$A$7:$R$65536,IN_DTK!D$5,0))=FALSE,VLOOKUP($A236,DSSV!$A$7:$R$65536,IN_DTK!D$5,0),"")</f>
        <v>Trần Phước</v>
      </c>
      <c r="E236" s="244" t="str">
        <f>IF(ISNA(VLOOKUP($A236,DSSV!$A$7:$R$65536,IN_DTK!E$5,0))=FALSE,VLOOKUP($A236,DSSV!$A$7:$R$65536,IN_DTK!E$5,0),"")</f>
        <v>Thịnh</v>
      </c>
      <c r="F236" s="249" t="str">
        <f>IF(ISNA(VLOOKUP($A236,DSSV!$A$7:$R$65536,IN_DTK!F$5,0))=FALSE,VLOOKUP($A236,DSSV!$A$7:$R$65536,IN_DTK!F$5,0),"")</f>
        <v>MTH 101 O</v>
      </c>
      <c r="G236" s="249" t="str">
        <f>IF(ISNA(VLOOKUP($A236,DSSV!$A$7:$R$65536,IN_DTK!G$5,0))=FALSE,VLOOKUP($A236,DSSV!$A$7:$R$65536,IN_DTK!G$5,0),"")</f>
        <v>K20KKT</v>
      </c>
      <c r="H236" s="245">
        <f>IF(ISNA(VLOOKUP($A236,DSSV!$A$7:$R$65536,IN_DTK!H$5,0))=FALSE,IF(H$8&lt;&gt;0,VLOOKUP($A236,DSSV!$A$7:$R$65536,IN_DTK!H$5,0),""),"")</f>
        <v>0</v>
      </c>
      <c r="I236" s="245">
        <f>IF(ISNA(VLOOKUP($A236,DSSV!$A$7:$R$65536,IN_DTK!I$5,0))=FALSE,IF(I$8&lt;&gt;0,VLOOKUP($A236,DSSV!$A$7:$R$65536,IN_DTK!I$5,0),""),"")</f>
        <v>0</v>
      </c>
      <c r="J236" s="245">
        <f>IF(ISNA(VLOOKUP($A236,DSSV!$A$7:$R$65536,IN_DTK!J$5,0))=FALSE,IF(J$8&lt;&gt;0,VLOOKUP($A236,DSSV!$A$7:$R$65536,IN_DTK!J$5,0),""),"")</f>
        <v>0</v>
      </c>
      <c r="K236" s="245">
        <f>IF(ISNA(VLOOKUP($A236,DSSV!$A$7:$R$65536,IN_DTK!K$5,0))=FALSE,IF(K$8&lt;&gt;0,VLOOKUP($A236,DSSV!$A$7:$R$65536,IN_DTK!K$5,0),""),"")</f>
        <v>0</v>
      </c>
      <c r="L236" s="245">
        <f>IF(ISNA(VLOOKUP($A236,DSSV!$A$7:$R$65536,IN_DTK!L$5,0))=FALSE,IF(L$8&lt;&gt;0,VLOOKUP($A236,DSSV!$A$7:$R$65536,IN_DTK!L$5,0),""),"")</f>
        <v>0</v>
      </c>
      <c r="M236" s="245">
        <f>IF(ISNA(VLOOKUP($A236,DSSV!$A$7:$R$65536,IN_DTK!M$5,0))=FALSE,IF(M$8&lt;&gt;0,VLOOKUP($A236,DSSV!$A$7:$R$65536,IN_DTK!M$5,0),""),"")</f>
        <v>0</v>
      </c>
      <c r="N236" s="245">
        <f>IF(ISNA(VLOOKUP($A236,DSSV!$A$7:$R$65536,IN_DTK!N$5,0))=FALSE,IF(N$8&lt;&gt;0,VLOOKUP($A236,DSSV!$A$7:$R$65536,IN_DTK!N$5,0),""),"")</f>
        <v>0</v>
      </c>
      <c r="O236" s="245">
        <f>IF(ISNA(VLOOKUP($A236,DSSV!$A$7:$R$65536,IN_DTK!O$5,0))=FALSE,IF(O$8&lt;&gt;0,VLOOKUP($A236,DSSV!$A$7:$R$65536,IN_DTK!O$5,0),""),"")</f>
        <v>0</v>
      </c>
      <c r="P236" s="245">
        <f>IF(ISNA(VLOOKUP($A236,DSSV!$A$7:$R$65536,IN_DTK!P$5,0))=FALSE,IF(P$8&lt;&gt;0,VLOOKUP($A236,DSSV!$A$7:$R$65536,IN_DTK!P$5,0),""),"")</f>
        <v>0</v>
      </c>
      <c r="Q236" s="246">
        <f>IF(ISNA(VLOOKUP($A236,DSSV!$A$7:$R$65536,IN_DTK!Q$5,0))=FALSE,VLOOKUP($A236,DSSV!$A$7:$R$65536,IN_DTK!Q$5,0),"")</f>
        <v>0</v>
      </c>
      <c r="R236" s="237" t="str">
        <f>IF(ISNA(VLOOKUP($A236,DSSV!$A$7:$R$65536,IN_DTK!R$5,0))=FALSE,VLOOKUP($A236,DSSV!$A$7:$R$65536,IN_DTK!R$5,0),"")</f>
        <v>Không</v>
      </c>
      <c r="S236" s="247" t="str">
        <f>IF(ISNA(VLOOKUP($A236,DSSV!$A$7:$R$65536,IN_DTK!S$5,0))=FALSE,VLOOKUP($A236,DSSV!$A$7:$R$65536,IN_DTK!S$5,0),"")</f>
        <v>Nợ LP</v>
      </c>
    </row>
    <row r="237" spans="1:19" s="213" customFormat="1" ht="20.25" customHeight="1">
      <c r="A237" s="211">
        <v>229</v>
      </c>
      <c r="B237" s="240">
        <f>--SUBTOTAL(2,C$6:C237)</f>
        <v>229</v>
      </c>
      <c r="C237" s="214">
        <f>IF(ISNA(VLOOKUP($A237,DSSV!$A$7:$R$65536,IN_DTK!C$5,0))=FALSE,VLOOKUP($A237,DSSV!$A$7:$R$65536,IN_DTK!C$5,0),"")</f>
        <v>2020723551</v>
      </c>
      <c r="D237" s="243" t="str">
        <f>IF(ISNA(VLOOKUP($A237,DSSV!$A$7:$R$65536,IN_DTK!D$5,0))=FALSE,VLOOKUP($A237,DSSV!$A$7:$R$65536,IN_DTK!D$5,0),"")</f>
        <v>Nguyễn Thị Hoài</v>
      </c>
      <c r="E237" s="244" t="str">
        <f>IF(ISNA(VLOOKUP($A237,DSSV!$A$7:$R$65536,IN_DTK!E$5,0))=FALSE,VLOOKUP($A237,DSSV!$A$7:$R$65536,IN_DTK!E$5,0),"")</f>
        <v>Thơ</v>
      </c>
      <c r="F237" s="249" t="str">
        <f>IF(ISNA(VLOOKUP($A237,DSSV!$A$7:$R$65536,IN_DTK!F$5,0))=FALSE,VLOOKUP($A237,DSSV!$A$7:$R$65536,IN_DTK!F$5,0),"")</f>
        <v>MTH 101 G</v>
      </c>
      <c r="G237" s="249" t="str">
        <f>IF(ISNA(VLOOKUP($A237,DSSV!$A$7:$R$65536,IN_DTK!G$5,0))=FALSE,VLOOKUP($A237,DSSV!$A$7:$R$65536,IN_DTK!G$5,0),"")</f>
        <v>K20DLL</v>
      </c>
      <c r="H237" s="245">
        <f>IF(ISNA(VLOOKUP($A237,DSSV!$A$7:$R$65536,IN_DTK!H$5,0))=FALSE,IF(H$8&lt;&gt;0,VLOOKUP($A237,DSSV!$A$7:$R$65536,IN_DTK!H$5,0),""),"")</f>
        <v>0</v>
      </c>
      <c r="I237" s="245">
        <f>IF(ISNA(VLOOKUP($A237,DSSV!$A$7:$R$65536,IN_DTK!I$5,0))=FALSE,IF(I$8&lt;&gt;0,VLOOKUP($A237,DSSV!$A$7:$R$65536,IN_DTK!I$5,0),""),"")</f>
        <v>0</v>
      </c>
      <c r="J237" s="245">
        <f>IF(ISNA(VLOOKUP($A237,DSSV!$A$7:$R$65536,IN_DTK!J$5,0))=FALSE,IF(J$8&lt;&gt;0,VLOOKUP($A237,DSSV!$A$7:$R$65536,IN_DTK!J$5,0),""),"")</f>
        <v>0</v>
      </c>
      <c r="K237" s="245">
        <f>IF(ISNA(VLOOKUP($A237,DSSV!$A$7:$R$65536,IN_DTK!K$5,0))=FALSE,IF(K$8&lt;&gt;0,VLOOKUP($A237,DSSV!$A$7:$R$65536,IN_DTK!K$5,0),""),"")</f>
        <v>0</v>
      </c>
      <c r="L237" s="245">
        <f>IF(ISNA(VLOOKUP($A237,DSSV!$A$7:$R$65536,IN_DTK!L$5,0))=FALSE,IF(L$8&lt;&gt;0,VLOOKUP($A237,DSSV!$A$7:$R$65536,IN_DTK!L$5,0),""),"")</f>
        <v>0</v>
      </c>
      <c r="M237" s="245">
        <f>IF(ISNA(VLOOKUP($A237,DSSV!$A$7:$R$65536,IN_DTK!M$5,0))=FALSE,IF(M$8&lt;&gt;0,VLOOKUP($A237,DSSV!$A$7:$R$65536,IN_DTK!M$5,0),""),"")</f>
        <v>0</v>
      </c>
      <c r="N237" s="245">
        <f>IF(ISNA(VLOOKUP($A237,DSSV!$A$7:$R$65536,IN_DTK!N$5,0))=FALSE,IF(N$8&lt;&gt;0,VLOOKUP($A237,DSSV!$A$7:$R$65536,IN_DTK!N$5,0),""),"")</f>
        <v>0</v>
      </c>
      <c r="O237" s="245">
        <f>IF(ISNA(VLOOKUP($A237,DSSV!$A$7:$R$65536,IN_DTK!O$5,0))=FALSE,IF(O$8&lt;&gt;0,VLOOKUP($A237,DSSV!$A$7:$R$65536,IN_DTK!O$5,0),""),"")</f>
        <v>0</v>
      </c>
      <c r="P237" s="245">
        <f>IF(ISNA(VLOOKUP($A237,DSSV!$A$7:$R$65536,IN_DTK!P$5,0))=FALSE,IF(P$8&lt;&gt;0,VLOOKUP($A237,DSSV!$A$7:$R$65536,IN_DTK!P$5,0),""),"")</f>
        <v>0</v>
      </c>
      <c r="Q237" s="246">
        <f>IF(ISNA(VLOOKUP($A237,DSSV!$A$7:$R$65536,IN_DTK!Q$5,0))=FALSE,VLOOKUP($A237,DSSV!$A$7:$R$65536,IN_DTK!Q$5,0),"")</f>
        <v>0</v>
      </c>
      <c r="R237" s="237" t="str">
        <f>IF(ISNA(VLOOKUP($A237,DSSV!$A$7:$R$65536,IN_DTK!R$5,0))=FALSE,VLOOKUP($A237,DSSV!$A$7:$R$65536,IN_DTK!R$5,0),"")</f>
        <v>Không</v>
      </c>
      <c r="S237" s="247">
        <f>IF(ISNA(VLOOKUP($A237,DSSV!$A$7:$R$65536,IN_DTK!S$5,0))=FALSE,VLOOKUP($A237,DSSV!$A$7:$R$65536,IN_DTK!S$5,0),"")</f>
        <v>0</v>
      </c>
    </row>
    <row r="238" spans="1:19" s="213" customFormat="1" ht="20.25" customHeight="1">
      <c r="A238" s="211">
        <v>230</v>
      </c>
      <c r="B238" s="240">
        <f>--SUBTOTAL(2,C$6:C238)</f>
        <v>230</v>
      </c>
      <c r="C238" s="214">
        <f>IF(ISNA(VLOOKUP($A238,DSSV!$A$7:$R$65536,IN_DTK!C$5,0))=FALSE,VLOOKUP($A238,DSSV!$A$7:$R$65536,IN_DTK!C$5,0),"")</f>
        <v>1921148015</v>
      </c>
      <c r="D238" s="243" t="str">
        <f>IF(ISNA(VLOOKUP($A238,DSSV!$A$7:$R$65536,IN_DTK!D$5,0))=FALSE,VLOOKUP($A238,DSSV!$A$7:$R$65536,IN_DTK!D$5,0),"")</f>
        <v>Nguyễn Ngô Hồng</v>
      </c>
      <c r="E238" s="244" t="str">
        <f>IF(ISNA(VLOOKUP($A238,DSSV!$A$7:$R$65536,IN_DTK!E$5,0))=FALSE,VLOOKUP($A238,DSSV!$A$7:$R$65536,IN_DTK!E$5,0),"")</f>
        <v>Thọ</v>
      </c>
      <c r="F238" s="249" t="str">
        <f>IF(ISNA(VLOOKUP($A238,DSSV!$A$7:$R$65536,IN_DTK!F$5,0))=FALSE,VLOOKUP($A238,DSSV!$A$7:$R$65536,IN_DTK!F$5,0),"")</f>
        <v>MTH 101 A</v>
      </c>
      <c r="G238" s="249" t="str">
        <f>IF(ISNA(VLOOKUP($A238,DSSV!$A$7:$R$65536,IN_DTK!G$5,0))=FALSE,VLOOKUP($A238,DSSV!$A$7:$R$65536,IN_DTK!G$5,0),"")</f>
        <v>K20CMU_TTT</v>
      </c>
      <c r="H238" s="245">
        <f>IF(ISNA(VLOOKUP($A238,DSSV!$A$7:$R$65536,IN_DTK!H$5,0))=FALSE,IF(H$8&lt;&gt;0,VLOOKUP($A238,DSSV!$A$7:$R$65536,IN_DTK!H$5,0),""),"")</f>
        <v>0</v>
      </c>
      <c r="I238" s="245">
        <f>IF(ISNA(VLOOKUP($A238,DSSV!$A$7:$R$65536,IN_DTK!I$5,0))=FALSE,IF(I$8&lt;&gt;0,VLOOKUP($A238,DSSV!$A$7:$R$65536,IN_DTK!I$5,0),""),"")</f>
        <v>0</v>
      </c>
      <c r="J238" s="245">
        <f>IF(ISNA(VLOOKUP($A238,DSSV!$A$7:$R$65536,IN_DTK!J$5,0))=FALSE,IF(J$8&lt;&gt;0,VLOOKUP($A238,DSSV!$A$7:$R$65536,IN_DTK!J$5,0),""),"")</f>
        <v>0</v>
      </c>
      <c r="K238" s="245">
        <f>IF(ISNA(VLOOKUP($A238,DSSV!$A$7:$R$65536,IN_DTK!K$5,0))=FALSE,IF(K$8&lt;&gt;0,VLOOKUP($A238,DSSV!$A$7:$R$65536,IN_DTK!K$5,0),""),"")</f>
        <v>0</v>
      </c>
      <c r="L238" s="245">
        <f>IF(ISNA(VLOOKUP($A238,DSSV!$A$7:$R$65536,IN_DTK!L$5,0))=FALSE,IF(L$8&lt;&gt;0,VLOOKUP($A238,DSSV!$A$7:$R$65536,IN_DTK!L$5,0),""),"")</f>
        <v>0</v>
      </c>
      <c r="M238" s="245">
        <f>IF(ISNA(VLOOKUP($A238,DSSV!$A$7:$R$65536,IN_DTK!M$5,0))=FALSE,IF(M$8&lt;&gt;0,VLOOKUP($A238,DSSV!$A$7:$R$65536,IN_DTK!M$5,0),""),"")</f>
        <v>0</v>
      </c>
      <c r="N238" s="245">
        <f>IF(ISNA(VLOOKUP($A238,DSSV!$A$7:$R$65536,IN_DTK!N$5,0))=FALSE,IF(N$8&lt;&gt;0,VLOOKUP($A238,DSSV!$A$7:$R$65536,IN_DTK!N$5,0),""),"")</f>
        <v>0</v>
      </c>
      <c r="O238" s="245">
        <f>IF(ISNA(VLOOKUP($A238,DSSV!$A$7:$R$65536,IN_DTK!O$5,0))=FALSE,IF(O$8&lt;&gt;0,VLOOKUP($A238,DSSV!$A$7:$R$65536,IN_DTK!O$5,0),""),"")</f>
        <v>0</v>
      </c>
      <c r="P238" s="245">
        <f>IF(ISNA(VLOOKUP($A238,DSSV!$A$7:$R$65536,IN_DTK!P$5,0))=FALSE,IF(P$8&lt;&gt;0,VLOOKUP($A238,DSSV!$A$7:$R$65536,IN_DTK!P$5,0),""),"")</f>
        <v>0</v>
      </c>
      <c r="Q238" s="246">
        <f>IF(ISNA(VLOOKUP($A238,DSSV!$A$7:$R$65536,IN_DTK!Q$5,0))=FALSE,VLOOKUP($A238,DSSV!$A$7:$R$65536,IN_DTK!Q$5,0),"")</f>
        <v>0</v>
      </c>
      <c r="R238" s="237" t="str">
        <f>IF(ISNA(VLOOKUP($A238,DSSV!$A$7:$R$65536,IN_DTK!R$5,0))=FALSE,VLOOKUP($A238,DSSV!$A$7:$R$65536,IN_DTK!R$5,0),"")</f>
        <v>Không</v>
      </c>
      <c r="S238" s="247" t="str">
        <f>IF(ISNA(VLOOKUP($A238,DSSV!$A$7:$R$65536,IN_DTK!S$5,0))=FALSE,VLOOKUP($A238,DSSV!$A$7:$R$65536,IN_DTK!S$5,0),"")</f>
        <v>Nợ LP</v>
      </c>
    </row>
    <row r="239" spans="1:19" s="213" customFormat="1" ht="20.25" customHeight="1">
      <c r="A239" s="211">
        <v>231</v>
      </c>
      <c r="B239" s="240">
        <f>--SUBTOTAL(2,C$6:C239)</f>
        <v>231</v>
      </c>
      <c r="C239" s="214">
        <f>IF(ISNA(VLOOKUP($A239,DSSV!$A$7:$R$65536,IN_DTK!C$5,0))=FALSE,VLOOKUP($A239,DSSV!$A$7:$R$65536,IN_DTK!C$5,0),"")</f>
        <v>2020217679</v>
      </c>
      <c r="D239" s="243" t="str">
        <f>IF(ISNA(VLOOKUP($A239,DSSV!$A$7:$R$65536,IN_DTK!D$5,0))=FALSE,VLOOKUP($A239,DSSV!$A$7:$R$65536,IN_DTK!D$5,0),"")</f>
        <v>Lê Nguyễn Thiên</v>
      </c>
      <c r="E239" s="244" t="str">
        <f>IF(ISNA(VLOOKUP($A239,DSSV!$A$7:$R$65536,IN_DTK!E$5,0))=FALSE,VLOOKUP($A239,DSSV!$A$7:$R$65536,IN_DTK!E$5,0),"")</f>
        <v>Thư</v>
      </c>
      <c r="F239" s="249" t="str">
        <f>IF(ISNA(VLOOKUP($A239,DSSV!$A$7:$R$65536,IN_DTK!F$5,0))=FALSE,VLOOKUP($A239,DSSV!$A$7:$R$65536,IN_DTK!F$5,0),"")</f>
        <v>MTH 101 Y</v>
      </c>
      <c r="G239" s="249" t="str">
        <f>IF(ISNA(VLOOKUP($A239,DSSV!$A$7:$R$65536,IN_DTK!G$5,0))=FALSE,VLOOKUP($A239,DSSV!$A$7:$R$65536,IN_DTK!G$5,0),"")</f>
        <v>K20PSU-QTH</v>
      </c>
      <c r="H239" s="245">
        <f>IF(ISNA(VLOOKUP($A239,DSSV!$A$7:$R$65536,IN_DTK!H$5,0))=FALSE,IF(H$8&lt;&gt;0,VLOOKUP($A239,DSSV!$A$7:$R$65536,IN_DTK!H$5,0),""),"")</f>
        <v>0</v>
      </c>
      <c r="I239" s="245">
        <f>IF(ISNA(VLOOKUP($A239,DSSV!$A$7:$R$65536,IN_DTK!I$5,0))=FALSE,IF(I$8&lt;&gt;0,VLOOKUP($A239,DSSV!$A$7:$R$65536,IN_DTK!I$5,0),""),"")</f>
        <v>0</v>
      </c>
      <c r="J239" s="245">
        <f>IF(ISNA(VLOOKUP($A239,DSSV!$A$7:$R$65536,IN_DTK!J$5,0))=FALSE,IF(J$8&lt;&gt;0,VLOOKUP($A239,DSSV!$A$7:$R$65536,IN_DTK!J$5,0),""),"")</f>
        <v>0</v>
      </c>
      <c r="K239" s="245">
        <f>IF(ISNA(VLOOKUP($A239,DSSV!$A$7:$R$65536,IN_DTK!K$5,0))=FALSE,IF(K$8&lt;&gt;0,VLOOKUP($A239,DSSV!$A$7:$R$65536,IN_DTK!K$5,0),""),"")</f>
        <v>0</v>
      </c>
      <c r="L239" s="245">
        <f>IF(ISNA(VLOOKUP($A239,DSSV!$A$7:$R$65536,IN_DTK!L$5,0))=FALSE,IF(L$8&lt;&gt;0,VLOOKUP($A239,DSSV!$A$7:$R$65536,IN_DTK!L$5,0),""),"")</f>
        <v>0</v>
      </c>
      <c r="M239" s="245">
        <f>IF(ISNA(VLOOKUP($A239,DSSV!$A$7:$R$65536,IN_DTK!M$5,0))=FALSE,IF(M$8&lt;&gt;0,VLOOKUP($A239,DSSV!$A$7:$R$65536,IN_DTK!M$5,0),""),"")</f>
        <v>0</v>
      </c>
      <c r="N239" s="245">
        <f>IF(ISNA(VLOOKUP($A239,DSSV!$A$7:$R$65536,IN_DTK!N$5,0))=FALSE,IF(N$8&lt;&gt;0,VLOOKUP($A239,DSSV!$A$7:$R$65536,IN_DTK!N$5,0),""),"")</f>
        <v>0</v>
      </c>
      <c r="O239" s="245">
        <f>IF(ISNA(VLOOKUP($A239,DSSV!$A$7:$R$65536,IN_DTK!O$5,0))=FALSE,IF(O$8&lt;&gt;0,VLOOKUP($A239,DSSV!$A$7:$R$65536,IN_DTK!O$5,0),""),"")</f>
        <v>0</v>
      </c>
      <c r="P239" s="245">
        <f>IF(ISNA(VLOOKUP($A239,DSSV!$A$7:$R$65536,IN_DTK!P$5,0))=FALSE,IF(P$8&lt;&gt;0,VLOOKUP($A239,DSSV!$A$7:$R$65536,IN_DTK!P$5,0),""),"")</f>
        <v>0</v>
      </c>
      <c r="Q239" s="246">
        <f>IF(ISNA(VLOOKUP($A239,DSSV!$A$7:$R$65536,IN_DTK!Q$5,0))=FALSE,VLOOKUP($A239,DSSV!$A$7:$R$65536,IN_DTK!Q$5,0),"")</f>
        <v>0</v>
      </c>
      <c r="R239" s="237" t="str">
        <f>IF(ISNA(VLOOKUP($A239,DSSV!$A$7:$R$65536,IN_DTK!R$5,0))=FALSE,VLOOKUP($A239,DSSV!$A$7:$R$65536,IN_DTK!R$5,0),"")</f>
        <v>Không</v>
      </c>
      <c r="S239" s="247">
        <f>IF(ISNA(VLOOKUP($A239,DSSV!$A$7:$R$65536,IN_DTK!S$5,0))=FALSE,VLOOKUP($A239,DSSV!$A$7:$R$65536,IN_DTK!S$5,0),"")</f>
        <v>0</v>
      </c>
    </row>
    <row r="240" spans="1:19" s="213" customFormat="1" ht="20.25" customHeight="1">
      <c r="A240" s="211">
        <v>232</v>
      </c>
      <c r="B240" s="240">
        <f>--SUBTOTAL(2,C$6:C240)</f>
        <v>232</v>
      </c>
      <c r="C240" s="214">
        <f>IF(ISNA(VLOOKUP($A240,DSSV!$A$7:$R$65536,IN_DTK!C$5,0))=FALSE,VLOOKUP($A240,DSSV!$A$7:$R$65536,IN_DTK!C$5,0),"")</f>
        <v>1821113812</v>
      </c>
      <c r="D240" s="243" t="str">
        <f>IF(ISNA(VLOOKUP($A240,DSSV!$A$7:$R$65536,IN_DTK!D$5,0))=FALSE,VLOOKUP($A240,DSSV!$A$7:$R$65536,IN_DTK!D$5,0),"")</f>
        <v>Ngô Tấn</v>
      </c>
      <c r="E240" s="244" t="str">
        <f>IF(ISNA(VLOOKUP($A240,DSSV!$A$7:$R$65536,IN_DTK!E$5,0))=FALSE,VLOOKUP($A240,DSSV!$A$7:$R$65536,IN_DTK!E$5,0),"")</f>
        <v>Thuận</v>
      </c>
      <c r="F240" s="249" t="str">
        <f>IF(ISNA(VLOOKUP($A240,DSSV!$A$7:$R$65536,IN_DTK!F$5,0))=FALSE,VLOOKUP($A240,DSSV!$A$7:$R$65536,IN_DTK!F$5,0),"")</f>
        <v>MTH 101 M</v>
      </c>
      <c r="G240" s="249" t="str">
        <f>IF(ISNA(VLOOKUP($A240,DSSV!$A$7:$R$65536,IN_DTK!G$5,0))=FALSE,VLOOKUP($A240,DSSV!$A$7:$R$65536,IN_DTK!G$5,0),"")</f>
        <v>K20KKT</v>
      </c>
      <c r="H240" s="245">
        <f>IF(ISNA(VLOOKUP($A240,DSSV!$A$7:$R$65536,IN_DTK!H$5,0))=FALSE,IF(H$8&lt;&gt;0,VLOOKUP($A240,DSSV!$A$7:$R$65536,IN_DTK!H$5,0),""),"")</f>
        <v>0</v>
      </c>
      <c r="I240" s="245">
        <f>IF(ISNA(VLOOKUP($A240,DSSV!$A$7:$R$65536,IN_DTK!I$5,0))=FALSE,IF(I$8&lt;&gt;0,VLOOKUP($A240,DSSV!$A$7:$R$65536,IN_DTK!I$5,0),""),"")</f>
        <v>0</v>
      </c>
      <c r="J240" s="245">
        <f>IF(ISNA(VLOOKUP($A240,DSSV!$A$7:$R$65536,IN_DTK!J$5,0))=FALSE,IF(J$8&lt;&gt;0,VLOOKUP($A240,DSSV!$A$7:$R$65536,IN_DTK!J$5,0),""),"")</f>
        <v>0</v>
      </c>
      <c r="K240" s="245">
        <f>IF(ISNA(VLOOKUP($A240,DSSV!$A$7:$R$65536,IN_DTK!K$5,0))=FALSE,IF(K$8&lt;&gt;0,VLOOKUP($A240,DSSV!$A$7:$R$65536,IN_DTK!K$5,0),""),"")</f>
        <v>0</v>
      </c>
      <c r="L240" s="245">
        <f>IF(ISNA(VLOOKUP($A240,DSSV!$A$7:$R$65536,IN_DTK!L$5,0))=FALSE,IF(L$8&lt;&gt;0,VLOOKUP($A240,DSSV!$A$7:$R$65536,IN_DTK!L$5,0),""),"")</f>
        <v>0</v>
      </c>
      <c r="M240" s="245">
        <f>IF(ISNA(VLOOKUP($A240,DSSV!$A$7:$R$65536,IN_DTK!M$5,0))=FALSE,IF(M$8&lt;&gt;0,VLOOKUP($A240,DSSV!$A$7:$R$65536,IN_DTK!M$5,0),""),"")</f>
        <v>0</v>
      </c>
      <c r="N240" s="245">
        <f>IF(ISNA(VLOOKUP($A240,DSSV!$A$7:$R$65536,IN_DTK!N$5,0))=FALSE,IF(N$8&lt;&gt;0,VLOOKUP($A240,DSSV!$A$7:$R$65536,IN_DTK!N$5,0),""),"")</f>
        <v>0</v>
      </c>
      <c r="O240" s="245">
        <f>IF(ISNA(VLOOKUP($A240,DSSV!$A$7:$R$65536,IN_DTK!O$5,0))=FALSE,IF(O$8&lt;&gt;0,VLOOKUP($A240,DSSV!$A$7:$R$65536,IN_DTK!O$5,0),""),"")</f>
        <v>0</v>
      </c>
      <c r="P240" s="245">
        <f>IF(ISNA(VLOOKUP($A240,DSSV!$A$7:$R$65536,IN_DTK!P$5,0))=FALSE,IF(P$8&lt;&gt;0,VLOOKUP($A240,DSSV!$A$7:$R$65536,IN_DTK!P$5,0),""),"")</f>
        <v>0</v>
      </c>
      <c r="Q240" s="246">
        <f>IF(ISNA(VLOOKUP($A240,DSSV!$A$7:$R$65536,IN_DTK!Q$5,0))=FALSE,VLOOKUP($A240,DSSV!$A$7:$R$65536,IN_DTK!Q$5,0),"")</f>
        <v>0</v>
      </c>
      <c r="R240" s="237" t="str">
        <f>IF(ISNA(VLOOKUP($A240,DSSV!$A$7:$R$65536,IN_DTK!R$5,0))=FALSE,VLOOKUP($A240,DSSV!$A$7:$R$65536,IN_DTK!R$5,0),"")</f>
        <v>Không</v>
      </c>
      <c r="S240" s="247" t="str">
        <f>IF(ISNA(VLOOKUP($A240,DSSV!$A$7:$R$65536,IN_DTK!S$5,0))=FALSE,VLOOKUP($A240,DSSV!$A$7:$R$65536,IN_DTK!S$5,0),"")</f>
        <v>Nợ LP</v>
      </c>
    </row>
    <row r="241" spans="1:19" s="213" customFormat="1" ht="20.25" customHeight="1">
      <c r="A241" s="211">
        <v>233</v>
      </c>
      <c r="B241" s="240">
        <f>--SUBTOTAL(2,C$6:C241)</f>
        <v>233</v>
      </c>
      <c r="C241" s="214">
        <f>IF(ISNA(VLOOKUP($A241,DSSV!$A$7:$R$65536,IN_DTK!C$5,0))=FALSE,VLOOKUP($A241,DSSV!$A$7:$R$65536,IN_DTK!C$5,0),"")</f>
        <v>1810215026</v>
      </c>
      <c r="D241" s="243" t="str">
        <f>IF(ISNA(VLOOKUP($A241,DSSV!$A$7:$R$65536,IN_DTK!D$5,0))=FALSE,VLOOKUP($A241,DSSV!$A$7:$R$65536,IN_DTK!D$5,0),"")</f>
        <v>Trần Thị Bích</v>
      </c>
      <c r="E241" s="244" t="str">
        <f>IF(ISNA(VLOOKUP($A241,DSSV!$A$7:$R$65536,IN_DTK!E$5,0))=FALSE,VLOOKUP($A241,DSSV!$A$7:$R$65536,IN_DTK!E$5,0),"")</f>
        <v>Thuận</v>
      </c>
      <c r="F241" s="249" t="str">
        <f>IF(ISNA(VLOOKUP($A241,DSSV!$A$7:$R$65536,IN_DTK!F$5,0))=FALSE,VLOOKUP($A241,DSSV!$A$7:$R$65536,IN_DTK!F$5,0),"")</f>
        <v>MTH 101 AG</v>
      </c>
      <c r="G241" s="249" t="str">
        <f>IF(ISNA(VLOOKUP($A241,DSSV!$A$7:$R$65536,IN_DTK!G$5,0))=FALSE,VLOOKUP($A241,DSSV!$A$7:$R$65536,IN_DTK!G$5,0),"")</f>
        <v>K19PSU_KCD</v>
      </c>
      <c r="H241" s="245">
        <f>IF(ISNA(VLOOKUP($A241,DSSV!$A$7:$R$65536,IN_DTK!H$5,0))=FALSE,IF(H$8&lt;&gt;0,VLOOKUP($A241,DSSV!$A$7:$R$65536,IN_DTK!H$5,0),""),"")</f>
        <v>0</v>
      </c>
      <c r="I241" s="245">
        <f>IF(ISNA(VLOOKUP($A241,DSSV!$A$7:$R$65536,IN_DTK!I$5,0))=FALSE,IF(I$8&lt;&gt;0,VLOOKUP($A241,DSSV!$A$7:$R$65536,IN_DTK!I$5,0),""),"")</f>
        <v>0</v>
      </c>
      <c r="J241" s="245">
        <f>IF(ISNA(VLOOKUP($A241,DSSV!$A$7:$R$65536,IN_DTK!J$5,0))=FALSE,IF(J$8&lt;&gt;0,VLOOKUP($A241,DSSV!$A$7:$R$65536,IN_DTK!J$5,0),""),"")</f>
        <v>0</v>
      </c>
      <c r="K241" s="245">
        <f>IF(ISNA(VLOOKUP($A241,DSSV!$A$7:$R$65536,IN_DTK!K$5,0))=FALSE,IF(K$8&lt;&gt;0,VLOOKUP($A241,DSSV!$A$7:$R$65536,IN_DTK!K$5,0),""),"")</f>
        <v>0</v>
      </c>
      <c r="L241" s="245">
        <f>IF(ISNA(VLOOKUP($A241,DSSV!$A$7:$R$65536,IN_DTK!L$5,0))=FALSE,IF(L$8&lt;&gt;0,VLOOKUP($A241,DSSV!$A$7:$R$65536,IN_DTK!L$5,0),""),"")</f>
        <v>0</v>
      </c>
      <c r="M241" s="245">
        <f>IF(ISNA(VLOOKUP($A241,DSSV!$A$7:$R$65536,IN_DTK!M$5,0))=FALSE,IF(M$8&lt;&gt;0,VLOOKUP($A241,DSSV!$A$7:$R$65536,IN_DTK!M$5,0),""),"")</f>
        <v>0</v>
      </c>
      <c r="N241" s="245">
        <f>IF(ISNA(VLOOKUP($A241,DSSV!$A$7:$R$65536,IN_DTK!N$5,0))=FALSE,IF(N$8&lt;&gt;0,VLOOKUP($A241,DSSV!$A$7:$R$65536,IN_DTK!N$5,0),""),"")</f>
        <v>0</v>
      </c>
      <c r="O241" s="245">
        <f>IF(ISNA(VLOOKUP($A241,DSSV!$A$7:$R$65536,IN_DTK!O$5,0))=FALSE,IF(O$8&lt;&gt;0,VLOOKUP($A241,DSSV!$A$7:$R$65536,IN_DTK!O$5,0),""),"")</f>
        <v>0</v>
      </c>
      <c r="P241" s="245">
        <f>IF(ISNA(VLOOKUP($A241,DSSV!$A$7:$R$65536,IN_DTK!P$5,0))=FALSE,IF(P$8&lt;&gt;0,VLOOKUP($A241,DSSV!$A$7:$R$65536,IN_DTK!P$5,0),""),"")</f>
        <v>0</v>
      </c>
      <c r="Q241" s="246">
        <f>IF(ISNA(VLOOKUP($A241,DSSV!$A$7:$R$65536,IN_DTK!Q$5,0))=FALSE,VLOOKUP($A241,DSSV!$A$7:$R$65536,IN_DTK!Q$5,0),"")</f>
        <v>0</v>
      </c>
      <c r="R241" s="237" t="str">
        <f>IF(ISNA(VLOOKUP($A241,DSSV!$A$7:$R$65536,IN_DTK!R$5,0))=FALSE,VLOOKUP($A241,DSSV!$A$7:$R$65536,IN_DTK!R$5,0),"")</f>
        <v>Không</v>
      </c>
      <c r="S241" s="247" t="str">
        <f>IF(ISNA(VLOOKUP($A241,DSSV!$A$7:$R$65536,IN_DTK!S$5,0))=FALSE,VLOOKUP($A241,DSSV!$A$7:$R$65536,IN_DTK!S$5,0),"")</f>
        <v>Nợ LP</v>
      </c>
    </row>
    <row r="242" spans="1:19" s="213" customFormat="1" ht="20.25" customHeight="1">
      <c r="A242" s="211">
        <v>234</v>
      </c>
      <c r="B242" s="240">
        <f>--SUBTOTAL(2,C$6:C242)</f>
        <v>234</v>
      </c>
      <c r="C242" s="214">
        <f>IF(ISNA(VLOOKUP($A242,DSSV!$A$7:$R$65536,IN_DTK!C$5,0))=FALSE,VLOOKUP($A242,DSSV!$A$7:$R$65536,IN_DTK!C$5,0),"")</f>
        <v>2020716270</v>
      </c>
      <c r="D242" s="243" t="str">
        <f>IF(ISNA(VLOOKUP($A242,DSSV!$A$7:$R$65536,IN_DTK!D$5,0))=FALSE,VLOOKUP($A242,DSSV!$A$7:$R$65536,IN_DTK!D$5,0),"")</f>
        <v>Phan Thị Hoài</v>
      </c>
      <c r="E242" s="244" t="str">
        <f>IF(ISNA(VLOOKUP($A242,DSSV!$A$7:$R$65536,IN_DTK!E$5,0))=FALSE,VLOOKUP($A242,DSSV!$A$7:$R$65536,IN_DTK!E$5,0),"")</f>
        <v>Thương</v>
      </c>
      <c r="F242" s="249" t="str">
        <f>IF(ISNA(VLOOKUP($A242,DSSV!$A$7:$R$65536,IN_DTK!F$5,0))=FALSE,VLOOKUP($A242,DSSV!$A$7:$R$65536,IN_DTK!F$5,0),"")</f>
        <v>MTH 101 U</v>
      </c>
      <c r="G242" s="249" t="str">
        <f>IF(ISNA(VLOOKUP($A242,DSSV!$A$7:$R$65536,IN_DTK!G$5,0))=FALSE,VLOOKUP($A242,DSSV!$A$7:$R$65536,IN_DTK!G$5,0),"")</f>
        <v>K20PSU-DLK</v>
      </c>
      <c r="H242" s="245">
        <f>IF(ISNA(VLOOKUP($A242,DSSV!$A$7:$R$65536,IN_DTK!H$5,0))=FALSE,IF(H$8&lt;&gt;0,VLOOKUP($A242,DSSV!$A$7:$R$65536,IN_DTK!H$5,0),""),"")</f>
        <v>0</v>
      </c>
      <c r="I242" s="245">
        <f>IF(ISNA(VLOOKUP($A242,DSSV!$A$7:$R$65536,IN_DTK!I$5,0))=FALSE,IF(I$8&lt;&gt;0,VLOOKUP($A242,DSSV!$A$7:$R$65536,IN_DTK!I$5,0),""),"")</f>
        <v>0</v>
      </c>
      <c r="J242" s="245">
        <f>IF(ISNA(VLOOKUP($A242,DSSV!$A$7:$R$65536,IN_DTK!J$5,0))=FALSE,IF(J$8&lt;&gt;0,VLOOKUP($A242,DSSV!$A$7:$R$65536,IN_DTK!J$5,0),""),"")</f>
        <v>0</v>
      </c>
      <c r="K242" s="245">
        <f>IF(ISNA(VLOOKUP($A242,DSSV!$A$7:$R$65536,IN_DTK!K$5,0))=FALSE,IF(K$8&lt;&gt;0,VLOOKUP($A242,DSSV!$A$7:$R$65536,IN_DTK!K$5,0),""),"")</f>
        <v>0</v>
      </c>
      <c r="L242" s="245">
        <f>IF(ISNA(VLOOKUP($A242,DSSV!$A$7:$R$65536,IN_DTK!L$5,0))=FALSE,IF(L$8&lt;&gt;0,VLOOKUP($A242,DSSV!$A$7:$R$65536,IN_DTK!L$5,0),""),"")</f>
        <v>0</v>
      </c>
      <c r="M242" s="245">
        <f>IF(ISNA(VLOOKUP($A242,DSSV!$A$7:$R$65536,IN_DTK!M$5,0))=FALSE,IF(M$8&lt;&gt;0,VLOOKUP($A242,DSSV!$A$7:$R$65536,IN_DTK!M$5,0),""),"")</f>
        <v>0</v>
      </c>
      <c r="N242" s="245">
        <f>IF(ISNA(VLOOKUP($A242,DSSV!$A$7:$R$65536,IN_DTK!N$5,0))=FALSE,IF(N$8&lt;&gt;0,VLOOKUP($A242,DSSV!$A$7:$R$65536,IN_DTK!N$5,0),""),"")</f>
        <v>0</v>
      </c>
      <c r="O242" s="245">
        <f>IF(ISNA(VLOOKUP($A242,DSSV!$A$7:$R$65536,IN_DTK!O$5,0))=FALSE,IF(O$8&lt;&gt;0,VLOOKUP($A242,DSSV!$A$7:$R$65536,IN_DTK!O$5,0),""),"")</f>
        <v>0</v>
      </c>
      <c r="P242" s="245">
        <f>IF(ISNA(VLOOKUP($A242,DSSV!$A$7:$R$65536,IN_DTK!P$5,0))=FALSE,IF(P$8&lt;&gt;0,VLOOKUP($A242,DSSV!$A$7:$R$65536,IN_DTK!P$5,0),""),"")</f>
        <v>0</v>
      </c>
      <c r="Q242" s="246">
        <f>IF(ISNA(VLOOKUP($A242,DSSV!$A$7:$R$65536,IN_DTK!Q$5,0))=FALSE,VLOOKUP($A242,DSSV!$A$7:$R$65536,IN_DTK!Q$5,0),"")</f>
        <v>0</v>
      </c>
      <c r="R242" s="237" t="str">
        <f>IF(ISNA(VLOOKUP($A242,DSSV!$A$7:$R$65536,IN_DTK!R$5,0))=FALSE,VLOOKUP($A242,DSSV!$A$7:$R$65536,IN_DTK!R$5,0),"")</f>
        <v>Không</v>
      </c>
      <c r="S242" s="247">
        <f>IF(ISNA(VLOOKUP($A242,DSSV!$A$7:$R$65536,IN_DTK!S$5,0))=FALSE,VLOOKUP($A242,DSSV!$A$7:$R$65536,IN_DTK!S$5,0),"")</f>
        <v>0</v>
      </c>
    </row>
    <row r="243" spans="1:19" s="213" customFormat="1" ht="20.25" customHeight="1">
      <c r="A243" s="211">
        <v>235</v>
      </c>
      <c r="B243" s="240">
        <f>--SUBTOTAL(2,C$6:C243)</f>
        <v>235</v>
      </c>
      <c r="C243" s="214">
        <f>IF(ISNA(VLOOKUP($A243,DSSV!$A$7:$R$65536,IN_DTK!C$5,0))=FALSE,VLOOKUP($A243,DSSV!$A$7:$R$65536,IN_DTK!C$5,0),"")</f>
        <v>2020356127</v>
      </c>
      <c r="D243" s="243" t="str">
        <f>IF(ISNA(VLOOKUP($A243,DSSV!$A$7:$R$65536,IN_DTK!D$5,0))=FALSE,VLOOKUP($A243,DSSV!$A$7:$R$65536,IN_DTK!D$5,0),"")</f>
        <v>Nguyễn Thị Ngọc</v>
      </c>
      <c r="E243" s="244" t="str">
        <f>IF(ISNA(VLOOKUP($A243,DSSV!$A$7:$R$65536,IN_DTK!E$5,0))=FALSE,VLOOKUP($A243,DSSV!$A$7:$R$65536,IN_DTK!E$5,0),"")</f>
        <v>Thủy</v>
      </c>
      <c r="F243" s="249" t="str">
        <f>IF(ISNA(VLOOKUP($A243,DSSV!$A$7:$R$65536,IN_DTK!F$5,0))=FALSE,VLOOKUP($A243,DSSV!$A$7:$R$65536,IN_DTK!F$5,0),"")</f>
        <v>MTH 101 U</v>
      </c>
      <c r="G243" s="249" t="str">
        <f>IF(ISNA(VLOOKUP($A243,DSSV!$A$7:$R$65536,IN_DTK!G$5,0))=FALSE,VLOOKUP($A243,DSSV!$A$7:$R$65536,IN_DTK!G$5,0),"")</f>
        <v>K20PSU-DLK</v>
      </c>
      <c r="H243" s="245">
        <f>IF(ISNA(VLOOKUP($A243,DSSV!$A$7:$R$65536,IN_DTK!H$5,0))=FALSE,IF(H$8&lt;&gt;0,VLOOKUP($A243,DSSV!$A$7:$R$65536,IN_DTK!H$5,0),""),"")</f>
        <v>0</v>
      </c>
      <c r="I243" s="245">
        <f>IF(ISNA(VLOOKUP($A243,DSSV!$A$7:$R$65536,IN_DTK!I$5,0))=FALSE,IF(I$8&lt;&gt;0,VLOOKUP($A243,DSSV!$A$7:$R$65536,IN_DTK!I$5,0),""),"")</f>
        <v>0</v>
      </c>
      <c r="J243" s="245">
        <f>IF(ISNA(VLOOKUP($A243,DSSV!$A$7:$R$65536,IN_DTK!J$5,0))=FALSE,IF(J$8&lt;&gt;0,VLOOKUP($A243,DSSV!$A$7:$R$65536,IN_DTK!J$5,0),""),"")</f>
        <v>0</v>
      </c>
      <c r="K243" s="245">
        <f>IF(ISNA(VLOOKUP($A243,DSSV!$A$7:$R$65536,IN_DTK!K$5,0))=FALSE,IF(K$8&lt;&gt;0,VLOOKUP($A243,DSSV!$A$7:$R$65536,IN_DTK!K$5,0),""),"")</f>
        <v>0</v>
      </c>
      <c r="L243" s="245">
        <f>IF(ISNA(VLOOKUP($A243,DSSV!$A$7:$R$65536,IN_DTK!L$5,0))=FALSE,IF(L$8&lt;&gt;0,VLOOKUP($A243,DSSV!$A$7:$R$65536,IN_DTK!L$5,0),""),"")</f>
        <v>0</v>
      </c>
      <c r="M243" s="245">
        <f>IF(ISNA(VLOOKUP($A243,DSSV!$A$7:$R$65536,IN_DTK!M$5,0))=FALSE,IF(M$8&lt;&gt;0,VLOOKUP($A243,DSSV!$A$7:$R$65536,IN_DTK!M$5,0),""),"")</f>
        <v>0</v>
      </c>
      <c r="N243" s="245">
        <f>IF(ISNA(VLOOKUP($A243,DSSV!$A$7:$R$65536,IN_DTK!N$5,0))=FALSE,IF(N$8&lt;&gt;0,VLOOKUP($A243,DSSV!$A$7:$R$65536,IN_DTK!N$5,0),""),"")</f>
        <v>0</v>
      </c>
      <c r="O243" s="245">
        <f>IF(ISNA(VLOOKUP($A243,DSSV!$A$7:$R$65536,IN_DTK!O$5,0))=FALSE,IF(O$8&lt;&gt;0,VLOOKUP($A243,DSSV!$A$7:$R$65536,IN_DTK!O$5,0),""),"")</f>
        <v>0</v>
      </c>
      <c r="P243" s="245">
        <f>IF(ISNA(VLOOKUP($A243,DSSV!$A$7:$R$65536,IN_DTK!P$5,0))=FALSE,IF(P$8&lt;&gt;0,VLOOKUP($A243,DSSV!$A$7:$R$65536,IN_DTK!P$5,0),""),"")</f>
        <v>0</v>
      </c>
      <c r="Q243" s="246">
        <f>IF(ISNA(VLOOKUP($A243,DSSV!$A$7:$R$65536,IN_DTK!Q$5,0))=FALSE,VLOOKUP($A243,DSSV!$A$7:$R$65536,IN_DTK!Q$5,0),"")</f>
        <v>0</v>
      </c>
      <c r="R243" s="237" t="str">
        <f>IF(ISNA(VLOOKUP($A243,DSSV!$A$7:$R$65536,IN_DTK!R$5,0))=FALSE,VLOOKUP($A243,DSSV!$A$7:$R$65536,IN_DTK!R$5,0),"")</f>
        <v>Không</v>
      </c>
      <c r="S243" s="247" t="str">
        <f>IF(ISNA(VLOOKUP($A243,DSSV!$A$7:$R$65536,IN_DTK!S$5,0))=FALSE,VLOOKUP($A243,DSSV!$A$7:$R$65536,IN_DTK!S$5,0),"")</f>
        <v>Nợ LP</v>
      </c>
    </row>
    <row r="244" spans="1:19" s="213" customFormat="1" ht="20.25" customHeight="1">
      <c r="A244" s="211">
        <v>236</v>
      </c>
      <c r="B244" s="240">
        <f>--SUBTOTAL(2,C$6:C244)</f>
        <v>236</v>
      </c>
      <c r="C244" s="214">
        <f>IF(ISNA(VLOOKUP($A244,DSSV!$A$7:$R$65536,IN_DTK!C$5,0))=FALSE,VLOOKUP($A244,DSSV!$A$7:$R$65536,IN_DTK!C$5,0),"")</f>
        <v>2020346979</v>
      </c>
      <c r="D244" s="243" t="str">
        <f>IF(ISNA(VLOOKUP($A244,DSSV!$A$7:$R$65536,IN_DTK!D$5,0))=FALSE,VLOOKUP($A244,DSSV!$A$7:$R$65536,IN_DTK!D$5,0),"")</f>
        <v>Nguyễn Thị Thu</v>
      </c>
      <c r="E244" s="244" t="str">
        <f>IF(ISNA(VLOOKUP($A244,DSSV!$A$7:$R$65536,IN_DTK!E$5,0))=FALSE,VLOOKUP($A244,DSSV!$A$7:$R$65536,IN_DTK!E$5,0),"")</f>
        <v>Thủy</v>
      </c>
      <c r="F244" s="249" t="str">
        <f>IF(ISNA(VLOOKUP($A244,DSSV!$A$7:$R$65536,IN_DTK!F$5,0))=FALSE,VLOOKUP($A244,DSSV!$A$7:$R$65536,IN_DTK!F$5,0),"")</f>
        <v>MTH 101 S</v>
      </c>
      <c r="G244" s="249" t="str">
        <f>IF(ISNA(VLOOKUP($A244,DSSV!$A$7:$R$65536,IN_DTK!G$5,0))=FALSE,VLOOKUP($A244,DSSV!$A$7:$R$65536,IN_DTK!G$5,0),"")</f>
        <v>K20PSU-DLK</v>
      </c>
      <c r="H244" s="245">
        <f>IF(ISNA(VLOOKUP($A244,DSSV!$A$7:$R$65536,IN_DTK!H$5,0))=FALSE,IF(H$8&lt;&gt;0,VLOOKUP($A244,DSSV!$A$7:$R$65536,IN_DTK!H$5,0),""),"")</f>
        <v>0</v>
      </c>
      <c r="I244" s="245">
        <f>IF(ISNA(VLOOKUP($A244,DSSV!$A$7:$R$65536,IN_DTK!I$5,0))=FALSE,IF(I$8&lt;&gt;0,VLOOKUP($A244,DSSV!$A$7:$R$65536,IN_DTK!I$5,0),""),"")</f>
        <v>0</v>
      </c>
      <c r="J244" s="245">
        <f>IF(ISNA(VLOOKUP($A244,DSSV!$A$7:$R$65536,IN_DTK!J$5,0))=FALSE,IF(J$8&lt;&gt;0,VLOOKUP($A244,DSSV!$A$7:$R$65536,IN_DTK!J$5,0),""),"")</f>
        <v>0</v>
      </c>
      <c r="K244" s="245">
        <f>IF(ISNA(VLOOKUP($A244,DSSV!$A$7:$R$65536,IN_DTK!K$5,0))=FALSE,IF(K$8&lt;&gt;0,VLOOKUP($A244,DSSV!$A$7:$R$65536,IN_DTK!K$5,0),""),"")</f>
        <v>0</v>
      </c>
      <c r="L244" s="245">
        <f>IF(ISNA(VLOOKUP($A244,DSSV!$A$7:$R$65536,IN_DTK!L$5,0))=FALSE,IF(L$8&lt;&gt;0,VLOOKUP($A244,DSSV!$A$7:$R$65536,IN_DTK!L$5,0),""),"")</f>
        <v>0</v>
      </c>
      <c r="M244" s="245">
        <f>IF(ISNA(VLOOKUP($A244,DSSV!$A$7:$R$65536,IN_DTK!M$5,0))=FALSE,IF(M$8&lt;&gt;0,VLOOKUP($A244,DSSV!$A$7:$R$65536,IN_DTK!M$5,0),""),"")</f>
        <v>0</v>
      </c>
      <c r="N244" s="245">
        <f>IF(ISNA(VLOOKUP($A244,DSSV!$A$7:$R$65536,IN_DTK!N$5,0))=FALSE,IF(N$8&lt;&gt;0,VLOOKUP($A244,DSSV!$A$7:$R$65536,IN_DTK!N$5,0),""),"")</f>
        <v>0</v>
      </c>
      <c r="O244" s="245">
        <f>IF(ISNA(VLOOKUP($A244,DSSV!$A$7:$R$65536,IN_DTK!O$5,0))=FALSE,IF(O$8&lt;&gt;0,VLOOKUP($A244,DSSV!$A$7:$R$65536,IN_DTK!O$5,0),""),"")</f>
        <v>0</v>
      </c>
      <c r="P244" s="245">
        <f>IF(ISNA(VLOOKUP($A244,DSSV!$A$7:$R$65536,IN_DTK!P$5,0))=FALSE,IF(P$8&lt;&gt;0,VLOOKUP($A244,DSSV!$A$7:$R$65536,IN_DTK!P$5,0),""),"")</f>
        <v>0</v>
      </c>
      <c r="Q244" s="246">
        <f>IF(ISNA(VLOOKUP($A244,DSSV!$A$7:$R$65536,IN_DTK!Q$5,0))=FALSE,VLOOKUP($A244,DSSV!$A$7:$R$65536,IN_DTK!Q$5,0),"")</f>
        <v>0</v>
      </c>
      <c r="R244" s="237" t="str">
        <f>IF(ISNA(VLOOKUP($A244,DSSV!$A$7:$R$65536,IN_DTK!R$5,0))=FALSE,VLOOKUP($A244,DSSV!$A$7:$R$65536,IN_DTK!R$5,0),"")</f>
        <v>Không</v>
      </c>
      <c r="S244" s="247">
        <f>IF(ISNA(VLOOKUP($A244,DSSV!$A$7:$R$65536,IN_DTK!S$5,0))=FALSE,VLOOKUP($A244,DSSV!$A$7:$R$65536,IN_DTK!S$5,0),"")</f>
        <v>0</v>
      </c>
    </row>
    <row r="245" spans="1:19" s="213" customFormat="1" ht="20.25" customHeight="1">
      <c r="A245" s="211">
        <v>237</v>
      </c>
      <c r="B245" s="240">
        <f>--SUBTOTAL(2,C$6:C245)</f>
        <v>237</v>
      </c>
      <c r="C245" s="214">
        <f>IF(ISNA(VLOOKUP($A245,DSSV!$A$7:$R$65536,IN_DTK!C$5,0))=FALSE,VLOOKUP($A245,DSSV!$A$7:$R$65536,IN_DTK!C$5,0),"")</f>
        <v>2021715635</v>
      </c>
      <c r="D245" s="243" t="str">
        <f>IF(ISNA(VLOOKUP($A245,DSSV!$A$7:$R$65536,IN_DTK!D$5,0))=FALSE,VLOOKUP($A245,DSSV!$A$7:$R$65536,IN_DTK!D$5,0),"")</f>
        <v>Nguyễn Vinh</v>
      </c>
      <c r="E245" s="244" t="str">
        <f>IF(ISNA(VLOOKUP($A245,DSSV!$A$7:$R$65536,IN_DTK!E$5,0))=FALSE,VLOOKUP($A245,DSSV!$A$7:$R$65536,IN_DTK!E$5,0),"")</f>
        <v>Thủy</v>
      </c>
      <c r="F245" s="249" t="str">
        <f>IF(ISNA(VLOOKUP($A245,DSSV!$A$7:$R$65536,IN_DTK!F$5,0))=FALSE,VLOOKUP($A245,DSSV!$A$7:$R$65536,IN_DTK!F$5,0),"")</f>
        <v>MTH 101 C</v>
      </c>
      <c r="G245" s="249" t="str">
        <f>IF(ISNA(VLOOKUP($A245,DSSV!$A$7:$R$65536,IN_DTK!G$5,0))=FALSE,VLOOKUP($A245,DSSV!$A$7:$R$65536,IN_DTK!G$5,0),"")</f>
        <v>K20DLK</v>
      </c>
      <c r="H245" s="245">
        <f>IF(ISNA(VLOOKUP($A245,DSSV!$A$7:$R$65536,IN_DTK!H$5,0))=FALSE,IF(H$8&lt;&gt;0,VLOOKUP($A245,DSSV!$A$7:$R$65536,IN_DTK!H$5,0),""),"")</f>
        <v>0</v>
      </c>
      <c r="I245" s="245">
        <f>IF(ISNA(VLOOKUP($A245,DSSV!$A$7:$R$65536,IN_DTK!I$5,0))=FALSE,IF(I$8&lt;&gt;0,VLOOKUP($A245,DSSV!$A$7:$R$65536,IN_DTK!I$5,0),""),"")</f>
        <v>0</v>
      </c>
      <c r="J245" s="245">
        <f>IF(ISNA(VLOOKUP($A245,DSSV!$A$7:$R$65536,IN_DTK!J$5,0))=FALSE,IF(J$8&lt;&gt;0,VLOOKUP($A245,DSSV!$A$7:$R$65536,IN_DTK!J$5,0),""),"")</f>
        <v>0</v>
      </c>
      <c r="K245" s="245">
        <f>IF(ISNA(VLOOKUP($A245,DSSV!$A$7:$R$65536,IN_DTK!K$5,0))=FALSE,IF(K$8&lt;&gt;0,VLOOKUP($A245,DSSV!$A$7:$R$65536,IN_DTK!K$5,0),""),"")</f>
        <v>0</v>
      </c>
      <c r="L245" s="245">
        <f>IF(ISNA(VLOOKUP($A245,DSSV!$A$7:$R$65536,IN_DTK!L$5,0))=FALSE,IF(L$8&lt;&gt;0,VLOOKUP($A245,DSSV!$A$7:$R$65536,IN_DTK!L$5,0),""),"")</f>
        <v>0</v>
      </c>
      <c r="M245" s="245">
        <f>IF(ISNA(VLOOKUP($A245,DSSV!$A$7:$R$65536,IN_DTK!M$5,0))=FALSE,IF(M$8&lt;&gt;0,VLOOKUP($A245,DSSV!$A$7:$R$65536,IN_DTK!M$5,0),""),"")</f>
        <v>0</v>
      </c>
      <c r="N245" s="245">
        <f>IF(ISNA(VLOOKUP($A245,DSSV!$A$7:$R$65536,IN_DTK!N$5,0))=FALSE,IF(N$8&lt;&gt;0,VLOOKUP($A245,DSSV!$A$7:$R$65536,IN_DTK!N$5,0),""),"")</f>
        <v>0</v>
      </c>
      <c r="O245" s="245">
        <f>IF(ISNA(VLOOKUP($A245,DSSV!$A$7:$R$65536,IN_DTK!O$5,0))=FALSE,IF(O$8&lt;&gt;0,VLOOKUP($A245,DSSV!$A$7:$R$65536,IN_DTK!O$5,0),""),"")</f>
        <v>0</v>
      </c>
      <c r="P245" s="245">
        <f>IF(ISNA(VLOOKUP($A245,DSSV!$A$7:$R$65536,IN_DTK!P$5,0))=FALSE,IF(P$8&lt;&gt;0,VLOOKUP($A245,DSSV!$A$7:$R$65536,IN_DTK!P$5,0),""),"")</f>
        <v>0</v>
      </c>
      <c r="Q245" s="246">
        <f>IF(ISNA(VLOOKUP($A245,DSSV!$A$7:$R$65536,IN_DTK!Q$5,0))=FALSE,VLOOKUP($A245,DSSV!$A$7:$R$65536,IN_DTK!Q$5,0),"")</f>
        <v>0</v>
      </c>
      <c r="R245" s="237" t="str">
        <f>IF(ISNA(VLOOKUP($A245,DSSV!$A$7:$R$65536,IN_DTK!R$5,0))=FALSE,VLOOKUP($A245,DSSV!$A$7:$R$65536,IN_DTK!R$5,0),"")</f>
        <v>Không</v>
      </c>
      <c r="S245" s="247">
        <f>IF(ISNA(VLOOKUP($A245,DSSV!$A$7:$R$65536,IN_DTK!S$5,0))=FALSE,VLOOKUP($A245,DSSV!$A$7:$R$65536,IN_DTK!S$5,0),"")</f>
        <v>0</v>
      </c>
    </row>
    <row r="246" spans="1:19" s="213" customFormat="1" ht="20.25" customHeight="1">
      <c r="A246" s="211">
        <v>238</v>
      </c>
      <c r="B246" s="240">
        <f>--SUBTOTAL(2,C$6:C246)</f>
        <v>238</v>
      </c>
      <c r="C246" s="214">
        <f>IF(ISNA(VLOOKUP($A246,DSSV!$A$7:$R$65536,IN_DTK!C$5,0))=FALSE,VLOOKUP($A246,DSSV!$A$7:$R$65536,IN_DTK!C$5,0),"")</f>
        <v>2020710766</v>
      </c>
      <c r="D246" s="243" t="str">
        <f>IF(ISNA(VLOOKUP($A246,DSSV!$A$7:$R$65536,IN_DTK!D$5,0))=FALSE,VLOOKUP($A246,DSSV!$A$7:$R$65536,IN_DTK!D$5,0),"")</f>
        <v>Nguyễn Ngọc Đan</v>
      </c>
      <c r="E246" s="244" t="str">
        <f>IF(ISNA(VLOOKUP($A246,DSSV!$A$7:$R$65536,IN_DTK!E$5,0))=FALSE,VLOOKUP($A246,DSSV!$A$7:$R$65536,IN_DTK!E$5,0),"")</f>
        <v>Thy</v>
      </c>
      <c r="F246" s="249" t="str">
        <f>IF(ISNA(VLOOKUP($A246,DSSV!$A$7:$R$65536,IN_DTK!F$5,0))=FALSE,VLOOKUP($A246,DSSV!$A$7:$R$65536,IN_DTK!F$5,0),"")</f>
        <v>MTH 101 U</v>
      </c>
      <c r="G246" s="249" t="str">
        <f>IF(ISNA(VLOOKUP($A246,DSSV!$A$7:$R$65536,IN_DTK!G$5,0))=FALSE,VLOOKUP($A246,DSSV!$A$7:$R$65536,IN_DTK!G$5,0),"")</f>
        <v>K20PSU-DLK</v>
      </c>
      <c r="H246" s="245">
        <f>IF(ISNA(VLOOKUP($A246,DSSV!$A$7:$R$65536,IN_DTK!H$5,0))=FALSE,IF(H$8&lt;&gt;0,VLOOKUP($A246,DSSV!$A$7:$R$65536,IN_DTK!H$5,0),""),"")</f>
        <v>0</v>
      </c>
      <c r="I246" s="245">
        <f>IF(ISNA(VLOOKUP($A246,DSSV!$A$7:$R$65536,IN_DTK!I$5,0))=FALSE,IF(I$8&lt;&gt;0,VLOOKUP($A246,DSSV!$A$7:$R$65536,IN_DTK!I$5,0),""),"")</f>
        <v>0</v>
      </c>
      <c r="J246" s="245">
        <f>IF(ISNA(VLOOKUP($A246,DSSV!$A$7:$R$65536,IN_DTK!J$5,0))=FALSE,IF(J$8&lt;&gt;0,VLOOKUP($A246,DSSV!$A$7:$R$65536,IN_DTK!J$5,0),""),"")</f>
        <v>0</v>
      </c>
      <c r="K246" s="245">
        <f>IF(ISNA(VLOOKUP($A246,DSSV!$A$7:$R$65536,IN_DTK!K$5,0))=FALSE,IF(K$8&lt;&gt;0,VLOOKUP($A246,DSSV!$A$7:$R$65536,IN_DTK!K$5,0),""),"")</f>
        <v>0</v>
      </c>
      <c r="L246" s="245">
        <f>IF(ISNA(VLOOKUP($A246,DSSV!$A$7:$R$65536,IN_DTK!L$5,0))=FALSE,IF(L$8&lt;&gt;0,VLOOKUP($A246,DSSV!$A$7:$R$65536,IN_DTK!L$5,0),""),"")</f>
        <v>0</v>
      </c>
      <c r="M246" s="245">
        <f>IF(ISNA(VLOOKUP($A246,DSSV!$A$7:$R$65536,IN_DTK!M$5,0))=FALSE,IF(M$8&lt;&gt;0,VLOOKUP($A246,DSSV!$A$7:$R$65536,IN_DTK!M$5,0),""),"")</f>
        <v>0</v>
      </c>
      <c r="N246" s="245">
        <f>IF(ISNA(VLOOKUP($A246,DSSV!$A$7:$R$65536,IN_DTK!N$5,0))=FALSE,IF(N$8&lt;&gt;0,VLOOKUP($A246,DSSV!$A$7:$R$65536,IN_DTK!N$5,0),""),"")</f>
        <v>0</v>
      </c>
      <c r="O246" s="245">
        <f>IF(ISNA(VLOOKUP($A246,DSSV!$A$7:$R$65536,IN_DTK!O$5,0))=FALSE,IF(O$8&lt;&gt;0,VLOOKUP($A246,DSSV!$A$7:$R$65536,IN_DTK!O$5,0),""),"")</f>
        <v>0</v>
      </c>
      <c r="P246" s="245">
        <f>IF(ISNA(VLOOKUP($A246,DSSV!$A$7:$R$65536,IN_DTK!P$5,0))=FALSE,IF(P$8&lt;&gt;0,VLOOKUP($A246,DSSV!$A$7:$R$65536,IN_DTK!P$5,0),""),"")</f>
        <v>0</v>
      </c>
      <c r="Q246" s="246">
        <f>IF(ISNA(VLOOKUP($A246,DSSV!$A$7:$R$65536,IN_DTK!Q$5,0))=FALSE,VLOOKUP($A246,DSSV!$A$7:$R$65536,IN_DTK!Q$5,0),"")</f>
        <v>0</v>
      </c>
      <c r="R246" s="237" t="str">
        <f>IF(ISNA(VLOOKUP($A246,DSSV!$A$7:$R$65536,IN_DTK!R$5,0))=FALSE,VLOOKUP($A246,DSSV!$A$7:$R$65536,IN_DTK!R$5,0),"")</f>
        <v>Không</v>
      </c>
      <c r="S246" s="247" t="str">
        <f>IF(ISNA(VLOOKUP($A246,DSSV!$A$7:$R$65536,IN_DTK!S$5,0))=FALSE,VLOOKUP($A246,DSSV!$A$7:$R$65536,IN_DTK!S$5,0),"")</f>
        <v>Nợ LP</v>
      </c>
    </row>
    <row r="247" spans="1:19" s="213" customFormat="1" ht="20.25" customHeight="1">
      <c r="A247" s="211">
        <v>239</v>
      </c>
      <c r="B247" s="240">
        <f>--SUBTOTAL(2,C$6:C247)</f>
        <v>239</v>
      </c>
      <c r="C247" s="214">
        <f>IF(ISNA(VLOOKUP($A247,DSSV!$A$7:$R$65536,IN_DTK!C$5,0))=FALSE,VLOOKUP($A247,DSSV!$A$7:$R$65536,IN_DTK!C$5,0),"")</f>
        <v>2020713910</v>
      </c>
      <c r="D247" s="243" t="str">
        <f>IF(ISNA(VLOOKUP($A247,DSSV!$A$7:$R$65536,IN_DTK!D$5,0))=FALSE,VLOOKUP($A247,DSSV!$A$7:$R$65536,IN_DTK!D$5,0),"")</f>
        <v>Đặng Thủy</v>
      </c>
      <c r="E247" s="244" t="str">
        <f>IF(ISNA(VLOOKUP($A247,DSSV!$A$7:$R$65536,IN_DTK!E$5,0))=FALSE,VLOOKUP($A247,DSSV!$A$7:$R$65536,IN_DTK!E$5,0),"")</f>
        <v>Tiên</v>
      </c>
      <c r="F247" s="249" t="str">
        <f>IF(ISNA(VLOOKUP($A247,DSSV!$A$7:$R$65536,IN_DTK!F$5,0))=FALSE,VLOOKUP($A247,DSSV!$A$7:$R$65536,IN_DTK!F$5,0),"")</f>
        <v>MTH 101 Y</v>
      </c>
      <c r="G247" s="249" t="str">
        <f>IF(ISNA(VLOOKUP($A247,DSSV!$A$7:$R$65536,IN_DTK!G$5,0))=FALSE,VLOOKUP($A247,DSSV!$A$7:$R$65536,IN_DTK!G$5,0),"")</f>
        <v>K20PSU-QTH</v>
      </c>
      <c r="H247" s="245">
        <f>IF(ISNA(VLOOKUP($A247,DSSV!$A$7:$R$65536,IN_DTK!H$5,0))=FALSE,IF(H$8&lt;&gt;0,VLOOKUP($A247,DSSV!$A$7:$R$65536,IN_DTK!H$5,0),""),"")</f>
        <v>0</v>
      </c>
      <c r="I247" s="245">
        <f>IF(ISNA(VLOOKUP($A247,DSSV!$A$7:$R$65536,IN_DTK!I$5,0))=FALSE,IF(I$8&lt;&gt;0,VLOOKUP($A247,DSSV!$A$7:$R$65536,IN_DTK!I$5,0),""),"")</f>
        <v>0</v>
      </c>
      <c r="J247" s="245">
        <f>IF(ISNA(VLOOKUP($A247,DSSV!$A$7:$R$65536,IN_DTK!J$5,0))=FALSE,IF(J$8&lt;&gt;0,VLOOKUP($A247,DSSV!$A$7:$R$65536,IN_DTK!J$5,0),""),"")</f>
        <v>0</v>
      </c>
      <c r="K247" s="245">
        <f>IF(ISNA(VLOOKUP($A247,DSSV!$A$7:$R$65536,IN_DTK!K$5,0))=FALSE,IF(K$8&lt;&gt;0,VLOOKUP($A247,DSSV!$A$7:$R$65536,IN_DTK!K$5,0),""),"")</f>
        <v>0</v>
      </c>
      <c r="L247" s="245">
        <f>IF(ISNA(VLOOKUP($A247,DSSV!$A$7:$R$65536,IN_DTK!L$5,0))=FALSE,IF(L$8&lt;&gt;0,VLOOKUP($A247,DSSV!$A$7:$R$65536,IN_DTK!L$5,0),""),"")</f>
        <v>0</v>
      </c>
      <c r="M247" s="245">
        <f>IF(ISNA(VLOOKUP($A247,DSSV!$A$7:$R$65536,IN_DTK!M$5,0))=FALSE,IF(M$8&lt;&gt;0,VLOOKUP($A247,DSSV!$A$7:$R$65536,IN_DTK!M$5,0),""),"")</f>
        <v>0</v>
      </c>
      <c r="N247" s="245">
        <f>IF(ISNA(VLOOKUP($A247,DSSV!$A$7:$R$65536,IN_DTK!N$5,0))=FALSE,IF(N$8&lt;&gt;0,VLOOKUP($A247,DSSV!$A$7:$R$65536,IN_DTK!N$5,0),""),"")</f>
        <v>0</v>
      </c>
      <c r="O247" s="245">
        <f>IF(ISNA(VLOOKUP($A247,DSSV!$A$7:$R$65536,IN_DTK!O$5,0))=FALSE,IF(O$8&lt;&gt;0,VLOOKUP($A247,DSSV!$A$7:$R$65536,IN_DTK!O$5,0),""),"")</f>
        <v>0</v>
      </c>
      <c r="P247" s="245">
        <f>IF(ISNA(VLOOKUP($A247,DSSV!$A$7:$R$65536,IN_DTK!P$5,0))=FALSE,IF(P$8&lt;&gt;0,VLOOKUP($A247,DSSV!$A$7:$R$65536,IN_DTK!P$5,0),""),"")</f>
        <v>0</v>
      </c>
      <c r="Q247" s="246">
        <f>IF(ISNA(VLOOKUP($A247,DSSV!$A$7:$R$65536,IN_DTK!Q$5,0))=FALSE,VLOOKUP($A247,DSSV!$A$7:$R$65536,IN_DTK!Q$5,0),"")</f>
        <v>0</v>
      </c>
      <c r="R247" s="237" t="str">
        <f>IF(ISNA(VLOOKUP($A247,DSSV!$A$7:$R$65536,IN_DTK!R$5,0))=FALSE,VLOOKUP($A247,DSSV!$A$7:$R$65536,IN_DTK!R$5,0),"")</f>
        <v>Không</v>
      </c>
      <c r="S247" s="247">
        <f>IF(ISNA(VLOOKUP($A247,DSSV!$A$7:$R$65536,IN_DTK!S$5,0))=FALSE,VLOOKUP($A247,DSSV!$A$7:$R$65536,IN_DTK!S$5,0),"")</f>
        <v>0</v>
      </c>
    </row>
    <row r="248" spans="1:19" s="213" customFormat="1" ht="20.25" customHeight="1">
      <c r="A248" s="211">
        <v>240</v>
      </c>
      <c r="B248" s="240">
        <f>--SUBTOTAL(2,C$6:C248)</f>
        <v>240</v>
      </c>
      <c r="C248" s="214">
        <f>IF(ISNA(VLOOKUP($A248,DSSV!$A$7:$R$65536,IN_DTK!C$5,0))=FALSE,VLOOKUP($A248,DSSV!$A$7:$R$65536,IN_DTK!C$5,0),"")</f>
        <v>2020345324</v>
      </c>
      <c r="D248" s="243" t="str">
        <f>IF(ISNA(VLOOKUP($A248,DSSV!$A$7:$R$65536,IN_DTK!D$5,0))=FALSE,VLOOKUP($A248,DSSV!$A$7:$R$65536,IN_DTK!D$5,0),"")</f>
        <v>Dương Quỳnh</v>
      </c>
      <c r="E248" s="244" t="str">
        <f>IF(ISNA(VLOOKUP($A248,DSSV!$A$7:$R$65536,IN_DTK!E$5,0))=FALSE,VLOOKUP($A248,DSSV!$A$7:$R$65536,IN_DTK!E$5,0),"")</f>
        <v>Tiên</v>
      </c>
      <c r="F248" s="249" t="str">
        <f>IF(ISNA(VLOOKUP($A248,DSSV!$A$7:$R$65536,IN_DTK!F$5,0))=FALSE,VLOOKUP($A248,DSSV!$A$7:$R$65536,IN_DTK!F$5,0),"")</f>
        <v>MTH 101 Q</v>
      </c>
      <c r="G248" s="249" t="str">
        <f>IF(ISNA(VLOOKUP($A248,DSSV!$A$7:$R$65536,IN_DTK!G$5,0))=FALSE,VLOOKUP($A248,DSSV!$A$7:$R$65536,IN_DTK!G$5,0),"")</f>
        <v>K20PSU-DLH</v>
      </c>
      <c r="H248" s="245">
        <f>IF(ISNA(VLOOKUP($A248,DSSV!$A$7:$R$65536,IN_DTK!H$5,0))=FALSE,IF(H$8&lt;&gt;0,VLOOKUP($A248,DSSV!$A$7:$R$65536,IN_DTK!H$5,0),""),"")</f>
        <v>0</v>
      </c>
      <c r="I248" s="245">
        <f>IF(ISNA(VLOOKUP($A248,DSSV!$A$7:$R$65536,IN_DTK!I$5,0))=FALSE,IF(I$8&lt;&gt;0,VLOOKUP($A248,DSSV!$A$7:$R$65536,IN_DTK!I$5,0),""),"")</f>
        <v>0</v>
      </c>
      <c r="J248" s="245">
        <f>IF(ISNA(VLOOKUP($A248,DSSV!$A$7:$R$65536,IN_DTK!J$5,0))=FALSE,IF(J$8&lt;&gt;0,VLOOKUP($A248,DSSV!$A$7:$R$65536,IN_DTK!J$5,0),""),"")</f>
        <v>0</v>
      </c>
      <c r="K248" s="245">
        <f>IF(ISNA(VLOOKUP($A248,DSSV!$A$7:$R$65536,IN_DTK!K$5,0))=FALSE,IF(K$8&lt;&gt;0,VLOOKUP($A248,DSSV!$A$7:$R$65536,IN_DTK!K$5,0),""),"")</f>
        <v>0</v>
      </c>
      <c r="L248" s="245">
        <f>IF(ISNA(VLOOKUP($A248,DSSV!$A$7:$R$65536,IN_DTK!L$5,0))=FALSE,IF(L$8&lt;&gt;0,VLOOKUP($A248,DSSV!$A$7:$R$65536,IN_DTK!L$5,0),""),"")</f>
        <v>0</v>
      </c>
      <c r="M248" s="245">
        <f>IF(ISNA(VLOOKUP($A248,DSSV!$A$7:$R$65536,IN_DTK!M$5,0))=FALSE,IF(M$8&lt;&gt;0,VLOOKUP($A248,DSSV!$A$7:$R$65536,IN_DTK!M$5,0),""),"")</f>
        <v>0</v>
      </c>
      <c r="N248" s="245">
        <f>IF(ISNA(VLOOKUP($A248,DSSV!$A$7:$R$65536,IN_DTK!N$5,0))=FALSE,IF(N$8&lt;&gt;0,VLOOKUP($A248,DSSV!$A$7:$R$65536,IN_DTK!N$5,0),""),"")</f>
        <v>0</v>
      </c>
      <c r="O248" s="245">
        <f>IF(ISNA(VLOOKUP($A248,DSSV!$A$7:$R$65536,IN_DTK!O$5,0))=FALSE,IF(O$8&lt;&gt;0,VLOOKUP($A248,DSSV!$A$7:$R$65536,IN_DTK!O$5,0),""),"")</f>
        <v>0</v>
      </c>
      <c r="P248" s="245">
        <f>IF(ISNA(VLOOKUP($A248,DSSV!$A$7:$R$65536,IN_DTK!P$5,0))=FALSE,IF(P$8&lt;&gt;0,VLOOKUP($A248,DSSV!$A$7:$R$65536,IN_DTK!P$5,0),""),"")</f>
        <v>0</v>
      </c>
      <c r="Q248" s="246">
        <f>IF(ISNA(VLOOKUP($A248,DSSV!$A$7:$R$65536,IN_DTK!Q$5,0))=FALSE,VLOOKUP($A248,DSSV!$A$7:$R$65536,IN_DTK!Q$5,0),"")</f>
        <v>0</v>
      </c>
      <c r="R248" s="237" t="str">
        <f>IF(ISNA(VLOOKUP($A248,DSSV!$A$7:$R$65536,IN_DTK!R$5,0))=FALSE,VLOOKUP($A248,DSSV!$A$7:$R$65536,IN_DTK!R$5,0),"")</f>
        <v>Không</v>
      </c>
      <c r="S248" s="247">
        <f>IF(ISNA(VLOOKUP($A248,DSSV!$A$7:$R$65536,IN_DTK!S$5,0))=FALSE,VLOOKUP($A248,DSSV!$A$7:$R$65536,IN_DTK!S$5,0),"")</f>
        <v>0</v>
      </c>
    </row>
    <row r="249" spans="1:19" s="213" customFormat="1" ht="20.25" customHeight="1">
      <c r="A249" s="211">
        <v>241</v>
      </c>
      <c r="B249" s="240">
        <f>--SUBTOTAL(2,C$6:C249)</f>
        <v>241</v>
      </c>
      <c r="C249" s="214">
        <f>IF(ISNA(VLOOKUP($A249,DSSV!$A$7:$R$65536,IN_DTK!C$5,0))=FALSE,VLOOKUP($A249,DSSV!$A$7:$R$65536,IN_DTK!C$5,0),"")</f>
        <v>1921237964</v>
      </c>
      <c r="D249" s="243" t="str">
        <f>IF(ISNA(VLOOKUP($A249,DSSV!$A$7:$R$65536,IN_DTK!D$5,0))=FALSE,VLOOKUP($A249,DSSV!$A$7:$R$65536,IN_DTK!D$5,0),"")</f>
        <v>Nguyễn Văn</v>
      </c>
      <c r="E249" s="244" t="str">
        <f>IF(ISNA(VLOOKUP($A249,DSSV!$A$7:$R$65536,IN_DTK!E$5,0))=FALSE,VLOOKUP($A249,DSSV!$A$7:$R$65536,IN_DTK!E$5,0),"")</f>
        <v>Tiến</v>
      </c>
      <c r="F249" s="249" t="str">
        <f>IF(ISNA(VLOOKUP($A249,DSSV!$A$7:$R$65536,IN_DTK!F$5,0))=FALSE,VLOOKUP($A249,DSSV!$A$7:$R$65536,IN_DTK!F$5,0),"")</f>
        <v>MTH 101 AG</v>
      </c>
      <c r="G249" s="249" t="str">
        <f>IF(ISNA(VLOOKUP($A249,DSSV!$A$7:$R$65536,IN_DTK!G$5,0))=FALSE,VLOOKUP($A249,DSSV!$A$7:$R$65536,IN_DTK!G$5,0),"")</f>
        <v>K20QTC</v>
      </c>
      <c r="H249" s="245">
        <f>IF(ISNA(VLOOKUP($A249,DSSV!$A$7:$R$65536,IN_DTK!H$5,0))=FALSE,IF(H$8&lt;&gt;0,VLOOKUP($A249,DSSV!$A$7:$R$65536,IN_DTK!H$5,0),""),"")</f>
        <v>0</v>
      </c>
      <c r="I249" s="245">
        <f>IF(ISNA(VLOOKUP($A249,DSSV!$A$7:$R$65536,IN_DTK!I$5,0))=FALSE,IF(I$8&lt;&gt;0,VLOOKUP($A249,DSSV!$A$7:$R$65536,IN_DTK!I$5,0),""),"")</f>
        <v>0</v>
      </c>
      <c r="J249" s="245">
        <f>IF(ISNA(VLOOKUP($A249,DSSV!$A$7:$R$65536,IN_DTK!J$5,0))=FALSE,IF(J$8&lt;&gt;0,VLOOKUP($A249,DSSV!$A$7:$R$65536,IN_DTK!J$5,0),""),"")</f>
        <v>0</v>
      </c>
      <c r="K249" s="245">
        <f>IF(ISNA(VLOOKUP($A249,DSSV!$A$7:$R$65536,IN_DTK!K$5,0))=FALSE,IF(K$8&lt;&gt;0,VLOOKUP($A249,DSSV!$A$7:$R$65536,IN_DTK!K$5,0),""),"")</f>
        <v>0</v>
      </c>
      <c r="L249" s="245">
        <f>IF(ISNA(VLOOKUP($A249,DSSV!$A$7:$R$65536,IN_DTK!L$5,0))=FALSE,IF(L$8&lt;&gt;0,VLOOKUP($A249,DSSV!$A$7:$R$65536,IN_DTK!L$5,0),""),"")</f>
        <v>0</v>
      </c>
      <c r="M249" s="245">
        <f>IF(ISNA(VLOOKUP($A249,DSSV!$A$7:$R$65536,IN_DTK!M$5,0))=FALSE,IF(M$8&lt;&gt;0,VLOOKUP($A249,DSSV!$A$7:$R$65536,IN_DTK!M$5,0),""),"")</f>
        <v>0</v>
      </c>
      <c r="N249" s="245">
        <f>IF(ISNA(VLOOKUP($A249,DSSV!$A$7:$R$65536,IN_DTK!N$5,0))=FALSE,IF(N$8&lt;&gt;0,VLOOKUP($A249,DSSV!$A$7:$R$65536,IN_DTK!N$5,0),""),"")</f>
        <v>0</v>
      </c>
      <c r="O249" s="245">
        <f>IF(ISNA(VLOOKUP($A249,DSSV!$A$7:$R$65536,IN_DTK!O$5,0))=FALSE,IF(O$8&lt;&gt;0,VLOOKUP($A249,DSSV!$A$7:$R$65536,IN_DTK!O$5,0),""),"")</f>
        <v>0</v>
      </c>
      <c r="P249" s="245">
        <f>IF(ISNA(VLOOKUP($A249,DSSV!$A$7:$R$65536,IN_DTK!P$5,0))=FALSE,IF(P$8&lt;&gt;0,VLOOKUP($A249,DSSV!$A$7:$R$65536,IN_DTK!P$5,0),""),"")</f>
        <v>0</v>
      </c>
      <c r="Q249" s="246">
        <f>IF(ISNA(VLOOKUP($A249,DSSV!$A$7:$R$65536,IN_DTK!Q$5,0))=FALSE,VLOOKUP($A249,DSSV!$A$7:$R$65536,IN_DTK!Q$5,0),"")</f>
        <v>0</v>
      </c>
      <c r="R249" s="237" t="str">
        <f>IF(ISNA(VLOOKUP($A249,DSSV!$A$7:$R$65536,IN_DTK!R$5,0))=FALSE,VLOOKUP($A249,DSSV!$A$7:$R$65536,IN_DTK!R$5,0),"")</f>
        <v>Không</v>
      </c>
      <c r="S249" s="247" t="str">
        <f>IF(ISNA(VLOOKUP($A249,DSSV!$A$7:$R$65536,IN_DTK!S$5,0))=FALSE,VLOOKUP($A249,DSSV!$A$7:$R$65536,IN_DTK!S$5,0),"")</f>
        <v>Nợ LP</v>
      </c>
    </row>
    <row r="250" spans="1:19" s="213" customFormat="1" ht="20.25" customHeight="1">
      <c r="A250" s="211">
        <v>242</v>
      </c>
      <c r="B250" s="240">
        <f>--SUBTOTAL(2,C$6:C250)</f>
        <v>242</v>
      </c>
      <c r="C250" s="214">
        <f>IF(ISNA(VLOOKUP($A250,DSSV!$A$7:$R$65536,IN_DTK!C$5,0))=FALSE,VLOOKUP($A250,DSSV!$A$7:$R$65536,IN_DTK!C$5,0),"")</f>
        <v>2021127266</v>
      </c>
      <c r="D250" s="243" t="str">
        <f>IF(ISNA(VLOOKUP($A250,DSSV!$A$7:$R$65536,IN_DTK!D$5,0))=FALSE,VLOOKUP($A250,DSSV!$A$7:$R$65536,IN_DTK!D$5,0),"")</f>
        <v>Trương Thành</v>
      </c>
      <c r="E250" s="244" t="str">
        <f>IF(ISNA(VLOOKUP($A250,DSSV!$A$7:$R$65536,IN_DTK!E$5,0))=FALSE,VLOOKUP($A250,DSSV!$A$7:$R$65536,IN_DTK!E$5,0),"")</f>
        <v>Tiến</v>
      </c>
      <c r="F250" s="249" t="str">
        <f>IF(ISNA(VLOOKUP($A250,DSSV!$A$7:$R$65536,IN_DTK!F$5,0))=FALSE,VLOOKUP($A250,DSSV!$A$7:$R$65536,IN_DTK!F$5,0),"")</f>
        <v>MTH 101 W</v>
      </c>
      <c r="G250" s="249" t="str">
        <f>IF(ISNA(VLOOKUP($A250,DSSV!$A$7:$R$65536,IN_DTK!G$5,0))=FALSE,VLOOKUP($A250,DSSV!$A$7:$R$65536,IN_DTK!G$5,0),"")</f>
        <v>K20PSU-DLK</v>
      </c>
      <c r="H250" s="245">
        <f>IF(ISNA(VLOOKUP($A250,DSSV!$A$7:$R$65536,IN_DTK!H$5,0))=FALSE,IF(H$8&lt;&gt;0,VLOOKUP($A250,DSSV!$A$7:$R$65536,IN_DTK!H$5,0),""),"")</f>
        <v>0</v>
      </c>
      <c r="I250" s="245">
        <f>IF(ISNA(VLOOKUP($A250,DSSV!$A$7:$R$65536,IN_DTK!I$5,0))=FALSE,IF(I$8&lt;&gt;0,VLOOKUP($A250,DSSV!$A$7:$R$65536,IN_DTK!I$5,0),""),"")</f>
        <v>0</v>
      </c>
      <c r="J250" s="245">
        <f>IF(ISNA(VLOOKUP($A250,DSSV!$A$7:$R$65536,IN_DTK!J$5,0))=FALSE,IF(J$8&lt;&gt;0,VLOOKUP($A250,DSSV!$A$7:$R$65536,IN_DTK!J$5,0),""),"")</f>
        <v>0</v>
      </c>
      <c r="K250" s="245">
        <f>IF(ISNA(VLOOKUP($A250,DSSV!$A$7:$R$65536,IN_DTK!K$5,0))=FALSE,IF(K$8&lt;&gt;0,VLOOKUP($A250,DSSV!$A$7:$R$65536,IN_DTK!K$5,0),""),"")</f>
        <v>0</v>
      </c>
      <c r="L250" s="245">
        <f>IF(ISNA(VLOOKUP($A250,DSSV!$A$7:$R$65536,IN_DTK!L$5,0))=FALSE,IF(L$8&lt;&gt;0,VLOOKUP($A250,DSSV!$A$7:$R$65536,IN_DTK!L$5,0),""),"")</f>
        <v>0</v>
      </c>
      <c r="M250" s="245">
        <f>IF(ISNA(VLOOKUP($A250,DSSV!$A$7:$R$65536,IN_DTK!M$5,0))=FALSE,IF(M$8&lt;&gt;0,VLOOKUP($A250,DSSV!$A$7:$R$65536,IN_DTK!M$5,0),""),"")</f>
        <v>0</v>
      </c>
      <c r="N250" s="245">
        <f>IF(ISNA(VLOOKUP($A250,DSSV!$A$7:$R$65536,IN_DTK!N$5,0))=FALSE,IF(N$8&lt;&gt;0,VLOOKUP($A250,DSSV!$A$7:$R$65536,IN_DTK!N$5,0),""),"")</f>
        <v>0</v>
      </c>
      <c r="O250" s="245">
        <f>IF(ISNA(VLOOKUP($A250,DSSV!$A$7:$R$65536,IN_DTK!O$5,0))=FALSE,IF(O$8&lt;&gt;0,VLOOKUP($A250,DSSV!$A$7:$R$65536,IN_DTK!O$5,0),""),"")</f>
        <v>0</v>
      </c>
      <c r="P250" s="245">
        <f>IF(ISNA(VLOOKUP($A250,DSSV!$A$7:$R$65536,IN_DTK!P$5,0))=FALSE,IF(P$8&lt;&gt;0,VLOOKUP($A250,DSSV!$A$7:$R$65536,IN_DTK!P$5,0),""),"")</f>
        <v>0</v>
      </c>
      <c r="Q250" s="246">
        <f>IF(ISNA(VLOOKUP($A250,DSSV!$A$7:$R$65536,IN_DTK!Q$5,0))=FALSE,VLOOKUP($A250,DSSV!$A$7:$R$65536,IN_DTK!Q$5,0),"")</f>
        <v>0</v>
      </c>
      <c r="R250" s="237" t="str">
        <f>IF(ISNA(VLOOKUP($A250,DSSV!$A$7:$R$65536,IN_DTK!R$5,0))=FALSE,VLOOKUP($A250,DSSV!$A$7:$R$65536,IN_DTK!R$5,0),"")</f>
        <v>Không</v>
      </c>
      <c r="S250" s="247" t="str">
        <f>IF(ISNA(VLOOKUP($A250,DSSV!$A$7:$R$65536,IN_DTK!S$5,0))=FALSE,VLOOKUP($A250,DSSV!$A$7:$R$65536,IN_DTK!S$5,0),"")</f>
        <v>Nợ LP</v>
      </c>
    </row>
    <row r="251" spans="1:19" s="213" customFormat="1" ht="20.25" customHeight="1">
      <c r="A251" s="211">
        <v>243</v>
      </c>
      <c r="B251" s="240">
        <f>--SUBTOTAL(2,C$6:C251)</f>
        <v>243</v>
      </c>
      <c r="C251" s="214">
        <f>IF(ISNA(VLOOKUP($A251,DSSV!$A$7:$R$65536,IN_DTK!C$5,0))=FALSE,VLOOKUP($A251,DSSV!$A$7:$R$65536,IN_DTK!C$5,0),"")</f>
        <v>2020226916</v>
      </c>
      <c r="D251" s="243" t="str">
        <f>IF(ISNA(VLOOKUP($A251,DSSV!$A$7:$R$65536,IN_DTK!D$5,0))=FALSE,VLOOKUP($A251,DSSV!$A$7:$R$65536,IN_DTK!D$5,0),"")</f>
        <v>Huỳnh Hoàng Quí</v>
      </c>
      <c r="E251" s="244" t="str">
        <f>IF(ISNA(VLOOKUP($A251,DSSV!$A$7:$R$65536,IN_DTK!E$5,0))=FALSE,VLOOKUP($A251,DSSV!$A$7:$R$65536,IN_DTK!E$5,0),"")</f>
        <v>Tỉnh</v>
      </c>
      <c r="F251" s="249" t="str">
        <f>IF(ISNA(VLOOKUP($A251,DSSV!$A$7:$R$65536,IN_DTK!F$5,0))=FALSE,VLOOKUP($A251,DSSV!$A$7:$R$65536,IN_DTK!F$5,0),"")</f>
        <v>MTH 101 Q</v>
      </c>
      <c r="G251" s="249" t="str">
        <f>IF(ISNA(VLOOKUP($A251,DSSV!$A$7:$R$65536,IN_DTK!G$5,0))=FALSE,VLOOKUP($A251,DSSV!$A$7:$R$65536,IN_DTK!G$5,0),"")</f>
        <v>K20PSU-QNH</v>
      </c>
      <c r="H251" s="245">
        <f>IF(ISNA(VLOOKUP($A251,DSSV!$A$7:$R$65536,IN_DTK!H$5,0))=FALSE,IF(H$8&lt;&gt;0,VLOOKUP($A251,DSSV!$A$7:$R$65536,IN_DTK!H$5,0),""),"")</f>
        <v>0</v>
      </c>
      <c r="I251" s="245">
        <f>IF(ISNA(VLOOKUP($A251,DSSV!$A$7:$R$65536,IN_DTK!I$5,0))=FALSE,IF(I$8&lt;&gt;0,VLOOKUP($A251,DSSV!$A$7:$R$65536,IN_DTK!I$5,0),""),"")</f>
        <v>0</v>
      </c>
      <c r="J251" s="245">
        <f>IF(ISNA(VLOOKUP($A251,DSSV!$A$7:$R$65536,IN_DTK!J$5,0))=FALSE,IF(J$8&lt;&gt;0,VLOOKUP($A251,DSSV!$A$7:$R$65536,IN_DTK!J$5,0),""),"")</f>
        <v>0</v>
      </c>
      <c r="K251" s="245">
        <f>IF(ISNA(VLOOKUP($A251,DSSV!$A$7:$R$65536,IN_DTK!K$5,0))=FALSE,IF(K$8&lt;&gt;0,VLOOKUP($A251,DSSV!$A$7:$R$65536,IN_DTK!K$5,0),""),"")</f>
        <v>0</v>
      </c>
      <c r="L251" s="245">
        <f>IF(ISNA(VLOOKUP($A251,DSSV!$A$7:$R$65536,IN_DTK!L$5,0))=FALSE,IF(L$8&lt;&gt;0,VLOOKUP($A251,DSSV!$A$7:$R$65536,IN_DTK!L$5,0),""),"")</f>
        <v>0</v>
      </c>
      <c r="M251" s="245">
        <f>IF(ISNA(VLOOKUP($A251,DSSV!$A$7:$R$65536,IN_DTK!M$5,0))=FALSE,IF(M$8&lt;&gt;0,VLOOKUP($A251,DSSV!$A$7:$R$65536,IN_DTK!M$5,0),""),"")</f>
        <v>0</v>
      </c>
      <c r="N251" s="245">
        <f>IF(ISNA(VLOOKUP($A251,DSSV!$A$7:$R$65536,IN_DTK!N$5,0))=FALSE,IF(N$8&lt;&gt;0,VLOOKUP($A251,DSSV!$A$7:$R$65536,IN_DTK!N$5,0),""),"")</f>
        <v>0</v>
      </c>
      <c r="O251" s="245">
        <f>IF(ISNA(VLOOKUP($A251,DSSV!$A$7:$R$65536,IN_DTK!O$5,0))=FALSE,IF(O$8&lt;&gt;0,VLOOKUP($A251,DSSV!$A$7:$R$65536,IN_DTK!O$5,0),""),"")</f>
        <v>0</v>
      </c>
      <c r="P251" s="245">
        <f>IF(ISNA(VLOOKUP($A251,DSSV!$A$7:$R$65536,IN_DTK!P$5,0))=FALSE,IF(P$8&lt;&gt;0,VLOOKUP($A251,DSSV!$A$7:$R$65536,IN_DTK!P$5,0),""),"")</f>
        <v>0</v>
      </c>
      <c r="Q251" s="246">
        <f>IF(ISNA(VLOOKUP($A251,DSSV!$A$7:$R$65536,IN_DTK!Q$5,0))=FALSE,VLOOKUP($A251,DSSV!$A$7:$R$65536,IN_DTK!Q$5,0),"")</f>
        <v>0</v>
      </c>
      <c r="R251" s="237" t="str">
        <f>IF(ISNA(VLOOKUP($A251,DSSV!$A$7:$R$65536,IN_DTK!R$5,0))=FALSE,VLOOKUP($A251,DSSV!$A$7:$R$65536,IN_DTK!R$5,0),"")</f>
        <v>Không</v>
      </c>
      <c r="S251" s="247">
        <f>IF(ISNA(VLOOKUP($A251,DSSV!$A$7:$R$65536,IN_DTK!S$5,0))=FALSE,VLOOKUP($A251,DSSV!$A$7:$R$65536,IN_DTK!S$5,0),"")</f>
        <v>0</v>
      </c>
    </row>
    <row r="252" spans="1:19" s="213" customFormat="1" ht="20.25" customHeight="1">
      <c r="A252" s="211">
        <v>244</v>
      </c>
      <c r="B252" s="240">
        <f>--SUBTOTAL(2,C$6:C252)</f>
        <v>244</v>
      </c>
      <c r="C252" s="214">
        <f>IF(ISNA(VLOOKUP($A252,DSSV!$A$7:$R$65536,IN_DTK!C$5,0))=FALSE,VLOOKUP($A252,DSSV!$A$7:$R$65536,IN_DTK!C$5,0),"")</f>
        <v>2020215838</v>
      </c>
      <c r="D252" s="243" t="str">
        <f>IF(ISNA(VLOOKUP($A252,DSSV!$A$7:$R$65536,IN_DTK!D$5,0))=FALSE,VLOOKUP($A252,DSSV!$A$7:$R$65536,IN_DTK!D$5,0),"")</f>
        <v>Lê Thị Quý</v>
      </c>
      <c r="E252" s="244" t="str">
        <f>IF(ISNA(VLOOKUP($A252,DSSV!$A$7:$R$65536,IN_DTK!E$5,0))=FALSE,VLOOKUP($A252,DSSV!$A$7:$R$65536,IN_DTK!E$5,0),"")</f>
        <v>Tịnh</v>
      </c>
      <c r="F252" s="249" t="str">
        <f>IF(ISNA(VLOOKUP($A252,DSSV!$A$7:$R$65536,IN_DTK!F$5,0))=FALSE,VLOOKUP($A252,DSSV!$A$7:$R$65536,IN_DTK!F$5,0),"")</f>
        <v>MTH 101 U</v>
      </c>
      <c r="G252" s="249" t="str">
        <f>IF(ISNA(VLOOKUP($A252,DSSV!$A$7:$R$65536,IN_DTK!G$5,0))=FALSE,VLOOKUP($A252,DSSV!$A$7:$R$65536,IN_DTK!G$5,0),"")</f>
        <v>K20PSU-DLK</v>
      </c>
      <c r="H252" s="245">
        <f>IF(ISNA(VLOOKUP($A252,DSSV!$A$7:$R$65536,IN_DTK!H$5,0))=FALSE,IF(H$8&lt;&gt;0,VLOOKUP($A252,DSSV!$A$7:$R$65536,IN_DTK!H$5,0),""),"")</f>
        <v>0</v>
      </c>
      <c r="I252" s="245">
        <f>IF(ISNA(VLOOKUP($A252,DSSV!$A$7:$R$65536,IN_DTK!I$5,0))=FALSE,IF(I$8&lt;&gt;0,VLOOKUP($A252,DSSV!$A$7:$R$65536,IN_DTK!I$5,0),""),"")</f>
        <v>0</v>
      </c>
      <c r="J252" s="245">
        <f>IF(ISNA(VLOOKUP($A252,DSSV!$A$7:$R$65536,IN_DTK!J$5,0))=FALSE,IF(J$8&lt;&gt;0,VLOOKUP($A252,DSSV!$A$7:$R$65536,IN_DTK!J$5,0),""),"")</f>
        <v>0</v>
      </c>
      <c r="K252" s="245">
        <f>IF(ISNA(VLOOKUP($A252,DSSV!$A$7:$R$65536,IN_DTK!K$5,0))=FALSE,IF(K$8&lt;&gt;0,VLOOKUP($A252,DSSV!$A$7:$R$65536,IN_DTK!K$5,0),""),"")</f>
        <v>0</v>
      </c>
      <c r="L252" s="245">
        <f>IF(ISNA(VLOOKUP($A252,DSSV!$A$7:$R$65536,IN_DTK!L$5,0))=FALSE,IF(L$8&lt;&gt;0,VLOOKUP($A252,DSSV!$A$7:$R$65536,IN_DTK!L$5,0),""),"")</f>
        <v>0</v>
      </c>
      <c r="M252" s="245">
        <f>IF(ISNA(VLOOKUP($A252,DSSV!$A$7:$R$65536,IN_DTK!M$5,0))=FALSE,IF(M$8&lt;&gt;0,VLOOKUP($A252,DSSV!$A$7:$R$65536,IN_DTK!M$5,0),""),"")</f>
        <v>0</v>
      </c>
      <c r="N252" s="245">
        <f>IF(ISNA(VLOOKUP($A252,DSSV!$A$7:$R$65536,IN_DTK!N$5,0))=FALSE,IF(N$8&lt;&gt;0,VLOOKUP($A252,DSSV!$A$7:$R$65536,IN_DTK!N$5,0),""),"")</f>
        <v>0</v>
      </c>
      <c r="O252" s="245">
        <f>IF(ISNA(VLOOKUP($A252,DSSV!$A$7:$R$65536,IN_DTK!O$5,0))=FALSE,IF(O$8&lt;&gt;0,VLOOKUP($A252,DSSV!$A$7:$R$65536,IN_DTK!O$5,0),""),"")</f>
        <v>0</v>
      </c>
      <c r="P252" s="245">
        <f>IF(ISNA(VLOOKUP($A252,DSSV!$A$7:$R$65536,IN_DTK!P$5,0))=FALSE,IF(P$8&lt;&gt;0,VLOOKUP($A252,DSSV!$A$7:$R$65536,IN_DTK!P$5,0),""),"")</f>
        <v>0</v>
      </c>
      <c r="Q252" s="246">
        <f>IF(ISNA(VLOOKUP($A252,DSSV!$A$7:$R$65536,IN_DTK!Q$5,0))=FALSE,VLOOKUP($A252,DSSV!$A$7:$R$65536,IN_DTK!Q$5,0),"")</f>
        <v>0</v>
      </c>
      <c r="R252" s="237" t="str">
        <f>IF(ISNA(VLOOKUP($A252,DSSV!$A$7:$R$65536,IN_DTK!R$5,0))=FALSE,VLOOKUP($A252,DSSV!$A$7:$R$65536,IN_DTK!R$5,0),"")</f>
        <v>Không</v>
      </c>
      <c r="S252" s="247">
        <f>IF(ISNA(VLOOKUP($A252,DSSV!$A$7:$R$65536,IN_DTK!S$5,0))=FALSE,VLOOKUP($A252,DSSV!$A$7:$R$65536,IN_DTK!S$5,0),"")</f>
        <v>0</v>
      </c>
    </row>
    <row r="253" spans="1:19" s="213" customFormat="1" ht="20.25" customHeight="1">
      <c r="A253" s="211">
        <v>245</v>
      </c>
      <c r="B253" s="240">
        <f>--SUBTOTAL(2,C$6:C253)</f>
        <v>245</v>
      </c>
      <c r="C253" s="214">
        <f>IF(ISNA(VLOOKUP($A253,DSSV!$A$7:$R$65536,IN_DTK!C$5,0))=FALSE,VLOOKUP($A253,DSSV!$A$7:$R$65536,IN_DTK!C$5,0),"")</f>
        <v>2020717751</v>
      </c>
      <c r="D253" s="243" t="str">
        <f>IF(ISNA(VLOOKUP($A253,DSSV!$A$7:$R$65536,IN_DTK!D$5,0))=FALSE,VLOOKUP($A253,DSSV!$A$7:$R$65536,IN_DTK!D$5,0),"")</f>
        <v>Nguyễn Bảo Tố</v>
      </c>
      <c r="E253" s="244" t="str">
        <f>IF(ISNA(VLOOKUP($A253,DSSV!$A$7:$R$65536,IN_DTK!E$5,0))=FALSE,VLOOKUP($A253,DSSV!$A$7:$R$65536,IN_DTK!E$5,0),"")</f>
        <v>Tố</v>
      </c>
      <c r="F253" s="249" t="str">
        <f>IF(ISNA(VLOOKUP($A253,DSSV!$A$7:$R$65536,IN_DTK!F$5,0))=FALSE,VLOOKUP($A253,DSSV!$A$7:$R$65536,IN_DTK!F$5,0),"")</f>
        <v>MTH 101 C</v>
      </c>
      <c r="G253" s="249" t="str">
        <f>IF(ISNA(VLOOKUP($A253,DSSV!$A$7:$R$65536,IN_DTK!G$5,0))=FALSE,VLOOKUP($A253,DSSV!$A$7:$R$65536,IN_DTK!G$5,0),"")</f>
        <v>K20DLK</v>
      </c>
      <c r="H253" s="245">
        <f>IF(ISNA(VLOOKUP($A253,DSSV!$A$7:$R$65536,IN_DTK!H$5,0))=FALSE,IF(H$8&lt;&gt;0,VLOOKUP($A253,DSSV!$A$7:$R$65536,IN_DTK!H$5,0),""),"")</f>
        <v>0</v>
      </c>
      <c r="I253" s="245">
        <f>IF(ISNA(VLOOKUP($A253,DSSV!$A$7:$R$65536,IN_DTK!I$5,0))=FALSE,IF(I$8&lt;&gt;0,VLOOKUP($A253,DSSV!$A$7:$R$65536,IN_DTK!I$5,0),""),"")</f>
        <v>0</v>
      </c>
      <c r="J253" s="245">
        <f>IF(ISNA(VLOOKUP($A253,DSSV!$A$7:$R$65536,IN_DTK!J$5,0))=FALSE,IF(J$8&lt;&gt;0,VLOOKUP($A253,DSSV!$A$7:$R$65536,IN_DTK!J$5,0),""),"")</f>
        <v>0</v>
      </c>
      <c r="K253" s="245">
        <f>IF(ISNA(VLOOKUP($A253,DSSV!$A$7:$R$65536,IN_DTK!K$5,0))=FALSE,IF(K$8&lt;&gt;0,VLOOKUP($A253,DSSV!$A$7:$R$65536,IN_DTK!K$5,0),""),"")</f>
        <v>0</v>
      </c>
      <c r="L253" s="245">
        <f>IF(ISNA(VLOOKUP($A253,DSSV!$A$7:$R$65536,IN_DTK!L$5,0))=FALSE,IF(L$8&lt;&gt;0,VLOOKUP($A253,DSSV!$A$7:$R$65536,IN_DTK!L$5,0),""),"")</f>
        <v>0</v>
      </c>
      <c r="M253" s="245">
        <f>IF(ISNA(VLOOKUP($A253,DSSV!$A$7:$R$65536,IN_DTK!M$5,0))=FALSE,IF(M$8&lt;&gt;0,VLOOKUP($A253,DSSV!$A$7:$R$65536,IN_DTK!M$5,0),""),"")</f>
        <v>0</v>
      </c>
      <c r="N253" s="245">
        <f>IF(ISNA(VLOOKUP($A253,DSSV!$A$7:$R$65536,IN_DTK!N$5,0))=FALSE,IF(N$8&lt;&gt;0,VLOOKUP($A253,DSSV!$A$7:$R$65536,IN_DTK!N$5,0),""),"")</f>
        <v>0</v>
      </c>
      <c r="O253" s="245">
        <f>IF(ISNA(VLOOKUP($A253,DSSV!$A$7:$R$65536,IN_DTK!O$5,0))=FALSE,IF(O$8&lt;&gt;0,VLOOKUP($A253,DSSV!$A$7:$R$65536,IN_DTK!O$5,0),""),"")</f>
        <v>0</v>
      </c>
      <c r="P253" s="245">
        <f>IF(ISNA(VLOOKUP($A253,DSSV!$A$7:$R$65536,IN_DTK!P$5,0))=FALSE,IF(P$8&lt;&gt;0,VLOOKUP($A253,DSSV!$A$7:$R$65536,IN_DTK!P$5,0),""),"")</f>
        <v>0</v>
      </c>
      <c r="Q253" s="246">
        <f>IF(ISNA(VLOOKUP($A253,DSSV!$A$7:$R$65536,IN_DTK!Q$5,0))=FALSE,VLOOKUP($A253,DSSV!$A$7:$R$65536,IN_DTK!Q$5,0),"")</f>
        <v>0</v>
      </c>
      <c r="R253" s="237" t="str">
        <f>IF(ISNA(VLOOKUP($A253,DSSV!$A$7:$R$65536,IN_DTK!R$5,0))=FALSE,VLOOKUP($A253,DSSV!$A$7:$R$65536,IN_DTK!R$5,0),"")</f>
        <v>Không</v>
      </c>
      <c r="S253" s="247">
        <f>IF(ISNA(VLOOKUP($A253,DSSV!$A$7:$R$65536,IN_DTK!S$5,0))=FALSE,VLOOKUP($A253,DSSV!$A$7:$R$65536,IN_DTK!S$5,0),"")</f>
        <v>0</v>
      </c>
    </row>
    <row r="254" spans="1:19" s="213" customFormat="1" ht="20.25" customHeight="1">
      <c r="A254" s="211">
        <v>246</v>
      </c>
      <c r="B254" s="240">
        <f>--SUBTOTAL(2,C$6:C254)</f>
        <v>246</v>
      </c>
      <c r="C254" s="214">
        <f>IF(ISNA(VLOOKUP($A254,DSSV!$A$7:$R$65536,IN_DTK!C$5,0))=FALSE,VLOOKUP($A254,DSSV!$A$7:$R$65536,IN_DTK!C$5,0),"")</f>
        <v>2021213662</v>
      </c>
      <c r="D254" s="243" t="str">
        <f>IF(ISNA(VLOOKUP($A254,DSSV!$A$7:$R$65536,IN_DTK!D$5,0))=FALSE,VLOOKUP($A254,DSSV!$A$7:$R$65536,IN_DTK!D$5,0),"")</f>
        <v>Bùi Viết</v>
      </c>
      <c r="E254" s="244" t="str">
        <f>IF(ISNA(VLOOKUP($A254,DSSV!$A$7:$R$65536,IN_DTK!E$5,0))=FALSE,VLOOKUP($A254,DSSV!$A$7:$R$65536,IN_DTK!E$5,0),"")</f>
        <v>Toàn</v>
      </c>
      <c r="F254" s="249" t="str">
        <f>IF(ISNA(VLOOKUP($A254,DSSV!$A$7:$R$65536,IN_DTK!F$5,0))=FALSE,VLOOKUP($A254,DSSV!$A$7:$R$65536,IN_DTK!F$5,0),"")</f>
        <v>MTH 101 AC</v>
      </c>
      <c r="G254" s="249" t="str">
        <f>IF(ISNA(VLOOKUP($A254,DSSV!$A$7:$R$65536,IN_DTK!G$5,0))=FALSE,VLOOKUP($A254,DSSV!$A$7:$R$65536,IN_DTK!G$5,0),"")</f>
        <v>K20QTH</v>
      </c>
      <c r="H254" s="245">
        <f>IF(ISNA(VLOOKUP($A254,DSSV!$A$7:$R$65536,IN_DTK!H$5,0))=FALSE,IF(H$8&lt;&gt;0,VLOOKUP($A254,DSSV!$A$7:$R$65536,IN_DTK!H$5,0),""),"")</f>
        <v>0</v>
      </c>
      <c r="I254" s="245">
        <f>IF(ISNA(VLOOKUP($A254,DSSV!$A$7:$R$65536,IN_DTK!I$5,0))=FALSE,IF(I$8&lt;&gt;0,VLOOKUP($A254,DSSV!$A$7:$R$65536,IN_DTK!I$5,0),""),"")</f>
        <v>0</v>
      </c>
      <c r="J254" s="245">
        <f>IF(ISNA(VLOOKUP($A254,DSSV!$A$7:$R$65536,IN_DTK!J$5,0))=FALSE,IF(J$8&lt;&gt;0,VLOOKUP($A254,DSSV!$A$7:$R$65536,IN_DTK!J$5,0),""),"")</f>
        <v>0</v>
      </c>
      <c r="K254" s="245">
        <f>IF(ISNA(VLOOKUP($A254,DSSV!$A$7:$R$65536,IN_DTK!K$5,0))=FALSE,IF(K$8&lt;&gt;0,VLOOKUP($A254,DSSV!$A$7:$R$65536,IN_DTK!K$5,0),""),"")</f>
        <v>0</v>
      </c>
      <c r="L254" s="245">
        <f>IF(ISNA(VLOOKUP($A254,DSSV!$A$7:$R$65536,IN_DTK!L$5,0))=FALSE,IF(L$8&lt;&gt;0,VLOOKUP($A254,DSSV!$A$7:$R$65536,IN_DTK!L$5,0),""),"")</f>
        <v>0</v>
      </c>
      <c r="M254" s="245">
        <f>IF(ISNA(VLOOKUP($A254,DSSV!$A$7:$R$65536,IN_DTK!M$5,0))=FALSE,IF(M$8&lt;&gt;0,VLOOKUP($A254,DSSV!$A$7:$R$65536,IN_DTK!M$5,0),""),"")</f>
        <v>0</v>
      </c>
      <c r="N254" s="245">
        <f>IF(ISNA(VLOOKUP($A254,DSSV!$A$7:$R$65536,IN_DTK!N$5,0))=FALSE,IF(N$8&lt;&gt;0,VLOOKUP($A254,DSSV!$A$7:$R$65536,IN_DTK!N$5,0),""),"")</f>
        <v>0</v>
      </c>
      <c r="O254" s="245">
        <f>IF(ISNA(VLOOKUP($A254,DSSV!$A$7:$R$65536,IN_DTK!O$5,0))=FALSE,IF(O$8&lt;&gt;0,VLOOKUP($A254,DSSV!$A$7:$R$65536,IN_DTK!O$5,0),""),"")</f>
        <v>0</v>
      </c>
      <c r="P254" s="245">
        <f>IF(ISNA(VLOOKUP($A254,DSSV!$A$7:$R$65536,IN_DTK!P$5,0))=FALSE,IF(P$8&lt;&gt;0,VLOOKUP($A254,DSSV!$A$7:$R$65536,IN_DTK!P$5,0),""),"")</f>
        <v>0</v>
      </c>
      <c r="Q254" s="246">
        <f>IF(ISNA(VLOOKUP($A254,DSSV!$A$7:$R$65536,IN_DTK!Q$5,0))=FALSE,VLOOKUP($A254,DSSV!$A$7:$R$65536,IN_DTK!Q$5,0),"")</f>
        <v>0</v>
      </c>
      <c r="R254" s="237" t="str">
        <f>IF(ISNA(VLOOKUP($A254,DSSV!$A$7:$R$65536,IN_DTK!R$5,0))=FALSE,VLOOKUP($A254,DSSV!$A$7:$R$65536,IN_DTK!R$5,0),"")</f>
        <v>Không</v>
      </c>
      <c r="S254" s="247" t="str">
        <f>IF(ISNA(VLOOKUP($A254,DSSV!$A$7:$R$65536,IN_DTK!S$5,0))=FALSE,VLOOKUP($A254,DSSV!$A$7:$R$65536,IN_DTK!S$5,0),"")</f>
        <v>Nợ LP</v>
      </c>
    </row>
    <row r="255" spans="1:19" s="213" customFormat="1" ht="20.25" customHeight="1">
      <c r="A255" s="211">
        <v>247</v>
      </c>
      <c r="B255" s="240">
        <f>--SUBTOTAL(2,C$6:C255)</f>
        <v>247</v>
      </c>
      <c r="C255" s="214">
        <f>IF(ISNA(VLOOKUP($A255,DSSV!$A$7:$R$65536,IN_DTK!C$5,0))=FALSE,VLOOKUP($A255,DSSV!$A$7:$R$65536,IN_DTK!C$5,0),"")</f>
        <v>2021713744</v>
      </c>
      <c r="D255" s="243" t="str">
        <f>IF(ISNA(VLOOKUP($A255,DSSV!$A$7:$R$65536,IN_DTK!D$5,0))=FALSE,VLOOKUP($A255,DSSV!$A$7:$R$65536,IN_DTK!D$5,0),"")</f>
        <v>Phan Hoàng Thanh</v>
      </c>
      <c r="E255" s="244" t="str">
        <f>IF(ISNA(VLOOKUP($A255,DSSV!$A$7:$R$65536,IN_DTK!E$5,0))=FALSE,VLOOKUP($A255,DSSV!$A$7:$R$65536,IN_DTK!E$5,0),"")</f>
        <v>Toàn</v>
      </c>
      <c r="F255" s="249" t="str">
        <f>IF(ISNA(VLOOKUP($A255,DSSV!$A$7:$R$65536,IN_DTK!F$5,0))=FALSE,VLOOKUP($A255,DSSV!$A$7:$R$65536,IN_DTK!F$5,0),"")</f>
        <v>MTH 101 W</v>
      </c>
      <c r="G255" s="249" t="str">
        <f>IF(ISNA(VLOOKUP($A255,DSSV!$A$7:$R$65536,IN_DTK!G$5,0))=FALSE,VLOOKUP($A255,DSSV!$A$7:$R$65536,IN_DTK!G$5,0),"")</f>
        <v>K20PSU-DLK</v>
      </c>
      <c r="H255" s="245">
        <f>IF(ISNA(VLOOKUP($A255,DSSV!$A$7:$R$65536,IN_DTK!H$5,0))=FALSE,IF(H$8&lt;&gt;0,VLOOKUP($A255,DSSV!$A$7:$R$65536,IN_DTK!H$5,0),""),"")</f>
        <v>0</v>
      </c>
      <c r="I255" s="245">
        <f>IF(ISNA(VLOOKUP($A255,DSSV!$A$7:$R$65536,IN_DTK!I$5,0))=FALSE,IF(I$8&lt;&gt;0,VLOOKUP($A255,DSSV!$A$7:$R$65536,IN_DTK!I$5,0),""),"")</f>
        <v>0</v>
      </c>
      <c r="J255" s="245">
        <f>IF(ISNA(VLOOKUP($A255,DSSV!$A$7:$R$65536,IN_DTK!J$5,0))=FALSE,IF(J$8&lt;&gt;0,VLOOKUP($A255,DSSV!$A$7:$R$65536,IN_DTK!J$5,0),""),"")</f>
        <v>0</v>
      </c>
      <c r="K255" s="245">
        <f>IF(ISNA(VLOOKUP($A255,DSSV!$A$7:$R$65536,IN_DTK!K$5,0))=FALSE,IF(K$8&lt;&gt;0,VLOOKUP($A255,DSSV!$A$7:$R$65536,IN_DTK!K$5,0),""),"")</f>
        <v>0</v>
      </c>
      <c r="L255" s="245">
        <f>IF(ISNA(VLOOKUP($A255,DSSV!$A$7:$R$65536,IN_DTK!L$5,0))=FALSE,IF(L$8&lt;&gt;0,VLOOKUP($A255,DSSV!$A$7:$R$65536,IN_DTK!L$5,0),""),"")</f>
        <v>0</v>
      </c>
      <c r="M255" s="245">
        <f>IF(ISNA(VLOOKUP($A255,DSSV!$A$7:$R$65536,IN_DTK!M$5,0))=FALSE,IF(M$8&lt;&gt;0,VLOOKUP($A255,DSSV!$A$7:$R$65536,IN_DTK!M$5,0),""),"")</f>
        <v>0</v>
      </c>
      <c r="N255" s="245">
        <f>IF(ISNA(VLOOKUP($A255,DSSV!$A$7:$R$65536,IN_DTK!N$5,0))=FALSE,IF(N$8&lt;&gt;0,VLOOKUP($A255,DSSV!$A$7:$R$65536,IN_DTK!N$5,0),""),"")</f>
        <v>0</v>
      </c>
      <c r="O255" s="245">
        <f>IF(ISNA(VLOOKUP($A255,DSSV!$A$7:$R$65536,IN_DTK!O$5,0))=FALSE,IF(O$8&lt;&gt;0,VLOOKUP($A255,DSSV!$A$7:$R$65536,IN_DTK!O$5,0),""),"")</f>
        <v>0</v>
      </c>
      <c r="P255" s="245">
        <f>IF(ISNA(VLOOKUP($A255,DSSV!$A$7:$R$65536,IN_DTK!P$5,0))=FALSE,IF(P$8&lt;&gt;0,VLOOKUP($A255,DSSV!$A$7:$R$65536,IN_DTK!P$5,0),""),"")</f>
        <v>0</v>
      </c>
      <c r="Q255" s="246">
        <f>IF(ISNA(VLOOKUP($A255,DSSV!$A$7:$R$65536,IN_DTK!Q$5,0))=FALSE,VLOOKUP($A255,DSSV!$A$7:$R$65536,IN_DTK!Q$5,0),"")</f>
        <v>0</v>
      </c>
      <c r="R255" s="237" t="str">
        <f>IF(ISNA(VLOOKUP($A255,DSSV!$A$7:$R$65536,IN_DTK!R$5,0))=FALSE,VLOOKUP($A255,DSSV!$A$7:$R$65536,IN_DTK!R$5,0),"")</f>
        <v>Không</v>
      </c>
      <c r="S255" s="247">
        <f>IF(ISNA(VLOOKUP($A255,DSSV!$A$7:$R$65536,IN_DTK!S$5,0))=FALSE,VLOOKUP($A255,DSSV!$A$7:$R$65536,IN_DTK!S$5,0),"")</f>
        <v>0</v>
      </c>
    </row>
    <row r="256" spans="1:19" s="213" customFormat="1" ht="20.25" customHeight="1">
      <c r="A256" s="211">
        <v>248</v>
      </c>
      <c r="B256" s="240">
        <f>--SUBTOTAL(2,C$6:C256)</f>
        <v>248</v>
      </c>
      <c r="C256" s="214">
        <f>IF(ISNA(VLOOKUP($A256,DSSV!$A$7:$R$65536,IN_DTK!C$5,0))=FALSE,VLOOKUP($A256,DSSV!$A$7:$R$65536,IN_DTK!C$5,0),"")</f>
        <v>2020713110</v>
      </c>
      <c r="D256" s="243" t="str">
        <f>IF(ISNA(VLOOKUP($A256,DSSV!$A$7:$R$65536,IN_DTK!D$5,0))=FALSE,VLOOKUP($A256,DSSV!$A$7:$R$65536,IN_DTK!D$5,0),"")</f>
        <v>Nguyễn Thị Ngọc</v>
      </c>
      <c r="E256" s="244" t="str">
        <f>IF(ISNA(VLOOKUP($A256,DSSV!$A$7:$R$65536,IN_DTK!E$5,0))=FALSE,VLOOKUP($A256,DSSV!$A$7:$R$65536,IN_DTK!E$5,0),"")</f>
        <v>Trâm</v>
      </c>
      <c r="F256" s="249" t="str">
        <f>IF(ISNA(VLOOKUP($A256,DSSV!$A$7:$R$65536,IN_DTK!F$5,0))=FALSE,VLOOKUP($A256,DSSV!$A$7:$R$65536,IN_DTK!F$5,0),"")</f>
        <v>MTH 101 AI</v>
      </c>
      <c r="G256" s="249" t="str">
        <f>IF(ISNA(VLOOKUP($A256,DSSV!$A$7:$R$65536,IN_DTK!G$5,0))=FALSE,VLOOKUP($A256,DSSV!$A$7:$R$65536,IN_DTK!G$5,0),"")</f>
        <v>K20DLK</v>
      </c>
      <c r="H256" s="245">
        <f>IF(ISNA(VLOOKUP($A256,DSSV!$A$7:$R$65536,IN_DTK!H$5,0))=FALSE,IF(H$8&lt;&gt;0,VLOOKUP($A256,DSSV!$A$7:$R$65536,IN_DTK!H$5,0),""),"")</f>
        <v>0</v>
      </c>
      <c r="I256" s="245">
        <f>IF(ISNA(VLOOKUP($A256,DSSV!$A$7:$R$65536,IN_DTK!I$5,0))=FALSE,IF(I$8&lt;&gt;0,VLOOKUP($A256,DSSV!$A$7:$R$65536,IN_DTK!I$5,0),""),"")</f>
        <v>0</v>
      </c>
      <c r="J256" s="245">
        <f>IF(ISNA(VLOOKUP($A256,DSSV!$A$7:$R$65536,IN_DTK!J$5,0))=FALSE,IF(J$8&lt;&gt;0,VLOOKUP($A256,DSSV!$A$7:$R$65536,IN_DTK!J$5,0),""),"")</f>
        <v>0</v>
      </c>
      <c r="K256" s="245">
        <f>IF(ISNA(VLOOKUP($A256,DSSV!$A$7:$R$65536,IN_DTK!K$5,0))=FALSE,IF(K$8&lt;&gt;0,VLOOKUP($A256,DSSV!$A$7:$R$65536,IN_DTK!K$5,0),""),"")</f>
        <v>0</v>
      </c>
      <c r="L256" s="245">
        <f>IF(ISNA(VLOOKUP($A256,DSSV!$A$7:$R$65536,IN_DTK!L$5,0))=FALSE,IF(L$8&lt;&gt;0,VLOOKUP($A256,DSSV!$A$7:$R$65536,IN_DTK!L$5,0),""),"")</f>
        <v>0</v>
      </c>
      <c r="M256" s="245">
        <f>IF(ISNA(VLOOKUP($A256,DSSV!$A$7:$R$65536,IN_DTK!M$5,0))=FALSE,IF(M$8&lt;&gt;0,VLOOKUP($A256,DSSV!$A$7:$R$65536,IN_DTK!M$5,0),""),"")</f>
        <v>0</v>
      </c>
      <c r="N256" s="245">
        <f>IF(ISNA(VLOOKUP($A256,DSSV!$A$7:$R$65536,IN_DTK!N$5,0))=FALSE,IF(N$8&lt;&gt;0,VLOOKUP($A256,DSSV!$A$7:$R$65536,IN_DTK!N$5,0),""),"")</f>
        <v>0</v>
      </c>
      <c r="O256" s="245">
        <f>IF(ISNA(VLOOKUP($A256,DSSV!$A$7:$R$65536,IN_DTK!O$5,0))=FALSE,IF(O$8&lt;&gt;0,VLOOKUP($A256,DSSV!$A$7:$R$65536,IN_DTK!O$5,0),""),"")</f>
        <v>0</v>
      </c>
      <c r="P256" s="245">
        <f>IF(ISNA(VLOOKUP($A256,DSSV!$A$7:$R$65536,IN_DTK!P$5,0))=FALSE,IF(P$8&lt;&gt;0,VLOOKUP($A256,DSSV!$A$7:$R$65536,IN_DTK!P$5,0),""),"")</f>
        <v>0</v>
      </c>
      <c r="Q256" s="246">
        <f>IF(ISNA(VLOOKUP($A256,DSSV!$A$7:$R$65536,IN_DTK!Q$5,0))=FALSE,VLOOKUP($A256,DSSV!$A$7:$R$65536,IN_DTK!Q$5,0),"")</f>
        <v>0</v>
      </c>
      <c r="R256" s="237" t="str">
        <f>IF(ISNA(VLOOKUP($A256,DSSV!$A$7:$R$65536,IN_DTK!R$5,0))=FALSE,VLOOKUP($A256,DSSV!$A$7:$R$65536,IN_DTK!R$5,0),"")</f>
        <v>Không</v>
      </c>
      <c r="S256" s="247">
        <f>IF(ISNA(VLOOKUP($A256,DSSV!$A$7:$R$65536,IN_DTK!S$5,0))=FALSE,VLOOKUP($A256,DSSV!$A$7:$R$65536,IN_DTK!S$5,0),"")</f>
        <v>0</v>
      </c>
    </row>
    <row r="257" spans="1:19" s="213" customFormat="1" ht="20.25" customHeight="1">
      <c r="A257" s="211">
        <v>249</v>
      </c>
      <c r="B257" s="240">
        <f>--SUBTOTAL(2,C$6:C257)</f>
        <v>249</v>
      </c>
      <c r="C257" s="214">
        <f>IF(ISNA(VLOOKUP($A257,DSSV!$A$7:$R$65536,IN_DTK!C$5,0))=FALSE,VLOOKUP($A257,DSSV!$A$7:$R$65536,IN_DTK!C$5,0),"")</f>
        <v>2020717326</v>
      </c>
      <c r="D257" s="243" t="str">
        <f>IF(ISNA(VLOOKUP($A257,DSSV!$A$7:$R$65536,IN_DTK!D$5,0))=FALSE,VLOOKUP($A257,DSSV!$A$7:$R$65536,IN_DTK!D$5,0),"")</f>
        <v>Trần Dương Thùy</v>
      </c>
      <c r="E257" s="244" t="str">
        <f>IF(ISNA(VLOOKUP($A257,DSSV!$A$7:$R$65536,IN_DTK!E$5,0))=FALSE,VLOOKUP($A257,DSSV!$A$7:$R$65536,IN_DTK!E$5,0),"")</f>
        <v>Trâm</v>
      </c>
      <c r="F257" s="249" t="str">
        <f>IF(ISNA(VLOOKUP($A257,DSSV!$A$7:$R$65536,IN_DTK!F$5,0))=FALSE,VLOOKUP($A257,DSSV!$A$7:$R$65536,IN_DTK!F$5,0),"")</f>
        <v>MTH 101 C</v>
      </c>
      <c r="G257" s="249" t="str">
        <f>IF(ISNA(VLOOKUP($A257,DSSV!$A$7:$R$65536,IN_DTK!G$5,0))=FALSE,VLOOKUP($A257,DSSV!$A$7:$R$65536,IN_DTK!G$5,0),"")</f>
        <v>K20DLK</v>
      </c>
      <c r="H257" s="245">
        <f>IF(ISNA(VLOOKUP($A257,DSSV!$A$7:$R$65536,IN_DTK!H$5,0))=FALSE,IF(H$8&lt;&gt;0,VLOOKUP($A257,DSSV!$A$7:$R$65536,IN_DTK!H$5,0),""),"")</f>
        <v>0</v>
      </c>
      <c r="I257" s="245">
        <f>IF(ISNA(VLOOKUP($A257,DSSV!$A$7:$R$65536,IN_DTK!I$5,0))=FALSE,IF(I$8&lt;&gt;0,VLOOKUP($A257,DSSV!$A$7:$R$65536,IN_DTK!I$5,0),""),"")</f>
        <v>0</v>
      </c>
      <c r="J257" s="245">
        <f>IF(ISNA(VLOOKUP($A257,DSSV!$A$7:$R$65536,IN_DTK!J$5,0))=FALSE,IF(J$8&lt;&gt;0,VLOOKUP($A257,DSSV!$A$7:$R$65536,IN_DTK!J$5,0),""),"")</f>
        <v>0</v>
      </c>
      <c r="K257" s="245">
        <f>IF(ISNA(VLOOKUP($A257,DSSV!$A$7:$R$65536,IN_DTK!K$5,0))=FALSE,IF(K$8&lt;&gt;0,VLOOKUP($A257,DSSV!$A$7:$R$65536,IN_DTK!K$5,0),""),"")</f>
        <v>0</v>
      </c>
      <c r="L257" s="245">
        <f>IF(ISNA(VLOOKUP($A257,DSSV!$A$7:$R$65536,IN_DTK!L$5,0))=FALSE,IF(L$8&lt;&gt;0,VLOOKUP($A257,DSSV!$A$7:$R$65536,IN_DTK!L$5,0),""),"")</f>
        <v>0</v>
      </c>
      <c r="M257" s="245">
        <f>IF(ISNA(VLOOKUP($A257,DSSV!$A$7:$R$65536,IN_DTK!M$5,0))=FALSE,IF(M$8&lt;&gt;0,VLOOKUP($A257,DSSV!$A$7:$R$65536,IN_DTK!M$5,0),""),"")</f>
        <v>0</v>
      </c>
      <c r="N257" s="245">
        <f>IF(ISNA(VLOOKUP($A257,DSSV!$A$7:$R$65536,IN_DTK!N$5,0))=FALSE,IF(N$8&lt;&gt;0,VLOOKUP($A257,DSSV!$A$7:$R$65536,IN_DTK!N$5,0),""),"")</f>
        <v>0</v>
      </c>
      <c r="O257" s="245">
        <f>IF(ISNA(VLOOKUP($A257,DSSV!$A$7:$R$65536,IN_DTK!O$5,0))=FALSE,IF(O$8&lt;&gt;0,VLOOKUP($A257,DSSV!$A$7:$R$65536,IN_DTK!O$5,0),""),"")</f>
        <v>0</v>
      </c>
      <c r="P257" s="245">
        <f>IF(ISNA(VLOOKUP($A257,DSSV!$A$7:$R$65536,IN_DTK!P$5,0))=FALSE,IF(P$8&lt;&gt;0,VLOOKUP($A257,DSSV!$A$7:$R$65536,IN_DTK!P$5,0),""),"")</f>
        <v>0</v>
      </c>
      <c r="Q257" s="246">
        <f>IF(ISNA(VLOOKUP($A257,DSSV!$A$7:$R$65536,IN_DTK!Q$5,0))=FALSE,VLOOKUP($A257,DSSV!$A$7:$R$65536,IN_DTK!Q$5,0),"")</f>
        <v>0</v>
      </c>
      <c r="R257" s="237" t="str">
        <f>IF(ISNA(VLOOKUP($A257,DSSV!$A$7:$R$65536,IN_DTK!R$5,0))=FALSE,VLOOKUP($A257,DSSV!$A$7:$R$65536,IN_DTK!R$5,0),"")</f>
        <v>Không</v>
      </c>
      <c r="S257" s="247">
        <f>IF(ISNA(VLOOKUP($A257,DSSV!$A$7:$R$65536,IN_DTK!S$5,0))=FALSE,VLOOKUP($A257,DSSV!$A$7:$R$65536,IN_DTK!S$5,0),"")</f>
        <v>0</v>
      </c>
    </row>
    <row r="258" spans="1:19" s="213" customFormat="1" ht="20.25" customHeight="1">
      <c r="A258" s="211">
        <v>250</v>
      </c>
      <c r="B258" s="240">
        <f>--SUBTOTAL(2,C$6:C258)</f>
        <v>250</v>
      </c>
      <c r="C258" s="214">
        <f>IF(ISNA(VLOOKUP($A258,DSSV!$A$7:$R$65536,IN_DTK!C$5,0))=FALSE,VLOOKUP($A258,DSSV!$A$7:$R$65536,IN_DTK!C$5,0),"")</f>
        <v>2020212927</v>
      </c>
      <c r="D258" s="243" t="str">
        <f>IF(ISNA(VLOOKUP($A258,DSSV!$A$7:$R$65536,IN_DTK!D$5,0))=FALSE,VLOOKUP($A258,DSSV!$A$7:$R$65536,IN_DTK!D$5,0),"")</f>
        <v>Võ Thị Hoài</v>
      </c>
      <c r="E258" s="244" t="str">
        <f>IF(ISNA(VLOOKUP($A258,DSSV!$A$7:$R$65536,IN_DTK!E$5,0))=FALSE,VLOOKUP($A258,DSSV!$A$7:$R$65536,IN_DTK!E$5,0),"")</f>
        <v>Trâm</v>
      </c>
      <c r="F258" s="249" t="str">
        <f>IF(ISNA(VLOOKUP($A258,DSSV!$A$7:$R$65536,IN_DTK!F$5,0))=FALSE,VLOOKUP($A258,DSSV!$A$7:$R$65536,IN_DTK!F$5,0),"")</f>
        <v>MTH 101 Y</v>
      </c>
      <c r="G258" s="249" t="str">
        <f>IF(ISNA(VLOOKUP($A258,DSSV!$A$7:$R$65536,IN_DTK!G$5,0))=FALSE,VLOOKUP($A258,DSSV!$A$7:$R$65536,IN_DTK!G$5,0),"")</f>
        <v>K20PSU-QTH</v>
      </c>
      <c r="H258" s="245">
        <f>IF(ISNA(VLOOKUP($A258,DSSV!$A$7:$R$65536,IN_DTK!H$5,0))=FALSE,IF(H$8&lt;&gt;0,VLOOKUP($A258,DSSV!$A$7:$R$65536,IN_DTK!H$5,0),""),"")</f>
        <v>0</v>
      </c>
      <c r="I258" s="245">
        <f>IF(ISNA(VLOOKUP($A258,DSSV!$A$7:$R$65536,IN_DTK!I$5,0))=FALSE,IF(I$8&lt;&gt;0,VLOOKUP($A258,DSSV!$A$7:$R$65536,IN_DTK!I$5,0),""),"")</f>
        <v>0</v>
      </c>
      <c r="J258" s="245">
        <f>IF(ISNA(VLOOKUP($A258,DSSV!$A$7:$R$65536,IN_DTK!J$5,0))=FALSE,IF(J$8&lt;&gt;0,VLOOKUP($A258,DSSV!$A$7:$R$65536,IN_DTK!J$5,0),""),"")</f>
        <v>0</v>
      </c>
      <c r="K258" s="245">
        <f>IF(ISNA(VLOOKUP($A258,DSSV!$A$7:$R$65536,IN_DTK!K$5,0))=FALSE,IF(K$8&lt;&gt;0,VLOOKUP($A258,DSSV!$A$7:$R$65536,IN_DTK!K$5,0),""),"")</f>
        <v>0</v>
      </c>
      <c r="L258" s="245">
        <f>IF(ISNA(VLOOKUP($A258,DSSV!$A$7:$R$65536,IN_DTK!L$5,0))=FALSE,IF(L$8&lt;&gt;0,VLOOKUP($A258,DSSV!$A$7:$R$65536,IN_DTK!L$5,0),""),"")</f>
        <v>0</v>
      </c>
      <c r="M258" s="245">
        <f>IF(ISNA(VLOOKUP($A258,DSSV!$A$7:$R$65536,IN_DTK!M$5,0))=FALSE,IF(M$8&lt;&gt;0,VLOOKUP($A258,DSSV!$A$7:$R$65536,IN_DTK!M$5,0),""),"")</f>
        <v>0</v>
      </c>
      <c r="N258" s="245">
        <f>IF(ISNA(VLOOKUP($A258,DSSV!$A$7:$R$65536,IN_DTK!N$5,0))=FALSE,IF(N$8&lt;&gt;0,VLOOKUP($A258,DSSV!$A$7:$R$65536,IN_DTK!N$5,0),""),"")</f>
        <v>0</v>
      </c>
      <c r="O258" s="245">
        <f>IF(ISNA(VLOOKUP($A258,DSSV!$A$7:$R$65536,IN_DTK!O$5,0))=FALSE,IF(O$8&lt;&gt;0,VLOOKUP($A258,DSSV!$A$7:$R$65536,IN_DTK!O$5,0),""),"")</f>
        <v>0</v>
      </c>
      <c r="P258" s="245">
        <f>IF(ISNA(VLOOKUP($A258,DSSV!$A$7:$R$65536,IN_DTK!P$5,0))=FALSE,IF(P$8&lt;&gt;0,VLOOKUP($A258,DSSV!$A$7:$R$65536,IN_DTK!P$5,0),""),"")</f>
        <v>0</v>
      </c>
      <c r="Q258" s="246">
        <f>IF(ISNA(VLOOKUP($A258,DSSV!$A$7:$R$65536,IN_DTK!Q$5,0))=FALSE,VLOOKUP($A258,DSSV!$A$7:$R$65536,IN_DTK!Q$5,0),"")</f>
        <v>0</v>
      </c>
      <c r="R258" s="237" t="str">
        <f>IF(ISNA(VLOOKUP($A258,DSSV!$A$7:$R$65536,IN_DTK!R$5,0))=FALSE,VLOOKUP($A258,DSSV!$A$7:$R$65536,IN_DTK!R$5,0),"")</f>
        <v>Không</v>
      </c>
      <c r="S258" s="247" t="str">
        <f>IF(ISNA(VLOOKUP($A258,DSSV!$A$7:$R$65536,IN_DTK!S$5,0))=FALSE,VLOOKUP($A258,DSSV!$A$7:$R$65536,IN_DTK!S$5,0),"")</f>
        <v>Hoãn Thi L1</v>
      </c>
    </row>
    <row r="259" spans="1:19" s="213" customFormat="1" ht="20.25" customHeight="1">
      <c r="A259" s="211">
        <v>251</v>
      </c>
      <c r="B259" s="240">
        <f>--SUBTOTAL(2,C$6:C259)</f>
        <v>251</v>
      </c>
      <c r="C259" s="214">
        <f>IF(ISNA(VLOOKUP($A259,DSSV!$A$7:$R$65536,IN_DTK!C$5,0))=FALSE,VLOOKUP($A259,DSSV!$A$7:$R$65536,IN_DTK!C$5,0),"")</f>
        <v>2020257450</v>
      </c>
      <c r="D259" s="243" t="str">
        <f>IF(ISNA(VLOOKUP($A259,DSSV!$A$7:$R$65536,IN_DTK!D$5,0))=FALSE,VLOOKUP($A259,DSSV!$A$7:$R$65536,IN_DTK!D$5,0),"")</f>
        <v>Huỳnh Minh</v>
      </c>
      <c r="E259" s="244" t="str">
        <f>IF(ISNA(VLOOKUP($A259,DSSV!$A$7:$R$65536,IN_DTK!E$5,0))=FALSE,VLOOKUP($A259,DSSV!$A$7:$R$65536,IN_DTK!E$5,0),"")</f>
        <v>Trang</v>
      </c>
      <c r="F259" s="249" t="str">
        <f>IF(ISNA(VLOOKUP($A259,DSSV!$A$7:$R$65536,IN_DTK!F$5,0))=FALSE,VLOOKUP($A259,DSSV!$A$7:$R$65536,IN_DTK!F$5,0),"")</f>
        <v>MTH 101 M</v>
      </c>
      <c r="G259" s="249" t="str">
        <f>IF(ISNA(VLOOKUP($A259,DSSV!$A$7:$R$65536,IN_DTK!G$5,0))=FALSE,VLOOKUP($A259,DSSV!$A$7:$R$65536,IN_DTK!G$5,0),"")</f>
        <v>K20KKT</v>
      </c>
      <c r="H259" s="245">
        <f>IF(ISNA(VLOOKUP($A259,DSSV!$A$7:$R$65536,IN_DTK!H$5,0))=FALSE,IF(H$8&lt;&gt;0,VLOOKUP($A259,DSSV!$A$7:$R$65536,IN_DTK!H$5,0),""),"")</f>
        <v>0</v>
      </c>
      <c r="I259" s="245">
        <f>IF(ISNA(VLOOKUP($A259,DSSV!$A$7:$R$65536,IN_DTK!I$5,0))=FALSE,IF(I$8&lt;&gt;0,VLOOKUP($A259,DSSV!$A$7:$R$65536,IN_DTK!I$5,0),""),"")</f>
        <v>0</v>
      </c>
      <c r="J259" s="245">
        <f>IF(ISNA(VLOOKUP($A259,DSSV!$A$7:$R$65536,IN_DTK!J$5,0))=FALSE,IF(J$8&lt;&gt;0,VLOOKUP($A259,DSSV!$A$7:$R$65536,IN_DTK!J$5,0),""),"")</f>
        <v>0</v>
      </c>
      <c r="K259" s="245">
        <f>IF(ISNA(VLOOKUP($A259,DSSV!$A$7:$R$65536,IN_DTK!K$5,0))=FALSE,IF(K$8&lt;&gt;0,VLOOKUP($A259,DSSV!$A$7:$R$65536,IN_DTK!K$5,0),""),"")</f>
        <v>0</v>
      </c>
      <c r="L259" s="245">
        <f>IF(ISNA(VLOOKUP($A259,DSSV!$A$7:$R$65536,IN_DTK!L$5,0))=FALSE,IF(L$8&lt;&gt;0,VLOOKUP($A259,DSSV!$A$7:$R$65536,IN_DTK!L$5,0),""),"")</f>
        <v>0</v>
      </c>
      <c r="M259" s="245">
        <f>IF(ISNA(VLOOKUP($A259,DSSV!$A$7:$R$65536,IN_DTK!M$5,0))=FALSE,IF(M$8&lt;&gt;0,VLOOKUP($A259,DSSV!$A$7:$R$65536,IN_DTK!M$5,0),""),"")</f>
        <v>0</v>
      </c>
      <c r="N259" s="245">
        <f>IF(ISNA(VLOOKUP($A259,DSSV!$A$7:$R$65536,IN_DTK!N$5,0))=FALSE,IF(N$8&lt;&gt;0,VLOOKUP($A259,DSSV!$A$7:$R$65536,IN_DTK!N$5,0),""),"")</f>
        <v>0</v>
      </c>
      <c r="O259" s="245">
        <f>IF(ISNA(VLOOKUP($A259,DSSV!$A$7:$R$65536,IN_DTK!O$5,0))=FALSE,IF(O$8&lt;&gt;0,VLOOKUP($A259,DSSV!$A$7:$R$65536,IN_DTK!O$5,0),""),"")</f>
        <v>0</v>
      </c>
      <c r="P259" s="245">
        <f>IF(ISNA(VLOOKUP($A259,DSSV!$A$7:$R$65536,IN_DTK!P$5,0))=FALSE,IF(P$8&lt;&gt;0,VLOOKUP($A259,DSSV!$A$7:$R$65536,IN_DTK!P$5,0),""),"")</f>
        <v>0</v>
      </c>
      <c r="Q259" s="246">
        <f>IF(ISNA(VLOOKUP($A259,DSSV!$A$7:$R$65536,IN_DTK!Q$5,0))=FALSE,VLOOKUP($A259,DSSV!$A$7:$R$65536,IN_DTK!Q$5,0),"")</f>
        <v>0</v>
      </c>
      <c r="R259" s="237" t="str">
        <f>IF(ISNA(VLOOKUP($A259,DSSV!$A$7:$R$65536,IN_DTK!R$5,0))=FALSE,VLOOKUP($A259,DSSV!$A$7:$R$65536,IN_DTK!R$5,0),"")</f>
        <v>Không</v>
      </c>
      <c r="S259" s="247" t="str">
        <f>IF(ISNA(VLOOKUP($A259,DSSV!$A$7:$R$65536,IN_DTK!S$5,0))=FALSE,VLOOKUP($A259,DSSV!$A$7:$R$65536,IN_DTK!S$5,0),"")</f>
        <v>Nợ LP</v>
      </c>
    </row>
    <row r="260" spans="1:19" s="213" customFormat="1" ht="20.25" customHeight="1">
      <c r="A260" s="211">
        <v>252</v>
      </c>
      <c r="B260" s="240">
        <f>--SUBTOTAL(2,C$6:C260)</f>
        <v>252</v>
      </c>
      <c r="C260" s="214">
        <f>IF(ISNA(VLOOKUP($A260,DSSV!$A$7:$R$65536,IN_DTK!C$5,0))=FALSE,VLOOKUP($A260,DSSV!$A$7:$R$65536,IN_DTK!C$5,0),"")</f>
        <v>2020345305</v>
      </c>
      <c r="D260" s="243" t="str">
        <f>IF(ISNA(VLOOKUP($A260,DSSV!$A$7:$R$65536,IN_DTK!D$5,0))=FALSE,VLOOKUP($A260,DSSV!$A$7:$R$65536,IN_DTK!D$5,0),"")</f>
        <v>Lê Thị Minh</v>
      </c>
      <c r="E260" s="244" t="str">
        <f>IF(ISNA(VLOOKUP($A260,DSSV!$A$7:$R$65536,IN_DTK!E$5,0))=FALSE,VLOOKUP($A260,DSSV!$A$7:$R$65536,IN_DTK!E$5,0),"")</f>
        <v>Trang</v>
      </c>
      <c r="F260" s="249" t="str">
        <f>IF(ISNA(VLOOKUP($A260,DSSV!$A$7:$R$65536,IN_DTK!F$5,0))=FALSE,VLOOKUP($A260,DSSV!$A$7:$R$65536,IN_DTK!F$5,0),"")</f>
        <v>MTH 101 Q</v>
      </c>
      <c r="G260" s="249" t="str">
        <f>IF(ISNA(VLOOKUP($A260,DSSV!$A$7:$R$65536,IN_DTK!G$5,0))=FALSE,VLOOKUP($A260,DSSV!$A$7:$R$65536,IN_DTK!G$5,0),"")</f>
        <v>K20PSU-DLH</v>
      </c>
      <c r="H260" s="245">
        <f>IF(ISNA(VLOOKUP($A260,DSSV!$A$7:$R$65536,IN_DTK!H$5,0))=FALSE,IF(H$8&lt;&gt;0,VLOOKUP($A260,DSSV!$A$7:$R$65536,IN_DTK!H$5,0),""),"")</f>
        <v>0</v>
      </c>
      <c r="I260" s="245">
        <f>IF(ISNA(VLOOKUP($A260,DSSV!$A$7:$R$65536,IN_DTK!I$5,0))=FALSE,IF(I$8&lt;&gt;0,VLOOKUP($A260,DSSV!$A$7:$R$65536,IN_DTK!I$5,0),""),"")</f>
        <v>0</v>
      </c>
      <c r="J260" s="245">
        <f>IF(ISNA(VLOOKUP($A260,DSSV!$A$7:$R$65536,IN_DTK!J$5,0))=FALSE,IF(J$8&lt;&gt;0,VLOOKUP($A260,DSSV!$A$7:$R$65536,IN_DTK!J$5,0),""),"")</f>
        <v>0</v>
      </c>
      <c r="K260" s="245">
        <f>IF(ISNA(VLOOKUP($A260,DSSV!$A$7:$R$65536,IN_DTK!K$5,0))=FALSE,IF(K$8&lt;&gt;0,VLOOKUP($A260,DSSV!$A$7:$R$65536,IN_DTK!K$5,0),""),"")</f>
        <v>0</v>
      </c>
      <c r="L260" s="245">
        <f>IF(ISNA(VLOOKUP($A260,DSSV!$A$7:$R$65536,IN_DTK!L$5,0))=FALSE,IF(L$8&lt;&gt;0,VLOOKUP($A260,DSSV!$A$7:$R$65536,IN_DTK!L$5,0),""),"")</f>
        <v>0</v>
      </c>
      <c r="M260" s="245">
        <f>IF(ISNA(VLOOKUP($A260,DSSV!$A$7:$R$65536,IN_DTK!M$5,0))=FALSE,IF(M$8&lt;&gt;0,VLOOKUP($A260,DSSV!$A$7:$R$65536,IN_DTK!M$5,0),""),"")</f>
        <v>0</v>
      </c>
      <c r="N260" s="245">
        <f>IF(ISNA(VLOOKUP($A260,DSSV!$A$7:$R$65536,IN_DTK!N$5,0))=FALSE,IF(N$8&lt;&gt;0,VLOOKUP($A260,DSSV!$A$7:$R$65536,IN_DTK!N$5,0),""),"")</f>
        <v>0</v>
      </c>
      <c r="O260" s="245">
        <f>IF(ISNA(VLOOKUP($A260,DSSV!$A$7:$R$65536,IN_DTK!O$5,0))=FALSE,IF(O$8&lt;&gt;0,VLOOKUP($A260,DSSV!$A$7:$R$65536,IN_DTK!O$5,0),""),"")</f>
        <v>0</v>
      </c>
      <c r="P260" s="245">
        <f>IF(ISNA(VLOOKUP($A260,DSSV!$A$7:$R$65536,IN_DTK!P$5,0))=FALSE,IF(P$8&lt;&gt;0,VLOOKUP($A260,DSSV!$A$7:$R$65536,IN_DTK!P$5,0),""),"")</f>
        <v>0</v>
      </c>
      <c r="Q260" s="246">
        <f>IF(ISNA(VLOOKUP($A260,DSSV!$A$7:$R$65536,IN_DTK!Q$5,0))=FALSE,VLOOKUP($A260,DSSV!$A$7:$R$65536,IN_DTK!Q$5,0),"")</f>
        <v>0</v>
      </c>
      <c r="R260" s="237" t="str">
        <f>IF(ISNA(VLOOKUP($A260,DSSV!$A$7:$R$65536,IN_DTK!R$5,0))=FALSE,VLOOKUP($A260,DSSV!$A$7:$R$65536,IN_DTK!R$5,0),"")</f>
        <v>Không</v>
      </c>
      <c r="S260" s="247">
        <f>IF(ISNA(VLOOKUP($A260,DSSV!$A$7:$R$65536,IN_DTK!S$5,0))=FALSE,VLOOKUP($A260,DSSV!$A$7:$R$65536,IN_DTK!S$5,0),"")</f>
        <v>0</v>
      </c>
    </row>
    <row r="261" spans="1:19" s="213" customFormat="1" ht="20.25" customHeight="1">
      <c r="A261" s="211">
        <v>253</v>
      </c>
      <c r="B261" s="240">
        <f>--SUBTOTAL(2,C$6:C261)</f>
        <v>253</v>
      </c>
      <c r="C261" s="214">
        <f>IF(ISNA(VLOOKUP($A261,DSSV!$A$7:$R$65536,IN_DTK!C$5,0))=FALSE,VLOOKUP($A261,DSSV!$A$7:$R$65536,IN_DTK!C$5,0),"")</f>
        <v>2020713844</v>
      </c>
      <c r="D261" s="243" t="str">
        <f>IF(ISNA(VLOOKUP($A261,DSSV!$A$7:$R$65536,IN_DTK!D$5,0))=FALSE,VLOOKUP($A261,DSSV!$A$7:$R$65536,IN_DTK!D$5,0),"")</f>
        <v>Nguyễn Hoàng Uyên</v>
      </c>
      <c r="E261" s="244" t="str">
        <f>IF(ISNA(VLOOKUP($A261,DSSV!$A$7:$R$65536,IN_DTK!E$5,0))=FALSE,VLOOKUP($A261,DSSV!$A$7:$R$65536,IN_DTK!E$5,0),"")</f>
        <v>Trang</v>
      </c>
      <c r="F261" s="249" t="str">
        <f>IF(ISNA(VLOOKUP($A261,DSSV!$A$7:$R$65536,IN_DTK!F$5,0))=FALSE,VLOOKUP($A261,DSSV!$A$7:$R$65536,IN_DTK!F$5,0),"")</f>
        <v>MTH 101 S</v>
      </c>
      <c r="G261" s="249" t="str">
        <f>IF(ISNA(VLOOKUP($A261,DSSV!$A$7:$R$65536,IN_DTK!G$5,0))=FALSE,VLOOKUP($A261,DSSV!$A$7:$R$65536,IN_DTK!G$5,0),"")</f>
        <v>K20PSU-DLK</v>
      </c>
      <c r="H261" s="245">
        <f>IF(ISNA(VLOOKUP($A261,DSSV!$A$7:$R$65536,IN_DTK!H$5,0))=FALSE,IF(H$8&lt;&gt;0,VLOOKUP($A261,DSSV!$A$7:$R$65536,IN_DTK!H$5,0),""),"")</f>
        <v>0</v>
      </c>
      <c r="I261" s="245">
        <f>IF(ISNA(VLOOKUP($A261,DSSV!$A$7:$R$65536,IN_DTK!I$5,0))=FALSE,IF(I$8&lt;&gt;0,VLOOKUP($A261,DSSV!$A$7:$R$65536,IN_DTK!I$5,0),""),"")</f>
        <v>0</v>
      </c>
      <c r="J261" s="245">
        <f>IF(ISNA(VLOOKUP($A261,DSSV!$A$7:$R$65536,IN_DTK!J$5,0))=FALSE,IF(J$8&lt;&gt;0,VLOOKUP($A261,DSSV!$A$7:$R$65536,IN_DTK!J$5,0),""),"")</f>
        <v>0</v>
      </c>
      <c r="K261" s="245">
        <f>IF(ISNA(VLOOKUP($A261,DSSV!$A$7:$R$65536,IN_DTK!K$5,0))=FALSE,IF(K$8&lt;&gt;0,VLOOKUP($A261,DSSV!$A$7:$R$65536,IN_DTK!K$5,0),""),"")</f>
        <v>0</v>
      </c>
      <c r="L261" s="245">
        <f>IF(ISNA(VLOOKUP($A261,DSSV!$A$7:$R$65536,IN_DTK!L$5,0))=FALSE,IF(L$8&lt;&gt;0,VLOOKUP($A261,DSSV!$A$7:$R$65536,IN_DTK!L$5,0),""),"")</f>
        <v>0</v>
      </c>
      <c r="M261" s="245">
        <f>IF(ISNA(VLOOKUP($A261,DSSV!$A$7:$R$65536,IN_DTK!M$5,0))=FALSE,IF(M$8&lt;&gt;0,VLOOKUP($A261,DSSV!$A$7:$R$65536,IN_DTK!M$5,0),""),"")</f>
        <v>0</v>
      </c>
      <c r="N261" s="245">
        <f>IF(ISNA(VLOOKUP($A261,DSSV!$A$7:$R$65536,IN_DTK!N$5,0))=FALSE,IF(N$8&lt;&gt;0,VLOOKUP($A261,DSSV!$A$7:$R$65536,IN_DTK!N$5,0),""),"")</f>
        <v>0</v>
      </c>
      <c r="O261" s="245">
        <f>IF(ISNA(VLOOKUP($A261,DSSV!$A$7:$R$65536,IN_DTK!O$5,0))=FALSE,IF(O$8&lt;&gt;0,VLOOKUP($A261,DSSV!$A$7:$R$65536,IN_DTK!O$5,0),""),"")</f>
        <v>0</v>
      </c>
      <c r="P261" s="245">
        <f>IF(ISNA(VLOOKUP($A261,DSSV!$A$7:$R$65536,IN_DTK!P$5,0))=FALSE,IF(P$8&lt;&gt;0,VLOOKUP($A261,DSSV!$A$7:$R$65536,IN_DTK!P$5,0),""),"")</f>
        <v>0</v>
      </c>
      <c r="Q261" s="246">
        <f>IF(ISNA(VLOOKUP($A261,DSSV!$A$7:$R$65536,IN_DTK!Q$5,0))=FALSE,VLOOKUP($A261,DSSV!$A$7:$R$65536,IN_DTK!Q$5,0),"")</f>
        <v>0</v>
      </c>
      <c r="R261" s="237" t="str">
        <f>IF(ISNA(VLOOKUP($A261,DSSV!$A$7:$R$65536,IN_DTK!R$5,0))=FALSE,VLOOKUP($A261,DSSV!$A$7:$R$65536,IN_DTK!R$5,0),"")</f>
        <v>Không</v>
      </c>
      <c r="S261" s="247" t="str">
        <f>IF(ISNA(VLOOKUP($A261,DSSV!$A$7:$R$65536,IN_DTK!S$5,0))=FALSE,VLOOKUP($A261,DSSV!$A$7:$R$65536,IN_DTK!S$5,0),"")</f>
        <v>Nợ LP</v>
      </c>
    </row>
    <row r="262" spans="1:19" s="213" customFormat="1" ht="20.25" customHeight="1">
      <c r="A262" s="211">
        <v>254</v>
      </c>
      <c r="B262" s="240">
        <f>--SUBTOTAL(2,C$6:C262)</f>
        <v>254</v>
      </c>
      <c r="C262" s="214">
        <f>IF(ISNA(VLOOKUP($A262,DSSV!$A$7:$R$65536,IN_DTK!C$5,0))=FALSE,VLOOKUP($A262,DSSV!$A$7:$R$65536,IN_DTK!C$5,0),"")</f>
        <v>2020714568</v>
      </c>
      <c r="D262" s="243" t="str">
        <f>IF(ISNA(VLOOKUP($A262,DSSV!$A$7:$R$65536,IN_DTK!D$5,0))=FALSE,VLOOKUP($A262,DSSV!$A$7:$R$65536,IN_DTK!D$5,0),"")</f>
        <v>Nguyễn Minh</v>
      </c>
      <c r="E262" s="244" t="str">
        <f>IF(ISNA(VLOOKUP($A262,DSSV!$A$7:$R$65536,IN_DTK!E$5,0))=FALSE,VLOOKUP($A262,DSSV!$A$7:$R$65536,IN_DTK!E$5,0),"")</f>
        <v>Trang</v>
      </c>
      <c r="F262" s="249" t="str">
        <f>IF(ISNA(VLOOKUP($A262,DSSV!$A$7:$R$65536,IN_DTK!F$5,0))=FALSE,VLOOKUP($A262,DSSV!$A$7:$R$65536,IN_DTK!F$5,0),"")</f>
        <v>MTH 101 S</v>
      </c>
      <c r="G262" s="249" t="str">
        <f>IF(ISNA(VLOOKUP($A262,DSSV!$A$7:$R$65536,IN_DTK!G$5,0))=FALSE,VLOOKUP($A262,DSSV!$A$7:$R$65536,IN_DTK!G$5,0),"")</f>
        <v>K20PSU-DLK</v>
      </c>
      <c r="H262" s="245">
        <f>IF(ISNA(VLOOKUP($A262,DSSV!$A$7:$R$65536,IN_DTK!H$5,0))=FALSE,IF(H$8&lt;&gt;0,VLOOKUP($A262,DSSV!$A$7:$R$65536,IN_DTK!H$5,0),""),"")</f>
        <v>0</v>
      </c>
      <c r="I262" s="245">
        <f>IF(ISNA(VLOOKUP($A262,DSSV!$A$7:$R$65536,IN_DTK!I$5,0))=FALSE,IF(I$8&lt;&gt;0,VLOOKUP($A262,DSSV!$A$7:$R$65536,IN_DTK!I$5,0),""),"")</f>
        <v>0</v>
      </c>
      <c r="J262" s="245">
        <f>IF(ISNA(VLOOKUP($A262,DSSV!$A$7:$R$65536,IN_DTK!J$5,0))=FALSE,IF(J$8&lt;&gt;0,VLOOKUP($A262,DSSV!$A$7:$R$65536,IN_DTK!J$5,0),""),"")</f>
        <v>0</v>
      </c>
      <c r="K262" s="245">
        <f>IF(ISNA(VLOOKUP($A262,DSSV!$A$7:$R$65536,IN_DTK!K$5,0))=FALSE,IF(K$8&lt;&gt;0,VLOOKUP($A262,DSSV!$A$7:$R$65536,IN_DTK!K$5,0),""),"")</f>
        <v>0</v>
      </c>
      <c r="L262" s="245">
        <f>IF(ISNA(VLOOKUP($A262,DSSV!$A$7:$R$65536,IN_DTK!L$5,0))=FALSE,IF(L$8&lt;&gt;0,VLOOKUP($A262,DSSV!$A$7:$R$65536,IN_DTK!L$5,0),""),"")</f>
        <v>0</v>
      </c>
      <c r="M262" s="245">
        <f>IF(ISNA(VLOOKUP($A262,DSSV!$A$7:$R$65536,IN_DTK!M$5,0))=FALSE,IF(M$8&lt;&gt;0,VLOOKUP($A262,DSSV!$A$7:$R$65536,IN_DTK!M$5,0),""),"")</f>
        <v>0</v>
      </c>
      <c r="N262" s="245">
        <f>IF(ISNA(VLOOKUP($A262,DSSV!$A$7:$R$65536,IN_DTK!N$5,0))=FALSE,IF(N$8&lt;&gt;0,VLOOKUP($A262,DSSV!$A$7:$R$65536,IN_DTK!N$5,0),""),"")</f>
        <v>0</v>
      </c>
      <c r="O262" s="245">
        <f>IF(ISNA(VLOOKUP($A262,DSSV!$A$7:$R$65536,IN_DTK!O$5,0))=FALSE,IF(O$8&lt;&gt;0,VLOOKUP($A262,DSSV!$A$7:$R$65536,IN_DTK!O$5,0),""),"")</f>
        <v>0</v>
      </c>
      <c r="P262" s="245">
        <f>IF(ISNA(VLOOKUP($A262,DSSV!$A$7:$R$65536,IN_DTK!P$5,0))=FALSE,IF(P$8&lt;&gt;0,VLOOKUP($A262,DSSV!$A$7:$R$65536,IN_DTK!P$5,0),""),"")</f>
        <v>0</v>
      </c>
      <c r="Q262" s="246">
        <f>IF(ISNA(VLOOKUP($A262,DSSV!$A$7:$R$65536,IN_DTK!Q$5,0))=FALSE,VLOOKUP($A262,DSSV!$A$7:$R$65536,IN_DTK!Q$5,0),"")</f>
        <v>0</v>
      </c>
      <c r="R262" s="237" t="str">
        <f>IF(ISNA(VLOOKUP($A262,DSSV!$A$7:$R$65536,IN_DTK!R$5,0))=FALSE,VLOOKUP($A262,DSSV!$A$7:$R$65536,IN_DTK!R$5,0),"")</f>
        <v>Không</v>
      </c>
      <c r="S262" s="247">
        <f>IF(ISNA(VLOOKUP($A262,DSSV!$A$7:$R$65536,IN_DTK!S$5,0))=FALSE,VLOOKUP($A262,DSSV!$A$7:$R$65536,IN_DTK!S$5,0),"")</f>
        <v>0</v>
      </c>
    </row>
    <row r="263" spans="1:19" s="213" customFormat="1" ht="20.25" customHeight="1">
      <c r="A263" s="211">
        <v>255</v>
      </c>
      <c r="B263" s="240">
        <f>--SUBTOTAL(2,C$6:C263)</f>
        <v>255</v>
      </c>
      <c r="C263" s="214">
        <f>IF(ISNA(VLOOKUP($A263,DSSV!$A$7:$R$65536,IN_DTK!C$5,0))=FALSE,VLOOKUP($A263,DSSV!$A$7:$R$65536,IN_DTK!C$5,0),"")</f>
        <v>2020345408</v>
      </c>
      <c r="D263" s="243" t="str">
        <f>IF(ISNA(VLOOKUP($A263,DSSV!$A$7:$R$65536,IN_DTK!D$5,0))=FALSE,VLOOKUP($A263,DSSV!$A$7:$R$65536,IN_DTK!D$5,0),"")</f>
        <v>Phan Nữ Thùy</v>
      </c>
      <c r="E263" s="244" t="str">
        <f>IF(ISNA(VLOOKUP($A263,DSSV!$A$7:$R$65536,IN_DTK!E$5,0))=FALSE,VLOOKUP($A263,DSSV!$A$7:$R$65536,IN_DTK!E$5,0),"")</f>
        <v>Trang</v>
      </c>
      <c r="F263" s="249" t="str">
        <f>IF(ISNA(VLOOKUP($A263,DSSV!$A$7:$R$65536,IN_DTK!F$5,0))=FALSE,VLOOKUP($A263,DSSV!$A$7:$R$65536,IN_DTK!F$5,0),"")</f>
        <v>MTH 101 S</v>
      </c>
      <c r="G263" s="249" t="str">
        <f>IF(ISNA(VLOOKUP($A263,DSSV!$A$7:$R$65536,IN_DTK!G$5,0))=FALSE,VLOOKUP($A263,DSSV!$A$7:$R$65536,IN_DTK!G$5,0),"")</f>
        <v>K20PSU-DLK</v>
      </c>
      <c r="H263" s="245">
        <f>IF(ISNA(VLOOKUP($A263,DSSV!$A$7:$R$65536,IN_DTK!H$5,0))=FALSE,IF(H$8&lt;&gt;0,VLOOKUP($A263,DSSV!$A$7:$R$65536,IN_DTK!H$5,0),""),"")</f>
        <v>0</v>
      </c>
      <c r="I263" s="245">
        <f>IF(ISNA(VLOOKUP($A263,DSSV!$A$7:$R$65536,IN_DTK!I$5,0))=FALSE,IF(I$8&lt;&gt;0,VLOOKUP($A263,DSSV!$A$7:$R$65536,IN_DTK!I$5,0),""),"")</f>
        <v>0</v>
      </c>
      <c r="J263" s="245">
        <f>IF(ISNA(VLOOKUP($A263,DSSV!$A$7:$R$65536,IN_DTK!J$5,0))=FALSE,IF(J$8&lt;&gt;0,VLOOKUP($A263,DSSV!$A$7:$R$65536,IN_DTK!J$5,0),""),"")</f>
        <v>0</v>
      </c>
      <c r="K263" s="245">
        <f>IF(ISNA(VLOOKUP($A263,DSSV!$A$7:$R$65536,IN_DTK!K$5,0))=FALSE,IF(K$8&lt;&gt;0,VLOOKUP($A263,DSSV!$A$7:$R$65536,IN_DTK!K$5,0),""),"")</f>
        <v>0</v>
      </c>
      <c r="L263" s="245">
        <f>IF(ISNA(VLOOKUP($A263,DSSV!$A$7:$R$65536,IN_DTK!L$5,0))=FALSE,IF(L$8&lt;&gt;0,VLOOKUP($A263,DSSV!$A$7:$R$65536,IN_DTK!L$5,0),""),"")</f>
        <v>0</v>
      </c>
      <c r="M263" s="245">
        <f>IF(ISNA(VLOOKUP($A263,DSSV!$A$7:$R$65536,IN_DTK!M$5,0))=FALSE,IF(M$8&lt;&gt;0,VLOOKUP($A263,DSSV!$A$7:$R$65536,IN_DTK!M$5,0),""),"")</f>
        <v>0</v>
      </c>
      <c r="N263" s="245">
        <f>IF(ISNA(VLOOKUP($A263,DSSV!$A$7:$R$65536,IN_DTK!N$5,0))=FALSE,IF(N$8&lt;&gt;0,VLOOKUP($A263,DSSV!$A$7:$R$65536,IN_DTK!N$5,0),""),"")</f>
        <v>0</v>
      </c>
      <c r="O263" s="245">
        <f>IF(ISNA(VLOOKUP($A263,DSSV!$A$7:$R$65536,IN_DTK!O$5,0))=FALSE,IF(O$8&lt;&gt;0,VLOOKUP($A263,DSSV!$A$7:$R$65536,IN_DTK!O$5,0),""),"")</f>
        <v>0</v>
      </c>
      <c r="P263" s="245">
        <f>IF(ISNA(VLOOKUP($A263,DSSV!$A$7:$R$65536,IN_DTK!P$5,0))=FALSE,IF(P$8&lt;&gt;0,VLOOKUP($A263,DSSV!$A$7:$R$65536,IN_DTK!P$5,0),""),"")</f>
        <v>0</v>
      </c>
      <c r="Q263" s="246">
        <f>IF(ISNA(VLOOKUP($A263,DSSV!$A$7:$R$65536,IN_DTK!Q$5,0))=FALSE,VLOOKUP($A263,DSSV!$A$7:$R$65536,IN_DTK!Q$5,0),"")</f>
        <v>0</v>
      </c>
      <c r="R263" s="237" t="str">
        <f>IF(ISNA(VLOOKUP($A263,DSSV!$A$7:$R$65536,IN_DTK!R$5,0))=FALSE,VLOOKUP($A263,DSSV!$A$7:$R$65536,IN_DTK!R$5,0),"")</f>
        <v>Không</v>
      </c>
      <c r="S263" s="247">
        <f>IF(ISNA(VLOOKUP($A263,DSSV!$A$7:$R$65536,IN_DTK!S$5,0))=FALSE,VLOOKUP($A263,DSSV!$A$7:$R$65536,IN_DTK!S$5,0),"")</f>
        <v>0</v>
      </c>
    </row>
    <row r="264" spans="1:19" s="213" customFormat="1" ht="20.25" customHeight="1">
      <c r="A264" s="211">
        <v>256</v>
      </c>
      <c r="B264" s="240">
        <f>--SUBTOTAL(2,C$6:C264)</f>
        <v>256</v>
      </c>
      <c r="C264" s="214">
        <f>IF(ISNA(VLOOKUP($A264,DSSV!$A$7:$R$65536,IN_DTK!C$5,0))=FALSE,VLOOKUP($A264,DSSV!$A$7:$R$65536,IN_DTK!C$5,0),"")</f>
        <v>2020713901</v>
      </c>
      <c r="D264" s="243" t="str">
        <f>IF(ISNA(VLOOKUP($A264,DSSV!$A$7:$R$65536,IN_DTK!D$5,0))=FALSE,VLOOKUP($A264,DSSV!$A$7:$R$65536,IN_DTK!D$5,0),"")</f>
        <v>Văn Thị Thùy</v>
      </c>
      <c r="E264" s="244" t="str">
        <f>IF(ISNA(VLOOKUP($A264,DSSV!$A$7:$R$65536,IN_DTK!E$5,0))=FALSE,VLOOKUP($A264,DSSV!$A$7:$R$65536,IN_DTK!E$5,0),"")</f>
        <v>Trang</v>
      </c>
      <c r="F264" s="249" t="str">
        <f>IF(ISNA(VLOOKUP($A264,DSSV!$A$7:$R$65536,IN_DTK!F$5,0))=FALSE,VLOOKUP($A264,DSSV!$A$7:$R$65536,IN_DTK!F$5,0),"")</f>
        <v>MTH 101 U</v>
      </c>
      <c r="G264" s="249" t="str">
        <f>IF(ISNA(VLOOKUP($A264,DSSV!$A$7:$R$65536,IN_DTK!G$5,0))=FALSE,VLOOKUP($A264,DSSV!$A$7:$R$65536,IN_DTK!G$5,0),"")</f>
        <v>K20PSU-DLK</v>
      </c>
      <c r="H264" s="245">
        <f>IF(ISNA(VLOOKUP($A264,DSSV!$A$7:$R$65536,IN_DTK!H$5,0))=FALSE,IF(H$8&lt;&gt;0,VLOOKUP($A264,DSSV!$A$7:$R$65536,IN_DTK!H$5,0),""),"")</f>
        <v>0</v>
      </c>
      <c r="I264" s="245">
        <f>IF(ISNA(VLOOKUP($A264,DSSV!$A$7:$R$65536,IN_DTK!I$5,0))=FALSE,IF(I$8&lt;&gt;0,VLOOKUP($A264,DSSV!$A$7:$R$65536,IN_DTK!I$5,0),""),"")</f>
        <v>0</v>
      </c>
      <c r="J264" s="245">
        <f>IF(ISNA(VLOOKUP($A264,DSSV!$A$7:$R$65536,IN_DTK!J$5,0))=FALSE,IF(J$8&lt;&gt;0,VLOOKUP($A264,DSSV!$A$7:$R$65536,IN_DTK!J$5,0),""),"")</f>
        <v>0</v>
      </c>
      <c r="K264" s="245">
        <f>IF(ISNA(VLOOKUP($A264,DSSV!$A$7:$R$65536,IN_DTK!K$5,0))=FALSE,IF(K$8&lt;&gt;0,VLOOKUP($A264,DSSV!$A$7:$R$65536,IN_DTK!K$5,0),""),"")</f>
        <v>0</v>
      </c>
      <c r="L264" s="245">
        <f>IF(ISNA(VLOOKUP($A264,DSSV!$A$7:$R$65536,IN_DTK!L$5,0))=FALSE,IF(L$8&lt;&gt;0,VLOOKUP($A264,DSSV!$A$7:$R$65536,IN_DTK!L$5,0),""),"")</f>
        <v>0</v>
      </c>
      <c r="M264" s="245">
        <f>IF(ISNA(VLOOKUP($A264,DSSV!$A$7:$R$65536,IN_DTK!M$5,0))=FALSE,IF(M$8&lt;&gt;0,VLOOKUP($A264,DSSV!$A$7:$R$65536,IN_DTK!M$5,0),""),"")</f>
        <v>0</v>
      </c>
      <c r="N264" s="245">
        <f>IF(ISNA(VLOOKUP($A264,DSSV!$A$7:$R$65536,IN_DTK!N$5,0))=FALSE,IF(N$8&lt;&gt;0,VLOOKUP($A264,DSSV!$A$7:$R$65536,IN_DTK!N$5,0),""),"")</f>
        <v>0</v>
      </c>
      <c r="O264" s="245">
        <f>IF(ISNA(VLOOKUP($A264,DSSV!$A$7:$R$65536,IN_DTK!O$5,0))=FALSE,IF(O$8&lt;&gt;0,VLOOKUP($A264,DSSV!$A$7:$R$65536,IN_DTK!O$5,0),""),"")</f>
        <v>0</v>
      </c>
      <c r="P264" s="245">
        <f>IF(ISNA(VLOOKUP($A264,DSSV!$A$7:$R$65536,IN_DTK!P$5,0))=FALSE,IF(P$8&lt;&gt;0,VLOOKUP($A264,DSSV!$A$7:$R$65536,IN_DTK!P$5,0),""),"")</f>
        <v>0</v>
      </c>
      <c r="Q264" s="246">
        <f>IF(ISNA(VLOOKUP($A264,DSSV!$A$7:$R$65536,IN_DTK!Q$5,0))=FALSE,VLOOKUP($A264,DSSV!$A$7:$R$65536,IN_DTK!Q$5,0),"")</f>
        <v>0</v>
      </c>
      <c r="R264" s="237" t="str">
        <f>IF(ISNA(VLOOKUP($A264,DSSV!$A$7:$R$65536,IN_DTK!R$5,0))=FALSE,VLOOKUP($A264,DSSV!$A$7:$R$65536,IN_DTK!R$5,0),"")</f>
        <v>Không</v>
      </c>
      <c r="S264" s="247" t="str">
        <f>IF(ISNA(VLOOKUP($A264,DSSV!$A$7:$R$65536,IN_DTK!S$5,0))=FALSE,VLOOKUP($A264,DSSV!$A$7:$R$65536,IN_DTK!S$5,0),"")</f>
        <v>Nợ LP</v>
      </c>
    </row>
    <row r="265" spans="1:19" s="213" customFormat="1" ht="20.25" customHeight="1">
      <c r="A265" s="211">
        <v>257</v>
      </c>
      <c r="B265" s="240">
        <f>--SUBTOTAL(2,C$6:C265)</f>
        <v>257</v>
      </c>
      <c r="C265" s="214">
        <f>IF(ISNA(VLOOKUP($A265,DSSV!$A$7:$R$65536,IN_DTK!C$5,0))=FALSE,VLOOKUP($A265,DSSV!$A$7:$R$65536,IN_DTK!C$5,0),"")</f>
        <v>2021231908</v>
      </c>
      <c r="D265" s="243" t="str">
        <f>IF(ISNA(VLOOKUP($A265,DSSV!$A$7:$R$65536,IN_DTK!D$5,0))=FALSE,VLOOKUP($A265,DSSV!$A$7:$R$65536,IN_DTK!D$5,0),"")</f>
        <v>Trần Minh</v>
      </c>
      <c r="E265" s="244" t="str">
        <f>IF(ISNA(VLOOKUP($A265,DSSV!$A$7:$R$65536,IN_DTK!E$5,0))=FALSE,VLOOKUP($A265,DSSV!$A$7:$R$65536,IN_DTK!E$5,0),"")</f>
        <v>Triết</v>
      </c>
      <c r="F265" s="249" t="str">
        <f>IF(ISNA(VLOOKUP($A265,DSSV!$A$7:$R$65536,IN_DTK!F$5,0))=FALSE,VLOOKUP($A265,DSSV!$A$7:$R$65536,IN_DTK!F$5,0),"")</f>
        <v>MTH 101 A</v>
      </c>
      <c r="G265" s="249" t="str">
        <f>IF(ISNA(VLOOKUP($A265,DSSV!$A$7:$R$65536,IN_DTK!G$5,0))=FALSE,VLOOKUP($A265,DSSV!$A$7:$R$65536,IN_DTK!G$5,0),"")</f>
        <v>1+1+2</v>
      </c>
      <c r="H265" s="245">
        <f>IF(ISNA(VLOOKUP($A265,DSSV!$A$7:$R$65536,IN_DTK!H$5,0))=FALSE,IF(H$8&lt;&gt;0,VLOOKUP($A265,DSSV!$A$7:$R$65536,IN_DTK!H$5,0),""),"")</f>
        <v>0</v>
      </c>
      <c r="I265" s="245">
        <f>IF(ISNA(VLOOKUP($A265,DSSV!$A$7:$R$65536,IN_DTK!I$5,0))=FALSE,IF(I$8&lt;&gt;0,VLOOKUP($A265,DSSV!$A$7:$R$65536,IN_DTK!I$5,0),""),"")</f>
        <v>0</v>
      </c>
      <c r="J265" s="245">
        <f>IF(ISNA(VLOOKUP($A265,DSSV!$A$7:$R$65536,IN_DTK!J$5,0))=FALSE,IF(J$8&lt;&gt;0,VLOOKUP($A265,DSSV!$A$7:$R$65536,IN_DTK!J$5,0),""),"")</f>
        <v>0</v>
      </c>
      <c r="K265" s="245">
        <f>IF(ISNA(VLOOKUP($A265,DSSV!$A$7:$R$65536,IN_DTK!K$5,0))=FALSE,IF(K$8&lt;&gt;0,VLOOKUP($A265,DSSV!$A$7:$R$65536,IN_DTK!K$5,0),""),"")</f>
        <v>0</v>
      </c>
      <c r="L265" s="245">
        <f>IF(ISNA(VLOOKUP($A265,DSSV!$A$7:$R$65536,IN_DTK!L$5,0))=FALSE,IF(L$8&lt;&gt;0,VLOOKUP($A265,DSSV!$A$7:$R$65536,IN_DTK!L$5,0),""),"")</f>
        <v>0</v>
      </c>
      <c r="M265" s="245">
        <f>IF(ISNA(VLOOKUP($A265,DSSV!$A$7:$R$65536,IN_DTK!M$5,0))=FALSE,IF(M$8&lt;&gt;0,VLOOKUP($A265,DSSV!$A$7:$R$65536,IN_DTK!M$5,0),""),"")</f>
        <v>0</v>
      </c>
      <c r="N265" s="245">
        <f>IF(ISNA(VLOOKUP($A265,DSSV!$A$7:$R$65536,IN_DTK!N$5,0))=FALSE,IF(N$8&lt;&gt;0,VLOOKUP($A265,DSSV!$A$7:$R$65536,IN_DTK!N$5,0),""),"")</f>
        <v>0</v>
      </c>
      <c r="O265" s="245">
        <f>IF(ISNA(VLOOKUP($A265,DSSV!$A$7:$R$65536,IN_DTK!O$5,0))=FALSE,IF(O$8&lt;&gt;0,VLOOKUP($A265,DSSV!$A$7:$R$65536,IN_DTK!O$5,0),""),"")</f>
        <v>0</v>
      </c>
      <c r="P265" s="245">
        <f>IF(ISNA(VLOOKUP($A265,DSSV!$A$7:$R$65536,IN_DTK!P$5,0))=FALSE,IF(P$8&lt;&gt;0,VLOOKUP($A265,DSSV!$A$7:$R$65536,IN_DTK!P$5,0),""),"")</f>
        <v>0</v>
      </c>
      <c r="Q265" s="246">
        <f>IF(ISNA(VLOOKUP($A265,DSSV!$A$7:$R$65536,IN_DTK!Q$5,0))=FALSE,VLOOKUP($A265,DSSV!$A$7:$R$65536,IN_DTK!Q$5,0),"")</f>
        <v>0</v>
      </c>
      <c r="R265" s="237" t="str">
        <f>IF(ISNA(VLOOKUP($A265,DSSV!$A$7:$R$65536,IN_DTK!R$5,0))=FALSE,VLOOKUP($A265,DSSV!$A$7:$R$65536,IN_DTK!R$5,0),"")</f>
        <v>Không</v>
      </c>
      <c r="S265" s="247" t="str">
        <f>IF(ISNA(VLOOKUP($A265,DSSV!$A$7:$R$65536,IN_DTK!S$5,0))=FALSE,VLOOKUP($A265,DSSV!$A$7:$R$65536,IN_DTK!S$5,0),"")</f>
        <v>Nợ LP</v>
      </c>
    </row>
    <row r="266" spans="1:19" s="213" customFormat="1" ht="20.25" customHeight="1">
      <c r="A266" s="211">
        <v>258</v>
      </c>
      <c r="B266" s="240">
        <f>--SUBTOTAL(2,C$6:C266)</f>
        <v>258</v>
      </c>
      <c r="C266" s="214">
        <f>IF(ISNA(VLOOKUP($A266,DSSV!$A$7:$R$65536,IN_DTK!C$5,0))=FALSE,VLOOKUP($A266,DSSV!$A$7:$R$65536,IN_DTK!C$5,0),"")</f>
        <v>2020348201</v>
      </c>
      <c r="D266" s="243" t="str">
        <f>IF(ISNA(VLOOKUP($A266,DSSV!$A$7:$R$65536,IN_DTK!D$5,0))=FALSE,VLOOKUP($A266,DSSV!$A$7:$R$65536,IN_DTK!D$5,0),"")</f>
        <v>Ngô Phương</v>
      </c>
      <c r="E266" s="244" t="str">
        <f>IF(ISNA(VLOOKUP($A266,DSSV!$A$7:$R$65536,IN_DTK!E$5,0))=FALSE,VLOOKUP($A266,DSSV!$A$7:$R$65536,IN_DTK!E$5,0),"")</f>
        <v>Trinh</v>
      </c>
      <c r="F266" s="249" t="str">
        <f>IF(ISNA(VLOOKUP($A266,DSSV!$A$7:$R$65536,IN_DTK!F$5,0))=FALSE,VLOOKUP($A266,DSSV!$A$7:$R$65536,IN_DTK!F$5,0),"")</f>
        <v>MTH 101 Q</v>
      </c>
      <c r="G266" s="249" t="str">
        <f>IF(ISNA(VLOOKUP($A266,DSSV!$A$7:$R$65536,IN_DTK!G$5,0))=FALSE,VLOOKUP($A266,DSSV!$A$7:$R$65536,IN_DTK!G$5,0),"")</f>
        <v>K20PSU-DLH</v>
      </c>
      <c r="H266" s="245">
        <f>IF(ISNA(VLOOKUP($A266,DSSV!$A$7:$R$65536,IN_DTK!H$5,0))=FALSE,IF(H$8&lt;&gt;0,VLOOKUP($A266,DSSV!$A$7:$R$65536,IN_DTK!H$5,0),""),"")</f>
        <v>0</v>
      </c>
      <c r="I266" s="245">
        <f>IF(ISNA(VLOOKUP($A266,DSSV!$A$7:$R$65536,IN_DTK!I$5,0))=FALSE,IF(I$8&lt;&gt;0,VLOOKUP($A266,DSSV!$A$7:$R$65536,IN_DTK!I$5,0),""),"")</f>
        <v>0</v>
      </c>
      <c r="J266" s="245">
        <f>IF(ISNA(VLOOKUP($A266,DSSV!$A$7:$R$65536,IN_DTK!J$5,0))=FALSE,IF(J$8&lt;&gt;0,VLOOKUP($A266,DSSV!$A$7:$R$65536,IN_DTK!J$5,0),""),"")</f>
        <v>0</v>
      </c>
      <c r="K266" s="245">
        <f>IF(ISNA(VLOOKUP($A266,DSSV!$A$7:$R$65536,IN_DTK!K$5,0))=FALSE,IF(K$8&lt;&gt;0,VLOOKUP($A266,DSSV!$A$7:$R$65536,IN_DTK!K$5,0),""),"")</f>
        <v>0</v>
      </c>
      <c r="L266" s="245">
        <f>IF(ISNA(VLOOKUP($A266,DSSV!$A$7:$R$65536,IN_DTK!L$5,0))=FALSE,IF(L$8&lt;&gt;0,VLOOKUP($A266,DSSV!$A$7:$R$65536,IN_DTK!L$5,0),""),"")</f>
        <v>0</v>
      </c>
      <c r="M266" s="245">
        <f>IF(ISNA(VLOOKUP($A266,DSSV!$A$7:$R$65536,IN_DTK!M$5,0))=FALSE,IF(M$8&lt;&gt;0,VLOOKUP($A266,DSSV!$A$7:$R$65536,IN_DTK!M$5,0),""),"")</f>
        <v>0</v>
      </c>
      <c r="N266" s="245">
        <f>IF(ISNA(VLOOKUP($A266,DSSV!$A$7:$R$65536,IN_DTK!N$5,0))=FALSE,IF(N$8&lt;&gt;0,VLOOKUP($A266,DSSV!$A$7:$R$65536,IN_DTK!N$5,0),""),"")</f>
        <v>0</v>
      </c>
      <c r="O266" s="245">
        <f>IF(ISNA(VLOOKUP($A266,DSSV!$A$7:$R$65536,IN_DTK!O$5,0))=FALSE,IF(O$8&lt;&gt;0,VLOOKUP($A266,DSSV!$A$7:$R$65536,IN_DTK!O$5,0),""),"")</f>
        <v>0</v>
      </c>
      <c r="P266" s="245">
        <f>IF(ISNA(VLOOKUP($A266,DSSV!$A$7:$R$65536,IN_DTK!P$5,0))=FALSE,IF(P$8&lt;&gt;0,VLOOKUP($A266,DSSV!$A$7:$R$65536,IN_DTK!P$5,0),""),"")</f>
        <v>0</v>
      </c>
      <c r="Q266" s="246">
        <f>IF(ISNA(VLOOKUP($A266,DSSV!$A$7:$R$65536,IN_DTK!Q$5,0))=FALSE,VLOOKUP($A266,DSSV!$A$7:$R$65536,IN_DTK!Q$5,0),"")</f>
        <v>0</v>
      </c>
      <c r="R266" s="237" t="str">
        <f>IF(ISNA(VLOOKUP($A266,DSSV!$A$7:$R$65536,IN_DTK!R$5,0))=FALSE,VLOOKUP($A266,DSSV!$A$7:$R$65536,IN_DTK!R$5,0),"")</f>
        <v>Không</v>
      </c>
      <c r="S266" s="247" t="str">
        <f>IF(ISNA(VLOOKUP($A266,DSSV!$A$7:$R$65536,IN_DTK!S$5,0))=FALSE,VLOOKUP($A266,DSSV!$A$7:$R$65536,IN_DTK!S$5,0),"")</f>
        <v>Nợ LP</v>
      </c>
    </row>
    <row r="267" spans="1:19" s="213" customFormat="1" ht="20.25" customHeight="1">
      <c r="A267" s="211">
        <v>259</v>
      </c>
      <c r="B267" s="240">
        <f>--SUBTOTAL(2,C$6:C267)</f>
        <v>259</v>
      </c>
      <c r="C267" s="214">
        <f>IF(ISNA(VLOOKUP($A267,DSSV!$A$7:$R$65536,IN_DTK!C$5,0))=FALSE,VLOOKUP($A267,DSSV!$A$7:$R$65536,IN_DTK!C$5,0),"")</f>
        <v>2020713197</v>
      </c>
      <c r="D267" s="243" t="str">
        <f>IF(ISNA(VLOOKUP($A267,DSSV!$A$7:$R$65536,IN_DTK!D$5,0))=FALSE,VLOOKUP($A267,DSSV!$A$7:$R$65536,IN_DTK!D$5,0),"")</f>
        <v>Nguyễn Huỳnh Bảo</v>
      </c>
      <c r="E267" s="244" t="str">
        <f>IF(ISNA(VLOOKUP($A267,DSSV!$A$7:$R$65536,IN_DTK!E$5,0))=FALSE,VLOOKUP($A267,DSSV!$A$7:$R$65536,IN_DTK!E$5,0),"")</f>
        <v>Trinh</v>
      </c>
      <c r="F267" s="249" t="str">
        <f>IF(ISNA(VLOOKUP($A267,DSSV!$A$7:$R$65536,IN_DTK!F$5,0))=FALSE,VLOOKUP($A267,DSSV!$A$7:$R$65536,IN_DTK!F$5,0),"")</f>
        <v>MTH 101 S</v>
      </c>
      <c r="G267" s="249" t="str">
        <f>IF(ISNA(VLOOKUP($A267,DSSV!$A$7:$R$65536,IN_DTK!G$5,0))=FALSE,VLOOKUP($A267,DSSV!$A$7:$R$65536,IN_DTK!G$5,0),"")</f>
        <v>K20PSU-DLK</v>
      </c>
      <c r="H267" s="245">
        <f>IF(ISNA(VLOOKUP($A267,DSSV!$A$7:$R$65536,IN_DTK!H$5,0))=FALSE,IF(H$8&lt;&gt;0,VLOOKUP($A267,DSSV!$A$7:$R$65536,IN_DTK!H$5,0),""),"")</f>
        <v>0</v>
      </c>
      <c r="I267" s="245">
        <f>IF(ISNA(VLOOKUP($A267,DSSV!$A$7:$R$65536,IN_DTK!I$5,0))=FALSE,IF(I$8&lt;&gt;0,VLOOKUP($A267,DSSV!$A$7:$R$65536,IN_DTK!I$5,0),""),"")</f>
        <v>0</v>
      </c>
      <c r="J267" s="245">
        <f>IF(ISNA(VLOOKUP($A267,DSSV!$A$7:$R$65536,IN_DTK!J$5,0))=FALSE,IF(J$8&lt;&gt;0,VLOOKUP($A267,DSSV!$A$7:$R$65536,IN_DTK!J$5,0),""),"")</f>
        <v>0</v>
      </c>
      <c r="K267" s="245">
        <f>IF(ISNA(VLOOKUP($A267,DSSV!$A$7:$R$65536,IN_DTK!K$5,0))=FALSE,IF(K$8&lt;&gt;0,VLOOKUP($A267,DSSV!$A$7:$R$65536,IN_DTK!K$5,0),""),"")</f>
        <v>0</v>
      </c>
      <c r="L267" s="245">
        <f>IF(ISNA(VLOOKUP($A267,DSSV!$A$7:$R$65536,IN_DTK!L$5,0))=FALSE,IF(L$8&lt;&gt;0,VLOOKUP($A267,DSSV!$A$7:$R$65536,IN_DTK!L$5,0),""),"")</f>
        <v>0</v>
      </c>
      <c r="M267" s="245">
        <f>IF(ISNA(VLOOKUP($A267,DSSV!$A$7:$R$65536,IN_DTK!M$5,0))=FALSE,IF(M$8&lt;&gt;0,VLOOKUP($A267,DSSV!$A$7:$R$65536,IN_DTK!M$5,0),""),"")</f>
        <v>0</v>
      </c>
      <c r="N267" s="245">
        <f>IF(ISNA(VLOOKUP($A267,DSSV!$A$7:$R$65536,IN_DTK!N$5,0))=FALSE,IF(N$8&lt;&gt;0,VLOOKUP($A267,DSSV!$A$7:$R$65536,IN_DTK!N$5,0),""),"")</f>
        <v>0</v>
      </c>
      <c r="O267" s="245">
        <f>IF(ISNA(VLOOKUP($A267,DSSV!$A$7:$R$65536,IN_DTK!O$5,0))=FALSE,IF(O$8&lt;&gt;0,VLOOKUP($A267,DSSV!$A$7:$R$65536,IN_DTK!O$5,0),""),"")</f>
        <v>0</v>
      </c>
      <c r="P267" s="245">
        <f>IF(ISNA(VLOOKUP($A267,DSSV!$A$7:$R$65536,IN_DTK!P$5,0))=FALSE,IF(P$8&lt;&gt;0,VLOOKUP($A267,DSSV!$A$7:$R$65536,IN_DTK!P$5,0),""),"")</f>
        <v>0</v>
      </c>
      <c r="Q267" s="246">
        <f>IF(ISNA(VLOOKUP($A267,DSSV!$A$7:$R$65536,IN_DTK!Q$5,0))=FALSE,VLOOKUP($A267,DSSV!$A$7:$R$65536,IN_DTK!Q$5,0),"")</f>
        <v>0</v>
      </c>
      <c r="R267" s="237" t="str">
        <f>IF(ISNA(VLOOKUP($A267,DSSV!$A$7:$R$65536,IN_DTK!R$5,0))=FALSE,VLOOKUP($A267,DSSV!$A$7:$R$65536,IN_DTK!R$5,0),"")</f>
        <v>Không</v>
      </c>
      <c r="S267" s="247" t="str">
        <f>IF(ISNA(VLOOKUP($A267,DSSV!$A$7:$R$65536,IN_DTK!S$5,0))=FALSE,VLOOKUP($A267,DSSV!$A$7:$R$65536,IN_DTK!S$5,0),"")</f>
        <v>Nợ LP</v>
      </c>
    </row>
    <row r="268" spans="1:19" s="213" customFormat="1" ht="20.25" customHeight="1">
      <c r="A268" s="211">
        <v>260</v>
      </c>
      <c r="B268" s="240">
        <f>--SUBTOTAL(2,C$6:C268)</f>
        <v>260</v>
      </c>
      <c r="C268" s="214">
        <f>IF(ISNA(VLOOKUP($A268,DSSV!$A$7:$R$65536,IN_DTK!C$5,0))=FALSE,VLOOKUP($A268,DSSV!$A$7:$R$65536,IN_DTK!C$5,0),"")</f>
        <v>2020717354</v>
      </c>
      <c r="D268" s="243" t="str">
        <f>IF(ISNA(VLOOKUP($A268,DSSV!$A$7:$R$65536,IN_DTK!D$5,0))=FALSE,VLOOKUP($A268,DSSV!$A$7:$R$65536,IN_DTK!D$5,0),"")</f>
        <v>Nguyễn Thị</v>
      </c>
      <c r="E268" s="244" t="str">
        <f>IF(ISNA(VLOOKUP($A268,DSSV!$A$7:$R$65536,IN_DTK!E$5,0))=FALSE,VLOOKUP($A268,DSSV!$A$7:$R$65536,IN_DTK!E$5,0),"")</f>
        <v>Trinh</v>
      </c>
      <c r="F268" s="249" t="str">
        <f>IF(ISNA(VLOOKUP($A268,DSSV!$A$7:$R$65536,IN_DTK!F$5,0))=FALSE,VLOOKUP($A268,DSSV!$A$7:$R$65536,IN_DTK!F$5,0),"")</f>
        <v>MTH 101 E</v>
      </c>
      <c r="G268" s="249" t="str">
        <f>IF(ISNA(VLOOKUP($A268,DSSV!$A$7:$R$65536,IN_DTK!G$5,0))=FALSE,VLOOKUP($A268,DSSV!$A$7:$R$65536,IN_DTK!G$5,0),"")</f>
        <v>K20DLK</v>
      </c>
      <c r="H268" s="245">
        <f>IF(ISNA(VLOOKUP($A268,DSSV!$A$7:$R$65536,IN_DTK!H$5,0))=FALSE,IF(H$8&lt;&gt;0,VLOOKUP($A268,DSSV!$A$7:$R$65536,IN_DTK!H$5,0),""),"")</f>
        <v>0</v>
      </c>
      <c r="I268" s="245">
        <f>IF(ISNA(VLOOKUP($A268,DSSV!$A$7:$R$65536,IN_DTK!I$5,0))=FALSE,IF(I$8&lt;&gt;0,VLOOKUP($A268,DSSV!$A$7:$R$65536,IN_DTK!I$5,0),""),"")</f>
        <v>0</v>
      </c>
      <c r="J268" s="245">
        <f>IF(ISNA(VLOOKUP($A268,DSSV!$A$7:$R$65536,IN_DTK!J$5,0))=FALSE,IF(J$8&lt;&gt;0,VLOOKUP($A268,DSSV!$A$7:$R$65536,IN_DTK!J$5,0),""),"")</f>
        <v>0</v>
      </c>
      <c r="K268" s="245">
        <f>IF(ISNA(VLOOKUP($A268,DSSV!$A$7:$R$65536,IN_DTK!K$5,0))=FALSE,IF(K$8&lt;&gt;0,VLOOKUP($A268,DSSV!$A$7:$R$65536,IN_DTK!K$5,0),""),"")</f>
        <v>0</v>
      </c>
      <c r="L268" s="245">
        <f>IF(ISNA(VLOOKUP($A268,DSSV!$A$7:$R$65536,IN_DTK!L$5,0))=FALSE,IF(L$8&lt;&gt;0,VLOOKUP($A268,DSSV!$A$7:$R$65536,IN_DTK!L$5,0),""),"")</f>
        <v>0</v>
      </c>
      <c r="M268" s="245">
        <f>IF(ISNA(VLOOKUP($A268,DSSV!$A$7:$R$65536,IN_DTK!M$5,0))=FALSE,IF(M$8&lt;&gt;0,VLOOKUP($A268,DSSV!$A$7:$R$65536,IN_DTK!M$5,0),""),"")</f>
        <v>0</v>
      </c>
      <c r="N268" s="245">
        <f>IF(ISNA(VLOOKUP($A268,DSSV!$A$7:$R$65536,IN_DTK!N$5,0))=FALSE,IF(N$8&lt;&gt;0,VLOOKUP($A268,DSSV!$A$7:$R$65536,IN_DTK!N$5,0),""),"")</f>
        <v>0</v>
      </c>
      <c r="O268" s="245">
        <f>IF(ISNA(VLOOKUP($A268,DSSV!$A$7:$R$65536,IN_DTK!O$5,0))=FALSE,IF(O$8&lt;&gt;0,VLOOKUP($A268,DSSV!$A$7:$R$65536,IN_DTK!O$5,0),""),"")</f>
        <v>0</v>
      </c>
      <c r="P268" s="245">
        <f>IF(ISNA(VLOOKUP($A268,DSSV!$A$7:$R$65536,IN_DTK!P$5,0))=FALSE,IF(P$8&lt;&gt;0,VLOOKUP($A268,DSSV!$A$7:$R$65536,IN_DTK!P$5,0),""),"")</f>
        <v>0</v>
      </c>
      <c r="Q268" s="246">
        <f>IF(ISNA(VLOOKUP($A268,DSSV!$A$7:$R$65536,IN_DTK!Q$5,0))=FALSE,VLOOKUP($A268,DSSV!$A$7:$R$65536,IN_DTK!Q$5,0),"")</f>
        <v>0</v>
      </c>
      <c r="R268" s="237" t="str">
        <f>IF(ISNA(VLOOKUP($A268,DSSV!$A$7:$R$65536,IN_DTK!R$5,0))=FALSE,VLOOKUP($A268,DSSV!$A$7:$R$65536,IN_DTK!R$5,0),"")</f>
        <v>Không</v>
      </c>
      <c r="S268" s="247" t="str">
        <f>IF(ISNA(VLOOKUP($A268,DSSV!$A$7:$R$65536,IN_DTK!S$5,0))=FALSE,VLOOKUP($A268,DSSV!$A$7:$R$65536,IN_DTK!S$5,0),"")</f>
        <v>Nợ LP</v>
      </c>
    </row>
    <row r="269" spans="1:19" s="213" customFormat="1" ht="20.25" customHeight="1">
      <c r="A269" s="211">
        <v>261</v>
      </c>
      <c r="B269" s="240">
        <f>--SUBTOTAL(2,C$6:C269)</f>
        <v>261</v>
      </c>
      <c r="C269" s="214">
        <f>IF(ISNA(VLOOKUP($A269,DSSV!$A$7:$R$65536,IN_DTK!C$5,0))=FALSE,VLOOKUP($A269,DSSV!$A$7:$R$65536,IN_DTK!C$5,0),"")</f>
        <v>2020340632</v>
      </c>
      <c r="D269" s="243" t="str">
        <f>IF(ISNA(VLOOKUP($A269,DSSV!$A$7:$R$65536,IN_DTK!D$5,0))=FALSE,VLOOKUP($A269,DSSV!$A$7:$R$65536,IN_DTK!D$5,0),"")</f>
        <v>Phạm Huỳnh Phương</v>
      </c>
      <c r="E269" s="244" t="str">
        <f>IF(ISNA(VLOOKUP($A269,DSSV!$A$7:$R$65536,IN_DTK!E$5,0))=FALSE,VLOOKUP($A269,DSSV!$A$7:$R$65536,IN_DTK!E$5,0),"")</f>
        <v>Trinh</v>
      </c>
      <c r="F269" s="249" t="str">
        <f>IF(ISNA(VLOOKUP($A269,DSSV!$A$7:$R$65536,IN_DTK!F$5,0))=FALSE,VLOOKUP($A269,DSSV!$A$7:$R$65536,IN_DTK!F$5,0),"")</f>
        <v>MTH 101 U</v>
      </c>
      <c r="G269" s="249" t="str">
        <f>IF(ISNA(VLOOKUP($A269,DSSV!$A$7:$R$65536,IN_DTK!G$5,0))=FALSE,VLOOKUP($A269,DSSV!$A$7:$R$65536,IN_DTK!G$5,0),"")</f>
        <v>K20PSU-DLK</v>
      </c>
      <c r="H269" s="245">
        <f>IF(ISNA(VLOOKUP($A269,DSSV!$A$7:$R$65536,IN_DTK!H$5,0))=FALSE,IF(H$8&lt;&gt;0,VLOOKUP($A269,DSSV!$A$7:$R$65536,IN_DTK!H$5,0),""),"")</f>
        <v>0</v>
      </c>
      <c r="I269" s="245">
        <f>IF(ISNA(VLOOKUP($A269,DSSV!$A$7:$R$65536,IN_DTK!I$5,0))=FALSE,IF(I$8&lt;&gt;0,VLOOKUP($A269,DSSV!$A$7:$R$65536,IN_DTK!I$5,0),""),"")</f>
        <v>0</v>
      </c>
      <c r="J269" s="245">
        <f>IF(ISNA(VLOOKUP($A269,DSSV!$A$7:$R$65536,IN_DTK!J$5,0))=FALSE,IF(J$8&lt;&gt;0,VLOOKUP($A269,DSSV!$A$7:$R$65536,IN_DTK!J$5,0),""),"")</f>
        <v>0</v>
      </c>
      <c r="K269" s="245">
        <f>IF(ISNA(VLOOKUP($A269,DSSV!$A$7:$R$65536,IN_DTK!K$5,0))=FALSE,IF(K$8&lt;&gt;0,VLOOKUP($A269,DSSV!$A$7:$R$65536,IN_DTK!K$5,0),""),"")</f>
        <v>0</v>
      </c>
      <c r="L269" s="245">
        <f>IF(ISNA(VLOOKUP($A269,DSSV!$A$7:$R$65536,IN_DTK!L$5,0))=FALSE,IF(L$8&lt;&gt;0,VLOOKUP($A269,DSSV!$A$7:$R$65536,IN_DTK!L$5,0),""),"")</f>
        <v>0</v>
      </c>
      <c r="M269" s="245">
        <f>IF(ISNA(VLOOKUP($A269,DSSV!$A$7:$R$65536,IN_DTK!M$5,0))=FALSE,IF(M$8&lt;&gt;0,VLOOKUP($A269,DSSV!$A$7:$R$65536,IN_DTK!M$5,0),""),"")</f>
        <v>0</v>
      </c>
      <c r="N269" s="245">
        <f>IF(ISNA(VLOOKUP($A269,DSSV!$A$7:$R$65536,IN_DTK!N$5,0))=FALSE,IF(N$8&lt;&gt;0,VLOOKUP($A269,DSSV!$A$7:$R$65536,IN_DTK!N$5,0),""),"")</f>
        <v>0</v>
      </c>
      <c r="O269" s="245">
        <f>IF(ISNA(VLOOKUP($A269,DSSV!$A$7:$R$65536,IN_DTK!O$5,0))=FALSE,IF(O$8&lt;&gt;0,VLOOKUP($A269,DSSV!$A$7:$R$65536,IN_DTK!O$5,0),""),"")</f>
        <v>0</v>
      </c>
      <c r="P269" s="245">
        <f>IF(ISNA(VLOOKUP($A269,DSSV!$A$7:$R$65536,IN_DTK!P$5,0))=FALSE,IF(P$8&lt;&gt;0,VLOOKUP($A269,DSSV!$A$7:$R$65536,IN_DTK!P$5,0),""),"")</f>
        <v>0</v>
      </c>
      <c r="Q269" s="246">
        <f>IF(ISNA(VLOOKUP($A269,DSSV!$A$7:$R$65536,IN_DTK!Q$5,0))=FALSE,VLOOKUP($A269,DSSV!$A$7:$R$65536,IN_DTK!Q$5,0),"")</f>
        <v>0</v>
      </c>
      <c r="R269" s="237" t="str">
        <f>IF(ISNA(VLOOKUP($A269,DSSV!$A$7:$R$65536,IN_DTK!R$5,0))=FALSE,VLOOKUP($A269,DSSV!$A$7:$R$65536,IN_DTK!R$5,0),"")</f>
        <v>Không</v>
      </c>
      <c r="S269" s="247" t="str">
        <f>IF(ISNA(VLOOKUP($A269,DSSV!$A$7:$R$65536,IN_DTK!S$5,0))=FALSE,VLOOKUP($A269,DSSV!$A$7:$R$65536,IN_DTK!S$5,0),"")</f>
        <v>Nợ LP</v>
      </c>
    </row>
    <row r="270" spans="1:19" s="213" customFormat="1" ht="20.25" customHeight="1">
      <c r="A270" s="211">
        <v>262</v>
      </c>
      <c r="B270" s="240">
        <f>--SUBTOTAL(2,C$6:C270)</f>
        <v>262</v>
      </c>
      <c r="C270" s="214">
        <f>IF(ISNA(VLOOKUP($A270,DSSV!$A$7:$R$65536,IN_DTK!C$5,0))=FALSE,VLOOKUP($A270,DSSV!$A$7:$R$65536,IN_DTK!C$5,0),"")</f>
        <v>2020234389</v>
      </c>
      <c r="D270" s="243" t="str">
        <f>IF(ISNA(VLOOKUP($A270,DSSV!$A$7:$R$65536,IN_DTK!D$5,0))=FALSE,VLOOKUP($A270,DSSV!$A$7:$R$65536,IN_DTK!D$5,0),"")</f>
        <v>Phạm Thị Hoài</v>
      </c>
      <c r="E270" s="244" t="str">
        <f>IF(ISNA(VLOOKUP($A270,DSSV!$A$7:$R$65536,IN_DTK!E$5,0))=FALSE,VLOOKUP($A270,DSSV!$A$7:$R$65536,IN_DTK!E$5,0),"")</f>
        <v>Trinh</v>
      </c>
      <c r="F270" s="249" t="str">
        <f>IF(ISNA(VLOOKUP($A270,DSSV!$A$7:$R$65536,IN_DTK!F$5,0))=FALSE,VLOOKUP($A270,DSSV!$A$7:$R$65536,IN_DTK!F$5,0),"")</f>
        <v>MTH 101 AG</v>
      </c>
      <c r="G270" s="249" t="str">
        <f>IF(ISNA(VLOOKUP($A270,DSSV!$A$7:$R$65536,IN_DTK!G$5,0))=FALSE,VLOOKUP($A270,DSSV!$A$7:$R$65536,IN_DTK!G$5,0),"")</f>
        <v>K20QTC</v>
      </c>
      <c r="H270" s="245">
        <f>IF(ISNA(VLOOKUP($A270,DSSV!$A$7:$R$65536,IN_DTK!H$5,0))=FALSE,IF(H$8&lt;&gt;0,VLOOKUP($A270,DSSV!$A$7:$R$65536,IN_DTK!H$5,0),""),"")</f>
        <v>0</v>
      </c>
      <c r="I270" s="245">
        <f>IF(ISNA(VLOOKUP($A270,DSSV!$A$7:$R$65536,IN_DTK!I$5,0))=FALSE,IF(I$8&lt;&gt;0,VLOOKUP($A270,DSSV!$A$7:$R$65536,IN_DTK!I$5,0),""),"")</f>
        <v>0</v>
      </c>
      <c r="J270" s="245">
        <f>IF(ISNA(VLOOKUP($A270,DSSV!$A$7:$R$65536,IN_DTK!J$5,0))=FALSE,IF(J$8&lt;&gt;0,VLOOKUP($A270,DSSV!$A$7:$R$65536,IN_DTK!J$5,0),""),"")</f>
        <v>0</v>
      </c>
      <c r="K270" s="245">
        <f>IF(ISNA(VLOOKUP($A270,DSSV!$A$7:$R$65536,IN_DTK!K$5,0))=FALSE,IF(K$8&lt;&gt;0,VLOOKUP($A270,DSSV!$A$7:$R$65536,IN_DTK!K$5,0),""),"")</f>
        <v>0</v>
      </c>
      <c r="L270" s="245">
        <f>IF(ISNA(VLOOKUP($A270,DSSV!$A$7:$R$65536,IN_DTK!L$5,0))=FALSE,IF(L$8&lt;&gt;0,VLOOKUP($A270,DSSV!$A$7:$R$65536,IN_DTK!L$5,0),""),"")</f>
        <v>0</v>
      </c>
      <c r="M270" s="245">
        <f>IF(ISNA(VLOOKUP($A270,DSSV!$A$7:$R$65536,IN_DTK!M$5,0))=FALSE,IF(M$8&lt;&gt;0,VLOOKUP($A270,DSSV!$A$7:$R$65536,IN_DTK!M$5,0),""),"")</f>
        <v>0</v>
      </c>
      <c r="N270" s="245">
        <f>IF(ISNA(VLOOKUP($A270,DSSV!$A$7:$R$65536,IN_DTK!N$5,0))=FALSE,IF(N$8&lt;&gt;0,VLOOKUP($A270,DSSV!$A$7:$R$65536,IN_DTK!N$5,0),""),"")</f>
        <v>0</v>
      </c>
      <c r="O270" s="245">
        <f>IF(ISNA(VLOOKUP($A270,DSSV!$A$7:$R$65536,IN_DTK!O$5,0))=FALSE,IF(O$8&lt;&gt;0,VLOOKUP($A270,DSSV!$A$7:$R$65536,IN_DTK!O$5,0),""),"")</f>
        <v>0</v>
      </c>
      <c r="P270" s="245">
        <f>IF(ISNA(VLOOKUP($A270,DSSV!$A$7:$R$65536,IN_DTK!P$5,0))=FALSE,IF(P$8&lt;&gt;0,VLOOKUP($A270,DSSV!$A$7:$R$65536,IN_DTK!P$5,0),""),"")</f>
        <v>0</v>
      </c>
      <c r="Q270" s="246">
        <f>IF(ISNA(VLOOKUP($A270,DSSV!$A$7:$R$65536,IN_DTK!Q$5,0))=FALSE,VLOOKUP($A270,DSSV!$A$7:$R$65536,IN_DTK!Q$5,0),"")</f>
        <v>0</v>
      </c>
      <c r="R270" s="237" t="str">
        <f>IF(ISNA(VLOOKUP($A270,DSSV!$A$7:$R$65536,IN_DTK!R$5,0))=FALSE,VLOOKUP($A270,DSSV!$A$7:$R$65536,IN_DTK!R$5,0),"")</f>
        <v>Không</v>
      </c>
      <c r="S270" s="247">
        <f>IF(ISNA(VLOOKUP($A270,DSSV!$A$7:$R$65536,IN_DTK!S$5,0))=FALSE,VLOOKUP($A270,DSSV!$A$7:$R$65536,IN_DTK!S$5,0),"")</f>
        <v>0</v>
      </c>
    </row>
    <row r="271" spans="1:19" s="213" customFormat="1" ht="20.25" customHeight="1">
      <c r="A271" s="211">
        <v>263</v>
      </c>
      <c r="B271" s="240">
        <f>--SUBTOTAL(2,C$6:C271)</f>
        <v>263</v>
      </c>
      <c r="C271" s="214">
        <f>IF(ISNA(VLOOKUP($A271,DSSV!$A$7:$R$65536,IN_DTK!C$5,0))=FALSE,VLOOKUP($A271,DSSV!$A$7:$R$65536,IN_DTK!C$5,0),"")</f>
        <v>2020254452</v>
      </c>
      <c r="D271" s="243" t="str">
        <f>IF(ISNA(VLOOKUP($A271,DSSV!$A$7:$R$65536,IN_DTK!D$5,0))=FALSE,VLOOKUP($A271,DSSV!$A$7:$R$65536,IN_DTK!D$5,0),"")</f>
        <v>Phạm Thị Tú</v>
      </c>
      <c r="E271" s="244" t="str">
        <f>IF(ISNA(VLOOKUP($A271,DSSV!$A$7:$R$65536,IN_DTK!E$5,0))=FALSE,VLOOKUP($A271,DSSV!$A$7:$R$65536,IN_DTK!E$5,0),"")</f>
        <v>Trinh</v>
      </c>
      <c r="F271" s="249" t="str">
        <f>IF(ISNA(VLOOKUP($A271,DSSV!$A$7:$R$65536,IN_DTK!F$5,0))=FALSE,VLOOKUP($A271,DSSV!$A$7:$R$65536,IN_DTK!F$5,0),"")</f>
        <v>MTH 101 M</v>
      </c>
      <c r="G271" s="249" t="str">
        <f>IF(ISNA(VLOOKUP($A271,DSSV!$A$7:$R$65536,IN_DTK!G$5,0))=FALSE,VLOOKUP($A271,DSSV!$A$7:$R$65536,IN_DTK!G$5,0),"")</f>
        <v>K20KKT</v>
      </c>
      <c r="H271" s="245">
        <f>IF(ISNA(VLOOKUP($A271,DSSV!$A$7:$R$65536,IN_DTK!H$5,0))=FALSE,IF(H$8&lt;&gt;0,VLOOKUP($A271,DSSV!$A$7:$R$65536,IN_DTK!H$5,0),""),"")</f>
        <v>0</v>
      </c>
      <c r="I271" s="245">
        <f>IF(ISNA(VLOOKUP($A271,DSSV!$A$7:$R$65536,IN_DTK!I$5,0))=FALSE,IF(I$8&lt;&gt;0,VLOOKUP($A271,DSSV!$A$7:$R$65536,IN_DTK!I$5,0),""),"")</f>
        <v>0</v>
      </c>
      <c r="J271" s="245">
        <f>IF(ISNA(VLOOKUP($A271,DSSV!$A$7:$R$65536,IN_DTK!J$5,0))=FALSE,IF(J$8&lt;&gt;0,VLOOKUP($A271,DSSV!$A$7:$R$65536,IN_DTK!J$5,0),""),"")</f>
        <v>0</v>
      </c>
      <c r="K271" s="245">
        <f>IF(ISNA(VLOOKUP($A271,DSSV!$A$7:$R$65536,IN_DTK!K$5,0))=FALSE,IF(K$8&lt;&gt;0,VLOOKUP($A271,DSSV!$A$7:$R$65536,IN_DTK!K$5,0),""),"")</f>
        <v>0</v>
      </c>
      <c r="L271" s="245">
        <f>IF(ISNA(VLOOKUP($A271,DSSV!$A$7:$R$65536,IN_DTK!L$5,0))=FALSE,IF(L$8&lt;&gt;0,VLOOKUP($A271,DSSV!$A$7:$R$65536,IN_DTK!L$5,0),""),"")</f>
        <v>0</v>
      </c>
      <c r="M271" s="245">
        <f>IF(ISNA(VLOOKUP($A271,DSSV!$A$7:$R$65536,IN_DTK!M$5,0))=FALSE,IF(M$8&lt;&gt;0,VLOOKUP($A271,DSSV!$A$7:$R$65536,IN_DTK!M$5,0),""),"")</f>
        <v>0</v>
      </c>
      <c r="N271" s="245">
        <f>IF(ISNA(VLOOKUP($A271,DSSV!$A$7:$R$65536,IN_DTK!N$5,0))=FALSE,IF(N$8&lt;&gt;0,VLOOKUP($A271,DSSV!$A$7:$R$65536,IN_DTK!N$5,0),""),"")</f>
        <v>0</v>
      </c>
      <c r="O271" s="245">
        <f>IF(ISNA(VLOOKUP($A271,DSSV!$A$7:$R$65536,IN_DTK!O$5,0))=FALSE,IF(O$8&lt;&gt;0,VLOOKUP($A271,DSSV!$A$7:$R$65536,IN_DTK!O$5,0),""),"")</f>
        <v>0</v>
      </c>
      <c r="P271" s="245">
        <f>IF(ISNA(VLOOKUP($A271,DSSV!$A$7:$R$65536,IN_DTK!P$5,0))=FALSE,IF(P$8&lt;&gt;0,VLOOKUP($A271,DSSV!$A$7:$R$65536,IN_DTK!P$5,0),""),"")</f>
        <v>0</v>
      </c>
      <c r="Q271" s="246">
        <f>IF(ISNA(VLOOKUP($A271,DSSV!$A$7:$R$65536,IN_DTK!Q$5,0))=FALSE,VLOOKUP($A271,DSSV!$A$7:$R$65536,IN_DTK!Q$5,0),"")</f>
        <v>0</v>
      </c>
      <c r="R271" s="237" t="str">
        <f>IF(ISNA(VLOOKUP($A271,DSSV!$A$7:$R$65536,IN_DTK!R$5,0))=FALSE,VLOOKUP($A271,DSSV!$A$7:$R$65536,IN_DTK!R$5,0),"")</f>
        <v>Không</v>
      </c>
      <c r="S271" s="247" t="str">
        <f>IF(ISNA(VLOOKUP($A271,DSSV!$A$7:$R$65536,IN_DTK!S$5,0))=FALSE,VLOOKUP($A271,DSSV!$A$7:$R$65536,IN_DTK!S$5,0),"")</f>
        <v>Nợ LP</v>
      </c>
    </row>
    <row r="272" spans="1:19" s="213" customFormat="1" ht="20.25" customHeight="1">
      <c r="A272" s="211">
        <v>264</v>
      </c>
      <c r="B272" s="240">
        <f>--SUBTOTAL(2,C$6:C272)</f>
        <v>264</v>
      </c>
      <c r="C272" s="214">
        <f>IF(ISNA(VLOOKUP($A272,DSSV!$A$7:$R$65536,IN_DTK!C$5,0))=FALSE,VLOOKUP($A272,DSSV!$A$7:$R$65536,IN_DTK!C$5,0),"")</f>
        <v>2020266484</v>
      </c>
      <c r="D272" s="243" t="str">
        <f>IF(ISNA(VLOOKUP($A272,DSSV!$A$7:$R$65536,IN_DTK!D$5,0))=FALSE,VLOOKUP($A272,DSSV!$A$7:$R$65536,IN_DTK!D$5,0),"")</f>
        <v>Trần Thị Phương</v>
      </c>
      <c r="E272" s="244" t="str">
        <f>IF(ISNA(VLOOKUP($A272,DSSV!$A$7:$R$65536,IN_DTK!E$5,0))=FALSE,VLOOKUP($A272,DSSV!$A$7:$R$65536,IN_DTK!E$5,0),"")</f>
        <v>Trinh</v>
      </c>
      <c r="F272" s="249" t="str">
        <f>IF(ISNA(VLOOKUP($A272,DSSV!$A$7:$R$65536,IN_DTK!F$5,0))=FALSE,VLOOKUP($A272,DSSV!$A$7:$R$65536,IN_DTK!F$5,0),"")</f>
        <v>MTH 101 AC</v>
      </c>
      <c r="G272" s="249" t="str">
        <f>IF(ISNA(VLOOKUP($A272,DSSV!$A$7:$R$65536,IN_DTK!G$5,0))=FALSE,VLOOKUP($A272,DSSV!$A$7:$R$65536,IN_DTK!G$5,0),"")</f>
        <v>K20QTH</v>
      </c>
      <c r="H272" s="245">
        <f>IF(ISNA(VLOOKUP($A272,DSSV!$A$7:$R$65536,IN_DTK!H$5,0))=FALSE,IF(H$8&lt;&gt;0,VLOOKUP($A272,DSSV!$A$7:$R$65536,IN_DTK!H$5,0),""),"")</f>
        <v>0</v>
      </c>
      <c r="I272" s="245">
        <f>IF(ISNA(VLOOKUP($A272,DSSV!$A$7:$R$65536,IN_DTK!I$5,0))=FALSE,IF(I$8&lt;&gt;0,VLOOKUP($A272,DSSV!$A$7:$R$65536,IN_DTK!I$5,0),""),"")</f>
        <v>0</v>
      </c>
      <c r="J272" s="245">
        <f>IF(ISNA(VLOOKUP($A272,DSSV!$A$7:$R$65536,IN_DTK!J$5,0))=FALSE,IF(J$8&lt;&gt;0,VLOOKUP($A272,DSSV!$A$7:$R$65536,IN_DTK!J$5,0),""),"")</f>
        <v>0</v>
      </c>
      <c r="K272" s="245">
        <f>IF(ISNA(VLOOKUP($A272,DSSV!$A$7:$R$65536,IN_DTK!K$5,0))=FALSE,IF(K$8&lt;&gt;0,VLOOKUP($A272,DSSV!$A$7:$R$65536,IN_DTK!K$5,0),""),"")</f>
        <v>0</v>
      </c>
      <c r="L272" s="245">
        <f>IF(ISNA(VLOOKUP($A272,DSSV!$A$7:$R$65536,IN_DTK!L$5,0))=FALSE,IF(L$8&lt;&gt;0,VLOOKUP($A272,DSSV!$A$7:$R$65536,IN_DTK!L$5,0),""),"")</f>
        <v>0</v>
      </c>
      <c r="M272" s="245">
        <f>IF(ISNA(VLOOKUP($A272,DSSV!$A$7:$R$65536,IN_DTK!M$5,0))=FALSE,IF(M$8&lt;&gt;0,VLOOKUP($A272,DSSV!$A$7:$R$65536,IN_DTK!M$5,0),""),"")</f>
        <v>0</v>
      </c>
      <c r="N272" s="245">
        <f>IF(ISNA(VLOOKUP($A272,DSSV!$A$7:$R$65536,IN_DTK!N$5,0))=FALSE,IF(N$8&lt;&gt;0,VLOOKUP($A272,DSSV!$A$7:$R$65536,IN_DTK!N$5,0),""),"")</f>
        <v>0</v>
      </c>
      <c r="O272" s="245">
        <f>IF(ISNA(VLOOKUP($A272,DSSV!$A$7:$R$65536,IN_DTK!O$5,0))=FALSE,IF(O$8&lt;&gt;0,VLOOKUP($A272,DSSV!$A$7:$R$65536,IN_DTK!O$5,0),""),"")</f>
        <v>0</v>
      </c>
      <c r="P272" s="245">
        <f>IF(ISNA(VLOOKUP($A272,DSSV!$A$7:$R$65536,IN_DTK!P$5,0))=FALSE,IF(P$8&lt;&gt;0,VLOOKUP($A272,DSSV!$A$7:$R$65536,IN_DTK!P$5,0),""),"")</f>
        <v>0</v>
      </c>
      <c r="Q272" s="246">
        <f>IF(ISNA(VLOOKUP($A272,DSSV!$A$7:$R$65536,IN_DTK!Q$5,0))=FALSE,VLOOKUP($A272,DSSV!$A$7:$R$65536,IN_DTK!Q$5,0),"")</f>
        <v>0</v>
      </c>
      <c r="R272" s="237" t="str">
        <f>IF(ISNA(VLOOKUP($A272,DSSV!$A$7:$R$65536,IN_DTK!R$5,0))=FALSE,VLOOKUP($A272,DSSV!$A$7:$R$65536,IN_DTK!R$5,0),"")</f>
        <v>Không</v>
      </c>
      <c r="S272" s="247" t="str">
        <f>IF(ISNA(VLOOKUP($A272,DSSV!$A$7:$R$65536,IN_DTK!S$5,0))=FALSE,VLOOKUP($A272,DSSV!$A$7:$R$65536,IN_DTK!S$5,0),"")</f>
        <v>Nợ LP</v>
      </c>
    </row>
    <row r="273" spans="1:19" s="213" customFormat="1" ht="20.25" customHeight="1">
      <c r="A273" s="211">
        <v>265</v>
      </c>
      <c r="B273" s="240">
        <f>--SUBTOTAL(2,C$6:C273)</f>
        <v>265</v>
      </c>
      <c r="C273" s="214">
        <f>IF(ISNA(VLOOKUP($A273,DSSV!$A$7:$R$65536,IN_DTK!C$5,0))=FALSE,VLOOKUP($A273,DSSV!$A$7:$R$65536,IN_DTK!C$5,0),"")</f>
        <v>2020254155</v>
      </c>
      <c r="D273" s="243" t="str">
        <f>IF(ISNA(VLOOKUP($A273,DSSV!$A$7:$R$65536,IN_DTK!D$5,0))=FALSE,VLOOKUP($A273,DSSV!$A$7:$R$65536,IN_DTK!D$5,0),"")</f>
        <v>Trần Thùy</v>
      </c>
      <c r="E273" s="244" t="str">
        <f>IF(ISNA(VLOOKUP($A273,DSSV!$A$7:$R$65536,IN_DTK!E$5,0))=FALSE,VLOOKUP($A273,DSSV!$A$7:$R$65536,IN_DTK!E$5,0),"")</f>
        <v>Trinh</v>
      </c>
      <c r="F273" s="249" t="str">
        <f>IF(ISNA(VLOOKUP($A273,DSSV!$A$7:$R$65536,IN_DTK!F$5,0))=FALSE,VLOOKUP($A273,DSSV!$A$7:$R$65536,IN_DTK!F$5,0),"")</f>
        <v>MTH 101 M</v>
      </c>
      <c r="G273" s="249" t="str">
        <f>IF(ISNA(VLOOKUP($A273,DSSV!$A$7:$R$65536,IN_DTK!G$5,0))=FALSE,VLOOKUP($A273,DSSV!$A$7:$R$65536,IN_DTK!G$5,0),"")</f>
        <v>K20KKT</v>
      </c>
      <c r="H273" s="245">
        <f>IF(ISNA(VLOOKUP($A273,DSSV!$A$7:$R$65536,IN_DTK!H$5,0))=FALSE,IF(H$8&lt;&gt;0,VLOOKUP($A273,DSSV!$A$7:$R$65536,IN_DTK!H$5,0),""),"")</f>
        <v>0</v>
      </c>
      <c r="I273" s="245">
        <f>IF(ISNA(VLOOKUP($A273,DSSV!$A$7:$R$65536,IN_DTK!I$5,0))=FALSE,IF(I$8&lt;&gt;0,VLOOKUP($A273,DSSV!$A$7:$R$65536,IN_DTK!I$5,0),""),"")</f>
        <v>0</v>
      </c>
      <c r="J273" s="245">
        <f>IF(ISNA(VLOOKUP($A273,DSSV!$A$7:$R$65536,IN_DTK!J$5,0))=FALSE,IF(J$8&lt;&gt;0,VLOOKUP($A273,DSSV!$A$7:$R$65536,IN_DTK!J$5,0),""),"")</f>
        <v>0</v>
      </c>
      <c r="K273" s="245">
        <f>IF(ISNA(VLOOKUP($A273,DSSV!$A$7:$R$65536,IN_DTK!K$5,0))=FALSE,IF(K$8&lt;&gt;0,VLOOKUP($A273,DSSV!$A$7:$R$65536,IN_DTK!K$5,0),""),"")</f>
        <v>0</v>
      </c>
      <c r="L273" s="245">
        <f>IF(ISNA(VLOOKUP($A273,DSSV!$A$7:$R$65536,IN_DTK!L$5,0))=FALSE,IF(L$8&lt;&gt;0,VLOOKUP($A273,DSSV!$A$7:$R$65536,IN_DTK!L$5,0),""),"")</f>
        <v>0</v>
      </c>
      <c r="M273" s="245">
        <f>IF(ISNA(VLOOKUP($A273,DSSV!$A$7:$R$65536,IN_DTK!M$5,0))=FALSE,IF(M$8&lt;&gt;0,VLOOKUP($A273,DSSV!$A$7:$R$65536,IN_DTK!M$5,0),""),"")</f>
        <v>0</v>
      </c>
      <c r="N273" s="245">
        <f>IF(ISNA(VLOOKUP($A273,DSSV!$A$7:$R$65536,IN_DTK!N$5,0))=FALSE,IF(N$8&lt;&gt;0,VLOOKUP($A273,DSSV!$A$7:$R$65536,IN_DTK!N$5,0),""),"")</f>
        <v>0</v>
      </c>
      <c r="O273" s="245">
        <f>IF(ISNA(VLOOKUP($A273,DSSV!$A$7:$R$65536,IN_DTK!O$5,0))=FALSE,IF(O$8&lt;&gt;0,VLOOKUP($A273,DSSV!$A$7:$R$65536,IN_DTK!O$5,0),""),"")</f>
        <v>0</v>
      </c>
      <c r="P273" s="245">
        <f>IF(ISNA(VLOOKUP($A273,DSSV!$A$7:$R$65536,IN_DTK!P$5,0))=FALSE,IF(P$8&lt;&gt;0,VLOOKUP($A273,DSSV!$A$7:$R$65536,IN_DTK!P$5,0),""),"")</f>
        <v>0</v>
      </c>
      <c r="Q273" s="246">
        <f>IF(ISNA(VLOOKUP($A273,DSSV!$A$7:$R$65536,IN_DTK!Q$5,0))=FALSE,VLOOKUP($A273,DSSV!$A$7:$R$65536,IN_DTK!Q$5,0),"")</f>
        <v>0</v>
      </c>
      <c r="R273" s="237" t="str">
        <f>IF(ISNA(VLOOKUP($A273,DSSV!$A$7:$R$65536,IN_DTK!R$5,0))=FALSE,VLOOKUP($A273,DSSV!$A$7:$R$65536,IN_DTK!R$5,0),"")</f>
        <v>Không</v>
      </c>
      <c r="S273" s="247">
        <f>IF(ISNA(VLOOKUP($A273,DSSV!$A$7:$R$65536,IN_DTK!S$5,0))=FALSE,VLOOKUP($A273,DSSV!$A$7:$R$65536,IN_DTK!S$5,0),"")</f>
        <v>0</v>
      </c>
    </row>
    <row r="274" spans="1:19" s="213" customFormat="1" ht="20.25" customHeight="1">
      <c r="A274" s="211">
        <v>266</v>
      </c>
      <c r="B274" s="240">
        <f>--SUBTOTAL(2,C$6:C274)</f>
        <v>266</v>
      </c>
      <c r="C274" s="214">
        <f>IF(ISNA(VLOOKUP($A274,DSSV!$A$7:$R$65536,IN_DTK!C$5,0))=FALSE,VLOOKUP($A274,DSSV!$A$7:$R$65536,IN_DTK!C$5,0),"")</f>
        <v>2021251910</v>
      </c>
      <c r="D274" s="243" t="str">
        <f>IF(ISNA(VLOOKUP($A274,DSSV!$A$7:$R$65536,IN_DTK!D$5,0))=FALSE,VLOOKUP($A274,DSSV!$A$7:$R$65536,IN_DTK!D$5,0),"")</f>
        <v>Phan Hữu Đăng</v>
      </c>
      <c r="E274" s="244" t="str">
        <f>IF(ISNA(VLOOKUP($A274,DSSV!$A$7:$R$65536,IN_DTK!E$5,0))=FALSE,VLOOKUP($A274,DSSV!$A$7:$R$65536,IN_DTK!E$5,0),"")</f>
        <v>Trình</v>
      </c>
      <c r="F274" s="249" t="str">
        <f>IF(ISNA(VLOOKUP($A274,DSSV!$A$7:$R$65536,IN_DTK!F$5,0))=FALSE,VLOOKUP($A274,DSSV!$A$7:$R$65536,IN_DTK!F$5,0),"")</f>
        <v>MTH 101 A</v>
      </c>
      <c r="G274" s="249" t="str">
        <f>IF(ISNA(VLOOKUP($A274,DSSV!$A$7:$R$65536,IN_DTK!G$5,0))=FALSE,VLOOKUP($A274,DSSV!$A$7:$R$65536,IN_DTK!G$5,0),"")</f>
        <v>1+1+2</v>
      </c>
      <c r="H274" s="245">
        <f>IF(ISNA(VLOOKUP($A274,DSSV!$A$7:$R$65536,IN_DTK!H$5,0))=FALSE,IF(H$8&lt;&gt;0,VLOOKUP($A274,DSSV!$A$7:$R$65536,IN_DTK!H$5,0),""),"")</f>
        <v>0</v>
      </c>
      <c r="I274" s="245">
        <f>IF(ISNA(VLOOKUP($A274,DSSV!$A$7:$R$65536,IN_DTK!I$5,0))=FALSE,IF(I$8&lt;&gt;0,VLOOKUP($A274,DSSV!$A$7:$R$65536,IN_DTK!I$5,0),""),"")</f>
        <v>0</v>
      </c>
      <c r="J274" s="245">
        <f>IF(ISNA(VLOOKUP($A274,DSSV!$A$7:$R$65536,IN_DTK!J$5,0))=FALSE,IF(J$8&lt;&gt;0,VLOOKUP($A274,DSSV!$A$7:$R$65536,IN_DTK!J$5,0),""),"")</f>
        <v>0</v>
      </c>
      <c r="K274" s="245">
        <f>IF(ISNA(VLOOKUP($A274,DSSV!$A$7:$R$65536,IN_DTK!K$5,0))=FALSE,IF(K$8&lt;&gt;0,VLOOKUP($A274,DSSV!$A$7:$R$65536,IN_DTK!K$5,0),""),"")</f>
        <v>0</v>
      </c>
      <c r="L274" s="245">
        <f>IF(ISNA(VLOOKUP($A274,DSSV!$A$7:$R$65536,IN_DTK!L$5,0))=FALSE,IF(L$8&lt;&gt;0,VLOOKUP($A274,DSSV!$A$7:$R$65536,IN_DTK!L$5,0),""),"")</f>
        <v>0</v>
      </c>
      <c r="M274" s="245">
        <f>IF(ISNA(VLOOKUP($A274,DSSV!$A$7:$R$65536,IN_DTK!M$5,0))=FALSE,IF(M$8&lt;&gt;0,VLOOKUP($A274,DSSV!$A$7:$R$65536,IN_DTK!M$5,0),""),"")</f>
        <v>0</v>
      </c>
      <c r="N274" s="245">
        <f>IF(ISNA(VLOOKUP($A274,DSSV!$A$7:$R$65536,IN_DTK!N$5,0))=FALSE,IF(N$8&lt;&gt;0,VLOOKUP($A274,DSSV!$A$7:$R$65536,IN_DTK!N$5,0),""),"")</f>
        <v>0</v>
      </c>
      <c r="O274" s="245">
        <f>IF(ISNA(VLOOKUP($A274,DSSV!$A$7:$R$65536,IN_DTK!O$5,0))=FALSE,IF(O$8&lt;&gt;0,VLOOKUP($A274,DSSV!$A$7:$R$65536,IN_DTK!O$5,0),""),"")</f>
        <v>0</v>
      </c>
      <c r="P274" s="245">
        <f>IF(ISNA(VLOOKUP($A274,DSSV!$A$7:$R$65536,IN_DTK!P$5,0))=FALSE,IF(P$8&lt;&gt;0,VLOOKUP($A274,DSSV!$A$7:$R$65536,IN_DTK!P$5,0),""),"")</f>
        <v>0</v>
      </c>
      <c r="Q274" s="246">
        <f>IF(ISNA(VLOOKUP($A274,DSSV!$A$7:$R$65536,IN_DTK!Q$5,0))=FALSE,VLOOKUP($A274,DSSV!$A$7:$R$65536,IN_DTK!Q$5,0),"")</f>
        <v>0</v>
      </c>
      <c r="R274" s="237" t="str">
        <f>IF(ISNA(VLOOKUP($A274,DSSV!$A$7:$R$65536,IN_DTK!R$5,0))=FALSE,VLOOKUP($A274,DSSV!$A$7:$R$65536,IN_DTK!R$5,0),"")</f>
        <v>Không</v>
      </c>
      <c r="S274" s="247" t="str">
        <f>IF(ISNA(VLOOKUP($A274,DSSV!$A$7:$R$65536,IN_DTK!S$5,0))=FALSE,VLOOKUP($A274,DSSV!$A$7:$R$65536,IN_DTK!S$5,0),"")</f>
        <v>Nợ LP</v>
      </c>
    </row>
    <row r="275" spans="1:19" s="213" customFormat="1" ht="20.25" customHeight="1">
      <c r="A275" s="211">
        <v>267</v>
      </c>
      <c r="B275" s="240">
        <f>--SUBTOTAL(2,C$6:C275)</f>
        <v>267</v>
      </c>
      <c r="C275" s="214">
        <f>IF(ISNA(VLOOKUP($A275,DSSV!$A$7:$R$65536,IN_DTK!C$5,0))=FALSE,VLOOKUP($A275,DSSV!$A$7:$R$65536,IN_DTK!C$5,0),"")</f>
        <v>2020718340</v>
      </c>
      <c r="D275" s="243" t="str">
        <f>IF(ISNA(VLOOKUP($A275,DSSV!$A$7:$R$65536,IN_DTK!D$5,0))=FALSE,VLOOKUP($A275,DSSV!$A$7:$R$65536,IN_DTK!D$5,0),"")</f>
        <v>Trương Ái Thanh</v>
      </c>
      <c r="E275" s="244" t="str">
        <f>IF(ISNA(VLOOKUP($A275,DSSV!$A$7:$R$65536,IN_DTK!E$5,0))=FALSE,VLOOKUP($A275,DSSV!$A$7:$R$65536,IN_DTK!E$5,0),"")</f>
        <v>Trúc</v>
      </c>
      <c r="F275" s="249" t="str">
        <f>IF(ISNA(VLOOKUP($A275,DSSV!$A$7:$R$65536,IN_DTK!F$5,0))=FALSE,VLOOKUP($A275,DSSV!$A$7:$R$65536,IN_DTK!F$5,0),"")</f>
        <v>MTH 101 S</v>
      </c>
      <c r="G275" s="249" t="str">
        <f>IF(ISNA(VLOOKUP($A275,DSSV!$A$7:$R$65536,IN_DTK!G$5,0))=FALSE,VLOOKUP($A275,DSSV!$A$7:$R$65536,IN_DTK!G$5,0),"")</f>
        <v>K20PSU-DLK</v>
      </c>
      <c r="H275" s="245">
        <f>IF(ISNA(VLOOKUP($A275,DSSV!$A$7:$R$65536,IN_DTK!H$5,0))=FALSE,IF(H$8&lt;&gt;0,VLOOKUP($A275,DSSV!$A$7:$R$65536,IN_DTK!H$5,0),""),"")</f>
        <v>0</v>
      </c>
      <c r="I275" s="245">
        <f>IF(ISNA(VLOOKUP($A275,DSSV!$A$7:$R$65536,IN_DTK!I$5,0))=FALSE,IF(I$8&lt;&gt;0,VLOOKUP($A275,DSSV!$A$7:$R$65536,IN_DTK!I$5,0),""),"")</f>
        <v>0</v>
      </c>
      <c r="J275" s="245">
        <f>IF(ISNA(VLOOKUP($A275,DSSV!$A$7:$R$65536,IN_DTK!J$5,0))=FALSE,IF(J$8&lt;&gt;0,VLOOKUP($A275,DSSV!$A$7:$R$65536,IN_DTK!J$5,0),""),"")</f>
        <v>0</v>
      </c>
      <c r="K275" s="245">
        <f>IF(ISNA(VLOOKUP($A275,DSSV!$A$7:$R$65536,IN_DTK!K$5,0))=FALSE,IF(K$8&lt;&gt;0,VLOOKUP($A275,DSSV!$A$7:$R$65536,IN_DTK!K$5,0),""),"")</f>
        <v>0</v>
      </c>
      <c r="L275" s="245">
        <f>IF(ISNA(VLOOKUP($A275,DSSV!$A$7:$R$65536,IN_DTK!L$5,0))=FALSE,IF(L$8&lt;&gt;0,VLOOKUP($A275,DSSV!$A$7:$R$65536,IN_DTK!L$5,0),""),"")</f>
        <v>0</v>
      </c>
      <c r="M275" s="245">
        <f>IF(ISNA(VLOOKUP($A275,DSSV!$A$7:$R$65536,IN_DTK!M$5,0))=FALSE,IF(M$8&lt;&gt;0,VLOOKUP($A275,DSSV!$A$7:$R$65536,IN_DTK!M$5,0),""),"")</f>
        <v>0</v>
      </c>
      <c r="N275" s="245">
        <f>IF(ISNA(VLOOKUP($A275,DSSV!$A$7:$R$65536,IN_DTK!N$5,0))=FALSE,IF(N$8&lt;&gt;0,VLOOKUP($A275,DSSV!$A$7:$R$65536,IN_DTK!N$5,0),""),"")</f>
        <v>0</v>
      </c>
      <c r="O275" s="245">
        <f>IF(ISNA(VLOOKUP($A275,DSSV!$A$7:$R$65536,IN_DTK!O$5,0))=FALSE,IF(O$8&lt;&gt;0,VLOOKUP($A275,DSSV!$A$7:$R$65536,IN_DTK!O$5,0),""),"")</f>
        <v>0</v>
      </c>
      <c r="P275" s="245">
        <f>IF(ISNA(VLOOKUP($A275,DSSV!$A$7:$R$65536,IN_DTK!P$5,0))=FALSE,IF(P$8&lt;&gt;0,VLOOKUP($A275,DSSV!$A$7:$R$65536,IN_DTK!P$5,0),""),"")</f>
        <v>0</v>
      </c>
      <c r="Q275" s="246">
        <f>IF(ISNA(VLOOKUP($A275,DSSV!$A$7:$R$65536,IN_DTK!Q$5,0))=FALSE,VLOOKUP($A275,DSSV!$A$7:$R$65536,IN_DTK!Q$5,0),"")</f>
        <v>0</v>
      </c>
      <c r="R275" s="237" t="str">
        <f>IF(ISNA(VLOOKUP($A275,DSSV!$A$7:$R$65536,IN_DTK!R$5,0))=FALSE,VLOOKUP($A275,DSSV!$A$7:$R$65536,IN_DTK!R$5,0),"")</f>
        <v>Không</v>
      </c>
      <c r="S275" s="247">
        <f>IF(ISNA(VLOOKUP($A275,DSSV!$A$7:$R$65536,IN_DTK!S$5,0))=FALSE,VLOOKUP($A275,DSSV!$A$7:$R$65536,IN_DTK!S$5,0),"")</f>
        <v>0</v>
      </c>
    </row>
    <row r="276" spans="1:19" s="213" customFormat="1" ht="20.25" customHeight="1">
      <c r="A276" s="211">
        <v>268</v>
      </c>
      <c r="B276" s="240">
        <f>--SUBTOTAL(2,C$6:C276)</f>
        <v>268</v>
      </c>
      <c r="C276" s="214">
        <f>IF(ISNA(VLOOKUP($A276,DSSV!$A$7:$R$65536,IN_DTK!C$5,0))=FALSE,VLOOKUP($A276,DSSV!$A$7:$R$65536,IN_DTK!C$5,0),"")</f>
        <v>2021144345</v>
      </c>
      <c r="D276" s="243" t="str">
        <f>IF(ISNA(VLOOKUP($A276,DSSV!$A$7:$R$65536,IN_DTK!D$5,0))=FALSE,VLOOKUP($A276,DSSV!$A$7:$R$65536,IN_DTK!D$5,0),"")</f>
        <v>Nguyễn Đắc Quốc</v>
      </c>
      <c r="E276" s="244" t="str">
        <f>IF(ISNA(VLOOKUP($A276,DSSV!$A$7:$R$65536,IN_DTK!E$5,0))=FALSE,VLOOKUP($A276,DSSV!$A$7:$R$65536,IN_DTK!E$5,0),"")</f>
        <v>Trung</v>
      </c>
      <c r="F276" s="249" t="str">
        <f>IF(ISNA(VLOOKUP($A276,DSSV!$A$7:$R$65536,IN_DTK!F$5,0))=FALSE,VLOOKUP($A276,DSSV!$A$7:$R$65536,IN_DTK!F$5,0),"")</f>
        <v>MTH 101 A</v>
      </c>
      <c r="G276" s="249" t="str">
        <f>IF(ISNA(VLOOKUP($A276,DSSV!$A$7:$R$65536,IN_DTK!G$5,0))=FALSE,VLOOKUP($A276,DSSV!$A$7:$R$65536,IN_DTK!G$5,0),"")</f>
        <v>K20CMU-TTT</v>
      </c>
      <c r="H276" s="245">
        <f>IF(ISNA(VLOOKUP($A276,DSSV!$A$7:$R$65536,IN_DTK!H$5,0))=FALSE,IF(H$8&lt;&gt;0,VLOOKUP($A276,DSSV!$A$7:$R$65536,IN_DTK!H$5,0),""),"")</f>
        <v>0</v>
      </c>
      <c r="I276" s="245">
        <f>IF(ISNA(VLOOKUP($A276,DSSV!$A$7:$R$65536,IN_DTK!I$5,0))=FALSE,IF(I$8&lt;&gt;0,VLOOKUP($A276,DSSV!$A$7:$R$65536,IN_DTK!I$5,0),""),"")</f>
        <v>0</v>
      </c>
      <c r="J276" s="245">
        <f>IF(ISNA(VLOOKUP($A276,DSSV!$A$7:$R$65536,IN_DTK!J$5,0))=FALSE,IF(J$8&lt;&gt;0,VLOOKUP($A276,DSSV!$A$7:$R$65536,IN_DTK!J$5,0),""),"")</f>
        <v>0</v>
      </c>
      <c r="K276" s="245">
        <f>IF(ISNA(VLOOKUP($A276,DSSV!$A$7:$R$65536,IN_DTK!K$5,0))=FALSE,IF(K$8&lt;&gt;0,VLOOKUP($A276,DSSV!$A$7:$R$65536,IN_DTK!K$5,0),""),"")</f>
        <v>0</v>
      </c>
      <c r="L276" s="245">
        <f>IF(ISNA(VLOOKUP($A276,DSSV!$A$7:$R$65536,IN_DTK!L$5,0))=FALSE,IF(L$8&lt;&gt;0,VLOOKUP($A276,DSSV!$A$7:$R$65536,IN_DTK!L$5,0),""),"")</f>
        <v>0</v>
      </c>
      <c r="M276" s="245">
        <f>IF(ISNA(VLOOKUP($A276,DSSV!$A$7:$R$65536,IN_DTK!M$5,0))=FALSE,IF(M$8&lt;&gt;0,VLOOKUP($A276,DSSV!$A$7:$R$65536,IN_DTK!M$5,0),""),"")</f>
        <v>0</v>
      </c>
      <c r="N276" s="245">
        <f>IF(ISNA(VLOOKUP($A276,DSSV!$A$7:$R$65536,IN_DTK!N$5,0))=FALSE,IF(N$8&lt;&gt;0,VLOOKUP($A276,DSSV!$A$7:$R$65536,IN_DTK!N$5,0),""),"")</f>
        <v>0</v>
      </c>
      <c r="O276" s="245">
        <f>IF(ISNA(VLOOKUP($A276,DSSV!$A$7:$R$65536,IN_DTK!O$5,0))=FALSE,IF(O$8&lt;&gt;0,VLOOKUP($A276,DSSV!$A$7:$R$65536,IN_DTK!O$5,0),""),"")</f>
        <v>0</v>
      </c>
      <c r="P276" s="245">
        <f>IF(ISNA(VLOOKUP($A276,DSSV!$A$7:$R$65536,IN_DTK!P$5,0))=FALSE,IF(P$8&lt;&gt;0,VLOOKUP($A276,DSSV!$A$7:$R$65536,IN_DTK!P$5,0),""),"")</f>
        <v>0</v>
      </c>
      <c r="Q276" s="246">
        <f>IF(ISNA(VLOOKUP($A276,DSSV!$A$7:$R$65536,IN_DTK!Q$5,0))=FALSE,VLOOKUP($A276,DSSV!$A$7:$R$65536,IN_DTK!Q$5,0),"")</f>
        <v>0</v>
      </c>
      <c r="R276" s="237" t="str">
        <f>IF(ISNA(VLOOKUP($A276,DSSV!$A$7:$R$65536,IN_DTK!R$5,0))=FALSE,VLOOKUP($A276,DSSV!$A$7:$R$65536,IN_DTK!R$5,0),"")</f>
        <v>Không</v>
      </c>
      <c r="S276" s="247" t="str">
        <f>IF(ISNA(VLOOKUP($A276,DSSV!$A$7:$R$65536,IN_DTK!S$5,0))=FALSE,VLOOKUP($A276,DSSV!$A$7:$R$65536,IN_DTK!S$5,0),"")</f>
        <v>Nợ LP</v>
      </c>
    </row>
    <row r="277" spans="1:19" s="213" customFormat="1" ht="20.25" customHeight="1">
      <c r="A277" s="211">
        <v>269</v>
      </c>
      <c r="B277" s="240">
        <f>--SUBTOTAL(2,C$6:C277)</f>
        <v>269</v>
      </c>
      <c r="C277" s="214">
        <f>IF(ISNA(VLOOKUP($A277,DSSV!$A$7:$R$65536,IN_DTK!C$5,0))=FALSE,VLOOKUP($A277,DSSV!$A$7:$R$65536,IN_DTK!C$5,0),"")</f>
        <v>2021143323</v>
      </c>
      <c r="D277" s="243" t="str">
        <f>IF(ISNA(VLOOKUP($A277,DSSV!$A$7:$R$65536,IN_DTK!D$5,0))=FALSE,VLOOKUP($A277,DSSV!$A$7:$R$65536,IN_DTK!D$5,0),"")</f>
        <v>Trần Quang</v>
      </c>
      <c r="E277" s="244" t="str">
        <f>IF(ISNA(VLOOKUP($A277,DSSV!$A$7:$R$65536,IN_DTK!E$5,0))=FALSE,VLOOKUP($A277,DSSV!$A$7:$R$65536,IN_DTK!E$5,0),"")</f>
        <v>Trung</v>
      </c>
      <c r="F277" s="249" t="str">
        <f>IF(ISNA(VLOOKUP($A277,DSSV!$A$7:$R$65536,IN_DTK!F$5,0))=FALSE,VLOOKUP($A277,DSSV!$A$7:$R$65536,IN_DTK!F$5,0),"")</f>
        <v>MTH 101 A</v>
      </c>
      <c r="G277" s="249" t="str">
        <f>IF(ISNA(VLOOKUP($A277,DSSV!$A$7:$R$65536,IN_DTK!G$5,0))=FALSE,VLOOKUP($A277,DSSV!$A$7:$R$65536,IN_DTK!G$5,0),"")</f>
        <v>K20CMU-TTT</v>
      </c>
      <c r="H277" s="245">
        <f>IF(ISNA(VLOOKUP($A277,DSSV!$A$7:$R$65536,IN_DTK!H$5,0))=FALSE,IF(H$8&lt;&gt;0,VLOOKUP($A277,DSSV!$A$7:$R$65536,IN_DTK!H$5,0),""),"")</f>
        <v>0</v>
      </c>
      <c r="I277" s="245">
        <f>IF(ISNA(VLOOKUP($A277,DSSV!$A$7:$R$65536,IN_DTK!I$5,0))=FALSE,IF(I$8&lt;&gt;0,VLOOKUP($A277,DSSV!$A$7:$R$65536,IN_DTK!I$5,0),""),"")</f>
        <v>0</v>
      </c>
      <c r="J277" s="245">
        <f>IF(ISNA(VLOOKUP($A277,DSSV!$A$7:$R$65536,IN_DTK!J$5,0))=FALSE,IF(J$8&lt;&gt;0,VLOOKUP($A277,DSSV!$A$7:$R$65536,IN_DTK!J$5,0),""),"")</f>
        <v>0</v>
      </c>
      <c r="K277" s="245">
        <f>IF(ISNA(VLOOKUP($A277,DSSV!$A$7:$R$65536,IN_DTK!K$5,0))=FALSE,IF(K$8&lt;&gt;0,VLOOKUP($A277,DSSV!$A$7:$R$65536,IN_DTK!K$5,0),""),"")</f>
        <v>0</v>
      </c>
      <c r="L277" s="245">
        <f>IF(ISNA(VLOOKUP($A277,DSSV!$A$7:$R$65536,IN_DTK!L$5,0))=FALSE,IF(L$8&lt;&gt;0,VLOOKUP($A277,DSSV!$A$7:$R$65536,IN_DTK!L$5,0),""),"")</f>
        <v>0</v>
      </c>
      <c r="M277" s="245">
        <f>IF(ISNA(VLOOKUP($A277,DSSV!$A$7:$R$65536,IN_DTK!M$5,0))=FALSE,IF(M$8&lt;&gt;0,VLOOKUP($A277,DSSV!$A$7:$R$65536,IN_DTK!M$5,0),""),"")</f>
        <v>0</v>
      </c>
      <c r="N277" s="245">
        <f>IF(ISNA(VLOOKUP($A277,DSSV!$A$7:$R$65536,IN_DTK!N$5,0))=FALSE,IF(N$8&lt;&gt;0,VLOOKUP($A277,DSSV!$A$7:$R$65536,IN_DTK!N$5,0),""),"")</f>
        <v>0</v>
      </c>
      <c r="O277" s="245">
        <f>IF(ISNA(VLOOKUP($A277,DSSV!$A$7:$R$65536,IN_DTK!O$5,0))=FALSE,IF(O$8&lt;&gt;0,VLOOKUP($A277,DSSV!$A$7:$R$65536,IN_DTK!O$5,0),""),"")</f>
        <v>0</v>
      </c>
      <c r="P277" s="245">
        <f>IF(ISNA(VLOOKUP($A277,DSSV!$A$7:$R$65536,IN_DTK!P$5,0))=FALSE,IF(P$8&lt;&gt;0,VLOOKUP($A277,DSSV!$A$7:$R$65536,IN_DTK!P$5,0),""),"")</f>
        <v>0</v>
      </c>
      <c r="Q277" s="246">
        <f>IF(ISNA(VLOOKUP($A277,DSSV!$A$7:$R$65536,IN_DTK!Q$5,0))=FALSE,VLOOKUP($A277,DSSV!$A$7:$R$65536,IN_DTK!Q$5,0),"")</f>
        <v>0</v>
      </c>
      <c r="R277" s="237" t="str">
        <f>IF(ISNA(VLOOKUP($A277,DSSV!$A$7:$R$65536,IN_DTK!R$5,0))=FALSE,VLOOKUP($A277,DSSV!$A$7:$R$65536,IN_DTK!R$5,0),"")</f>
        <v>Không</v>
      </c>
      <c r="S277" s="247" t="str">
        <f>IF(ISNA(VLOOKUP($A277,DSSV!$A$7:$R$65536,IN_DTK!S$5,0))=FALSE,VLOOKUP($A277,DSSV!$A$7:$R$65536,IN_DTK!S$5,0),"")</f>
        <v>Nợ LP</v>
      </c>
    </row>
    <row r="278" spans="1:19" s="213" customFormat="1" ht="20.25" customHeight="1">
      <c r="A278" s="211">
        <v>270</v>
      </c>
      <c r="B278" s="240">
        <f>--SUBTOTAL(2,C$6:C278)</f>
        <v>270</v>
      </c>
      <c r="C278" s="214">
        <f>IF(ISNA(VLOOKUP($A278,DSSV!$A$7:$R$65536,IN_DTK!C$5,0))=FALSE,VLOOKUP($A278,DSSV!$A$7:$R$65536,IN_DTK!C$5,0),"")</f>
        <v>2021717735</v>
      </c>
      <c r="D278" s="243" t="str">
        <f>IF(ISNA(VLOOKUP($A278,DSSV!$A$7:$R$65536,IN_DTK!D$5,0))=FALSE,VLOOKUP($A278,DSSV!$A$7:$R$65536,IN_DTK!D$5,0),"")</f>
        <v>Trương Quốc</v>
      </c>
      <c r="E278" s="244" t="str">
        <f>IF(ISNA(VLOOKUP($A278,DSSV!$A$7:$R$65536,IN_DTK!E$5,0))=FALSE,VLOOKUP($A278,DSSV!$A$7:$R$65536,IN_DTK!E$5,0),"")</f>
        <v>Trung</v>
      </c>
      <c r="F278" s="249" t="str">
        <f>IF(ISNA(VLOOKUP($A278,DSSV!$A$7:$R$65536,IN_DTK!F$5,0))=FALSE,VLOOKUP($A278,DSSV!$A$7:$R$65536,IN_DTK!F$5,0),"")</f>
        <v>MTH 101 Q</v>
      </c>
      <c r="G278" s="249" t="str">
        <f>IF(ISNA(VLOOKUP($A278,DSSV!$A$7:$R$65536,IN_DTK!G$5,0))=FALSE,VLOOKUP($A278,DSSV!$A$7:$R$65536,IN_DTK!G$5,0),"")</f>
        <v>K20PSU-DLH</v>
      </c>
      <c r="H278" s="245">
        <f>IF(ISNA(VLOOKUP($A278,DSSV!$A$7:$R$65536,IN_DTK!H$5,0))=FALSE,IF(H$8&lt;&gt;0,VLOOKUP($A278,DSSV!$A$7:$R$65536,IN_DTK!H$5,0),""),"")</f>
        <v>0</v>
      </c>
      <c r="I278" s="245">
        <f>IF(ISNA(VLOOKUP($A278,DSSV!$A$7:$R$65536,IN_DTK!I$5,0))=FALSE,IF(I$8&lt;&gt;0,VLOOKUP($A278,DSSV!$A$7:$R$65536,IN_DTK!I$5,0),""),"")</f>
        <v>0</v>
      </c>
      <c r="J278" s="245">
        <f>IF(ISNA(VLOOKUP($A278,DSSV!$A$7:$R$65536,IN_DTK!J$5,0))=FALSE,IF(J$8&lt;&gt;0,VLOOKUP($A278,DSSV!$A$7:$R$65536,IN_DTK!J$5,0),""),"")</f>
        <v>0</v>
      </c>
      <c r="K278" s="245">
        <f>IF(ISNA(VLOOKUP($A278,DSSV!$A$7:$R$65536,IN_DTK!K$5,0))=FALSE,IF(K$8&lt;&gt;0,VLOOKUP($A278,DSSV!$A$7:$R$65536,IN_DTK!K$5,0),""),"")</f>
        <v>0</v>
      </c>
      <c r="L278" s="245">
        <f>IF(ISNA(VLOOKUP($A278,DSSV!$A$7:$R$65536,IN_DTK!L$5,0))=FALSE,IF(L$8&lt;&gt;0,VLOOKUP($A278,DSSV!$A$7:$R$65536,IN_DTK!L$5,0),""),"")</f>
        <v>0</v>
      </c>
      <c r="M278" s="245">
        <f>IF(ISNA(VLOOKUP($A278,DSSV!$A$7:$R$65536,IN_DTK!M$5,0))=FALSE,IF(M$8&lt;&gt;0,VLOOKUP($A278,DSSV!$A$7:$R$65536,IN_DTK!M$5,0),""),"")</f>
        <v>0</v>
      </c>
      <c r="N278" s="245">
        <f>IF(ISNA(VLOOKUP($A278,DSSV!$A$7:$R$65536,IN_DTK!N$5,0))=FALSE,IF(N$8&lt;&gt;0,VLOOKUP($A278,DSSV!$A$7:$R$65536,IN_DTK!N$5,0),""),"")</f>
        <v>0</v>
      </c>
      <c r="O278" s="245">
        <f>IF(ISNA(VLOOKUP($A278,DSSV!$A$7:$R$65536,IN_DTK!O$5,0))=FALSE,IF(O$8&lt;&gt;0,VLOOKUP($A278,DSSV!$A$7:$R$65536,IN_DTK!O$5,0),""),"")</f>
        <v>0</v>
      </c>
      <c r="P278" s="245">
        <f>IF(ISNA(VLOOKUP($A278,DSSV!$A$7:$R$65536,IN_DTK!P$5,0))=FALSE,IF(P$8&lt;&gt;0,VLOOKUP($A278,DSSV!$A$7:$R$65536,IN_DTK!P$5,0),""),"")</f>
        <v>0</v>
      </c>
      <c r="Q278" s="246">
        <f>IF(ISNA(VLOOKUP($A278,DSSV!$A$7:$R$65536,IN_DTK!Q$5,0))=FALSE,VLOOKUP($A278,DSSV!$A$7:$R$65536,IN_DTK!Q$5,0),"")</f>
        <v>0</v>
      </c>
      <c r="R278" s="237" t="str">
        <f>IF(ISNA(VLOOKUP($A278,DSSV!$A$7:$R$65536,IN_DTK!R$5,0))=FALSE,VLOOKUP($A278,DSSV!$A$7:$R$65536,IN_DTK!R$5,0),"")</f>
        <v>Không</v>
      </c>
      <c r="S278" s="247" t="str">
        <f>IF(ISNA(VLOOKUP($A278,DSSV!$A$7:$R$65536,IN_DTK!S$5,0))=FALSE,VLOOKUP($A278,DSSV!$A$7:$R$65536,IN_DTK!S$5,0),"")</f>
        <v>Nợ LP</v>
      </c>
    </row>
    <row r="279" spans="1:19" s="213" customFormat="1" ht="20.25" customHeight="1">
      <c r="A279" s="211">
        <v>271</v>
      </c>
      <c r="B279" s="240">
        <f>--SUBTOTAL(2,C$6:C279)</f>
        <v>271</v>
      </c>
      <c r="C279" s="214">
        <f>IF(ISNA(VLOOKUP($A279,DSSV!$A$7:$R$65536,IN_DTK!C$5,0))=FALSE,VLOOKUP($A279,DSSV!$A$7:$R$65536,IN_DTK!C$5,0),"")</f>
        <v>2021355517</v>
      </c>
      <c r="D279" s="243" t="str">
        <f>IF(ISNA(VLOOKUP($A279,DSSV!$A$7:$R$65536,IN_DTK!D$5,0))=FALSE,VLOOKUP($A279,DSSV!$A$7:$R$65536,IN_DTK!D$5,0),"")</f>
        <v>Võ Đăng</v>
      </c>
      <c r="E279" s="244" t="str">
        <f>IF(ISNA(VLOOKUP($A279,DSSV!$A$7:$R$65536,IN_DTK!E$5,0))=FALSE,VLOOKUP($A279,DSSV!$A$7:$R$65536,IN_DTK!E$5,0),"")</f>
        <v>Trung</v>
      </c>
      <c r="F279" s="249" t="str">
        <f>IF(ISNA(VLOOKUP($A279,DSSV!$A$7:$R$65536,IN_DTK!F$5,0))=FALSE,VLOOKUP($A279,DSSV!$A$7:$R$65536,IN_DTK!F$5,0),"")</f>
        <v>MTH 101 Y</v>
      </c>
      <c r="G279" s="249" t="str">
        <f>IF(ISNA(VLOOKUP($A279,DSSV!$A$7:$R$65536,IN_DTK!G$5,0))=FALSE,VLOOKUP($A279,DSSV!$A$7:$R$65536,IN_DTK!G$5,0),"")</f>
        <v>K20PSU-QTH</v>
      </c>
      <c r="H279" s="245">
        <f>IF(ISNA(VLOOKUP($A279,DSSV!$A$7:$R$65536,IN_DTK!H$5,0))=FALSE,IF(H$8&lt;&gt;0,VLOOKUP($A279,DSSV!$A$7:$R$65536,IN_DTK!H$5,0),""),"")</f>
        <v>0</v>
      </c>
      <c r="I279" s="245">
        <f>IF(ISNA(VLOOKUP($A279,DSSV!$A$7:$R$65536,IN_DTK!I$5,0))=FALSE,IF(I$8&lt;&gt;0,VLOOKUP($A279,DSSV!$A$7:$R$65536,IN_DTK!I$5,0),""),"")</f>
        <v>0</v>
      </c>
      <c r="J279" s="245">
        <f>IF(ISNA(VLOOKUP($A279,DSSV!$A$7:$R$65536,IN_DTK!J$5,0))=FALSE,IF(J$8&lt;&gt;0,VLOOKUP($A279,DSSV!$A$7:$R$65536,IN_DTK!J$5,0),""),"")</f>
        <v>0</v>
      </c>
      <c r="K279" s="245">
        <f>IF(ISNA(VLOOKUP($A279,DSSV!$A$7:$R$65536,IN_DTK!K$5,0))=FALSE,IF(K$8&lt;&gt;0,VLOOKUP($A279,DSSV!$A$7:$R$65536,IN_DTK!K$5,0),""),"")</f>
        <v>0</v>
      </c>
      <c r="L279" s="245">
        <f>IF(ISNA(VLOOKUP($A279,DSSV!$A$7:$R$65536,IN_DTK!L$5,0))=FALSE,IF(L$8&lt;&gt;0,VLOOKUP($A279,DSSV!$A$7:$R$65536,IN_DTK!L$5,0),""),"")</f>
        <v>0</v>
      </c>
      <c r="M279" s="245">
        <f>IF(ISNA(VLOOKUP($A279,DSSV!$A$7:$R$65536,IN_DTK!M$5,0))=FALSE,IF(M$8&lt;&gt;0,VLOOKUP($A279,DSSV!$A$7:$R$65536,IN_DTK!M$5,0),""),"")</f>
        <v>0</v>
      </c>
      <c r="N279" s="245">
        <f>IF(ISNA(VLOOKUP($A279,DSSV!$A$7:$R$65536,IN_DTK!N$5,0))=FALSE,IF(N$8&lt;&gt;0,VLOOKUP($A279,DSSV!$A$7:$R$65536,IN_DTK!N$5,0),""),"")</f>
        <v>0</v>
      </c>
      <c r="O279" s="245">
        <f>IF(ISNA(VLOOKUP($A279,DSSV!$A$7:$R$65536,IN_DTK!O$5,0))=FALSE,IF(O$8&lt;&gt;0,VLOOKUP($A279,DSSV!$A$7:$R$65536,IN_DTK!O$5,0),""),"")</f>
        <v>0</v>
      </c>
      <c r="P279" s="245">
        <f>IF(ISNA(VLOOKUP($A279,DSSV!$A$7:$R$65536,IN_DTK!P$5,0))=FALSE,IF(P$8&lt;&gt;0,VLOOKUP($A279,DSSV!$A$7:$R$65536,IN_DTK!P$5,0),""),"")</f>
        <v>0</v>
      </c>
      <c r="Q279" s="246">
        <f>IF(ISNA(VLOOKUP($A279,DSSV!$A$7:$R$65536,IN_DTK!Q$5,0))=FALSE,VLOOKUP($A279,DSSV!$A$7:$R$65536,IN_DTK!Q$5,0),"")</f>
        <v>0</v>
      </c>
      <c r="R279" s="237" t="str">
        <f>IF(ISNA(VLOOKUP($A279,DSSV!$A$7:$R$65536,IN_DTK!R$5,0))=FALSE,VLOOKUP($A279,DSSV!$A$7:$R$65536,IN_DTK!R$5,0),"")</f>
        <v>Không</v>
      </c>
      <c r="S279" s="247" t="str">
        <f>IF(ISNA(VLOOKUP($A279,DSSV!$A$7:$R$65536,IN_DTK!S$5,0))=FALSE,VLOOKUP($A279,DSSV!$A$7:$R$65536,IN_DTK!S$5,0),"")</f>
        <v>Nợ LP</v>
      </c>
    </row>
    <row r="280" spans="1:19" s="213" customFormat="1" ht="20.25" customHeight="1">
      <c r="A280" s="211">
        <v>272</v>
      </c>
      <c r="B280" s="240">
        <f>--SUBTOTAL(2,C$6:C280)</f>
        <v>272</v>
      </c>
      <c r="C280" s="214">
        <f>IF(ISNA(VLOOKUP($A280,DSSV!$A$7:$R$65536,IN_DTK!C$5,0))=FALSE,VLOOKUP($A280,DSSV!$A$7:$R$65536,IN_DTK!C$5,0),"")</f>
        <v>2021224905</v>
      </c>
      <c r="D280" s="243" t="str">
        <f>IF(ISNA(VLOOKUP($A280,DSSV!$A$7:$R$65536,IN_DTK!D$5,0))=FALSE,VLOOKUP($A280,DSSV!$A$7:$R$65536,IN_DTK!D$5,0),"")</f>
        <v>Võ Thanh</v>
      </c>
      <c r="E280" s="244" t="str">
        <f>IF(ISNA(VLOOKUP($A280,DSSV!$A$7:$R$65536,IN_DTK!E$5,0))=FALSE,VLOOKUP($A280,DSSV!$A$7:$R$65536,IN_DTK!E$5,0),"")</f>
        <v>Trung</v>
      </c>
      <c r="F280" s="249" t="str">
        <f>IF(ISNA(VLOOKUP($A280,DSSV!$A$7:$R$65536,IN_DTK!F$5,0))=FALSE,VLOOKUP($A280,DSSV!$A$7:$R$65536,IN_DTK!F$5,0),"")</f>
        <v>MTH 101 AA</v>
      </c>
      <c r="G280" s="249" t="str">
        <f>IF(ISNA(VLOOKUP($A280,DSSV!$A$7:$R$65536,IN_DTK!G$5,0))=FALSE,VLOOKUP($A280,DSSV!$A$7:$R$65536,IN_DTK!G$5,0),"")</f>
        <v>K20QTM</v>
      </c>
      <c r="H280" s="245">
        <f>IF(ISNA(VLOOKUP($A280,DSSV!$A$7:$R$65536,IN_DTK!H$5,0))=FALSE,IF(H$8&lt;&gt;0,VLOOKUP($A280,DSSV!$A$7:$R$65536,IN_DTK!H$5,0),""),"")</f>
        <v>0</v>
      </c>
      <c r="I280" s="245">
        <f>IF(ISNA(VLOOKUP($A280,DSSV!$A$7:$R$65536,IN_DTK!I$5,0))=FALSE,IF(I$8&lt;&gt;0,VLOOKUP($A280,DSSV!$A$7:$R$65536,IN_DTK!I$5,0),""),"")</f>
        <v>0</v>
      </c>
      <c r="J280" s="245">
        <f>IF(ISNA(VLOOKUP($A280,DSSV!$A$7:$R$65536,IN_DTK!J$5,0))=FALSE,IF(J$8&lt;&gt;0,VLOOKUP($A280,DSSV!$A$7:$R$65536,IN_DTK!J$5,0),""),"")</f>
        <v>0</v>
      </c>
      <c r="K280" s="245">
        <f>IF(ISNA(VLOOKUP($A280,DSSV!$A$7:$R$65536,IN_DTK!K$5,0))=FALSE,IF(K$8&lt;&gt;0,VLOOKUP($A280,DSSV!$A$7:$R$65536,IN_DTK!K$5,0),""),"")</f>
        <v>0</v>
      </c>
      <c r="L280" s="245">
        <f>IF(ISNA(VLOOKUP($A280,DSSV!$A$7:$R$65536,IN_DTK!L$5,0))=FALSE,IF(L$8&lt;&gt;0,VLOOKUP($A280,DSSV!$A$7:$R$65536,IN_DTK!L$5,0),""),"")</f>
        <v>0</v>
      </c>
      <c r="M280" s="245">
        <f>IF(ISNA(VLOOKUP($A280,DSSV!$A$7:$R$65536,IN_DTK!M$5,0))=FALSE,IF(M$8&lt;&gt;0,VLOOKUP($A280,DSSV!$A$7:$R$65536,IN_DTK!M$5,0),""),"")</f>
        <v>0</v>
      </c>
      <c r="N280" s="245">
        <f>IF(ISNA(VLOOKUP($A280,DSSV!$A$7:$R$65536,IN_DTK!N$5,0))=FALSE,IF(N$8&lt;&gt;0,VLOOKUP($A280,DSSV!$A$7:$R$65536,IN_DTK!N$5,0),""),"")</f>
        <v>0</v>
      </c>
      <c r="O280" s="245">
        <f>IF(ISNA(VLOOKUP($A280,DSSV!$A$7:$R$65536,IN_DTK!O$5,0))=FALSE,IF(O$8&lt;&gt;0,VLOOKUP($A280,DSSV!$A$7:$R$65536,IN_DTK!O$5,0),""),"")</f>
        <v>0</v>
      </c>
      <c r="P280" s="245">
        <f>IF(ISNA(VLOOKUP($A280,DSSV!$A$7:$R$65536,IN_DTK!P$5,0))=FALSE,IF(P$8&lt;&gt;0,VLOOKUP($A280,DSSV!$A$7:$R$65536,IN_DTK!P$5,0),""),"")</f>
        <v>0</v>
      </c>
      <c r="Q280" s="246">
        <f>IF(ISNA(VLOOKUP($A280,DSSV!$A$7:$R$65536,IN_DTK!Q$5,0))=FALSE,VLOOKUP($A280,DSSV!$A$7:$R$65536,IN_DTK!Q$5,0),"")</f>
        <v>0</v>
      </c>
      <c r="R280" s="237" t="str">
        <f>IF(ISNA(VLOOKUP($A280,DSSV!$A$7:$R$65536,IN_DTK!R$5,0))=FALSE,VLOOKUP($A280,DSSV!$A$7:$R$65536,IN_DTK!R$5,0),"")</f>
        <v>Không</v>
      </c>
      <c r="S280" s="247">
        <f>IF(ISNA(VLOOKUP($A280,DSSV!$A$7:$R$65536,IN_DTK!S$5,0))=FALSE,VLOOKUP($A280,DSSV!$A$7:$R$65536,IN_DTK!S$5,0),"")</f>
        <v>0</v>
      </c>
    </row>
    <row r="281" spans="1:19" s="213" customFormat="1" ht="20.25" customHeight="1">
      <c r="A281" s="211">
        <v>273</v>
      </c>
      <c r="B281" s="240">
        <f>--SUBTOTAL(2,C$6:C281)</f>
        <v>273</v>
      </c>
      <c r="C281" s="214">
        <f>IF(ISNA(VLOOKUP($A281,DSSV!$A$7:$R$65536,IN_DTK!C$5,0))=FALSE,VLOOKUP($A281,DSSV!$A$7:$R$65536,IN_DTK!C$5,0),"")</f>
        <v>2021144387</v>
      </c>
      <c r="D281" s="243" t="str">
        <f>IF(ISNA(VLOOKUP($A281,DSSV!$A$7:$R$65536,IN_DTK!D$5,0))=FALSE,VLOOKUP($A281,DSSV!$A$7:$R$65536,IN_DTK!D$5,0),"")</f>
        <v>Kim Trần Minh</v>
      </c>
      <c r="E281" s="244" t="str">
        <f>IF(ISNA(VLOOKUP($A281,DSSV!$A$7:$R$65536,IN_DTK!E$5,0))=FALSE,VLOOKUP($A281,DSSV!$A$7:$R$65536,IN_DTK!E$5,0),"")</f>
        <v>Tuân</v>
      </c>
      <c r="F281" s="249" t="str">
        <f>IF(ISNA(VLOOKUP($A281,DSSV!$A$7:$R$65536,IN_DTK!F$5,0))=FALSE,VLOOKUP($A281,DSSV!$A$7:$R$65536,IN_DTK!F$5,0),"")</f>
        <v>MTH 101 A</v>
      </c>
      <c r="G281" s="249" t="str">
        <f>IF(ISNA(VLOOKUP($A281,DSSV!$A$7:$R$65536,IN_DTK!G$5,0))=FALSE,VLOOKUP($A281,DSSV!$A$7:$R$65536,IN_DTK!G$5,0),"")</f>
        <v>K20CMU-TTT</v>
      </c>
      <c r="H281" s="245">
        <f>IF(ISNA(VLOOKUP($A281,DSSV!$A$7:$R$65536,IN_DTK!H$5,0))=FALSE,IF(H$8&lt;&gt;0,VLOOKUP($A281,DSSV!$A$7:$R$65536,IN_DTK!H$5,0),""),"")</f>
        <v>0</v>
      </c>
      <c r="I281" s="245">
        <f>IF(ISNA(VLOOKUP($A281,DSSV!$A$7:$R$65536,IN_DTK!I$5,0))=FALSE,IF(I$8&lt;&gt;0,VLOOKUP($A281,DSSV!$A$7:$R$65536,IN_DTK!I$5,0),""),"")</f>
        <v>0</v>
      </c>
      <c r="J281" s="245">
        <f>IF(ISNA(VLOOKUP($A281,DSSV!$A$7:$R$65536,IN_DTK!J$5,0))=FALSE,IF(J$8&lt;&gt;0,VLOOKUP($A281,DSSV!$A$7:$R$65536,IN_DTK!J$5,0),""),"")</f>
        <v>0</v>
      </c>
      <c r="K281" s="245">
        <f>IF(ISNA(VLOOKUP($A281,DSSV!$A$7:$R$65536,IN_DTK!K$5,0))=FALSE,IF(K$8&lt;&gt;0,VLOOKUP($A281,DSSV!$A$7:$R$65536,IN_DTK!K$5,0),""),"")</f>
        <v>0</v>
      </c>
      <c r="L281" s="245">
        <f>IF(ISNA(VLOOKUP($A281,DSSV!$A$7:$R$65536,IN_DTK!L$5,0))=FALSE,IF(L$8&lt;&gt;0,VLOOKUP($A281,DSSV!$A$7:$R$65536,IN_DTK!L$5,0),""),"")</f>
        <v>0</v>
      </c>
      <c r="M281" s="245">
        <f>IF(ISNA(VLOOKUP($A281,DSSV!$A$7:$R$65536,IN_DTK!M$5,0))=FALSE,IF(M$8&lt;&gt;0,VLOOKUP($A281,DSSV!$A$7:$R$65536,IN_DTK!M$5,0),""),"")</f>
        <v>0</v>
      </c>
      <c r="N281" s="245">
        <f>IF(ISNA(VLOOKUP($A281,DSSV!$A$7:$R$65536,IN_DTK!N$5,0))=FALSE,IF(N$8&lt;&gt;0,VLOOKUP($A281,DSSV!$A$7:$R$65536,IN_DTK!N$5,0),""),"")</f>
        <v>0</v>
      </c>
      <c r="O281" s="245">
        <f>IF(ISNA(VLOOKUP($A281,DSSV!$A$7:$R$65536,IN_DTK!O$5,0))=FALSE,IF(O$8&lt;&gt;0,VLOOKUP($A281,DSSV!$A$7:$R$65536,IN_DTK!O$5,0),""),"")</f>
        <v>0</v>
      </c>
      <c r="P281" s="245">
        <f>IF(ISNA(VLOOKUP($A281,DSSV!$A$7:$R$65536,IN_DTK!P$5,0))=FALSE,IF(P$8&lt;&gt;0,VLOOKUP($A281,DSSV!$A$7:$R$65536,IN_DTK!P$5,0),""),"")</f>
        <v>0</v>
      </c>
      <c r="Q281" s="246">
        <f>IF(ISNA(VLOOKUP($A281,DSSV!$A$7:$R$65536,IN_DTK!Q$5,0))=FALSE,VLOOKUP($A281,DSSV!$A$7:$R$65536,IN_DTK!Q$5,0),"")</f>
        <v>0</v>
      </c>
      <c r="R281" s="237" t="str">
        <f>IF(ISNA(VLOOKUP($A281,DSSV!$A$7:$R$65536,IN_DTK!R$5,0))=FALSE,VLOOKUP($A281,DSSV!$A$7:$R$65536,IN_DTK!R$5,0),"")</f>
        <v>Không</v>
      </c>
      <c r="S281" s="247" t="str">
        <f>IF(ISNA(VLOOKUP($A281,DSSV!$A$7:$R$65536,IN_DTK!S$5,0))=FALSE,VLOOKUP($A281,DSSV!$A$7:$R$65536,IN_DTK!S$5,0),"")</f>
        <v>Nợ LP</v>
      </c>
    </row>
    <row r="282" spans="1:19" s="213" customFormat="1" ht="20.25" customHeight="1">
      <c r="A282" s="211">
        <v>274</v>
      </c>
      <c r="B282" s="240">
        <f>--SUBTOTAL(2,C$6:C282)</f>
        <v>274</v>
      </c>
      <c r="C282" s="214">
        <f>IF(ISNA(VLOOKUP($A282,DSSV!$A$7:$R$65536,IN_DTK!C$5,0))=FALSE,VLOOKUP($A282,DSSV!$A$7:$R$65536,IN_DTK!C$5,0),"")</f>
        <v>2021143598</v>
      </c>
      <c r="D282" s="243" t="str">
        <f>IF(ISNA(VLOOKUP($A282,DSSV!$A$7:$R$65536,IN_DTK!D$5,0))=FALSE,VLOOKUP($A282,DSSV!$A$7:$R$65536,IN_DTK!D$5,0),"")</f>
        <v>Trần Duy</v>
      </c>
      <c r="E282" s="244" t="str">
        <f>IF(ISNA(VLOOKUP($A282,DSSV!$A$7:$R$65536,IN_DTK!E$5,0))=FALSE,VLOOKUP($A282,DSSV!$A$7:$R$65536,IN_DTK!E$5,0),"")</f>
        <v>Tuệ</v>
      </c>
      <c r="F282" s="249" t="str">
        <f>IF(ISNA(VLOOKUP($A282,DSSV!$A$7:$R$65536,IN_DTK!F$5,0))=FALSE,VLOOKUP($A282,DSSV!$A$7:$R$65536,IN_DTK!F$5,0),"")</f>
        <v>MTH 101 A</v>
      </c>
      <c r="G282" s="249" t="str">
        <f>IF(ISNA(VLOOKUP($A282,DSSV!$A$7:$R$65536,IN_DTK!G$5,0))=FALSE,VLOOKUP($A282,DSSV!$A$7:$R$65536,IN_DTK!G$5,0),"")</f>
        <v>K20CMU-TTT</v>
      </c>
      <c r="H282" s="245">
        <f>IF(ISNA(VLOOKUP($A282,DSSV!$A$7:$R$65536,IN_DTK!H$5,0))=FALSE,IF(H$8&lt;&gt;0,VLOOKUP($A282,DSSV!$A$7:$R$65536,IN_DTK!H$5,0),""),"")</f>
        <v>0</v>
      </c>
      <c r="I282" s="245">
        <f>IF(ISNA(VLOOKUP($A282,DSSV!$A$7:$R$65536,IN_DTK!I$5,0))=FALSE,IF(I$8&lt;&gt;0,VLOOKUP($A282,DSSV!$A$7:$R$65536,IN_DTK!I$5,0),""),"")</f>
        <v>0</v>
      </c>
      <c r="J282" s="245">
        <f>IF(ISNA(VLOOKUP($A282,DSSV!$A$7:$R$65536,IN_DTK!J$5,0))=FALSE,IF(J$8&lt;&gt;0,VLOOKUP($A282,DSSV!$A$7:$R$65536,IN_DTK!J$5,0),""),"")</f>
        <v>0</v>
      </c>
      <c r="K282" s="245">
        <f>IF(ISNA(VLOOKUP($A282,DSSV!$A$7:$R$65536,IN_DTK!K$5,0))=FALSE,IF(K$8&lt;&gt;0,VLOOKUP($A282,DSSV!$A$7:$R$65536,IN_DTK!K$5,0),""),"")</f>
        <v>0</v>
      </c>
      <c r="L282" s="245">
        <f>IF(ISNA(VLOOKUP($A282,DSSV!$A$7:$R$65536,IN_DTK!L$5,0))=FALSE,IF(L$8&lt;&gt;0,VLOOKUP($A282,DSSV!$A$7:$R$65536,IN_DTK!L$5,0),""),"")</f>
        <v>0</v>
      </c>
      <c r="M282" s="245">
        <f>IF(ISNA(VLOOKUP($A282,DSSV!$A$7:$R$65536,IN_DTK!M$5,0))=FALSE,IF(M$8&lt;&gt;0,VLOOKUP($A282,DSSV!$A$7:$R$65536,IN_DTK!M$5,0),""),"")</f>
        <v>0</v>
      </c>
      <c r="N282" s="245">
        <f>IF(ISNA(VLOOKUP($A282,DSSV!$A$7:$R$65536,IN_DTK!N$5,0))=FALSE,IF(N$8&lt;&gt;0,VLOOKUP($A282,DSSV!$A$7:$R$65536,IN_DTK!N$5,0),""),"")</f>
        <v>0</v>
      </c>
      <c r="O282" s="245">
        <f>IF(ISNA(VLOOKUP($A282,DSSV!$A$7:$R$65536,IN_DTK!O$5,0))=FALSE,IF(O$8&lt;&gt;0,VLOOKUP($A282,DSSV!$A$7:$R$65536,IN_DTK!O$5,0),""),"")</f>
        <v>0</v>
      </c>
      <c r="P282" s="245">
        <f>IF(ISNA(VLOOKUP($A282,DSSV!$A$7:$R$65536,IN_DTK!P$5,0))=FALSE,IF(P$8&lt;&gt;0,VLOOKUP($A282,DSSV!$A$7:$R$65536,IN_DTK!P$5,0),""),"")</f>
        <v>0</v>
      </c>
      <c r="Q282" s="246">
        <f>IF(ISNA(VLOOKUP($A282,DSSV!$A$7:$R$65536,IN_DTK!Q$5,0))=FALSE,VLOOKUP($A282,DSSV!$A$7:$R$65536,IN_DTK!Q$5,0),"")</f>
        <v>0</v>
      </c>
      <c r="R282" s="237" t="str">
        <f>IF(ISNA(VLOOKUP($A282,DSSV!$A$7:$R$65536,IN_DTK!R$5,0))=FALSE,VLOOKUP($A282,DSSV!$A$7:$R$65536,IN_DTK!R$5,0),"")</f>
        <v>Không</v>
      </c>
      <c r="S282" s="247">
        <f>IF(ISNA(VLOOKUP($A282,DSSV!$A$7:$R$65536,IN_DTK!S$5,0))=FALSE,VLOOKUP($A282,DSSV!$A$7:$R$65536,IN_DTK!S$5,0),"")</f>
        <v>0</v>
      </c>
    </row>
    <row r="283" spans="1:19" s="213" customFormat="1" ht="20.25" customHeight="1">
      <c r="A283" s="211">
        <v>275</v>
      </c>
      <c r="B283" s="240">
        <f>--SUBTOTAL(2,C$6:C283)</f>
        <v>275</v>
      </c>
      <c r="C283" s="214">
        <f>IF(ISNA(VLOOKUP($A283,DSSV!$A$7:$R$65536,IN_DTK!C$5,0))=FALSE,VLOOKUP($A283,DSSV!$A$7:$R$65536,IN_DTK!C$5,0),"")</f>
        <v>2021714918</v>
      </c>
      <c r="D283" s="243" t="str">
        <f>IF(ISNA(VLOOKUP($A283,DSSV!$A$7:$R$65536,IN_DTK!D$5,0))=FALSE,VLOOKUP($A283,DSSV!$A$7:$R$65536,IN_DTK!D$5,0),"")</f>
        <v>Huỳnh Mạnh</v>
      </c>
      <c r="E283" s="244" t="str">
        <f>IF(ISNA(VLOOKUP($A283,DSSV!$A$7:$R$65536,IN_DTK!E$5,0))=FALSE,VLOOKUP($A283,DSSV!$A$7:$R$65536,IN_DTK!E$5,0),"")</f>
        <v>Tùng</v>
      </c>
      <c r="F283" s="249" t="str">
        <f>IF(ISNA(VLOOKUP($A283,DSSV!$A$7:$R$65536,IN_DTK!F$5,0))=FALSE,VLOOKUP($A283,DSSV!$A$7:$R$65536,IN_DTK!F$5,0),"")</f>
        <v>MTH 101 W</v>
      </c>
      <c r="G283" s="249" t="str">
        <f>IF(ISNA(VLOOKUP($A283,DSSV!$A$7:$R$65536,IN_DTK!G$5,0))=FALSE,VLOOKUP($A283,DSSV!$A$7:$R$65536,IN_DTK!G$5,0),"")</f>
        <v>K20PSU-DLK</v>
      </c>
      <c r="H283" s="245">
        <f>IF(ISNA(VLOOKUP($A283,DSSV!$A$7:$R$65536,IN_DTK!H$5,0))=FALSE,IF(H$8&lt;&gt;0,VLOOKUP($A283,DSSV!$A$7:$R$65536,IN_DTK!H$5,0),""),"")</f>
        <v>0</v>
      </c>
      <c r="I283" s="245">
        <f>IF(ISNA(VLOOKUP($A283,DSSV!$A$7:$R$65536,IN_DTK!I$5,0))=FALSE,IF(I$8&lt;&gt;0,VLOOKUP($A283,DSSV!$A$7:$R$65536,IN_DTK!I$5,0),""),"")</f>
        <v>0</v>
      </c>
      <c r="J283" s="245">
        <f>IF(ISNA(VLOOKUP($A283,DSSV!$A$7:$R$65536,IN_DTK!J$5,0))=FALSE,IF(J$8&lt;&gt;0,VLOOKUP($A283,DSSV!$A$7:$R$65536,IN_DTK!J$5,0),""),"")</f>
        <v>0</v>
      </c>
      <c r="K283" s="245">
        <f>IF(ISNA(VLOOKUP($A283,DSSV!$A$7:$R$65536,IN_DTK!K$5,0))=FALSE,IF(K$8&lt;&gt;0,VLOOKUP($A283,DSSV!$A$7:$R$65536,IN_DTK!K$5,0),""),"")</f>
        <v>0</v>
      </c>
      <c r="L283" s="245">
        <f>IF(ISNA(VLOOKUP($A283,DSSV!$A$7:$R$65536,IN_DTK!L$5,0))=FALSE,IF(L$8&lt;&gt;0,VLOOKUP($A283,DSSV!$A$7:$R$65536,IN_DTK!L$5,0),""),"")</f>
        <v>0</v>
      </c>
      <c r="M283" s="245">
        <f>IF(ISNA(VLOOKUP($A283,DSSV!$A$7:$R$65536,IN_DTK!M$5,0))=FALSE,IF(M$8&lt;&gt;0,VLOOKUP($A283,DSSV!$A$7:$R$65536,IN_DTK!M$5,0),""),"")</f>
        <v>0</v>
      </c>
      <c r="N283" s="245">
        <f>IF(ISNA(VLOOKUP($A283,DSSV!$A$7:$R$65536,IN_DTK!N$5,0))=FALSE,IF(N$8&lt;&gt;0,VLOOKUP($A283,DSSV!$A$7:$R$65536,IN_DTK!N$5,0),""),"")</f>
        <v>0</v>
      </c>
      <c r="O283" s="245">
        <f>IF(ISNA(VLOOKUP($A283,DSSV!$A$7:$R$65536,IN_DTK!O$5,0))=FALSE,IF(O$8&lt;&gt;0,VLOOKUP($A283,DSSV!$A$7:$R$65536,IN_DTK!O$5,0),""),"")</f>
        <v>0</v>
      </c>
      <c r="P283" s="245">
        <f>IF(ISNA(VLOOKUP($A283,DSSV!$A$7:$R$65536,IN_DTK!P$5,0))=FALSE,IF(P$8&lt;&gt;0,VLOOKUP($A283,DSSV!$A$7:$R$65536,IN_DTK!P$5,0),""),"")</f>
        <v>0</v>
      </c>
      <c r="Q283" s="246">
        <f>IF(ISNA(VLOOKUP($A283,DSSV!$A$7:$R$65536,IN_DTK!Q$5,0))=FALSE,VLOOKUP($A283,DSSV!$A$7:$R$65536,IN_DTK!Q$5,0),"")</f>
        <v>0</v>
      </c>
      <c r="R283" s="237" t="str">
        <f>IF(ISNA(VLOOKUP($A283,DSSV!$A$7:$R$65536,IN_DTK!R$5,0))=FALSE,VLOOKUP($A283,DSSV!$A$7:$R$65536,IN_DTK!R$5,0),"")</f>
        <v>Không</v>
      </c>
      <c r="S283" s="247" t="str">
        <f>IF(ISNA(VLOOKUP($A283,DSSV!$A$7:$R$65536,IN_DTK!S$5,0))=FALSE,VLOOKUP($A283,DSSV!$A$7:$R$65536,IN_DTK!S$5,0),"")</f>
        <v>Nợ LP, HP</v>
      </c>
    </row>
    <row r="284" spans="1:19" s="213" customFormat="1" ht="20.25" customHeight="1">
      <c r="A284" s="211">
        <v>276</v>
      </c>
      <c r="B284" s="240">
        <f>--SUBTOTAL(2,C$6:C284)</f>
        <v>276</v>
      </c>
      <c r="C284" s="214">
        <f>IF(ISNA(VLOOKUP($A284,DSSV!$A$7:$R$65536,IN_DTK!C$5,0))=FALSE,VLOOKUP($A284,DSSV!$A$7:$R$65536,IN_DTK!C$5,0),"")</f>
        <v>1911717291</v>
      </c>
      <c r="D284" s="243" t="str">
        <f>IF(ISNA(VLOOKUP($A284,DSSV!$A$7:$R$65536,IN_DTK!D$5,0))=FALSE,VLOOKUP($A284,DSSV!$A$7:$R$65536,IN_DTK!D$5,0),"")</f>
        <v>Dư Viễn</v>
      </c>
      <c r="E284" s="244" t="str">
        <f>IF(ISNA(VLOOKUP($A284,DSSV!$A$7:$R$65536,IN_DTK!E$5,0))=FALSE,VLOOKUP($A284,DSSV!$A$7:$R$65536,IN_DTK!E$5,0),"")</f>
        <v>Tường</v>
      </c>
      <c r="F284" s="249" t="str">
        <f>IF(ISNA(VLOOKUP($A284,DSSV!$A$7:$R$65536,IN_DTK!F$5,0))=FALSE,VLOOKUP($A284,DSSV!$A$7:$R$65536,IN_DTK!F$5,0),"")</f>
        <v>MTH 101 AI</v>
      </c>
      <c r="G284" s="249" t="str">
        <f>IF(ISNA(VLOOKUP($A284,DSSV!$A$7:$R$65536,IN_DTK!G$5,0))=FALSE,VLOOKUP($A284,DSSV!$A$7:$R$65536,IN_DTK!G$5,0),"")</f>
        <v>K20DLK</v>
      </c>
      <c r="H284" s="245">
        <f>IF(ISNA(VLOOKUP($A284,DSSV!$A$7:$R$65536,IN_DTK!H$5,0))=FALSE,IF(H$8&lt;&gt;0,VLOOKUP($A284,DSSV!$A$7:$R$65536,IN_DTK!H$5,0),""),"")</f>
        <v>0</v>
      </c>
      <c r="I284" s="245">
        <f>IF(ISNA(VLOOKUP($A284,DSSV!$A$7:$R$65536,IN_DTK!I$5,0))=FALSE,IF(I$8&lt;&gt;0,VLOOKUP($A284,DSSV!$A$7:$R$65536,IN_DTK!I$5,0),""),"")</f>
        <v>0</v>
      </c>
      <c r="J284" s="245">
        <f>IF(ISNA(VLOOKUP($A284,DSSV!$A$7:$R$65536,IN_DTK!J$5,0))=FALSE,IF(J$8&lt;&gt;0,VLOOKUP($A284,DSSV!$A$7:$R$65536,IN_DTK!J$5,0),""),"")</f>
        <v>0</v>
      </c>
      <c r="K284" s="245">
        <f>IF(ISNA(VLOOKUP($A284,DSSV!$A$7:$R$65536,IN_DTK!K$5,0))=FALSE,IF(K$8&lt;&gt;0,VLOOKUP($A284,DSSV!$A$7:$R$65536,IN_DTK!K$5,0),""),"")</f>
        <v>0</v>
      </c>
      <c r="L284" s="245">
        <f>IF(ISNA(VLOOKUP($A284,DSSV!$A$7:$R$65536,IN_DTK!L$5,0))=FALSE,IF(L$8&lt;&gt;0,VLOOKUP($A284,DSSV!$A$7:$R$65536,IN_DTK!L$5,0),""),"")</f>
        <v>0</v>
      </c>
      <c r="M284" s="245">
        <f>IF(ISNA(VLOOKUP($A284,DSSV!$A$7:$R$65536,IN_DTK!M$5,0))=FALSE,IF(M$8&lt;&gt;0,VLOOKUP($A284,DSSV!$A$7:$R$65536,IN_DTK!M$5,0),""),"")</f>
        <v>0</v>
      </c>
      <c r="N284" s="245">
        <f>IF(ISNA(VLOOKUP($A284,DSSV!$A$7:$R$65536,IN_DTK!N$5,0))=FALSE,IF(N$8&lt;&gt;0,VLOOKUP($A284,DSSV!$A$7:$R$65536,IN_DTK!N$5,0),""),"")</f>
        <v>0</v>
      </c>
      <c r="O284" s="245">
        <f>IF(ISNA(VLOOKUP($A284,DSSV!$A$7:$R$65536,IN_DTK!O$5,0))=FALSE,IF(O$8&lt;&gt;0,VLOOKUP($A284,DSSV!$A$7:$R$65536,IN_DTK!O$5,0),""),"")</f>
        <v>0</v>
      </c>
      <c r="P284" s="245">
        <f>IF(ISNA(VLOOKUP($A284,DSSV!$A$7:$R$65536,IN_DTK!P$5,0))=FALSE,IF(P$8&lt;&gt;0,VLOOKUP($A284,DSSV!$A$7:$R$65536,IN_DTK!P$5,0),""),"")</f>
        <v>0</v>
      </c>
      <c r="Q284" s="246">
        <f>IF(ISNA(VLOOKUP($A284,DSSV!$A$7:$R$65536,IN_DTK!Q$5,0))=FALSE,VLOOKUP($A284,DSSV!$A$7:$R$65536,IN_DTK!Q$5,0),"")</f>
        <v>0</v>
      </c>
      <c r="R284" s="237" t="str">
        <f>IF(ISNA(VLOOKUP($A284,DSSV!$A$7:$R$65536,IN_DTK!R$5,0))=FALSE,VLOOKUP($A284,DSSV!$A$7:$R$65536,IN_DTK!R$5,0),"")</f>
        <v>Không</v>
      </c>
      <c r="S284" s="247" t="str">
        <f>IF(ISNA(VLOOKUP($A284,DSSV!$A$7:$R$65536,IN_DTK!S$5,0))=FALSE,VLOOKUP($A284,DSSV!$A$7:$R$65536,IN_DTK!S$5,0),"")</f>
        <v>Nợ LP</v>
      </c>
    </row>
    <row r="285" spans="1:19" s="213" customFormat="1" ht="20.25" customHeight="1">
      <c r="A285" s="211">
        <v>277</v>
      </c>
      <c r="B285" s="240">
        <f>--SUBTOTAL(2,C$6:C285)</f>
        <v>277</v>
      </c>
      <c r="C285" s="214">
        <f>IF(ISNA(VLOOKUP($A285,DSSV!$A$7:$R$65536,IN_DTK!C$5,0))=FALSE,VLOOKUP($A285,DSSV!$A$7:$R$65536,IN_DTK!C$5,0),"")</f>
        <v>2020236681</v>
      </c>
      <c r="D285" s="243" t="str">
        <f>IF(ISNA(VLOOKUP($A285,DSSV!$A$7:$R$65536,IN_DTK!D$5,0))=FALSE,VLOOKUP($A285,DSSV!$A$7:$R$65536,IN_DTK!D$5,0),"")</f>
        <v>Hứa Nhuận</v>
      </c>
      <c r="E285" s="244" t="str">
        <f>IF(ISNA(VLOOKUP($A285,DSSV!$A$7:$R$65536,IN_DTK!E$5,0))=FALSE,VLOOKUP($A285,DSSV!$A$7:$R$65536,IN_DTK!E$5,0),"")</f>
        <v>Tuyên</v>
      </c>
      <c r="F285" s="249" t="str">
        <f>IF(ISNA(VLOOKUP($A285,DSSV!$A$7:$R$65536,IN_DTK!F$5,0))=FALSE,VLOOKUP($A285,DSSV!$A$7:$R$65536,IN_DTK!F$5,0),"")</f>
        <v>MTH 101 AG</v>
      </c>
      <c r="G285" s="249" t="str">
        <f>IF(ISNA(VLOOKUP($A285,DSSV!$A$7:$R$65536,IN_DTK!G$5,0))=FALSE,VLOOKUP($A285,DSSV!$A$7:$R$65536,IN_DTK!G$5,0),"")</f>
        <v>K20QTC</v>
      </c>
      <c r="H285" s="245">
        <f>IF(ISNA(VLOOKUP($A285,DSSV!$A$7:$R$65536,IN_DTK!H$5,0))=FALSE,IF(H$8&lt;&gt;0,VLOOKUP($A285,DSSV!$A$7:$R$65536,IN_DTK!H$5,0),""),"")</f>
        <v>0</v>
      </c>
      <c r="I285" s="245">
        <f>IF(ISNA(VLOOKUP($A285,DSSV!$A$7:$R$65536,IN_DTK!I$5,0))=FALSE,IF(I$8&lt;&gt;0,VLOOKUP($A285,DSSV!$A$7:$R$65536,IN_DTK!I$5,0),""),"")</f>
        <v>0</v>
      </c>
      <c r="J285" s="245">
        <f>IF(ISNA(VLOOKUP($A285,DSSV!$A$7:$R$65536,IN_DTK!J$5,0))=FALSE,IF(J$8&lt;&gt;0,VLOOKUP($A285,DSSV!$A$7:$R$65536,IN_DTK!J$5,0),""),"")</f>
        <v>0</v>
      </c>
      <c r="K285" s="245">
        <f>IF(ISNA(VLOOKUP($A285,DSSV!$A$7:$R$65536,IN_DTK!K$5,0))=FALSE,IF(K$8&lt;&gt;0,VLOOKUP($A285,DSSV!$A$7:$R$65536,IN_DTK!K$5,0),""),"")</f>
        <v>0</v>
      </c>
      <c r="L285" s="245">
        <f>IF(ISNA(VLOOKUP($A285,DSSV!$A$7:$R$65536,IN_DTK!L$5,0))=FALSE,IF(L$8&lt;&gt;0,VLOOKUP($A285,DSSV!$A$7:$R$65536,IN_DTK!L$5,0),""),"")</f>
        <v>0</v>
      </c>
      <c r="M285" s="245">
        <f>IF(ISNA(VLOOKUP($A285,DSSV!$A$7:$R$65536,IN_DTK!M$5,0))=FALSE,IF(M$8&lt;&gt;0,VLOOKUP($A285,DSSV!$A$7:$R$65536,IN_DTK!M$5,0),""),"")</f>
        <v>0</v>
      </c>
      <c r="N285" s="245">
        <f>IF(ISNA(VLOOKUP($A285,DSSV!$A$7:$R$65536,IN_DTK!N$5,0))=FALSE,IF(N$8&lt;&gt;0,VLOOKUP($A285,DSSV!$A$7:$R$65536,IN_DTK!N$5,0),""),"")</f>
        <v>0</v>
      </c>
      <c r="O285" s="245">
        <f>IF(ISNA(VLOOKUP($A285,DSSV!$A$7:$R$65536,IN_DTK!O$5,0))=FALSE,IF(O$8&lt;&gt;0,VLOOKUP($A285,DSSV!$A$7:$R$65536,IN_DTK!O$5,0),""),"")</f>
        <v>0</v>
      </c>
      <c r="P285" s="245">
        <f>IF(ISNA(VLOOKUP($A285,DSSV!$A$7:$R$65536,IN_DTK!P$5,0))=FALSE,IF(P$8&lt;&gt;0,VLOOKUP($A285,DSSV!$A$7:$R$65536,IN_DTK!P$5,0),""),"")</f>
        <v>0</v>
      </c>
      <c r="Q285" s="246">
        <f>IF(ISNA(VLOOKUP($A285,DSSV!$A$7:$R$65536,IN_DTK!Q$5,0))=FALSE,VLOOKUP($A285,DSSV!$A$7:$R$65536,IN_DTK!Q$5,0),"")</f>
        <v>0</v>
      </c>
      <c r="R285" s="237" t="str">
        <f>IF(ISNA(VLOOKUP($A285,DSSV!$A$7:$R$65536,IN_DTK!R$5,0))=FALSE,VLOOKUP($A285,DSSV!$A$7:$R$65536,IN_DTK!R$5,0),"")</f>
        <v>Không</v>
      </c>
      <c r="S285" s="247" t="str">
        <f>IF(ISNA(VLOOKUP($A285,DSSV!$A$7:$R$65536,IN_DTK!S$5,0))=FALSE,VLOOKUP($A285,DSSV!$A$7:$R$65536,IN_DTK!S$5,0),"")</f>
        <v>Nợ LP</v>
      </c>
    </row>
    <row r="286" spans="1:19" s="213" customFormat="1" ht="20.25" customHeight="1">
      <c r="A286" s="211">
        <v>278</v>
      </c>
      <c r="B286" s="240">
        <f>--SUBTOTAL(2,C$6:C286)</f>
        <v>278</v>
      </c>
      <c r="C286" s="214">
        <f>IF(ISNA(VLOOKUP($A286,DSSV!$A$7:$R$65536,IN_DTK!C$5,0))=FALSE,VLOOKUP($A286,DSSV!$A$7:$R$65536,IN_DTK!C$5,0),"")</f>
        <v>2020253880</v>
      </c>
      <c r="D286" s="243" t="str">
        <f>IF(ISNA(VLOOKUP($A286,DSSV!$A$7:$R$65536,IN_DTK!D$5,0))=FALSE,VLOOKUP($A286,DSSV!$A$7:$R$65536,IN_DTK!D$5,0),"")</f>
        <v>Lê Nguyễn Thanh</v>
      </c>
      <c r="E286" s="244" t="str">
        <f>IF(ISNA(VLOOKUP($A286,DSSV!$A$7:$R$65536,IN_DTK!E$5,0))=FALSE,VLOOKUP($A286,DSSV!$A$7:$R$65536,IN_DTK!E$5,0),"")</f>
        <v>Tuyền</v>
      </c>
      <c r="F286" s="249" t="str">
        <f>IF(ISNA(VLOOKUP($A286,DSSV!$A$7:$R$65536,IN_DTK!F$5,0))=FALSE,VLOOKUP($A286,DSSV!$A$7:$R$65536,IN_DTK!F$5,0),"")</f>
        <v>MTH 101 A</v>
      </c>
      <c r="G286" s="249" t="str">
        <f>IF(ISNA(VLOOKUP($A286,DSSV!$A$7:$R$65536,IN_DTK!G$5,0))=FALSE,VLOOKUP($A286,DSSV!$A$7:$R$65536,IN_DTK!G$5,0),"")</f>
        <v>K20PSU-KKT</v>
      </c>
      <c r="H286" s="245">
        <f>IF(ISNA(VLOOKUP($A286,DSSV!$A$7:$R$65536,IN_DTK!H$5,0))=FALSE,IF(H$8&lt;&gt;0,VLOOKUP($A286,DSSV!$A$7:$R$65536,IN_DTK!H$5,0),""),"")</f>
        <v>0</v>
      </c>
      <c r="I286" s="245">
        <f>IF(ISNA(VLOOKUP($A286,DSSV!$A$7:$R$65536,IN_DTK!I$5,0))=FALSE,IF(I$8&lt;&gt;0,VLOOKUP($A286,DSSV!$A$7:$R$65536,IN_DTK!I$5,0),""),"")</f>
        <v>0</v>
      </c>
      <c r="J286" s="245">
        <f>IF(ISNA(VLOOKUP($A286,DSSV!$A$7:$R$65536,IN_DTK!J$5,0))=FALSE,IF(J$8&lt;&gt;0,VLOOKUP($A286,DSSV!$A$7:$R$65536,IN_DTK!J$5,0),""),"")</f>
        <v>0</v>
      </c>
      <c r="K286" s="245">
        <f>IF(ISNA(VLOOKUP($A286,DSSV!$A$7:$R$65536,IN_DTK!K$5,0))=FALSE,IF(K$8&lt;&gt;0,VLOOKUP($A286,DSSV!$A$7:$R$65536,IN_DTK!K$5,0),""),"")</f>
        <v>0</v>
      </c>
      <c r="L286" s="245">
        <f>IF(ISNA(VLOOKUP($A286,DSSV!$A$7:$R$65536,IN_DTK!L$5,0))=FALSE,IF(L$8&lt;&gt;0,VLOOKUP($A286,DSSV!$A$7:$R$65536,IN_DTK!L$5,0),""),"")</f>
        <v>0</v>
      </c>
      <c r="M286" s="245">
        <f>IF(ISNA(VLOOKUP($A286,DSSV!$A$7:$R$65536,IN_DTK!M$5,0))=FALSE,IF(M$8&lt;&gt;0,VLOOKUP($A286,DSSV!$A$7:$R$65536,IN_DTK!M$5,0),""),"")</f>
        <v>0</v>
      </c>
      <c r="N286" s="245">
        <f>IF(ISNA(VLOOKUP($A286,DSSV!$A$7:$R$65536,IN_DTK!N$5,0))=FALSE,IF(N$8&lt;&gt;0,VLOOKUP($A286,DSSV!$A$7:$R$65536,IN_DTK!N$5,0),""),"")</f>
        <v>0</v>
      </c>
      <c r="O286" s="245">
        <f>IF(ISNA(VLOOKUP($A286,DSSV!$A$7:$R$65536,IN_DTK!O$5,0))=FALSE,IF(O$8&lt;&gt;0,VLOOKUP($A286,DSSV!$A$7:$R$65536,IN_DTK!O$5,0),""),"")</f>
        <v>0</v>
      </c>
      <c r="P286" s="245">
        <f>IF(ISNA(VLOOKUP($A286,DSSV!$A$7:$R$65536,IN_DTK!P$5,0))=FALSE,IF(P$8&lt;&gt;0,VLOOKUP($A286,DSSV!$A$7:$R$65536,IN_DTK!P$5,0),""),"")</f>
        <v>0</v>
      </c>
      <c r="Q286" s="246">
        <f>IF(ISNA(VLOOKUP($A286,DSSV!$A$7:$R$65536,IN_DTK!Q$5,0))=FALSE,VLOOKUP($A286,DSSV!$A$7:$R$65536,IN_DTK!Q$5,0),"")</f>
        <v>0</v>
      </c>
      <c r="R286" s="237" t="str">
        <f>IF(ISNA(VLOOKUP($A286,DSSV!$A$7:$R$65536,IN_DTK!R$5,0))=FALSE,VLOOKUP($A286,DSSV!$A$7:$R$65536,IN_DTK!R$5,0),"")</f>
        <v>Không</v>
      </c>
      <c r="S286" s="247">
        <f>IF(ISNA(VLOOKUP($A286,DSSV!$A$7:$R$65536,IN_DTK!S$5,0))=FALSE,VLOOKUP($A286,DSSV!$A$7:$R$65536,IN_DTK!S$5,0),"")</f>
        <v>0</v>
      </c>
    </row>
    <row r="287" spans="1:19" s="213" customFormat="1" ht="20.25" customHeight="1">
      <c r="A287" s="211">
        <v>279</v>
      </c>
      <c r="B287" s="240">
        <f>--SUBTOTAL(2,C$6:C287)</f>
        <v>279</v>
      </c>
      <c r="C287" s="214">
        <f>IF(ISNA(VLOOKUP($A287,DSSV!$A$7:$R$65536,IN_DTK!C$5,0))=FALSE,VLOOKUP($A287,DSSV!$A$7:$R$65536,IN_DTK!C$5,0),"")</f>
        <v>2020245876</v>
      </c>
      <c r="D287" s="243" t="str">
        <f>IF(ISNA(VLOOKUP($A287,DSSV!$A$7:$R$65536,IN_DTK!D$5,0))=FALSE,VLOOKUP($A287,DSSV!$A$7:$R$65536,IN_DTK!D$5,0),"")</f>
        <v>Phan Thị</v>
      </c>
      <c r="E287" s="244" t="str">
        <f>IF(ISNA(VLOOKUP($A287,DSSV!$A$7:$R$65536,IN_DTK!E$5,0))=FALSE,VLOOKUP($A287,DSSV!$A$7:$R$65536,IN_DTK!E$5,0),"")</f>
        <v>Tuyết</v>
      </c>
      <c r="F287" s="249" t="str">
        <f>IF(ISNA(VLOOKUP($A287,DSSV!$A$7:$R$65536,IN_DTK!F$5,0))=FALSE,VLOOKUP($A287,DSSV!$A$7:$R$65536,IN_DTK!F$5,0),"")</f>
        <v>MTH 101 AG</v>
      </c>
      <c r="G287" s="249" t="str">
        <f>IF(ISNA(VLOOKUP($A287,DSSV!$A$7:$R$65536,IN_DTK!G$5,0))=FALSE,VLOOKUP($A287,DSSV!$A$7:$R$65536,IN_DTK!G$5,0),"")</f>
        <v>K20QTC</v>
      </c>
      <c r="H287" s="245">
        <f>IF(ISNA(VLOOKUP($A287,DSSV!$A$7:$R$65536,IN_DTK!H$5,0))=FALSE,IF(H$8&lt;&gt;0,VLOOKUP($A287,DSSV!$A$7:$R$65536,IN_DTK!H$5,0),""),"")</f>
        <v>0</v>
      </c>
      <c r="I287" s="245">
        <f>IF(ISNA(VLOOKUP($A287,DSSV!$A$7:$R$65536,IN_DTK!I$5,0))=FALSE,IF(I$8&lt;&gt;0,VLOOKUP($A287,DSSV!$A$7:$R$65536,IN_DTK!I$5,0),""),"")</f>
        <v>0</v>
      </c>
      <c r="J287" s="245">
        <f>IF(ISNA(VLOOKUP($A287,DSSV!$A$7:$R$65536,IN_DTK!J$5,0))=FALSE,IF(J$8&lt;&gt;0,VLOOKUP($A287,DSSV!$A$7:$R$65536,IN_DTK!J$5,0),""),"")</f>
        <v>0</v>
      </c>
      <c r="K287" s="245">
        <f>IF(ISNA(VLOOKUP($A287,DSSV!$A$7:$R$65536,IN_DTK!K$5,0))=FALSE,IF(K$8&lt;&gt;0,VLOOKUP($A287,DSSV!$A$7:$R$65536,IN_DTK!K$5,0),""),"")</f>
        <v>0</v>
      </c>
      <c r="L287" s="245">
        <f>IF(ISNA(VLOOKUP($A287,DSSV!$A$7:$R$65536,IN_DTK!L$5,0))=FALSE,IF(L$8&lt;&gt;0,VLOOKUP($A287,DSSV!$A$7:$R$65536,IN_DTK!L$5,0),""),"")</f>
        <v>0</v>
      </c>
      <c r="M287" s="245">
        <f>IF(ISNA(VLOOKUP($A287,DSSV!$A$7:$R$65536,IN_DTK!M$5,0))=FALSE,IF(M$8&lt;&gt;0,VLOOKUP($A287,DSSV!$A$7:$R$65536,IN_DTK!M$5,0),""),"")</f>
        <v>0</v>
      </c>
      <c r="N287" s="245">
        <f>IF(ISNA(VLOOKUP($A287,DSSV!$A$7:$R$65536,IN_DTK!N$5,0))=FALSE,IF(N$8&lt;&gt;0,VLOOKUP($A287,DSSV!$A$7:$R$65536,IN_DTK!N$5,0),""),"")</f>
        <v>0</v>
      </c>
      <c r="O287" s="245">
        <f>IF(ISNA(VLOOKUP($A287,DSSV!$A$7:$R$65536,IN_DTK!O$5,0))=FALSE,IF(O$8&lt;&gt;0,VLOOKUP($A287,DSSV!$A$7:$R$65536,IN_DTK!O$5,0),""),"")</f>
        <v>0</v>
      </c>
      <c r="P287" s="245">
        <f>IF(ISNA(VLOOKUP($A287,DSSV!$A$7:$R$65536,IN_DTK!P$5,0))=FALSE,IF(P$8&lt;&gt;0,VLOOKUP($A287,DSSV!$A$7:$R$65536,IN_DTK!P$5,0),""),"")</f>
        <v>0</v>
      </c>
      <c r="Q287" s="246">
        <f>IF(ISNA(VLOOKUP($A287,DSSV!$A$7:$R$65536,IN_DTK!Q$5,0))=FALSE,VLOOKUP($A287,DSSV!$A$7:$R$65536,IN_DTK!Q$5,0),"")</f>
        <v>0</v>
      </c>
      <c r="R287" s="237" t="str">
        <f>IF(ISNA(VLOOKUP($A287,DSSV!$A$7:$R$65536,IN_DTK!R$5,0))=FALSE,VLOOKUP($A287,DSSV!$A$7:$R$65536,IN_DTK!R$5,0),"")</f>
        <v>Không</v>
      </c>
      <c r="S287" s="247">
        <f>IF(ISNA(VLOOKUP($A287,DSSV!$A$7:$R$65536,IN_DTK!S$5,0))=FALSE,VLOOKUP($A287,DSSV!$A$7:$R$65536,IN_DTK!S$5,0),"")</f>
        <v>0</v>
      </c>
    </row>
    <row r="288" spans="1:19" s="213" customFormat="1" ht="20.25" customHeight="1">
      <c r="A288" s="211">
        <v>280</v>
      </c>
      <c r="B288" s="240">
        <f>--SUBTOTAL(2,C$6:C288)</f>
        <v>280</v>
      </c>
      <c r="C288" s="214">
        <f>IF(ISNA(VLOOKUP($A288,DSSV!$A$7:$R$65536,IN_DTK!C$5,0))=FALSE,VLOOKUP($A288,DSSV!$A$7:$R$65536,IN_DTK!C$5,0),"")</f>
        <v>2020357814</v>
      </c>
      <c r="D288" s="243" t="str">
        <f>IF(ISNA(VLOOKUP($A288,DSSV!$A$7:$R$65536,IN_DTK!D$5,0))=FALSE,VLOOKUP($A288,DSSV!$A$7:$R$65536,IN_DTK!D$5,0),"")</f>
        <v>Huỳnh Thị Phương</v>
      </c>
      <c r="E288" s="244" t="str">
        <f>IF(ISNA(VLOOKUP($A288,DSSV!$A$7:$R$65536,IN_DTK!E$5,0))=FALSE,VLOOKUP($A288,DSSV!$A$7:$R$65536,IN_DTK!E$5,0),"")</f>
        <v>Uyên</v>
      </c>
      <c r="F288" s="249" t="str">
        <f>IF(ISNA(VLOOKUP($A288,DSSV!$A$7:$R$65536,IN_DTK!F$5,0))=FALSE,VLOOKUP($A288,DSSV!$A$7:$R$65536,IN_DTK!F$5,0),"")</f>
        <v>MTH 101 U</v>
      </c>
      <c r="G288" s="249" t="str">
        <f>IF(ISNA(VLOOKUP($A288,DSSV!$A$7:$R$65536,IN_DTK!G$5,0))=FALSE,VLOOKUP($A288,DSSV!$A$7:$R$65536,IN_DTK!G$5,0),"")</f>
        <v>K20PSU-DLK</v>
      </c>
      <c r="H288" s="245">
        <f>IF(ISNA(VLOOKUP($A288,DSSV!$A$7:$R$65536,IN_DTK!H$5,0))=FALSE,IF(H$8&lt;&gt;0,VLOOKUP($A288,DSSV!$A$7:$R$65536,IN_DTK!H$5,0),""),"")</f>
        <v>0</v>
      </c>
      <c r="I288" s="245">
        <f>IF(ISNA(VLOOKUP($A288,DSSV!$A$7:$R$65536,IN_DTK!I$5,0))=FALSE,IF(I$8&lt;&gt;0,VLOOKUP($A288,DSSV!$A$7:$R$65536,IN_DTK!I$5,0),""),"")</f>
        <v>0</v>
      </c>
      <c r="J288" s="245">
        <f>IF(ISNA(VLOOKUP($A288,DSSV!$A$7:$R$65536,IN_DTK!J$5,0))=FALSE,IF(J$8&lt;&gt;0,VLOOKUP($A288,DSSV!$A$7:$R$65536,IN_DTK!J$5,0),""),"")</f>
        <v>0</v>
      </c>
      <c r="K288" s="245">
        <f>IF(ISNA(VLOOKUP($A288,DSSV!$A$7:$R$65536,IN_DTK!K$5,0))=FALSE,IF(K$8&lt;&gt;0,VLOOKUP($A288,DSSV!$A$7:$R$65536,IN_DTK!K$5,0),""),"")</f>
        <v>0</v>
      </c>
      <c r="L288" s="245">
        <f>IF(ISNA(VLOOKUP($A288,DSSV!$A$7:$R$65536,IN_DTK!L$5,0))=FALSE,IF(L$8&lt;&gt;0,VLOOKUP($A288,DSSV!$A$7:$R$65536,IN_DTK!L$5,0),""),"")</f>
        <v>0</v>
      </c>
      <c r="M288" s="245">
        <f>IF(ISNA(VLOOKUP($A288,DSSV!$A$7:$R$65536,IN_DTK!M$5,0))=FALSE,IF(M$8&lt;&gt;0,VLOOKUP($A288,DSSV!$A$7:$R$65536,IN_DTK!M$5,0),""),"")</f>
        <v>0</v>
      </c>
      <c r="N288" s="245">
        <f>IF(ISNA(VLOOKUP($A288,DSSV!$A$7:$R$65536,IN_DTK!N$5,0))=FALSE,IF(N$8&lt;&gt;0,VLOOKUP($A288,DSSV!$A$7:$R$65536,IN_DTK!N$5,0),""),"")</f>
        <v>0</v>
      </c>
      <c r="O288" s="245">
        <f>IF(ISNA(VLOOKUP($A288,DSSV!$A$7:$R$65536,IN_DTK!O$5,0))=FALSE,IF(O$8&lt;&gt;0,VLOOKUP($A288,DSSV!$A$7:$R$65536,IN_DTK!O$5,0),""),"")</f>
        <v>0</v>
      </c>
      <c r="P288" s="245">
        <f>IF(ISNA(VLOOKUP($A288,DSSV!$A$7:$R$65536,IN_DTK!P$5,0))=FALSE,IF(P$8&lt;&gt;0,VLOOKUP($A288,DSSV!$A$7:$R$65536,IN_DTK!P$5,0),""),"")</f>
        <v>0</v>
      </c>
      <c r="Q288" s="246">
        <f>IF(ISNA(VLOOKUP($A288,DSSV!$A$7:$R$65536,IN_DTK!Q$5,0))=FALSE,VLOOKUP($A288,DSSV!$A$7:$R$65536,IN_DTK!Q$5,0),"")</f>
        <v>0</v>
      </c>
      <c r="R288" s="237" t="str">
        <f>IF(ISNA(VLOOKUP($A288,DSSV!$A$7:$R$65536,IN_DTK!R$5,0))=FALSE,VLOOKUP($A288,DSSV!$A$7:$R$65536,IN_DTK!R$5,0),"")</f>
        <v>Không</v>
      </c>
      <c r="S288" s="247" t="str">
        <f>IF(ISNA(VLOOKUP($A288,DSSV!$A$7:$R$65536,IN_DTK!S$5,0))=FALSE,VLOOKUP($A288,DSSV!$A$7:$R$65536,IN_DTK!S$5,0),"")</f>
        <v>Nợ LP</v>
      </c>
    </row>
    <row r="289" spans="1:19" s="213" customFormat="1" ht="20.25" customHeight="1">
      <c r="A289" s="211">
        <v>281</v>
      </c>
      <c r="B289" s="240">
        <f>--SUBTOTAL(2,C$6:C289)</f>
        <v>281</v>
      </c>
      <c r="C289" s="214">
        <f>IF(ISNA(VLOOKUP($A289,DSSV!$A$7:$R$65536,IN_DTK!C$5,0))=FALSE,VLOOKUP($A289,DSSV!$A$7:$R$65536,IN_DTK!C$5,0),"")</f>
        <v>2020713920</v>
      </c>
      <c r="D289" s="243" t="str">
        <f>IF(ISNA(VLOOKUP($A289,DSSV!$A$7:$R$65536,IN_DTK!D$5,0))=FALSE,VLOOKUP($A289,DSSV!$A$7:$R$65536,IN_DTK!D$5,0),"")</f>
        <v>Nguyễn Ngọc Bảo</v>
      </c>
      <c r="E289" s="244" t="str">
        <f>IF(ISNA(VLOOKUP($A289,DSSV!$A$7:$R$65536,IN_DTK!E$5,0))=FALSE,VLOOKUP($A289,DSSV!$A$7:$R$65536,IN_DTK!E$5,0),"")</f>
        <v>Uyên</v>
      </c>
      <c r="F289" s="249" t="str">
        <f>IF(ISNA(VLOOKUP($A289,DSSV!$A$7:$R$65536,IN_DTK!F$5,0))=FALSE,VLOOKUP($A289,DSSV!$A$7:$R$65536,IN_DTK!F$5,0),"")</f>
        <v>MTH 101 W</v>
      </c>
      <c r="G289" s="249" t="str">
        <f>IF(ISNA(VLOOKUP($A289,DSSV!$A$7:$R$65536,IN_DTK!G$5,0))=FALSE,VLOOKUP($A289,DSSV!$A$7:$R$65536,IN_DTK!G$5,0),"")</f>
        <v>K20PSU-DLK</v>
      </c>
      <c r="H289" s="245">
        <f>IF(ISNA(VLOOKUP($A289,DSSV!$A$7:$R$65536,IN_DTK!H$5,0))=FALSE,IF(H$8&lt;&gt;0,VLOOKUP($A289,DSSV!$A$7:$R$65536,IN_DTK!H$5,0),""),"")</f>
        <v>0</v>
      </c>
      <c r="I289" s="245">
        <f>IF(ISNA(VLOOKUP($A289,DSSV!$A$7:$R$65536,IN_DTK!I$5,0))=FALSE,IF(I$8&lt;&gt;0,VLOOKUP($A289,DSSV!$A$7:$R$65536,IN_DTK!I$5,0),""),"")</f>
        <v>0</v>
      </c>
      <c r="J289" s="245">
        <f>IF(ISNA(VLOOKUP($A289,DSSV!$A$7:$R$65536,IN_DTK!J$5,0))=FALSE,IF(J$8&lt;&gt;0,VLOOKUP($A289,DSSV!$A$7:$R$65536,IN_DTK!J$5,0),""),"")</f>
        <v>0</v>
      </c>
      <c r="K289" s="245">
        <f>IF(ISNA(VLOOKUP($A289,DSSV!$A$7:$R$65536,IN_DTK!K$5,0))=FALSE,IF(K$8&lt;&gt;0,VLOOKUP($A289,DSSV!$A$7:$R$65536,IN_DTK!K$5,0),""),"")</f>
        <v>0</v>
      </c>
      <c r="L289" s="245">
        <f>IF(ISNA(VLOOKUP($A289,DSSV!$A$7:$R$65536,IN_DTK!L$5,0))=FALSE,IF(L$8&lt;&gt;0,VLOOKUP($A289,DSSV!$A$7:$R$65536,IN_DTK!L$5,0),""),"")</f>
        <v>0</v>
      </c>
      <c r="M289" s="245">
        <f>IF(ISNA(VLOOKUP($A289,DSSV!$A$7:$R$65536,IN_DTK!M$5,0))=FALSE,IF(M$8&lt;&gt;0,VLOOKUP($A289,DSSV!$A$7:$R$65536,IN_DTK!M$5,0),""),"")</f>
        <v>0</v>
      </c>
      <c r="N289" s="245">
        <f>IF(ISNA(VLOOKUP($A289,DSSV!$A$7:$R$65536,IN_DTK!N$5,0))=FALSE,IF(N$8&lt;&gt;0,VLOOKUP($A289,DSSV!$A$7:$R$65536,IN_DTK!N$5,0),""),"")</f>
        <v>0</v>
      </c>
      <c r="O289" s="245">
        <f>IF(ISNA(VLOOKUP($A289,DSSV!$A$7:$R$65536,IN_DTK!O$5,0))=FALSE,IF(O$8&lt;&gt;0,VLOOKUP($A289,DSSV!$A$7:$R$65536,IN_DTK!O$5,0),""),"")</f>
        <v>0</v>
      </c>
      <c r="P289" s="245">
        <f>IF(ISNA(VLOOKUP($A289,DSSV!$A$7:$R$65536,IN_DTK!P$5,0))=FALSE,IF(P$8&lt;&gt;0,VLOOKUP($A289,DSSV!$A$7:$R$65536,IN_DTK!P$5,0),""),"")</f>
        <v>0</v>
      </c>
      <c r="Q289" s="246">
        <f>IF(ISNA(VLOOKUP($A289,DSSV!$A$7:$R$65536,IN_DTK!Q$5,0))=FALSE,VLOOKUP($A289,DSSV!$A$7:$R$65536,IN_DTK!Q$5,0),"")</f>
        <v>0</v>
      </c>
      <c r="R289" s="237" t="str">
        <f>IF(ISNA(VLOOKUP($A289,DSSV!$A$7:$R$65536,IN_DTK!R$5,0))=FALSE,VLOOKUP($A289,DSSV!$A$7:$R$65536,IN_DTK!R$5,0),"")</f>
        <v>Không</v>
      </c>
      <c r="S289" s="247" t="str">
        <f>IF(ISNA(VLOOKUP($A289,DSSV!$A$7:$R$65536,IN_DTK!S$5,0))=FALSE,VLOOKUP($A289,DSSV!$A$7:$R$65536,IN_DTK!S$5,0),"")</f>
        <v>Nợ LP</v>
      </c>
    </row>
    <row r="290" spans="1:19" s="213" customFormat="1" ht="20.25" customHeight="1">
      <c r="A290" s="211">
        <v>282</v>
      </c>
      <c r="B290" s="240">
        <f>--SUBTOTAL(2,C$6:C290)</f>
        <v>282</v>
      </c>
      <c r="C290" s="214">
        <f>IF(ISNA(VLOOKUP($A290,DSSV!$A$7:$R$65536,IN_DTK!C$5,0))=FALSE,VLOOKUP($A290,DSSV!$A$7:$R$65536,IN_DTK!C$5,0),"")</f>
        <v>2020717376</v>
      </c>
      <c r="D290" s="243" t="str">
        <f>IF(ISNA(VLOOKUP($A290,DSSV!$A$7:$R$65536,IN_DTK!D$5,0))=FALSE,VLOOKUP($A290,DSSV!$A$7:$R$65536,IN_DTK!D$5,0),"")</f>
        <v>Nguyễn Thành Mẫn</v>
      </c>
      <c r="E290" s="244" t="str">
        <f>IF(ISNA(VLOOKUP($A290,DSSV!$A$7:$R$65536,IN_DTK!E$5,0))=FALSE,VLOOKUP($A290,DSSV!$A$7:$R$65536,IN_DTK!E$5,0),"")</f>
        <v>Uyên</v>
      </c>
      <c r="F290" s="249" t="str">
        <f>IF(ISNA(VLOOKUP($A290,DSSV!$A$7:$R$65536,IN_DTK!F$5,0))=FALSE,VLOOKUP($A290,DSSV!$A$7:$R$65536,IN_DTK!F$5,0),"")</f>
        <v>MTH 101 AI</v>
      </c>
      <c r="G290" s="249" t="str">
        <f>IF(ISNA(VLOOKUP($A290,DSSV!$A$7:$R$65536,IN_DTK!G$5,0))=FALSE,VLOOKUP($A290,DSSV!$A$7:$R$65536,IN_DTK!G$5,0),"")</f>
        <v>K20DLK</v>
      </c>
      <c r="H290" s="245">
        <f>IF(ISNA(VLOOKUP($A290,DSSV!$A$7:$R$65536,IN_DTK!H$5,0))=FALSE,IF(H$8&lt;&gt;0,VLOOKUP($A290,DSSV!$A$7:$R$65536,IN_DTK!H$5,0),""),"")</f>
        <v>0</v>
      </c>
      <c r="I290" s="245">
        <f>IF(ISNA(VLOOKUP($A290,DSSV!$A$7:$R$65536,IN_DTK!I$5,0))=FALSE,IF(I$8&lt;&gt;0,VLOOKUP($A290,DSSV!$A$7:$R$65536,IN_DTK!I$5,0),""),"")</f>
        <v>0</v>
      </c>
      <c r="J290" s="245">
        <f>IF(ISNA(VLOOKUP($A290,DSSV!$A$7:$R$65536,IN_DTK!J$5,0))=FALSE,IF(J$8&lt;&gt;0,VLOOKUP($A290,DSSV!$A$7:$R$65536,IN_DTK!J$5,0),""),"")</f>
        <v>0</v>
      </c>
      <c r="K290" s="245">
        <f>IF(ISNA(VLOOKUP($A290,DSSV!$A$7:$R$65536,IN_DTK!K$5,0))=FALSE,IF(K$8&lt;&gt;0,VLOOKUP($A290,DSSV!$A$7:$R$65536,IN_DTK!K$5,0),""),"")</f>
        <v>0</v>
      </c>
      <c r="L290" s="245">
        <f>IF(ISNA(VLOOKUP($A290,DSSV!$A$7:$R$65536,IN_DTK!L$5,0))=FALSE,IF(L$8&lt;&gt;0,VLOOKUP($A290,DSSV!$A$7:$R$65536,IN_DTK!L$5,0),""),"")</f>
        <v>0</v>
      </c>
      <c r="M290" s="245">
        <f>IF(ISNA(VLOOKUP($A290,DSSV!$A$7:$R$65536,IN_DTK!M$5,0))=FALSE,IF(M$8&lt;&gt;0,VLOOKUP($A290,DSSV!$A$7:$R$65536,IN_DTK!M$5,0),""),"")</f>
        <v>0</v>
      </c>
      <c r="N290" s="245">
        <f>IF(ISNA(VLOOKUP($A290,DSSV!$A$7:$R$65536,IN_DTK!N$5,0))=FALSE,IF(N$8&lt;&gt;0,VLOOKUP($A290,DSSV!$A$7:$R$65536,IN_DTK!N$5,0),""),"")</f>
        <v>0</v>
      </c>
      <c r="O290" s="245">
        <f>IF(ISNA(VLOOKUP($A290,DSSV!$A$7:$R$65536,IN_DTK!O$5,0))=FALSE,IF(O$8&lt;&gt;0,VLOOKUP($A290,DSSV!$A$7:$R$65536,IN_DTK!O$5,0),""),"")</f>
        <v>0</v>
      </c>
      <c r="P290" s="245">
        <f>IF(ISNA(VLOOKUP($A290,DSSV!$A$7:$R$65536,IN_DTK!P$5,0))=FALSE,IF(P$8&lt;&gt;0,VLOOKUP($A290,DSSV!$A$7:$R$65536,IN_DTK!P$5,0),""),"")</f>
        <v>0</v>
      </c>
      <c r="Q290" s="246">
        <f>IF(ISNA(VLOOKUP($A290,DSSV!$A$7:$R$65536,IN_DTK!Q$5,0))=FALSE,VLOOKUP($A290,DSSV!$A$7:$R$65536,IN_DTK!Q$5,0),"")</f>
        <v>0</v>
      </c>
      <c r="R290" s="237" t="str">
        <f>IF(ISNA(VLOOKUP($A290,DSSV!$A$7:$R$65536,IN_DTK!R$5,0))=FALSE,VLOOKUP($A290,DSSV!$A$7:$R$65536,IN_DTK!R$5,0),"")</f>
        <v>Không</v>
      </c>
      <c r="S290" s="247">
        <f>IF(ISNA(VLOOKUP($A290,DSSV!$A$7:$R$65536,IN_DTK!S$5,0))=FALSE,VLOOKUP($A290,DSSV!$A$7:$R$65536,IN_DTK!S$5,0),"")</f>
        <v>0</v>
      </c>
    </row>
    <row r="291" spans="1:19" s="213" customFormat="1" ht="20.25" customHeight="1">
      <c r="A291" s="211">
        <v>283</v>
      </c>
      <c r="B291" s="240">
        <f>--SUBTOTAL(2,C$6:C291)</f>
        <v>283</v>
      </c>
      <c r="C291" s="214">
        <f>IF(ISNA(VLOOKUP($A291,DSSV!$A$7:$R$65536,IN_DTK!C$5,0))=FALSE,VLOOKUP($A291,DSSV!$A$7:$R$65536,IN_DTK!C$5,0),"")</f>
        <v>1920216581</v>
      </c>
      <c r="D291" s="243" t="str">
        <f>IF(ISNA(VLOOKUP($A291,DSSV!$A$7:$R$65536,IN_DTK!D$5,0))=FALSE,VLOOKUP($A291,DSSV!$A$7:$R$65536,IN_DTK!D$5,0),"")</f>
        <v>Nguyễn Thảo</v>
      </c>
      <c r="E291" s="244" t="str">
        <f>IF(ISNA(VLOOKUP($A291,DSSV!$A$7:$R$65536,IN_DTK!E$5,0))=FALSE,VLOOKUP($A291,DSSV!$A$7:$R$65536,IN_DTK!E$5,0),"")</f>
        <v>Uyên</v>
      </c>
      <c r="F291" s="249" t="str">
        <f>IF(ISNA(VLOOKUP($A291,DSSV!$A$7:$R$65536,IN_DTK!F$5,0))=FALSE,VLOOKUP($A291,DSSV!$A$7:$R$65536,IN_DTK!F$5,0),"")</f>
        <v>MTH 101 Y</v>
      </c>
      <c r="G291" s="249" t="str">
        <f>IF(ISNA(VLOOKUP($A291,DSSV!$A$7:$R$65536,IN_DTK!G$5,0))=FALSE,VLOOKUP($A291,DSSV!$A$7:$R$65536,IN_DTK!G$5,0),"")</f>
        <v>K20PSU_QTH</v>
      </c>
      <c r="H291" s="245">
        <f>IF(ISNA(VLOOKUP($A291,DSSV!$A$7:$R$65536,IN_DTK!H$5,0))=FALSE,IF(H$8&lt;&gt;0,VLOOKUP($A291,DSSV!$A$7:$R$65536,IN_DTK!H$5,0),""),"")</f>
        <v>0</v>
      </c>
      <c r="I291" s="245">
        <f>IF(ISNA(VLOOKUP($A291,DSSV!$A$7:$R$65536,IN_DTK!I$5,0))=FALSE,IF(I$8&lt;&gt;0,VLOOKUP($A291,DSSV!$A$7:$R$65536,IN_DTK!I$5,0),""),"")</f>
        <v>0</v>
      </c>
      <c r="J291" s="245">
        <f>IF(ISNA(VLOOKUP($A291,DSSV!$A$7:$R$65536,IN_DTK!J$5,0))=FALSE,IF(J$8&lt;&gt;0,VLOOKUP($A291,DSSV!$A$7:$R$65536,IN_DTK!J$5,0),""),"")</f>
        <v>0</v>
      </c>
      <c r="K291" s="245">
        <f>IF(ISNA(VLOOKUP($A291,DSSV!$A$7:$R$65536,IN_DTK!K$5,0))=FALSE,IF(K$8&lt;&gt;0,VLOOKUP($A291,DSSV!$A$7:$R$65536,IN_DTK!K$5,0),""),"")</f>
        <v>0</v>
      </c>
      <c r="L291" s="245">
        <f>IF(ISNA(VLOOKUP($A291,DSSV!$A$7:$R$65536,IN_DTK!L$5,0))=FALSE,IF(L$8&lt;&gt;0,VLOOKUP($A291,DSSV!$A$7:$R$65536,IN_DTK!L$5,0),""),"")</f>
        <v>0</v>
      </c>
      <c r="M291" s="245">
        <f>IF(ISNA(VLOOKUP($A291,DSSV!$A$7:$R$65536,IN_DTK!M$5,0))=FALSE,IF(M$8&lt;&gt;0,VLOOKUP($A291,DSSV!$A$7:$R$65536,IN_DTK!M$5,0),""),"")</f>
        <v>0</v>
      </c>
      <c r="N291" s="245">
        <f>IF(ISNA(VLOOKUP($A291,DSSV!$A$7:$R$65536,IN_DTK!N$5,0))=FALSE,IF(N$8&lt;&gt;0,VLOOKUP($A291,DSSV!$A$7:$R$65536,IN_DTK!N$5,0),""),"")</f>
        <v>0</v>
      </c>
      <c r="O291" s="245">
        <f>IF(ISNA(VLOOKUP($A291,DSSV!$A$7:$R$65536,IN_DTK!O$5,0))=FALSE,IF(O$8&lt;&gt;0,VLOOKUP($A291,DSSV!$A$7:$R$65536,IN_DTK!O$5,0),""),"")</f>
        <v>0</v>
      </c>
      <c r="P291" s="245">
        <f>IF(ISNA(VLOOKUP($A291,DSSV!$A$7:$R$65536,IN_DTK!P$5,0))=FALSE,IF(P$8&lt;&gt;0,VLOOKUP($A291,DSSV!$A$7:$R$65536,IN_DTK!P$5,0),""),"")</f>
        <v>0</v>
      </c>
      <c r="Q291" s="246">
        <f>IF(ISNA(VLOOKUP($A291,DSSV!$A$7:$R$65536,IN_DTK!Q$5,0))=FALSE,VLOOKUP($A291,DSSV!$A$7:$R$65536,IN_DTK!Q$5,0),"")</f>
        <v>0</v>
      </c>
      <c r="R291" s="237" t="str">
        <f>IF(ISNA(VLOOKUP($A291,DSSV!$A$7:$R$65536,IN_DTK!R$5,0))=FALSE,VLOOKUP($A291,DSSV!$A$7:$R$65536,IN_DTK!R$5,0),"")</f>
        <v>Không</v>
      </c>
      <c r="S291" s="247" t="str">
        <f>IF(ISNA(VLOOKUP($A291,DSSV!$A$7:$R$65536,IN_DTK!S$5,0))=FALSE,VLOOKUP($A291,DSSV!$A$7:$R$65536,IN_DTK!S$5,0),"")</f>
        <v>Nợ LP</v>
      </c>
    </row>
    <row r="292" spans="1:19" s="213" customFormat="1" ht="20.25" customHeight="1">
      <c r="A292" s="211">
        <v>284</v>
      </c>
      <c r="B292" s="240">
        <f>--SUBTOTAL(2,C$6:C292)</f>
        <v>284</v>
      </c>
      <c r="C292" s="214">
        <f>IF(ISNA(VLOOKUP($A292,DSSV!$A$7:$R$65536,IN_DTK!C$5,0))=FALSE,VLOOKUP($A292,DSSV!$A$7:$R$65536,IN_DTK!C$5,0),"")</f>
        <v>2020714283</v>
      </c>
      <c r="D292" s="243" t="str">
        <f>IF(ISNA(VLOOKUP($A292,DSSV!$A$7:$R$65536,IN_DTK!D$5,0))=FALSE,VLOOKUP($A292,DSSV!$A$7:$R$65536,IN_DTK!D$5,0),"")</f>
        <v>Nguyễn Thị Hoàng</v>
      </c>
      <c r="E292" s="244" t="str">
        <f>IF(ISNA(VLOOKUP($A292,DSSV!$A$7:$R$65536,IN_DTK!E$5,0))=FALSE,VLOOKUP($A292,DSSV!$A$7:$R$65536,IN_DTK!E$5,0),"")</f>
        <v>Uyên</v>
      </c>
      <c r="F292" s="249" t="str">
        <f>IF(ISNA(VLOOKUP($A292,DSSV!$A$7:$R$65536,IN_DTK!F$5,0))=FALSE,VLOOKUP($A292,DSSV!$A$7:$R$65536,IN_DTK!F$5,0),"")</f>
        <v>MTH 101 W</v>
      </c>
      <c r="G292" s="249" t="str">
        <f>IF(ISNA(VLOOKUP($A292,DSSV!$A$7:$R$65536,IN_DTK!G$5,0))=FALSE,VLOOKUP($A292,DSSV!$A$7:$R$65536,IN_DTK!G$5,0),"")</f>
        <v>K20PSU-DLK</v>
      </c>
      <c r="H292" s="245">
        <f>IF(ISNA(VLOOKUP($A292,DSSV!$A$7:$R$65536,IN_DTK!H$5,0))=FALSE,IF(H$8&lt;&gt;0,VLOOKUP($A292,DSSV!$A$7:$R$65536,IN_DTK!H$5,0),""),"")</f>
        <v>0</v>
      </c>
      <c r="I292" s="245">
        <f>IF(ISNA(VLOOKUP($A292,DSSV!$A$7:$R$65536,IN_DTK!I$5,0))=FALSE,IF(I$8&lt;&gt;0,VLOOKUP($A292,DSSV!$A$7:$R$65536,IN_DTK!I$5,0),""),"")</f>
        <v>0</v>
      </c>
      <c r="J292" s="245">
        <f>IF(ISNA(VLOOKUP($A292,DSSV!$A$7:$R$65536,IN_DTK!J$5,0))=FALSE,IF(J$8&lt;&gt;0,VLOOKUP($A292,DSSV!$A$7:$R$65536,IN_DTK!J$5,0),""),"")</f>
        <v>0</v>
      </c>
      <c r="K292" s="245">
        <f>IF(ISNA(VLOOKUP($A292,DSSV!$A$7:$R$65536,IN_DTK!K$5,0))=FALSE,IF(K$8&lt;&gt;0,VLOOKUP($A292,DSSV!$A$7:$R$65536,IN_DTK!K$5,0),""),"")</f>
        <v>0</v>
      </c>
      <c r="L292" s="245">
        <f>IF(ISNA(VLOOKUP($A292,DSSV!$A$7:$R$65536,IN_DTK!L$5,0))=FALSE,IF(L$8&lt;&gt;0,VLOOKUP($A292,DSSV!$A$7:$R$65536,IN_DTK!L$5,0),""),"")</f>
        <v>0</v>
      </c>
      <c r="M292" s="245">
        <f>IF(ISNA(VLOOKUP($A292,DSSV!$A$7:$R$65536,IN_DTK!M$5,0))=FALSE,IF(M$8&lt;&gt;0,VLOOKUP($A292,DSSV!$A$7:$R$65536,IN_DTK!M$5,0),""),"")</f>
        <v>0</v>
      </c>
      <c r="N292" s="245">
        <f>IF(ISNA(VLOOKUP($A292,DSSV!$A$7:$R$65536,IN_DTK!N$5,0))=FALSE,IF(N$8&lt;&gt;0,VLOOKUP($A292,DSSV!$A$7:$R$65536,IN_DTK!N$5,0),""),"")</f>
        <v>0</v>
      </c>
      <c r="O292" s="245">
        <f>IF(ISNA(VLOOKUP($A292,DSSV!$A$7:$R$65536,IN_DTK!O$5,0))=FALSE,IF(O$8&lt;&gt;0,VLOOKUP($A292,DSSV!$A$7:$R$65536,IN_DTK!O$5,0),""),"")</f>
        <v>0</v>
      </c>
      <c r="P292" s="245">
        <f>IF(ISNA(VLOOKUP($A292,DSSV!$A$7:$R$65536,IN_DTK!P$5,0))=FALSE,IF(P$8&lt;&gt;0,VLOOKUP($A292,DSSV!$A$7:$R$65536,IN_DTK!P$5,0),""),"")</f>
        <v>0</v>
      </c>
      <c r="Q292" s="246">
        <f>IF(ISNA(VLOOKUP($A292,DSSV!$A$7:$R$65536,IN_DTK!Q$5,0))=FALSE,VLOOKUP($A292,DSSV!$A$7:$R$65536,IN_DTK!Q$5,0),"")</f>
        <v>0</v>
      </c>
      <c r="R292" s="237" t="str">
        <f>IF(ISNA(VLOOKUP($A292,DSSV!$A$7:$R$65536,IN_DTK!R$5,0))=FALSE,VLOOKUP($A292,DSSV!$A$7:$R$65536,IN_DTK!R$5,0),"")</f>
        <v>Không</v>
      </c>
      <c r="S292" s="247">
        <f>IF(ISNA(VLOOKUP($A292,DSSV!$A$7:$R$65536,IN_DTK!S$5,0))=FALSE,VLOOKUP($A292,DSSV!$A$7:$R$65536,IN_DTK!S$5,0),"")</f>
        <v>0</v>
      </c>
    </row>
    <row r="293" spans="1:19" s="213" customFormat="1" ht="20.25" customHeight="1">
      <c r="A293" s="211">
        <v>285</v>
      </c>
      <c r="B293" s="240">
        <f>--SUBTOTAL(2,C$6:C293)</f>
        <v>285</v>
      </c>
      <c r="C293" s="214">
        <f>IF(ISNA(VLOOKUP($A293,DSSV!$A$7:$R$65536,IN_DTK!C$5,0))=FALSE,VLOOKUP($A293,DSSV!$A$7:$R$65536,IN_DTK!C$5,0),"")</f>
        <v>2020713017</v>
      </c>
      <c r="D293" s="243" t="str">
        <f>IF(ISNA(VLOOKUP($A293,DSSV!$A$7:$R$65536,IN_DTK!D$5,0))=FALSE,VLOOKUP($A293,DSSV!$A$7:$R$65536,IN_DTK!D$5,0),"")</f>
        <v>Nguyễn Thụy Thục</v>
      </c>
      <c r="E293" s="244" t="str">
        <f>IF(ISNA(VLOOKUP($A293,DSSV!$A$7:$R$65536,IN_DTK!E$5,0))=FALSE,VLOOKUP($A293,DSSV!$A$7:$R$65536,IN_DTK!E$5,0),"")</f>
        <v>Uyên</v>
      </c>
      <c r="F293" s="249" t="str">
        <f>IF(ISNA(VLOOKUP($A293,DSSV!$A$7:$R$65536,IN_DTK!F$5,0))=FALSE,VLOOKUP($A293,DSSV!$A$7:$R$65536,IN_DTK!F$5,0),"")</f>
        <v>MTH 101 S</v>
      </c>
      <c r="G293" s="249" t="str">
        <f>IF(ISNA(VLOOKUP($A293,DSSV!$A$7:$R$65536,IN_DTK!G$5,0))=FALSE,VLOOKUP($A293,DSSV!$A$7:$R$65536,IN_DTK!G$5,0),"")</f>
        <v>3+1</v>
      </c>
      <c r="H293" s="245">
        <f>IF(ISNA(VLOOKUP($A293,DSSV!$A$7:$R$65536,IN_DTK!H$5,0))=FALSE,IF(H$8&lt;&gt;0,VLOOKUP($A293,DSSV!$A$7:$R$65536,IN_DTK!H$5,0),""),"")</f>
        <v>0</v>
      </c>
      <c r="I293" s="245">
        <f>IF(ISNA(VLOOKUP($A293,DSSV!$A$7:$R$65536,IN_DTK!I$5,0))=FALSE,IF(I$8&lt;&gt;0,VLOOKUP($A293,DSSV!$A$7:$R$65536,IN_DTK!I$5,0),""),"")</f>
        <v>0</v>
      </c>
      <c r="J293" s="245">
        <f>IF(ISNA(VLOOKUP($A293,DSSV!$A$7:$R$65536,IN_DTK!J$5,0))=FALSE,IF(J$8&lt;&gt;0,VLOOKUP($A293,DSSV!$A$7:$R$65536,IN_DTK!J$5,0),""),"")</f>
        <v>0</v>
      </c>
      <c r="K293" s="245">
        <f>IF(ISNA(VLOOKUP($A293,DSSV!$A$7:$R$65536,IN_DTK!K$5,0))=FALSE,IF(K$8&lt;&gt;0,VLOOKUP($A293,DSSV!$A$7:$R$65536,IN_DTK!K$5,0),""),"")</f>
        <v>0</v>
      </c>
      <c r="L293" s="245">
        <f>IF(ISNA(VLOOKUP($A293,DSSV!$A$7:$R$65536,IN_DTK!L$5,0))=FALSE,IF(L$8&lt;&gt;0,VLOOKUP($A293,DSSV!$A$7:$R$65536,IN_DTK!L$5,0),""),"")</f>
        <v>0</v>
      </c>
      <c r="M293" s="245">
        <f>IF(ISNA(VLOOKUP($A293,DSSV!$A$7:$R$65536,IN_DTK!M$5,0))=FALSE,IF(M$8&lt;&gt;0,VLOOKUP($A293,DSSV!$A$7:$R$65536,IN_DTK!M$5,0),""),"")</f>
        <v>0</v>
      </c>
      <c r="N293" s="245">
        <f>IF(ISNA(VLOOKUP($A293,DSSV!$A$7:$R$65536,IN_DTK!N$5,0))=FALSE,IF(N$8&lt;&gt;0,VLOOKUP($A293,DSSV!$A$7:$R$65536,IN_DTK!N$5,0),""),"")</f>
        <v>0</v>
      </c>
      <c r="O293" s="245">
        <f>IF(ISNA(VLOOKUP($A293,DSSV!$A$7:$R$65536,IN_DTK!O$5,0))=FALSE,IF(O$8&lt;&gt;0,VLOOKUP($A293,DSSV!$A$7:$R$65536,IN_DTK!O$5,0),""),"")</f>
        <v>0</v>
      </c>
      <c r="P293" s="245">
        <f>IF(ISNA(VLOOKUP($A293,DSSV!$A$7:$R$65536,IN_DTK!P$5,0))=FALSE,IF(P$8&lt;&gt;0,VLOOKUP($A293,DSSV!$A$7:$R$65536,IN_DTK!P$5,0),""),"")</f>
        <v>0</v>
      </c>
      <c r="Q293" s="246">
        <f>IF(ISNA(VLOOKUP($A293,DSSV!$A$7:$R$65536,IN_DTK!Q$5,0))=FALSE,VLOOKUP($A293,DSSV!$A$7:$R$65536,IN_DTK!Q$5,0),"")</f>
        <v>0</v>
      </c>
      <c r="R293" s="237" t="str">
        <f>IF(ISNA(VLOOKUP($A293,DSSV!$A$7:$R$65536,IN_DTK!R$5,0))=FALSE,VLOOKUP($A293,DSSV!$A$7:$R$65536,IN_DTK!R$5,0),"")</f>
        <v>Không</v>
      </c>
      <c r="S293" s="247" t="str">
        <f>IF(ISNA(VLOOKUP($A293,DSSV!$A$7:$R$65536,IN_DTK!S$5,0))=FALSE,VLOOKUP($A293,DSSV!$A$7:$R$65536,IN_DTK!S$5,0),"")</f>
        <v>Nợ LP</v>
      </c>
    </row>
    <row r="294" spans="1:19" s="213" customFormat="1" ht="20.25" customHeight="1">
      <c r="A294" s="211">
        <v>286</v>
      </c>
      <c r="B294" s="240">
        <f>--SUBTOTAL(2,C$6:C294)</f>
        <v>286</v>
      </c>
      <c r="C294" s="214">
        <f>IF(ISNA(VLOOKUP($A294,DSSV!$A$7:$R$65536,IN_DTK!C$5,0))=FALSE,VLOOKUP($A294,DSSV!$A$7:$R$65536,IN_DTK!C$5,0),"")</f>
        <v>2020324235</v>
      </c>
      <c r="D294" s="243" t="str">
        <f>IF(ISNA(VLOOKUP($A294,DSSV!$A$7:$R$65536,IN_DTK!D$5,0))=FALSE,VLOOKUP($A294,DSSV!$A$7:$R$65536,IN_DTK!D$5,0),"")</f>
        <v>Đào Thị Hồng</v>
      </c>
      <c r="E294" s="244" t="str">
        <f>IF(ISNA(VLOOKUP($A294,DSSV!$A$7:$R$65536,IN_DTK!E$5,0))=FALSE,VLOOKUP($A294,DSSV!$A$7:$R$65536,IN_DTK!E$5,0),"")</f>
        <v>Vân</v>
      </c>
      <c r="F294" s="249" t="str">
        <f>IF(ISNA(VLOOKUP($A294,DSSV!$A$7:$R$65536,IN_DTK!F$5,0))=FALSE,VLOOKUP($A294,DSSV!$A$7:$R$65536,IN_DTK!F$5,0),"")</f>
        <v>MTH 101 C</v>
      </c>
      <c r="G294" s="249" t="str">
        <f>IF(ISNA(VLOOKUP($A294,DSSV!$A$7:$R$65536,IN_DTK!G$5,0))=FALSE,VLOOKUP($A294,DSSV!$A$7:$R$65536,IN_DTK!G$5,0),"")</f>
        <v>K20DLK</v>
      </c>
      <c r="H294" s="245">
        <f>IF(ISNA(VLOOKUP($A294,DSSV!$A$7:$R$65536,IN_DTK!H$5,0))=FALSE,IF(H$8&lt;&gt;0,VLOOKUP($A294,DSSV!$A$7:$R$65536,IN_DTK!H$5,0),""),"")</f>
        <v>0</v>
      </c>
      <c r="I294" s="245">
        <f>IF(ISNA(VLOOKUP($A294,DSSV!$A$7:$R$65536,IN_DTK!I$5,0))=FALSE,IF(I$8&lt;&gt;0,VLOOKUP($A294,DSSV!$A$7:$R$65536,IN_DTK!I$5,0),""),"")</f>
        <v>0</v>
      </c>
      <c r="J294" s="245">
        <f>IF(ISNA(VLOOKUP($A294,DSSV!$A$7:$R$65536,IN_DTK!J$5,0))=FALSE,IF(J$8&lt;&gt;0,VLOOKUP($A294,DSSV!$A$7:$R$65536,IN_DTK!J$5,0),""),"")</f>
        <v>0</v>
      </c>
      <c r="K294" s="245">
        <f>IF(ISNA(VLOOKUP($A294,DSSV!$A$7:$R$65536,IN_DTK!K$5,0))=FALSE,IF(K$8&lt;&gt;0,VLOOKUP($A294,DSSV!$A$7:$R$65536,IN_DTK!K$5,0),""),"")</f>
        <v>0</v>
      </c>
      <c r="L294" s="245">
        <f>IF(ISNA(VLOOKUP($A294,DSSV!$A$7:$R$65536,IN_DTK!L$5,0))=FALSE,IF(L$8&lt;&gt;0,VLOOKUP($A294,DSSV!$A$7:$R$65536,IN_DTK!L$5,0),""),"")</f>
        <v>0</v>
      </c>
      <c r="M294" s="245">
        <f>IF(ISNA(VLOOKUP($A294,DSSV!$A$7:$R$65536,IN_DTK!M$5,0))=FALSE,IF(M$8&lt;&gt;0,VLOOKUP($A294,DSSV!$A$7:$R$65536,IN_DTK!M$5,0),""),"")</f>
        <v>0</v>
      </c>
      <c r="N294" s="245">
        <f>IF(ISNA(VLOOKUP($A294,DSSV!$A$7:$R$65536,IN_DTK!N$5,0))=FALSE,IF(N$8&lt;&gt;0,VLOOKUP($A294,DSSV!$A$7:$R$65536,IN_DTK!N$5,0),""),"")</f>
        <v>0</v>
      </c>
      <c r="O294" s="245">
        <f>IF(ISNA(VLOOKUP($A294,DSSV!$A$7:$R$65536,IN_DTK!O$5,0))=FALSE,IF(O$8&lt;&gt;0,VLOOKUP($A294,DSSV!$A$7:$R$65536,IN_DTK!O$5,0),""),"")</f>
        <v>0</v>
      </c>
      <c r="P294" s="245">
        <f>IF(ISNA(VLOOKUP($A294,DSSV!$A$7:$R$65536,IN_DTK!P$5,0))=FALSE,IF(P$8&lt;&gt;0,VLOOKUP($A294,DSSV!$A$7:$R$65536,IN_DTK!P$5,0),""),"")</f>
        <v>0</v>
      </c>
      <c r="Q294" s="246">
        <f>IF(ISNA(VLOOKUP($A294,DSSV!$A$7:$R$65536,IN_DTK!Q$5,0))=FALSE,VLOOKUP($A294,DSSV!$A$7:$R$65536,IN_DTK!Q$5,0),"")</f>
        <v>0</v>
      </c>
      <c r="R294" s="237" t="str">
        <f>IF(ISNA(VLOOKUP($A294,DSSV!$A$7:$R$65536,IN_DTK!R$5,0))=FALSE,VLOOKUP($A294,DSSV!$A$7:$R$65536,IN_DTK!R$5,0),"")</f>
        <v>Không</v>
      </c>
      <c r="S294" s="247">
        <f>IF(ISNA(VLOOKUP($A294,DSSV!$A$7:$R$65536,IN_DTK!S$5,0))=FALSE,VLOOKUP($A294,DSSV!$A$7:$R$65536,IN_DTK!S$5,0),"")</f>
        <v>0</v>
      </c>
    </row>
    <row r="295" spans="1:19" s="213" customFormat="1" ht="20.25" customHeight="1">
      <c r="A295" s="211">
        <v>287</v>
      </c>
      <c r="B295" s="240">
        <f>--SUBTOTAL(2,C$6:C295)</f>
        <v>287</v>
      </c>
      <c r="C295" s="214">
        <f>IF(ISNA(VLOOKUP($A295,DSSV!$A$7:$R$65536,IN_DTK!C$5,0))=FALSE,VLOOKUP($A295,DSSV!$A$7:$R$65536,IN_DTK!C$5,0),"")</f>
        <v>2020346981</v>
      </c>
      <c r="D295" s="243" t="str">
        <f>IF(ISNA(VLOOKUP($A295,DSSV!$A$7:$R$65536,IN_DTK!D$5,0))=FALSE,VLOOKUP($A295,DSSV!$A$7:$R$65536,IN_DTK!D$5,0),"")</f>
        <v>Phạm Quách Tường</v>
      </c>
      <c r="E295" s="244" t="str">
        <f>IF(ISNA(VLOOKUP($A295,DSSV!$A$7:$R$65536,IN_DTK!E$5,0))=FALSE,VLOOKUP($A295,DSSV!$A$7:$R$65536,IN_DTK!E$5,0),"")</f>
        <v>Vi</v>
      </c>
      <c r="F295" s="249" t="str">
        <f>IF(ISNA(VLOOKUP($A295,DSSV!$A$7:$R$65536,IN_DTK!F$5,0))=FALSE,VLOOKUP($A295,DSSV!$A$7:$R$65536,IN_DTK!F$5,0),"")</f>
        <v>MTH 101 Q</v>
      </c>
      <c r="G295" s="249" t="str">
        <f>IF(ISNA(VLOOKUP($A295,DSSV!$A$7:$R$65536,IN_DTK!G$5,0))=FALSE,VLOOKUP($A295,DSSV!$A$7:$R$65536,IN_DTK!G$5,0),"")</f>
        <v>K20PSU-DLH</v>
      </c>
      <c r="H295" s="245">
        <f>IF(ISNA(VLOOKUP($A295,DSSV!$A$7:$R$65536,IN_DTK!H$5,0))=FALSE,IF(H$8&lt;&gt;0,VLOOKUP($A295,DSSV!$A$7:$R$65536,IN_DTK!H$5,0),""),"")</f>
        <v>0</v>
      </c>
      <c r="I295" s="245">
        <f>IF(ISNA(VLOOKUP($A295,DSSV!$A$7:$R$65536,IN_DTK!I$5,0))=FALSE,IF(I$8&lt;&gt;0,VLOOKUP($A295,DSSV!$A$7:$R$65536,IN_DTK!I$5,0),""),"")</f>
        <v>0</v>
      </c>
      <c r="J295" s="245">
        <f>IF(ISNA(VLOOKUP($A295,DSSV!$A$7:$R$65536,IN_DTK!J$5,0))=FALSE,IF(J$8&lt;&gt;0,VLOOKUP($A295,DSSV!$A$7:$R$65536,IN_DTK!J$5,0),""),"")</f>
        <v>0</v>
      </c>
      <c r="K295" s="245">
        <f>IF(ISNA(VLOOKUP($A295,DSSV!$A$7:$R$65536,IN_DTK!K$5,0))=FALSE,IF(K$8&lt;&gt;0,VLOOKUP($A295,DSSV!$A$7:$R$65536,IN_DTK!K$5,0),""),"")</f>
        <v>0</v>
      </c>
      <c r="L295" s="245">
        <f>IF(ISNA(VLOOKUP($A295,DSSV!$A$7:$R$65536,IN_DTK!L$5,0))=FALSE,IF(L$8&lt;&gt;0,VLOOKUP($A295,DSSV!$A$7:$R$65536,IN_DTK!L$5,0),""),"")</f>
        <v>0</v>
      </c>
      <c r="M295" s="245">
        <f>IF(ISNA(VLOOKUP($A295,DSSV!$A$7:$R$65536,IN_DTK!M$5,0))=FALSE,IF(M$8&lt;&gt;0,VLOOKUP($A295,DSSV!$A$7:$R$65536,IN_DTK!M$5,0),""),"")</f>
        <v>0</v>
      </c>
      <c r="N295" s="245">
        <f>IF(ISNA(VLOOKUP($A295,DSSV!$A$7:$R$65536,IN_DTK!N$5,0))=FALSE,IF(N$8&lt;&gt;0,VLOOKUP($A295,DSSV!$A$7:$R$65536,IN_DTK!N$5,0),""),"")</f>
        <v>0</v>
      </c>
      <c r="O295" s="245">
        <f>IF(ISNA(VLOOKUP($A295,DSSV!$A$7:$R$65536,IN_DTK!O$5,0))=FALSE,IF(O$8&lt;&gt;0,VLOOKUP($A295,DSSV!$A$7:$R$65536,IN_DTK!O$5,0),""),"")</f>
        <v>0</v>
      </c>
      <c r="P295" s="245">
        <f>IF(ISNA(VLOOKUP($A295,DSSV!$A$7:$R$65536,IN_DTK!P$5,0))=FALSE,IF(P$8&lt;&gt;0,VLOOKUP($A295,DSSV!$A$7:$R$65536,IN_DTK!P$5,0),""),"")</f>
        <v>0</v>
      </c>
      <c r="Q295" s="246">
        <f>IF(ISNA(VLOOKUP($A295,DSSV!$A$7:$R$65536,IN_DTK!Q$5,0))=FALSE,VLOOKUP($A295,DSSV!$A$7:$R$65536,IN_DTK!Q$5,0),"")</f>
        <v>0</v>
      </c>
      <c r="R295" s="237" t="str">
        <f>IF(ISNA(VLOOKUP($A295,DSSV!$A$7:$R$65536,IN_DTK!R$5,0))=FALSE,VLOOKUP($A295,DSSV!$A$7:$R$65536,IN_DTK!R$5,0),"")</f>
        <v>Không</v>
      </c>
      <c r="S295" s="247">
        <f>IF(ISNA(VLOOKUP($A295,DSSV!$A$7:$R$65536,IN_DTK!S$5,0))=FALSE,VLOOKUP($A295,DSSV!$A$7:$R$65536,IN_DTK!S$5,0),"")</f>
        <v>0</v>
      </c>
    </row>
    <row r="296" spans="1:19" s="213" customFormat="1" ht="20.25" customHeight="1">
      <c r="A296" s="211">
        <v>288</v>
      </c>
      <c r="B296" s="240">
        <f>--SUBTOTAL(2,C$6:C296)</f>
        <v>288</v>
      </c>
      <c r="C296" s="214">
        <f>IF(ISNA(VLOOKUP($A296,DSSV!$A$7:$R$65536,IN_DTK!C$5,0))=FALSE,VLOOKUP($A296,DSSV!$A$7:$R$65536,IN_DTK!C$5,0),"")</f>
        <v>2020220610</v>
      </c>
      <c r="D296" s="243" t="str">
        <f>IF(ISNA(VLOOKUP($A296,DSSV!$A$7:$R$65536,IN_DTK!D$5,0))=FALSE,VLOOKUP($A296,DSSV!$A$7:$R$65536,IN_DTK!D$5,0),"")</f>
        <v>Trương Thị Thanh</v>
      </c>
      <c r="E296" s="244" t="str">
        <f>IF(ISNA(VLOOKUP($A296,DSSV!$A$7:$R$65536,IN_DTK!E$5,0))=FALSE,VLOOKUP($A296,DSSV!$A$7:$R$65536,IN_DTK!E$5,0),"")</f>
        <v>Vi</v>
      </c>
      <c r="F296" s="249" t="str">
        <f>IF(ISNA(VLOOKUP($A296,DSSV!$A$7:$R$65536,IN_DTK!F$5,0))=FALSE,VLOOKUP($A296,DSSV!$A$7:$R$65536,IN_DTK!F$5,0),"")</f>
        <v>MTH 101 AA</v>
      </c>
      <c r="G296" s="249" t="str">
        <f>IF(ISNA(VLOOKUP($A296,DSSV!$A$7:$R$65536,IN_DTK!G$5,0))=FALSE,VLOOKUP($A296,DSSV!$A$7:$R$65536,IN_DTK!G$5,0),"")</f>
        <v>K20QTM</v>
      </c>
      <c r="H296" s="245">
        <f>IF(ISNA(VLOOKUP($A296,DSSV!$A$7:$R$65536,IN_DTK!H$5,0))=FALSE,IF(H$8&lt;&gt;0,VLOOKUP($A296,DSSV!$A$7:$R$65536,IN_DTK!H$5,0),""),"")</f>
        <v>0</v>
      </c>
      <c r="I296" s="245">
        <f>IF(ISNA(VLOOKUP($A296,DSSV!$A$7:$R$65536,IN_DTK!I$5,0))=FALSE,IF(I$8&lt;&gt;0,VLOOKUP($A296,DSSV!$A$7:$R$65536,IN_DTK!I$5,0),""),"")</f>
        <v>0</v>
      </c>
      <c r="J296" s="245">
        <f>IF(ISNA(VLOOKUP($A296,DSSV!$A$7:$R$65536,IN_DTK!J$5,0))=FALSE,IF(J$8&lt;&gt;0,VLOOKUP($A296,DSSV!$A$7:$R$65536,IN_DTK!J$5,0),""),"")</f>
        <v>0</v>
      </c>
      <c r="K296" s="245">
        <f>IF(ISNA(VLOOKUP($A296,DSSV!$A$7:$R$65536,IN_DTK!K$5,0))=FALSE,IF(K$8&lt;&gt;0,VLOOKUP($A296,DSSV!$A$7:$R$65536,IN_DTK!K$5,0),""),"")</f>
        <v>0</v>
      </c>
      <c r="L296" s="245">
        <f>IF(ISNA(VLOOKUP($A296,DSSV!$A$7:$R$65536,IN_DTK!L$5,0))=FALSE,IF(L$8&lt;&gt;0,VLOOKUP($A296,DSSV!$A$7:$R$65536,IN_DTK!L$5,0),""),"")</f>
        <v>0</v>
      </c>
      <c r="M296" s="245">
        <f>IF(ISNA(VLOOKUP($A296,DSSV!$A$7:$R$65536,IN_DTK!M$5,0))=FALSE,IF(M$8&lt;&gt;0,VLOOKUP($A296,DSSV!$A$7:$R$65536,IN_DTK!M$5,0),""),"")</f>
        <v>0</v>
      </c>
      <c r="N296" s="245">
        <f>IF(ISNA(VLOOKUP($A296,DSSV!$A$7:$R$65536,IN_DTK!N$5,0))=FALSE,IF(N$8&lt;&gt;0,VLOOKUP($A296,DSSV!$A$7:$R$65536,IN_DTK!N$5,0),""),"")</f>
        <v>0</v>
      </c>
      <c r="O296" s="245">
        <f>IF(ISNA(VLOOKUP($A296,DSSV!$A$7:$R$65536,IN_DTK!O$5,0))=FALSE,IF(O$8&lt;&gt;0,VLOOKUP($A296,DSSV!$A$7:$R$65536,IN_DTK!O$5,0),""),"")</f>
        <v>0</v>
      </c>
      <c r="P296" s="245">
        <f>IF(ISNA(VLOOKUP($A296,DSSV!$A$7:$R$65536,IN_DTK!P$5,0))=FALSE,IF(P$8&lt;&gt;0,VLOOKUP($A296,DSSV!$A$7:$R$65536,IN_DTK!P$5,0),""),"")</f>
        <v>0</v>
      </c>
      <c r="Q296" s="246">
        <f>IF(ISNA(VLOOKUP($A296,DSSV!$A$7:$R$65536,IN_DTK!Q$5,0))=FALSE,VLOOKUP($A296,DSSV!$A$7:$R$65536,IN_DTK!Q$5,0),"")</f>
        <v>0</v>
      </c>
      <c r="R296" s="237" t="str">
        <f>IF(ISNA(VLOOKUP($A296,DSSV!$A$7:$R$65536,IN_DTK!R$5,0))=FALSE,VLOOKUP($A296,DSSV!$A$7:$R$65536,IN_DTK!R$5,0),"")</f>
        <v>Không</v>
      </c>
      <c r="S296" s="247">
        <f>IF(ISNA(VLOOKUP($A296,DSSV!$A$7:$R$65536,IN_DTK!S$5,0))=FALSE,VLOOKUP($A296,DSSV!$A$7:$R$65536,IN_DTK!S$5,0),"")</f>
        <v>0</v>
      </c>
    </row>
    <row r="297" spans="1:19" s="213" customFormat="1" ht="20.25" customHeight="1">
      <c r="A297" s="211">
        <v>289</v>
      </c>
      <c r="B297" s="240">
        <f>--SUBTOTAL(2,C$6:C297)</f>
        <v>289</v>
      </c>
      <c r="C297" s="214">
        <f>IF(ISNA(VLOOKUP($A297,DSSV!$A$7:$R$65536,IN_DTK!C$5,0))=FALSE,VLOOKUP($A297,DSSV!$A$7:$R$65536,IN_DTK!C$5,0),"")</f>
        <v>2021727515</v>
      </c>
      <c r="D297" s="243" t="str">
        <f>IF(ISNA(VLOOKUP($A297,DSSV!$A$7:$R$65536,IN_DTK!D$5,0))=FALSE,VLOOKUP($A297,DSSV!$A$7:$R$65536,IN_DTK!D$5,0),"")</f>
        <v>Đoàn Anh</v>
      </c>
      <c r="E297" s="244" t="str">
        <f>IF(ISNA(VLOOKUP($A297,DSSV!$A$7:$R$65536,IN_DTK!E$5,0))=FALSE,VLOOKUP($A297,DSSV!$A$7:$R$65536,IN_DTK!E$5,0),"")</f>
        <v>Việt</v>
      </c>
      <c r="F297" s="249" t="str">
        <f>IF(ISNA(VLOOKUP($A297,DSSV!$A$7:$R$65536,IN_DTK!F$5,0))=FALSE,VLOOKUP($A297,DSSV!$A$7:$R$65536,IN_DTK!F$5,0),"")</f>
        <v>MTH 101 G</v>
      </c>
      <c r="G297" s="249" t="str">
        <f>IF(ISNA(VLOOKUP($A297,DSSV!$A$7:$R$65536,IN_DTK!G$5,0))=FALSE,VLOOKUP($A297,DSSV!$A$7:$R$65536,IN_DTK!G$5,0),"")</f>
        <v>K20DLL</v>
      </c>
      <c r="H297" s="245">
        <f>IF(ISNA(VLOOKUP($A297,DSSV!$A$7:$R$65536,IN_DTK!H$5,0))=FALSE,IF(H$8&lt;&gt;0,VLOOKUP($A297,DSSV!$A$7:$R$65536,IN_DTK!H$5,0),""),"")</f>
        <v>0</v>
      </c>
      <c r="I297" s="245">
        <f>IF(ISNA(VLOOKUP($A297,DSSV!$A$7:$R$65536,IN_DTK!I$5,0))=FALSE,IF(I$8&lt;&gt;0,VLOOKUP($A297,DSSV!$A$7:$R$65536,IN_DTK!I$5,0),""),"")</f>
        <v>0</v>
      </c>
      <c r="J297" s="245">
        <f>IF(ISNA(VLOOKUP($A297,DSSV!$A$7:$R$65536,IN_DTK!J$5,0))=FALSE,IF(J$8&lt;&gt;0,VLOOKUP($A297,DSSV!$A$7:$R$65536,IN_DTK!J$5,0),""),"")</f>
        <v>0</v>
      </c>
      <c r="K297" s="245">
        <f>IF(ISNA(VLOOKUP($A297,DSSV!$A$7:$R$65536,IN_DTK!K$5,0))=FALSE,IF(K$8&lt;&gt;0,VLOOKUP($A297,DSSV!$A$7:$R$65536,IN_DTK!K$5,0),""),"")</f>
        <v>0</v>
      </c>
      <c r="L297" s="245">
        <f>IF(ISNA(VLOOKUP($A297,DSSV!$A$7:$R$65536,IN_DTK!L$5,0))=FALSE,IF(L$8&lt;&gt;0,VLOOKUP($A297,DSSV!$A$7:$R$65536,IN_DTK!L$5,0),""),"")</f>
        <v>0</v>
      </c>
      <c r="M297" s="245">
        <f>IF(ISNA(VLOOKUP($A297,DSSV!$A$7:$R$65536,IN_DTK!M$5,0))=FALSE,IF(M$8&lt;&gt;0,VLOOKUP($A297,DSSV!$A$7:$R$65536,IN_DTK!M$5,0),""),"")</f>
        <v>0</v>
      </c>
      <c r="N297" s="245">
        <f>IF(ISNA(VLOOKUP($A297,DSSV!$A$7:$R$65536,IN_DTK!N$5,0))=FALSE,IF(N$8&lt;&gt;0,VLOOKUP($A297,DSSV!$A$7:$R$65536,IN_DTK!N$5,0),""),"")</f>
        <v>0</v>
      </c>
      <c r="O297" s="245">
        <f>IF(ISNA(VLOOKUP($A297,DSSV!$A$7:$R$65536,IN_DTK!O$5,0))=FALSE,IF(O$8&lt;&gt;0,VLOOKUP($A297,DSSV!$A$7:$R$65536,IN_DTK!O$5,0),""),"")</f>
        <v>0</v>
      </c>
      <c r="P297" s="245">
        <f>IF(ISNA(VLOOKUP($A297,DSSV!$A$7:$R$65536,IN_DTK!P$5,0))=FALSE,IF(P$8&lt;&gt;0,VLOOKUP($A297,DSSV!$A$7:$R$65536,IN_DTK!P$5,0),""),"")</f>
        <v>0</v>
      </c>
      <c r="Q297" s="246">
        <f>IF(ISNA(VLOOKUP($A297,DSSV!$A$7:$R$65536,IN_DTK!Q$5,0))=FALSE,VLOOKUP($A297,DSSV!$A$7:$R$65536,IN_DTK!Q$5,0),"")</f>
        <v>0</v>
      </c>
      <c r="R297" s="237" t="str">
        <f>IF(ISNA(VLOOKUP($A297,DSSV!$A$7:$R$65536,IN_DTK!R$5,0))=FALSE,VLOOKUP($A297,DSSV!$A$7:$R$65536,IN_DTK!R$5,0),"")</f>
        <v>Không</v>
      </c>
      <c r="S297" s="247">
        <f>IF(ISNA(VLOOKUP($A297,DSSV!$A$7:$R$65536,IN_DTK!S$5,0))=FALSE,VLOOKUP($A297,DSSV!$A$7:$R$65536,IN_DTK!S$5,0),"")</f>
        <v>0</v>
      </c>
    </row>
    <row r="298" spans="1:19" s="213" customFormat="1" ht="20.25" customHeight="1">
      <c r="A298" s="211">
        <v>290</v>
      </c>
      <c r="B298" s="240">
        <f>--SUBTOTAL(2,C$6:C298)</f>
        <v>290</v>
      </c>
      <c r="C298" s="214">
        <f>IF(ISNA(VLOOKUP($A298,DSSV!$A$7:$R$65536,IN_DTK!C$5,0))=FALSE,VLOOKUP($A298,DSSV!$A$7:$R$65536,IN_DTK!C$5,0),"")</f>
        <v>1921726013</v>
      </c>
      <c r="D298" s="243" t="str">
        <f>IF(ISNA(VLOOKUP($A298,DSSV!$A$7:$R$65536,IN_DTK!D$5,0))=FALSE,VLOOKUP($A298,DSSV!$A$7:$R$65536,IN_DTK!D$5,0),"")</f>
        <v>Phạm Hoàng</v>
      </c>
      <c r="E298" s="244" t="str">
        <f>IF(ISNA(VLOOKUP($A298,DSSV!$A$7:$R$65536,IN_DTK!E$5,0))=FALSE,VLOOKUP($A298,DSSV!$A$7:$R$65536,IN_DTK!E$5,0),"")</f>
        <v>Việt</v>
      </c>
      <c r="F298" s="249" t="str">
        <f>IF(ISNA(VLOOKUP($A298,DSSV!$A$7:$R$65536,IN_DTK!F$5,0))=FALSE,VLOOKUP($A298,DSSV!$A$7:$R$65536,IN_DTK!F$5,0),"")</f>
        <v>MTH 101 G</v>
      </c>
      <c r="G298" s="249" t="str">
        <f>IF(ISNA(VLOOKUP($A298,DSSV!$A$7:$R$65536,IN_DTK!G$5,0))=FALSE,VLOOKUP($A298,DSSV!$A$7:$R$65536,IN_DTK!G$5,0),"")</f>
        <v>K19DLL</v>
      </c>
      <c r="H298" s="245">
        <f>IF(ISNA(VLOOKUP($A298,DSSV!$A$7:$R$65536,IN_DTK!H$5,0))=FALSE,IF(H$8&lt;&gt;0,VLOOKUP($A298,DSSV!$A$7:$R$65536,IN_DTK!H$5,0),""),"")</f>
        <v>0</v>
      </c>
      <c r="I298" s="245">
        <f>IF(ISNA(VLOOKUP($A298,DSSV!$A$7:$R$65536,IN_DTK!I$5,0))=FALSE,IF(I$8&lt;&gt;0,VLOOKUP($A298,DSSV!$A$7:$R$65536,IN_DTK!I$5,0),""),"")</f>
        <v>0</v>
      </c>
      <c r="J298" s="245">
        <f>IF(ISNA(VLOOKUP($A298,DSSV!$A$7:$R$65536,IN_DTK!J$5,0))=FALSE,IF(J$8&lt;&gt;0,VLOOKUP($A298,DSSV!$A$7:$R$65536,IN_DTK!J$5,0),""),"")</f>
        <v>0</v>
      </c>
      <c r="K298" s="245">
        <f>IF(ISNA(VLOOKUP($A298,DSSV!$A$7:$R$65536,IN_DTK!K$5,0))=FALSE,IF(K$8&lt;&gt;0,VLOOKUP($A298,DSSV!$A$7:$R$65536,IN_DTK!K$5,0),""),"")</f>
        <v>0</v>
      </c>
      <c r="L298" s="245">
        <f>IF(ISNA(VLOOKUP($A298,DSSV!$A$7:$R$65536,IN_DTK!L$5,0))=FALSE,IF(L$8&lt;&gt;0,VLOOKUP($A298,DSSV!$A$7:$R$65536,IN_DTK!L$5,0),""),"")</f>
        <v>0</v>
      </c>
      <c r="M298" s="245">
        <f>IF(ISNA(VLOOKUP($A298,DSSV!$A$7:$R$65536,IN_DTK!M$5,0))=FALSE,IF(M$8&lt;&gt;0,VLOOKUP($A298,DSSV!$A$7:$R$65536,IN_DTK!M$5,0),""),"")</f>
        <v>0</v>
      </c>
      <c r="N298" s="245">
        <f>IF(ISNA(VLOOKUP($A298,DSSV!$A$7:$R$65536,IN_DTK!N$5,0))=FALSE,IF(N$8&lt;&gt;0,VLOOKUP($A298,DSSV!$A$7:$R$65536,IN_DTK!N$5,0),""),"")</f>
        <v>0</v>
      </c>
      <c r="O298" s="245">
        <f>IF(ISNA(VLOOKUP($A298,DSSV!$A$7:$R$65536,IN_DTK!O$5,0))=FALSE,IF(O$8&lt;&gt;0,VLOOKUP($A298,DSSV!$A$7:$R$65536,IN_DTK!O$5,0),""),"")</f>
        <v>0</v>
      </c>
      <c r="P298" s="245">
        <f>IF(ISNA(VLOOKUP($A298,DSSV!$A$7:$R$65536,IN_DTK!P$5,0))=FALSE,IF(P$8&lt;&gt;0,VLOOKUP($A298,DSSV!$A$7:$R$65536,IN_DTK!P$5,0),""),"")</f>
        <v>0</v>
      </c>
      <c r="Q298" s="246">
        <f>IF(ISNA(VLOOKUP($A298,DSSV!$A$7:$R$65536,IN_DTK!Q$5,0))=FALSE,VLOOKUP($A298,DSSV!$A$7:$R$65536,IN_DTK!Q$5,0),"")</f>
        <v>0</v>
      </c>
      <c r="R298" s="237" t="str">
        <f>IF(ISNA(VLOOKUP($A298,DSSV!$A$7:$R$65536,IN_DTK!R$5,0))=FALSE,VLOOKUP($A298,DSSV!$A$7:$R$65536,IN_DTK!R$5,0),"")</f>
        <v>Không</v>
      </c>
      <c r="S298" s="247" t="str">
        <f>IF(ISNA(VLOOKUP($A298,DSSV!$A$7:$R$65536,IN_DTK!S$5,0))=FALSE,VLOOKUP($A298,DSSV!$A$7:$R$65536,IN_DTK!S$5,0),"")</f>
        <v>Nợ LP</v>
      </c>
    </row>
    <row r="299" spans="1:19" s="213" customFormat="1" ht="20.25" customHeight="1">
      <c r="A299" s="211">
        <v>291</v>
      </c>
      <c r="B299" s="240">
        <f>--SUBTOTAL(2,C$6:C299)</f>
        <v>291</v>
      </c>
      <c r="C299" s="214">
        <f>IF(ISNA(VLOOKUP($A299,DSSV!$A$7:$R$65536,IN_DTK!C$5,0))=FALSE,VLOOKUP($A299,DSSV!$A$7:$R$65536,IN_DTK!C$5,0),"")</f>
        <v>2021226624</v>
      </c>
      <c r="D299" s="243" t="str">
        <f>IF(ISNA(VLOOKUP($A299,DSSV!$A$7:$R$65536,IN_DTK!D$5,0))=FALSE,VLOOKUP($A299,DSSV!$A$7:$R$65536,IN_DTK!D$5,0),"")</f>
        <v>Nguyễn Văn</v>
      </c>
      <c r="E299" s="244" t="str">
        <f>IF(ISNA(VLOOKUP($A299,DSSV!$A$7:$R$65536,IN_DTK!E$5,0))=FALSE,VLOOKUP($A299,DSSV!$A$7:$R$65536,IN_DTK!E$5,0),"")</f>
        <v>Vinh</v>
      </c>
      <c r="F299" s="249" t="str">
        <f>IF(ISNA(VLOOKUP($A299,DSSV!$A$7:$R$65536,IN_DTK!F$5,0))=FALSE,VLOOKUP($A299,DSSV!$A$7:$R$65536,IN_DTK!F$5,0),"")</f>
        <v>MTH 101 AA</v>
      </c>
      <c r="G299" s="249" t="str">
        <f>IF(ISNA(VLOOKUP($A299,DSSV!$A$7:$R$65536,IN_DTK!G$5,0))=FALSE,VLOOKUP($A299,DSSV!$A$7:$R$65536,IN_DTK!G$5,0),"")</f>
        <v>K20QTM</v>
      </c>
      <c r="H299" s="245">
        <f>IF(ISNA(VLOOKUP($A299,DSSV!$A$7:$R$65536,IN_DTK!H$5,0))=FALSE,IF(H$8&lt;&gt;0,VLOOKUP($A299,DSSV!$A$7:$R$65536,IN_DTK!H$5,0),""),"")</f>
        <v>0</v>
      </c>
      <c r="I299" s="245">
        <f>IF(ISNA(VLOOKUP($A299,DSSV!$A$7:$R$65536,IN_DTK!I$5,0))=FALSE,IF(I$8&lt;&gt;0,VLOOKUP($A299,DSSV!$A$7:$R$65536,IN_DTK!I$5,0),""),"")</f>
        <v>0</v>
      </c>
      <c r="J299" s="245">
        <f>IF(ISNA(VLOOKUP($A299,DSSV!$A$7:$R$65536,IN_DTK!J$5,0))=FALSE,IF(J$8&lt;&gt;0,VLOOKUP($A299,DSSV!$A$7:$R$65536,IN_DTK!J$5,0),""),"")</f>
        <v>0</v>
      </c>
      <c r="K299" s="245">
        <f>IF(ISNA(VLOOKUP($A299,DSSV!$A$7:$R$65536,IN_DTK!K$5,0))=FALSE,IF(K$8&lt;&gt;0,VLOOKUP($A299,DSSV!$A$7:$R$65536,IN_DTK!K$5,0),""),"")</f>
        <v>0</v>
      </c>
      <c r="L299" s="245">
        <f>IF(ISNA(VLOOKUP($A299,DSSV!$A$7:$R$65536,IN_DTK!L$5,0))=FALSE,IF(L$8&lt;&gt;0,VLOOKUP($A299,DSSV!$A$7:$R$65536,IN_DTK!L$5,0),""),"")</f>
        <v>0</v>
      </c>
      <c r="M299" s="245">
        <f>IF(ISNA(VLOOKUP($A299,DSSV!$A$7:$R$65536,IN_DTK!M$5,0))=FALSE,IF(M$8&lt;&gt;0,VLOOKUP($A299,DSSV!$A$7:$R$65536,IN_DTK!M$5,0),""),"")</f>
        <v>0</v>
      </c>
      <c r="N299" s="245">
        <f>IF(ISNA(VLOOKUP($A299,DSSV!$A$7:$R$65536,IN_DTK!N$5,0))=FALSE,IF(N$8&lt;&gt;0,VLOOKUP($A299,DSSV!$A$7:$R$65536,IN_DTK!N$5,0),""),"")</f>
        <v>0</v>
      </c>
      <c r="O299" s="245">
        <f>IF(ISNA(VLOOKUP($A299,DSSV!$A$7:$R$65536,IN_DTK!O$5,0))=FALSE,IF(O$8&lt;&gt;0,VLOOKUP($A299,DSSV!$A$7:$R$65536,IN_DTK!O$5,0),""),"")</f>
        <v>0</v>
      </c>
      <c r="P299" s="245">
        <f>IF(ISNA(VLOOKUP($A299,DSSV!$A$7:$R$65536,IN_DTK!P$5,0))=FALSE,IF(P$8&lt;&gt;0,VLOOKUP($A299,DSSV!$A$7:$R$65536,IN_DTK!P$5,0),""),"")</f>
        <v>0</v>
      </c>
      <c r="Q299" s="246">
        <f>IF(ISNA(VLOOKUP($A299,DSSV!$A$7:$R$65536,IN_DTK!Q$5,0))=FALSE,VLOOKUP($A299,DSSV!$A$7:$R$65536,IN_DTK!Q$5,0),"")</f>
        <v>0</v>
      </c>
      <c r="R299" s="237" t="str">
        <f>IF(ISNA(VLOOKUP($A299,DSSV!$A$7:$R$65536,IN_DTK!R$5,0))=FALSE,VLOOKUP($A299,DSSV!$A$7:$R$65536,IN_DTK!R$5,0),"")</f>
        <v>Không</v>
      </c>
      <c r="S299" s="247">
        <f>IF(ISNA(VLOOKUP($A299,DSSV!$A$7:$R$65536,IN_DTK!S$5,0))=FALSE,VLOOKUP($A299,DSSV!$A$7:$R$65536,IN_DTK!S$5,0),"")</f>
        <v>0</v>
      </c>
    </row>
    <row r="300" spans="1:19" s="213" customFormat="1" ht="20.25" customHeight="1">
      <c r="A300" s="211">
        <v>292</v>
      </c>
      <c r="B300" s="240">
        <f>--SUBTOTAL(2,C$6:C300)</f>
        <v>292</v>
      </c>
      <c r="C300" s="214">
        <f>IF(ISNA(VLOOKUP($A300,DSSV!$A$7:$R$65536,IN_DTK!C$5,0))=FALSE,VLOOKUP($A300,DSSV!$A$7:$R$65536,IN_DTK!C$5,0),"")</f>
        <v>1921235306</v>
      </c>
      <c r="D300" s="243" t="str">
        <f>IF(ISNA(VLOOKUP($A300,DSSV!$A$7:$R$65536,IN_DTK!D$5,0))=FALSE,VLOOKUP($A300,DSSV!$A$7:$R$65536,IN_DTK!D$5,0),"")</f>
        <v>Bùi Thiên</v>
      </c>
      <c r="E300" s="244" t="str">
        <f>IF(ISNA(VLOOKUP($A300,DSSV!$A$7:$R$65536,IN_DTK!E$5,0))=FALSE,VLOOKUP($A300,DSSV!$A$7:$R$65536,IN_DTK!E$5,0),"")</f>
        <v>Vũ</v>
      </c>
      <c r="F300" s="249" t="str">
        <f>IF(ISNA(VLOOKUP($A300,DSSV!$A$7:$R$65536,IN_DTK!F$5,0))=FALSE,VLOOKUP($A300,DSSV!$A$7:$R$65536,IN_DTK!F$5,0),"")</f>
        <v>MTH 101 K</v>
      </c>
      <c r="G300" s="249" t="str">
        <f>IF(ISNA(VLOOKUP($A300,DSSV!$A$7:$R$65536,IN_DTK!G$5,0))=FALSE,VLOOKUP($A300,DSSV!$A$7:$R$65536,IN_DTK!G$5,0),"")</f>
        <v>K20QNH</v>
      </c>
      <c r="H300" s="245">
        <f>IF(ISNA(VLOOKUP($A300,DSSV!$A$7:$R$65536,IN_DTK!H$5,0))=FALSE,IF(H$8&lt;&gt;0,VLOOKUP($A300,DSSV!$A$7:$R$65536,IN_DTK!H$5,0),""),"")</f>
        <v>0</v>
      </c>
      <c r="I300" s="245">
        <f>IF(ISNA(VLOOKUP($A300,DSSV!$A$7:$R$65536,IN_DTK!I$5,0))=FALSE,IF(I$8&lt;&gt;0,VLOOKUP($A300,DSSV!$A$7:$R$65536,IN_DTK!I$5,0),""),"")</f>
        <v>0</v>
      </c>
      <c r="J300" s="245">
        <f>IF(ISNA(VLOOKUP($A300,DSSV!$A$7:$R$65536,IN_DTK!J$5,0))=FALSE,IF(J$8&lt;&gt;0,VLOOKUP($A300,DSSV!$A$7:$R$65536,IN_DTK!J$5,0),""),"")</f>
        <v>0</v>
      </c>
      <c r="K300" s="245">
        <f>IF(ISNA(VLOOKUP($A300,DSSV!$A$7:$R$65536,IN_DTK!K$5,0))=FALSE,IF(K$8&lt;&gt;0,VLOOKUP($A300,DSSV!$A$7:$R$65536,IN_DTK!K$5,0),""),"")</f>
        <v>0</v>
      </c>
      <c r="L300" s="245">
        <f>IF(ISNA(VLOOKUP($A300,DSSV!$A$7:$R$65536,IN_DTK!L$5,0))=FALSE,IF(L$8&lt;&gt;0,VLOOKUP($A300,DSSV!$A$7:$R$65536,IN_DTK!L$5,0),""),"")</f>
        <v>0</v>
      </c>
      <c r="M300" s="245">
        <f>IF(ISNA(VLOOKUP($A300,DSSV!$A$7:$R$65536,IN_DTK!M$5,0))=FALSE,IF(M$8&lt;&gt;0,VLOOKUP($A300,DSSV!$A$7:$R$65536,IN_DTK!M$5,0),""),"")</f>
        <v>0</v>
      </c>
      <c r="N300" s="245">
        <f>IF(ISNA(VLOOKUP($A300,DSSV!$A$7:$R$65536,IN_DTK!N$5,0))=FALSE,IF(N$8&lt;&gt;0,VLOOKUP($A300,DSSV!$A$7:$R$65536,IN_DTK!N$5,0),""),"")</f>
        <v>0</v>
      </c>
      <c r="O300" s="245">
        <f>IF(ISNA(VLOOKUP($A300,DSSV!$A$7:$R$65536,IN_DTK!O$5,0))=FALSE,IF(O$8&lt;&gt;0,VLOOKUP($A300,DSSV!$A$7:$R$65536,IN_DTK!O$5,0),""),"")</f>
        <v>0</v>
      </c>
      <c r="P300" s="245">
        <f>IF(ISNA(VLOOKUP($A300,DSSV!$A$7:$R$65536,IN_DTK!P$5,0))=FALSE,IF(P$8&lt;&gt;0,VLOOKUP($A300,DSSV!$A$7:$R$65536,IN_DTK!P$5,0),""),"")</f>
        <v>0</v>
      </c>
      <c r="Q300" s="246">
        <f>IF(ISNA(VLOOKUP($A300,DSSV!$A$7:$R$65536,IN_DTK!Q$5,0))=FALSE,VLOOKUP($A300,DSSV!$A$7:$R$65536,IN_DTK!Q$5,0),"")</f>
        <v>0</v>
      </c>
      <c r="R300" s="237" t="str">
        <f>IF(ISNA(VLOOKUP($A300,DSSV!$A$7:$R$65536,IN_DTK!R$5,0))=FALSE,VLOOKUP($A300,DSSV!$A$7:$R$65536,IN_DTK!R$5,0),"")</f>
        <v>Không</v>
      </c>
      <c r="S300" s="247" t="str">
        <f>IF(ISNA(VLOOKUP($A300,DSSV!$A$7:$R$65536,IN_DTK!S$5,0))=FALSE,VLOOKUP($A300,DSSV!$A$7:$R$65536,IN_DTK!S$5,0),"")</f>
        <v>Nợ LP</v>
      </c>
    </row>
    <row r="301" spans="1:19" s="213" customFormat="1" ht="20.25" customHeight="1">
      <c r="A301" s="211">
        <v>293</v>
      </c>
      <c r="B301" s="240">
        <f>--SUBTOTAL(2,C$6:C301)</f>
        <v>293</v>
      </c>
      <c r="C301" s="214">
        <f>IF(ISNA(VLOOKUP($A301,DSSV!$A$7:$R$65536,IN_DTK!C$5,0))=FALSE,VLOOKUP($A301,DSSV!$A$7:$R$65536,IN_DTK!C$5,0),"")</f>
        <v>2021217516</v>
      </c>
      <c r="D301" s="243" t="str">
        <f>IF(ISNA(VLOOKUP($A301,DSSV!$A$7:$R$65536,IN_DTK!D$5,0))=FALSE,VLOOKUP($A301,DSSV!$A$7:$R$65536,IN_DTK!D$5,0),"")</f>
        <v>Nguyễn Anh</v>
      </c>
      <c r="E301" s="244" t="str">
        <f>IF(ISNA(VLOOKUP($A301,DSSV!$A$7:$R$65536,IN_DTK!E$5,0))=FALSE,VLOOKUP($A301,DSSV!$A$7:$R$65536,IN_DTK!E$5,0),"")</f>
        <v>Vũ</v>
      </c>
      <c r="F301" s="249" t="str">
        <f>IF(ISNA(VLOOKUP($A301,DSSV!$A$7:$R$65536,IN_DTK!F$5,0))=FALSE,VLOOKUP($A301,DSSV!$A$7:$R$65536,IN_DTK!F$5,0),"")</f>
        <v>MTH 101 Y</v>
      </c>
      <c r="G301" s="249" t="str">
        <f>IF(ISNA(VLOOKUP($A301,DSSV!$A$7:$R$65536,IN_DTK!G$5,0))=FALSE,VLOOKUP($A301,DSSV!$A$7:$R$65536,IN_DTK!G$5,0),"")</f>
        <v>K20PSU-QTH</v>
      </c>
      <c r="H301" s="245">
        <f>IF(ISNA(VLOOKUP($A301,DSSV!$A$7:$R$65536,IN_DTK!H$5,0))=FALSE,IF(H$8&lt;&gt;0,VLOOKUP($A301,DSSV!$A$7:$R$65536,IN_DTK!H$5,0),""),"")</f>
        <v>0</v>
      </c>
      <c r="I301" s="245">
        <f>IF(ISNA(VLOOKUP($A301,DSSV!$A$7:$R$65536,IN_DTK!I$5,0))=FALSE,IF(I$8&lt;&gt;0,VLOOKUP($A301,DSSV!$A$7:$R$65536,IN_DTK!I$5,0),""),"")</f>
        <v>0</v>
      </c>
      <c r="J301" s="245">
        <f>IF(ISNA(VLOOKUP($A301,DSSV!$A$7:$R$65536,IN_DTK!J$5,0))=FALSE,IF(J$8&lt;&gt;0,VLOOKUP($A301,DSSV!$A$7:$R$65536,IN_DTK!J$5,0),""),"")</f>
        <v>0</v>
      </c>
      <c r="K301" s="245">
        <f>IF(ISNA(VLOOKUP($A301,DSSV!$A$7:$R$65536,IN_DTK!K$5,0))=FALSE,IF(K$8&lt;&gt;0,VLOOKUP($A301,DSSV!$A$7:$R$65536,IN_DTK!K$5,0),""),"")</f>
        <v>0</v>
      </c>
      <c r="L301" s="245">
        <f>IF(ISNA(VLOOKUP($A301,DSSV!$A$7:$R$65536,IN_DTK!L$5,0))=FALSE,IF(L$8&lt;&gt;0,VLOOKUP($A301,DSSV!$A$7:$R$65536,IN_DTK!L$5,0),""),"")</f>
        <v>0</v>
      </c>
      <c r="M301" s="245">
        <f>IF(ISNA(VLOOKUP($A301,DSSV!$A$7:$R$65536,IN_DTK!M$5,0))=FALSE,IF(M$8&lt;&gt;0,VLOOKUP($A301,DSSV!$A$7:$R$65536,IN_DTK!M$5,0),""),"")</f>
        <v>0</v>
      </c>
      <c r="N301" s="245">
        <f>IF(ISNA(VLOOKUP($A301,DSSV!$A$7:$R$65536,IN_DTK!N$5,0))=FALSE,IF(N$8&lt;&gt;0,VLOOKUP($A301,DSSV!$A$7:$R$65536,IN_DTK!N$5,0),""),"")</f>
        <v>0</v>
      </c>
      <c r="O301" s="245">
        <f>IF(ISNA(VLOOKUP($A301,DSSV!$A$7:$R$65536,IN_DTK!O$5,0))=FALSE,IF(O$8&lt;&gt;0,VLOOKUP($A301,DSSV!$A$7:$R$65536,IN_DTK!O$5,0),""),"")</f>
        <v>0</v>
      </c>
      <c r="P301" s="245">
        <f>IF(ISNA(VLOOKUP($A301,DSSV!$A$7:$R$65536,IN_DTK!P$5,0))=FALSE,IF(P$8&lt;&gt;0,VLOOKUP($A301,DSSV!$A$7:$R$65536,IN_DTK!P$5,0),""),"")</f>
        <v>0</v>
      </c>
      <c r="Q301" s="246">
        <f>IF(ISNA(VLOOKUP($A301,DSSV!$A$7:$R$65536,IN_DTK!Q$5,0))=FALSE,VLOOKUP($A301,DSSV!$A$7:$R$65536,IN_DTK!Q$5,0),"")</f>
        <v>0</v>
      </c>
      <c r="R301" s="237" t="str">
        <f>IF(ISNA(VLOOKUP($A301,DSSV!$A$7:$R$65536,IN_DTK!R$5,0))=FALSE,VLOOKUP($A301,DSSV!$A$7:$R$65536,IN_DTK!R$5,0),"")</f>
        <v>Không</v>
      </c>
      <c r="S301" s="247" t="str">
        <f>IF(ISNA(VLOOKUP($A301,DSSV!$A$7:$R$65536,IN_DTK!S$5,0))=FALSE,VLOOKUP($A301,DSSV!$A$7:$R$65536,IN_DTK!S$5,0),"")</f>
        <v>Nợ LP</v>
      </c>
    </row>
    <row r="302" spans="1:19" s="213" customFormat="1" ht="20.25" customHeight="1">
      <c r="A302" s="211">
        <v>294</v>
      </c>
      <c r="B302" s="240">
        <f>--SUBTOTAL(2,C$6:C302)</f>
        <v>294</v>
      </c>
      <c r="C302" s="214">
        <f>IF(ISNA(VLOOKUP($A302,DSSV!$A$7:$R$65536,IN_DTK!C$5,0))=FALSE,VLOOKUP($A302,DSSV!$A$7:$R$65536,IN_DTK!C$5,0),"")</f>
        <v>2020212969</v>
      </c>
      <c r="D302" s="243" t="str">
        <f>IF(ISNA(VLOOKUP($A302,DSSV!$A$7:$R$65536,IN_DTK!D$5,0))=FALSE,VLOOKUP($A302,DSSV!$A$7:$R$65536,IN_DTK!D$5,0),"")</f>
        <v>Nguyễn Ngọc</v>
      </c>
      <c r="E302" s="244" t="str">
        <f>IF(ISNA(VLOOKUP($A302,DSSV!$A$7:$R$65536,IN_DTK!E$5,0))=FALSE,VLOOKUP($A302,DSSV!$A$7:$R$65536,IN_DTK!E$5,0),"")</f>
        <v>Vũ</v>
      </c>
      <c r="F302" s="249" t="str">
        <f>IF(ISNA(VLOOKUP($A302,DSSV!$A$7:$R$65536,IN_DTK!F$5,0))=FALSE,VLOOKUP($A302,DSSV!$A$7:$R$65536,IN_DTK!F$5,0),"")</f>
        <v>MTH 101 AG</v>
      </c>
      <c r="G302" s="249" t="str">
        <f>IF(ISNA(VLOOKUP($A302,DSSV!$A$7:$R$65536,IN_DTK!G$5,0))=FALSE,VLOOKUP($A302,DSSV!$A$7:$R$65536,IN_DTK!G$5,0),"")</f>
        <v>K20TTT</v>
      </c>
      <c r="H302" s="245">
        <f>IF(ISNA(VLOOKUP($A302,DSSV!$A$7:$R$65536,IN_DTK!H$5,0))=FALSE,IF(H$8&lt;&gt;0,VLOOKUP($A302,DSSV!$A$7:$R$65536,IN_DTK!H$5,0),""),"")</f>
        <v>0</v>
      </c>
      <c r="I302" s="245">
        <f>IF(ISNA(VLOOKUP($A302,DSSV!$A$7:$R$65536,IN_DTK!I$5,0))=FALSE,IF(I$8&lt;&gt;0,VLOOKUP($A302,DSSV!$A$7:$R$65536,IN_DTK!I$5,0),""),"")</f>
        <v>0</v>
      </c>
      <c r="J302" s="245">
        <f>IF(ISNA(VLOOKUP($A302,DSSV!$A$7:$R$65536,IN_DTK!J$5,0))=FALSE,IF(J$8&lt;&gt;0,VLOOKUP($A302,DSSV!$A$7:$R$65536,IN_DTK!J$5,0),""),"")</f>
        <v>0</v>
      </c>
      <c r="K302" s="245">
        <f>IF(ISNA(VLOOKUP($A302,DSSV!$A$7:$R$65536,IN_DTK!K$5,0))=FALSE,IF(K$8&lt;&gt;0,VLOOKUP($A302,DSSV!$A$7:$R$65536,IN_DTK!K$5,0),""),"")</f>
        <v>0</v>
      </c>
      <c r="L302" s="245">
        <f>IF(ISNA(VLOOKUP($A302,DSSV!$A$7:$R$65536,IN_DTK!L$5,0))=FALSE,IF(L$8&lt;&gt;0,VLOOKUP($A302,DSSV!$A$7:$R$65536,IN_DTK!L$5,0),""),"")</f>
        <v>0</v>
      </c>
      <c r="M302" s="245">
        <f>IF(ISNA(VLOOKUP($A302,DSSV!$A$7:$R$65536,IN_DTK!M$5,0))=FALSE,IF(M$8&lt;&gt;0,VLOOKUP($A302,DSSV!$A$7:$R$65536,IN_DTK!M$5,0),""),"")</f>
        <v>0</v>
      </c>
      <c r="N302" s="245">
        <f>IF(ISNA(VLOOKUP($A302,DSSV!$A$7:$R$65536,IN_DTK!N$5,0))=FALSE,IF(N$8&lt;&gt;0,VLOOKUP($A302,DSSV!$A$7:$R$65536,IN_DTK!N$5,0),""),"")</f>
        <v>0</v>
      </c>
      <c r="O302" s="245">
        <f>IF(ISNA(VLOOKUP($A302,DSSV!$A$7:$R$65536,IN_DTK!O$5,0))=FALSE,IF(O$8&lt;&gt;0,VLOOKUP($A302,DSSV!$A$7:$R$65536,IN_DTK!O$5,0),""),"")</f>
        <v>0</v>
      </c>
      <c r="P302" s="245">
        <f>IF(ISNA(VLOOKUP($A302,DSSV!$A$7:$R$65536,IN_DTK!P$5,0))=FALSE,IF(P$8&lt;&gt;0,VLOOKUP($A302,DSSV!$A$7:$R$65536,IN_DTK!P$5,0),""),"")</f>
        <v>0</v>
      </c>
      <c r="Q302" s="246">
        <f>IF(ISNA(VLOOKUP($A302,DSSV!$A$7:$R$65536,IN_DTK!Q$5,0))=FALSE,VLOOKUP($A302,DSSV!$A$7:$R$65536,IN_DTK!Q$5,0),"")</f>
        <v>0</v>
      </c>
      <c r="R302" s="237" t="str">
        <f>IF(ISNA(VLOOKUP($A302,DSSV!$A$7:$R$65536,IN_DTK!R$5,0))=FALSE,VLOOKUP($A302,DSSV!$A$7:$R$65536,IN_DTK!R$5,0),"")</f>
        <v>Không</v>
      </c>
      <c r="S302" s="247">
        <f>IF(ISNA(VLOOKUP($A302,DSSV!$A$7:$R$65536,IN_DTK!S$5,0))=FALSE,VLOOKUP($A302,DSSV!$A$7:$R$65536,IN_DTK!S$5,0),"")</f>
        <v>0</v>
      </c>
    </row>
    <row r="303" spans="1:19" s="213" customFormat="1" ht="20.25" customHeight="1">
      <c r="A303" s="211">
        <v>295</v>
      </c>
      <c r="B303" s="240">
        <f>--SUBTOTAL(2,C$6:C303)</f>
        <v>295</v>
      </c>
      <c r="C303" s="214">
        <f>IF(ISNA(VLOOKUP($A303,DSSV!$A$7:$R$65536,IN_DTK!C$5,0))=FALSE,VLOOKUP($A303,DSSV!$A$7:$R$65536,IN_DTK!C$5,0),"")</f>
        <v>2020233113</v>
      </c>
      <c r="D303" s="243" t="str">
        <f>IF(ISNA(VLOOKUP($A303,DSSV!$A$7:$R$65536,IN_DTK!D$5,0))=FALSE,VLOOKUP($A303,DSSV!$A$7:$R$65536,IN_DTK!D$5,0),"")</f>
        <v>Mai Lê Thúy</v>
      </c>
      <c r="E303" s="244" t="str">
        <f>IF(ISNA(VLOOKUP($A303,DSSV!$A$7:$R$65536,IN_DTK!E$5,0))=FALSE,VLOOKUP($A303,DSSV!$A$7:$R$65536,IN_DTK!E$5,0),"")</f>
        <v>Vy</v>
      </c>
      <c r="F303" s="249" t="str">
        <f>IF(ISNA(VLOOKUP($A303,DSSV!$A$7:$R$65536,IN_DTK!F$5,0))=FALSE,VLOOKUP($A303,DSSV!$A$7:$R$65536,IN_DTK!F$5,0),"")</f>
        <v>MTH 101 AG</v>
      </c>
      <c r="G303" s="249" t="str">
        <f>IF(ISNA(VLOOKUP($A303,DSSV!$A$7:$R$65536,IN_DTK!G$5,0))=FALSE,VLOOKUP($A303,DSSV!$A$7:$R$65536,IN_DTK!G$5,0),"")</f>
        <v>K20QTC</v>
      </c>
      <c r="H303" s="245">
        <f>IF(ISNA(VLOOKUP($A303,DSSV!$A$7:$R$65536,IN_DTK!H$5,0))=FALSE,IF(H$8&lt;&gt;0,VLOOKUP($A303,DSSV!$A$7:$R$65536,IN_DTK!H$5,0),""),"")</f>
        <v>0</v>
      </c>
      <c r="I303" s="245">
        <f>IF(ISNA(VLOOKUP($A303,DSSV!$A$7:$R$65536,IN_DTK!I$5,0))=FALSE,IF(I$8&lt;&gt;0,VLOOKUP($A303,DSSV!$A$7:$R$65536,IN_DTK!I$5,0),""),"")</f>
        <v>0</v>
      </c>
      <c r="J303" s="245">
        <f>IF(ISNA(VLOOKUP($A303,DSSV!$A$7:$R$65536,IN_DTK!J$5,0))=FALSE,IF(J$8&lt;&gt;0,VLOOKUP($A303,DSSV!$A$7:$R$65536,IN_DTK!J$5,0),""),"")</f>
        <v>0</v>
      </c>
      <c r="K303" s="245">
        <f>IF(ISNA(VLOOKUP($A303,DSSV!$A$7:$R$65536,IN_DTK!K$5,0))=FALSE,IF(K$8&lt;&gt;0,VLOOKUP($A303,DSSV!$A$7:$R$65536,IN_DTK!K$5,0),""),"")</f>
        <v>0</v>
      </c>
      <c r="L303" s="245">
        <f>IF(ISNA(VLOOKUP($A303,DSSV!$A$7:$R$65536,IN_DTK!L$5,0))=FALSE,IF(L$8&lt;&gt;0,VLOOKUP($A303,DSSV!$A$7:$R$65536,IN_DTK!L$5,0),""),"")</f>
        <v>0</v>
      </c>
      <c r="M303" s="245">
        <f>IF(ISNA(VLOOKUP($A303,DSSV!$A$7:$R$65536,IN_DTK!M$5,0))=FALSE,IF(M$8&lt;&gt;0,VLOOKUP($A303,DSSV!$A$7:$R$65536,IN_DTK!M$5,0),""),"")</f>
        <v>0</v>
      </c>
      <c r="N303" s="245">
        <f>IF(ISNA(VLOOKUP($A303,DSSV!$A$7:$R$65536,IN_DTK!N$5,0))=FALSE,IF(N$8&lt;&gt;0,VLOOKUP($A303,DSSV!$A$7:$R$65536,IN_DTK!N$5,0),""),"")</f>
        <v>0</v>
      </c>
      <c r="O303" s="245">
        <f>IF(ISNA(VLOOKUP($A303,DSSV!$A$7:$R$65536,IN_DTK!O$5,0))=FALSE,IF(O$8&lt;&gt;0,VLOOKUP($A303,DSSV!$A$7:$R$65536,IN_DTK!O$5,0),""),"")</f>
        <v>0</v>
      </c>
      <c r="P303" s="245">
        <f>IF(ISNA(VLOOKUP($A303,DSSV!$A$7:$R$65536,IN_DTK!P$5,0))=FALSE,IF(P$8&lt;&gt;0,VLOOKUP($A303,DSSV!$A$7:$R$65536,IN_DTK!P$5,0),""),"")</f>
        <v>0</v>
      </c>
      <c r="Q303" s="246">
        <f>IF(ISNA(VLOOKUP($A303,DSSV!$A$7:$R$65536,IN_DTK!Q$5,0))=FALSE,VLOOKUP($A303,DSSV!$A$7:$R$65536,IN_DTK!Q$5,0),"")</f>
        <v>0</v>
      </c>
      <c r="R303" s="237" t="str">
        <f>IF(ISNA(VLOOKUP($A303,DSSV!$A$7:$R$65536,IN_DTK!R$5,0))=FALSE,VLOOKUP($A303,DSSV!$A$7:$R$65536,IN_DTK!R$5,0),"")</f>
        <v>Không</v>
      </c>
      <c r="S303" s="247" t="str">
        <f>IF(ISNA(VLOOKUP($A303,DSSV!$A$7:$R$65536,IN_DTK!S$5,0))=FALSE,VLOOKUP($A303,DSSV!$A$7:$R$65536,IN_DTK!S$5,0),"")</f>
        <v>Nợ LP</v>
      </c>
    </row>
    <row r="304" spans="1:19" s="213" customFormat="1" ht="20.25" customHeight="1">
      <c r="A304" s="211">
        <v>296</v>
      </c>
      <c r="B304" s="240">
        <f>--SUBTOTAL(2,C$6:C304)</f>
        <v>296</v>
      </c>
      <c r="C304" s="214">
        <f>IF(ISNA(VLOOKUP($A304,DSSV!$A$7:$R$65536,IN_DTK!C$5,0))=FALSE,VLOOKUP($A304,DSSV!$A$7:$R$65536,IN_DTK!C$5,0),"")</f>
        <v>2020223510</v>
      </c>
      <c r="D304" s="243" t="str">
        <f>IF(ISNA(VLOOKUP($A304,DSSV!$A$7:$R$65536,IN_DTK!D$5,0))=FALSE,VLOOKUP($A304,DSSV!$A$7:$R$65536,IN_DTK!D$5,0),"")</f>
        <v>Nguyễn Thị</v>
      </c>
      <c r="E304" s="244" t="str">
        <f>IF(ISNA(VLOOKUP($A304,DSSV!$A$7:$R$65536,IN_DTK!E$5,0))=FALSE,VLOOKUP($A304,DSSV!$A$7:$R$65536,IN_DTK!E$5,0),"")</f>
        <v>Vy</v>
      </c>
      <c r="F304" s="249" t="str">
        <f>IF(ISNA(VLOOKUP($A304,DSSV!$A$7:$R$65536,IN_DTK!F$5,0))=FALSE,VLOOKUP($A304,DSSV!$A$7:$R$65536,IN_DTK!F$5,0),"")</f>
        <v>MTH 101 AA</v>
      </c>
      <c r="G304" s="249" t="str">
        <f>IF(ISNA(VLOOKUP($A304,DSSV!$A$7:$R$65536,IN_DTK!G$5,0))=FALSE,VLOOKUP($A304,DSSV!$A$7:$R$65536,IN_DTK!G$5,0),"")</f>
        <v>K20QTM</v>
      </c>
      <c r="H304" s="245">
        <f>IF(ISNA(VLOOKUP($A304,DSSV!$A$7:$R$65536,IN_DTK!H$5,0))=FALSE,IF(H$8&lt;&gt;0,VLOOKUP($A304,DSSV!$A$7:$R$65536,IN_DTK!H$5,0),""),"")</f>
        <v>0</v>
      </c>
      <c r="I304" s="245">
        <f>IF(ISNA(VLOOKUP($A304,DSSV!$A$7:$R$65536,IN_DTK!I$5,0))=FALSE,IF(I$8&lt;&gt;0,VLOOKUP($A304,DSSV!$A$7:$R$65536,IN_DTK!I$5,0),""),"")</f>
        <v>0</v>
      </c>
      <c r="J304" s="245">
        <f>IF(ISNA(VLOOKUP($A304,DSSV!$A$7:$R$65536,IN_DTK!J$5,0))=FALSE,IF(J$8&lt;&gt;0,VLOOKUP($A304,DSSV!$A$7:$R$65536,IN_DTK!J$5,0),""),"")</f>
        <v>0</v>
      </c>
      <c r="K304" s="245">
        <f>IF(ISNA(VLOOKUP($A304,DSSV!$A$7:$R$65536,IN_DTK!K$5,0))=FALSE,IF(K$8&lt;&gt;0,VLOOKUP($A304,DSSV!$A$7:$R$65536,IN_DTK!K$5,0),""),"")</f>
        <v>0</v>
      </c>
      <c r="L304" s="245">
        <f>IF(ISNA(VLOOKUP($A304,DSSV!$A$7:$R$65536,IN_DTK!L$5,0))=FALSE,IF(L$8&lt;&gt;0,VLOOKUP($A304,DSSV!$A$7:$R$65536,IN_DTK!L$5,0),""),"")</f>
        <v>0</v>
      </c>
      <c r="M304" s="245">
        <f>IF(ISNA(VLOOKUP($A304,DSSV!$A$7:$R$65536,IN_DTK!M$5,0))=FALSE,IF(M$8&lt;&gt;0,VLOOKUP($A304,DSSV!$A$7:$R$65536,IN_DTK!M$5,0),""),"")</f>
        <v>0</v>
      </c>
      <c r="N304" s="245">
        <f>IF(ISNA(VLOOKUP($A304,DSSV!$A$7:$R$65536,IN_DTK!N$5,0))=FALSE,IF(N$8&lt;&gt;0,VLOOKUP($A304,DSSV!$A$7:$R$65536,IN_DTK!N$5,0),""),"")</f>
        <v>0</v>
      </c>
      <c r="O304" s="245">
        <f>IF(ISNA(VLOOKUP($A304,DSSV!$A$7:$R$65536,IN_DTK!O$5,0))=FALSE,IF(O$8&lt;&gt;0,VLOOKUP($A304,DSSV!$A$7:$R$65536,IN_DTK!O$5,0),""),"")</f>
        <v>0</v>
      </c>
      <c r="P304" s="245">
        <f>IF(ISNA(VLOOKUP($A304,DSSV!$A$7:$R$65536,IN_DTK!P$5,0))=FALSE,IF(P$8&lt;&gt;0,VLOOKUP($A304,DSSV!$A$7:$R$65536,IN_DTK!P$5,0),""),"")</f>
        <v>0</v>
      </c>
      <c r="Q304" s="246">
        <f>IF(ISNA(VLOOKUP($A304,DSSV!$A$7:$R$65536,IN_DTK!Q$5,0))=FALSE,VLOOKUP($A304,DSSV!$A$7:$R$65536,IN_DTK!Q$5,0),"")</f>
        <v>0</v>
      </c>
      <c r="R304" s="237" t="str">
        <f>IF(ISNA(VLOOKUP($A304,DSSV!$A$7:$R$65536,IN_DTK!R$5,0))=FALSE,VLOOKUP($A304,DSSV!$A$7:$R$65536,IN_DTK!R$5,0),"")</f>
        <v>Không</v>
      </c>
      <c r="S304" s="247">
        <f>IF(ISNA(VLOOKUP($A304,DSSV!$A$7:$R$65536,IN_DTK!S$5,0))=FALSE,VLOOKUP($A304,DSSV!$A$7:$R$65536,IN_DTK!S$5,0),"")</f>
        <v>0</v>
      </c>
    </row>
    <row r="305" spans="1:19" s="213" customFormat="1" ht="20.25" customHeight="1">
      <c r="A305" s="211">
        <v>297</v>
      </c>
      <c r="B305" s="240">
        <f>--SUBTOTAL(2,C$6:C305)</f>
        <v>297</v>
      </c>
      <c r="C305" s="214">
        <f>IF(ISNA(VLOOKUP($A305,DSSV!$A$7:$R$65536,IN_DTK!C$5,0))=FALSE,VLOOKUP($A305,DSSV!$A$7:$R$65536,IN_DTK!C$5,0),"")</f>
        <v>2020348471</v>
      </c>
      <c r="D305" s="243" t="str">
        <f>IF(ISNA(VLOOKUP($A305,DSSV!$A$7:$R$65536,IN_DTK!D$5,0))=FALSE,VLOOKUP($A305,DSSV!$A$7:$R$65536,IN_DTK!D$5,0),"")</f>
        <v>Nguyễn Võ Thùy</v>
      </c>
      <c r="E305" s="244" t="str">
        <f>IF(ISNA(VLOOKUP($A305,DSSV!$A$7:$R$65536,IN_DTK!E$5,0))=FALSE,VLOOKUP($A305,DSSV!$A$7:$R$65536,IN_DTK!E$5,0),"")</f>
        <v>Vy</v>
      </c>
      <c r="F305" s="249" t="str">
        <f>IF(ISNA(VLOOKUP($A305,DSSV!$A$7:$R$65536,IN_DTK!F$5,0))=FALSE,VLOOKUP($A305,DSSV!$A$7:$R$65536,IN_DTK!F$5,0),"")</f>
        <v>MTH 101 Q</v>
      </c>
      <c r="G305" s="249" t="str">
        <f>IF(ISNA(VLOOKUP($A305,DSSV!$A$7:$R$65536,IN_DTK!G$5,0))=FALSE,VLOOKUP($A305,DSSV!$A$7:$R$65536,IN_DTK!G$5,0),"")</f>
        <v>K20PSU-QNH</v>
      </c>
      <c r="H305" s="245">
        <f>IF(ISNA(VLOOKUP($A305,DSSV!$A$7:$R$65536,IN_DTK!H$5,0))=FALSE,IF(H$8&lt;&gt;0,VLOOKUP($A305,DSSV!$A$7:$R$65536,IN_DTK!H$5,0),""),"")</f>
        <v>0</v>
      </c>
      <c r="I305" s="245">
        <f>IF(ISNA(VLOOKUP($A305,DSSV!$A$7:$R$65536,IN_DTK!I$5,0))=FALSE,IF(I$8&lt;&gt;0,VLOOKUP($A305,DSSV!$A$7:$R$65536,IN_DTK!I$5,0),""),"")</f>
        <v>0</v>
      </c>
      <c r="J305" s="245">
        <f>IF(ISNA(VLOOKUP($A305,DSSV!$A$7:$R$65536,IN_DTK!J$5,0))=FALSE,IF(J$8&lt;&gt;0,VLOOKUP($A305,DSSV!$A$7:$R$65536,IN_DTK!J$5,0),""),"")</f>
        <v>0</v>
      </c>
      <c r="K305" s="245">
        <f>IF(ISNA(VLOOKUP($A305,DSSV!$A$7:$R$65536,IN_DTK!K$5,0))=FALSE,IF(K$8&lt;&gt;0,VLOOKUP($A305,DSSV!$A$7:$R$65536,IN_DTK!K$5,0),""),"")</f>
        <v>0</v>
      </c>
      <c r="L305" s="245">
        <f>IF(ISNA(VLOOKUP($A305,DSSV!$A$7:$R$65536,IN_DTK!L$5,0))=FALSE,IF(L$8&lt;&gt;0,VLOOKUP($A305,DSSV!$A$7:$R$65536,IN_DTK!L$5,0),""),"")</f>
        <v>0</v>
      </c>
      <c r="M305" s="245">
        <f>IF(ISNA(VLOOKUP($A305,DSSV!$A$7:$R$65536,IN_DTK!M$5,0))=FALSE,IF(M$8&lt;&gt;0,VLOOKUP($A305,DSSV!$A$7:$R$65536,IN_DTK!M$5,0),""),"")</f>
        <v>0</v>
      </c>
      <c r="N305" s="245">
        <f>IF(ISNA(VLOOKUP($A305,DSSV!$A$7:$R$65536,IN_DTK!N$5,0))=FALSE,IF(N$8&lt;&gt;0,VLOOKUP($A305,DSSV!$A$7:$R$65536,IN_DTK!N$5,0),""),"")</f>
        <v>0</v>
      </c>
      <c r="O305" s="245">
        <f>IF(ISNA(VLOOKUP($A305,DSSV!$A$7:$R$65536,IN_DTK!O$5,0))=FALSE,IF(O$8&lt;&gt;0,VLOOKUP($A305,DSSV!$A$7:$R$65536,IN_DTK!O$5,0),""),"")</f>
        <v>0</v>
      </c>
      <c r="P305" s="245">
        <f>IF(ISNA(VLOOKUP($A305,DSSV!$A$7:$R$65536,IN_DTK!P$5,0))=FALSE,IF(P$8&lt;&gt;0,VLOOKUP($A305,DSSV!$A$7:$R$65536,IN_DTK!P$5,0),""),"")</f>
        <v>0</v>
      </c>
      <c r="Q305" s="246">
        <f>IF(ISNA(VLOOKUP($A305,DSSV!$A$7:$R$65536,IN_DTK!Q$5,0))=FALSE,VLOOKUP($A305,DSSV!$A$7:$R$65536,IN_DTK!Q$5,0),"")</f>
        <v>0</v>
      </c>
      <c r="R305" s="237" t="str">
        <f>IF(ISNA(VLOOKUP($A305,DSSV!$A$7:$R$65536,IN_DTK!R$5,0))=FALSE,VLOOKUP($A305,DSSV!$A$7:$R$65536,IN_DTK!R$5,0),"")</f>
        <v>Không</v>
      </c>
      <c r="S305" s="247" t="str">
        <f>IF(ISNA(VLOOKUP($A305,DSSV!$A$7:$R$65536,IN_DTK!S$5,0))=FALSE,VLOOKUP($A305,DSSV!$A$7:$R$65536,IN_DTK!S$5,0),"")</f>
        <v>Nợ LP</v>
      </c>
    </row>
    <row r="306" spans="1:19" s="213" customFormat="1" ht="20.25" customHeight="1">
      <c r="A306" s="211">
        <v>298</v>
      </c>
      <c r="B306" s="240">
        <f>--SUBTOTAL(2,C$6:C306)</f>
        <v>298</v>
      </c>
      <c r="C306" s="214">
        <f>IF(ISNA(VLOOKUP($A306,DSSV!$A$7:$R$65536,IN_DTK!C$5,0))=FALSE,VLOOKUP($A306,DSSV!$A$7:$R$65536,IN_DTK!C$5,0),"")</f>
        <v>2020236695</v>
      </c>
      <c r="D306" s="243" t="str">
        <f>IF(ISNA(VLOOKUP($A306,DSSV!$A$7:$R$65536,IN_DTK!D$5,0))=FALSE,VLOOKUP($A306,DSSV!$A$7:$R$65536,IN_DTK!D$5,0),"")</f>
        <v>Trần Thảo Tường</v>
      </c>
      <c r="E306" s="244" t="str">
        <f>IF(ISNA(VLOOKUP($A306,DSSV!$A$7:$R$65536,IN_DTK!E$5,0))=FALSE,VLOOKUP($A306,DSSV!$A$7:$R$65536,IN_DTK!E$5,0),"")</f>
        <v>Vy</v>
      </c>
      <c r="F306" s="249" t="str">
        <f>IF(ISNA(VLOOKUP($A306,DSSV!$A$7:$R$65536,IN_DTK!F$5,0))=FALSE,VLOOKUP($A306,DSSV!$A$7:$R$65536,IN_DTK!F$5,0),"")</f>
        <v>MTH 101 AG</v>
      </c>
      <c r="G306" s="249" t="str">
        <f>IF(ISNA(VLOOKUP($A306,DSSV!$A$7:$R$65536,IN_DTK!G$5,0))=FALSE,VLOOKUP($A306,DSSV!$A$7:$R$65536,IN_DTK!G$5,0),"")</f>
        <v>K20QTC</v>
      </c>
      <c r="H306" s="245">
        <f>IF(ISNA(VLOOKUP($A306,DSSV!$A$7:$R$65536,IN_DTK!H$5,0))=FALSE,IF(H$8&lt;&gt;0,VLOOKUP($A306,DSSV!$A$7:$R$65536,IN_DTK!H$5,0),""),"")</f>
        <v>0</v>
      </c>
      <c r="I306" s="245">
        <f>IF(ISNA(VLOOKUP($A306,DSSV!$A$7:$R$65536,IN_DTK!I$5,0))=FALSE,IF(I$8&lt;&gt;0,VLOOKUP($A306,DSSV!$A$7:$R$65536,IN_DTK!I$5,0),""),"")</f>
        <v>0</v>
      </c>
      <c r="J306" s="245">
        <f>IF(ISNA(VLOOKUP($A306,DSSV!$A$7:$R$65536,IN_DTK!J$5,0))=FALSE,IF(J$8&lt;&gt;0,VLOOKUP($A306,DSSV!$A$7:$R$65536,IN_DTK!J$5,0),""),"")</f>
        <v>0</v>
      </c>
      <c r="K306" s="245">
        <f>IF(ISNA(VLOOKUP($A306,DSSV!$A$7:$R$65536,IN_DTK!K$5,0))=FALSE,IF(K$8&lt;&gt;0,VLOOKUP($A306,DSSV!$A$7:$R$65536,IN_DTK!K$5,0),""),"")</f>
        <v>0</v>
      </c>
      <c r="L306" s="245">
        <f>IF(ISNA(VLOOKUP($A306,DSSV!$A$7:$R$65536,IN_DTK!L$5,0))=FALSE,IF(L$8&lt;&gt;0,VLOOKUP($A306,DSSV!$A$7:$R$65536,IN_DTK!L$5,0),""),"")</f>
        <v>0</v>
      </c>
      <c r="M306" s="245">
        <f>IF(ISNA(VLOOKUP($A306,DSSV!$A$7:$R$65536,IN_DTK!M$5,0))=FALSE,IF(M$8&lt;&gt;0,VLOOKUP($A306,DSSV!$A$7:$R$65536,IN_DTK!M$5,0),""),"")</f>
        <v>0</v>
      </c>
      <c r="N306" s="245">
        <f>IF(ISNA(VLOOKUP($A306,DSSV!$A$7:$R$65536,IN_DTK!N$5,0))=FALSE,IF(N$8&lt;&gt;0,VLOOKUP($A306,DSSV!$A$7:$R$65536,IN_DTK!N$5,0),""),"")</f>
        <v>0</v>
      </c>
      <c r="O306" s="245">
        <f>IF(ISNA(VLOOKUP($A306,DSSV!$A$7:$R$65536,IN_DTK!O$5,0))=FALSE,IF(O$8&lt;&gt;0,VLOOKUP($A306,DSSV!$A$7:$R$65536,IN_DTK!O$5,0),""),"")</f>
        <v>0</v>
      </c>
      <c r="P306" s="245">
        <f>IF(ISNA(VLOOKUP($A306,DSSV!$A$7:$R$65536,IN_DTK!P$5,0))=FALSE,IF(P$8&lt;&gt;0,VLOOKUP($A306,DSSV!$A$7:$R$65536,IN_DTK!P$5,0),""),"")</f>
        <v>0</v>
      </c>
      <c r="Q306" s="246">
        <f>IF(ISNA(VLOOKUP($A306,DSSV!$A$7:$R$65536,IN_DTK!Q$5,0))=FALSE,VLOOKUP($A306,DSSV!$A$7:$R$65536,IN_DTK!Q$5,0),"")</f>
        <v>0</v>
      </c>
      <c r="R306" s="237" t="str">
        <f>IF(ISNA(VLOOKUP($A306,DSSV!$A$7:$R$65536,IN_DTK!R$5,0))=FALSE,VLOOKUP($A306,DSSV!$A$7:$R$65536,IN_DTK!R$5,0),"")</f>
        <v>Không</v>
      </c>
      <c r="S306" s="247" t="str">
        <f>IF(ISNA(VLOOKUP($A306,DSSV!$A$7:$R$65536,IN_DTK!S$5,0))=FALSE,VLOOKUP($A306,DSSV!$A$7:$R$65536,IN_DTK!S$5,0),"")</f>
        <v>Nợ LP</v>
      </c>
    </row>
    <row r="307" spans="1:19" s="213" customFormat="1" ht="20.25" customHeight="1">
      <c r="A307" s="211">
        <v>299</v>
      </c>
      <c r="B307" s="240">
        <f>--SUBTOTAL(2,C$6:C307)</f>
        <v>299</v>
      </c>
      <c r="C307" s="214">
        <f>IF(ISNA(VLOOKUP($A307,DSSV!$A$7:$R$65536,IN_DTK!C$5,0))=FALSE,VLOOKUP($A307,DSSV!$A$7:$R$65536,IN_DTK!C$5,0),"")</f>
        <v>0</v>
      </c>
      <c r="D307" s="243" t="str">
        <f>IF(ISNA(VLOOKUP($A307,DSSV!$A$7:$R$65536,IN_DTK!D$5,0))=FALSE,VLOOKUP($A307,DSSV!$A$7:$R$65536,IN_DTK!D$5,0),"")</f>
        <v/>
      </c>
      <c r="E307" s="244" t="str">
        <f>IF(ISNA(VLOOKUP($A307,DSSV!$A$7:$R$65536,IN_DTK!E$5,0))=FALSE,VLOOKUP($A307,DSSV!$A$7:$R$65536,IN_DTK!E$5,0),"")</f>
        <v/>
      </c>
      <c r="F307" s="249" t="str">
        <f>IF(ISNA(VLOOKUP($A307,DSSV!$A$7:$R$65536,IN_DTK!F$5,0))=FALSE,VLOOKUP($A307,DSSV!$A$7:$R$65536,IN_DTK!F$5,0),"")</f>
        <v/>
      </c>
      <c r="G307" s="249" t="str">
        <f>IF(ISNA(VLOOKUP($A307,DSSV!$A$7:$R$65536,IN_DTK!G$5,0))=FALSE,VLOOKUP($A307,DSSV!$A$7:$R$65536,IN_DTK!G$5,0),"")</f>
        <v/>
      </c>
      <c r="H307" s="245">
        <f>IF(ISNA(VLOOKUP($A307,DSSV!$A$7:$R$65536,IN_DTK!H$5,0))=FALSE,IF(H$8&lt;&gt;0,VLOOKUP($A307,DSSV!$A$7:$R$65536,IN_DTK!H$5,0),""),"")</f>
        <v>0</v>
      </c>
      <c r="I307" s="245">
        <f>IF(ISNA(VLOOKUP($A307,DSSV!$A$7:$R$65536,IN_DTK!I$5,0))=FALSE,IF(I$8&lt;&gt;0,VLOOKUP($A307,DSSV!$A$7:$R$65536,IN_DTK!I$5,0),""),"")</f>
        <v>0</v>
      </c>
      <c r="J307" s="245">
        <f>IF(ISNA(VLOOKUP($A307,DSSV!$A$7:$R$65536,IN_DTK!J$5,0))=FALSE,IF(J$8&lt;&gt;0,VLOOKUP($A307,DSSV!$A$7:$R$65536,IN_DTK!J$5,0),""),"")</f>
        <v>0</v>
      </c>
      <c r="K307" s="245">
        <f>IF(ISNA(VLOOKUP($A307,DSSV!$A$7:$R$65536,IN_DTK!K$5,0))=FALSE,IF(K$8&lt;&gt;0,VLOOKUP($A307,DSSV!$A$7:$R$65536,IN_DTK!K$5,0),""),"")</f>
        <v>0</v>
      </c>
      <c r="L307" s="245">
        <f>IF(ISNA(VLOOKUP($A307,DSSV!$A$7:$R$65536,IN_DTK!L$5,0))=FALSE,IF(L$8&lt;&gt;0,VLOOKUP($A307,DSSV!$A$7:$R$65536,IN_DTK!L$5,0),""),"")</f>
        <v>0</v>
      </c>
      <c r="M307" s="245">
        <f>IF(ISNA(VLOOKUP($A307,DSSV!$A$7:$R$65536,IN_DTK!M$5,0))=FALSE,IF(M$8&lt;&gt;0,VLOOKUP($A307,DSSV!$A$7:$R$65536,IN_DTK!M$5,0),""),"")</f>
        <v>0</v>
      </c>
      <c r="N307" s="245">
        <f>IF(ISNA(VLOOKUP($A307,DSSV!$A$7:$R$65536,IN_DTK!N$5,0))=FALSE,IF(N$8&lt;&gt;0,VLOOKUP($A307,DSSV!$A$7:$R$65536,IN_DTK!N$5,0),""),"")</f>
        <v>0</v>
      </c>
      <c r="O307" s="245">
        <f>IF(ISNA(VLOOKUP($A307,DSSV!$A$7:$R$65536,IN_DTK!O$5,0))=FALSE,IF(O$8&lt;&gt;0,VLOOKUP($A307,DSSV!$A$7:$R$65536,IN_DTK!O$5,0),""),"")</f>
        <v>0</v>
      </c>
      <c r="P307" s="245">
        <f>IF(ISNA(VLOOKUP($A307,DSSV!$A$7:$R$65536,IN_DTK!P$5,0))=FALSE,IF(P$8&lt;&gt;0,VLOOKUP($A307,DSSV!$A$7:$R$65536,IN_DTK!P$5,0),""),"")</f>
        <v>0</v>
      </c>
      <c r="Q307" s="246">
        <f>IF(ISNA(VLOOKUP($A307,DSSV!$A$7:$R$65536,IN_DTK!Q$5,0))=FALSE,VLOOKUP($A307,DSSV!$A$7:$R$65536,IN_DTK!Q$5,0),"")</f>
        <v>0</v>
      </c>
      <c r="R307" s="237" t="str">
        <f>IF(ISNA(VLOOKUP($A307,DSSV!$A$7:$R$65536,IN_DTK!R$5,0))=FALSE,VLOOKUP($A307,DSSV!$A$7:$R$65536,IN_DTK!R$5,0),"")</f>
        <v>Không</v>
      </c>
      <c r="S307" s="247" t="str">
        <f>IF(ISNA(VLOOKUP($A307,DSSV!$A$7:$R$65536,IN_DTK!S$5,0))=FALSE,VLOOKUP($A307,DSSV!$A$7:$R$65536,IN_DTK!S$5,0),"")</f>
        <v/>
      </c>
    </row>
    <row r="308" spans="1:19" s="213" customFormat="1" ht="20.25" customHeight="1">
      <c r="A308" s="211">
        <v>300</v>
      </c>
      <c r="B308" s="240">
        <f>--SUBTOTAL(2,C$6:C308)</f>
        <v>300</v>
      </c>
      <c r="C308" s="214">
        <f>IF(ISNA(VLOOKUP($A308,DSSV!$A$7:$R$65536,IN_DTK!C$5,0))=FALSE,VLOOKUP($A308,DSSV!$A$7:$R$65536,IN_DTK!C$5,0),"")</f>
        <v>0</v>
      </c>
      <c r="D308" s="243" t="str">
        <f>IF(ISNA(VLOOKUP($A308,DSSV!$A$7:$R$65536,IN_DTK!D$5,0))=FALSE,VLOOKUP($A308,DSSV!$A$7:$R$65536,IN_DTK!D$5,0),"")</f>
        <v/>
      </c>
      <c r="E308" s="244" t="str">
        <f>IF(ISNA(VLOOKUP($A308,DSSV!$A$7:$R$65536,IN_DTK!E$5,0))=FALSE,VLOOKUP($A308,DSSV!$A$7:$R$65536,IN_DTK!E$5,0),"")</f>
        <v/>
      </c>
      <c r="F308" s="249" t="str">
        <f>IF(ISNA(VLOOKUP($A308,DSSV!$A$7:$R$65536,IN_DTK!F$5,0))=FALSE,VLOOKUP($A308,DSSV!$A$7:$R$65536,IN_DTK!F$5,0),"")</f>
        <v/>
      </c>
      <c r="G308" s="249" t="str">
        <f>IF(ISNA(VLOOKUP($A308,DSSV!$A$7:$R$65536,IN_DTK!G$5,0))=FALSE,VLOOKUP($A308,DSSV!$A$7:$R$65536,IN_DTK!G$5,0),"")</f>
        <v/>
      </c>
      <c r="H308" s="245">
        <f>IF(ISNA(VLOOKUP($A308,DSSV!$A$7:$R$65536,IN_DTK!H$5,0))=FALSE,IF(H$8&lt;&gt;0,VLOOKUP($A308,DSSV!$A$7:$R$65536,IN_DTK!H$5,0),""),"")</f>
        <v>0</v>
      </c>
      <c r="I308" s="245">
        <f>IF(ISNA(VLOOKUP($A308,DSSV!$A$7:$R$65536,IN_DTK!I$5,0))=FALSE,IF(I$8&lt;&gt;0,VLOOKUP($A308,DSSV!$A$7:$R$65536,IN_DTK!I$5,0),""),"")</f>
        <v>0</v>
      </c>
      <c r="J308" s="245">
        <f>IF(ISNA(VLOOKUP($A308,DSSV!$A$7:$R$65536,IN_DTK!J$5,0))=FALSE,IF(J$8&lt;&gt;0,VLOOKUP($A308,DSSV!$A$7:$R$65536,IN_DTK!J$5,0),""),"")</f>
        <v>0</v>
      </c>
      <c r="K308" s="245">
        <f>IF(ISNA(VLOOKUP($A308,DSSV!$A$7:$R$65536,IN_DTK!K$5,0))=FALSE,IF(K$8&lt;&gt;0,VLOOKUP($A308,DSSV!$A$7:$R$65536,IN_DTK!K$5,0),""),"")</f>
        <v>0</v>
      </c>
      <c r="L308" s="245">
        <f>IF(ISNA(VLOOKUP($A308,DSSV!$A$7:$R$65536,IN_DTK!L$5,0))=FALSE,IF(L$8&lt;&gt;0,VLOOKUP($A308,DSSV!$A$7:$R$65536,IN_DTK!L$5,0),""),"")</f>
        <v>0</v>
      </c>
      <c r="M308" s="245">
        <f>IF(ISNA(VLOOKUP($A308,DSSV!$A$7:$R$65536,IN_DTK!M$5,0))=FALSE,IF(M$8&lt;&gt;0,VLOOKUP($A308,DSSV!$A$7:$R$65536,IN_DTK!M$5,0),""),"")</f>
        <v>0</v>
      </c>
      <c r="N308" s="245">
        <f>IF(ISNA(VLOOKUP($A308,DSSV!$A$7:$R$65536,IN_DTK!N$5,0))=FALSE,IF(N$8&lt;&gt;0,VLOOKUP($A308,DSSV!$A$7:$R$65536,IN_DTK!N$5,0),""),"")</f>
        <v>0</v>
      </c>
      <c r="O308" s="245">
        <f>IF(ISNA(VLOOKUP($A308,DSSV!$A$7:$R$65536,IN_DTK!O$5,0))=FALSE,IF(O$8&lt;&gt;0,VLOOKUP($A308,DSSV!$A$7:$R$65536,IN_DTK!O$5,0),""),"")</f>
        <v>0</v>
      </c>
      <c r="P308" s="245">
        <f>IF(ISNA(VLOOKUP($A308,DSSV!$A$7:$R$65536,IN_DTK!P$5,0))=FALSE,IF(P$8&lt;&gt;0,VLOOKUP($A308,DSSV!$A$7:$R$65536,IN_DTK!P$5,0),""),"")</f>
        <v>0</v>
      </c>
      <c r="Q308" s="246">
        <f>IF(ISNA(VLOOKUP($A308,DSSV!$A$7:$R$65536,IN_DTK!Q$5,0))=FALSE,VLOOKUP($A308,DSSV!$A$7:$R$65536,IN_DTK!Q$5,0),"")</f>
        <v>0</v>
      </c>
      <c r="R308" s="237" t="str">
        <f>IF(ISNA(VLOOKUP($A308,DSSV!$A$7:$R$65536,IN_DTK!R$5,0))=FALSE,VLOOKUP($A308,DSSV!$A$7:$R$65536,IN_DTK!R$5,0),"")</f>
        <v>Không</v>
      </c>
      <c r="S308" s="247" t="str">
        <f>IF(ISNA(VLOOKUP($A308,DSSV!$A$7:$R$65536,IN_DTK!S$5,0))=FALSE,VLOOKUP($A308,DSSV!$A$7:$R$65536,IN_DTK!S$5,0),"")</f>
        <v/>
      </c>
    </row>
    <row r="309" spans="1:19" s="213" customFormat="1" ht="20.25" customHeight="1">
      <c r="A309" s="211">
        <v>301</v>
      </c>
      <c r="B309" s="240">
        <f>--SUBTOTAL(2,C$6:C309)</f>
        <v>301</v>
      </c>
      <c r="C309" s="214">
        <f>IF(ISNA(VLOOKUP($A309,DSSV!$A$7:$R$65536,IN_DTK!C$5,0))=FALSE,VLOOKUP($A309,DSSV!$A$7:$R$65536,IN_DTK!C$5,0),"")</f>
        <v>0</v>
      </c>
      <c r="D309" s="243" t="str">
        <f>IF(ISNA(VLOOKUP($A309,DSSV!$A$7:$R$65536,IN_DTK!D$5,0))=FALSE,VLOOKUP($A309,DSSV!$A$7:$R$65536,IN_DTK!D$5,0),"")</f>
        <v/>
      </c>
      <c r="E309" s="244" t="str">
        <f>IF(ISNA(VLOOKUP($A309,DSSV!$A$7:$R$65536,IN_DTK!E$5,0))=FALSE,VLOOKUP($A309,DSSV!$A$7:$R$65536,IN_DTK!E$5,0),"")</f>
        <v/>
      </c>
      <c r="F309" s="249" t="str">
        <f>IF(ISNA(VLOOKUP($A309,DSSV!$A$7:$R$65536,IN_DTK!F$5,0))=FALSE,VLOOKUP($A309,DSSV!$A$7:$R$65536,IN_DTK!F$5,0),"")</f>
        <v/>
      </c>
      <c r="G309" s="249" t="str">
        <f>IF(ISNA(VLOOKUP($A309,DSSV!$A$7:$R$65536,IN_DTK!G$5,0))=FALSE,VLOOKUP($A309,DSSV!$A$7:$R$65536,IN_DTK!G$5,0),"")</f>
        <v/>
      </c>
      <c r="H309" s="245">
        <f>IF(ISNA(VLOOKUP($A309,DSSV!$A$7:$R$65536,IN_DTK!H$5,0))=FALSE,IF(H$8&lt;&gt;0,VLOOKUP($A309,DSSV!$A$7:$R$65536,IN_DTK!H$5,0),""),"")</f>
        <v>0</v>
      </c>
      <c r="I309" s="245">
        <f>IF(ISNA(VLOOKUP($A309,DSSV!$A$7:$R$65536,IN_DTK!I$5,0))=FALSE,IF(I$8&lt;&gt;0,VLOOKUP($A309,DSSV!$A$7:$R$65536,IN_DTK!I$5,0),""),"")</f>
        <v>0</v>
      </c>
      <c r="J309" s="245">
        <f>IF(ISNA(VLOOKUP($A309,DSSV!$A$7:$R$65536,IN_DTK!J$5,0))=FALSE,IF(J$8&lt;&gt;0,VLOOKUP($A309,DSSV!$A$7:$R$65536,IN_DTK!J$5,0),""),"")</f>
        <v>0</v>
      </c>
      <c r="K309" s="245">
        <f>IF(ISNA(VLOOKUP($A309,DSSV!$A$7:$R$65536,IN_DTK!K$5,0))=FALSE,IF(K$8&lt;&gt;0,VLOOKUP($A309,DSSV!$A$7:$R$65536,IN_DTK!K$5,0),""),"")</f>
        <v>0</v>
      </c>
      <c r="L309" s="245">
        <f>IF(ISNA(VLOOKUP($A309,DSSV!$A$7:$R$65536,IN_DTK!L$5,0))=FALSE,IF(L$8&lt;&gt;0,VLOOKUP($A309,DSSV!$A$7:$R$65536,IN_DTK!L$5,0),""),"")</f>
        <v>0</v>
      </c>
      <c r="M309" s="245">
        <f>IF(ISNA(VLOOKUP($A309,DSSV!$A$7:$R$65536,IN_DTK!M$5,0))=FALSE,IF(M$8&lt;&gt;0,VLOOKUP($A309,DSSV!$A$7:$R$65536,IN_DTK!M$5,0),""),"")</f>
        <v>0</v>
      </c>
      <c r="N309" s="245">
        <f>IF(ISNA(VLOOKUP($A309,DSSV!$A$7:$R$65536,IN_DTK!N$5,0))=FALSE,IF(N$8&lt;&gt;0,VLOOKUP($A309,DSSV!$A$7:$R$65536,IN_DTK!N$5,0),""),"")</f>
        <v>0</v>
      </c>
      <c r="O309" s="245">
        <f>IF(ISNA(VLOOKUP($A309,DSSV!$A$7:$R$65536,IN_DTK!O$5,0))=FALSE,IF(O$8&lt;&gt;0,VLOOKUP($A309,DSSV!$A$7:$R$65536,IN_DTK!O$5,0),""),"")</f>
        <v>0</v>
      </c>
      <c r="P309" s="245">
        <f>IF(ISNA(VLOOKUP($A309,DSSV!$A$7:$R$65536,IN_DTK!P$5,0))=FALSE,IF(P$8&lt;&gt;0,VLOOKUP($A309,DSSV!$A$7:$R$65536,IN_DTK!P$5,0),""),"")</f>
        <v>0</v>
      </c>
      <c r="Q309" s="246">
        <f>IF(ISNA(VLOOKUP($A309,DSSV!$A$7:$R$65536,IN_DTK!Q$5,0))=FALSE,VLOOKUP($A309,DSSV!$A$7:$R$65536,IN_DTK!Q$5,0),"")</f>
        <v>0</v>
      </c>
      <c r="R309" s="237" t="str">
        <f>IF(ISNA(VLOOKUP($A309,DSSV!$A$7:$R$65536,IN_DTK!R$5,0))=FALSE,VLOOKUP($A309,DSSV!$A$7:$R$65536,IN_DTK!R$5,0),"")</f>
        <v>Không</v>
      </c>
      <c r="S309" s="247" t="str">
        <f>IF(ISNA(VLOOKUP($A309,DSSV!$A$7:$R$65536,IN_DTK!S$5,0))=FALSE,VLOOKUP($A309,DSSV!$A$7:$R$65536,IN_DTK!S$5,0),"")</f>
        <v/>
      </c>
    </row>
    <row r="310" spans="1:19" s="213" customFormat="1" ht="20.25" customHeight="1">
      <c r="A310" s="211">
        <v>302</v>
      </c>
      <c r="B310" s="240">
        <f>--SUBTOTAL(2,C$6:C310)</f>
        <v>302</v>
      </c>
      <c r="C310" s="214">
        <f>IF(ISNA(VLOOKUP($A310,DSSV!$A$7:$R$65536,IN_DTK!C$5,0))=FALSE,VLOOKUP($A310,DSSV!$A$7:$R$65536,IN_DTK!C$5,0),"")</f>
        <v>0</v>
      </c>
      <c r="D310" s="243" t="str">
        <f>IF(ISNA(VLOOKUP($A310,DSSV!$A$7:$R$65536,IN_DTK!D$5,0))=FALSE,VLOOKUP($A310,DSSV!$A$7:$R$65536,IN_DTK!D$5,0),"")</f>
        <v/>
      </c>
      <c r="E310" s="244" t="str">
        <f>IF(ISNA(VLOOKUP($A310,DSSV!$A$7:$R$65536,IN_DTK!E$5,0))=FALSE,VLOOKUP($A310,DSSV!$A$7:$R$65536,IN_DTK!E$5,0),"")</f>
        <v/>
      </c>
      <c r="F310" s="249" t="str">
        <f>IF(ISNA(VLOOKUP($A310,DSSV!$A$7:$R$65536,IN_DTK!F$5,0))=FALSE,VLOOKUP($A310,DSSV!$A$7:$R$65536,IN_DTK!F$5,0),"")</f>
        <v/>
      </c>
      <c r="G310" s="249" t="str">
        <f>IF(ISNA(VLOOKUP($A310,DSSV!$A$7:$R$65536,IN_DTK!G$5,0))=FALSE,VLOOKUP($A310,DSSV!$A$7:$R$65536,IN_DTK!G$5,0),"")</f>
        <v/>
      </c>
      <c r="H310" s="245">
        <f>IF(ISNA(VLOOKUP($A310,DSSV!$A$7:$R$65536,IN_DTK!H$5,0))=FALSE,IF(H$8&lt;&gt;0,VLOOKUP($A310,DSSV!$A$7:$R$65536,IN_DTK!H$5,0),""),"")</f>
        <v>0</v>
      </c>
      <c r="I310" s="245">
        <f>IF(ISNA(VLOOKUP($A310,DSSV!$A$7:$R$65536,IN_DTK!I$5,0))=FALSE,IF(I$8&lt;&gt;0,VLOOKUP($A310,DSSV!$A$7:$R$65536,IN_DTK!I$5,0),""),"")</f>
        <v>0</v>
      </c>
      <c r="J310" s="245">
        <f>IF(ISNA(VLOOKUP($A310,DSSV!$A$7:$R$65536,IN_DTK!J$5,0))=FALSE,IF(J$8&lt;&gt;0,VLOOKUP($A310,DSSV!$A$7:$R$65536,IN_DTK!J$5,0),""),"")</f>
        <v>0</v>
      </c>
      <c r="K310" s="245">
        <f>IF(ISNA(VLOOKUP($A310,DSSV!$A$7:$R$65536,IN_DTK!K$5,0))=FALSE,IF(K$8&lt;&gt;0,VLOOKUP($A310,DSSV!$A$7:$R$65536,IN_DTK!K$5,0),""),"")</f>
        <v>0</v>
      </c>
      <c r="L310" s="245">
        <f>IF(ISNA(VLOOKUP($A310,DSSV!$A$7:$R$65536,IN_DTK!L$5,0))=FALSE,IF(L$8&lt;&gt;0,VLOOKUP($A310,DSSV!$A$7:$R$65536,IN_DTK!L$5,0),""),"")</f>
        <v>0</v>
      </c>
      <c r="M310" s="245">
        <f>IF(ISNA(VLOOKUP($A310,DSSV!$A$7:$R$65536,IN_DTK!M$5,0))=FALSE,IF(M$8&lt;&gt;0,VLOOKUP($A310,DSSV!$A$7:$R$65536,IN_DTK!M$5,0),""),"")</f>
        <v>0</v>
      </c>
      <c r="N310" s="245">
        <f>IF(ISNA(VLOOKUP($A310,DSSV!$A$7:$R$65536,IN_DTK!N$5,0))=FALSE,IF(N$8&lt;&gt;0,VLOOKUP($A310,DSSV!$A$7:$R$65536,IN_DTK!N$5,0),""),"")</f>
        <v>0</v>
      </c>
      <c r="O310" s="245">
        <f>IF(ISNA(VLOOKUP($A310,DSSV!$A$7:$R$65536,IN_DTK!O$5,0))=FALSE,IF(O$8&lt;&gt;0,VLOOKUP($A310,DSSV!$A$7:$R$65536,IN_DTK!O$5,0),""),"")</f>
        <v>0</v>
      </c>
      <c r="P310" s="245">
        <f>IF(ISNA(VLOOKUP($A310,DSSV!$A$7:$R$65536,IN_DTK!P$5,0))=FALSE,IF(P$8&lt;&gt;0,VLOOKUP($A310,DSSV!$A$7:$R$65536,IN_DTK!P$5,0),""),"")</f>
        <v>0</v>
      </c>
      <c r="Q310" s="246">
        <f>IF(ISNA(VLOOKUP($A310,DSSV!$A$7:$R$65536,IN_DTK!Q$5,0))=FALSE,VLOOKUP($A310,DSSV!$A$7:$R$65536,IN_DTK!Q$5,0),"")</f>
        <v>0</v>
      </c>
      <c r="R310" s="237" t="str">
        <f>IF(ISNA(VLOOKUP($A310,DSSV!$A$7:$R$65536,IN_DTK!R$5,0))=FALSE,VLOOKUP($A310,DSSV!$A$7:$R$65536,IN_DTK!R$5,0),"")</f>
        <v>Không</v>
      </c>
      <c r="S310" s="247" t="str">
        <f>IF(ISNA(VLOOKUP($A310,DSSV!$A$7:$R$65536,IN_DTK!S$5,0))=FALSE,VLOOKUP($A310,DSSV!$A$7:$R$65536,IN_DTK!S$5,0),"")</f>
        <v/>
      </c>
    </row>
    <row r="311" spans="1:19" s="213" customFormat="1" ht="20.25" customHeight="1">
      <c r="A311" s="211">
        <v>303</v>
      </c>
      <c r="B311" s="240">
        <f>--SUBTOTAL(2,C$6:C311)</f>
        <v>303</v>
      </c>
      <c r="C311" s="214">
        <f>IF(ISNA(VLOOKUP($A311,DSSV!$A$7:$R$65536,IN_DTK!C$5,0))=FALSE,VLOOKUP($A311,DSSV!$A$7:$R$65536,IN_DTK!C$5,0),"")</f>
        <v>0</v>
      </c>
      <c r="D311" s="243" t="str">
        <f>IF(ISNA(VLOOKUP($A311,DSSV!$A$7:$R$65536,IN_DTK!D$5,0))=FALSE,VLOOKUP($A311,DSSV!$A$7:$R$65536,IN_DTK!D$5,0),"")</f>
        <v/>
      </c>
      <c r="E311" s="244" t="str">
        <f>IF(ISNA(VLOOKUP($A311,DSSV!$A$7:$R$65536,IN_DTK!E$5,0))=FALSE,VLOOKUP($A311,DSSV!$A$7:$R$65536,IN_DTK!E$5,0),"")</f>
        <v/>
      </c>
      <c r="F311" s="249" t="str">
        <f>IF(ISNA(VLOOKUP($A311,DSSV!$A$7:$R$65536,IN_DTK!F$5,0))=FALSE,VLOOKUP($A311,DSSV!$A$7:$R$65536,IN_DTK!F$5,0),"")</f>
        <v/>
      </c>
      <c r="G311" s="249" t="str">
        <f>IF(ISNA(VLOOKUP($A311,DSSV!$A$7:$R$65536,IN_DTK!G$5,0))=FALSE,VLOOKUP($A311,DSSV!$A$7:$R$65536,IN_DTK!G$5,0),"")</f>
        <v/>
      </c>
      <c r="H311" s="245">
        <f>IF(ISNA(VLOOKUP($A311,DSSV!$A$7:$R$65536,IN_DTK!H$5,0))=FALSE,IF(H$8&lt;&gt;0,VLOOKUP($A311,DSSV!$A$7:$R$65536,IN_DTK!H$5,0),""),"")</f>
        <v>0</v>
      </c>
      <c r="I311" s="245">
        <f>IF(ISNA(VLOOKUP($A311,DSSV!$A$7:$R$65536,IN_DTK!I$5,0))=FALSE,IF(I$8&lt;&gt;0,VLOOKUP($A311,DSSV!$A$7:$R$65536,IN_DTK!I$5,0),""),"")</f>
        <v>0</v>
      </c>
      <c r="J311" s="245">
        <f>IF(ISNA(VLOOKUP($A311,DSSV!$A$7:$R$65536,IN_DTK!J$5,0))=FALSE,IF(J$8&lt;&gt;0,VLOOKUP($A311,DSSV!$A$7:$R$65536,IN_DTK!J$5,0),""),"")</f>
        <v>0</v>
      </c>
      <c r="K311" s="245">
        <f>IF(ISNA(VLOOKUP($A311,DSSV!$A$7:$R$65536,IN_DTK!K$5,0))=FALSE,IF(K$8&lt;&gt;0,VLOOKUP($A311,DSSV!$A$7:$R$65536,IN_DTK!K$5,0),""),"")</f>
        <v>0</v>
      </c>
      <c r="L311" s="245">
        <f>IF(ISNA(VLOOKUP($A311,DSSV!$A$7:$R$65536,IN_DTK!L$5,0))=FALSE,IF(L$8&lt;&gt;0,VLOOKUP($A311,DSSV!$A$7:$R$65536,IN_DTK!L$5,0),""),"")</f>
        <v>0</v>
      </c>
      <c r="M311" s="245">
        <f>IF(ISNA(VLOOKUP($A311,DSSV!$A$7:$R$65536,IN_DTK!M$5,0))=FALSE,IF(M$8&lt;&gt;0,VLOOKUP($A311,DSSV!$A$7:$R$65536,IN_DTK!M$5,0),""),"")</f>
        <v>0</v>
      </c>
      <c r="N311" s="245">
        <f>IF(ISNA(VLOOKUP($A311,DSSV!$A$7:$R$65536,IN_DTK!N$5,0))=FALSE,IF(N$8&lt;&gt;0,VLOOKUP($A311,DSSV!$A$7:$R$65536,IN_DTK!N$5,0),""),"")</f>
        <v>0</v>
      </c>
      <c r="O311" s="245">
        <f>IF(ISNA(VLOOKUP($A311,DSSV!$A$7:$R$65536,IN_DTK!O$5,0))=FALSE,IF(O$8&lt;&gt;0,VLOOKUP($A311,DSSV!$A$7:$R$65536,IN_DTK!O$5,0),""),"")</f>
        <v>0</v>
      </c>
      <c r="P311" s="245">
        <f>IF(ISNA(VLOOKUP($A311,DSSV!$A$7:$R$65536,IN_DTK!P$5,0))=FALSE,IF(P$8&lt;&gt;0,VLOOKUP($A311,DSSV!$A$7:$R$65536,IN_DTK!P$5,0),""),"")</f>
        <v>0</v>
      </c>
      <c r="Q311" s="246">
        <f>IF(ISNA(VLOOKUP($A311,DSSV!$A$7:$R$65536,IN_DTK!Q$5,0))=FALSE,VLOOKUP($A311,DSSV!$A$7:$R$65536,IN_DTK!Q$5,0),"")</f>
        <v>0</v>
      </c>
      <c r="R311" s="237" t="str">
        <f>IF(ISNA(VLOOKUP($A311,DSSV!$A$7:$R$65536,IN_DTK!R$5,0))=FALSE,VLOOKUP($A311,DSSV!$A$7:$R$65536,IN_DTK!R$5,0),"")</f>
        <v>Không</v>
      </c>
      <c r="S311" s="247" t="str">
        <f>IF(ISNA(VLOOKUP($A311,DSSV!$A$7:$R$65536,IN_DTK!S$5,0))=FALSE,VLOOKUP($A311,DSSV!$A$7:$R$65536,IN_DTK!S$5,0),"")</f>
        <v/>
      </c>
    </row>
    <row r="312" spans="1:19" s="213" customFormat="1" ht="20.25" customHeight="1">
      <c r="A312" s="211">
        <v>304</v>
      </c>
      <c r="B312" s="240">
        <f>--SUBTOTAL(2,C$6:C312)</f>
        <v>304</v>
      </c>
      <c r="C312" s="214">
        <f>IF(ISNA(VLOOKUP($A312,DSSV!$A$7:$R$65536,IN_DTK!C$5,0))=FALSE,VLOOKUP($A312,DSSV!$A$7:$R$65536,IN_DTK!C$5,0),"")</f>
        <v>0</v>
      </c>
      <c r="D312" s="243" t="str">
        <f>IF(ISNA(VLOOKUP($A312,DSSV!$A$7:$R$65536,IN_DTK!D$5,0))=FALSE,VLOOKUP($A312,DSSV!$A$7:$R$65536,IN_DTK!D$5,0),"")</f>
        <v/>
      </c>
      <c r="E312" s="244" t="str">
        <f>IF(ISNA(VLOOKUP($A312,DSSV!$A$7:$R$65536,IN_DTK!E$5,0))=FALSE,VLOOKUP($A312,DSSV!$A$7:$R$65536,IN_DTK!E$5,0),"")</f>
        <v/>
      </c>
      <c r="F312" s="249" t="str">
        <f>IF(ISNA(VLOOKUP($A312,DSSV!$A$7:$R$65536,IN_DTK!F$5,0))=FALSE,VLOOKUP($A312,DSSV!$A$7:$R$65536,IN_DTK!F$5,0),"")</f>
        <v/>
      </c>
      <c r="G312" s="249" t="str">
        <f>IF(ISNA(VLOOKUP($A312,DSSV!$A$7:$R$65536,IN_DTK!G$5,0))=FALSE,VLOOKUP($A312,DSSV!$A$7:$R$65536,IN_DTK!G$5,0),"")</f>
        <v/>
      </c>
      <c r="H312" s="245">
        <f>IF(ISNA(VLOOKUP($A312,DSSV!$A$7:$R$65536,IN_DTK!H$5,0))=FALSE,IF(H$8&lt;&gt;0,VLOOKUP($A312,DSSV!$A$7:$R$65536,IN_DTK!H$5,0),""),"")</f>
        <v>0</v>
      </c>
      <c r="I312" s="245">
        <f>IF(ISNA(VLOOKUP($A312,DSSV!$A$7:$R$65536,IN_DTK!I$5,0))=FALSE,IF(I$8&lt;&gt;0,VLOOKUP($A312,DSSV!$A$7:$R$65536,IN_DTK!I$5,0),""),"")</f>
        <v>0</v>
      </c>
      <c r="J312" s="245">
        <f>IF(ISNA(VLOOKUP($A312,DSSV!$A$7:$R$65536,IN_DTK!J$5,0))=FALSE,IF(J$8&lt;&gt;0,VLOOKUP($A312,DSSV!$A$7:$R$65536,IN_DTK!J$5,0),""),"")</f>
        <v>0</v>
      </c>
      <c r="K312" s="245">
        <f>IF(ISNA(VLOOKUP($A312,DSSV!$A$7:$R$65536,IN_DTK!K$5,0))=FALSE,IF(K$8&lt;&gt;0,VLOOKUP($A312,DSSV!$A$7:$R$65536,IN_DTK!K$5,0),""),"")</f>
        <v>0</v>
      </c>
      <c r="L312" s="245">
        <f>IF(ISNA(VLOOKUP($A312,DSSV!$A$7:$R$65536,IN_DTK!L$5,0))=FALSE,IF(L$8&lt;&gt;0,VLOOKUP($A312,DSSV!$A$7:$R$65536,IN_DTK!L$5,0),""),"")</f>
        <v>0</v>
      </c>
      <c r="M312" s="245">
        <f>IF(ISNA(VLOOKUP($A312,DSSV!$A$7:$R$65536,IN_DTK!M$5,0))=FALSE,IF(M$8&lt;&gt;0,VLOOKUP($A312,DSSV!$A$7:$R$65536,IN_DTK!M$5,0),""),"")</f>
        <v>0</v>
      </c>
      <c r="N312" s="245">
        <f>IF(ISNA(VLOOKUP($A312,DSSV!$A$7:$R$65536,IN_DTK!N$5,0))=FALSE,IF(N$8&lt;&gt;0,VLOOKUP($A312,DSSV!$A$7:$R$65536,IN_DTK!N$5,0),""),"")</f>
        <v>0</v>
      </c>
      <c r="O312" s="245">
        <f>IF(ISNA(VLOOKUP($A312,DSSV!$A$7:$R$65536,IN_DTK!O$5,0))=FALSE,IF(O$8&lt;&gt;0,VLOOKUP($A312,DSSV!$A$7:$R$65536,IN_DTK!O$5,0),""),"")</f>
        <v>0</v>
      </c>
      <c r="P312" s="245">
        <f>IF(ISNA(VLOOKUP($A312,DSSV!$A$7:$R$65536,IN_DTK!P$5,0))=FALSE,IF(P$8&lt;&gt;0,VLOOKUP($A312,DSSV!$A$7:$R$65536,IN_DTK!P$5,0),""),"")</f>
        <v>0</v>
      </c>
      <c r="Q312" s="246">
        <f>IF(ISNA(VLOOKUP($A312,DSSV!$A$7:$R$65536,IN_DTK!Q$5,0))=FALSE,VLOOKUP($A312,DSSV!$A$7:$R$65536,IN_DTK!Q$5,0),"")</f>
        <v>0</v>
      </c>
      <c r="R312" s="237" t="str">
        <f>IF(ISNA(VLOOKUP($A312,DSSV!$A$7:$R$65536,IN_DTK!R$5,0))=FALSE,VLOOKUP($A312,DSSV!$A$7:$R$65536,IN_DTK!R$5,0),"")</f>
        <v>Không</v>
      </c>
      <c r="S312" s="247" t="str">
        <f>IF(ISNA(VLOOKUP($A312,DSSV!$A$7:$R$65536,IN_DTK!S$5,0))=FALSE,VLOOKUP($A312,DSSV!$A$7:$R$65536,IN_DTK!S$5,0),"")</f>
        <v/>
      </c>
    </row>
    <row r="313" spans="1:19" s="213" customFormat="1" ht="20.25" customHeight="1">
      <c r="A313" s="211">
        <v>305</v>
      </c>
      <c r="B313" s="240">
        <f>--SUBTOTAL(2,C$6:C313)</f>
        <v>305</v>
      </c>
      <c r="C313" s="214">
        <f>IF(ISNA(VLOOKUP($A313,DSSV!$A$7:$R$65536,IN_DTK!C$5,0))=FALSE,VLOOKUP($A313,DSSV!$A$7:$R$65536,IN_DTK!C$5,0),"")</f>
        <v>0</v>
      </c>
      <c r="D313" s="243" t="str">
        <f>IF(ISNA(VLOOKUP($A313,DSSV!$A$7:$R$65536,IN_DTK!D$5,0))=FALSE,VLOOKUP($A313,DSSV!$A$7:$R$65536,IN_DTK!D$5,0),"")</f>
        <v/>
      </c>
      <c r="E313" s="244" t="str">
        <f>IF(ISNA(VLOOKUP($A313,DSSV!$A$7:$R$65536,IN_DTK!E$5,0))=FALSE,VLOOKUP($A313,DSSV!$A$7:$R$65536,IN_DTK!E$5,0),"")</f>
        <v/>
      </c>
      <c r="F313" s="249" t="str">
        <f>IF(ISNA(VLOOKUP($A313,DSSV!$A$7:$R$65536,IN_DTK!F$5,0))=FALSE,VLOOKUP($A313,DSSV!$A$7:$R$65536,IN_DTK!F$5,0),"")</f>
        <v/>
      </c>
      <c r="G313" s="249" t="str">
        <f>IF(ISNA(VLOOKUP($A313,DSSV!$A$7:$R$65536,IN_DTK!G$5,0))=FALSE,VLOOKUP($A313,DSSV!$A$7:$R$65536,IN_DTK!G$5,0),"")</f>
        <v/>
      </c>
      <c r="H313" s="245">
        <f>IF(ISNA(VLOOKUP($A313,DSSV!$A$7:$R$65536,IN_DTK!H$5,0))=FALSE,IF(H$8&lt;&gt;0,VLOOKUP($A313,DSSV!$A$7:$R$65536,IN_DTK!H$5,0),""),"")</f>
        <v>0</v>
      </c>
      <c r="I313" s="245">
        <f>IF(ISNA(VLOOKUP($A313,DSSV!$A$7:$R$65536,IN_DTK!I$5,0))=FALSE,IF(I$8&lt;&gt;0,VLOOKUP($A313,DSSV!$A$7:$R$65536,IN_DTK!I$5,0),""),"")</f>
        <v>0</v>
      </c>
      <c r="J313" s="245">
        <f>IF(ISNA(VLOOKUP($A313,DSSV!$A$7:$R$65536,IN_DTK!J$5,0))=FALSE,IF(J$8&lt;&gt;0,VLOOKUP($A313,DSSV!$A$7:$R$65536,IN_DTK!J$5,0),""),"")</f>
        <v>0</v>
      </c>
      <c r="K313" s="245">
        <f>IF(ISNA(VLOOKUP($A313,DSSV!$A$7:$R$65536,IN_DTK!K$5,0))=FALSE,IF(K$8&lt;&gt;0,VLOOKUP($A313,DSSV!$A$7:$R$65536,IN_DTK!K$5,0),""),"")</f>
        <v>0</v>
      </c>
      <c r="L313" s="245">
        <f>IF(ISNA(VLOOKUP($A313,DSSV!$A$7:$R$65536,IN_DTK!L$5,0))=FALSE,IF(L$8&lt;&gt;0,VLOOKUP($A313,DSSV!$A$7:$R$65536,IN_DTK!L$5,0),""),"")</f>
        <v>0</v>
      </c>
      <c r="M313" s="245">
        <f>IF(ISNA(VLOOKUP($A313,DSSV!$A$7:$R$65536,IN_DTK!M$5,0))=FALSE,IF(M$8&lt;&gt;0,VLOOKUP($A313,DSSV!$A$7:$R$65536,IN_DTK!M$5,0),""),"")</f>
        <v>0</v>
      </c>
      <c r="N313" s="245">
        <f>IF(ISNA(VLOOKUP($A313,DSSV!$A$7:$R$65536,IN_DTK!N$5,0))=FALSE,IF(N$8&lt;&gt;0,VLOOKUP($A313,DSSV!$A$7:$R$65536,IN_DTK!N$5,0),""),"")</f>
        <v>0</v>
      </c>
      <c r="O313" s="245">
        <f>IF(ISNA(VLOOKUP($A313,DSSV!$A$7:$R$65536,IN_DTK!O$5,0))=FALSE,IF(O$8&lt;&gt;0,VLOOKUP($A313,DSSV!$A$7:$R$65536,IN_DTK!O$5,0),""),"")</f>
        <v>0</v>
      </c>
      <c r="P313" s="245">
        <f>IF(ISNA(VLOOKUP($A313,DSSV!$A$7:$R$65536,IN_DTK!P$5,0))=FALSE,IF(P$8&lt;&gt;0,VLOOKUP($A313,DSSV!$A$7:$R$65536,IN_DTK!P$5,0),""),"")</f>
        <v>0</v>
      </c>
      <c r="Q313" s="246">
        <f>IF(ISNA(VLOOKUP($A313,DSSV!$A$7:$R$65536,IN_DTK!Q$5,0))=FALSE,VLOOKUP($A313,DSSV!$A$7:$R$65536,IN_DTK!Q$5,0),"")</f>
        <v>0</v>
      </c>
      <c r="R313" s="237" t="str">
        <f>IF(ISNA(VLOOKUP($A313,DSSV!$A$7:$R$65536,IN_DTK!R$5,0))=FALSE,VLOOKUP($A313,DSSV!$A$7:$R$65536,IN_DTK!R$5,0),"")</f>
        <v>Không</v>
      </c>
      <c r="S313" s="247" t="str">
        <f>IF(ISNA(VLOOKUP($A313,DSSV!$A$7:$R$65536,IN_DTK!S$5,0))=FALSE,VLOOKUP($A313,DSSV!$A$7:$R$65536,IN_DTK!S$5,0),"")</f>
        <v/>
      </c>
    </row>
    <row r="314" spans="1:19" s="213" customFormat="1" ht="20.25" customHeight="1">
      <c r="A314" s="211">
        <v>306</v>
      </c>
      <c r="B314" s="240">
        <f>--SUBTOTAL(2,C$6:C314)</f>
        <v>306</v>
      </c>
      <c r="C314" s="214">
        <f>IF(ISNA(VLOOKUP($A314,DSSV!$A$7:$R$65536,IN_DTK!C$5,0))=FALSE,VLOOKUP($A314,DSSV!$A$7:$R$65536,IN_DTK!C$5,0),"")</f>
        <v>0</v>
      </c>
      <c r="D314" s="243" t="str">
        <f>IF(ISNA(VLOOKUP($A314,DSSV!$A$7:$R$65536,IN_DTK!D$5,0))=FALSE,VLOOKUP($A314,DSSV!$A$7:$R$65536,IN_DTK!D$5,0),"")</f>
        <v/>
      </c>
      <c r="E314" s="244" t="str">
        <f>IF(ISNA(VLOOKUP($A314,DSSV!$A$7:$R$65536,IN_DTK!E$5,0))=FALSE,VLOOKUP($A314,DSSV!$A$7:$R$65536,IN_DTK!E$5,0),"")</f>
        <v/>
      </c>
      <c r="F314" s="249" t="str">
        <f>IF(ISNA(VLOOKUP($A314,DSSV!$A$7:$R$65536,IN_DTK!F$5,0))=FALSE,VLOOKUP($A314,DSSV!$A$7:$R$65536,IN_DTK!F$5,0),"")</f>
        <v/>
      </c>
      <c r="G314" s="249" t="str">
        <f>IF(ISNA(VLOOKUP($A314,DSSV!$A$7:$R$65536,IN_DTK!G$5,0))=FALSE,VLOOKUP($A314,DSSV!$A$7:$R$65536,IN_DTK!G$5,0),"")</f>
        <v/>
      </c>
      <c r="H314" s="245">
        <f>IF(ISNA(VLOOKUP($A314,DSSV!$A$7:$R$65536,IN_DTK!H$5,0))=FALSE,IF(H$8&lt;&gt;0,VLOOKUP($A314,DSSV!$A$7:$R$65536,IN_DTK!H$5,0),""),"")</f>
        <v>0</v>
      </c>
      <c r="I314" s="245">
        <f>IF(ISNA(VLOOKUP($A314,DSSV!$A$7:$R$65536,IN_DTK!I$5,0))=FALSE,IF(I$8&lt;&gt;0,VLOOKUP($A314,DSSV!$A$7:$R$65536,IN_DTK!I$5,0),""),"")</f>
        <v>0</v>
      </c>
      <c r="J314" s="245">
        <f>IF(ISNA(VLOOKUP($A314,DSSV!$A$7:$R$65536,IN_DTK!J$5,0))=FALSE,IF(J$8&lt;&gt;0,VLOOKUP($A314,DSSV!$A$7:$R$65536,IN_DTK!J$5,0),""),"")</f>
        <v>0</v>
      </c>
      <c r="K314" s="245">
        <f>IF(ISNA(VLOOKUP($A314,DSSV!$A$7:$R$65536,IN_DTK!K$5,0))=FALSE,IF(K$8&lt;&gt;0,VLOOKUP($A314,DSSV!$A$7:$R$65536,IN_DTK!K$5,0),""),"")</f>
        <v>0</v>
      </c>
      <c r="L314" s="245">
        <f>IF(ISNA(VLOOKUP($A314,DSSV!$A$7:$R$65536,IN_DTK!L$5,0))=FALSE,IF(L$8&lt;&gt;0,VLOOKUP($A314,DSSV!$A$7:$R$65536,IN_DTK!L$5,0),""),"")</f>
        <v>0</v>
      </c>
      <c r="M314" s="245">
        <f>IF(ISNA(VLOOKUP($A314,DSSV!$A$7:$R$65536,IN_DTK!M$5,0))=FALSE,IF(M$8&lt;&gt;0,VLOOKUP($A314,DSSV!$A$7:$R$65536,IN_DTK!M$5,0),""),"")</f>
        <v>0</v>
      </c>
      <c r="N314" s="245">
        <f>IF(ISNA(VLOOKUP($A314,DSSV!$A$7:$R$65536,IN_DTK!N$5,0))=FALSE,IF(N$8&lt;&gt;0,VLOOKUP($A314,DSSV!$A$7:$R$65536,IN_DTK!N$5,0),""),"")</f>
        <v>0</v>
      </c>
      <c r="O314" s="245">
        <f>IF(ISNA(VLOOKUP($A314,DSSV!$A$7:$R$65536,IN_DTK!O$5,0))=FALSE,IF(O$8&lt;&gt;0,VLOOKUP($A314,DSSV!$A$7:$R$65536,IN_DTK!O$5,0),""),"")</f>
        <v>0</v>
      </c>
      <c r="P314" s="245">
        <f>IF(ISNA(VLOOKUP($A314,DSSV!$A$7:$R$65536,IN_DTK!P$5,0))=FALSE,IF(P$8&lt;&gt;0,VLOOKUP($A314,DSSV!$A$7:$R$65536,IN_DTK!P$5,0),""),"")</f>
        <v>0</v>
      </c>
      <c r="Q314" s="246">
        <f>IF(ISNA(VLOOKUP($A314,DSSV!$A$7:$R$65536,IN_DTK!Q$5,0))=FALSE,VLOOKUP($A314,DSSV!$A$7:$R$65536,IN_DTK!Q$5,0),"")</f>
        <v>0</v>
      </c>
      <c r="R314" s="237" t="str">
        <f>IF(ISNA(VLOOKUP($A314,DSSV!$A$7:$R$65536,IN_DTK!R$5,0))=FALSE,VLOOKUP($A314,DSSV!$A$7:$R$65536,IN_DTK!R$5,0),"")</f>
        <v>Không</v>
      </c>
      <c r="S314" s="247" t="str">
        <f>IF(ISNA(VLOOKUP($A314,DSSV!$A$7:$R$65536,IN_DTK!S$5,0))=FALSE,VLOOKUP($A314,DSSV!$A$7:$R$65536,IN_DTK!S$5,0),"")</f>
        <v/>
      </c>
    </row>
    <row r="315" spans="1:19" s="213" customFormat="1" ht="20.25" customHeight="1">
      <c r="A315" s="211">
        <v>307</v>
      </c>
      <c r="B315" s="240">
        <f>--SUBTOTAL(2,C$6:C315)</f>
        <v>307</v>
      </c>
      <c r="C315" s="214">
        <f>IF(ISNA(VLOOKUP($A315,DSSV!$A$7:$R$65536,IN_DTK!C$5,0))=FALSE,VLOOKUP($A315,DSSV!$A$7:$R$65536,IN_DTK!C$5,0),"")</f>
        <v>0</v>
      </c>
      <c r="D315" s="243" t="str">
        <f>IF(ISNA(VLOOKUP($A315,DSSV!$A$7:$R$65536,IN_DTK!D$5,0))=FALSE,VLOOKUP($A315,DSSV!$A$7:$R$65536,IN_DTK!D$5,0),"")</f>
        <v/>
      </c>
      <c r="E315" s="244" t="str">
        <f>IF(ISNA(VLOOKUP($A315,DSSV!$A$7:$R$65536,IN_DTK!E$5,0))=FALSE,VLOOKUP($A315,DSSV!$A$7:$R$65536,IN_DTK!E$5,0),"")</f>
        <v/>
      </c>
      <c r="F315" s="249" t="str">
        <f>IF(ISNA(VLOOKUP($A315,DSSV!$A$7:$R$65536,IN_DTK!F$5,0))=FALSE,VLOOKUP($A315,DSSV!$A$7:$R$65536,IN_DTK!F$5,0),"")</f>
        <v/>
      </c>
      <c r="G315" s="249" t="str">
        <f>IF(ISNA(VLOOKUP($A315,DSSV!$A$7:$R$65536,IN_DTK!G$5,0))=FALSE,VLOOKUP($A315,DSSV!$A$7:$R$65536,IN_DTK!G$5,0),"")</f>
        <v/>
      </c>
      <c r="H315" s="245">
        <f>IF(ISNA(VLOOKUP($A315,DSSV!$A$7:$R$65536,IN_DTK!H$5,0))=FALSE,IF(H$8&lt;&gt;0,VLOOKUP($A315,DSSV!$A$7:$R$65536,IN_DTK!H$5,0),""),"")</f>
        <v>0</v>
      </c>
      <c r="I315" s="245">
        <f>IF(ISNA(VLOOKUP($A315,DSSV!$A$7:$R$65536,IN_DTK!I$5,0))=FALSE,IF(I$8&lt;&gt;0,VLOOKUP($A315,DSSV!$A$7:$R$65536,IN_DTK!I$5,0),""),"")</f>
        <v>0</v>
      </c>
      <c r="J315" s="245">
        <f>IF(ISNA(VLOOKUP($A315,DSSV!$A$7:$R$65536,IN_DTK!J$5,0))=FALSE,IF(J$8&lt;&gt;0,VLOOKUP($A315,DSSV!$A$7:$R$65536,IN_DTK!J$5,0),""),"")</f>
        <v>0</v>
      </c>
      <c r="K315" s="245">
        <f>IF(ISNA(VLOOKUP($A315,DSSV!$A$7:$R$65536,IN_DTK!K$5,0))=FALSE,IF(K$8&lt;&gt;0,VLOOKUP($A315,DSSV!$A$7:$R$65536,IN_DTK!K$5,0),""),"")</f>
        <v>0</v>
      </c>
      <c r="L315" s="245">
        <f>IF(ISNA(VLOOKUP($A315,DSSV!$A$7:$R$65536,IN_DTK!L$5,0))=FALSE,IF(L$8&lt;&gt;0,VLOOKUP($A315,DSSV!$A$7:$R$65536,IN_DTK!L$5,0),""),"")</f>
        <v>0</v>
      </c>
      <c r="M315" s="245">
        <f>IF(ISNA(VLOOKUP($A315,DSSV!$A$7:$R$65536,IN_DTK!M$5,0))=FALSE,IF(M$8&lt;&gt;0,VLOOKUP($A315,DSSV!$A$7:$R$65536,IN_DTK!M$5,0),""),"")</f>
        <v>0</v>
      </c>
      <c r="N315" s="245">
        <f>IF(ISNA(VLOOKUP($A315,DSSV!$A$7:$R$65536,IN_DTK!N$5,0))=FALSE,IF(N$8&lt;&gt;0,VLOOKUP($A315,DSSV!$A$7:$R$65536,IN_DTK!N$5,0),""),"")</f>
        <v>0</v>
      </c>
      <c r="O315" s="245">
        <f>IF(ISNA(VLOOKUP($A315,DSSV!$A$7:$R$65536,IN_DTK!O$5,0))=FALSE,IF(O$8&lt;&gt;0,VLOOKUP($A315,DSSV!$A$7:$R$65536,IN_DTK!O$5,0),""),"")</f>
        <v>0</v>
      </c>
      <c r="P315" s="245">
        <f>IF(ISNA(VLOOKUP($A315,DSSV!$A$7:$R$65536,IN_DTK!P$5,0))=FALSE,IF(P$8&lt;&gt;0,VLOOKUP($A315,DSSV!$A$7:$R$65536,IN_DTK!P$5,0),""),"")</f>
        <v>0</v>
      </c>
      <c r="Q315" s="246">
        <f>IF(ISNA(VLOOKUP($A315,DSSV!$A$7:$R$65536,IN_DTK!Q$5,0))=FALSE,VLOOKUP($A315,DSSV!$A$7:$R$65536,IN_DTK!Q$5,0),"")</f>
        <v>0</v>
      </c>
      <c r="R315" s="237" t="str">
        <f>IF(ISNA(VLOOKUP($A315,DSSV!$A$7:$R$65536,IN_DTK!R$5,0))=FALSE,VLOOKUP($A315,DSSV!$A$7:$R$65536,IN_DTK!R$5,0),"")</f>
        <v>Không</v>
      </c>
      <c r="S315" s="247" t="str">
        <f>IF(ISNA(VLOOKUP($A315,DSSV!$A$7:$R$65536,IN_DTK!S$5,0))=FALSE,VLOOKUP($A315,DSSV!$A$7:$R$65536,IN_DTK!S$5,0),"")</f>
        <v/>
      </c>
    </row>
    <row r="316" spans="1:19" s="213" customFormat="1" ht="20.25" customHeight="1">
      <c r="A316" s="211">
        <v>308</v>
      </c>
      <c r="B316" s="240">
        <f>--SUBTOTAL(2,C$6:C316)</f>
        <v>308</v>
      </c>
      <c r="C316" s="214">
        <f>IF(ISNA(VLOOKUP($A316,DSSV!$A$7:$R$65536,IN_DTK!C$5,0))=FALSE,VLOOKUP($A316,DSSV!$A$7:$R$65536,IN_DTK!C$5,0),"")</f>
        <v>0</v>
      </c>
      <c r="D316" s="243" t="str">
        <f>IF(ISNA(VLOOKUP($A316,DSSV!$A$7:$R$65536,IN_DTK!D$5,0))=FALSE,VLOOKUP($A316,DSSV!$A$7:$R$65536,IN_DTK!D$5,0),"")</f>
        <v/>
      </c>
      <c r="E316" s="244" t="str">
        <f>IF(ISNA(VLOOKUP($A316,DSSV!$A$7:$R$65536,IN_DTK!E$5,0))=FALSE,VLOOKUP($A316,DSSV!$A$7:$R$65536,IN_DTK!E$5,0),"")</f>
        <v/>
      </c>
      <c r="F316" s="249" t="str">
        <f>IF(ISNA(VLOOKUP($A316,DSSV!$A$7:$R$65536,IN_DTK!F$5,0))=FALSE,VLOOKUP($A316,DSSV!$A$7:$R$65536,IN_DTK!F$5,0),"")</f>
        <v/>
      </c>
      <c r="G316" s="249" t="str">
        <f>IF(ISNA(VLOOKUP($A316,DSSV!$A$7:$R$65536,IN_DTK!G$5,0))=FALSE,VLOOKUP($A316,DSSV!$A$7:$R$65536,IN_DTK!G$5,0),"")</f>
        <v/>
      </c>
      <c r="H316" s="245">
        <f>IF(ISNA(VLOOKUP($A316,DSSV!$A$7:$R$65536,IN_DTK!H$5,0))=FALSE,IF(H$8&lt;&gt;0,VLOOKUP($A316,DSSV!$A$7:$R$65536,IN_DTK!H$5,0),""),"")</f>
        <v>0</v>
      </c>
      <c r="I316" s="245">
        <f>IF(ISNA(VLOOKUP($A316,DSSV!$A$7:$R$65536,IN_DTK!I$5,0))=FALSE,IF(I$8&lt;&gt;0,VLOOKUP($A316,DSSV!$A$7:$R$65536,IN_DTK!I$5,0),""),"")</f>
        <v>0</v>
      </c>
      <c r="J316" s="245">
        <f>IF(ISNA(VLOOKUP($A316,DSSV!$A$7:$R$65536,IN_DTK!J$5,0))=FALSE,IF(J$8&lt;&gt;0,VLOOKUP($A316,DSSV!$A$7:$R$65536,IN_DTK!J$5,0),""),"")</f>
        <v>0</v>
      </c>
      <c r="K316" s="245">
        <f>IF(ISNA(VLOOKUP($A316,DSSV!$A$7:$R$65536,IN_DTK!K$5,0))=FALSE,IF(K$8&lt;&gt;0,VLOOKUP($A316,DSSV!$A$7:$R$65536,IN_DTK!K$5,0),""),"")</f>
        <v>0</v>
      </c>
      <c r="L316" s="245">
        <f>IF(ISNA(VLOOKUP($A316,DSSV!$A$7:$R$65536,IN_DTK!L$5,0))=FALSE,IF(L$8&lt;&gt;0,VLOOKUP($A316,DSSV!$A$7:$R$65536,IN_DTK!L$5,0),""),"")</f>
        <v>0</v>
      </c>
      <c r="M316" s="245">
        <f>IF(ISNA(VLOOKUP($A316,DSSV!$A$7:$R$65536,IN_DTK!M$5,0))=FALSE,IF(M$8&lt;&gt;0,VLOOKUP($A316,DSSV!$A$7:$R$65536,IN_DTK!M$5,0),""),"")</f>
        <v>0</v>
      </c>
      <c r="N316" s="245">
        <f>IF(ISNA(VLOOKUP($A316,DSSV!$A$7:$R$65536,IN_DTK!N$5,0))=FALSE,IF(N$8&lt;&gt;0,VLOOKUP($A316,DSSV!$A$7:$R$65536,IN_DTK!N$5,0),""),"")</f>
        <v>0</v>
      </c>
      <c r="O316" s="245">
        <f>IF(ISNA(VLOOKUP($A316,DSSV!$A$7:$R$65536,IN_DTK!O$5,0))=FALSE,IF(O$8&lt;&gt;0,VLOOKUP($A316,DSSV!$A$7:$R$65536,IN_DTK!O$5,0),""),"")</f>
        <v>0</v>
      </c>
      <c r="P316" s="245">
        <f>IF(ISNA(VLOOKUP($A316,DSSV!$A$7:$R$65536,IN_DTK!P$5,0))=FALSE,IF(P$8&lt;&gt;0,VLOOKUP($A316,DSSV!$A$7:$R$65536,IN_DTK!P$5,0),""),"")</f>
        <v>0</v>
      </c>
      <c r="Q316" s="246">
        <f>IF(ISNA(VLOOKUP($A316,DSSV!$A$7:$R$65536,IN_DTK!Q$5,0))=FALSE,VLOOKUP($A316,DSSV!$A$7:$R$65536,IN_DTK!Q$5,0),"")</f>
        <v>0</v>
      </c>
      <c r="R316" s="237" t="str">
        <f>IF(ISNA(VLOOKUP($A316,DSSV!$A$7:$R$65536,IN_DTK!R$5,0))=FALSE,VLOOKUP($A316,DSSV!$A$7:$R$65536,IN_DTK!R$5,0),"")</f>
        <v>Không</v>
      </c>
      <c r="S316" s="247" t="str">
        <f>IF(ISNA(VLOOKUP($A316,DSSV!$A$7:$R$65536,IN_DTK!S$5,0))=FALSE,VLOOKUP($A316,DSSV!$A$7:$R$65536,IN_DTK!S$5,0),"")</f>
        <v/>
      </c>
    </row>
    <row r="317" spans="1:19" s="213" customFormat="1" ht="20.25" customHeight="1">
      <c r="A317" s="211">
        <v>309</v>
      </c>
      <c r="B317" s="240">
        <f>--SUBTOTAL(2,C$6:C317)</f>
        <v>309</v>
      </c>
      <c r="C317" s="214">
        <f>IF(ISNA(VLOOKUP($A317,DSSV!$A$7:$R$65536,IN_DTK!C$5,0))=FALSE,VLOOKUP($A317,DSSV!$A$7:$R$65536,IN_DTK!C$5,0),"")</f>
        <v>0</v>
      </c>
      <c r="D317" s="243" t="str">
        <f>IF(ISNA(VLOOKUP($A317,DSSV!$A$7:$R$65536,IN_DTK!D$5,0))=FALSE,VLOOKUP($A317,DSSV!$A$7:$R$65536,IN_DTK!D$5,0),"")</f>
        <v/>
      </c>
      <c r="E317" s="244" t="str">
        <f>IF(ISNA(VLOOKUP($A317,DSSV!$A$7:$R$65536,IN_DTK!E$5,0))=FALSE,VLOOKUP($A317,DSSV!$A$7:$R$65536,IN_DTK!E$5,0),"")</f>
        <v/>
      </c>
      <c r="F317" s="249" t="str">
        <f>IF(ISNA(VLOOKUP($A317,DSSV!$A$7:$R$65536,IN_DTK!F$5,0))=FALSE,VLOOKUP($A317,DSSV!$A$7:$R$65536,IN_DTK!F$5,0),"")</f>
        <v/>
      </c>
      <c r="G317" s="249" t="str">
        <f>IF(ISNA(VLOOKUP($A317,DSSV!$A$7:$R$65536,IN_DTK!G$5,0))=FALSE,VLOOKUP($A317,DSSV!$A$7:$R$65536,IN_DTK!G$5,0),"")</f>
        <v/>
      </c>
      <c r="H317" s="245">
        <f>IF(ISNA(VLOOKUP($A317,DSSV!$A$7:$R$65536,IN_DTK!H$5,0))=FALSE,IF(H$8&lt;&gt;0,VLOOKUP($A317,DSSV!$A$7:$R$65536,IN_DTK!H$5,0),""),"")</f>
        <v>0</v>
      </c>
      <c r="I317" s="245">
        <f>IF(ISNA(VLOOKUP($A317,DSSV!$A$7:$R$65536,IN_DTK!I$5,0))=FALSE,IF(I$8&lt;&gt;0,VLOOKUP($A317,DSSV!$A$7:$R$65536,IN_DTK!I$5,0),""),"")</f>
        <v>0</v>
      </c>
      <c r="J317" s="245">
        <f>IF(ISNA(VLOOKUP($A317,DSSV!$A$7:$R$65536,IN_DTK!J$5,0))=FALSE,IF(J$8&lt;&gt;0,VLOOKUP($A317,DSSV!$A$7:$R$65536,IN_DTK!J$5,0),""),"")</f>
        <v>0</v>
      </c>
      <c r="K317" s="245">
        <f>IF(ISNA(VLOOKUP($A317,DSSV!$A$7:$R$65536,IN_DTK!K$5,0))=FALSE,IF(K$8&lt;&gt;0,VLOOKUP($A317,DSSV!$A$7:$R$65536,IN_DTK!K$5,0),""),"")</f>
        <v>0</v>
      </c>
      <c r="L317" s="245">
        <f>IF(ISNA(VLOOKUP($A317,DSSV!$A$7:$R$65536,IN_DTK!L$5,0))=FALSE,IF(L$8&lt;&gt;0,VLOOKUP($A317,DSSV!$A$7:$R$65536,IN_DTK!L$5,0),""),"")</f>
        <v>0</v>
      </c>
      <c r="M317" s="245">
        <f>IF(ISNA(VLOOKUP($A317,DSSV!$A$7:$R$65536,IN_DTK!M$5,0))=FALSE,IF(M$8&lt;&gt;0,VLOOKUP($A317,DSSV!$A$7:$R$65536,IN_DTK!M$5,0),""),"")</f>
        <v>0</v>
      </c>
      <c r="N317" s="245">
        <f>IF(ISNA(VLOOKUP($A317,DSSV!$A$7:$R$65536,IN_DTK!N$5,0))=FALSE,IF(N$8&lt;&gt;0,VLOOKUP($A317,DSSV!$A$7:$R$65536,IN_DTK!N$5,0),""),"")</f>
        <v>0</v>
      </c>
      <c r="O317" s="245">
        <f>IF(ISNA(VLOOKUP($A317,DSSV!$A$7:$R$65536,IN_DTK!O$5,0))=FALSE,IF(O$8&lt;&gt;0,VLOOKUP($A317,DSSV!$A$7:$R$65536,IN_DTK!O$5,0),""),"")</f>
        <v>0</v>
      </c>
      <c r="P317" s="245">
        <f>IF(ISNA(VLOOKUP($A317,DSSV!$A$7:$R$65536,IN_DTK!P$5,0))=FALSE,IF(P$8&lt;&gt;0,VLOOKUP($A317,DSSV!$A$7:$R$65536,IN_DTK!P$5,0),""),"")</f>
        <v>0</v>
      </c>
      <c r="Q317" s="246">
        <f>IF(ISNA(VLOOKUP($A317,DSSV!$A$7:$R$65536,IN_DTK!Q$5,0))=FALSE,VLOOKUP($A317,DSSV!$A$7:$R$65536,IN_DTK!Q$5,0),"")</f>
        <v>0</v>
      </c>
      <c r="R317" s="237" t="str">
        <f>IF(ISNA(VLOOKUP($A317,DSSV!$A$7:$R$65536,IN_DTK!R$5,0))=FALSE,VLOOKUP($A317,DSSV!$A$7:$R$65536,IN_DTK!R$5,0),"")</f>
        <v>Không</v>
      </c>
      <c r="S317" s="247" t="str">
        <f>IF(ISNA(VLOOKUP($A317,DSSV!$A$7:$R$65536,IN_DTK!S$5,0))=FALSE,VLOOKUP($A317,DSSV!$A$7:$R$65536,IN_DTK!S$5,0),"")</f>
        <v/>
      </c>
    </row>
    <row r="318" spans="1:19" s="213" customFormat="1" ht="20.25" customHeight="1">
      <c r="A318" s="211">
        <v>310</v>
      </c>
      <c r="B318" s="240">
        <f>--SUBTOTAL(2,C$6:C318)</f>
        <v>310</v>
      </c>
      <c r="C318" s="214">
        <f>IF(ISNA(VLOOKUP($A318,DSSV!$A$7:$R$65536,IN_DTK!C$5,0))=FALSE,VLOOKUP($A318,DSSV!$A$7:$R$65536,IN_DTK!C$5,0),"")</f>
        <v>0</v>
      </c>
      <c r="D318" s="243" t="str">
        <f>IF(ISNA(VLOOKUP($A318,DSSV!$A$7:$R$65536,IN_DTK!D$5,0))=FALSE,VLOOKUP($A318,DSSV!$A$7:$R$65536,IN_DTK!D$5,0),"")</f>
        <v/>
      </c>
      <c r="E318" s="244" t="str">
        <f>IF(ISNA(VLOOKUP($A318,DSSV!$A$7:$R$65536,IN_DTK!E$5,0))=FALSE,VLOOKUP($A318,DSSV!$A$7:$R$65536,IN_DTK!E$5,0),"")</f>
        <v/>
      </c>
      <c r="F318" s="249" t="str">
        <f>IF(ISNA(VLOOKUP($A318,DSSV!$A$7:$R$65536,IN_DTK!F$5,0))=FALSE,VLOOKUP($A318,DSSV!$A$7:$R$65536,IN_DTK!F$5,0),"")</f>
        <v/>
      </c>
      <c r="G318" s="249" t="str">
        <f>IF(ISNA(VLOOKUP($A318,DSSV!$A$7:$R$65536,IN_DTK!G$5,0))=FALSE,VLOOKUP($A318,DSSV!$A$7:$R$65536,IN_DTK!G$5,0),"")</f>
        <v/>
      </c>
      <c r="H318" s="245">
        <f>IF(ISNA(VLOOKUP($A318,DSSV!$A$7:$R$65536,IN_DTK!H$5,0))=FALSE,IF(H$8&lt;&gt;0,VLOOKUP($A318,DSSV!$A$7:$R$65536,IN_DTK!H$5,0),""),"")</f>
        <v>0</v>
      </c>
      <c r="I318" s="245">
        <f>IF(ISNA(VLOOKUP($A318,DSSV!$A$7:$R$65536,IN_DTK!I$5,0))=FALSE,IF(I$8&lt;&gt;0,VLOOKUP($A318,DSSV!$A$7:$R$65536,IN_DTK!I$5,0),""),"")</f>
        <v>0</v>
      </c>
      <c r="J318" s="245">
        <f>IF(ISNA(VLOOKUP($A318,DSSV!$A$7:$R$65536,IN_DTK!J$5,0))=FALSE,IF(J$8&lt;&gt;0,VLOOKUP($A318,DSSV!$A$7:$R$65536,IN_DTK!J$5,0),""),"")</f>
        <v>0</v>
      </c>
      <c r="K318" s="245">
        <f>IF(ISNA(VLOOKUP($A318,DSSV!$A$7:$R$65536,IN_DTK!K$5,0))=FALSE,IF(K$8&lt;&gt;0,VLOOKUP($A318,DSSV!$A$7:$R$65536,IN_DTK!K$5,0),""),"")</f>
        <v>0</v>
      </c>
      <c r="L318" s="245">
        <f>IF(ISNA(VLOOKUP($A318,DSSV!$A$7:$R$65536,IN_DTK!L$5,0))=FALSE,IF(L$8&lt;&gt;0,VLOOKUP($A318,DSSV!$A$7:$R$65536,IN_DTK!L$5,0),""),"")</f>
        <v>0</v>
      </c>
      <c r="M318" s="245">
        <f>IF(ISNA(VLOOKUP($A318,DSSV!$A$7:$R$65536,IN_DTK!M$5,0))=FALSE,IF(M$8&lt;&gt;0,VLOOKUP($A318,DSSV!$A$7:$R$65536,IN_DTK!M$5,0),""),"")</f>
        <v>0</v>
      </c>
      <c r="N318" s="245">
        <f>IF(ISNA(VLOOKUP($A318,DSSV!$A$7:$R$65536,IN_DTK!N$5,0))=FALSE,IF(N$8&lt;&gt;0,VLOOKUP($A318,DSSV!$A$7:$R$65536,IN_DTK!N$5,0),""),"")</f>
        <v>0</v>
      </c>
      <c r="O318" s="245">
        <f>IF(ISNA(VLOOKUP($A318,DSSV!$A$7:$R$65536,IN_DTK!O$5,0))=FALSE,IF(O$8&lt;&gt;0,VLOOKUP($A318,DSSV!$A$7:$R$65536,IN_DTK!O$5,0),""),"")</f>
        <v>0</v>
      </c>
      <c r="P318" s="245">
        <f>IF(ISNA(VLOOKUP($A318,DSSV!$A$7:$R$65536,IN_DTK!P$5,0))=FALSE,IF(P$8&lt;&gt;0,VLOOKUP($A318,DSSV!$A$7:$R$65536,IN_DTK!P$5,0),""),"")</f>
        <v>0</v>
      </c>
      <c r="Q318" s="246">
        <f>IF(ISNA(VLOOKUP($A318,DSSV!$A$7:$R$65536,IN_DTK!Q$5,0))=FALSE,VLOOKUP($A318,DSSV!$A$7:$R$65536,IN_DTK!Q$5,0),"")</f>
        <v>0</v>
      </c>
      <c r="R318" s="237" t="str">
        <f>IF(ISNA(VLOOKUP($A318,DSSV!$A$7:$R$65536,IN_DTK!R$5,0))=FALSE,VLOOKUP($A318,DSSV!$A$7:$R$65536,IN_DTK!R$5,0),"")</f>
        <v>Không</v>
      </c>
      <c r="S318" s="247" t="str">
        <f>IF(ISNA(VLOOKUP($A318,DSSV!$A$7:$R$65536,IN_DTK!S$5,0))=FALSE,VLOOKUP($A318,DSSV!$A$7:$R$65536,IN_DTK!S$5,0),"")</f>
        <v/>
      </c>
    </row>
    <row r="319" spans="1:19" s="213" customFormat="1" ht="20.25" customHeight="1">
      <c r="A319" s="211">
        <v>311</v>
      </c>
      <c r="B319" s="240">
        <f>--SUBTOTAL(2,C$6:C319)</f>
        <v>311</v>
      </c>
      <c r="C319" s="214">
        <f>IF(ISNA(VLOOKUP($A319,DSSV!$A$7:$R$65536,IN_DTK!C$5,0))=FALSE,VLOOKUP($A319,DSSV!$A$7:$R$65536,IN_DTK!C$5,0),"")</f>
        <v>0</v>
      </c>
      <c r="D319" s="243" t="str">
        <f>IF(ISNA(VLOOKUP($A319,DSSV!$A$7:$R$65536,IN_DTK!D$5,0))=FALSE,VLOOKUP($A319,DSSV!$A$7:$R$65536,IN_DTK!D$5,0),"")</f>
        <v/>
      </c>
      <c r="E319" s="244" t="str">
        <f>IF(ISNA(VLOOKUP($A319,DSSV!$A$7:$R$65536,IN_DTK!E$5,0))=FALSE,VLOOKUP($A319,DSSV!$A$7:$R$65536,IN_DTK!E$5,0),"")</f>
        <v/>
      </c>
      <c r="F319" s="249" t="str">
        <f>IF(ISNA(VLOOKUP($A319,DSSV!$A$7:$R$65536,IN_DTK!F$5,0))=FALSE,VLOOKUP($A319,DSSV!$A$7:$R$65536,IN_DTK!F$5,0),"")</f>
        <v/>
      </c>
      <c r="G319" s="249" t="str">
        <f>IF(ISNA(VLOOKUP($A319,DSSV!$A$7:$R$65536,IN_DTK!G$5,0))=FALSE,VLOOKUP($A319,DSSV!$A$7:$R$65536,IN_DTK!G$5,0),"")</f>
        <v/>
      </c>
      <c r="H319" s="245">
        <f>IF(ISNA(VLOOKUP($A319,DSSV!$A$7:$R$65536,IN_DTK!H$5,0))=FALSE,IF(H$8&lt;&gt;0,VLOOKUP($A319,DSSV!$A$7:$R$65536,IN_DTK!H$5,0),""),"")</f>
        <v>0</v>
      </c>
      <c r="I319" s="245">
        <f>IF(ISNA(VLOOKUP($A319,DSSV!$A$7:$R$65536,IN_DTK!I$5,0))=FALSE,IF(I$8&lt;&gt;0,VLOOKUP($A319,DSSV!$A$7:$R$65536,IN_DTK!I$5,0),""),"")</f>
        <v>0</v>
      </c>
      <c r="J319" s="245">
        <f>IF(ISNA(VLOOKUP($A319,DSSV!$A$7:$R$65536,IN_DTK!J$5,0))=FALSE,IF(J$8&lt;&gt;0,VLOOKUP($A319,DSSV!$A$7:$R$65536,IN_DTK!J$5,0),""),"")</f>
        <v>0</v>
      </c>
      <c r="K319" s="245">
        <f>IF(ISNA(VLOOKUP($A319,DSSV!$A$7:$R$65536,IN_DTK!K$5,0))=FALSE,IF(K$8&lt;&gt;0,VLOOKUP($A319,DSSV!$A$7:$R$65536,IN_DTK!K$5,0),""),"")</f>
        <v>0</v>
      </c>
      <c r="L319" s="245">
        <f>IF(ISNA(VLOOKUP($A319,DSSV!$A$7:$R$65536,IN_DTK!L$5,0))=FALSE,IF(L$8&lt;&gt;0,VLOOKUP($A319,DSSV!$A$7:$R$65536,IN_DTK!L$5,0),""),"")</f>
        <v>0</v>
      </c>
      <c r="M319" s="245">
        <f>IF(ISNA(VLOOKUP($A319,DSSV!$A$7:$R$65536,IN_DTK!M$5,0))=FALSE,IF(M$8&lt;&gt;0,VLOOKUP($A319,DSSV!$A$7:$R$65536,IN_DTK!M$5,0),""),"")</f>
        <v>0</v>
      </c>
      <c r="N319" s="245">
        <f>IF(ISNA(VLOOKUP($A319,DSSV!$A$7:$R$65536,IN_DTK!N$5,0))=FALSE,IF(N$8&lt;&gt;0,VLOOKUP($A319,DSSV!$A$7:$R$65536,IN_DTK!N$5,0),""),"")</f>
        <v>0</v>
      </c>
      <c r="O319" s="245">
        <f>IF(ISNA(VLOOKUP($A319,DSSV!$A$7:$R$65536,IN_DTK!O$5,0))=FALSE,IF(O$8&lt;&gt;0,VLOOKUP($A319,DSSV!$A$7:$R$65536,IN_DTK!O$5,0),""),"")</f>
        <v>0</v>
      </c>
      <c r="P319" s="245">
        <f>IF(ISNA(VLOOKUP($A319,DSSV!$A$7:$R$65536,IN_DTK!P$5,0))=FALSE,IF(P$8&lt;&gt;0,VLOOKUP($A319,DSSV!$A$7:$R$65536,IN_DTK!P$5,0),""),"")</f>
        <v>0</v>
      </c>
      <c r="Q319" s="246">
        <f>IF(ISNA(VLOOKUP($A319,DSSV!$A$7:$R$65536,IN_DTK!Q$5,0))=FALSE,VLOOKUP($A319,DSSV!$A$7:$R$65536,IN_DTK!Q$5,0),"")</f>
        <v>0</v>
      </c>
      <c r="R319" s="237" t="str">
        <f>IF(ISNA(VLOOKUP($A319,DSSV!$A$7:$R$65536,IN_DTK!R$5,0))=FALSE,VLOOKUP($A319,DSSV!$A$7:$R$65536,IN_DTK!R$5,0),"")</f>
        <v>Không</v>
      </c>
      <c r="S319" s="247" t="str">
        <f>IF(ISNA(VLOOKUP($A319,DSSV!$A$7:$R$65536,IN_DTK!S$5,0))=FALSE,VLOOKUP($A319,DSSV!$A$7:$R$65536,IN_DTK!S$5,0),"")</f>
        <v/>
      </c>
    </row>
    <row r="320" spans="1:19" s="213" customFormat="1" ht="20.25" customHeight="1">
      <c r="A320" s="211">
        <v>312</v>
      </c>
      <c r="B320" s="240">
        <f>--SUBTOTAL(2,C$6:C320)</f>
        <v>312</v>
      </c>
      <c r="C320" s="214">
        <f>IF(ISNA(VLOOKUP($A320,DSSV!$A$7:$R$65536,IN_DTK!C$5,0))=FALSE,VLOOKUP($A320,DSSV!$A$7:$R$65536,IN_DTK!C$5,0),"")</f>
        <v>0</v>
      </c>
      <c r="D320" s="243" t="str">
        <f>IF(ISNA(VLOOKUP($A320,DSSV!$A$7:$R$65536,IN_DTK!D$5,0))=FALSE,VLOOKUP($A320,DSSV!$A$7:$R$65536,IN_DTK!D$5,0),"")</f>
        <v/>
      </c>
      <c r="E320" s="244" t="str">
        <f>IF(ISNA(VLOOKUP($A320,DSSV!$A$7:$R$65536,IN_DTK!E$5,0))=FALSE,VLOOKUP($A320,DSSV!$A$7:$R$65536,IN_DTK!E$5,0),"")</f>
        <v/>
      </c>
      <c r="F320" s="249" t="str">
        <f>IF(ISNA(VLOOKUP($A320,DSSV!$A$7:$R$65536,IN_DTK!F$5,0))=FALSE,VLOOKUP($A320,DSSV!$A$7:$R$65536,IN_DTK!F$5,0),"")</f>
        <v/>
      </c>
      <c r="G320" s="249" t="str">
        <f>IF(ISNA(VLOOKUP($A320,DSSV!$A$7:$R$65536,IN_DTK!G$5,0))=FALSE,VLOOKUP($A320,DSSV!$A$7:$R$65536,IN_DTK!G$5,0),"")</f>
        <v/>
      </c>
      <c r="H320" s="245">
        <f>IF(ISNA(VLOOKUP($A320,DSSV!$A$7:$R$65536,IN_DTK!H$5,0))=FALSE,IF(H$8&lt;&gt;0,VLOOKUP($A320,DSSV!$A$7:$R$65536,IN_DTK!H$5,0),""),"")</f>
        <v>0</v>
      </c>
      <c r="I320" s="245">
        <f>IF(ISNA(VLOOKUP($A320,DSSV!$A$7:$R$65536,IN_DTK!I$5,0))=FALSE,IF(I$8&lt;&gt;0,VLOOKUP($A320,DSSV!$A$7:$R$65536,IN_DTK!I$5,0),""),"")</f>
        <v>0</v>
      </c>
      <c r="J320" s="245">
        <f>IF(ISNA(VLOOKUP($A320,DSSV!$A$7:$R$65536,IN_DTK!J$5,0))=FALSE,IF(J$8&lt;&gt;0,VLOOKUP($A320,DSSV!$A$7:$R$65536,IN_DTK!J$5,0),""),"")</f>
        <v>0</v>
      </c>
      <c r="K320" s="245">
        <f>IF(ISNA(VLOOKUP($A320,DSSV!$A$7:$R$65536,IN_DTK!K$5,0))=FALSE,IF(K$8&lt;&gt;0,VLOOKUP($A320,DSSV!$A$7:$R$65536,IN_DTK!K$5,0),""),"")</f>
        <v>0</v>
      </c>
      <c r="L320" s="245">
        <f>IF(ISNA(VLOOKUP($A320,DSSV!$A$7:$R$65536,IN_DTK!L$5,0))=FALSE,IF(L$8&lt;&gt;0,VLOOKUP($A320,DSSV!$A$7:$R$65536,IN_DTK!L$5,0),""),"")</f>
        <v>0</v>
      </c>
      <c r="M320" s="245">
        <f>IF(ISNA(VLOOKUP($A320,DSSV!$A$7:$R$65536,IN_DTK!M$5,0))=FALSE,IF(M$8&lt;&gt;0,VLOOKUP($A320,DSSV!$A$7:$R$65536,IN_DTK!M$5,0),""),"")</f>
        <v>0</v>
      </c>
      <c r="N320" s="245">
        <f>IF(ISNA(VLOOKUP($A320,DSSV!$A$7:$R$65536,IN_DTK!N$5,0))=FALSE,IF(N$8&lt;&gt;0,VLOOKUP($A320,DSSV!$A$7:$R$65536,IN_DTK!N$5,0),""),"")</f>
        <v>0</v>
      </c>
      <c r="O320" s="245">
        <f>IF(ISNA(VLOOKUP($A320,DSSV!$A$7:$R$65536,IN_DTK!O$5,0))=FALSE,IF(O$8&lt;&gt;0,VLOOKUP($A320,DSSV!$A$7:$R$65536,IN_DTK!O$5,0),""),"")</f>
        <v>0</v>
      </c>
      <c r="P320" s="245">
        <f>IF(ISNA(VLOOKUP($A320,DSSV!$A$7:$R$65536,IN_DTK!P$5,0))=FALSE,IF(P$8&lt;&gt;0,VLOOKUP($A320,DSSV!$A$7:$R$65536,IN_DTK!P$5,0),""),"")</f>
        <v>0</v>
      </c>
      <c r="Q320" s="246">
        <f>IF(ISNA(VLOOKUP($A320,DSSV!$A$7:$R$65536,IN_DTK!Q$5,0))=FALSE,VLOOKUP($A320,DSSV!$A$7:$R$65536,IN_DTK!Q$5,0),"")</f>
        <v>0</v>
      </c>
      <c r="R320" s="237" t="str">
        <f>IF(ISNA(VLOOKUP($A320,DSSV!$A$7:$R$65536,IN_DTK!R$5,0))=FALSE,VLOOKUP($A320,DSSV!$A$7:$R$65536,IN_DTK!R$5,0),"")</f>
        <v>Không</v>
      </c>
      <c r="S320" s="247" t="str">
        <f>IF(ISNA(VLOOKUP($A320,DSSV!$A$7:$R$65536,IN_DTK!S$5,0))=FALSE,VLOOKUP($A320,DSSV!$A$7:$R$65536,IN_DTK!S$5,0),"")</f>
        <v/>
      </c>
    </row>
    <row r="321" spans="1:19" s="213" customFormat="1" ht="20.25" customHeight="1">
      <c r="A321" s="211">
        <v>313</v>
      </c>
      <c r="B321" s="240">
        <f>--SUBTOTAL(2,C$6:C321)</f>
        <v>313</v>
      </c>
      <c r="C321" s="214">
        <f>IF(ISNA(VLOOKUP($A321,DSSV!$A$7:$R$65536,IN_DTK!C$5,0))=FALSE,VLOOKUP($A321,DSSV!$A$7:$R$65536,IN_DTK!C$5,0),"")</f>
        <v>0</v>
      </c>
      <c r="D321" s="243" t="str">
        <f>IF(ISNA(VLOOKUP($A321,DSSV!$A$7:$R$65536,IN_DTK!D$5,0))=FALSE,VLOOKUP($A321,DSSV!$A$7:$R$65536,IN_DTK!D$5,0),"")</f>
        <v/>
      </c>
      <c r="E321" s="244" t="str">
        <f>IF(ISNA(VLOOKUP($A321,DSSV!$A$7:$R$65536,IN_DTK!E$5,0))=FALSE,VLOOKUP($A321,DSSV!$A$7:$R$65536,IN_DTK!E$5,0),"")</f>
        <v/>
      </c>
      <c r="F321" s="249" t="str">
        <f>IF(ISNA(VLOOKUP($A321,DSSV!$A$7:$R$65536,IN_DTK!F$5,0))=FALSE,VLOOKUP($A321,DSSV!$A$7:$R$65536,IN_DTK!F$5,0),"")</f>
        <v/>
      </c>
      <c r="G321" s="249" t="str">
        <f>IF(ISNA(VLOOKUP($A321,DSSV!$A$7:$R$65536,IN_DTK!G$5,0))=FALSE,VLOOKUP($A321,DSSV!$A$7:$R$65536,IN_DTK!G$5,0),"")</f>
        <v/>
      </c>
      <c r="H321" s="245">
        <f>IF(ISNA(VLOOKUP($A321,DSSV!$A$7:$R$65536,IN_DTK!H$5,0))=FALSE,IF(H$8&lt;&gt;0,VLOOKUP($A321,DSSV!$A$7:$R$65536,IN_DTK!H$5,0),""),"")</f>
        <v>0</v>
      </c>
      <c r="I321" s="245">
        <f>IF(ISNA(VLOOKUP($A321,DSSV!$A$7:$R$65536,IN_DTK!I$5,0))=FALSE,IF(I$8&lt;&gt;0,VLOOKUP($A321,DSSV!$A$7:$R$65536,IN_DTK!I$5,0),""),"")</f>
        <v>0</v>
      </c>
      <c r="J321" s="245">
        <f>IF(ISNA(VLOOKUP($A321,DSSV!$A$7:$R$65536,IN_DTK!J$5,0))=FALSE,IF(J$8&lt;&gt;0,VLOOKUP($A321,DSSV!$A$7:$R$65536,IN_DTK!J$5,0),""),"")</f>
        <v>0</v>
      </c>
      <c r="K321" s="245">
        <f>IF(ISNA(VLOOKUP($A321,DSSV!$A$7:$R$65536,IN_DTK!K$5,0))=FALSE,IF(K$8&lt;&gt;0,VLOOKUP($A321,DSSV!$A$7:$R$65536,IN_DTK!K$5,0),""),"")</f>
        <v>0</v>
      </c>
      <c r="L321" s="245">
        <f>IF(ISNA(VLOOKUP($A321,DSSV!$A$7:$R$65536,IN_DTK!L$5,0))=FALSE,IF(L$8&lt;&gt;0,VLOOKUP($A321,DSSV!$A$7:$R$65536,IN_DTK!L$5,0),""),"")</f>
        <v>0</v>
      </c>
      <c r="M321" s="245">
        <f>IF(ISNA(VLOOKUP($A321,DSSV!$A$7:$R$65536,IN_DTK!M$5,0))=FALSE,IF(M$8&lt;&gt;0,VLOOKUP($A321,DSSV!$A$7:$R$65536,IN_DTK!M$5,0),""),"")</f>
        <v>0</v>
      </c>
      <c r="N321" s="245">
        <f>IF(ISNA(VLOOKUP($A321,DSSV!$A$7:$R$65536,IN_DTK!N$5,0))=FALSE,IF(N$8&lt;&gt;0,VLOOKUP($A321,DSSV!$A$7:$R$65536,IN_DTK!N$5,0),""),"")</f>
        <v>0</v>
      </c>
      <c r="O321" s="245">
        <f>IF(ISNA(VLOOKUP($A321,DSSV!$A$7:$R$65536,IN_DTK!O$5,0))=FALSE,IF(O$8&lt;&gt;0,VLOOKUP($A321,DSSV!$A$7:$R$65536,IN_DTK!O$5,0),""),"")</f>
        <v>0</v>
      </c>
      <c r="P321" s="245">
        <f>IF(ISNA(VLOOKUP($A321,DSSV!$A$7:$R$65536,IN_DTK!P$5,0))=FALSE,IF(P$8&lt;&gt;0,VLOOKUP($A321,DSSV!$A$7:$R$65536,IN_DTK!P$5,0),""),"")</f>
        <v>0</v>
      </c>
      <c r="Q321" s="246">
        <f>IF(ISNA(VLOOKUP($A321,DSSV!$A$7:$R$65536,IN_DTK!Q$5,0))=FALSE,VLOOKUP($A321,DSSV!$A$7:$R$65536,IN_DTK!Q$5,0),"")</f>
        <v>0</v>
      </c>
      <c r="R321" s="237" t="str">
        <f>IF(ISNA(VLOOKUP($A321,DSSV!$A$7:$R$65536,IN_DTK!R$5,0))=FALSE,VLOOKUP($A321,DSSV!$A$7:$R$65536,IN_DTK!R$5,0),"")</f>
        <v>Không</v>
      </c>
      <c r="S321" s="247" t="str">
        <f>IF(ISNA(VLOOKUP($A321,DSSV!$A$7:$R$65536,IN_DTK!S$5,0))=FALSE,VLOOKUP($A321,DSSV!$A$7:$R$65536,IN_DTK!S$5,0),"")</f>
        <v/>
      </c>
    </row>
    <row r="322" spans="1:19" s="213" customFormat="1" ht="20.25" customHeight="1">
      <c r="A322" s="211">
        <v>314</v>
      </c>
      <c r="B322" s="240">
        <f>--SUBTOTAL(2,C$6:C322)</f>
        <v>314</v>
      </c>
      <c r="C322" s="214">
        <f>IF(ISNA(VLOOKUP($A322,DSSV!$A$7:$R$65536,IN_DTK!C$5,0))=FALSE,VLOOKUP($A322,DSSV!$A$7:$R$65536,IN_DTK!C$5,0),"")</f>
        <v>0</v>
      </c>
      <c r="D322" s="243" t="str">
        <f>IF(ISNA(VLOOKUP($A322,DSSV!$A$7:$R$65536,IN_DTK!D$5,0))=FALSE,VLOOKUP($A322,DSSV!$A$7:$R$65536,IN_DTK!D$5,0),"")</f>
        <v/>
      </c>
      <c r="E322" s="244" t="str">
        <f>IF(ISNA(VLOOKUP($A322,DSSV!$A$7:$R$65536,IN_DTK!E$5,0))=FALSE,VLOOKUP($A322,DSSV!$A$7:$R$65536,IN_DTK!E$5,0),"")</f>
        <v/>
      </c>
      <c r="F322" s="249" t="str">
        <f>IF(ISNA(VLOOKUP($A322,DSSV!$A$7:$R$65536,IN_DTK!F$5,0))=FALSE,VLOOKUP($A322,DSSV!$A$7:$R$65536,IN_DTK!F$5,0),"")</f>
        <v/>
      </c>
      <c r="G322" s="249" t="str">
        <f>IF(ISNA(VLOOKUP($A322,DSSV!$A$7:$R$65536,IN_DTK!G$5,0))=FALSE,VLOOKUP($A322,DSSV!$A$7:$R$65536,IN_DTK!G$5,0),"")</f>
        <v/>
      </c>
      <c r="H322" s="245">
        <f>IF(ISNA(VLOOKUP($A322,DSSV!$A$7:$R$65536,IN_DTK!H$5,0))=FALSE,IF(H$8&lt;&gt;0,VLOOKUP($A322,DSSV!$A$7:$R$65536,IN_DTK!H$5,0),""),"")</f>
        <v>0</v>
      </c>
      <c r="I322" s="245">
        <f>IF(ISNA(VLOOKUP($A322,DSSV!$A$7:$R$65536,IN_DTK!I$5,0))=FALSE,IF(I$8&lt;&gt;0,VLOOKUP($A322,DSSV!$A$7:$R$65536,IN_DTK!I$5,0),""),"")</f>
        <v>0</v>
      </c>
      <c r="J322" s="245">
        <f>IF(ISNA(VLOOKUP($A322,DSSV!$A$7:$R$65536,IN_DTK!J$5,0))=FALSE,IF(J$8&lt;&gt;0,VLOOKUP($A322,DSSV!$A$7:$R$65536,IN_DTK!J$5,0),""),"")</f>
        <v>0</v>
      </c>
      <c r="K322" s="245">
        <f>IF(ISNA(VLOOKUP($A322,DSSV!$A$7:$R$65536,IN_DTK!K$5,0))=FALSE,IF(K$8&lt;&gt;0,VLOOKUP($A322,DSSV!$A$7:$R$65536,IN_DTK!K$5,0),""),"")</f>
        <v>0</v>
      </c>
      <c r="L322" s="245">
        <f>IF(ISNA(VLOOKUP($A322,DSSV!$A$7:$R$65536,IN_DTK!L$5,0))=FALSE,IF(L$8&lt;&gt;0,VLOOKUP($A322,DSSV!$A$7:$R$65536,IN_DTK!L$5,0),""),"")</f>
        <v>0</v>
      </c>
      <c r="M322" s="245">
        <f>IF(ISNA(VLOOKUP($A322,DSSV!$A$7:$R$65536,IN_DTK!M$5,0))=FALSE,IF(M$8&lt;&gt;0,VLOOKUP($A322,DSSV!$A$7:$R$65536,IN_DTK!M$5,0),""),"")</f>
        <v>0</v>
      </c>
      <c r="N322" s="245">
        <f>IF(ISNA(VLOOKUP($A322,DSSV!$A$7:$R$65536,IN_DTK!N$5,0))=FALSE,IF(N$8&lt;&gt;0,VLOOKUP($A322,DSSV!$A$7:$R$65536,IN_DTK!N$5,0),""),"")</f>
        <v>0</v>
      </c>
      <c r="O322" s="245">
        <f>IF(ISNA(VLOOKUP($A322,DSSV!$A$7:$R$65536,IN_DTK!O$5,0))=FALSE,IF(O$8&lt;&gt;0,VLOOKUP($A322,DSSV!$A$7:$R$65536,IN_DTK!O$5,0),""),"")</f>
        <v>0</v>
      </c>
      <c r="P322" s="245">
        <f>IF(ISNA(VLOOKUP($A322,DSSV!$A$7:$R$65536,IN_DTK!P$5,0))=FALSE,IF(P$8&lt;&gt;0,VLOOKUP($A322,DSSV!$A$7:$R$65536,IN_DTK!P$5,0),""),"")</f>
        <v>0</v>
      </c>
      <c r="Q322" s="246">
        <f>IF(ISNA(VLOOKUP($A322,DSSV!$A$7:$R$65536,IN_DTK!Q$5,0))=FALSE,VLOOKUP($A322,DSSV!$A$7:$R$65536,IN_DTK!Q$5,0),"")</f>
        <v>0</v>
      </c>
      <c r="R322" s="237" t="str">
        <f>IF(ISNA(VLOOKUP($A322,DSSV!$A$7:$R$65536,IN_DTK!R$5,0))=FALSE,VLOOKUP($A322,DSSV!$A$7:$R$65536,IN_DTK!R$5,0),"")</f>
        <v>Không</v>
      </c>
      <c r="S322" s="247" t="str">
        <f>IF(ISNA(VLOOKUP($A322,DSSV!$A$7:$R$65536,IN_DTK!S$5,0))=FALSE,VLOOKUP($A322,DSSV!$A$7:$R$65536,IN_DTK!S$5,0),"")</f>
        <v/>
      </c>
    </row>
    <row r="323" spans="1:19" s="213" customFormat="1" ht="20.25" customHeight="1">
      <c r="A323" s="211">
        <v>315</v>
      </c>
      <c r="B323" s="240">
        <f>--SUBTOTAL(2,C$6:C323)</f>
        <v>315</v>
      </c>
      <c r="C323" s="214">
        <f>IF(ISNA(VLOOKUP($A323,DSSV!$A$7:$R$65536,IN_DTK!C$5,0))=FALSE,VLOOKUP($A323,DSSV!$A$7:$R$65536,IN_DTK!C$5,0),"")</f>
        <v>0</v>
      </c>
      <c r="D323" s="243" t="str">
        <f>IF(ISNA(VLOOKUP($A323,DSSV!$A$7:$R$65536,IN_DTK!D$5,0))=FALSE,VLOOKUP($A323,DSSV!$A$7:$R$65536,IN_DTK!D$5,0),"")</f>
        <v/>
      </c>
      <c r="E323" s="244" t="str">
        <f>IF(ISNA(VLOOKUP($A323,DSSV!$A$7:$R$65536,IN_DTK!E$5,0))=FALSE,VLOOKUP($A323,DSSV!$A$7:$R$65536,IN_DTK!E$5,0),"")</f>
        <v/>
      </c>
      <c r="F323" s="249" t="str">
        <f>IF(ISNA(VLOOKUP($A323,DSSV!$A$7:$R$65536,IN_DTK!F$5,0))=FALSE,VLOOKUP($A323,DSSV!$A$7:$R$65536,IN_DTK!F$5,0),"")</f>
        <v/>
      </c>
      <c r="G323" s="249" t="str">
        <f>IF(ISNA(VLOOKUP($A323,DSSV!$A$7:$R$65536,IN_DTK!G$5,0))=FALSE,VLOOKUP($A323,DSSV!$A$7:$R$65536,IN_DTK!G$5,0),"")</f>
        <v/>
      </c>
      <c r="H323" s="245">
        <f>IF(ISNA(VLOOKUP($A323,DSSV!$A$7:$R$65536,IN_DTK!H$5,0))=FALSE,IF(H$8&lt;&gt;0,VLOOKUP($A323,DSSV!$A$7:$R$65536,IN_DTK!H$5,0),""),"")</f>
        <v>0</v>
      </c>
      <c r="I323" s="245">
        <f>IF(ISNA(VLOOKUP($A323,DSSV!$A$7:$R$65536,IN_DTK!I$5,0))=FALSE,IF(I$8&lt;&gt;0,VLOOKUP($A323,DSSV!$A$7:$R$65536,IN_DTK!I$5,0),""),"")</f>
        <v>0</v>
      </c>
      <c r="J323" s="245">
        <f>IF(ISNA(VLOOKUP($A323,DSSV!$A$7:$R$65536,IN_DTK!J$5,0))=FALSE,IF(J$8&lt;&gt;0,VLOOKUP($A323,DSSV!$A$7:$R$65536,IN_DTK!J$5,0),""),"")</f>
        <v>0</v>
      </c>
      <c r="K323" s="245">
        <f>IF(ISNA(VLOOKUP($A323,DSSV!$A$7:$R$65536,IN_DTK!K$5,0))=FALSE,IF(K$8&lt;&gt;0,VLOOKUP($A323,DSSV!$A$7:$R$65536,IN_DTK!K$5,0),""),"")</f>
        <v>0</v>
      </c>
      <c r="L323" s="245">
        <f>IF(ISNA(VLOOKUP($A323,DSSV!$A$7:$R$65536,IN_DTK!L$5,0))=FALSE,IF(L$8&lt;&gt;0,VLOOKUP($A323,DSSV!$A$7:$R$65536,IN_DTK!L$5,0),""),"")</f>
        <v>0</v>
      </c>
      <c r="M323" s="245">
        <f>IF(ISNA(VLOOKUP($A323,DSSV!$A$7:$R$65536,IN_DTK!M$5,0))=FALSE,IF(M$8&lt;&gt;0,VLOOKUP($A323,DSSV!$A$7:$R$65536,IN_DTK!M$5,0),""),"")</f>
        <v>0</v>
      </c>
      <c r="N323" s="245">
        <f>IF(ISNA(VLOOKUP($A323,DSSV!$A$7:$R$65536,IN_DTK!N$5,0))=FALSE,IF(N$8&lt;&gt;0,VLOOKUP($A323,DSSV!$A$7:$R$65536,IN_DTK!N$5,0),""),"")</f>
        <v>0</v>
      </c>
      <c r="O323" s="245">
        <f>IF(ISNA(VLOOKUP($A323,DSSV!$A$7:$R$65536,IN_DTK!O$5,0))=FALSE,IF(O$8&lt;&gt;0,VLOOKUP($A323,DSSV!$A$7:$R$65536,IN_DTK!O$5,0),""),"")</f>
        <v>0</v>
      </c>
      <c r="P323" s="245">
        <f>IF(ISNA(VLOOKUP($A323,DSSV!$A$7:$R$65536,IN_DTK!P$5,0))=FALSE,IF(P$8&lt;&gt;0,VLOOKUP($A323,DSSV!$A$7:$R$65536,IN_DTK!P$5,0),""),"")</f>
        <v>0</v>
      </c>
      <c r="Q323" s="246">
        <f>IF(ISNA(VLOOKUP($A323,DSSV!$A$7:$R$65536,IN_DTK!Q$5,0))=FALSE,VLOOKUP($A323,DSSV!$A$7:$R$65536,IN_DTK!Q$5,0),"")</f>
        <v>0</v>
      </c>
      <c r="R323" s="237" t="str">
        <f>IF(ISNA(VLOOKUP($A323,DSSV!$A$7:$R$65536,IN_DTK!R$5,0))=FALSE,VLOOKUP($A323,DSSV!$A$7:$R$65536,IN_DTK!R$5,0),"")</f>
        <v>Không</v>
      </c>
      <c r="S323" s="247" t="str">
        <f>IF(ISNA(VLOOKUP($A323,DSSV!$A$7:$R$65536,IN_DTK!S$5,0))=FALSE,VLOOKUP($A323,DSSV!$A$7:$R$65536,IN_DTK!S$5,0),"")</f>
        <v/>
      </c>
    </row>
    <row r="324" spans="1:19" s="213" customFormat="1" ht="20.25" customHeight="1">
      <c r="A324" s="211">
        <v>316</v>
      </c>
      <c r="B324" s="240">
        <f>--SUBTOTAL(2,C$6:C324)</f>
        <v>316</v>
      </c>
      <c r="C324" s="214">
        <f>IF(ISNA(VLOOKUP($A324,DSSV!$A$7:$R$65536,IN_DTK!C$5,0))=FALSE,VLOOKUP($A324,DSSV!$A$7:$R$65536,IN_DTK!C$5,0),"")</f>
        <v>0</v>
      </c>
      <c r="D324" s="243" t="str">
        <f>IF(ISNA(VLOOKUP($A324,DSSV!$A$7:$R$65536,IN_DTK!D$5,0))=FALSE,VLOOKUP($A324,DSSV!$A$7:$R$65536,IN_DTK!D$5,0),"")</f>
        <v/>
      </c>
      <c r="E324" s="244" t="str">
        <f>IF(ISNA(VLOOKUP($A324,DSSV!$A$7:$R$65536,IN_DTK!E$5,0))=FALSE,VLOOKUP($A324,DSSV!$A$7:$R$65536,IN_DTK!E$5,0),"")</f>
        <v/>
      </c>
      <c r="F324" s="249" t="str">
        <f>IF(ISNA(VLOOKUP($A324,DSSV!$A$7:$R$65536,IN_DTK!F$5,0))=FALSE,VLOOKUP($A324,DSSV!$A$7:$R$65536,IN_DTK!F$5,0),"")</f>
        <v/>
      </c>
      <c r="G324" s="249" t="str">
        <f>IF(ISNA(VLOOKUP($A324,DSSV!$A$7:$R$65536,IN_DTK!G$5,0))=FALSE,VLOOKUP($A324,DSSV!$A$7:$R$65536,IN_DTK!G$5,0),"")</f>
        <v/>
      </c>
      <c r="H324" s="245">
        <f>IF(ISNA(VLOOKUP($A324,DSSV!$A$7:$R$65536,IN_DTK!H$5,0))=FALSE,IF(H$8&lt;&gt;0,VLOOKUP($A324,DSSV!$A$7:$R$65536,IN_DTK!H$5,0),""),"")</f>
        <v>0</v>
      </c>
      <c r="I324" s="245">
        <f>IF(ISNA(VLOOKUP($A324,DSSV!$A$7:$R$65536,IN_DTK!I$5,0))=FALSE,IF(I$8&lt;&gt;0,VLOOKUP($A324,DSSV!$A$7:$R$65536,IN_DTK!I$5,0),""),"")</f>
        <v>0</v>
      </c>
      <c r="J324" s="245">
        <f>IF(ISNA(VLOOKUP($A324,DSSV!$A$7:$R$65536,IN_DTK!J$5,0))=FALSE,IF(J$8&lt;&gt;0,VLOOKUP($A324,DSSV!$A$7:$R$65536,IN_DTK!J$5,0),""),"")</f>
        <v>0</v>
      </c>
      <c r="K324" s="245">
        <f>IF(ISNA(VLOOKUP($A324,DSSV!$A$7:$R$65536,IN_DTK!K$5,0))=FALSE,IF(K$8&lt;&gt;0,VLOOKUP($A324,DSSV!$A$7:$R$65536,IN_DTK!K$5,0),""),"")</f>
        <v>0</v>
      </c>
      <c r="L324" s="245">
        <f>IF(ISNA(VLOOKUP($A324,DSSV!$A$7:$R$65536,IN_DTK!L$5,0))=FALSE,IF(L$8&lt;&gt;0,VLOOKUP($A324,DSSV!$A$7:$R$65536,IN_DTK!L$5,0),""),"")</f>
        <v>0</v>
      </c>
      <c r="M324" s="245">
        <f>IF(ISNA(VLOOKUP($A324,DSSV!$A$7:$R$65536,IN_DTK!M$5,0))=FALSE,IF(M$8&lt;&gt;0,VLOOKUP($A324,DSSV!$A$7:$R$65536,IN_DTK!M$5,0),""),"")</f>
        <v>0</v>
      </c>
      <c r="N324" s="245">
        <f>IF(ISNA(VLOOKUP($A324,DSSV!$A$7:$R$65536,IN_DTK!N$5,0))=FALSE,IF(N$8&lt;&gt;0,VLOOKUP($A324,DSSV!$A$7:$R$65536,IN_DTK!N$5,0),""),"")</f>
        <v>0</v>
      </c>
      <c r="O324" s="245">
        <f>IF(ISNA(VLOOKUP($A324,DSSV!$A$7:$R$65536,IN_DTK!O$5,0))=FALSE,IF(O$8&lt;&gt;0,VLOOKUP($A324,DSSV!$A$7:$R$65536,IN_DTK!O$5,0),""),"")</f>
        <v>0</v>
      </c>
      <c r="P324" s="245">
        <f>IF(ISNA(VLOOKUP($A324,DSSV!$A$7:$R$65536,IN_DTK!P$5,0))=FALSE,IF(P$8&lt;&gt;0,VLOOKUP($A324,DSSV!$A$7:$R$65536,IN_DTK!P$5,0),""),"")</f>
        <v>0</v>
      </c>
      <c r="Q324" s="246">
        <f>IF(ISNA(VLOOKUP($A324,DSSV!$A$7:$R$65536,IN_DTK!Q$5,0))=FALSE,VLOOKUP($A324,DSSV!$A$7:$R$65536,IN_DTK!Q$5,0),"")</f>
        <v>0</v>
      </c>
      <c r="R324" s="237" t="str">
        <f>IF(ISNA(VLOOKUP($A324,DSSV!$A$7:$R$65536,IN_DTK!R$5,0))=FALSE,VLOOKUP($A324,DSSV!$A$7:$R$65536,IN_DTK!R$5,0),"")</f>
        <v>Không</v>
      </c>
      <c r="S324" s="247" t="str">
        <f>IF(ISNA(VLOOKUP($A324,DSSV!$A$7:$R$65536,IN_DTK!S$5,0))=FALSE,VLOOKUP($A324,DSSV!$A$7:$R$65536,IN_DTK!S$5,0),"")</f>
        <v/>
      </c>
    </row>
    <row r="325" spans="1:19" s="213" customFormat="1" ht="20.25" customHeight="1">
      <c r="A325" s="211">
        <v>317</v>
      </c>
      <c r="B325" s="240">
        <f>--SUBTOTAL(2,C$6:C325)</f>
        <v>317</v>
      </c>
      <c r="C325" s="214">
        <f>IF(ISNA(VLOOKUP($A325,DSSV!$A$7:$R$65536,IN_DTK!C$5,0))=FALSE,VLOOKUP($A325,DSSV!$A$7:$R$65536,IN_DTK!C$5,0),"")</f>
        <v>0</v>
      </c>
      <c r="D325" s="243" t="str">
        <f>IF(ISNA(VLOOKUP($A325,DSSV!$A$7:$R$65536,IN_DTK!D$5,0))=FALSE,VLOOKUP($A325,DSSV!$A$7:$R$65536,IN_DTK!D$5,0),"")</f>
        <v/>
      </c>
      <c r="E325" s="244" t="str">
        <f>IF(ISNA(VLOOKUP($A325,DSSV!$A$7:$R$65536,IN_DTK!E$5,0))=FALSE,VLOOKUP($A325,DSSV!$A$7:$R$65536,IN_DTK!E$5,0),"")</f>
        <v/>
      </c>
      <c r="F325" s="249" t="str">
        <f>IF(ISNA(VLOOKUP($A325,DSSV!$A$7:$R$65536,IN_DTK!F$5,0))=FALSE,VLOOKUP($A325,DSSV!$A$7:$R$65536,IN_DTK!F$5,0),"")</f>
        <v/>
      </c>
      <c r="G325" s="249" t="str">
        <f>IF(ISNA(VLOOKUP($A325,DSSV!$A$7:$R$65536,IN_DTK!G$5,0))=FALSE,VLOOKUP($A325,DSSV!$A$7:$R$65536,IN_DTK!G$5,0),"")</f>
        <v/>
      </c>
      <c r="H325" s="245">
        <f>IF(ISNA(VLOOKUP($A325,DSSV!$A$7:$R$65536,IN_DTK!H$5,0))=FALSE,IF(H$8&lt;&gt;0,VLOOKUP($A325,DSSV!$A$7:$R$65536,IN_DTK!H$5,0),""),"")</f>
        <v>0</v>
      </c>
      <c r="I325" s="245">
        <f>IF(ISNA(VLOOKUP($A325,DSSV!$A$7:$R$65536,IN_DTK!I$5,0))=FALSE,IF(I$8&lt;&gt;0,VLOOKUP($A325,DSSV!$A$7:$R$65536,IN_DTK!I$5,0),""),"")</f>
        <v>0</v>
      </c>
      <c r="J325" s="245">
        <f>IF(ISNA(VLOOKUP($A325,DSSV!$A$7:$R$65536,IN_DTK!J$5,0))=FALSE,IF(J$8&lt;&gt;0,VLOOKUP($A325,DSSV!$A$7:$R$65536,IN_DTK!J$5,0),""),"")</f>
        <v>0</v>
      </c>
      <c r="K325" s="245">
        <f>IF(ISNA(VLOOKUP($A325,DSSV!$A$7:$R$65536,IN_DTK!K$5,0))=FALSE,IF(K$8&lt;&gt;0,VLOOKUP($A325,DSSV!$A$7:$R$65536,IN_DTK!K$5,0),""),"")</f>
        <v>0</v>
      </c>
      <c r="L325" s="245">
        <f>IF(ISNA(VLOOKUP($A325,DSSV!$A$7:$R$65536,IN_DTK!L$5,0))=FALSE,IF(L$8&lt;&gt;0,VLOOKUP($A325,DSSV!$A$7:$R$65536,IN_DTK!L$5,0),""),"")</f>
        <v>0</v>
      </c>
      <c r="M325" s="245">
        <f>IF(ISNA(VLOOKUP($A325,DSSV!$A$7:$R$65536,IN_DTK!M$5,0))=FALSE,IF(M$8&lt;&gt;0,VLOOKUP($A325,DSSV!$A$7:$R$65536,IN_DTK!M$5,0),""),"")</f>
        <v>0</v>
      </c>
      <c r="N325" s="245">
        <f>IF(ISNA(VLOOKUP($A325,DSSV!$A$7:$R$65536,IN_DTK!N$5,0))=FALSE,IF(N$8&lt;&gt;0,VLOOKUP($A325,DSSV!$A$7:$R$65536,IN_DTK!N$5,0),""),"")</f>
        <v>0</v>
      </c>
      <c r="O325" s="245">
        <f>IF(ISNA(VLOOKUP($A325,DSSV!$A$7:$R$65536,IN_DTK!O$5,0))=FALSE,IF(O$8&lt;&gt;0,VLOOKUP($A325,DSSV!$A$7:$R$65536,IN_DTK!O$5,0),""),"")</f>
        <v>0</v>
      </c>
      <c r="P325" s="245">
        <f>IF(ISNA(VLOOKUP($A325,DSSV!$A$7:$R$65536,IN_DTK!P$5,0))=FALSE,IF(P$8&lt;&gt;0,VLOOKUP($A325,DSSV!$A$7:$R$65536,IN_DTK!P$5,0),""),"")</f>
        <v>0</v>
      </c>
      <c r="Q325" s="246">
        <f>IF(ISNA(VLOOKUP($A325,DSSV!$A$7:$R$65536,IN_DTK!Q$5,0))=FALSE,VLOOKUP($A325,DSSV!$A$7:$R$65536,IN_DTK!Q$5,0),"")</f>
        <v>0</v>
      </c>
      <c r="R325" s="237" t="str">
        <f>IF(ISNA(VLOOKUP($A325,DSSV!$A$7:$R$65536,IN_DTK!R$5,0))=FALSE,VLOOKUP($A325,DSSV!$A$7:$R$65536,IN_DTK!R$5,0),"")</f>
        <v>Không</v>
      </c>
      <c r="S325" s="247" t="str">
        <f>IF(ISNA(VLOOKUP($A325,DSSV!$A$7:$R$65536,IN_DTK!S$5,0))=FALSE,VLOOKUP($A325,DSSV!$A$7:$R$65536,IN_DTK!S$5,0),"")</f>
        <v/>
      </c>
    </row>
    <row r="326" spans="1:19" s="213" customFormat="1" ht="20.25" customHeight="1">
      <c r="A326" s="211">
        <v>318</v>
      </c>
      <c r="B326" s="240">
        <f>--SUBTOTAL(2,C$6:C326)</f>
        <v>318</v>
      </c>
      <c r="C326" s="214">
        <f>IF(ISNA(VLOOKUP($A326,DSSV!$A$7:$R$65536,IN_DTK!C$5,0))=FALSE,VLOOKUP($A326,DSSV!$A$7:$R$65536,IN_DTK!C$5,0),"")</f>
        <v>0</v>
      </c>
      <c r="D326" s="243" t="str">
        <f>IF(ISNA(VLOOKUP($A326,DSSV!$A$7:$R$65536,IN_DTK!D$5,0))=FALSE,VLOOKUP($A326,DSSV!$A$7:$R$65536,IN_DTK!D$5,0),"")</f>
        <v/>
      </c>
      <c r="E326" s="244" t="str">
        <f>IF(ISNA(VLOOKUP($A326,DSSV!$A$7:$R$65536,IN_DTK!E$5,0))=FALSE,VLOOKUP($A326,DSSV!$A$7:$R$65536,IN_DTK!E$5,0),"")</f>
        <v/>
      </c>
      <c r="F326" s="249" t="str">
        <f>IF(ISNA(VLOOKUP($A326,DSSV!$A$7:$R$65536,IN_DTK!F$5,0))=FALSE,VLOOKUP($A326,DSSV!$A$7:$R$65536,IN_DTK!F$5,0),"")</f>
        <v/>
      </c>
      <c r="G326" s="249" t="str">
        <f>IF(ISNA(VLOOKUP($A326,DSSV!$A$7:$R$65536,IN_DTK!G$5,0))=FALSE,VLOOKUP($A326,DSSV!$A$7:$R$65536,IN_DTK!G$5,0),"")</f>
        <v/>
      </c>
      <c r="H326" s="245">
        <f>IF(ISNA(VLOOKUP($A326,DSSV!$A$7:$R$65536,IN_DTK!H$5,0))=FALSE,IF(H$8&lt;&gt;0,VLOOKUP($A326,DSSV!$A$7:$R$65536,IN_DTK!H$5,0),""),"")</f>
        <v>0</v>
      </c>
      <c r="I326" s="245">
        <f>IF(ISNA(VLOOKUP($A326,DSSV!$A$7:$R$65536,IN_DTK!I$5,0))=FALSE,IF(I$8&lt;&gt;0,VLOOKUP($A326,DSSV!$A$7:$R$65536,IN_DTK!I$5,0),""),"")</f>
        <v>0</v>
      </c>
      <c r="J326" s="245">
        <f>IF(ISNA(VLOOKUP($A326,DSSV!$A$7:$R$65536,IN_DTK!J$5,0))=FALSE,IF(J$8&lt;&gt;0,VLOOKUP($A326,DSSV!$A$7:$R$65536,IN_DTK!J$5,0),""),"")</f>
        <v>0</v>
      </c>
      <c r="K326" s="245">
        <f>IF(ISNA(VLOOKUP($A326,DSSV!$A$7:$R$65536,IN_DTK!K$5,0))=FALSE,IF(K$8&lt;&gt;0,VLOOKUP($A326,DSSV!$A$7:$R$65536,IN_DTK!K$5,0),""),"")</f>
        <v>0</v>
      </c>
      <c r="L326" s="245">
        <f>IF(ISNA(VLOOKUP($A326,DSSV!$A$7:$R$65536,IN_DTK!L$5,0))=FALSE,IF(L$8&lt;&gt;0,VLOOKUP($A326,DSSV!$A$7:$R$65536,IN_DTK!L$5,0),""),"")</f>
        <v>0</v>
      </c>
      <c r="M326" s="245">
        <f>IF(ISNA(VLOOKUP($A326,DSSV!$A$7:$R$65536,IN_DTK!M$5,0))=FALSE,IF(M$8&lt;&gt;0,VLOOKUP($A326,DSSV!$A$7:$R$65536,IN_DTK!M$5,0),""),"")</f>
        <v>0</v>
      </c>
      <c r="N326" s="245">
        <f>IF(ISNA(VLOOKUP($A326,DSSV!$A$7:$R$65536,IN_DTK!N$5,0))=FALSE,IF(N$8&lt;&gt;0,VLOOKUP($A326,DSSV!$A$7:$R$65536,IN_DTK!N$5,0),""),"")</f>
        <v>0</v>
      </c>
      <c r="O326" s="245">
        <f>IF(ISNA(VLOOKUP($A326,DSSV!$A$7:$R$65536,IN_DTK!O$5,0))=FALSE,IF(O$8&lt;&gt;0,VLOOKUP($A326,DSSV!$A$7:$R$65536,IN_DTK!O$5,0),""),"")</f>
        <v>0</v>
      </c>
      <c r="P326" s="245">
        <f>IF(ISNA(VLOOKUP($A326,DSSV!$A$7:$R$65536,IN_DTK!P$5,0))=FALSE,IF(P$8&lt;&gt;0,VLOOKUP($A326,DSSV!$A$7:$R$65536,IN_DTK!P$5,0),""),"")</f>
        <v>0</v>
      </c>
      <c r="Q326" s="246">
        <f>IF(ISNA(VLOOKUP($A326,DSSV!$A$7:$R$65536,IN_DTK!Q$5,0))=FALSE,VLOOKUP($A326,DSSV!$A$7:$R$65536,IN_DTK!Q$5,0),"")</f>
        <v>0</v>
      </c>
      <c r="R326" s="237" t="str">
        <f>IF(ISNA(VLOOKUP($A326,DSSV!$A$7:$R$65536,IN_DTK!R$5,0))=FALSE,VLOOKUP($A326,DSSV!$A$7:$R$65536,IN_DTK!R$5,0),"")</f>
        <v>Không</v>
      </c>
      <c r="S326" s="247" t="str">
        <f>IF(ISNA(VLOOKUP($A326,DSSV!$A$7:$R$65536,IN_DTK!S$5,0))=FALSE,VLOOKUP($A326,DSSV!$A$7:$R$65536,IN_DTK!S$5,0),"")</f>
        <v/>
      </c>
    </row>
    <row r="327" spans="1:19" s="213" customFormat="1" ht="20.25" customHeight="1">
      <c r="A327" s="211">
        <v>319</v>
      </c>
      <c r="B327" s="240">
        <f>--SUBTOTAL(2,C$6:C327)</f>
        <v>319</v>
      </c>
      <c r="C327" s="214">
        <f>IF(ISNA(VLOOKUP($A327,DSSV!$A$7:$R$65536,IN_DTK!C$5,0))=FALSE,VLOOKUP($A327,DSSV!$A$7:$R$65536,IN_DTK!C$5,0),"")</f>
        <v>0</v>
      </c>
      <c r="D327" s="243" t="str">
        <f>IF(ISNA(VLOOKUP($A327,DSSV!$A$7:$R$65536,IN_DTK!D$5,0))=FALSE,VLOOKUP($A327,DSSV!$A$7:$R$65536,IN_DTK!D$5,0),"")</f>
        <v/>
      </c>
      <c r="E327" s="244" t="str">
        <f>IF(ISNA(VLOOKUP($A327,DSSV!$A$7:$R$65536,IN_DTK!E$5,0))=FALSE,VLOOKUP($A327,DSSV!$A$7:$R$65536,IN_DTK!E$5,0),"")</f>
        <v/>
      </c>
      <c r="F327" s="249" t="str">
        <f>IF(ISNA(VLOOKUP($A327,DSSV!$A$7:$R$65536,IN_DTK!F$5,0))=FALSE,VLOOKUP($A327,DSSV!$A$7:$R$65536,IN_DTK!F$5,0),"")</f>
        <v/>
      </c>
      <c r="G327" s="249" t="str">
        <f>IF(ISNA(VLOOKUP($A327,DSSV!$A$7:$R$65536,IN_DTK!G$5,0))=FALSE,VLOOKUP($A327,DSSV!$A$7:$R$65536,IN_DTK!G$5,0),"")</f>
        <v/>
      </c>
      <c r="H327" s="245">
        <f>IF(ISNA(VLOOKUP($A327,DSSV!$A$7:$R$65536,IN_DTK!H$5,0))=FALSE,IF(H$8&lt;&gt;0,VLOOKUP($A327,DSSV!$A$7:$R$65536,IN_DTK!H$5,0),""),"")</f>
        <v>0</v>
      </c>
      <c r="I327" s="245">
        <f>IF(ISNA(VLOOKUP($A327,DSSV!$A$7:$R$65536,IN_DTK!I$5,0))=FALSE,IF(I$8&lt;&gt;0,VLOOKUP($A327,DSSV!$A$7:$R$65536,IN_DTK!I$5,0),""),"")</f>
        <v>0</v>
      </c>
      <c r="J327" s="245">
        <f>IF(ISNA(VLOOKUP($A327,DSSV!$A$7:$R$65536,IN_DTK!J$5,0))=FALSE,IF(J$8&lt;&gt;0,VLOOKUP($A327,DSSV!$A$7:$R$65536,IN_DTK!J$5,0),""),"")</f>
        <v>0</v>
      </c>
      <c r="K327" s="245">
        <f>IF(ISNA(VLOOKUP($A327,DSSV!$A$7:$R$65536,IN_DTK!K$5,0))=FALSE,IF(K$8&lt;&gt;0,VLOOKUP($A327,DSSV!$A$7:$R$65536,IN_DTK!K$5,0),""),"")</f>
        <v>0</v>
      </c>
      <c r="L327" s="245">
        <f>IF(ISNA(VLOOKUP($A327,DSSV!$A$7:$R$65536,IN_DTK!L$5,0))=FALSE,IF(L$8&lt;&gt;0,VLOOKUP($A327,DSSV!$A$7:$R$65536,IN_DTK!L$5,0),""),"")</f>
        <v>0</v>
      </c>
      <c r="M327" s="245">
        <f>IF(ISNA(VLOOKUP($A327,DSSV!$A$7:$R$65536,IN_DTK!M$5,0))=FALSE,IF(M$8&lt;&gt;0,VLOOKUP($A327,DSSV!$A$7:$R$65536,IN_DTK!M$5,0),""),"")</f>
        <v>0</v>
      </c>
      <c r="N327" s="245">
        <f>IF(ISNA(VLOOKUP($A327,DSSV!$A$7:$R$65536,IN_DTK!N$5,0))=FALSE,IF(N$8&lt;&gt;0,VLOOKUP($A327,DSSV!$A$7:$R$65536,IN_DTK!N$5,0),""),"")</f>
        <v>0</v>
      </c>
      <c r="O327" s="245">
        <f>IF(ISNA(VLOOKUP($A327,DSSV!$A$7:$R$65536,IN_DTK!O$5,0))=FALSE,IF(O$8&lt;&gt;0,VLOOKUP($A327,DSSV!$A$7:$R$65536,IN_DTK!O$5,0),""),"")</f>
        <v>0</v>
      </c>
      <c r="P327" s="245">
        <f>IF(ISNA(VLOOKUP($A327,DSSV!$A$7:$R$65536,IN_DTK!P$5,0))=FALSE,IF(P$8&lt;&gt;0,VLOOKUP($A327,DSSV!$A$7:$R$65536,IN_DTK!P$5,0),""),"")</f>
        <v>0</v>
      </c>
      <c r="Q327" s="246">
        <f>IF(ISNA(VLOOKUP($A327,DSSV!$A$7:$R$65536,IN_DTK!Q$5,0))=FALSE,VLOOKUP($A327,DSSV!$A$7:$R$65536,IN_DTK!Q$5,0),"")</f>
        <v>0</v>
      </c>
      <c r="R327" s="237" t="str">
        <f>IF(ISNA(VLOOKUP($A327,DSSV!$A$7:$R$65536,IN_DTK!R$5,0))=FALSE,VLOOKUP($A327,DSSV!$A$7:$R$65536,IN_DTK!R$5,0),"")</f>
        <v>Không</v>
      </c>
      <c r="S327" s="247" t="str">
        <f>IF(ISNA(VLOOKUP($A327,DSSV!$A$7:$R$65536,IN_DTK!S$5,0))=FALSE,VLOOKUP($A327,DSSV!$A$7:$R$65536,IN_DTK!S$5,0),"")</f>
        <v/>
      </c>
    </row>
    <row r="328" spans="1:19" s="213" customFormat="1" ht="20.25" customHeight="1">
      <c r="A328" s="211">
        <v>320</v>
      </c>
      <c r="B328" s="240">
        <f>--SUBTOTAL(2,C$6:C328)</f>
        <v>320</v>
      </c>
      <c r="C328" s="214">
        <f>IF(ISNA(VLOOKUP($A328,DSSV!$A$7:$R$65536,IN_DTK!C$5,0))=FALSE,VLOOKUP($A328,DSSV!$A$7:$R$65536,IN_DTK!C$5,0),"")</f>
        <v>0</v>
      </c>
      <c r="D328" s="243" t="str">
        <f>IF(ISNA(VLOOKUP($A328,DSSV!$A$7:$R$65536,IN_DTK!D$5,0))=FALSE,VLOOKUP($A328,DSSV!$A$7:$R$65536,IN_DTK!D$5,0),"")</f>
        <v/>
      </c>
      <c r="E328" s="244" t="str">
        <f>IF(ISNA(VLOOKUP($A328,DSSV!$A$7:$R$65536,IN_DTK!E$5,0))=FALSE,VLOOKUP($A328,DSSV!$A$7:$R$65536,IN_DTK!E$5,0),"")</f>
        <v/>
      </c>
      <c r="F328" s="249" t="str">
        <f>IF(ISNA(VLOOKUP($A328,DSSV!$A$7:$R$65536,IN_DTK!F$5,0))=FALSE,VLOOKUP($A328,DSSV!$A$7:$R$65536,IN_DTK!F$5,0),"")</f>
        <v/>
      </c>
      <c r="G328" s="249" t="str">
        <f>IF(ISNA(VLOOKUP($A328,DSSV!$A$7:$R$65536,IN_DTK!G$5,0))=FALSE,VLOOKUP($A328,DSSV!$A$7:$R$65536,IN_DTK!G$5,0),"")</f>
        <v/>
      </c>
      <c r="H328" s="245">
        <f>IF(ISNA(VLOOKUP($A328,DSSV!$A$7:$R$65536,IN_DTK!H$5,0))=FALSE,IF(H$8&lt;&gt;0,VLOOKUP($A328,DSSV!$A$7:$R$65536,IN_DTK!H$5,0),""),"")</f>
        <v>0</v>
      </c>
      <c r="I328" s="245">
        <f>IF(ISNA(VLOOKUP($A328,DSSV!$A$7:$R$65536,IN_DTK!I$5,0))=FALSE,IF(I$8&lt;&gt;0,VLOOKUP($A328,DSSV!$A$7:$R$65536,IN_DTK!I$5,0),""),"")</f>
        <v>0</v>
      </c>
      <c r="J328" s="245">
        <f>IF(ISNA(VLOOKUP($A328,DSSV!$A$7:$R$65536,IN_DTK!J$5,0))=FALSE,IF(J$8&lt;&gt;0,VLOOKUP($A328,DSSV!$A$7:$R$65536,IN_DTK!J$5,0),""),"")</f>
        <v>0</v>
      </c>
      <c r="K328" s="245">
        <f>IF(ISNA(VLOOKUP($A328,DSSV!$A$7:$R$65536,IN_DTK!K$5,0))=FALSE,IF(K$8&lt;&gt;0,VLOOKUP($A328,DSSV!$A$7:$R$65536,IN_DTK!K$5,0),""),"")</f>
        <v>0</v>
      </c>
      <c r="L328" s="245">
        <f>IF(ISNA(VLOOKUP($A328,DSSV!$A$7:$R$65536,IN_DTK!L$5,0))=FALSE,IF(L$8&lt;&gt;0,VLOOKUP($A328,DSSV!$A$7:$R$65536,IN_DTK!L$5,0),""),"")</f>
        <v>0</v>
      </c>
      <c r="M328" s="245">
        <f>IF(ISNA(VLOOKUP($A328,DSSV!$A$7:$R$65536,IN_DTK!M$5,0))=FALSE,IF(M$8&lt;&gt;0,VLOOKUP($A328,DSSV!$A$7:$R$65536,IN_DTK!M$5,0),""),"")</f>
        <v>0</v>
      </c>
      <c r="N328" s="245">
        <f>IF(ISNA(VLOOKUP($A328,DSSV!$A$7:$R$65536,IN_DTK!N$5,0))=FALSE,IF(N$8&lt;&gt;0,VLOOKUP($A328,DSSV!$A$7:$R$65536,IN_DTK!N$5,0),""),"")</f>
        <v>0</v>
      </c>
      <c r="O328" s="245">
        <f>IF(ISNA(VLOOKUP($A328,DSSV!$A$7:$R$65536,IN_DTK!O$5,0))=FALSE,IF(O$8&lt;&gt;0,VLOOKUP($A328,DSSV!$A$7:$R$65536,IN_DTK!O$5,0),""),"")</f>
        <v>0</v>
      </c>
      <c r="P328" s="245">
        <f>IF(ISNA(VLOOKUP($A328,DSSV!$A$7:$R$65536,IN_DTK!P$5,0))=FALSE,IF(P$8&lt;&gt;0,VLOOKUP($A328,DSSV!$A$7:$R$65536,IN_DTK!P$5,0),""),"")</f>
        <v>0</v>
      </c>
      <c r="Q328" s="246">
        <f>IF(ISNA(VLOOKUP($A328,DSSV!$A$7:$R$65536,IN_DTK!Q$5,0))=FALSE,VLOOKUP($A328,DSSV!$A$7:$R$65536,IN_DTK!Q$5,0),"")</f>
        <v>0</v>
      </c>
      <c r="R328" s="237" t="str">
        <f>IF(ISNA(VLOOKUP($A328,DSSV!$A$7:$R$65536,IN_DTK!R$5,0))=FALSE,VLOOKUP($A328,DSSV!$A$7:$R$65536,IN_DTK!R$5,0),"")</f>
        <v>Không</v>
      </c>
      <c r="S328" s="247" t="str">
        <f>IF(ISNA(VLOOKUP($A328,DSSV!$A$7:$R$65536,IN_DTK!S$5,0))=FALSE,VLOOKUP($A328,DSSV!$A$7:$R$65536,IN_DTK!S$5,0),"")</f>
        <v/>
      </c>
    </row>
    <row r="329" spans="1:19" s="213" customFormat="1" ht="20.25" customHeight="1">
      <c r="A329" s="211">
        <v>321</v>
      </c>
      <c r="B329" s="240">
        <f>--SUBTOTAL(2,C$6:C329)</f>
        <v>321</v>
      </c>
      <c r="C329" s="214">
        <f>IF(ISNA(VLOOKUP($A329,DSSV!$A$7:$R$65536,IN_DTK!C$5,0))=FALSE,VLOOKUP($A329,DSSV!$A$7:$R$65536,IN_DTK!C$5,0),"")</f>
        <v>0</v>
      </c>
      <c r="D329" s="243" t="str">
        <f>IF(ISNA(VLOOKUP($A329,DSSV!$A$7:$R$65536,IN_DTK!D$5,0))=FALSE,VLOOKUP($A329,DSSV!$A$7:$R$65536,IN_DTK!D$5,0),"")</f>
        <v/>
      </c>
      <c r="E329" s="244" t="str">
        <f>IF(ISNA(VLOOKUP($A329,DSSV!$A$7:$R$65536,IN_DTK!E$5,0))=FALSE,VLOOKUP($A329,DSSV!$A$7:$R$65536,IN_DTK!E$5,0),"")</f>
        <v/>
      </c>
      <c r="F329" s="249" t="str">
        <f>IF(ISNA(VLOOKUP($A329,DSSV!$A$7:$R$65536,IN_DTK!F$5,0))=FALSE,VLOOKUP($A329,DSSV!$A$7:$R$65536,IN_DTK!F$5,0),"")</f>
        <v/>
      </c>
      <c r="G329" s="249" t="str">
        <f>IF(ISNA(VLOOKUP($A329,DSSV!$A$7:$R$65536,IN_DTK!G$5,0))=FALSE,VLOOKUP($A329,DSSV!$A$7:$R$65536,IN_DTK!G$5,0),"")</f>
        <v/>
      </c>
      <c r="H329" s="245">
        <f>IF(ISNA(VLOOKUP($A329,DSSV!$A$7:$R$65536,IN_DTK!H$5,0))=FALSE,IF(H$8&lt;&gt;0,VLOOKUP($A329,DSSV!$A$7:$R$65536,IN_DTK!H$5,0),""),"")</f>
        <v>0</v>
      </c>
      <c r="I329" s="245">
        <f>IF(ISNA(VLOOKUP($A329,DSSV!$A$7:$R$65536,IN_DTK!I$5,0))=FALSE,IF(I$8&lt;&gt;0,VLOOKUP($A329,DSSV!$A$7:$R$65536,IN_DTK!I$5,0),""),"")</f>
        <v>0</v>
      </c>
      <c r="J329" s="245">
        <f>IF(ISNA(VLOOKUP($A329,DSSV!$A$7:$R$65536,IN_DTK!J$5,0))=FALSE,IF(J$8&lt;&gt;0,VLOOKUP($A329,DSSV!$A$7:$R$65536,IN_DTK!J$5,0),""),"")</f>
        <v>0</v>
      </c>
      <c r="K329" s="245">
        <f>IF(ISNA(VLOOKUP($A329,DSSV!$A$7:$R$65536,IN_DTK!K$5,0))=FALSE,IF(K$8&lt;&gt;0,VLOOKUP($A329,DSSV!$A$7:$R$65536,IN_DTK!K$5,0),""),"")</f>
        <v>0</v>
      </c>
      <c r="L329" s="245">
        <f>IF(ISNA(VLOOKUP($A329,DSSV!$A$7:$R$65536,IN_DTK!L$5,0))=FALSE,IF(L$8&lt;&gt;0,VLOOKUP($A329,DSSV!$A$7:$R$65536,IN_DTK!L$5,0),""),"")</f>
        <v>0</v>
      </c>
      <c r="M329" s="245">
        <f>IF(ISNA(VLOOKUP($A329,DSSV!$A$7:$R$65536,IN_DTK!M$5,0))=FALSE,IF(M$8&lt;&gt;0,VLOOKUP($A329,DSSV!$A$7:$R$65536,IN_DTK!M$5,0),""),"")</f>
        <v>0</v>
      </c>
      <c r="N329" s="245">
        <f>IF(ISNA(VLOOKUP($A329,DSSV!$A$7:$R$65536,IN_DTK!N$5,0))=FALSE,IF(N$8&lt;&gt;0,VLOOKUP($A329,DSSV!$A$7:$R$65536,IN_DTK!N$5,0),""),"")</f>
        <v>0</v>
      </c>
      <c r="O329" s="245">
        <f>IF(ISNA(VLOOKUP($A329,DSSV!$A$7:$R$65536,IN_DTK!O$5,0))=FALSE,IF(O$8&lt;&gt;0,VLOOKUP($A329,DSSV!$A$7:$R$65536,IN_DTK!O$5,0),""),"")</f>
        <v>0</v>
      </c>
      <c r="P329" s="245">
        <f>IF(ISNA(VLOOKUP($A329,DSSV!$A$7:$R$65536,IN_DTK!P$5,0))=FALSE,IF(P$8&lt;&gt;0,VLOOKUP($A329,DSSV!$A$7:$R$65536,IN_DTK!P$5,0),""),"")</f>
        <v>0</v>
      </c>
      <c r="Q329" s="246">
        <f>IF(ISNA(VLOOKUP($A329,DSSV!$A$7:$R$65536,IN_DTK!Q$5,0))=FALSE,VLOOKUP($A329,DSSV!$A$7:$R$65536,IN_DTK!Q$5,0),"")</f>
        <v>0</v>
      </c>
      <c r="R329" s="237" t="str">
        <f>IF(ISNA(VLOOKUP($A329,DSSV!$A$7:$R$65536,IN_DTK!R$5,0))=FALSE,VLOOKUP($A329,DSSV!$A$7:$R$65536,IN_DTK!R$5,0),"")</f>
        <v>Không</v>
      </c>
      <c r="S329" s="247" t="str">
        <f>IF(ISNA(VLOOKUP($A329,DSSV!$A$7:$R$65536,IN_DTK!S$5,0))=FALSE,VLOOKUP($A329,DSSV!$A$7:$R$65536,IN_DTK!S$5,0),"")</f>
        <v/>
      </c>
    </row>
    <row r="330" spans="1:19" s="213" customFormat="1" ht="20.25" customHeight="1">
      <c r="A330" s="211">
        <v>322</v>
      </c>
      <c r="B330" s="240">
        <f>--SUBTOTAL(2,C$6:C330)</f>
        <v>322</v>
      </c>
      <c r="C330" s="214">
        <f>IF(ISNA(VLOOKUP($A330,DSSV!$A$7:$R$65536,IN_DTK!C$5,0))=FALSE,VLOOKUP($A330,DSSV!$A$7:$R$65536,IN_DTK!C$5,0),"")</f>
        <v>0</v>
      </c>
      <c r="D330" s="243" t="str">
        <f>IF(ISNA(VLOOKUP($A330,DSSV!$A$7:$R$65536,IN_DTK!D$5,0))=FALSE,VLOOKUP($A330,DSSV!$A$7:$R$65536,IN_DTK!D$5,0),"")</f>
        <v/>
      </c>
      <c r="E330" s="244" t="str">
        <f>IF(ISNA(VLOOKUP($A330,DSSV!$A$7:$R$65536,IN_DTK!E$5,0))=FALSE,VLOOKUP($A330,DSSV!$A$7:$R$65536,IN_DTK!E$5,0),"")</f>
        <v/>
      </c>
      <c r="F330" s="249" t="str">
        <f>IF(ISNA(VLOOKUP($A330,DSSV!$A$7:$R$65536,IN_DTK!F$5,0))=FALSE,VLOOKUP($A330,DSSV!$A$7:$R$65536,IN_DTK!F$5,0),"")</f>
        <v/>
      </c>
      <c r="G330" s="249" t="str">
        <f>IF(ISNA(VLOOKUP($A330,DSSV!$A$7:$R$65536,IN_DTK!G$5,0))=FALSE,VLOOKUP($A330,DSSV!$A$7:$R$65536,IN_DTK!G$5,0),"")</f>
        <v/>
      </c>
      <c r="H330" s="245">
        <f>IF(ISNA(VLOOKUP($A330,DSSV!$A$7:$R$65536,IN_DTK!H$5,0))=FALSE,IF(H$8&lt;&gt;0,VLOOKUP($A330,DSSV!$A$7:$R$65536,IN_DTK!H$5,0),""),"")</f>
        <v>0</v>
      </c>
      <c r="I330" s="245">
        <f>IF(ISNA(VLOOKUP($A330,DSSV!$A$7:$R$65536,IN_DTK!I$5,0))=FALSE,IF(I$8&lt;&gt;0,VLOOKUP($A330,DSSV!$A$7:$R$65536,IN_DTK!I$5,0),""),"")</f>
        <v>0</v>
      </c>
      <c r="J330" s="245">
        <f>IF(ISNA(VLOOKUP($A330,DSSV!$A$7:$R$65536,IN_DTK!J$5,0))=FALSE,IF(J$8&lt;&gt;0,VLOOKUP($A330,DSSV!$A$7:$R$65536,IN_DTK!J$5,0),""),"")</f>
        <v>0</v>
      </c>
      <c r="K330" s="245">
        <f>IF(ISNA(VLOOKUP($A330,DSSV!$A$7:$R$65536,IN_DTK!K$5,0))=FALSE,IF(K$8&lt;&gt;0,VLOOKUP($A330,DSSV!$A$7:$R$65536,IN_DTK!K$5,0),""),"")</f>
        <v>0</v>
      </c>
      <c r="L330" s="245">
        <f>IF(ISNA(VLOOKUP($A330,DSSV!$A$7:$R$65536,IN_DTK!L$5,0))=FALSE,IF(L$8&lt;&gt;0,VLOOKUP($A330,DSSV!$A$7:$R$65536,IN_DTK!L$5,0),""),"")</f>
        <v>0</v>
      </c>
      <c r="M330" s="245">
        <f>IF(ISNA(VLOOKUP($A330,DSSV!$A$7:$R$65536,IN_DTK!M$5,0))=FALSE,IF(M$8&lt;&gt;0,VLOOKUP($A330,DSSV!$A$7:$R$65536,IN_DTK!M$5,0),""),"")</f>
        <v>0</v>
      </c>
      <c r="N330" s="245">
        <f>IF(ISNA(VLOOKUP($A330,DSSV!$A$7:$R$65536,IN_DTK!N$5,0))=FALSE,IF(N$8&lt;&gt;0,VLOOKUP($A330,DSSV!$A$7:$R$65536,IN_DTK!N$5,0),""),"")</f>
        <v>0</v>
      </c>
      <c r="O330" s="245">
        <f>IF(ISNA(VLOOKUP($A330,DSSV!$A$7:$R$65536,IN_DTK!O$5,0))=FALSE,IF(O$8&lt;&gt;0,VLOOKUP($A330,DSSV!$A$7:$R$65536,IN_DTK!O$5,0),""),"")</f>
        <v>0</v>
      </c>
      <c r="P330" s="245">
        <f>IF(ISNA(VLOOKUP($A330,DSSV!$A$7:$R$65536,IN_DTK!P$5,0))=FALSE,IF(P$8&lt;&gt;0,VLOOKUP($A330,DSSV!$A$7:$R$65536,IN_DTK!P$5,0),""),"")</f>
        <v>0</v>
      </c>
      <c r="Q330" s="246">
        <f>IF(ISNA(VLOOKUP($A330,DSSV!$A$7:$R$65536,IN_DTK!Q$5,0))=FALSE,VLOOKUP($A330,DSSV!$A$7:$R$65536,IN_DTK!Q$5,0),"")</f>
        <v>0</v>
      </c>
      <c r="R330" s="237" t="str">
        <f>IF(ISNA(VLOOKUP($A330,DSSV!$A$7:$R$65536,IN_DTK!R$5,0))=FALSE,VLOOKUP($A330,DSSV!$A$7:$R$65536,IN_DTK!R$5,0),"")</f>
        <v>Không</v>
      </c>
      <c r="S330" s="247" t="str">
        <f>IF(ISNA(VLOOKUP($A330,DSSV!$A$7:$R$65536,IN_DTK!S$5,0))=FALSE,VLOOKUP($A330,DSSV!$A$7:$R$65536,IN_DTK!S$5,0),"")</f>
        <v/>
      </c>
    </row>
    <row r="331" spans="1:19" s="213" customFormat="1" ht="20.25" customHeight="1">
      <c r="A331" s="211">
        <v>323</v>
      </c>
      <c r="B331" s="240">
        <f>--SUBTOTAL(2,C$6:C331)</f>
        <v>323</v>
      </c>
      <c r="C331" s="214">
        <f>IF(ISNA(VLOOKUP($A331,DSSV!$A$7:$R$65536,IN_DTK!C$5,0))=FALSE,VLOOKUP($A331,DSSV!$A$7:$R$65536,IN_DTK!C$5,0),"")</f>
        <v>0</v>
      </c>
      <c r="D331" s="243" t="str">
        <f>IF(ISNA(VLOOKUP($A331,DSSV!$A$7:$R$65536,IN_DTK!D$5,0))=FALSE,VLOOKUP($A331,DSSV!$A$7:$R$65536,IN_DTK!D$5,0),"")</f>
        <v/>
      </c>
      <c r="E331" s="244" t="str">
        <f>IF(ISNA(VLOOKUP($A331,DSSV!$A$7:$R$65536,IN_DTK!E$5,0))=FALSE,VLOOKUP($A331,DSSV!$A$7:$R$65536,IN_DTK!E$5,0),"")</f>
        <v/>
      </c>
      <c r="F331" s="249" t="str">
        <f>IF(ISNA(VLOOKUP($A331,DSSV!$A$7:$R$65536,IN_DTK!F$5,0))=FALSE,VLOOKUP($A331,DSSV!$A$7:$R$65536,IN_DTK!F$5,0),"")</f>
        <v/>
      </c>
      <c r="G331" s="249" t="str">
        <f>IF(ISNA(VLOOKUP($A331,DSSV!$A$7:$R$65536,IN_DTK!G$5,0))=FALSE,VLOOKUP($A331,DSSV!$A$7:$R$65536,IN_DTK!G$5,0),"")</f>
        <v/>
      </c>
      <c r="H331" s="245">
        <f>IF(ISNA(VLOOKUP($A331,DSSV!$A$7:$R$65536,IN_DTK!H$5,0))=FALSE,IF(H$8&lt;&gt;0,VLOOKUP($A331,DSSV!$A$7:$R$65536,IN_DTK!H$5,0),""),"")</f>
        <v>0</v>
      </c>
      <c r="I331" s="245">
        <f>IF(ISNA(VLOOKUP($A331,DSSV!$A$7:$R$65536,IN_DTK!I$5,0))=FALSE,IF(I$8&lt;&gt;0,VLOOKUP($A331,DSSV!$A$7:$R$65536,IN_DTK!I$5,0),""),"")</f>
        <v>0</v>
      </c>
      <c r="J331" s="245">
        <f>IF(ISNA(VLOOKUP($A331,DSSV!$A$7:$R$65536,IN_DTK!J$5,0))=FALSE,IF(J$8&lt;&gt;0,VLOOKUP($A331,DSSV!$A$7:$R$65536,IN_DTK!J$5,0),""),"")</f>
        <v>0</v>
      </c>
      <c r="K331" s="245">
        <f>IF(ISNA(VLOOKUP($A331,DSSV!$A$7:$R$65536,IN_DTK!K$5,0))=FALSE,IF(K$8&lt;&gt;0,VLOOKUP($A331,DSSV!$A$7:$R$65536,IN_DTK!K$5,0),""),"")</f>
        <v>0</v>
      </c>
      <c r="L331" s="245">
        <f>IF(ISNA(VLOOKUP($A331,DSSV!$A$7:$R$65536,IN_DTK!L$5,0))=FALSE,IF(L$8&lt;&gt;0,VLOOKUP($A331,DSSV!$A$7:$R$65536,IN_DTK!L$5,0),""),"")</f>
        <v>0</v>
      </c>
      <c r="M331" s="245">
        <f>IF(ISNA(VLOOKUP($A331,DSSV!$A$7:$R$65536,IN_DTK!M$5,0))=FALSE,IF(M$8&lt;&gt;0,VLOOKUP($A331,DSSV!$A$7:$R$65536,IN_DTK!M$5,0),""),"")</f>
        <v>0</v>
      </c>
      <c r="N331" s="245">
        <f>IF(ISNA(VLOOKUP($A331,DSSV!$A$7:$R$65536,IN_DTK!N$5,0))=FALSE,IF(N$8&lt;&gt;0,VLOOKUP($A331,DSSV!$A$7:$R$65536,IN_DTK!N$5,0),""),"")</f>
        <v>0</v>
      </c>
      <c r="O331" s="245">
        <f>IF(ISNA(VLOOKUP($A331,DSSV!$A$7:$R$65536,IN_DTK!O$5,0))=FALSE,IF(O$8&lt;&gt;0,VLOOKUP($A331,DSSV!$A$7:$R$65536,IN_DTK!O$5,0),""),"")</f>
        <v>0</v>
      </c>
      <c r="P331" s="245">
        <f>IF(ISNA(VLOOKUP($A331,DSSV!$A$7:$R$65536,IN_DTK!P$5,0))=FALSE,IF(P$8&lt;&gt;0,VLOOKUP($A331,DSSV!$A$7:$R$65536,IN_DTK!P$5,0),""),"")</f>
        <v>0</v>
      </c>
      <c r="Q331" s="246">
        <f>IF(ISNA(VLOOKUP($A331,DSSV!$A$7:$R$65536,IN_DTK!Q$5,0))=FALSE,VLOOKUP($A331,DSSV!$A$7:$R$65536,IN_DTK!Q$5,0),"")</f>
        <v>0</v>
      </c>
      <c r="R331" s="237" t="str">
        <f>IF(ISNA(VLOOKUP($A331,DSSV!$A$7:$R$65536,IN_DTK!R$5,0))=FALSE,VLOOKUP($A331,DSSV!$A$7:$R$65536,IN_DTK!R$5,0),"")</f>
        <v>Không</v>
      </c>
      <c r="S331" s="247" t="str">
        <f>IF(ISNA(VLOOKUP($A331,DSSV!$A$7:$R$65536,IN_DTK!S$5,0))=FALSE,VLOOKUP($A331,DSSV!$A$7:$R$65536,IN_DTK!S$5,0),"")</f>
        <v/>
      </c>
    </row>
    <row r="332" spans="1:19" s="213" customFormat="1" ht="20.25" customHeight="1">
      <c r="A332" s="211">
        <v>324</v>
      </c>
      <c r="B332" s="240">
        <f>--SUBTOTAL(2,C$6:C332)</f>
        <v>324</v>
      </c>
      <c r="C332" s="214">
        <f>IF(ISNA(VLOOKUP($A332,DSSV!$A$7:$R$65536,IN_DTK!C$5,0))=FALSE,VLOOKUP($A332,DSSV!$A$7:$R$65536,IN_DTK!C$5,0),"")</f>
        <v>0</v>
      </c>
      <c r="D332" s="243" t="str">
        <f>IF(ISNA(VLOOKUP($A332,DSSV!$A$7:$R$65536,IN_DTK!D$5,0))=FALSE,VLOOKUP($A332,DSSV!$A$7:$R$65536,IN_DTK!D$5,0),"")</f>
        <v/>
      </c>
      <c r="E332" s="244" t="str">
        <f>IF(ISNA(VLOOKUP($A332,DSSV!$A$7:$R$65536,IN_DTK!E$5,0))=FALSE,VLOOKUP($A332,DSSV!$A$7:$R$65536,IN_DTK!E$5,0),"")</f>
        <v/>
      </c>
      <c r="F332" s="249" t="str">
        <f>IF(ISNA(VLOOKUP($A332,DSSV!$A$7:$R$65536,IN_DTK!F$5,0))=FALSE,VLOOKUP($A332,DSSV!$A$7:$R$65536,IN_DTK!F$5,0),"")</f>
        <v/>
      </c>
      <c r="G332" s="249" t="str">
        <f>IF(ISNA(VLOOKUP($A332,DSSV!$A$7:$R$65536,IN_DTK!G$5,0))=FALSE,VLOOKUP($A332,DSSV!$A$7:$R$65536,IN_DTK!G$5,0),"")</f>
        <v/>
      </c>
      <c r="H332" s="245">
        <f>IF(ISNA(VLOOKUP($A332,DSSV!$A$7:$R$65536,IN_DTK!H$5,0))=FALSE,IF(H$8&lt;&gt;0,VLOOKUP($A332,DSSV!$A$7:$R$65536,IN_DTK!H$5,0),""),"")</f>
        <v>0</v>
      </c>
      <c r="I332" s="245">
        <f>IF(ISNA(VLOOKUP($A332,DSSV!$A$7:$R$65536,IN_DTK!I$5,0))=FALSE,IF(I$8&lt;&gt;0,VLOOKUP($A332,DSSV!$A$7:$R$65536,IN_DTK!I$5,0),""),"")</f>
        <v>0</v>
      </c>
      <c r="J332" s="245">
        <f>IF(ISNA(VLOOKUP($A332,DSSV!$A$7:$R$65536,IN_DTK!J$5,0))=FALSE,IF(J$8&lt;&gt;0,VLOOKUP($A332,DSSV!$A$7:$R$65536,IN_DTK!J$5,0),""),"")</f>
        <v>0</v>
      </c>
      <c r="K332" s="245">
        <f>IF(ISNA(VLOOKUP($A332,DSSV!$A$7:$R$65536,IN_DTK!K$5,0))=FALSE,IF(K$8&lt;&gt;0,VLOOKUP($A332,DSSV!$A$7:$R$65536,IN_DTK!K$5,0),""),"")</f>
        <v>0</v>
      </c>
      <c r="L332" s="245">
        <f>IF(ISNA(VLOOKUP($A332,DSSV!$A$7:$R$65536,IN_DTK!L$5,0))=FALSE,IF(L$8&lt;&gt;0,VLOOKUP($A332,DSSV!$A$7:$R$65536,IN_DTK!L$5,0),""),"")</f>
        <v>0</v>
      </c>
      <c r="M332" s="245">
        <f>IF(ISNA(VLOOKUP($A332,DSSV!$A$7:$R$65536,IN_DTK!M$5,0))=FALSE,IF(M$8&lt;&gt;0,VLOOKUP($A332,DSSV!$A$7:$R$65536,IN_DTK!M$5,0),""),"")</f>
        <v>0</v>
      </c>
      <c r="N332" s="245">
        <f>IF(ISNA(VLOOKUP($A332,DSSV!$A$7:$R$65536,IN_DTK!N$5,0))=FALSE,IF(N$8&lt;&gt;0,VLOOKUP($A332,DSSV!$A$7:$R$65536,IN_DTK!N$5,0),""),"")</f>
        <v>0</v>
      </c>
      <c r="O332" s="245">
        <f>IF(ISNA(VLOOKUP($A332,DSSV!$A$7:$R$65536,IN_DTK!O$5,0))=FALSE,IF(O$8&lt;&gt;0,VLOOKUP($A332,DSSV!$A$7:$R$65536,IN_DTK!O$5,0),""),"")</f>
        <v>0</v>
      </c>
      <c r="P332" s="245">
        <f>IF(ISNA(VLOOKUP($A332,DSSV!$A$7:$R$65536,IN_DTK!P$5,0))=FALSE,IF(P$8&lt;&gt;0,VLOOKUP($A332,DSSV!$A$7:$R$65536,IN_DTK!P$5,0),""),"")</f>
        <v>0</v>
      </c>
      <c r="Q332" s="246">
        <f>IF(ISNA(VLOOKUP($A332,DSSV!$A$7:$R$65536,IN_DTK!Q$5,0))=FALSE,VLOOKUP($A332,DSSV!$A$7:$R$65536,IN_DTK!Q$5,0),"")</f>
        <v>0</v>
      </c>
      <c r="R332" s="237" t="str">
        <f>IF(ISNA(VLOOKUP($A332,DSSV!$A$7:$R$65536,IN_DTK!R$5,0))=FALSE,VLOOKUP($A332,DSSV!$A$7:$R$65536,IN_DTK!R$5,0),"")</f>
        <v>Không</v>
      </c>
      <c r="S332" s="247" t="str">
        <f>IF(ISNA(VLOOKUP($A332,DSSV!$A$7:$R$65536,IN_DTK!S$5,0))=FALSE,VLOOKUP($A332,DSSV!$A$7:$R$65536,IN_DTK!S$5,0),"")</f>
        <v/>
      </c>
    </row>
    <row r="333" spans="1:19" s="213" customFormat="1" ht="20.25" customHeight="1">
      <c r="A333" s="211">
        <v>325</v>
      </c>
      <c r="B333" s="240">
        <f>--SUBTOTAL(2,C$6:C333)</f>
        <v>325</v>
      </c>
      <c r="C333" s="214">
        <f>IF(ISNA(VLOOKUP($A333,DSSV!$A$7:$R$65536,IN_DTK!C$5,0))=FALSE,VLOOKUP($A333,DSSV!$A$7:$R$65536,IN_DTK!C$5,0),"")</f>
        <v>0</v>
      </c>
      <c r="D333" s="243" t="str">
        <f>IF(ISNA(VLOOKUP($A333,DSSV!$A$7:$R$65536,IN_DTK!D$5,0))=FALSE,VLOOKUP($A333,DSSV!$A$7:$R$65536,IN_DTK!D$5,0),"")</f>
        <v/>
      </c>
      <c r="E333" s="244" t="str">
        <f>IF(ISNA(VLOOKUP($A333,DSSV!$A$7:$R$65536,IN_DTK!E$5,0))=FALSE,VLOOKUP($A333,DSSV!$A$7:$R$65536,IN_DTK!E$5,0),"")</f>
        <v/>
      </c>
      <c r="F333" s="249" t="str">
        <f>IF(ISNA(VLOOKUP($A333,DSSV!$A$7:$R$65536,IN_DTK!F$5,0))=FALSE,VLOOKUP($A333,DSSV!$A$7:$R$65536,IN_DTK!F$5,0),"")</f>
        <v/>
      </c>
      <c r="G333" s="249" t="str">
        <f>IF(ISNA(VLOOKUP($A333,DSSV!$A$7:$R$65536,IN_DTK!G$5,0))=FALSE,VLOOKUP($A333,DSSV!$A$7:$R$65536,IN_DTK!G$5,0),"")</f>
        <v/>
      </c>
      <c r="H333" s="245">
        <f>IF(ISNA(VLOOKUP($A333,DSSV!$A$7:$R$65536,IN_DTK!H$5,0))=FALSE,IF(H$8&lt;&gt;0,VLOOKUP($A333,DSSV!$A$7:$R$65536,IN_DTK!H$5,0),""),"")</f>
        <v>0</v>
      </c>
      <c r="I333" s="245">
        <f>IF(ISNA(VLOOKUP($A333,DSSV!$A$7:$R$65536,IN_DTK!I$5,0))=FALSE,IF(I$8&lt;&gt;0,VLOOKUP($A333,DSSV!$A$7:$R$65536,IN_DTK!I$5,0),""),"")</f>
        <v>0</v>
      </c>
      <c r="J333" s="245">
        <f>IF(ISNA(VLOOKUP($A333,DSSV!$A$7:$R$65536,IN_DTK!J$5,0))=FALSE,IF(J$8&lt;&gt;0,VLOOKUP($A333,DSSV!$A$7:$R$65536,IN_DTK!J$5,0),""),"")</f>
        <v>0</v>
      </c>
      <c r="K333" s="245">
        <f>IF(ISNA(VLOOKUP($A333,DSSV!$A$7:$R$65536,IN_DTK!K$5,0))=FALSE,IF(K$8&lt;&gt;0,VLOOKUP($A333,DSSV!$A$7:$R$65536,IN_DTK!K$5,0),""),"")</f>
        <v>0</v>
      </c>
      <c r="L333" s="245">
        <f>IF(ISNA(VLOOKUP($A333,DSSV!$A$7:$R$65536,IN_DTK!L$5,0))=FALSE,IF(L$8&lt;&gt;0,VLOOKUP($A333,DSSV!$A$7:$R$65536,IN_DTK!L$5,0),""),"")</f>
        <v>0</v>
      </c>
      <c r="M333" s="245">
        <f>IF(ISNA(VLOOKUP($A333,DSSV!$A$7:$R$65536,IN_DTK!M$5,0))=FALSE,IF(M$8&lt;&gt;0,VLOOKUP($A333,DSSV!$A$7:$R$65536,IN_DTK!M$5,0),""),"")</f>
        <v>0</v>
      </c>
      <c r="N333" s="245">
        <f>IF(ISNA(VLOOKUP($A333,DSSV!$A$7:$R$65536,IN_DTK!N$5,0))=FALSE,IF(N$8&lt;&gt;0,VLOOKUP($A333,DSSV!$A$7:$R$65536,IN_DTK!N$5,0),""),"")</f>
        <v>0</v>
      </c>
      <c r="O333" s="245">
        <f>IF(ISNA(VLOOKUP($A333,DSSV!$A$7:$R$65536,IN_DTK!O$5,0))=FALSE,IF(O$8&lt;&gt;0,VLOOKUP($A333,DSSV!$A$7:$R$65536,IN_DTK!O$5,0),""),"")</f>
        <v>0</v>
      </c>
      <c r="P333" s="245">
        <f>IF(ISNA(VLOOKUP($A333,DSSV!$A$7:$R$65536,IN_DTK!P$5,0))=FALSE,IF(P$8&lt;&gt;0,VLOOKUP($A333,DSSV!$A$7:$R$65536,IN_DTK!P$5,0),""),"")</f>
        <v>0</v>
      </c>
      <c r="Q333" s="246">
        <f>IF(ISNA(VLOOKUP($A333,DSSV!$A$7:$R$65536,IN_DTK!Q$5,0))=FALSE,VLOOKUP($A333,DSSV!$A$7:$R$65536,IN_DTK!Q$5,0),"")</f>
        <v>0</v>
      </c>
      <c r="R333" s="237" t="str">
        <f>IF(ISNA(VLOOKUP($A333,DSSV!$A$7:$R$65536,IN_DTK!R$5,0))=FALSE,VLOOKUP($A333,DSSV!$A$7:$R$65536,IN_DTK!R$5,0),"")</f>
        <v>Không</v>
      </c>
      <c r="S333" s="247" t="str">
        <f>IF(ISNA(VLOOKUP($A333,DSSV!$A$7:$R$65536,IN_DTK!S$5,0))=FALSE,VLOOKUP($A333,DSSV!$A$7:$R$65536,IN_DTK!S$5,0),"")</f>
        <v/>
      </c>
    </row>
    <row r="334" spans="1:19" s="213" customFormat="1" ht="20.25" customHeight="1">
      <c r="A334" s="211">
        <v>326</v>
      </c>
      <c r="B334" s="240">
        <f>--SUBTOTAL(2,C$6:C334)</f>
        <v>326</v>
      </c>
      <c r="C334" s="214">
        <f>IF(ISNA(VLOOKUP($A334,DSSV!$A$7:$R$65536,IN_DTK!C$5,0))=FALSE,VLOOKUP($A334,DSSV!$A$7:$R$65536,IN_DTK!C$5,0),"")</f>
        <v>0</v>
      </c>
      <c r="D334" s="243" t="str">
        <f>IF(ISNA(VLOOKUP($A334,DSSV!$A$7:$R$65536,IN_DTK!D$5,0))=FALSE,VLOOKUP($A334,DSSV!$A$7:$R$65536,IN_DTK!D$5,0),"")</f>
        <v/>
      </c>
      <c r="E334" s="244" t="str">
        <f>IF(ISNA(VLOOKUP($A334,DSSV!$A$7:$R$65536,IN_DTK!E$5,0))=FALSE,VLOOKUP($A334,DSSV!$A$7:$R$65536,IN_DTK!E$5,0),"")</f>
        <v/>
      </c>
      <c r="F334" s="249" t="str">
        <f>IF(ISNA(VLOOKUP($A334,DSSV!$A$7:$R$65536,IN_DTK!F$5,0))=FALSE,VLOOKUP($A334,DSSV!$A$7:$R$65536,IN_DTK!F$5,0),"")</f>
        <v/>
      </c>
      <c r="G334" s="249" t="str">
        <f>IF(ISNA(VLOOKUP($A334,DSSV!$A$7:$R$65536,IN_DTK!G$5,0))=FALSE,VLOOKUP($A334,DSSV!$A$7:$R$65536,IN_DTK!G$5,0),"")</f>
        <v/>
      </c>
      <c r="H334" s="245">
        <f>IF(ISNA(VLOOKUP($A334,DSSV!$A$7:$R$65536,IN_DTK!H$5,0))=FALSE,IF(H$8&lt;&gt;0,VLOOKUP($A334,DSSV!$A$7:$R$65536,IN_DTK!H$5,0),""),"")</f>
        <v>0</v>
      </c>
      <c r="I334" s="245">
        <f>IF(ISNA(VLOOKUP($A334,DSSV!$A$7:$R$65536,IN_DTK!I$5,0))=FALSE,IF(I$8&lt;&gt;0,VLOOKUP($A334,DSSV!$A$7:$R$65536,IN_DTK!I$5,0),""),"")</f>
        <v>0</v>
      </c>
      <c r="J334" s="245">
        <f>IF(ISNA(VLOOKUP($A334,DSSV!$A$7:$R$65536,IN_DTK!J$5,0))=FALSE,IF(J$8&lt;&gt;0,VLOOKUP($A334,DSSV!$A$7:$R$65536,IN_DTK!J$5,0),""),"")</f>
        <v>0</v>
      </c>
      <c r="K334" s="245">
        <f>IF(ISNA(VLOOKUP($A334,DSSV!$A$7:$R$65536,IN_DTK!K$5,0))=FALSE,IF(K$8&lt;&gt;0,VLOOKUP($A334,DSSV!$A$7:$R$65536,IN_DTK!K$5,0),""),"")</f>
        <v>0</v>
      </c>
      <c r="L334" s="245">
        <f>IF(ISNA(VLOOKUP($A334,DSSV!$A$7:$R$65536,IN_DTK!L$5,0))=FALSE,IF(L$8&lt;&gt;0,VLOOKUP($A334,DSSV!$A$7:$R$65536,IN_DTK!L$5,0),""),"")</f>
        <v>0</v>
      </c>
      <c r="M334" s="245">
        <f>IF(ISNA(VLOOKUP($A334,DSSV!$A$7:$R$65536,IN_DTK!M$5,0))=FALSE,IF(M$8&lt;&gt;0,VLOOKUP($A334,DSSV!$A$7:$R$65536,IN_DTK!M$5,0),""),"")</f>
        <v>0</v>
      </c>
      <c r="N334" s="245">
        <f>IF(ISNA(VLOOKUP($A334,DSSV!$A$7:$R$65536,IN_DTK!N$5,0))=FALSE,IF(N$8&lt;&gt;0,VLOOKUP($A334,DSSV!$A$7:$R$65536,IN_DTK!N$5,0),""),"")</f>
        <v>0</v>
      </c>
      <c r="O334" s="245">
        <f>IF(ISNA(VLOOKUP($A334,DSSV!$A$7:$R$65536,IN_DTK!O$5,0))=FALSE,IF(O$8&lt;&gt;0,VLOOKUP($A334,DSSV!$A$7:$R$65536,IN_DTK!O$5,0),""),"")</f>
        <v>0</v>
      </c>
      <c r="P334" s="245">
        <f>IF(ISNA(VLOOKUP($A334,DSSV!$A$7:$R$65536,IN_DTK!P$5,0))=FALSE,IF(P$8&lt;&gt;0,VLOOKUP($A334,DSSV!$A$7:$R$65536,IN_DTK!P$5,0),""),"")</f>
        <v>0</v>
      </c>
      <c r="Q334" s="246">
        <f>IF(ISNA(VLOOKUP($A334,DSSV!$A$7:$R$65536,IN_DTK!Q$5,0))=FALSE,VLOOKUP($A334,DSSV!$A$7:$R$65536,IN_DTK!Q$5,0),"")</f>
        <v>0</v>
      </c>
      <c r="R334" s="237" t="str">
        <f>IF(ISNA(VLOOKUP($A334,DSSV!$A$7:$R$65536,IN_DTK!R$5,0))=FALSE,VLOOKUP($A334,DSSV!$A$7:$R$65536,IN_DTK!R$5,0),"")</f>
        <v>Không</v>
      </c>
      <c r="S334" s="247" t="str">
        <f>IF(ISNA(VLOOKUP($A334,DSSV!$A$7:$R$65536,IN_DTK!S$5,0))=FALSE,VLOOKUP($A334,DSSV!$A$7:$R$65536,IN_DTK!S$5,0),"")</f>
        <v/>
      </c>
    </row>
    <row r="335" spans="1:19" s="213" customFormat="1" ht="20.25" customHeight="1">
      <c r="A335" s="211">
        <v>327</v>
      </c>
      <c r="B335" s="240">
        <f>--SUBTOTAL(2,C$6:C335)</f>
        <v>327</v>
      </c>
      <c r="C335" s="214">
        <f>IF(ISNA(VLOOKUP($A335,DSSV!$A$7:$R$65536,IN_DTK!C$5,0))=FALSE,VLOOKUP($A335,DSSV!$A$7:$R$65536,IN_DTK!C$5,0),"")</f>
        <v>0</v>
      </c>
      <c r="D335" s="243" t="str">
        <f>IF(ISNA(VLOOKUP($A335,DSSV!$A$7:$R$65536,IN_DTK!D$5,0))=FALSE,VLOOKUP($A335,DSSV!$A$7:$R$65536,IN_DTK!D$5,0),"")</f>
        <v/>
      </c>
      <c r="E335" s="244" t="str">
        <f>IF(ISNA(VLOOKUP($A335,DSSV!$A$7:$R$65536,IN_DTK!E$5,0))=FALSE,VLOOKUP($A335,DSSV!$A$7:$R$65536,IN_DTK!E$5,0),"")</f>
        <v/>
      </c>
      <c r="F335" s="249" t="str">
        <f>IF(ISNA(VLOOKUP($A335,DSSV!$A$7:$R$65536,IN_DTK!F$5,0))=FALSE,VLOOKUP($A335,DSSV!$A$7:$R$65536,IN_DTK!F$5,0),"")</f>
        <v/>
      </c>
      <c r="G335" s="249" t="str">
        <f>IF(ISNA(VLOOKUP($A335,DSSV!$A$7:$R$65536,IN_DTK!G$5,0))=FALSE,VLOOKUP($A335,DSSV!$A$7:$R$65536,IN_DTK!G$5,0),"")</f>
        <v/>
      </c>
      <c r="H335" s="245">
        <f>IF(ISNA(VLOOKUP($A335,DSSV!$A$7:$R$65536,IN_DTK!H$5,0))=FALSE,IF(H$8&lt;&gt;0,VLOOKUP($A335,DSSV!$A$7:$R$65536,IN_DTK!H$5,0),""),"")</f>
        <v>0</v>
      </c>
      <c r="I335" s="245">
        <f>IF(ISNA(VLOOKUP($A335,DSSV!$A$7:$R$65536,IN_DTK!I$5,0))=FALSE,IF(I$8&lt;&gt;0,VLOOKUP($A335,DSSV!$A$7:$R$65536,IN_DTK!I$5,0),""),"")</f>
        <v>0</v>
      </c>
      <c r="J335" s="245">
        <f>IF(ISNA(VLOOKUP($A335,DSSV!$A$7:$R$65536,IN_DTK!J$5,0))=FALSE,IF(J$8&lt;&gt;0,VLOOKUP($A335,DSSV!$A$7:$R$65536,IN_DTK!J$5,0),""),"")</f>
        <v>0</v>
      </c>
      <c r="K335" s="245">
        <f>IF(ISNA(VLOOKUP($A335,DSSV!$A$7:$R$65536,IN_DTK!K$5,0))=FALSE,IF(K$8&lt;&gt;0,VLOOKUP($A335,DSSV!$A$7:$R$65536,IN_DTK!K$5,0),""),"")</f>
        <v>0</v>
      </c>
      <c r="L335" s="245">
        <f>IF(ISNA(VLOOKUP($A335,DSSV!$A$7:$R$65536,IN_DTK!L$5,0))=FALSE,IF(L$8&lt;&gt;0,VLOOKUP($A335,DSSV!$A$7:$R$65536,IN_DTK!L$5,0),""),"")</f>
        <v>0</v>
      </c>
      <c r="M335" s="245">
        <f>IF(ISNA(VLOOKUP($A335,DSSV!$A$7:$R$65536,IN_DTK!M$5,0))=FALSE,IF(M$8&lt;&gt;0,VLOOKUP($A335,DSSV!$A$7:$R$65536,IN_DTK!M$5,0),""),"")</f>
        <v>0</v>
      </c>
      <c r="N335" s="245">
        <f>IF(ISNA(VLOOKUP($A335,DSSV!$A$7:$R$65536,IN_DTK!N$5,0))=FALSE,IF(N$8&lt;&gt;0,VLOOKUP($A335,DSSV!$A$7:$R$65536,IN_DTK!N$5,0),""),"")</f>
        <v>0</v>
      </c>
      <c r="O335" s="245">
        <f>IF(ISNA(VLOOKUP($A335,DSSV!$A$7:$R$65536,IN_DTK!O$5,0))=FALSE,IF(O$8&lt;&gt;0,VLOOKUP($A335,DSSV!$A$7:$R$65536,IN_DTK!O$5,0),""),"")</f>
        <v>0</v>
      </c>
      <c r="P335" s="245">
        <f>IF(ISNA(VLOOKUP($A335,DSSV!$A$7:$R$65536,IN_DTK!P$5,0))=FALSE,IF(P$8&lt;&gt;0,VLOOKUP($A335,DSSV!$A$7:$R$65536,IN_DTK!P$5,0),""),"")</f>
        <v>0</v>
      </c>
      <c r="Q335" s="246">
        <f>IF(ISNA(VLOOKUP($A335,DSSV!$A$7:$R$65536,IN_DTK!Q$5,0))=FALSE,VLOOKUP($A335,DSSV!$A$7:$R$65536,IN_DTK!Q$5,0),"")</f>
        <v>0</v>
      </c>
      <c r="R335" s="237" t="str">
        <f>IF(ISNA(VLOOKUP($A335,DSSV!$A$7:$R$65536,IN_DTK!R$5,0))=FALSE,VLOOKUP($A335,DSSV!$A$7:$R$65536,IN_DTK!R$5,0),"")</f>
        <v>Không</v>
      </c>
      <c r="S335" s="247" t="str">
        <f>IF(ISNA(VLOOKUP($A335,DSSV!$A$7:$R$65536,IN_DTK!S$5,0))=FALSE,VLOOKUP($A335,DSSV!$A$7:$R$65536,IN_DTK!S$5,0),"")</f>
        <v/>
      </c>
    </row>
    <row r="336" spans="1:19" s="213" customFormat="1" ht="20.25" customHeight="1">
      <c r="A336" s="211">
        <v>328</v>
      </c>
      <c r="B336" s="240">
        <f>--SUBTOTAL(2,C$6:C336)</f>
        <v>328</v>
      </c>
      <c r="C336" s="214">
        <f>IF(ISNA(VLOOKUP($A336,DSSV!$A$7:$R$65536,IN_DTK!C$5,0))=FALSE,VLOOKUP($A336,DSSV!$A$7:$R$65536,IN_DTK!C$5,0),"")</f>
        <v>0</v>
      </c>
      <c r="D336" s="243" t="str">
        <f>IF(ISNA(VLOOKUP($A336,DSSV!$A$7:$R$65536,IN_DTK!D$5,0))=FALSE,VLOOKUP($A336,DSSV!$A$7:$R$65536,IN_DTK!D$5,0),"")</f>
        <v/>
      </c>
      <c r="E336" s="244" t="str">
        <f>IF(ISNA(VLOOKUP($A336,DSSV!$A$7:$R$65536,IN_DTK!E$5,0))=FALSE,VLOOKUP($A336,DSSV!$A$7:$R$65536,IN_DTK!E$5,0),"")</f>
        <v/>
      </c>
      <c r="F336" s="249" t="str">
        <f>IF(ISNA(VLOOKUP($A336,DSSV!$A$7:$R$65536,IN_DTK!F$5,0))=FALSE,VLOOKUP($A336,DSSV!$A$7:$R$65536,IN_DTK!F$5,0),"")</f>
        <v/>
      </c>
      <c r="G336" s="249" t="str">
        <f>IF(ISNA(VLOOKUP($A336,DSSV!$A$7:$R$65536,IN_DTK!G$5,0))=FALSE,VLOOKUP($A336,DSSV!$A$7:$R$65536,IN_DTK!G$5,0),"")</f>
        <v/>
      </c>
      <c r="H336" s="245">
        <f>IF(ISNA(VLOOKUP($A336,DSSV!$A$7:$R$65536,IN_DTK!H$5,0))=FALSE,IF(H$8&lt;&gt;0,VLOOKUP($A336,DSSV!$A$7:$R$65536,IN_DTK!H$5,0),""),"")</f>
        <v>0</v>
      </c>
      <c r="I336" s="245">
        <f>IF(ISNA(VLOOKUP($A336,DSSV!$A$7:$R$65536,IN_DTK!I$5,0))=FALSE,IF(I$8&lt;&gt;0,VLOOKUP($A336,DSSV!$A$7:$R$65536,IN_DTK!I$5,0),""),"")</f>
        <v>0</v>
      </c>
      <c r="J336" s="245">
        <f>IF(ISNA(VLOOKUP($A336,DSSV!$A$7:$R$65536,IN_DTK!J$5,0))=FALSE,IF(J$8&lt;&gt;0,VLOOKUP($A336,DSSV!$A$7:$R$65536,IN_DTK!J$5,0),""),"")</f>
        <v>0</v>
      </c>
      <c r="K336" s="245">
        <f>IF(ISNA(VLOOKUP($A336,DSSV!$A$7:$R$65536,IN_DTK!K$5,0))=FALSE,IF(K$8&lt;&gt;0,VLOOKUP($A336,DSSV!$A$7:$R$65536,IN_DTK!K$5,0),""),"")</f>
        <v>0</v>
      </c>
      <c r="L336" s="245">
        <f>IF(ISNA(VLOOKUP($A336,DSSV!$A$7:$R$65536,IN_DTK!L$5,0))=FALSE,IF(L$8&lt;&gt;0,VLOOKUP($A336,DSSV!$A$7:$R$65536,IN_DTK!L$5,0),""),"")</f>
        <v>0</v>
      </c>
      <c r="M336" s="245">
        <f>IF(ISNA(VLOOKUP($A336,DSSV!$A$7:$R$65536,IN_DTK!M$5,0))=FALSE,IF(M$8&lt;&gt;0,VLOOKUP($A336,DSSV!$A$7:$R$65536,IN_DTK!M$5,0),""),"")</f>
        <v>0</v>
      </c>
      <c r="N336" s="245">
        <f>IF(ISNA(VLOOKUP($A336,DSSV!$A$7:$R$65536,IN_DTK!N$5,0))=FALSE,IF(N$8&lt;&gt;0,VLOOKUP($A336,DSSV!$A$7:$R$65536,IN_DTK!N$5,0),""),"")</f>
        <v>0</v>
      </c>
      <c r="O336" s="245">
        <f>IF(ISNA(VLOOKUP($A336,DSSV!$A$7:$R$65536,IN_DTK!O$5,0))=FALSE,IF(O$8&lt;&gt;0,VLOOKUP($A336,DSSV!$A$7:$R$65536,IN_DTK!O$5,0),""),"")</f>
        <v>0</v>
      </c>
      <c r="P336" s="245">
        <f>IF(ISNA(VLOOKUP($A336,DSSV!$A$7:$R$65536,IN_DTK!P$5,0))=FALSE,IF(P$8&lt;&gt;0,VLOOKUP($A336,DSSV!$A$7:$R$65536,IN_DTK!P$5,0),""),"")</f>
        <v>0</v>
      </c>
      <c r="Q336" s="246">
        <f>IF(ISNA(VLOOKUP($A336,DSSV!$A$7:$R$65536,IN_DTK!Q$5,0))=FALSE,VLOOKUP($A336,DSSV!$A$7:$R$65536,IN_DTK!Q$5,0),"")</f>
        <v>0</v>
      </c>
      <c r="R336" s="237" t="str">
        <f>IF(ISNA(VLOOKUP($A336,DSSV!$A$7:$R$65536,IN_DTK!R$5,0))=FALSE,VLOOKUP($A336,DSSV!$A$7:$R$65536,IN_DTK!R$5,0),"")</f>
        <v>Không</v>
      </c>
      <c r="S336" s="247" t="str">
        <f>IF(ISNA(VLOOKUP($A336,DSSV!$A$7:$R$65536,IN_DTK!S$5,0))=FALSE,VLOOKUP($A336,DSSV!$A$7:$R$65536,IN_DTK!S$5,0),"")</f>
        <v/>
      </c>
    </row>
    <row r="337" spans="1:19" s="213" customFormat="1" ht="20.25" customHeight="1">
      <c r="A337" s="211">
        <v>329</v>
      </c>
      <c r="B337" s="240">
        <f>--SUBTOTAL(2,C$6:C337)</f>
        <v>329</v>
      </c>
      <c r="C337" s="214">
        <f>IF(ISNA(VLOOKUP($A337,DSSV!$A$7:$R$65536,IN_DTK!C$5,0))=FALSE,VLOOKUP($A337,DSSV!$A$7:$R$65536,IN_DTK!C$5,0),"")</f>
        <v>0</v>
      </c>
      <c r="D337" s="243" t="str">
        <f>IF(ISNA(VLOOKUP($A337,DSSV!$A$7:$R$65536,IN_DTK!D$5,0))=FALSE,VLOOKUP($A337,DSSV!$A$7:$R$65536,IN_DTK!D$5,0),"")</f>
        <v/>
      </c>
      <c r="E337" s="244" t="str">
        <f>IF(ISNA(VLOOKUP($A337,DSSV!$A$7:$R$65536,IN_DTK!E$5,0))=FALSE,VLOOKUP($A337,DSSV!$A$7:$R$65536,IN_DTK!E$5,0),"")</f>
        <v/>
      </c>
      <c r="F337" s="249" t="str">
        <f>IF(ISNA(VLOOKUP($A337,DSSV!$A$7:$R$65536,IN_DTK!F$5,0))=FALSE,VLOOKUP($A337,DSSV!$A$7:$R$65536,IN_DTK!F$5,0),"")</f>
        <v/>
      </c>
      <c r="G337" s="249" t="str">
        <f>IF(ISNA(VLOOKUP($A337,DSSV!$A$7:$R$65536,IN_DTK!G$5,0))=FALSE,VLOOKUP($A337,DSSV!$A$7:$R$65536,IN_DTK!G$5,0),"")</f>
        <v/>
      </c>
      <c r="H337" s="245">
        <f>IF(ISNA(VLOOKUP($A337,DSSV!$A$7:$R$65536,IN_DTK!H$5,0))=FALSE,IF(H$8&lt;&gt;0,VLOOKUP($A337,DSSV!$A$7:$R$65536,IN_DTK!H$5,0),""),"")</f>
        <v>0</v>
      </c>
      <c r="I337" s="245">
        <f>IF(ISNA(VLOOKUP($A337,DSSV!$A$7:$R$65536,IN_DTK!I$5,0))=FALSE,IF(I$8&lt;&gt;0,VLOOKUP($A337,DSSV!$A$7:$R$65536,IN_DTK!I$5,0),""),"")</f>
        <v>0</v>
      </c>
      <c r="J337" s="245">
        <f>IF(ISNA(VLOOKUP($A337,DSSV!$A$7:$R$65536,IN_DTK!J$5,0))=FALSE,IF(J$8&lt;&gt;0,VLOOKUP($A337,DSSV!$A$7:$R$65536,IN_DTK!J$5,0),""),"")</f>
        <v>0</v>
      </c>
      <c r="K337" s="245">
        <f>IF(ISNA(VLOOKUP($A337,DSSV!$A$7:$R$65536,IN_DTK!K$5,0))=FALSE,IF(K$8&lt;&gt;0,VLOOKUP($A337,DSSV!$A$7:$R$65536,IN_DTK!K$5,0),""),"")</f>
        <v>0</v>
      </c>
      <c r="L337" s="245">
        <f>IF(ISNA(VLOOKUP($A337,DSSV!$A$7:$R$65536,IN_DTK!L$5,0))=FALSE,IF(L$8&lt;&gt;0,VLOOKUP($A337,DSSV!$A$7:$R$65536,IN_DTK!L$5,0),""),"")</f>
        <v>0</v>
      </c>
      <c r="M337" s="245">
        <f>IF(ISNA(VLOOKUP($A337,DSSV!$A$7:$R$65536,IN_DTK!M$5,0))=FALSE,IF(M$8&lt;&gt;0,VLOOKUP($A337,DSSV!$A$7:$R$65536,IN_DTK!M$5,0),""),"")</f>
        <v>0</v>
      </c>
      <c r="N337" s="245">
        <f>IF(ISNA(VLOOKUP($A337,DSSV!$A$7:$R$65536,IN_DTK!N$5,0))=FALSE,IF(N$8&lt;&gt;0,VLOOKUP($A337,DSSV!$A$7:$R$65536,IN_DTK!N$5,0),""),"")</f>
        <v>0</v>
      </c>
      <c r="O337" s="245">
        <f>IF(ISNA(VLOOKUP($A337,DSSV!$A$7:$R$65536,IN_DTK!O$5,0))=FALSE,IF(O$8&lt;&gt;0,VLOOKUP($A337,DSSV!$A$7:$R$65536,IN_DTK!O$5,0),""),"")</f>
        <v>0</v>
      </c>
      <c r="P337" s="245">
        <f>IF(ISNA(VLOOKUP($A337,DSSV!$A$7:$R$65536,IN_DTK!P$5,0))=FALSE,IF(P$8&lt;&gt;0,VLOOKUP($A337,DSSV!$A$7:$R$65536,IN_DTK!P$5,0),""),"")</f>
        <v>0</v>
      </c>
      <c r="Q337" s="246">
        <f>IF(ISNA(VLOOKUP($A337,DSSV!$A$7:$R$65536,IN_DTK!Q$5,0))=FALSE,VLOOKUP($A337,DSSV!$A$7:$R$65536,IN_DTK!Q$5,0),"")</f>
        <v>0</v>
      </c>
      <c r="R337" s="237" t="str">
        <f>IF(ISNA(VLOOKUP($A337,DSSV!$A$7:$R$65536,IN_DTK!R$5,0))=FALSE,VLOOKUP($A337,DSSV!$A$7:$R$65536,IN_DTK!R$5,0),"")</f>
        <v>Không</v>
      </c>
      <c r="S337" s="247" t="str">
        <f>IF(ISNA(VLOOKUP($A337,DSSV!$A$7:$R$65536,IN_DTK!S$5,0))=FALSE,VLOOKUP($A337,DSSV!$A$7:$R$65536,IN_DTK!S$5,0),"")</f>
        <v/>
      </c>
    </row>
    <row r="338" spans="1:19" s="213" customFormat="1" ht="20.25" customHeight="1">
      <c r="A338" s="211">
        <v>330</v>
      </c>
      <c r="B338" s="240">
        <f>--SUBTOTAL(2,C$6:C338)</f>
        <v>330</v>
      </c>
      <c r="C338" s="214">
        <f>IF(ISNA(VLOOKUP($A338,DSSV!$A$7:$R$65536,IN_DTK!C$5,0))=FALSE,VLOOKUP($A338,DSSV!$A$7:$R$65536,IN_DTK!C$5,0),"")</f>
        <v>0</v>
      </c>
      <c r="D338" s="243" t="str">
        <f>IF(ISNA(VLOOKUP($A338,DSSV!$A$7:$R$65536,IN_DTK!D$5,0))=FALSE,VLOOKUP($A338,DSSV!$A$7:$R$65536,IN_DTK!D$5,0),"")</f>
        <v/>
      </c>
      <c r="E338" s="244" t="str">
        <f>IF(ISNA(VLOOKUP($A338,DSSV!$A$7:$R$65536,IN_DTK!E$5,0))=FALSE,VLOOKUP($A338,DSSV!$A$7:$R$65536,IN_DTK!E$5,0),"")</f>
        <v/>
      </c>
      <c r="F338" s="249" t="str">
        <f>IF(ISNA(VLOOKUP($A338,DSSV!$A$7:$R$65536,IN_DTK!F$5,0))=FALSE,VLOOKUP($A338,DSSV!$A$7:$R$65536,IN_DTK!F$5,0),"")</f>
        <v/>
      </c>
      <c r="G338" s="249" t="str">
        <f>IF(ISNA(VLOOKUP($A338,DSSV!$A$7:$R$65536,IN_DTK!G$5,0))=FALSE,VLOOKUP($A338,DSSV!$A$7:$R$65536,IN_DTK!G$5,0),"")</f>
        <v/>
      </c>
      <c r="H338" s="245">
        <f>IF(ISNA(VLOOKUP($A338,DSSV!$A$7:$R$65536,IN_DTK!H$5,0))=FALSE,IF(H$8&lt;&gt;0,VLOOKUP($A338,DSSV!$A$7:$R$65536,IN_DTK!H$5,0),""),"")</f>
        <v>0</v>
      </c>
      <c r="I338" s="245">
        <f>IF(ISNA(VLOOKUP($A338,DSSV!$A$7:$R$65536,IN_DTK!I$5,0))=FALSE,IF(I$8&lt;&gt;0,VLOOKUP($A338,DSSV!$A$7:$R$65536,IN_DTK!I$5,0),""),"")</f>
        <v>0</v>
      </c>
      <c r="J338" s="245">
        <f>IF(ISNA(VLOOKUP($A338,DSSV!$A$7:$R$65536,IN_DTK!J$5,0))=FALSE,IF(J$8&lt;&gt;0,VLOOKUP($A338,DSSV!$A$7:$R$65536,IN_DTK!J$5,0),""),"")</f>
        <v>0</v>
      </c>
      <c r="K338" s="245">
        <f>IF(ISNA(VLOOKUP($A338,DSSV!$A$7:$R$65536,IN_DTK!K$5,0))=FALSE,IF(K$8&lt;&gt;0,VLOOKUP($A338,DSSV!$A$7:$R$65536,IN_DTK!K$5,0),""),"")</f>
        <v>0</v>
      </c>
      <c r="L338" s="245">
        <f>IF(ISNA(VLOOKUP($A338,DSSV!$A$7:$R$65536,IN_DTK!L$5,0))=FALSE,IF(L$8&lt;&gt;0,VLOOKUP($A338,DSSV!$A$7:$R$65536,IN_DTK!L$5,0),""),"")</f>
        <v>0</v>
      </c>
      <c r="M338" s="245">
        <f>IF(ISNA(VLOOKUP($A338,DSSV!$A$7:$R$65536,IN_DTK!M$5,0))=FALSE,IF(M$8&lt;&gt;0,VLOOKUP($A338,DSSV!$A$7:$R$65536,IN_DTK!M$5,0),""),"")</f>
        <v>0</v>
      </c>
      <c r="N338" s="245">
        <f>IF(ISNA(VLOOKUP($A338,DSSV!$A$7:$R$65536,IN_DTK!N$5,0))=FALSE,IF(N$8&lt;&gt;0,VLOOKUP($A338,DSSV!$A$7:$R$65536,IN_DTK!N$5,0),""),"")</f>
        <v>0</v>
      </c>
      <c r="O338" s="245">
        <f>IF(ISNA(VLOOKUP($A338,DSSV!$A$7:$R$65536,IN_DTK!O$5,0))=FALSE,IF(O$8&lt;&gt;0,VLOOKUP($A338,DSSV!$A$7:$R$65536,IN_DTK!O$5,0),""),"")</f>
        <v>0</v>
      </c>
      <c r="P338" s="245">
        <f>IF(ISNA(VLOOKUP($A338,DSSV!$A$7:$R$65536,IN_DTK!P$5,0))=FALSE,IF(P$8&lt;&gt;0,VLOOKUP($A338,DSSV!$A$7:$R$65536,IN_DTK!P$5,0),""),"")</f>
        <v>0</v>
      </c>
      <c r="Q338" s="246">
        <f>IF(ISNA(VLOOKUP($A338,DSSV!$A$7:$R$65536,IN_DTK!Q$5,0))=FALSE,VLOOKUP($A338,DSSV!$A$7:$R$65536,IN_DTK!Q$5,0),"")</f>
        <v>0</v>
      </c>
      <c r="R338" s="237" t="str">
        <f>IF(ISNA(VLOOKUP($A338,DSSV!$A$7:$R$65536,IN_DTK!R$5,0))=FALSE,VLOOKUP($A338,DSSV!$A$7:$R$65536,IN_DTK!R$5,0),"")</f>
        <v>Không</v>
      </c>
      <c r="S338" s="247" t="str">
        <f>IF(ISNA(VLOOKUP($A338,DSSV!$A$7:$R$65536,IN_DTK!S$5,0))=FALSE,VLOOKUP($A338,DSSV!$A$7:$R$65536,IN_DTK!S$5,0),"")</f>
        <v/>
      </c>
    </row>
    <row r="339" spans="1:19" s="213" customFormat="1" ht="20.25" customHeight="1">
      <c r="A339" s="211">
        <v>331</v>
      </c>
      <c r="B339" s="240">
        <f>--SUBTOTAL(2,C$6:C339)</f>
        <v>331</v>
      </c>
      <c r="C339" s="214">
        <f>IF(ISNA(VLOOKUP($A339,DSSV!$A$7:$R$65536,IN_DTK!C$5,0))=FALSE,VLOOKUP($A339,DSSV!$A$7:$R$65536,IN_DTK!C$5,0),"")</f>
        <v>0</v>
      </c>
      <c r="D339" s="243" t="str">
        <f>IF(ISNA(VLOOKUP($A339,DSSV!$A$7:$R$65536,IN_DTK!D$5,0))=FALSE,VLOOKUP($A339,DSSV!$A$7:$R$65536,IN_DTK!D$5,0),"")</f>
        <v/>
      </c>
      <c r="E339" s="244" t="str">
        <f>IF(ISNA(VLOOKUP($A339,DSSV!$A$7:$R$65536,IN_DTK!E$5,0))=FALSE,VLOOKUP($A339,DSSV!$A$7:$R$65536,IN_DTK!E$5,0),"")</f>
        <v/>
      </c>
      <c r="F339" s="249" t="str">
        <f>IF(ISNA(VLOOKUP($A339,DSSV!$A$7:$R$65536,IN_DTK!F$5,0))=FALSE,VLOOKUP($A339,DSSV!$A$7:$R$65536,IN_DTK!F$5,0),"")</f>
        <v/>
      </c>
      <c r="G339" s="249" t="str">
        <f>IF(ISNA(VLOOKUP($A339,DSSV!$A$7:$R$65536,IN_DTK!G$5,0))=FALSE,VLOOKUP($A339,DSSV!$A$7:$R$65536,IN_DTK!G$5,0),"")</f>
        <v/>
      </c>
      <c r="H339" s="245">
        <f>IF(ISNA(VLOOKUP($A339,DSSV!$A$7:$R$65536,IN_DTK!H$5,0))=FALSE,IF(H$8&lt;&gt;0,VLOOKUP($A339,DSSV!$A$7:$R$65536,IN_DTK!H$5,0),""),"")</f>
        <v>0</v>
      </c>
      <c r="I339" s="245">
        <f>IF(ISNA(VLOOKUP($A339,DSSV!$A$7:$R$65536,IN_DTK!I$5,0))=FALSE,IF(I$8&lt;&gt;0,VLOOKUP($A339,DSSV!$A$7:$R$65536,IN_DTK!I$5,0),""),"")</f>
        <v>0</v>
      </c>
      <c r="J339" s="245">
        <f>IF(ISNA(VLOOKUP($A339,DSSV!$A$7:$R$65536,IN_DTK!J$5,0))=FALSE,IF(J$8&lt;&gt;0,VLOOKUP($A339,DSSV!$A$7:$R$65536,IN_DTK!J$5,0),""),"")</f>
        <v>0</v>
      </c>
      <c r="K339" s="245">
        <f>IF(ISNA(VLOOKUP($A339,DSSV!$A$7:$R$65536,IN_DTK!K$5,0))=FALSE,IF(K$8&lt;&gt;0,VLOOKUP($A339,DSSV!$A$7:$R$65536,IN_DTK!K$5,0),""),"")</f>
        <v>0</v>
      </c>
      <c r="L339" s="245">
        <f>IF(ISNA(VLOOKUP($A339,DSSV!$A$7:$R$65536,IN_DTK!L$5,0))=FALSE,IF(L$8&lt;&gt;0,VLOOKUP($A339,DSSV!$A$7:$R$65536,IN_DTK!L$5,0),""),"")</f>
        <v>0</v>
      </c>
      <c r="M339" s="245">
        <f>IF(ISNA(VLOOKUP($A339,DSSV!$A$7:$R$65536,IN_DTK!M$5,0))=FALSE,IF(M$8&lt;&gt;0,VLOOKUP($A339,DSSV!$A$7:$R$65536,IN_DTK!M$5,0),""),"")</f>
        <v>0</v>
      </c>
      <c r="N339" s="245">
        <f>IF(ISNA(VLOOKUP($A339,DSSV!$A$7:$R$65536,IN_DTK!N$5,0))=FALSE,IF(N$8&lt;&gt;0,VLOOKUP($A339,DSSV!$A$7:$R$65536,IN_DTK!N$5,0),""),"")</f>
        <v>0</v>
      </c>
      <c r="O339" s="245">
        <f>IF(ISNA(VLOOKUP($A339,DSSV!$A$7:$R$65536,IN_DTK!O$5,0))=FALSE,IF(O$8&lt;&gt;0,VLOOKUP($A339,DSSV!$A$7:$R$65536,IN_DTK!O$5,0),""),"")</f>
        <v>0</v>
      </c>
      <c r="P339" s="245">
        <f>IF(ISNA(VLOOKUP($A339,DSSV!$A$7:$R$65536,IN_DTK!P$5,0))=FALSE,IF(P$8&lt;&gt;0,VLOOKUP($A339,DSSV!$A$7:$R$65536,IN_DTK!P$5,0),""),"")</f>
        <v>0</v>
      </c>
      <c r="Q339" s="246">
        <f>IF(ISNA(VLOOKUP($A339,DSSV!$A$7:$R$65536,IN_DTK!Q$5,0))=FALSE,VLOOKUP($A339,DSSV!$A$7:$R$65536,IN_DTK!Q$5,0),"")</f>
        <v>0</v>
      </c>
      <c r="R339" s="237" t="str">
        <f>IF(ISNA(VLOOKUP($A339,DSSV!$A$7:$R$65536,IN_DTK!R$5,0))=FALSE,VLOOKUP($A339,DSSV!$A$7:$R$65536,IN_DTK!R$5,0),"")</f>
        <v>Không</v>
      </c>
      <c r="S339" s="247" t="str">
        <f>IF(ISNA(VLOOKUP($A339,DSSV!$A$7:$R$65536,IN_DTK!S$5,0))=FALSE,VLOOKUP($A339,DSSV!$A$7:$R$65536,IN_DTK!S$5,0),"")</f>
        <v/>
      </c>
    </row>
    <row r="340" spans="1:19" s="213" customFormat="1" ht="20.25" customHeight="1">
      <c r="A340" s="211">
        <v>332</v>
      </c>
      <c r="B340" s="240">
        <f>--SUBTOTAL(2,C$6:C340)</f>
        <v>332</v>
      </c>
      <c r="C340" s="214">
        <f>IF(ISNA(VLOOKUP($A340,DSSV!$A$7:$R$65536,IN_DTK!C$5,0))=FALSE,VLOOKUP($A340,DSSV!$A$7:$R$65536,IN_DTK!C$5,0),"")</f>
        <v>0</v>
      </c>
      <c r="D340" s="243" t="str">
        <f>IF(ISNA(VLOOKUP($A340,DSSV!$A$7:$R$65536,IN_DTK!D$5,0))=FALSE,VLOOKUP($A340,DSSV!$A$7:$R$65536,IN_DTK!D$5,0),"")</f>
        <v/>
      </c>
      <c r="E340" s="244" t="str">
        <f>IF(ISNA(VLOOKUP($A340,DSSV!$A$7:$R$65536,IN_DTK!E$5,0))=FALSE,VLOOKUP($A340,DSSV!$A$7:$R$65536,IN_DTK!E$5,0),"")</f>
        <v/>
      </c>
      <c r="F340" s="249" t="str">
        <f>IF(ISNA(VLOOKUP($A340,DSSV!$A$7:$R$65536,IN_DTK!F$5,0))=FALSE,VLOOKUP($A340,DSSV!$A$7:$R$65536,IN_DTK!F$5,0),"")</f>
        <v/>
      </c>
      <c r="G340" s="249" t="str">
        <f>IF(ISNA(VLOOKUP($A340,DSSV!$A$7:$R$65536,IN_DTK!G$5,0))=FALSE,VLOOKUP($A340,DSSV!$A$7:$R$65536,IN_DTK!G$5,0),"")</f>
        <v/>
      </c>
      <c r="H340" s="245">
        <f>IF(ISNA(VLOOKUP($A340,DSSV!$A$7:$R$65536,IN_DTK!H$5,0))=FALSE,IF(H$8&lt;&gt;0,VLOOKUP($A340,DSSV!$A$7:$R$65536,IN_DTK!H$5,0),""),"")</f>
        <v>0</v>
      </c>
      <c r="I340" s="245">
        <f>IF(ISNA(VLOOKUP($A340,DSSV!$A$7:$R$65536,IN_DTK!I$5,0))=FALSE,IF(I$8&lt;&gt;0,VLOOKUP($A340,DSSV!$A$7:$R$65536,IN_DTK!I$5,0),""),"")</f>
        <v>0</v>
      </c>
      <c r="J340" s="245">
        <f>IF(ISNA(VLOOKUP($A340,DSSV!$A$7:$R$65536,IN_DTK!J$5,0))=FALSE,IF(J$8&lt;&gt;0,VLOOKUP($A340,DSSV!$A$7:$R$65536,IN_DTK!J$5,0),""),"")</f>
        <v>0</v>
      </c>
      <c r="K340" s="245">
        <f>IF(ISNA(VLOOKUP($A340,DSSV!$A$7:$R$65536,IN_DTK!K$5,0))=FALSE,IF(K$8&lt;&gt;0,VLOOKUP($A340,DSSV!$A$7:$R$65536,IN_DTK!K$5,0),""),"")</f>
        <v>0</v>
      </c>
      <c r="L340" s="245">
        <f>IF(ISNA(VLOOKUP($A340,DSSV!$A$7:$R$65536,IN_DTK!L$5,0))=FALSE,IF(L$8&lt;&gt;0,VLOOKUP($A340,DSSV!$A$7:$R$65536,IN_DTK!L$5,0),""),"")</f>
        <v>0</v>
      </c>
      <c r="M340" s="245">
        <f>IF(ISNA(VLOOKUP($A340,DSSV!$A$7:$R$65536,IN_DTK!M$5,0))=FALSE,IF(M$8&lt;&gt;0,VLOOKUP($A340,DSSV!$A$7:$R$65536,IN_DTK!M$5,0),""),"")</f>
        <v>0</v>
      </c>
      <c r="N340" s="245">
        <f>IF(ISNA(VLOOKUP($A340,DSSV!$A$7:$R$65536,IN_DTK!N$5,0))=FALSE,IF(N$8&lt;&gt;0,VLOOKUP($A340,DSSV!$A$7:$R$65536,IN_DTK!N$5,0),""),"")</f>
        <v>0</v>
      </c>
      <c r="O340" s="245">
        <f>IF(ISNA(VLOOKUP($A340,DSSV!$A$7:$R$65536,IN_DTK!O$5,0))=FALSE,IF(O$8&lt;&gt;0,VLOOKUP($A340,DSSV!$A$7:$R$65536,IN_DTK!O$5,0),""),"")</f>
        <v>0</v>
      </c>
      <c r="P340" s="245">
        <f>IF(ISNA(VLOOKUP($A340,DSSV!$A$7:$R$65536,IN_DTK!P$5,0))=FALSE,IF(P$8&lt;&gt;0,VLOOKUP($A340,DSSV!$A$7:$R$65536,IN_DTK!P$5,0),""),"")</f>
        <v>0</v>
      </c>
      <c r="Q340" s="246">
        <f>IF(ISNA(VLOOKUP($A340,DSSV!$A$7:$R$65536,IN_DTK!Q$5,0))=FALSE,VLOOKUP($A340,DSSV!$A$7:$R$65536,IN_DTK!Q$5,0),"")</f>
        <v>0</v>
      </c>
      <c r="R340" s="237" t="str">
        <f>IF(ISNA(VLOOKUP($A340,DSSV!$A$7:$R$65536,IN_DTK!R$5,0))=FALSE,VLOOKUP($A340,DSSV!$A$7:$R$65536,IN_DTK!R$5,0),"")</f>
        <v>Không</v>
      </c>
      <c r="S340" s="247" t="str">
        <f>IF(ISNA(VLOOKUP($A340,DSSV!$A$7:$R$65536,IN_DTK!S$5,0))=FALSE,VLOOKUP($A340,DSSV!$A$7:$R$65536,IN_DTK!S$5,0),"")</f>
        <v/>
      </c>
    </row>
    <row r="341" spans="1:19" s="213" customFormat="1" ht="20.25" customHeight="1">
      <c r="A341" s="211">
        <v>333</v>
      </c>
      <c r="B341" s="240">
        <f>--SUBTOTAL(2,C$6:C341)</f>
        <v>333</v>
      </c>
      <c r="C341" s="214">
        <f>IF(ISNA(VLOOKUP($A341,DSSV!$A$7:$R$65536,IN_DTK!C$5,0))=FALSE,VLOOKUP($A341,DSSV!$A$7:$R$65536,IN_DTK!C$5,0),"")</f>
        <v>0</v>
      </c>
      <c r="D341" s="243" t="str">
        <f>IF(ISNA(VLOOKUP($A341,DSSV!$A$7:$R$65536,IN_DTK!D$5,0))=FALSE,VLOOKUP($A341,DSSV!$A$7:$R$65536,IN_DTK!D$5,0),"")</f>
        <v/>
      </c>
      <c r="E341" s="244" t="str">
        <f>IF(ISNA(VLOOKUP($A341,DSSV!$A$7:$R$65536,IN_DTK!E$5,0))=FALSE,VLOOKUP($A341,DSSV!$A$7:$R$65536,IN_DTK!E$5,0),"")</f>
        <v/>
      </c>
      <c r="F341" s="249" t="str">
        <f>IF(ISNA(VLOOKUP($A341,DSSV!$A$7:$R$65536,IN_DTK!F$5,0))=FALSE,VLOOKUP($A341,DSSV!$A$7:$R$65536,IN_DTK!F$5,0),"")</f>
        <v/>
      </c>
      <c r="G341" s="249" t="str">
        <f>IF(ISNA(VLOOKUP($A341,DSSV!$A$7:$R$65536,IN_DTK!G$5,0))=FALSE,VLOOKUP($A341,DSSV!$A$7:$R$65536,IN_DTK!G$5,0),"")</f>
        <v/>
      </c>
      <c r="H341" s="245">
        <f>IF(ISNA(VLOOKUP($A341,DSSV!$A$7:$R$65536,IN_DTK!H$5,0))=FALSE,IF(H$8&lt;&gt;0,VLOOKUP($A341,DSSV!$A$7:$R$65536,IN_DTK!H$5,0),""),"")</f>
        <v>0</v>
      </c>
      <c r="I341" s="245">
        <f>IF(ISNA(VLOOKUP($A341,DSSV!$A$7:$R$65536,IN_DTK!I$5,0))=FALSE,IF(I$8&lt;&gt;0,VLOOKUP($A341,DSSV!$A$7:$R$65536,IN_DTK!I$5,0),""),"")</f>
        <v>0</v>
      </c>
      <c r="J341" s="245">
        <f>IF(ISNA(VLOOKUP($A341,DSSV!$A$7:$R$65536,IN_DTK!J$5,0))=FALSE,IF(J$8&lt;&gt;0,VLOOKUP($A341,DSSV!$A$7:$R$65536,IN_DTK!J$5,0),""),"")</f>
        <v>0</v>
      </c>
      <c r="K341" s="245">
        <f>IF(ISNA(VLOOKUP($A341,DSSV!$A$7:$R$65536,IN_DTK!K$5,0))=FALSE,IF(K$8&lt;&gt;0,VLOOKUP($A341,DSSV!$A$7:$R$65536,IN_DTK!K$5,0),""),"")</f>
        <v>0</v>
      </c>
      <c r="L341" s="245">
        <f>IF(ISNA(VLOOKUP($A341,DSSV!$A$7:$R$65536,IN_DTK!L$5,0))=FALSE,IF(L$8&lt;&gt;0,VLOOKUP($A341,DSSV!$A$7:$R$65536,IN_DTK!L$5,0),""),"")</f>
        <v>0</v>
      </c>
      <c r="M341" s="245">
        <f>IF(ISNA(VLOOKUP($A341,DSSV!$A$7:$R$65536,IN_DTK!M$5,0))=FALSE,IF(M$8&lt;&gt;0,VLOOKUP($A341,DSSV!$A$7:$R$65536,IN_DTK!M$5,0),""),"")</f>
        <v>0</v>
      </c>
      <c r="N341" s="245">
        <f>IF(ISNA(VLOOKUP($A341,DSSV!$A$7:$R$65536,IN_DTK!N$5,0))=FALSE,IF(N$8&lt;&gt;0,VLOOKUP($A341,DSSV!$A$7:$R$65536,IN_DTK!N$5,0),""),"")</f>
        <v>0</v>
      </c>
      <c r="O341" s="245">
        <f>IF(ISNA(VLOOKUP($A341,DSSV!$A$7:$R$65536,IN_DTK!O$5,0))=FALSE,IF(O$8&lt;&gt;0,VLOOKUP($A341,DSSV!$A$7:$R$65536,IN_DTK!O$5,0),""),"")</f>
        <v>0</v>
      </c>
      <c r="P341" s="245">
        <f>IF(ISNA(VLOOKUP($A341,DSSV!$A$7:$R$65536,IN_DTK!P$5,0))=FALSE,IF(P$8&lt;&gt;0,VLOOKUP($A341,DSSV!$A$7:$R$65536,IN_DTK!P$5,0),""),"")</f>
        <v>0</v>
      </c>
      <c r="Q341" s="246">
        <f>IF(ISNA(VLOOKUP($A341,DSSV!$A$7:$R$65536,IN_DTK!Q$5,0))=FALSE,VLOOKUP($A341,DSSV!$A$7:$R$65536,IN_DTK!Q$5,0),"")</f>
        <v>0</v>
      </c>
      <c r="R341" s="237" t="str">
        <f>IF(ISNA(VLOOKUP($A341,DSSV!$A$7:$R$65536,IN_DTK!R$5,0))=FALSE,VLOOKUP($A341,DSSV!$A$7:$R$65536,IN_DTK!R$5,0),"")</f>
        <v>Không</v>
      </c>
      <c r="S341" s="247" t="str">
        <f>IF(ISNA(VLOOKUP($A341,DSSV!$A$7:$R$65536,IN_DTK!S$5,0))=FALSE,VLOOKUP($A341,DSSV!$A$7:$R$65536,IN_DTK!S$5,0),"")</f>
        <v/>
      </c>
    </row>
    <row r="342" spans="1:19" s="213" customFormat="1" ht="20.25" customHeight="1">
      <c r="A342" s="211">
        <v>334</v>
      </c>
      <c r="B342" s="240">
        <f>--SUBTOTAL(2,C$6:C342)</f>
        <v>334</v>
      </c>
      <c r="C342" s="214">
        <f>IF(ISNA(VLOOKUP($A342,DSSV!$A$7:$R$65536,IN_DTK!C$5,0))=FALSE,VLOOKUP($A342,DSSV!$A$7:$R$65536,IN_DTK!C$5,0),"")</f>
        <v>0</v>
      </c>
      <c r="D342" s="243" t="str">
        <f>IF(ISNA(VLOOKUP($A342,DSSV!$A$7:$R$65536,IN_DTK!D$5,0))=FALSE,VLOOKUP($A342,DSSV!$A$7:$R$65536,IN_DTK!D$5,0),"")</f>
        <v/>
      </c>
      <c r="E342" s="244" t="str">
        <f>IF(ISNA(VLOOKUP($A342,DSSV!$A$7:$R$65536,IN_DTK!E$5,0))=FALSE,VLOOKUP($A342,DSSV!$A$7:$R$65536,IN_DTK!E$5,0),"")</f>
        <v/>
      </c>
      <c r="F342" s="249" t="str">
        <f>IF(ISNA(VLOOKUP($A342,DSSV!$A$7:$R$65536,IN_DTK!F$5,0))=FALSE,VLOOKUP($A342,DSSV!$A$7:$R$65536,IN_DTK!F$5,0),"")</f>
        <v/>
      </c>
      <c r="G342" s="249" t="str">
        <f>IF(ISNA(VLOOKUP($A342,DSSV!$A$7:$R$65536,IN_DTK!G$5,0))=FALSE,VLOOKUP($A342,DSSV!$A$7:$R$65536,IN_DTK!G$5,0),"")</f>
        <v/>
      </c>
      <c r="H342" s="245">
        <f>IF(ISNA(VLOOKUP($A342,DSSV!$A$7:$R$65536,IN_DTK!H$5,0))=FALSE,IF(H$8&lt;&gt;0,VLOOKUP($A342,DSSV!$A$7:$R$65536,IN_DTK!H$5,0),""),"")</f>
        <v>0</v>
      </c>
      <c r="I342" s="245">
        <f>IF(ISNA(VLOOKUP($A342,DSSV!$A$7:$R$65536,IN_DTK!I$5,0))=FALSE,IF(I$8&lt;&gt;0,VLOOKUP($A342,DSSV!$A$7:$R$65536,IN_DTK!I$5,0),""),"")</f>
        <v>0</v>
      </c>
      <c r="J342" s="245">
        <f>IF(ISNA(VLOOKUP($A342,DSSV!$A$7:$R$65536,IN_DTK!J$5,0))=FALSE,IF(J$8&lt;&gt;0,VLOOKUP($A342,DSSV!$A$7:$R$65536,IN_DTK!J$5,0),""),"")</f>
        <v>0</v>
      </c>
      <c r="K342" s="245">
        <f>IF(ISNA(VLOOKUP($A342,DSSV!$A$7:$R$65536,IN_DTK!K$5,0))=FALSE,IF(K$8&lt;&gt;0,VLOOKUP($A342,DSSV!$A$7:$R$65536,IN_DTK!K$5,0),""),"")</f>
        <v>0</v>
      </c>
      <c r="L342" s="245">
        <f>IF(ISNA(VLOOKUP($A342,DSSV!$A$7:$R$65536,IN_DTK!L$5,0))=FALSE,IF(L$8&lt;&gt;0,VLOOKUP($A342,DSSV!$A$7:$R$65536,IN_DTK!L$5,0),""),"")</f>
        <v>0</v>
      </c>
      <c r="M342" s="245">
        <f>IF(ISNA(VLOOKUP($A342,DSSV!$A$7:$R$65536,IN_DTK!M$5,0))=FALSE,IF(M$8&lt;&gt;0,VLOOKUP($A342,DSSV!$A$7:$R$65536,IN_DTK!M$5,0),""),"")</f>
        <v>0</v>
      </c>
      <c r="N342" s="245">
        <f>IF(ISNA(VLOOKUP($A342,DSSV!$A$7:$R$65536,IN_DTK!N$5,0))=FALSE,IF(N$8&lt;&gt;0,VLOOKUP($A342,DSSV!$A$7:$R$65536,IN_DTK!N$5,0),""),"")</f>
        <v>0</v>
      </c>
      <c r="O342" s="245">
        <f>IF(ISNA(VLOOKUP($A342,DSSV!$A$7:$R$65536,IN_DTK!O$5,0))=FALSE,IF(O$8&lt;&gt;0,VLOOKUP($A342,DSSV!$A$7:$R$65536,IN_DTK!O$5,0),""),"")</f>
        <v>0</v>
      </c>
      <c r="P342" s="245">
        <f>IF(ISNA(VLOOKUP($A342,DSSV!$A$7:$R$65536,IN_DTK!P$5,0))=FALSE,IF(P$8&lt;&gt;0,VLOOKUP($A342,DSSV!$A$7:$R$65536,IN_DTK!P$5,0),""),"")</f>
        <v>0</v>
      </c>
      <c r="Q342" s="246">
        <f>IF(ISNA(VLOOKUP($A342,DSSV!$A$7:$R$65536,IN_DTK!Q$5,0))=FALSE,VLOOKUP($A342,DSSV!$A$7:$R$65536,IN_DTK!Q$5,0),"")</f>
        <v>0</v>
      </c>
      <c r="R342" s="237" t="str">
        <f>IF(ISNA(VLOOKUP($A342,DSSV!$A$7:$R$65536,IN_DTK!R$5,0))=FALSE,VLOOKUP($A342,DSSV!$A$7:$R$65536,IN_DTK!R$5,0),"")</f>
        <v>Không</v>
      </c>
      <c r="S342" s="247" t="str">
        <f>IF(ISNA(VLOOKUP($A342,DSSV!$A$7:$R$65536,IN_DTK!S$5,0))=FALSE,VLOOKUP($A342,DSSV!$A$7:$R$65536,IN_DTK!S$5,0),"")</f>
        <v/>
      </c>
    </row>
    <row r="343" spans="1:19" s="213" customFormat="1" ht="20.25" customHeight="1">
      <c r="A343" s="211">
        <v>335</v>
      </c>
      <c r="B343" s="240">
        <f>--SUBTOTAL(2,C$6:C343)</f>
        <v>335</v>
      </c>
      <c r="C343" s="214">
        <f>IF(ISNA(VLOOKUP($A343,DSSV!$A$7:$R$65536,IN_DTK!C$5,0))=FALSE,VLOOKUP($A343,DSSV!$A$7:$R$65536,IN_DTK!C$5,0),"")</f>
        <v>0</v>
      </c>
      <c r="D343" s="243" t="str">
        <f>IF(ISNA(VLOOKUP($A343,DSSV!$A$7:$R$65536,IN_DTK!D$5,0))=FALSE,VLOOKUP($A343,DSSV!$A$7:$R$65536,IN_DTK!D$5,0),"")</f>
        <v/>
      </c>
      <c r="E343" s="244" t="str">
        <f>IF(ISNA(VLOOKUP($A343,DSSV!$A$7:$R$65536,IN_DTK!E$5,0))=FALSE,VLOOKUP($A343,DSSV!$A$7:$R$65536,IN_DTK!E$5,0),"")</f>
        <v/>
      </c>
      <c r="F343" s="249" t="str">
        <f>IF(ISNA(VLOOKUP($A343,DSSV!$A$7:$R$65536,IN_DTK!F$5,0))=FALSE,VLOOKUP($A343,DSSV!$A$7:$R$65536,IN_DTK!F$5,0),"")</f>
        <v/>
      </c>
      <c r="G343" s="249" t="str">
        <f>IF(ISNA(VLOOKUP($A343,DSSV!$A$7:$R$65536,IN_DTK!G$5,0))=FALSE,VLOOKUP($A343,DSSV!$A$7:$R$65536,IN_DTK!G$5,0),"")</f>
        <v/>
      </c>
      <c r="H343" s="245">
        <f>IF(ISNA(VLOOKUP($A343,DSSV!$A$7:$R$65536,IN_DTK!H$5,0))=FALSE,IF(H$8&lt;&gt;0,VLOOKUP($A343,DSSV!$A$7:$R$65536,IN_DTK!H$5,0),""),"")</f>
        <v>0</v>
      </c>
      <c r="I343" s="245">
        <f>IF(ISNA(VLOOKUP($A343,DSSV!$A$7:$R$65536,IN_DTK!I$5,0))=FALSE,IF(I$8&lt;&gt;0,VLOOKUP($A343,DSSV!$A$7:$R$65536,IN_DTK!I$5,0),""),"")</f>
        <v>0</v>
      </c>
      <c r="J343" s="245">
        <f>IF(ISNA(VLOOKUP($A343,DSSV!$A$7:$R$65536,IN_DTK!J$5,0))=FALSE,IF(J$8&lt;&gt;0,VLOOKUP($A343,DSSV!$A$7:$R$65536,IN_DTK!J$5,0),""),"")</f>
        <v>0</v>
      </c>
      <c r="K343" s="245">
        <f>IF(ISNA(VLOOKUP($A343,DSSV!$A$7:$R$65536,IN_DTK!K$5,0))=FALSE,IF(K$8&lt;&gt;0,VLOOKUP($A343,DSSV!$A$7:$R$65536,IN_DTK!K$5,0),""),"")</f>
        <v>0</v>
      </c>
      <c r="L343" s="245">
        <f>IF(ISNA(VLOOKUP($A343,DSSV!$A$7:$R$65536,IN_DTK!L$5,0))=FALSE,IF(L$8&lt;&gt;0,VLOOKUP($A343,DSSV!$A$7:$R$65536,IN_DTK!L$5,0),""),"")</f>
        <v>0</v>
      </c>
      <c r="M343" s="245">
        <f>IF(ISNA(VLOOKUP($A343,DSSV!$A$7:$R$65536,IN_DTK!M$5,0))=FALSE,IF(M$8&lt;&gt;0,VLOOKUP($A343,DSSV!$A$7:$R$65536,IN_DTK!M$5,0),""),"")</f>
        <v>0</v>
      </c>
      <c r="N343" s="245">
        <f>IF(ISNA(VLOOKUP($A343,DSSV!$A$7:$R$65536,IN_DTK!N$5,0))=FALSE,IF(N$8&lt;&gt;0,VLOOKUP($A343,DSSV!$A$7:$R$65536,IN_DTK!N$5,0),""),"")</f>
        <v>0</v>
      </c>
      <c r="O343" s="245">
        <f>IF(ISNA(VLOOKUP($A343,DSSV!$A$7:$R$65536,IN_DTK!O$5,0))=FALSE,IF(O$8&lt;&gt;0,VLOOKUP($A343,DSSV!$A$7:$R$65536,IN_DTK!O$5,0),""),"")</f>
        <v>0</v>
      </c>
      <c r="P343" s="245">
        <f>IF(ISNA(VLOOKUP($A343,DSSV!$A$7:$R$65536,IN_DTK!P$5,0))=FALSE,IF(P$8&lt;&gt;0,VLOOKUP($A343,DSSV!$A$7:$R$65536,IN_DTK!P$5,0),""),"")</f>
        <v>0</v>
      </c>
      <c r="Q343" s="246">
        <f>IF(ISNA(VLOOKUP($A343,DSSV!$A$7:$R$65536,IN_DTK!Q$5,0))=FALSE,VLOOKUP($A343,DSSV!$A$7:$R$65536,IN_DTK!Q$5,0),"")</f>
        <v>0</v>
      </c>
      <c r="R343" s="237" t="str">
        <f>IF(ISNA(VLOOKUP($A343,DSSV!$A$7:$R$65536,IN_DTK!R$5,0))=FALSE,VLOOKUP($A343,DSSV!$A$7:$R$65536,IN_DTK!R$5,0),"")</f>
        <v>Không</v>
      </c>
      <c r="S343" s="247" t="str">
        <f>IF(ISNA(VLOOKUP($A343,DSSV!$A$7:$R$65536,IN_DTK!S$5,0))=FALSE,VLOOKUP($A343,DSSV!$A$7:$R$65536,IN_DTK!S$5,0),"")</f>
        <v/>
      </c>
    </row>
    <row r="344" spans="1:19" s="213" customFormat="1" ht="20.25" customHeight="1">
      <c r="A344" s="211">
        <v>336</v>
      </c>
      <c r="B344" s="240">
        <f>--SUBTOTAL(2,C$6:C344)</f>
        <v>336</v>
      </c>
      <c r="C344" s="214">
        <f>IF(ISNA(VLOOKUP($A344,DSSV!$A$7:$R$65536,IN_DTK!C$5,0))=FALSE,VLOOKUP($A344,DSSV!$A$7:$R$65536,IN_DTK!C$5,0),"")</f>
        <v>0</v>
      </c>
      <c r="D344" s="243" t="str">
        <f>IF(ISNA(VLOOKUP($A344,DSSV!$A$7:$R$65536,IN_DTK!D$5,0))=FALSE,VLOOKUP($A344,DSSV!$A$7:$R$65536,IN_DTK!D$5,0),"")</f>
        <v/>
      </c>
      <c r="E344" s="244" t="str">
        <f>IF(ISNA(VLOOKUP($A344,DSSV!$A$7:$R$65536,IN_DTK!E$5,0))=FALSE,VLOOKUP($A344,DSSV!$A$7:$R$65536,IN_DTK!E$5,0),"")</f>
        <v/>
      </c>
      <c r="F344" s="249" t="str">
        <f>IF(ISNA(VLOOKUP($A344,DSSV!$A$7:$R$65536,IN_DTK!F$5,0))=FALSE,VLOOKUP($A344,DSSV!$A$7:$R$65536,IN_DTK!F$5,0),"")</f>
        <v/>
      </c>
      <c r="G344" s="249" t="str">
        <f>IF(ISNA(VLOOKUP($A344,DSSV!$A$7:$R$65536,IN_DTK!G$5,0))=FALSE,VLOOKUP($A344,DSSV!$A$7:$R$65536,IN_DTK!G$5,0),"")</f>
        <v/>
      </c>
      <c r="H344" s="245">
        <f>IF(ISNA(VLOOKUP($A344,DSSV!$A$7:$R$65536,IN_DTK!H$5,0))=FALSE,IF(H$8&lt;&gt;0,VLOOKUP($A344,DSSV!$A$7:$R$65536,IN_DTK!H$5,0),""),"")</f>
        <v>0</v>
      </c>
      <c r="I344" s="245">
        <f>IF(ISNA(VLOOKUP($A344,DSSV!$A$7:$R$65536,IN_DTK!I$5,0))=FALSE,IF(I$8&lt;&gt;0,VLOOKUP($A344,DSSV!$A$7:$R$65536,IN_DTK!I$5,0),""),"")</f>
        <v>0</v>
      </c>
      <c r="J344" s="245">
        <f>IF(ISNA(VLOOKUP($A344,DSSV!$A$7:$R$65536,IN_DTK!J$5,0))=FALSE,IF(J$8&lt;&gt;0,VLOOKUP($A344,DSSV!$A$7:$R$65536,IN_DTK!J$5,0),""),"")</f>
        <v>0</v>
      </c>
      <c r="K344" s="245">
        <f>IF(ISNA(VLOOKUP($A344,DSSV!$A$7:$R$65536,IN_DTK!K$5,0))=FALSE,IF(K$8&lt;&gt;0,VLOOKUP($A344,DSSV!$A$7:$R$65536,IN_DTK!K$5,0),""),"")</f>
        <v>0</v>
      </c>
      <c r="L344" s="245">
        <f>IF(ISNA(VLOOKUP($A344,DSSV!$A$7:$R$65536,IN_DTK!L$5,0))=FALSE,IF(L$8&lt;&gt;0,VLOOKUP($A344,DSSV!$A$7:$R$65536,IN_DTK!L$5,0),""),"")</f>
        <v>0</v>
      </c>
      <c r="M344" s="245">
        <f>IF(ISNA(VLOOKUP($A344,DSSV!$A$7:$R$65536,IN_DTK!M$5,0))=FALSE,IF(M$8&lt;&gt;0,VLOOKUP($A344,DSSV!$A$7:$R$65536,IN_DTK!M$5,0),""),"")</f>
        <v>0</v>
      </c>
      <c r="N344" s="245">
        <f>IF(ISNA(VLOOKUP($A344,DSSV!$A$7:$R$65536,IN_DTK!N$5,0))=FALSE,IF(N$8&lt;&gt;0,VLOOKUP($A344,DSSV!$A$7:$R$65536,IN_DTK!N$5,0),""),"")</f>
        <v>0</v>
      </c>
      <c r="O344" s="245">
        <f>IF(ISNA(VLOOKUP($A344,DSSV!$A$7:$R$65536,IN_DTK!O$5,0))=FALSE,IF(O$8&lt;&gt;0,VLOOKUP($A344,DSSV!$A$7:$R$65536,IN_DTK!O$5,0),""),"")</f>
        <v>0</v>
      </c>
      <c r="P344" s="245">
        <f>IF(ISNA(VLOOKUP($A344,DSSV!$A$7:$R$65536,IN_DTK!P$5,0))=FALSE,IF(P$8&lt;&gt;0,VLOOKUP($A344,DSSV!$A$7:$R$65536,IN_DTK!P$5,0),""),"")</f>
        <v>0</v>
      </c>
      <c r="Q344" s="246">
        <f>IF(ISNA(VLOOKUP($A344,DSSV!$A$7:$R$65536,IN_DTK!Q$5,0))=FALSE,VLOOKUP($A344,DSSV!$A$7:$R$65536,IN_DTK!Q$5,0),"")</f>
        <v>0</v>
      </c>
      <c r="R344" s="237" t="str">
        <f>IF(ISNA(VLOOKUP($A344,DSSV!$A$7:$R$65536,IN_DTK!R$5,0))=FALSE,VLOOKUP($A344,DSSV!$A$7:$R$65536,IN_DTK!R$5,0),"")</f>
        <v>Không</v>
      </c>
      <c r="S344" s="247" t="str">
        <f>IF(ISNA(VLOOKUP($A344,DSSV!$A$7:$R$65536,IN_DTK!S$5,0))=FALSE,VLOOKUP($A344,DSSV!$A$7:$R$65536,IN_DTK!S$5,0),"")</f>
        <v/>
      </c>
    </row>
    <row r="345" spans="1:19" s="213" customFormat="1" ht="20.25" customHeight="1">
      <c r="A345" s="211">
        <v>337</v>
      </c>
      <c r="B345" s="240">
        <f>--SUBTOTAL(2,C$6:C345)</f>
        <v>337</v>
      </c>
      <c r="C345" s="214">
        <f>IF(ISNA(VLOOKUP($A345,DSSV!$A$7:$R$65536,IN_DTK!C$5,0))=FALSE,VLOOKUP($A345,DSSV!$A$7:$R$65536,IN_DTK!C$5,0),"")</f>
        <v>0</v>
      </c>
      <c r="D345" s="243" t="str">
        <f>IF(ISNA(VLOOKUP($A345,DSSV!$A$7:$R$65536,IN_DTK!D$5,0))=FALSE,VLOOKUP($A345,DSSV!$A$7:$R$65536,IN_DTK!D$5,0),"")</f>
        <v/>
      </c>
      <c r="E345" s="244" t="str">
        <f>IF(ISNA(VLOOKUP($A345,DSSV!$A$7:$R$65536,IN_DTK!E$5,0))=FALSE,VLOOKUP($A345,DSSV!$A$7:$R$65536,IN_DTK!E$5,0),"")</f>
        <v/>
      </c>
      <c r="F345" s="249" t="str">
        <f>IF(ISNA(VLOOKUP($A345,DSSV!$A$7:$R$65536,IN_DTK!F$5,0))=FALSE,VLOOKUP($A345,DSSV!$A$7:$R$65536,IN_DTK!F$5,0),"")</f>
        <v/>
      </c>
      <c r="G345" s="249" t="str">
        <f>IF(ISNA(VLOOKUP($A345,DSSV!$A$7:$R$65536,IN_DTK!G$5,0))=FALSE,VLOOKUP($A345,DSSV!$A$7:$R$65536,IN_DTK!G$5,0),"")</f>
        <v/>
      </c>
      <c r="H345" s="245">
        <f>IF(ISNA(VLOOKUP($A345,DSSV!$A$7:$R$65536,IN_DTK!H$5,0))=FALSE,IF(H$8&lt;&gt;0,VLOOKUP($A345,DSSV!$A$7:$R$65536,IN_DTK!H$5,0),""),"")</f>
        <v>0</v>
      </c>
      <c r="I345" s="245">
        <f>IF(ISNA(VLOOKUP($A345,DSSV!$A$7:$R$65536,IN_DTK!I$5,0))=FALSE,IF(I$8&lt;&gt;0,VLOOKUP($A345,DSSV!$A$7:$R$65536,IN_DTK!I$5,0),""),"")</f>
        <v>0</v>
      </c>
      <c r="J345" s="245">
        <f>IF(ISNA(VLOOKUP($A345,DSSV!$A$7:$R$65536,IN_DTK!J$5,0))=FALSE,IF(J$8&lt;&gt;0,VLOOKUP($A345,DSSV!$A$7:$R$65536,IN_DTK!J$5,0),""),"")</f>
        <v>0</v>
      </c>
      <c r="K345" s="245">
        <f>IF(ISNA(VLOOKUP($A345,DSSV!$A$7:$R$65536,IN_DTK!K$5,0))=FALSE,IF(K$8&lt;&gt;0,VLOOKUP($A345,DSSV!$A$7:$R$65536,IN_DTK!K$5,0),""),"")</f>
        <v>0</v>
      </c>
      <c r="L345" s="245">
        <f>IF(ISNA(VLOOKUP($A345,DSSV!$A$7:$R$65536,IN_DTK!L$5,0))=FALSE,IF(L$8&lt;&gt;0,VLOOKUP($A345,DSSV!$A$7:$R$65536,IN_DTK!L$5,0),""),"")</f>
        <v>0</v>
      </c>
      <c r="M345" s="245">
        <f>IF(ISNA(VLOOKUP($A345,DSSV!$A$7:$R$65536,IN_DTK!M$5,0))=FALSE,IF(M$8&lt;&gt;0,VLOOKUP($A345,DSSV!$A$7:$R$65536,IN_DTK!M$5,0),""),"")</f>
        <v>0</v>
      </c>
      <c r="N345" s="245">
        <f>IF(ISNA(VLOOKUP($A345,DSSV!$A$7:$R$65536,IN_DTK!N$5,0))=FALSE,IF(N$8&lt;&gt;0,VLOOKUP($A345,DSSV!$A$7:$R$65536,IN_DTK!N$5,0),""),"")</f>
        <v>0</v>
      </c>
      <c r="O345" s="245">
        <f>IF(ISNA(VLOOKUP($A345,DSSV!$A$7:$R$65536,IN_DTK!O$5,0))=FALSE,IF(O$8&lt;&gt;0,VLOOKUP($A345,DSSV!$A$7:$R$65536,IN_DTK!O$5,0),""),"")</f>
        <v>0</v>
      </c>
      <c r="P345" s="245">
        <f>IF(ISNA(VLOOKUP($A345,DSSV!$A$7:$R$65536,IN_DTK!P$5,0))=FALSE,IF(P$8&lt;&gt;0,VLOOKUP($A345,DSSV!$A$7:$R$65536,IN_DTK!P$5,0),""),"")</f>
        <v>0</v>
      </c>
      <c r="Q345" s="246">
        <f>IF(ISNA(VLOOKUP($A345,DSSV!$A$7:$R$65536,IN_DTK!Q$5,0))=FALSE,VLOOKUP($A345,DSSV!$A$7:$R$65536,IN_DTK!Q$5,0),"")</f>
        <v>0</v>
      </c>
      <c r="R345" s="237" t="str">
        <f>IF(ISNA(VLOOKUP($A345,DSSV!$A$7:$R$65536,IN_DTK!R$5,0))=FALSE,VLOOKUP($A345,DSSV!$A$7:$R$65536,IN_DTK!R$5,0),"")</f>
        <v>Không</v>
      </c>
      <c r="S345" s="247" t="str">
        <f>IF(ISNA(VLOOKUP($A345,DSSV!$A$7:$R$65536,IN_DTK!S$5,0))=FALSE,VLOOKUP($A345,DSSV!$A$7:$R$65536,IN_DTK!S$5,0),"")</f>
        <v/>
      </c>
    </row>
    <row r="346" spans="1:19" s="213" customFormat="1" ht="20.25" customHeight="1">
      <c r="A346" s="211">
        <v>338</v>
      </c>
      <c r="B346" s="240">
        <f>--SUBTOTAL(2,C$6:C346)</f>
        <v>338</v>
      </c>
      <c r="C346" s="214">
        <f>IF(ISNA(VLOOKUP($A346,DSSV!$A$7:$R$65536,IN_DTK!C$5,0))=FALSE,VLOOKUP($A346,DSSV!$A$7:$R$65536,IN_DTK!C$5,0),"")</f>
        <v>0</v>
      </c>
      <c r="D346" s="243" t="str">
        <f>IF(ISNA(VLOOKUP($A346,DSSV!$A$7:$R$65536,IN_DTK!D$5,0))=FALSE,VLOOKUP($A346,DSSV!$A$7:$R$65536,IN_DTK!D$5,0),"")</f>
        <v/>
      </c>
      <c r="E346" s="244" t="str">
        <f>IF(ISNA(VLOOKUP($A346,DSSV!$A$7:$R$65536,IN_DTK!E$5,0))=FALSE,VLOOKUP($A346,DSSV!$A$7:$R$65536,IN_DTK!E$5,0),"")</f>
        <v/>
      </c>
      <c r="F346" s="249" t="str">
        <f>IF(ISNA(VLOOKUP($A346,DSSV!$A$7:$R$65536,IN_DTK!F$5,0))=FALSE,VLOOKUP($A346,DSSV!$A$7:$R$65536,IN_DTK!F$5,0),"")</f>
        <v/>
      </c>
      <c r="G346" s="249" t="str">
        <f>IF(ISNA(VLOOKUP($A346,DSSV!$A$7:$R$65536,IN_DTK!G$5,0))=FALSE,VLOOKUP($A346,DSSV!$A$7:$R$65536,IN_DTK!G$5,0),"")</f>
        <v/>
      </c>
      <c r="H346" s="245">
        <f>IF(ISNA(VLOOKUP($A346,DSSV!$A$7:$R$65536,IN_DTK!H$5,0))=FALSE,IF(H$8&lt;&gt;0,VLOOKUP($A346,DSSV!$A$7:$R$65536,IN_DTK!H$5,0),""),"")</f>
        <v>0</v>
      </c>
      <c r="I346" s="245">
        <f>IF(ISNA(VLOOKUP($A346,DSSV!$A$7:$R$65536,IN_DTK!I$5,0))=FALSE,IF(I$8&lt;&gt;0,VLOOKUP($A346,DSSV!$A$7:$R$65536,IN_DTK!I$5,0),""),"")</f>
        <v>0</v>
      </c>
      <c r="J346" s="245">
        <f>IF(ISNA(VLOOKUP($A346,DSSV!$A$7:$R$65536,IN_DTK!J$5,0))=FALSE,IF(J$8&lt;&gt;0,VLOOKUP($A346,DSSV!$A$7:$R$65536,IN_DTK!J$5,0),""),"")</f>
        <v>0</v>
      </c>
      <c r="K346" s="245">
        <f>IF(ISNA(VLOOKUP($A346,DSSV!$A$7:$R$65536,IN_DTK!K$5,0))=FALSE,IF(K$8&lt;&gt;0,VLOOKUP($A346,DSSV!$A$7:$R$65536,IN_DTK!K$5,0),""),"")</f>
        <v>0</v>
      </c>
      <c r="L346" s="245">
        <f>IF(ISNA(VLOOKUP($A346,DSSV!$A$7:$R$65536,IN_DTK!L$5,0))=FALSE,IF(L$8&lt;&gt;0,VLOOKUP($A346,DSSV!$A$7:$R$65536,IN_DTK!L$5,0),""),"")</f>
        <v>0</v>
      </c>
      <c r="M346" s="245">
        <f>IF(ISNA(VLOOKUP($A346,DSSV!$A$7:$R$65536,IN_DTK!M$5,0))=FALSE,IF(M$8&lt;&gt;0,VLOOKUP($A346,DSSV!$A$7:$R$65536,IN_DTK!M$5,0),""),"")</f>
        <v>0</v>
      </c>
      <c r="N346" s="245">
        <f>IF(ISNA(VLOOKUP($A346,DSSV!$A$7:$R$65536,IN_DTK!N$5,0))=FALSE,IF(N$8&lt;&gt;0,VLOOKUP($A346,DSSV!$A$7:$R$65536,IN_DTK!N$5,0),""),"")</f>
        <v>0</v>
      </c>
      <c r="O346" s="245">
        <f>IF(ISNA(VLOOKUP($A346,DSSV!$A$7:$R$65536,IN_DTK!O$5,0))=FALSE,IF(O$8&lt;&gt;0,VLOOKUP($A346,DSSV!$A$7:$R$65536,IN_DTK!O$5,0),""),"")</f>
        <v>0</v>
      </c>
      <c r="P346" s="245">
        <f>IF(ISNA(VLOOKUP($A346,DSSV!$A$7:$R$65536,IN_DTK!P$5,0))=FALSE,IF(P$8&lt;&gt;0,VLOOKUP($A346,DSSV!$A$7:$R$65536,IN_DTK!P$5,0),""),"")</f>
        <v>0</v>
      </c>
      <c r="Q346" s="246">
        <f>IF(ISNA(VLOOKUP($A346,DSSV!$A$7:$R$65536,IN_DTK!Q$5,0))=FALSE,VLOOKUP($A346,DSSV!$A$7:$R$65536,IN_DTK!Q$5,0),"")</f>
        <v>0</v>
      </c>
      <c r="R346" s="237" t="str">
        <f>IF(ISNA(VLOOKUP($A346,DSSV!$A$7:$R$65536,IN_DTK!R$5,0))=FALSE,VLOOKUP($A346,DSSV!$A$7:$R$65536,IN_DTK!R$5,0),"")</f>
        <v>Không</v>
      </c>
      <c r="S346" s="247" t="str">
        <f>IF(ISNA(VLOOKUP($A346,DSSV!$A$7:$R$65536,IN_DTK!S$5,0))=FALSE,VLOOKUP($A346,DSSV!$A$7:$R$65536,IN_DTK!S$5,0),"")</f>
        <v/>
      </c>
    </row>
    <row r="347" spans="1:19" s="213" customFormat="1" ht="20.25" customHeight="1">
      <c r="A347" s="211">
        <v>339</v>
      </c>
      <c r="B347" s="240">
        <f>--SUBTOTAL(2,C$6:C347)</f>
        <v>339</v>
      </c>
      <c r="C347" s="214">
        <f>IF(ISNA(VLOOKUP($A347,DSSV!$A$7:$R$65536,IN_DTK!C$5,0))=FALSE,VLOOKUP($A347,DSSV!$A$7:$R$65536,IN_DTK!C$5,0),"")</f>
        <v>0</v>
      </c>
      <c r="D347" s="243" t="str">
        <f>IF(ISNA(VLOOKUP($A347,DSSV!$A$7:$R$65536,IN_DTK!D$5,0))=FALSE,VLOOKUP($A347,DSSV!$A$7:$R$65536,IN_DTK!D$5,0),"")</f>
        <v/>
      </c>
      <c r="E347" s="244" t="str">
        <f>IF(ISNA(VLOOKUP($A347,DSSV!$A$7:$R$65536,IN_DTK!E$5,0))=FALSE,VLOOKUP($A347,DSSV!$A$7:$R$65536,IN_DTK!E$5,0),"")</f>
        <v/>
      </c>
      <c r="F347" s="249" t="str">
        <f>IF(ISNA(VLOOKUP($A347,DSSV!$A$7:$R$65536,IN_DTK!F$5,0))=FALSE,VLOOKUP($A347,DSSV!$A$7:$R$65536,IN_DTK!F$5,0),"")</f>
        <v/>
      </c>
      <c r="G347" s="249" t="str">
        <f>IF(ISNA(VLOOKUP($A347,DSSV!$A$7:$R$65536,IN_DTK!G$5,0))=FALSE,VLOOKUP($A347,DSSV!$A$7:$R$65536,IN_DTK!G$5,0),"")</f>
        <v/>
      </c>
      <c r="H347" s="245">
        <f>IF(ISNA(VLOOKUP($A347,DSSV!$A$7:$R$65536,IN_DTK!H$5,0))=FALSE,IF(H$8&lt;&gt;0,VLOOKUP($A347,DSSV!$A$7:$R$65536,IN_DTK!H$5,0),""),"")</f>
        <v>0</v>
      </c>
      <c r="I347" s="245">
        <f>IF(ISNA(VLOOKUP($A347,DSSV!$A$7:$R$65536,IN_DTK!I$5,0))=FALSE,IF(I$8&lt;&gt;0,VLOOKUP($A347,DSSV!$A$7:$R$65536,IN_DTK!I$5,0),""),"")</f>
        <v>0</v>
      </c>
      <c r="J347" s="245">
        <f>IF(ISNA(VLOOKUP($A347,DSSV!$A$7:$R$65536,IN_DTK!J$5,0))=FALSE,IF(J$8&lt;&gt;0,VLOOKUP($A347,DSSV!$A$7:$R$65536,IN_DTK!J$5,0),""),"")</f>
        <v>0</v>
      </c>
      <c r="K347" s="245">
        <f>IF(ISNA(VLOOKUP($A347,DSSV!$A$7:$R$65536,IN_DTK!K$5,0))=FALSE,IF(K$8&lt;&gt;0,VLOOKUP($A347,DSSV!$A$7:$R$65536,IN_DTK!K$5,0),""),"")</f>
        <v>0</v>
      </c>
      <c r="L347" s="245">
        <f>IF(ISNA(VLOOKUP($A347,DSSV!$A$7:$R$65536,IN_DTK!L$5,0))=FALSE,IF(L$8&lt;&gt;0,VLOOKUP($A347,DSSV!$A$7:$R$65536,IN_DTK!L$5,0),""),"")</f>
        <v>0</v>
      </c>
      <c r="M347" s="245">
        <f>IF(ISNA(VLOOKUP($A347,DSSV!$A$7:$R$65536,IN_DTK!M$5,0))=FALSE,IF(M$8&lt;&gt;0,VLOOKUP($A347,DSSV!$A$7:$R$65536,IN_DTK!M$5,0),""),"")</f>
        <v>0</v>
      </c>
      <c r="N347" s="245">
        <f>IF(ISNA(VLOOKUP($A347,DSSV!$A$7:$R$65536,IN_DTK!N$5,0))=FALSE,IF(N$8&lt;&gt;0,VLOOKUP($A347,DSSV!$A$7:$R$65536,IN_DTK!N$5,0),""),"")</f>
        <v>0</v>
      </c>
      <c r="O347" s="245">
        <f>IF(ISNA(VLOOKUP($A347,DSSV!$A$7:$R$65536,IN_DTK!O$5,0))=FALSE,IF(O$8&lt;&gt;0,VLOOKUP($A347,DSSV!$A$7:$R$65536,IN_DTK!O$5,0),""),"")</f>
        <v>0</v>
      </c>
      <c r="P347" s="245">
        <f>IF(ISNA(VLOOKUP($A347,DSSV!$A$7:$R$65536,IN_DTK!P$5,0))=FALSE,IF(P$8&lt;&gt;0,VLOOKUP($A347,DSSV!$A$7:$R$65536,IN_DTK!P$5,0),""),"")</f>
        <v>0</v>
      </c>
      <c r="Q347" s="246">
        <f>IF(ISNA(VLOOKUP($A347,DSSV!$A$7:$R$65536,IN_DTK!Q$5,0))=FALSE,VLOOKUP($A347,DSSV!$A$7:$R$65536,IN_DTK!Q$5,0),"")</f>
        <v>0</v>
      </c>
      <c r="R347" s="237" t="str">
        <f>IF(ISNA(VLOOKUP($A347,DSSV!$A$7:$R$65536,IN_DTK!R$5,0))=FALSE,VLOOKUP($A347,DSSV!$A$7:$R$65536,IN_DTK!R$5,0),"")</f>
        <v>Không</v>
      </c>
      <c r="S347" s="247" t="str">
        <f>IF(ISNA(VLOOKUP($A347,DSSV!$A$7:$R$65536,IN_DTK!S$5,0))=FALSE,VLOOKUP($A347,DSSV!$A$7:$R$65536,IN_DTK!S$5,0),"")</f>
        <v/>
      </c>
    </row>
    <row r="348" spans="1:19" s="213" customFormat="1" ht="20.25" customHeight="1">
      <c r="A348" s="211">
        <v>340</v>
      </c>
      <c r="B348" s="240">
        <f>--SUBTOTAL(2,C$6:C348)</f>
        <v>340</v>
      </c>
      <c r="C348" s="214">
        <f>IF(ISNA(VLOOKUP($A348,DSSV!$A$7:$R$65536,IN_DTK!C$5,0))=FALSE,VLOOKUP($A348,DSSV!$A$7:$R$65536,IN_DTK!C$5,0),"")</f>
        <v>0</v>
      </c>
      <c r="D348" s="243" t="str">
        <f>IF(ISNA(VLOOKUP($A348,DSSV!$A$7:$R$65536,IN_DTK!D$5,0))=FALSE,VLOOKUP($A348,DSSV!$A$7:$R$65536,IN_DTK!D$5,0),"")</f>
        <v/>
      </c>
      <c r="E348" s="244" t="str">
        <f>IF(ISNA(VLOOKUP($A348,DSSV!$A$7:$R$65536,IN_DTK!E$5,0))=FALSE,VLOOKUP($A348,DSSV!$A$7:$R$65536,IN_DTK!E$5,0),"")</f>
        <v/>
      </c>
      <c r="F348" s="249" t="str">
        <f>IF(ISNA(VLOOKUP($A348,DSSV!$A$7:$R$65536,IN_DTK!F$5,0))=FALSE,VLOOKUP($A348,DSSV!$A$7:$R$65536,IN_DTK!F$5,0),"")</f>
        <v/>
      </c>
      <c r="G348" s="249" t="str">
        <f>IF(ISNA(VLOOKUP($A348,DSSV!$A$7:$R$65536,IN_DTK!G$5,0))=FALSE,VLOOKUP($A348,DSSV!$A$7:$R$65536,IN_DTK!G$5,0),"")</f>
        <v/>
      </c>
      <c r="H348" s="245">
        <f>IF(ISNA(VLOOKUP($A348,DSSV!$A$7:$R$65536,IN_DTK!H$5,0))=FALSE,IF(H$8&lt;&gt;0,VLOOKUP($A348,DSSV!$A$7:$R$65536,IN_DTK!H$5,0),""),"")</f>
        <v>0</v>
      </c>
      <c r="I348" s="245">
        <f>IF(ISNA(VLOOKUP($A348,DSSV!$A$7:$R$65536,IN_DTK!I$5,0))=FALSE,IF(I$8&lt;&gt;0,VLOOKUP($A348,DSSV!$A$7:$R$65536,IN_DTK!I$5,0),""),"")</f>
        <v>0</v>
      </c>
      <c r="J348" s="245">
        <f>IF(ISNA(VLOOKUP($A348,DSSV!$A$7:$R$65536,IN_DTK!J$5,0))=FALSE,IF(J$8&lt;&gt;0,VLOOKUP($A348,DSSV!$A$7:$R$65536,IN_DTK!J$5,0),""),"")</f>
        <v>0</v>
      </c>
      <c r="K348" s="245">
        <f>IF(ISNA(VLOOKUP($A348,DSSV!$A$7:$R$65536,IN_DTK!K$5,0))=FALSE,IF(K$8&lt;&gt;0,VLOOKUP($A348,DSSV!$A$7:$R$65536,IN_DTK!K$5,0),""),"")</f>
        <v>0</v>
      </c>
      <c r="L348" s="245">
        <f>IF(ISNA(VLOOKUP($A348,DSSV!$A$7:$R$65536,IN_DTK!L$5,0))=FALSE,IF(L$8&lt;&gt;0,VLOOKUP($A348,DSSV!$A$7:$R$65536,IN_DTK!L$5,0),""),"")</f>
        <v>0</v>
      </c>
      <c r="M348" s="245">
        <f>IF(ISNA(VLOOKUP($A348,DSSV!$A$7:$R$65536,IN_DTK!M$5,0))=FALSE,IF(M$8&lt;&gt;0,VLOOKUP($A348,DSSV!$A$7:$R$65536,IN_DTK!M$5,0),""),"")</f>
        <v>0</v>
      </c>
      <c r="N348" s="245">
        <f>IF(ISNA(VLOOKUP($A348,DSSV!$A$7:$R$65536,IN_DTK!N$5,0))=FALSE,IF(N$8&lt;&gt;0,VLOOKUP($A348,DSSV!$A$7:$R$65536,IN_DTK!N$5,0),""),"")</f>
        <v>0</v>
      </c>
      <c r="O348" s="245">
        <f>IF(ISNA(VLOOKUP($A348,DSSV!$A$7:$R$65536,IN_DTK!O$5,0))=FALSE,IF(O$8&lt;&gt;0,VLOOKUP($A348,DSSV!$A$7:$R$65536,IN_DTK!O$5,0),""),"")</f>
        <v>0</v>
      </c>
      <c r="P348" s="245">
        <f>IF(ISNA(VLOOKUP($A348,DSSV!$A$7:$R$65536,IN_DTK!P$5,0))=FALSE,IF(P$8&lt;&gt;0,VLOOKUP($A348,DSSV!$A$7:$R$65536,IN_DTK!P$5,0),""),"")</f>
        <v>0</v>
      </c>
      <c r="Q348" s="246">
        <f>IF(ISNA(VLOOKUP($A348,DSSV!$A$7:$R$65536,IN_DTK!Q$5,0))=FALSE,VLOOKUP($A348,DSSV!$A$7:$R$65536,IN_DTK!Q$5,0),"")</f>
        <v>0</v>
      </c>
      <c r="R348" s="237" t="str">
        <f>IF(ISNA(VLOOKUP($A348,DSSV!$A$7:$R$65536,IN_DTK!R$5,0))=FALSE,VLOOKUP($A348,DSSV!$A$7:$R$65536,IN_DTK!R$5,0),"")</f>
        <v>Không</v>
      </c>
      <c r="S348" s="247" t="str">
        <f>IF(ISNA(VLOOKUP($A348,DSSV!$A$7:$R$65536,IN_DTK!S$5,0))=FALSE,VLOOKUP($A348,DSSV!$A$7:$R$65536,IN_DTK!S$5,0),"")</f>
        <v/>
      </c>
    </row>
    <row r="349" spans="1:19" s="213" customFormat="1" ht="20.25" customHeight="1">
      <c r="A349" s="211">
        <v>341</v>
      </c>
      <c r="B349" s="240">
        <f>--SUBTOTAL(2,C$6:C349)</f>
        <v>341</v>
      </c>
      <c r="C349" s="214">
        <f>IF(ISNA(VLOOKUP($A349,DSSV!$A$7:$R$65536,IN_DTK!C$5,0))=FALSE,VLOOKUP($A349,DSSV!$A$7:$R$65536,IN_DTK!C$5,0),"")</f>
        <v>0</v>
      </c>
      <c r="D349" s="243" t="str">
        <f>IF(ISNA(VLOOKUP($A349,DSSV!$A$7:$R$65536,IN_DTK!D$5,0))=FALSE,VLOOKUP($A349,DSSV!$A$7:$R$65536,IN_DTK!D$5,0),"")</f>
        <v/>
      </c>
      <c r="E349" s="244" t="str">
        <f>IF(ISNA(VLOOKUP($A349,DSSV!$A$7:$R$65536,IN_DTK!E$5,0))=FALSE,VLOOKUP($A349,DSSV!$A$7:$R$65536,IN_DTK!E$5,0),"")</f>
        <v/>
      </c>
      <c r="F349" s="249" t="str">
        <f>IF(ISNA(VLOOKUP($A349,DSSV!$A$7:$R$65536,IN_DTK!F$5,0))=FALSE,VLOOKUP($A349,DSSV!$A$7:$R$65536,IN_DTK!F$5,0),"")</f>
        <v/>
      </c>
      <c r="G349" s="249" t="str">
        <f>IF(ISNA(VLOOKUP($A349,DSSV!$A$7:$R$65536,IN_DTK!G$5,0))=FALSE,VLOOKUP($A349,DSSV!$A$7:$R$65536,IN_DTK!G$5,0),"")</f>
        <v/>
      </c>
      <c r="H349" s="245">
        <f>IF(ISNA(VLOOKUP($A349,DSSV!$A$7:$R$65536,IN_DTK!H$5,0))=FALSE,IF(H$8&lt;&gt;0,VLOOKUP($A349,DSSV!$A$7:$R$65536,IN_DTK!H$5,0),""),"")</f>
        <v>0</v>
      </c>
      <c r="I349" s="245">
        <f>IF(ISNA(VLOOKUP($A349,DSSV!$A$7:$R$65536,IN_DTK!I$5,0))=FALSE,IF(I$8&lt;&gt;0,VLOOKUP($A349,DSSV!$A$7:$R$65536,IN_DTK!I$5,0),""),"")</f>
        <v>0</v>
      </c>
      <c r="J349" s="245">
        <f>IF(ISNA(VLOOKUP($A349,DSSV!$A$7:$R$65536,IN_DTK!J$5,0))=FALSE,IF(J$8&lt;&gt;0,VLOOKUP($A349,DSSV!$A$7:$R$65536,IN_DTK!J$5,0),""),"")</f>
        <v>0</v>
      </c>
      <c r="K349" s="245">
        <f>IF(ISNA(VLOOKUP($A349,DSSV!$A$7:$R$65536,IN_DTK!K$5,0))=FALSE,IF(K$8&lt;&gt;0,VLOOKUP($A349,DSSV!$A$7:$R$65536,IN_DTK!K$5,0),""),"")</f>
        <v>0</v>
      </c>
      <c r="L349" s="245">
        <f>IF(ISNA(VLOOKUP($A349,DSSV!$A$7:$R$65536,IN_DTK!L$5,0))=FALSE,IF(L$8&lt;&gt;0,VLOOKUP($A349,DSSV!$A$7:$R$65536,IN_DTK!L$5,0),""),"")</f>
        <v>0</v>
      </c>
      <c r="M349" s="245">
        <f>IF(ISNA(VLOOKUP($A349,DSSV!$A$7:$R$65536,IN_DTK!M$5,0))=FALSE,IF(M$8&lt;&gt;0,VLOOKUP($A349,DSSV!$A$7:$R$65536,IN_DTK!M$5,0),""),"")</f>
        <v>0</v>
      </c>
      <c r="N349" s="245">
        <f>IF(ISNA(VLOOKUP($A349,DSSV!$A$7:$R$65536,IN_DTK!N$5,0))=FALSE,IF(N$8&lt;&gt;0,VLOOKUP($A349,DSSV!$A$7:$R$65536,IN_DTK!N$5,0),""),"")</f>
        <v>0</v>
      </c>
      <c r="O349" s="245">
        <f>IF(ISNA(VLOOKUP($A349,DSSV!$A$7:$R$65536,IN_DTK!O$5,0))=FALSE,IF(O$8&lt;&gt;0,VLOOKUP($A349,DSSV!$A$7:$R$65536,IN_DTK!O$5,0),""),"")</f>
        <v>0</v>
      </c>
      <c r="P349" s="245">
        <f>IF(ISNA(VLOOKUP($A349,DSSV!$A$7:$R$65536,IN_DTK!P$5,0))=FALSE,IF(P$8&lt;&gt;0,VLOOKUP($A349,DSSV!$A$7:$R$65536,IN_DTK!P$5,0),""),"")</f>
        <v>0</v>
      </c>
      <c r="Q349" s="246">
        <f>IF(ISNA(VLOOKUP($A349,DSSV!$A$7:$R$65536,IN_DTK!Q$5,0))=FALSE,VLOOKUP($A349,DSSV!$A$7:$R$65536,IN_DTK!Q$5,0),"")</f>
        <v>0</v>
      </c>
      <c r="R349" s="237" t="str">
        <f>IF(ISNA(VLOOKUP($A349,DSSV!$A$7:$R$65536,IN_DTK!R$5,0))=FALSE,VLOOKUP($A349,DSSV!$A$7:$R$65536,IN_DTK!R$5,0),"")</f>
        <v>Không</v>
      </c>
      <c r="S349" s="247" t="str">
        <f>IF(ISNA(VLOOKUP($A349,DSSV!$A$7:$R$65536,IN_DTK!S$5,0))=FALSE,VLOOKUP($A349,DSSV!$A$7:$R$65536,IN_DTK!S$5,0),"")</f>
        <v/>
      </c>
    </row>
    <row r="350" spans="1:19" s="213" customFormat="1" ht="20.25" customHeight="1">
      <c r="A350" s="211">
        <v>342</v>
      </c>
      <c r="B350" s="240">
        <f>--SUBTOTAL(2,C$6:C350)</f>
        <v>342</v>
      </c>
      <c r="C350" s="214">
        <f>IF(ISNA(VLOOKUP($A350,DSSV!$A$7:$R$65536,IN_DTK!C$5,0))=FALSE,VLOOKUP($A350,DSSV!$A$7:$R$65536,IN_DTK!C$5,0),"")</f>
        <v>0</v>
      </c>
      <c r="D350" s="243" t="str">
        <f>IF(ISNA(VLOOKUP($A350,DSSV!$A$7:$R$65536,IN_DTK!D$5,0))=FALSE,VLOOKUP($A350,DSSV!$A$7:$R$65536,IN_DTK!D$5,0),"")</f>
        <v/>
      </c>
      <c r="E350" s="244" t="str">
        <f>IF(ISNA(VLOOKUP($A350,DSSV!$A$7:$R$65536,IN_DTK!E$5,0))=FALSE,VLOOKUP($A350,DSSV!$A$7:$R$65536,IN_DTK!E$5,0),"")</f>
        <v/>
      </c>
      <c r="F350" s="249" t="str">
        <f>IF(ISNA(VLOOKUP($A350,DSSV!$A$7:$R$65536,IN_DTK!F$5,0))=FALSE,VLOOKUP($A350,DSSV!$A$7:$R$65536,IN_DTK!F$5,0),"")</f>
        <v/>
      </c>
      <c r="G350" s="249" t="str">
        <f>IF(ISNA(VLOOKUP($A350,DSSV!$A$7:$R$65536,IN_DTK!G$5,0))=FALSE,VLOOKUP($A350,DSSV!$A$7:$R$65536,IN_DTK!G$5,0),"")</f>
        <v/>
      </c>
      <c r="H350" s="245">
        <f>IF(ISNA(VLOOKUP($A350,DSSV!$A$7:$R$65536,IN_DTK!H$5,0))=FALSE,IF(H$8&lt;&gt;0,VLOOKUP($A350,DSSV!$A$7:$R$65536,IN_DTK!H$5,0),""),"")</f>
        <v>0</v>
      </c>
      <c r="I350" s="245">
        <f>IF(ISNA(VLOOKUP($A350,DSSV!$A$7:$R$65536,IN_DTK!I$5,0))=FALSE,IF(I$8&lt;&gt;0,VLOOKUP($A350,DSSV!$A$7:$R$65536,IN_DTK!I$5,0),""),"")</f>
        <v>0</v>
      </c>
      <c r="J350" s="245">
        <f>IF(ISNA(VLOOKUP($A350,DSSV!$A$7:$R$65536,IN_DTK!J$5,0))=FALSE,IF(J$8&lt;&gt;0,VLOOKUP($A350,DSSV!$A$7:$R$65536,IN_DTK!J$5,0),""),"")</f>
        <v>0</v>
      </c>
      <c r="K350" s="245">
        <f>IF(ISNA(VLOOKUP($A350,DSSV!$A$7:$R$65536,IN_DTK!K$5,0))=FALSE,IF(K$8&lt;&gt;0,VLOOKUP($A350,DSSV!$A$7:$R$65536,IN_DTK!K$5,0),""),"")</f>
        <v>0</v>
      </c>
      <c r="L350" s="245">
        <f>IF(ISNA(VLOOKUP($A350,DSSV!$A$7:$R$65536,IN_DTK!L$5,0))=FALSE,IF(L$8&lt;&gt;0,VLOOKUP($A350,DSSV!$A$7:$R$65536,IN_DTK!L$5,0),""),"")</f>
        <v>0</v>
      </c>
      <c r="M350" s="245">
        <f>IF(ISNA(VLOOKUP($A350,DSSV!$A$7:$R$65536,IN_DTK!M$5,0))=FALSE,IF(M$8&lt;&gt;0,VLOOKUP($A350,DSSV!$A$7:$R$65536,IN_DTK!M$5,0),""),"")</f>
        <v>0</v>
      </c>
      <c r="N350" s="245">
        <f>IF(ISNA(VLOOKUP($A350,DSSV!$A$7:$R$65536,IN_DTK!N$5,0))=FALSE,IF(N$8&lt;&gt;0,VLOOKUP($A350,DSSV!$A$7:$R$65536,IN_DTK!N$5,0),""),"")</f>
        <v>0</v>
      </c>
      <c r="O350" s="245">
        <f>IF(ISNA(VLOOKUP($A350,DSSV!$A$7:$R$65536,IN_DTK!O$5,0))=FALSE,IF(O$8&lt;&gt;0,VLOOKUP($A350,DSSV!$A$7:$R$65536,IN_DTK!O$5,0),""),"")</f>
        <v>0</v>
      </c>
      <c r="P350" s="245">
        <f>IF(ISNA(VLOOKUP($A350,DSSV!$A$7:$R$65536,IN_DTK!P$5,0))=FALSE,IF(P$8&lt;&gt;0,VLOOKUP($A350,DSSV!$A$7:$R$65536,IN_DTK!P$5,0),""),"")</f>
        <v>0</v>
      </c>
      <c r="Q350" s="246">
        <f>IF(ISNA(VLOOKUP($A350,DSSV!$A$7:$R$65536,IN_DTK!Q$5,0))=FALSE,VLOOKUP($A350,DSSV!$A$7:$R$65536,IN_DTK!Q$5,0),"")</f>
        <v>0</v>
      </c>
      <c r="R350" s="237" t="str">
        <f>IF(ISNA(VLOOKUP($A350,DSSV!$A$7:$R$65536,IN_DTK!R$5,0))=FALSE,VLOOKUP($A350,DSSV!$A$7:$R$65536,IN_DTK!R$5,0),"")</f>
        <v>Không</v>
      </c>
      <c r="S350" s="247" t="str">
        <f>IF(ISNA(VLOOKUP($A350,DSSV!$A$7:$R$65536,IN_DTK!S$5,0))=FALSE,VLOOKUP($A350,DSSV!$A$7:$R$65536,IN_DTK!S$5,0),"")</f>
        <v/>
      </c>
    </row>
    <row r="351" spans="1:19" s="213" customFormat="1" ht="20.25" customHeight="1">
      <c r="A351" s="211">
        <v>343</v>
      </c>
      <c r="B351" s="240">
        <f>--SUBTOTAL(2,C$6:C351)</f>
        <v>343</v>
      </c>
      <c r="C351" s="214">
        <f>IF(ISNA(VLOOKUP($A351,DSSV!$A$7:$R$65536,IN_DTK!C$5,0))=FALSE,VLOOKUP($A351,DSSV!$A$7:$R$65536,IN_DTK!C$5,0),"")</f>
        <v>0</v>
      </c>
      <c r="D351" s="243" t="str">
        <f>IF(ISNA(VLOOKUP($A351,DSSV!$A$7:$R$65536,IN_DTK!D$5,0))=FALSE,VLOOKUP($A351,DSSV!$A$7:$R$65536,IN_DTK!D$5,0),"")</f>
        <v/>
      </c>
      <c r="E351" s="244" t="str">
        <f>IF(ISNA(VLOOKUP($A351,DSSV!$A$7:$R$65536,IN_DTK!E$5,0))=FALSE,VLOOKUP($A351,DSSV!$A$7:$R$65536,IN_DTK!E$5,0),"")</f>
        <v/>
      </c>
      <c r="F351" s="249" t="str">
        <f>IF(ISNA(VLOOKUP($A351,DSSV!$A$7:$R$65536,IN_DTK!F$5,0))=FALSE,VLOOKUP($A351,DSSV!$A$7:$R$65536,IN_DTK!F$5,0),"")</f>
        <v/>
      </c>
      <c r="G351" s="249" t="str">
        <f>IF(ISNA(VLOOKUP($A351,DSSV!$A$7:$R$65536,IN_DTK!G$5,0))=FALSE,VLOOKUP($A351,DSSV!$A$7:$R$65536,IN_DTK!G$5,0),"")</f>
        <v/>
      </c>
      <c r="H351" s="245">
        <f>IF(ISNA(VLOOKUP($A351,DSSV!$A$7:$R$65536,IN_DTK!H$5,0))=FALSE,IF(H$8&lt;&gt;0,VLOOKUP($A351,DSSV!$A$7:$R$65536,IN_DTK!H$5,0),""),"")</f>
        <v>0</v>
      </c>
      <c r="I351" s="245">
        <f>IF(ISNA(VLOOKUP($A351,DSSV!$A$7:$R$65536,IN_DTK!I$5,0))=FALSE,IF(I$8&lt;&gt;0,VLOOKUP($A351,DSSV!$A$7:$R$65536,IN_DTK!I$5,0),""),"")</f>
        <v>0</v>
      </c>
      <c r="J351" s="245">
        <f>IF(ISNA(VLOOKUP($A351,DSSV!$A$7:$R$65536,IN_DTK!J$5,0))=FALSE,IF(J$8&lt;&gt;0,VLOOKUP($A351,DSSV!$A$7:$R$65536,IN_DTK!J$5,0),""),"")</f>
        <v>0</v>
      </c>
      <c r="K351" s="245">
        <f>IF(ISNA(VLOOKUP($A351,DSSV!$A$7:$R$65536,IN_DTK!K$5,0))=FALSE,IF(K$8&lt;&gt;0,VLOOKUP($A351,DSSV!$A$7:$R$65536,IN_DTK!K$5,0),""),"")</f>
        <v>0</v>
      </c>
      <c r="L351" s="245">
        <f>IF(ISNA(VLOOKUP($A351,DSSV!$A$7:$R$65536,IN_DTK!L$5,0))=FALSE,IF(L$8&lt;&gt;0,VLOOKUP($A351,DSSV!$A$7:$R$65536,IN_DTK!L$5,0),""),"")</f>
        <v>0</v>
      </c>
      <c r="M351" s="245">
        <f>IF(ISNA(VLOOKUP($A351,DSSV!$A$7:$R$65536,IN_DTK!M$5,0))=FALSE,IF(M$8&lt;&gt;0,VLOOKUP($A351,DSSV!$A$7:$R$65536,IN_DTK!M$5,0),""),"")</f>
        <v>0</v>
      </c>
      <c r="N351" s="245">
        <f>IF(ISNA(VLOOKUP($A351,DSSV!$A$7:$R$65536,IN_DTK!N$5,0))=FALSE,IF(N$8&lt;&gt;0,VLOOKUP($A351,DSSV!$A$7:$R$65536,IN_DTK!N$5,0),""),"")</f>
        <v>0</v>
      </c>
      <c r="O351" s="245">
        <f>IF(ISNA(VLOOKUP($A351,DSSV!$A$7:$R$65536,IN_DTK!O$5,0))=FALSE,IF(O$8&lt;&gt;0,VLOOKUP($A351,DSSV!$A$7:$R$65536,IN_DTK!O$5,0),""),"")</f>
        <v>0</v>
      </c>
      <c r="P351" s="245">
        <f>IF(ISNA(VLOOKUP($A351,DSSV!$A$7:$R$65536,IN_DTK!P$5,0))=FALSE,IF(P$8&lt;&gt;0,VLOOKUP($A351,DSSV!$A$7:$R$65536,IN_DTK!P$5,0),""),"")</f>
        <v>0</v>
      </c>
      <c r="Q351" s="246">
        <f>IF(ISNA(VLOOKUP($A351,DSSV!$A$7:$R$65536,IN_DTK!Q$5,0))=FALSE,VLOOKUP($A351,DSSV!$A$7:$R$65536,IN_DTK!Q$5,0),"")</f>
        <v>0</v>
      </c>
      <c r="R351" s="237" t="str">
        <f>IF(ISNA(VLOOKUP($A351,DSSV!$A$7:$R$65536,IN_DTK!R$5,0))=FALSE,VLOOKUP($A351,DSSV!$A$7:$R$65536,IN_DTK!R$5,0),"")</f>
        <v>Không</v>
      </c>
      <c r="S351" s="247" t="str">
        <f>IF(ISNA(VLOOKUP($A351,DSSV!$A$7:$R$65536,IN_DTK!S$5,0))=FALSE,VLOOKUP($A351,DSSV!$A$7:$R$65536,IN_DTK!S$5,0),"")</f>
        <v/>
      </c>
    </row>
    <row r="352" spans="1:19" s="213" customFormat="1" ht="20.25" customHeight="1">
      <c r="A352" s="211">
        <v>344</v>
      </c>
      <c r="B352" s="240">
        <f>--SUBTOTAL(2,C$6:C352)</f>
        <v>344</v>
      </c>
      <c r="C352" s="214">
        <f>IF(ISNA(VLOOKUP($A352,DSSV!$A$7:$R$65536,IN_DTK!C$5,0))=FALSE,VLOOKUP($A352,DSSV!$A$7:$R$65536,IN_DTK!C$5,0),"")</f>
        <v>0</v>
      </c>
      <c r="D352" s="243" t="str">
        <f>IF(ISNA(VLOOKUP($A352,DSSV!$A$7:$R$65536,IN_DTK!D$5,0))=FALSE,VLOOKUP($A352,DSSV!$A$7:$R$65536,IN_DTK!D$5,0),"")</f>
        <v/>
      </c>
      <c r="E352" s="244" t="str">
        <f>IF(ISNA(VLOOKUP($A352,DSSV!$A$7:$R$65536,IN_DTK!E$5,0))=FALSE,VLOOKUP($A352,DSSV!$A$7:$R$65536,IN_DTK!E$5,0),"")</f>
        <v/>
      </c>
      <c r="F352" s="249" t="str">
        <f>IF(ISNA(VLOOKUP($A352,DSSV!$A$7:$R$65536,IN_DTK!F$5,0))=FALSE,VLOOKUP($A352,DSSV!$A$7:$R$65536,IN_DTK!F$5,0),"")</f>
        <v/>
      </c>
      <c r="G352" s="249" t="str">
        <f>IF(ISNA(VLOOKUP($A352,DSSV!$A$7:$R$65536,IN_DTK!G$5,0))=FALSE,VLOOKUP($A352,DSSV!$A$7:$R$65536,IN_DTK!G$5,0),"")</f>
        <v/>
      </c>
      <c r="H352" s="245">
        <f>IF(ISNA(VLOOKUP($A352,DSSV!$A$7:$R$65536,IN_DTK!H$5,0))=FALSE,IF(H$8&lt;&gt;0,VLOOKUP($A352,DSSV!$A$7:$R$65536,IN_DTK!H$5,0),""),"")</f>
        <v>0</v>
      </c>
      <c r="I352" s="245">
        <f>IF(ISNA(VLOOKUP($A352,DSSV!$A$7:$R$65536,IN_DTK!I$5,0))=FALSE,IF(I$8&lt;&gt;0,VLOOKUP($A352,DSSV!$A$7:$R$65536,IN_DTK!I$5,0),""),"")</f>
        <v>0</v>
      </c>
      <c r="J352" s="245">
        <f>IF(ISNA(VLOOKUP($A352,DSSV!$A$7:$R$65536,IN_DTK!J$5,0))=FALSE,IF(J$8&lt;&gt;0,VLOOKUP($A352,DSSV!$A$7:$R$65536,IN_DTK!J$5,0),""),"")</f>
        <v>0</v>
      </c>
      <c r="K352" s="245">
        <f>IF(ISNA(VLOOKUP($A352,DSSV!$A$7:$R$65536,IN_DTK!K$5,0))=FALSE,IF(K$8&lt;&gt;0,VLOOKUP($A352,DSSV!$A$7:$R$65536,IN_DTK!K$5,0),""),"")</f>
        <v>0</v>
      </c>
      <c r="L352" s="245">
        <f>IF(ISNA(VLOOKUP($A352,DSSV!$A$7:$R$65536,IN_DTK!L$5,0))=FALSE,IF(L$8&lt;&gt;0,VLOOKUP($A352,DSSV!$A$7:$R$65536,IN_DTK!L$5,0),""),"")</f>
        <v>0</v>
      </c>
      <c r="M352" s="245">
        <f>IF(ISNA(VLOOKUP($A352,DSSV!$A$7:$R$65536,IN_DTK!M$5,0))=FALSE,IF(M$8&lt;&gt;0,VLOOKUP($A352,DSSV!$A$7:$R$65536,IN_DTK!M$5,0),""),"")</f>
        <v>0</v>
      </c>
      <c r="N352" s="245">
        <f>IF(ISNA(VLOOKUP($A352,DSSV!$A$7:$R$65536,IN_DTK!N$5,0))=FALSE,IF(N$8&lt;&gt;0,VLOOKUP($A352,DSSV!$A$7:$R$65536,IN_DTK!N$5,0),""),"")</f>
        <v>0</v>
      </c>
      <c r="O352" s="245">
        <f>IF(ISNA(VLOOKUP($A352,DSSV!$A$7:$R$65536,IN_DTK!O$5,0))=FALSE,IF(O$8&lt;&gt;0,VLOOKUP($A352,DSSV!$A$7:$R$65536,IN_DTK!O$5,0),""),"")</f>
        <v>0</v>
      </c>
      <c r="P352" s="245">
        <f>IF(ISNA(VLOOKUP($A352,DSSV!$A$7:$R$65536,IN_DTK!P$5,0))=FALSE,IF(P$8&lt;&gt;0,VLOOKUP($A352,DSSV!$A$7:$R$65536,IN_DTK!P$5,0),""),"")</f>
        <v>0</v>
      </c>
      <c r="Q352" s="246">
        <f>IF(ISNA(VLOOKUP($A352,DSSV!$A$7:$R$65536,IN_DTK!Q$5,0))=FALSE,VLOOKUP($A352,DSSV!$A$7:$R$65536,IN_DTK!Q$5,0),"")</f>
        <v>0</v>
      </c>
      <c r="R352" s="237" t="str">
        <f>IF(ISNA(VLOOKUP($A352,DSSV!$A$7:$R$65536,IN_DTK!R$5,0))=FALSE,VLOOKUP($A352,DSSV!$A$7:$R$65536,IN_DTK!R$5,0),"")</f>
        <v>Không</v>
      </c>
      <c r="S352" s="247" t="str">
        <f>IF(ISNA(VLOOKUP($A352,DSSV!$A$7:$R$65536,IN_DTK!S$5,0))=FALSE,VLOOKUP($A352,DSSV!$A$7:$R$65536,IN_DTK!S$5,0),"")</f>
        <v/>
      </c>
    </row>
    <row r="353" spans="1:19" s="213" customFormat="1" ht="20.25" customHeight="1">
      <c r="A353" s="211">
        <v>345</v>
      </c>
      <c r="B353" s="240">
        <f>--SUBTOTAL(2,C$6:C353)</f>
        <v>345</v>
      </c>
      <c r="C353" s="214">
        <f>IF(ISNA(VLOOKUP($A353,DSSV!$A$7:$R$65536,IN_DTK!C$5,0))=FALSE,VLOOKUP($A353,DSSV!$A$7:$R$65536,IN_DTK!C$5,0),"")</f>
        <v>0</v>
      </c>
      <c r="D353" s="243" t="str">
        <f>IF(ISNA(VLOOKUP($A353,DSSV!$A$7:$R$65536,IN_DTK!D$5,0))=FALSE,VLOOKUP($A353,DSSV!$A$7:$R$65536,IN_DTK!D$5,0),"")</f>
        <v/>
      </c>
      <c r="E353" s="244" t="str">
        <f>IF(ISNA(VLOOKUP($A353,DSSV!$A$7:$R$65536,IN_DTK!E$5,0))=FALSE,VLOOKUP($A353,DSSV!$A$7:$R$65536,IN_DTK!E$5,0),"")</f>
        <v/>
      </c>
      <c r="F353" s="249" t="str">
        <f>IF(ISNA(VLOOKUP($A353,DSSV!$A$7:$R$65536,IN_DTK!F$5,0))=FALSE,VLOOKUP($A353,DSSV!$A$7:$R$65536,IN_DTK!F$5,0),"")</f>
        <v/>
      </c>
      <c r="G353" s="249" t="str">
        <f>IF(ISNA(VLOOKUP($A353,DSSV!$A$7:$R$65536,IN_DTK!G$5,0))=FALSE,VLOOKUP($A353,DSSV!$A$7:$R$65536,IN_DTK!G$5,0),"")</f>
        <v/>
      </c>
      <c r="H353" s="245">
        <f>IF(ISNA(VLOOKUP($A353,DSSV!$A$7:$R$65536,IN_DTK!H$5,0))=FALSE,IF(H$8&lt;&gt;0,VLOOKUP($A353,DSSV!$A$7:$R$65536,IN_DTK!H$5,0),""),"")</f>
        <v>0</v>
      </c>
      <c r="I353" s="245">
        <f>IF(ISNA(VLOOKUP($A353,DSSV!$A$7:$R$65536,IN_DTK!I$5,0))=FALSE,IF(I$8&lt;&gt;0,VLOOKUP($A353,DSSV!$A$7:$R$65536,IN_DTK!I$5,0),""),"")</f>
        <v>0</v>
      </c>
      <c r="J353" s="245">
        <f>IF(ISNA(VLOOKUP($A353,DSSV!$A$7:$R$65536,IN_DTK!J$5,0))=FALSE,IF(J$8&lt;&gt;0,VLOOKUP($A353,DSSV!$A$7:$R$65536,IN_DTK!J$5,0),""),"")</f>
        <v>0</v>
      </c>
      <c r="K353" s="245">
        <f>IF(ISNA(VLOOKUP($A353,DSSV!$A$7:$R$65536,IN_DTK!K$5,0))=FALSE,IF(K$8&lt;&gt;0,VLOOKUP($A353,DSSV!$A$7:$R$65536,IN_DTK!K$5,0),""),"")</f>
        <v>0</v>
      </c>
      <c r="L353" s="245">
        <f>IF(ISNA(VLOOKUP($A353,DSSV!$A$7:$R$65536,IN_DTK!L$5,0))=FALSE,IF(L$8&lt;&gt;0,VLOOKUP($A353,DSSV!$A$7:$R$65536,IN_DTK!L$5,0),""),"")</f>
        <v>0</v>
      </c>
      <c r="M353" s="245">
        <f>IF(ISNA(VLOOKUP($A353,DSSV!$A$7:$R$65536,IN_DTK!M$5,0))=FALSE,IF(M$8&lt;&gt;0,VLOOKUP($A353,DSSV!$A$7:$R$65536,IN_DTK!M$5,0),""),"")</f>
        <v>0</v>
      </c>
      <c r="N353" s="245">
        <f>IF(ISNA(VLOOKUP($A353,DSSV!$A$7:$R$65536,IN_DTK!N$5,0))=FALSE,IF(N$8&lt;&gt;0,VLOOKUP($A353,DSSV!$A$7:$R$65536,IN_DTK!N$5,0),""),"")</f>
        <v>0</v>
      </c>
      <c r="O353" s="245">
        <f>IF(ISNA(VLOOKUP($A353,DSSV!$A$7:$R$65536,IN_DTK!O$5,0))=FALSE,IF(O$8&lt;&gt;0,VLOOKUP($A353,DSSV!$A$7:$R$65536,IN_DTK!O$5,0),""),"")</f>
        <v>0</v>
      </c>
      <c r="P353" s="245">
        <f>IF(ISNA(VLOOKUP($A353,DSSV!$A$7:$R$65536,IN_DTK!P$5,0))=FALSE,IF(P$8&lt;&gt;0,VLOOKUP($A353,DSSV!$A$7:$R$65536,IN_DTK!P$5,0),""),"")</f>
        <v>0</v>
      </c>
      <c r="Q353" s="246">
        <f>IF(ISNA(VLOOKUP($A353,DSSV!$A$7:$R$65536,IN_DTK!Q$5,0))=FALSE,VLOOKUP($A353,DSSV!$A$7:$R$65536,IN_DTK!Q$5,0),"")</f>
        <v>0</v>
      </c>
      <c r="R353" s="237" t="str">
        <f>IF(ISNA(VLOOKUP($A353,DSSV!$A$7:$R$65536,IN_DTK!R$5,0))=FALSE,VLOOKUP($A353,DSSV!$A$7:$R$65536,IN_DTK!R$5,0),"")</f>
        <v>Không</v>
      </c>
      <c r="S353" s="247" t="str">
        <f>IF(ISNA(VLOOKUP($A353,DSSV!$A$7:$R$65536,IN_DTK!S$5,0))=FALSE,VLOOKUP($A353,DSSV!$A$7:$R$65536,IN_DTK!S$5,0),"")</f>
        <v/>
      </c>
    </row>
    <row r="354" spans="1:19" s="213" customFormat="1" ht="20.25" customHeight="1">
      <c r="A354" s="211">
        <v>346</v>
      </c>
      <c r="B354" s="240">
        <f>--SUBTOTAL(2,C$6:C354)</f>
        <v>346</v>
      </c>
      <c r="C354" s="214">
        <f>IF(ISNA(VLOOKUP($A354,DSSV!$A$7:$R$65536,IN_DTK!C$5,0))=FALSE,VLOOKUP($A354,DSSV!$A$7:$R$65536,IN_DTK!C$5,0),"")</f>
        <v>0</v>
      </c>
      <c r="D354" s="243" t="str">
        <f>IF(ISNA(VLOOKUP($A354,DSSV!$A$7:$R$65536,IN_DTK!D$5,0))=FALSE,VLOOKUP($A354,DSSV!$A$7:$R$65536,IN_DTK!D$5,0),"")</f>
        <v/>
      </c>
      <c r="E354" s="244" t="str">
        <f>IF(ISNA(VLOOKUP($A354,DSSV!$A$7:$R$65536,IN_DTK!E$5,0))=FALSE,VLOOKUP($A354,DSSV!$A$7:$R$65536,IN_DTK!E$5,0),"")</f>
        <v/>
      </c>
      <c r="F354" s="249" t="str">
        <f>IF(ISNA(VLOOKUP($A354,DSSV!$A$7:$R$65536,IN_DTK!F$5,0))=FALSE,VLOOKUP($A354,DSSV!$A$7:$R$65536,IN_DTK!F$5,0),"")</f>
        <v/>
      </c>
      <c r="G354" s="249" t="str">
        <f>IF(ISNA(VLOOKUP($A354,DSSV!$A$7:$R$65536,IN_DTK!G$5,0))=FALSE,VLOOKUP($A354,DSSV!$A$7:$R$65536,IN_DTK!G$5,0),"")</f>
        <v/>
      </c>
      <c r="H354" s="245">
        <f>IF(ISNA(VLOOKUP($A354,DSSV!$A$7:$R$65536,IN_DTK!H$5,0))=FALSE,IF(H$8&lt;&gt;0,VLOOKUP($A354,DSSV!$A$7:$R$65536,IN_DTK!H$5,0),""),"")</f>
        <v>0</v>
      </c>
      <c r="I354" s="245">
        <f>IF(ISNA(VLOOKUP($A354,DSSV!$A$7:$R$65536,IN_DTK!I$5,0))=FALSE,IF(I$8&lt;&gt;0,VLOOKUP($A354,DSSV!$A$7:$R$65536,IN_DTK!I$5,0),""),"")</f>
        <v>0</v>
      </c>
      <c r="J354" s="245">
        <f>IF(ISNA(VLOOKUP($A354,DSSV!$A$7:$R$65536,IN_DTK!J$5,0))=FALSE,IF(J$8&lt;&gt;0,VLOOKUP($A354,DSSV!$A$7:$R$65536,IN_DTK!J$5,0),""),"")</f>
        <v>0</v>
      </c>
      <c r="K354" s="245">
        <f>IF(ISNA(VLOOKUP($A354,DSSV!$A$7:$R$65536,IN_DTK!K$5,0))=FALSE,IF(K$8&lt;&gt;0,VLOOKUP($A354,DSSV!$A$7:$R$65536,IN_DTK!K$5,0),""),"")</f>
        <v>0</v>
      </c>
      <c r="L354" s="245">
        <f>IF(ISNA(VLOOKUP($A354,DSSV!$A$7:$R$65536,IN_DTK!L$5,0))=FALSE,IF(L$8&lt;&gt;0,VLOOKUP($A354,DSSV!$A$7:$R$65536,IN_DTK!L$5,0),""),"")</f>
        <v>0</v>
      </c>
      <c r="M354" s="245">
        <f>IF(ISNA(VLOOKUP($A354,DSSV!$A$7:$R$65536,IN_DTK!M$5,0))=FALSE,IF(M$8&lt;&gt;0,VLOOKUP($A354,DSSV!$A$7:$R$65536,IN_DTK!M$5,0),""),"")</f>
        <v>0</v>
      </c>
      <c r="N354" s="245">
        <f>IF(ISNA(VLOOKUP($A354,DSSV!$A$7:$R$65536,IN_DTK!N$5,0))=FALSE,IF(N$8&lt;&gt;0,VLOOKUP($A354,DSSV!$A$7:$R$65536,IN_DTK!N$5,0),""),"")</f>
        <v>0</v>
      </c>
      <c r="O354" s="245">
        <f>IF(ISNA(VLOOKUP($A354,DSSV!$A$7:$R$65536,IN_DTK!O$5,0))=FALSE,IF(O$8&lt;&gt;0,VLOOKUP($A354,DSSV!$A$7:$R$65536,IN_DTK!O$5,0),""),"")</f>
        <v>0</v>
      </c>
      <c r="P354" s="245">
        <f>IF(ISNA(VLOOKUP($A354,DSSV!$A$7:$R$65536,IN_DTK!P$5,0))=FALSE,IF(P$8&lt;&gt;0,VLOOKUP($A354,DSSV!$A$7:$R$65536,IN_DTK!P$5,0),""),"")</f>
        <v>0</v>
      </c>
      <c r="Q354" s="246">
        <f>IF(ISNA(VLOOKUP($A354,DSSV!$A$7:$R$65536,IN_DTK!Q$5,0))=FALSE,VLOOKUP($A354,DSSV!$A$7:$R$65536,IN_DTK!Q$5,0),"")</f>
        <v>0</v>
      </c>
      <c r="R354" s="237" t="str">
        <f>IF(ISNA(VLOOKUP($A354,DSSV!$A$7:$R$65536,IN_DTK!R$5,0))=FALSE,VLOOKUP($A354,DSSV!$A$7:$R$65536,IN_DTK!R$5,0),"")</f>
        <v>Không</v>
      </c>
      <c r="S354" s="247" t="str">
        <f>IF(ISNA(VLOOKUP($A354,DSSV!$A$7:$R$65536,IN_DTK!S$5,0))=FALSE,VLOOKUP($A354,DSSV!$A$7:$R$65536,IN_DTK!S$5,0),"")</f>
        <v/>
      </c>
    </row>
    <row r="355" spans="1:19" s="213" customFormat="1" ht="20.25" customHeight="1">
      <c r="A355" s="211">
        <v>347</v>
      </c>
      <c r="B355" s="240">
        <f>--SUBTOTAL(2,C$6:C355)</f>
        <v>347</v>
      </c>
      <c r="C355" s="214">
        <f>IF(ISNA(VLOOKUP($A355,DSSV!$A$7:$R$65536,IN_DTK!C$5,0))=FALSE,VLOOKUP($A355,DSSV!$A$7:$R$65536,IN_DTK!C$5,0),"")</f>
        <v>0</v>
      </c>
      <c r="D355" s="243" t="str">
        <f>IF(ISNA(VLOOKUP($A355,DSSV!$A$7:$R$65536,IN_DTK!D$5,0))=FALSE,VLOOKUP($A355,DSSV!$A$7:$R$65536,IN_DTK!D$5,0),"")</f>
        <v/>
      </c>
      <c r="E355" s="244" t="str">
        <f>IF(ISNA(VLOOKUP($A355,DSSV!$A$7:$R$65536,IN_DTK!E$5,0))=FALSE,VLOOKUP($A355,DSSV!$A$7:$R$65536,IN_DTK!E$5,0),"")</f>
        <v/>
      </c>
      <c r="F355" s="249" t="str">
        <f>IF(ISNA(VLOOKUP($A355,DSSV!$A$7:$R$65536,IN_DTK!F$5,0))=FALSE,VLOOKUP($A355,DSSV!$A$7:$R$65536,IN_DTK!F$5,0),"")</f>
        <v/>
      </c>
      <c r="G355" s="249" t="str">
        <f>IF(ISNA(VLOOKUP($A355,DSSV!$A$7:$R$65536,IN_DTK!G$5,0))=FALSE,VLOOKUP($A355,DSSV!$A$7:$R$65536,IN_DTK!G$5,0),"")</f>
        <v/>
      </c>
      <c r="H355" s="245">
        <f>IF(ISNA(VLOOKUP($A355,DSSV!$A$7:$R$65536,IN_DTK!H$5,0))=FALSE,IF(H$8&lt;&gt;0,VLOOKUP($A355,DSSV!$A$7:$R$65536,IN_DTK!H$5,0),""),"")</f>
        <v>0</v>
      </c>
      <c r="I355" s="245">
        <f>IF(ISNA(VLOOKUP($A355,DSSV!$A$7:$R$65536,IN_DTK!I$5,0))=FALSE,IF(I$8&lt;&gt;0,VLOOKUP($A355,DSSV!$A$7:$R$65536,IN_DTK!I$5,0),""),"")</f>
        <v>0</v>
      </c>
      <c r="J355" s="245">
        <f>IF(ISNA(VLOOKUP($A355,DSSV!$A$7:$R$65536,IN_DTK!J$5,0))=FALSE,IF(J$8&lt;&gt;0,VLOOKUP($A355,DSSV!$A$7:$R$65536,IN_DTK!J$5,0),""),"")</f>
        <v>0</v>
      </c>
      <c r="K355" s="245">
        <f>IF(ISNA(VLOOKUP($A355,DSSV!$A$7:$R$65536,IN_DTK!K$5,0))=FALSE,IF(K$8&lt;&gt;0,VLOOKUP($A355,DSSV!$A$7:$R$65536,IN_DTK!K$5,0),""),"")</f>
        <v>0</v>
      </c>
      <c r="L355" s="245">
        <f>IF(ISNA(VLOOKUP($A355,DSSV!$A$7:$R$65536,IN_DTK!L$5,0))=FALSE,IF(L$8&lt;&gt;0,VLOOKUP($A355,DSSV!$A$7:$R$65536,IN_DTK!L$5,0),""),"")</f>
        <v>0</v>
      </c>
      <c r="M355" s="245">
        <f>IF(ISNA(VLOOKUP($A355,DSSV!$A$7:$R$65536,IN_DTK!M$5,0))=FALSE,IF(M$8&lt;&gt;0,VLOOKUP($A355,DSSV!$A$7:$R$65536,IN_DTK!M$5,0),""),"")</f>
        <v>0</v>
      </c>
      <c r="N355" s="245">
        <f>IF(ISNA(VLOOKUP($A355,DSSV!$A$7:$R$65536,IN_DTK!N$5,0))=FALSE,IF(N$8&lt;&gt;0,VLOOKUP($A355,DSSV!$A$7:$R$65536,IN_DTK!N$5,0),""),"")</f>
        <v>0</v>
      </c>
      <c r="O355" s="245">
        <f>IF(ISNA(VLOOKUP($A355,DSSV!$A$7:$R$65536,IN_DTK!O$5,0))=FALSE,IF(O$8&lt;&gt;0,VLOOKUP($A355,DSSV!$A$7:$R$65536,IN_DTK!O$5,0),""),"")</f>
        <v>0</v>
      </c>
      <c r="P355" s="245">
        <f>IF(ISNA(VLOOKUP($A355,DSSV!$A$7:$R$65536,IN_DTK!P$5,0))=FALSE,IF(P$8&lt;&gt;0,VLOOKUP($A355,DSSV!$A$7:$R$65536,IN_DTK!P$5,0),""),"")</f>
        <v>0</v>
      </c>
      <c r="Q355" s="246">
        <f>IF(ISNA(VLOOKUP($A355,DSSV!$A$7:$R$65536,IN_DTK!Q$5,0))=FALSE,VLOOKUP($A355,DSSV!$A$7:$R$65536,IN_DTK!Q$5,0),"")</f>
        <v>0</v>
      </c>
      <c r="R355" s="237" t="str">
        <f>IF(ISNA(VLOOKUP($A355,DSSV!$A$7:$R$65536,IN_DTK!R$5,0))=FALSE,VLOOKUP($A355,DSSV!$A$7:$R$65536,IN_DTK!R$5,0),"")</f>
        <v>Không</v>
      </c>
      <c r="S355" s="247" t="str">
        <f>IF(ISNA(VLOOKUP($A355,DSSV!$A$7:$R$65536,IN_DTK!S$5,0))=FALSE,VLOOKUP($A355,DSSV!$A$7:$R$65536,IN_DTK!S$5,0),"")</f>
        <v/>
      </c>
    </row>
    <row r="356" spans="1:19" s="213" customFormat="1" ht="20.25" customHeight="1">
      <c r="A356" s="211">
        <v>348</v>
      </c>
      <c r="B356" s="240">
        <f>--SUBTOTAL(2,C$6:C356)</f>
        <v>348</v>
      </c>
      <c r="C356" s="214">
        <f>IF(ISNA(VLOOKUP($A356,DSSV!$A$7:$R$65536,IN_DTK!C$5,0))=FALSE,VLOOKUP($A356,DSSV!$A$7:$R$65536,IN_DTK!C$5,0),"")</f>
        <v>0</v>
      </c>
      <c r="D356" s="243" t="str">
        <f>IF(ISNA(VLOOKUP($A356,DSSV!$A$7:$R$65536,IN_DTK!D$5,0))=FALSE,VLOOKUP($A356,DSSV!$A$7:$R$65536,IN_DTK!D$5,0),"")</f>
        <v/>
      </c>
      <c r="E356" s="244" t="str">
        <f>IF(ISNA(VLOOKUP($A356,DSSV!$A$7:$R$65536,IN_DTK!E$5,0))=FALSE,VLOOKUP($A356,DSSV!$A$7:$R$65536,IN_DTK!E$5,0),"")</f>
        <v/>
      </c>
      <c r="F356" s="249" t="str">
        <f>IF(ISNA(VLOOKUP($A356,DSSV!$A$7:$R$65536,IN_DTK!F$5,0))=FALSE,VLOOKUP($A356,DSSV!$A$7:$R$65536,IN_DTK!F$5,0),"")</f>
        <v/>
      </c>
      <c r="G356" s="249" t="str">
        <f>IF(ISNA(VLOOKUP($A356,DSSV!$A$7:$R$65536,IN_DTK!G$5,0))=FALSE,VLOOKUP($A356,DSSV!$A$7:$R$65536,IN_DTK!G$5,0),"")</f>
        <v/>
      </c>
      <c r="H356" s="245">
        <f>IF(ISNA(VLOOKUP($A356,DSSV!$A$7:$R$65536,IN_DTK!H$5,0))=FALSE,IF(H$8&lt;&gt;0,VLOOKUP($A356,DSSV!$A$7:$R$65536,IN_DTK!H$5,0),""),"")</f>
        <v>0</v>
      </c>
      <c r="I356" s="245">
        <f>IF(ISNA(VLOOKUP($A356,DSSV!$A$7:$R$65536,IN_DTK!I$5,0))=FALSE,IF(I$8&lt;&gt;0,VLOOKUP($A356,DSSV!$A$7:$R$65536,IN_DTK!I$5,0),""),"")</f>
        <v>0</v>
      </c>
      <c r="J356" s="245">
        <f>IF(ISNA(VLOOKUP($A356,DSSV!$A$7:$R$65536,IN_DTK!J$5,0))=FALSE,IF(J$8&lt;&gt;0,VLOOKUP($A356,DSSV!$A$7:$R$65536,IN_DTK!J$5,0),""),"")</f>
        <v>0</v>
      </c>
      <c r="K356" s="245">
        <f>IF(ISNA(VLOOKUP($A356,DSSV!$A$7:$R$65536,IN_DTK!K$5,0))=FALSE,IF(K$8&lt;&gt;0,VLOOKUP($A356,DSSV!$A$7:$R$65536,IN_DTK!K$5,0),""),"")</f>
        <v>0</v>
      </c>
      <c r="L356" s="245">
        <f>IF(ISNA(VLOOKUP($A356,DSSV!$A$7:$R$65536,IN_DTK!L$5,0))=FALSE,IF(L$8&lt;&gt;0,VLOOKUP($A356,DSSV!$A$7:$R$65536,IN_DTK!L$5,0),""),"")</f>
        <v>0</v>
      </c>
      <c r="M356" s="245">
        <f>IF(ISNA(VLOOKUP($A356,DSSV!$A$7:$R$65536,IN_DTK!M$5,0))=FALSE,IF(M$8&lt;&gt;0,VLOOKUP($A356,DSSV!$A$7:$R$65536,IN_DTK!M$5,0),""),"")</f>
        <v>0</v>
      </c>
      <c r="N356" s="245">
        <f>IF(ISNA(VLOOKUP($A356,DSSV!$A$7:$R$65536,IN_DTK!N$5,0))=FALSE,IF(N$8&lt;&gt;0,VLOOKUP($A356,DSSV!$A$7:$R$65536,IN_DTK!N$5,0),""),"")</f>
        <v>0</v>
      </c>
      <c r="O356" s="245">
        <f>IF(ISNA(VLOOKUP($A356,DSSV!$A$7:$R$65536,IN_DTK!O$5,0))=FALSE,IF(O$8&lt;&gt;0,VLOOKUP($A356,DSSV!$A$7:$R$65536,IN_DTK!O$5,0),""),"")</f>
        <v>0</v>
      </c>
      <c r="P356" s="245">
        <f>IF(ISNA(VLOOKUP($A356,DSSV!$A$7:$R$65536,IN_DTK!P$5,0))=FALSE,IF(P$8&lt;&gt;0,VLOOKUP($A356,DSSV!$A$7:$R$65536,IN_DTK!P$5,0),""),"")</f>
        <v>0</v>
      </c>
      <c r="Q356" s="246">
        <f>IF(ISNA(VLOOKUP($A356,DSSV!$A$7:$R$65536,IN_DTK!Q$5,0))=FALSE,VLOOKUP($A356,DSSV!$A$7:$R$65536,IN_DTK!Q$5,0),"")</f>
        <v>0</v>
      </c>
      <c r="R356" s="237" t="str">
        <f>IF(ISNA(VLOOKUP($A356,DSSV!$A$7:$R$65536,IN_DTK!R$5,0))=FALSE,VLOOKUP($A356,DSSV!$A$7:$R$65536,IN_DTK!R$5,0),"")</f>
        <v>Không</v>
      </c>
      <c r="S356" s="247" t="str">
        <f>IF(ISNA(VLOOKUP($A356,DSSV!$A$7:$R$65536,IN_DTK!S$5,0))=FALSE,VLOOKUP($A356,DSSV!$A$7:$R$65536,IN_DTK!S$5,0),"")</f>
        <v/>
      </c>
    </row>
    <row r="357" spans="1:19" s="213" customFormat="1" ht="20.25" customHeight="1">
      <c r="A357" s="211">
        <v>349</v>
      </c>
      <c r="B357" s="240">
        <f>--SUBTOTAL(2,C$6:C357)</f>
        <v>349</v>
      </c>
      <c r="C357" s="214">
        <f>IF(ISNA(VLOOKUP($A357,DSSV!$A$7:$R$65536,IN_DTK!C$5,0))=FALSE,VLOOKUP($A357,DSSV!$A$7:$R$65536,IN_DTK!C$5,0),"")</f>
        <v>0</v>
      </c>
      <c r="D357" s="243" t="str">
        <f>IF(ISNA(VLOOKUP($A357,DSSV!$A$7:$R$65536,IN_DTK!D$5,0))=FALSE,VLOOKUP($A357,DSSV!$A$7:$R$65536,IN_DTK!D$5,0),"")</f>
        <v/>
      </c>
      <c r="E357" s="244" t="str">
        <f>IF(ISNA(VLOOKUP($A357,DSSV!$A$7:$R$65536,IN_DTK!E$5,0))=FALSE,VLOOKUP($A357,DSSV!$A$7:$R$65536,IN_DTK!E$5,0),"")</f>
        <v/>
      </c>
      <c r="F357" s="249" t="str">
        <f>IF(ISNA(VLOOKUP($A357,DSSV!$A$7:$R$65536,IN_DTK!F$5,0))=FALSE,VLOOKUP($A357,DSSV!$A$7:$R$65536,IN_DTK!F$5,0),"")</f>
        <v/>
      </c>
      <c r="G357" s="249" t="str">
        <f>IF(ISNA(VLOOKUP($A357,DSSV!$A$7:$R$65536,IN_DTK!G$5,0))=FALSE,VLOOKUP($A357,DSSV!$A$7:$R$65536,IN_DTK!G$5,0),"")</f>
        <v/>
      </c>
      <c r="H357" s="245">
        <f>IF(ISNA(VLOOKUP($A357,DSSV!$A$7:$R$65536,IN_DTK!H$5,0))=FALSE,IF(H$8&lt;&gt;0,VLOOKUP($A357,DSSV!$A$7:$R$65536,IN_DTK!H$5,0),""),"")</f>
        <v>0</v>
      </c>
      <c r="I357" s="245">
        <f>IF(ISNA(VLOOKUP($A357,DSSV!$A$7:$R$65536,IN_DTK!I$5,0))=FALSE,IF(I$8&lt;&gt;0,VLOOKUP($A357,DSSV!$A$7:$R$65536,IN_DTK!I$5,0),""),"")</f>
        <v>0</v>
      </c>
      <c r="J357" s="245">
        <f>IF(ISNA(VLOOKUP($A357,DSSV!$A$7:$R$65536,IN_DTK!J$5,0))=FALSE,IF(J$8&lt;&gt;0,VLOOKUP($A357,DSSV!$A$7:$R$65536,IN_DTK!J$5,0),""),"")</f>
        <v>0</v>
      </c>
      <c r="K357" s="245">
        <f>IF(ISNA(VLOOKUP($A357,DSSV!$A$7:$R$65536,IN_DTK!K$5,0))=FALSE,IF(K$8&lt;&gt;0,VLOOKUP($A357,DSSV!$A$7:$R$65536,IN_DTK!K$5,0),""),"")</f>
        <v>0</v>
      </c>
      <c r="L357" s="245">
        <f>IF(ISNA(VLOOKUP($A357,DSSV!$A$7:$R$65536,IN_DTK!L$5,0))=FALSE,IF(L$8&lt;&gt;0,VLOOKUP($A357,DSSV!$A$7:$R$65536,IN_DTK!L$5,0),""),"")</f>
        <v>0</v>
      </c>
      <c r="M357" s="245">
        <f>IF(ISNA(VLOOKUP($A357,DSSV!$A$7:$R$65536,IN_DTK!M$5,0))=FALSE,IF(M$8&lt;&gt;0,VLOOKUP($A357,DSSV!$A$7:$R$65536,IN_DTK!M$5,0),""),"")</f>
        <v>0</v>
      </c>
      <c r="N357" s="245">
        <f>IF(ISNA(VLOOKUP($A357,DSSV!$A$7:$R$65536,IN_DTK!N$5,0))=FALSE,IF(N$8&lt;&gt;0,VLOOKUP($A357,DSSV!$A$7:$R$65536,IN_DTK!N$5,0),""),"")</f>
        <v>0</v>
      </c>
      <c r="O357" s="245">
        <f>IF(ISNA(VLOOKUP($A357,DSSV!$A$7:$R$65536,IN_DTK!O$5,0))=FALSE,IF(O$8&lt;&gt;0,VLOOKUP($A357,DSSV!$A$7:$R$65536,IN_DTK!O$5,0),""),"")</f>
        <v>0</v>
      </c>
      <c r="P357" s="245">
        <f>IF(ISNA(VLOOKUP($A357,DSSV!$A$7:$R$65536,IN_DTK!P$5,0))=FALSE,IF(P$8&lt;&gt;0,VLOOKUP($A357,DSSV!$A$7:$R$65536,IN_DTK!P$5,0),""),"")</f>
        <v>0</v>
      </c>
      <c r="Q357" s="246">
        <f>IF(ISNA(VLOOKUP($A357,DSSV!$A$7:$R$65536,IN_DTK!Q$5,0))=FALSE,VLOOKUP($A357,DSSV!$A$7:$R$65536,IN_DTK!Q$5,0),"")</f>
        <v>0</v>
      </c>
      <c r="R357" s="237" t="str">
        <f>IF(ISNA(VLOOKUP($A357,DSSV!$A$7:$R$65536,IN_DTK!R$5,0))=FALSE,VLOOKUP($A357,DSSV!$A$7:$R$65536,IN_DTK!R$5,0),"")</f>
        <v>Không</v>
      </c>
      <c r="S357" s="247" t="str">
        <f>IF(ISNA(VLOOKUP($A357,DSSV!$A$7:$R$65536,IN_DTK!S$5,0))=FALSE,VLOOKUP($A357,DSSV!$A$7:$R$65536,IN_DTK!S$5,0),"")</f>
        <v/>
      </c>
    </row>
    <row r="358" spans="1:19" s="213" customFormat="1" ht="20.25" customHeight="1">
      <c r="A358" s="211">
        <v>350</v>
      </c>
      <c r="B358" s="240">
        <f>--SUBTOTAL(2,C$6:C358)</f>
        <v>350</v>
      </c>
      <c r="C358" s="214">
        <f>IF(ISNA(VLOOKUP($A358,DSSV!$A$7:$R$65536,IN_DTK!C$5,0))=FALSE,VLOOKUP($A358,DSSV!$A$7:$R$65536,IN_DTK!C$5,0),"")</f>
        <v>0</v>
      </c>
      <c r="D358" s="243" t="str">
        <f>IF(ISNA(VLOOKUP($A358,DSSV!$A$7:$R$65536,IN_DTK!D$5,0))=FALSE,VLOOKUP($A358,DSSV!$A$7:$R$65536,IN_DTK!D$5,0),"")</f>
        <v/>
      </c>
      <c r="E358" s="244" t="str">
        <f>IF(ISNA(VLOOKUP($A358,DSSV!$A$7:$R$65536,IN_DTK!E$5,0))=FALSE,VLOOKUP($A358,DSSV!$A$7:$R$65536,IN_DTK!E$5,0),"")</f>
        <v/>
      </c>
      <c r="F358" s="249" t="str">
        <f>IF(ISNA(VLOOKUP($A358,DSSV!$A$7:$R$65536,IN_DTK!F$5,0))=FALSE,VLOOKUP($A358,DSSV!$A$7:$R$65536,IN_DTK!F$5,0),"")</f>
        <v/>
      </c>
      <c r="G358" s="249" t="str">
        <f>IF(ISNA(VLOOKUP($A358,DSSV!$A$7:$R$65536,IN_DTK!G$5,0))=FALSE,VLOOKUP($A358,DSSV!$A$7:$R$65536,IN_DTK!G$5,0),"")</f>
        <v/>
      </c>
      <c r="H358" s="245">
        <f>IF(ISNA(VLOOKUP($A358,DSSV!$A$7:$R$65536,IN_DTK!H$5,0))=FALSE,IF(H$8&lt;&gt;0,VLOOKUP($A358,DSSV!$A$7:$R$65536,IN_DTK!H$5,0),""),"")</f>
        <v>0</v>
      </c>
      <c r="I358" s="245">
        <f>IF(ISNA(VLOOKUP($A358,DSSV!$A$7:$R$65536,IN_DTK!I$5,0))=FALSE,IF(I$8&lt;&gt;0,VLOOKUP($A358,DSSV!$A$7:$R$65536,IN_DTK!I$5,0),""),"")</f>
        <v>0</v>
      </c>
      <c r="J358" s="245">
        <f>IF(ISNA(VLOOKUP($A358,DSSV!$A$7:$R$65536,IN_DTK!J$5,0))=FALSE,IF(J$8&lt;&gt;0,VLOOKUP($A358,DSSV!$A$7:$R$65536,IN_DTK!J$5,0),""),"")</f>
        <v>0</v>
      </c>
      <c r="K358" s="245">
        <f>IF(ISNA(VLOOKUP($A358,DSSV!$A$7:$R$65536,IN_DTK!K$5,0))=FALSE,IF(K$8&lt;&gt;0,VLOOKUP($A358,DSSV!$A$7:$R$65536,IN_DTK!K$5,0),""),"")</f>
        <v>0</v>
      </c>
      <c r="L358" s="245">
        <f>IF(ISNA(VLOOKUP($A358,DSSV!$A$7:$R$65536,IN_DTK!L$5,0))=FALSE,IF(L$8&lt;&gt;0,VLOOKUP($A358,DSSV!$A$7:$R$65536,IN_DTK!L$5,0),""),"")</f>
        <v>0</v>
      </c>
      <c r="M358" s="245">
        <f>IF(ISNA(VLOOKUP($A358,DSSV!$A$7:$R$65536,IN_DTK!M$5,0))=FALSE,IF(M$8&lt;&gt;0,VLOOKUP($A358,DSSV!$A$7:$R$65536,IN_DTK!M$5,0),""),"")</f>
        <v>0</v>
      </c>
      <c r="N358" s="245">
        <f>IF(ISNA(VLOOKUP($A358,DSSV!$A$7:$R$65536,IN_DTK!N$5,0))=FALSE,IF(N$8&lt;&gt;0,VLOOKUP($A358,DSSV!$A$7:$R$65536,IN_DTK!N$5,0),""),"")</f>
        <v>0</v>
      </c>
      <c r="O358" s="245">
        <f>IF(ISNA(VLOOKUP($A358,DSSV!$A$7:$R$65536,IN_DTK!O$5,0))=FALSE,IF(O$8&lt;&gt;0,VLOOKUP($A358,DSSV!$A$7:$R$65536,IN_DTK!O$5,0),""),"")</f>
        <v>0</v>
      </c>
      <c r="P358" s="245">
        <f>IF(ISNA(VLOOKUP($A358,DSSV!$A$7:$R$65536,IN_DTK!P$5,0))=FALSE,IF(P$8&lt;&gt;0,VLOOKUP($A358,DSSV!$A$7:$R$65536,IN_DTK!P$5,0),""),"")</f>
        <v>0</v>
      </c>
      <c r="Q358" s="246">
        <f>IF(ISNA(VLOOKUP($A358,DSSV!$A$7:$R$65536,IN_DTK!Q$5,0))=FALSE,VLOOKUP($A358,DSSV!$A$7:$R$65536,IN_DTK!Q$5,0),"")</f>
        <v>0</v>
      </c>
      <c r="R358" s="237" t="str">
        <f>IF(ISNA(VLOOKUP($A358,DSSV!$A$7:$R$65536,IN_DTK!R$5,0))=FALSE,VLOOKUP($A358,DSSV!$A$7:$R$65536,IN_DTK!R$5,0),"")</f>
        <v>Không</v>
      </c>
      <c r="S358" s="247" t="str">
        <f>IF(ISNA(VLOOKUP($A358,DSSV!$A$7:$R$65536,IN_DTK!S$5,0))=FALSE,VLOOKUP($A358,DSSV!$A$7:$R$65536,IN_DTK!S$5,0),"")</f>
        <v/>
      </c>
    </row>
    <row r="359" spans="1:19" s="213" customFormat="1" ht="20.25" customHeight="1">
      <c r="A359" s="211">
        <v>351</v>
      </c>
      <c r="B359" s="240">
        <f>--SUBTOTAL(2,C$6:C359)</f>
        <v>351</v>
      </c>
      <c r="C359" s="214">
        <f>IF(ISNA(VLOOKUP($A359,DSSV!$A$7:$R$65536,IN_DTK!C$5,0))=FALSE,VLOOKUP($A359,DSSV!$A$7:$R$65536,IN_DTK!C$5,0),"")</f>
        <v>0</v>
      </c>
      <c r="D359" s="243" t="str">
        <f>IF(ISNA(VLOOKUP($A359,DSSV!$A$7:$R$65536,IN_DTK!D$5,0))=FALSE,VLOOKUP($A359,DSSV!$A$7:$R$65536,IN_DTK!D$5,0),"")</f>
        <v/>
      </c>
      <c r="E359" s="244" t="str">
        <f>IF(ISNA(VLOOKUP($A359,DSSV!$A$7:$R$65536,IN_DTK!E$5,0))=FALSE,VLOOKUP($A359,DSSV!$A$7:$R$65536,IN_DTK!E$5,0),"")</f>
        <v/>
      </c>
      <c r="F359" s="249" t="str">
        <f>IF(ISNA(VLOOKUP($A359,DSSV!$A$7:$R$65536,IN_DTK!F$5,0))=FALSE,VLOOKUP($A359,DSSV!$A$7:$R$65536,IN_DTK!F$5,0),"")</f>
        <v/>
      </c>
      <c r="G359" s="249" t="str">
        <f>IF(ISNA(VLOOKUP($A359,DSSV!$A$7:$R$65536,IN_DTK!G$5,0))=FALSE,VLOOKUP($A359,DSSV!$A$7:$R$65536,IN_DTK!G$5,0),"")</f>
        <v/>
      </c>
      <c r="H359" s="245">
        <f>IF(ISNA(VLOOKUP($A359,DSSV!$A$7:$R$65536,IN_DTK!H$5,0))=FALSE,IF(H$8&lt;&gt;0,VLOOKUP($A359,DSSV!$A$7:$R$65536,IN_DTK!H$5,0),""),"")</f>
        <v>0</v>
      </c>
      <c r="I359" s="245">
        <f>IF(ISNA(VLOOKUP($A359,DSSV!$A$7:$R$65536,IN_DTK!I$5,0))=FALSE,IF(I$8&lt;&gt;0,VLOOKUP($A359,DSSV!$A$7:$R$65536,IN_DTK!I$5,0),""),"")</f>
        <v>0</v>
      </c>
      <c r="J359" s="245">
        <f>IF(ISNA(VLOOKUP($A359,DSSV!$A$7:$R$65536,IN_DTK!J$5,0))=FALSE,IF(J$8&lt;&gt;0,VLOOKUP($A359,DSSV!$A$7:$R$65536,IN_DTK!J$5,0),""),"")</f>
        <v>0</v>
      </c>
      <c r="K359" s="245">
        <f>IF(ISNA(VLOOKUP($A359,DSSV!$A$7:$R$65536,IN_DTK!K$5,0))=FALSE,IF(K$8&lt;&gt;0,VLOOKUP($A359,DSSV!$A$7:$R$65536,IN_DTK!K$5,0),""),"")</f>
        <v>0</v>
      </c>
      <c r="L359" s="245">
        <f>IF(ISNA(VLOOKUP($A359,DSSV!$A$7:$R$65536,IN_DTK!L$5,0))=FALSE,IF(L$8&lt;&gt;0,VLOOKUP($A359,DSSV!$A$7:$R$65536,IN_DTK!L$5,0),""),"")</f>
        <v>0</v>
      </c>
      <c r="M359" s="245">
        <f>IF(ISNA(VLOOKUP($A359,DSSV!$A$7:$R$65536,IN_DTK!M$5,0))=FALSE,IF(M$8&lt;&gt;0,VLOOKUP($A359,DSSV!$A$7:$R$65536,IN_DTK!M$5,0),""),"")</f>
        <v>0</v>
      </c>
      <c r="N359" s="245">
        <f>IF(ISNA(VLOOKUP($A359,DSSV!$A$7:$R$65536,IN_DTK!N$5,0))=FALSE,IF(N$8&lt;&gt;0,VLOOKUP($A359,DSSV!$A$7:$R$65536,IN_DTK!N$5,0),""),"")</f>
        <v>0</v>
      </c>
      <c r="O359" s="245">
        <f>IF(ISNA(VLOOKUP($A359,DSSV!$A$7:$R$65536,IN_DTK!O$5,0))=FALSE,IF(O$8&lt;&gt;0,VLOOKUP($A359,DSSV!$A$7:$R$65536,IN_DTK!O$5,0),""),"")</f>
        <v>0</v>
      </c>
      <c r="P359" s="245">
        <f>IF(ISNA(VLOOKUP($A359,DSSV!$A$7:$R$65536,IN_DTK!P$5,0))=FALSE,IF(P$8&lt;&gt;0,VLOOKUP($A359,DSSV!$A$7:$R$65536,IN_DTK!P$5,0),""),"")</f>
        <v>0</v>
      </c>
      <c r="Q359" s="246">
        <f>IF(ISNA(VLOOKUP($A359,DSSV!$A$7:$R$65536,IN_DTK!Q$5,0))=FALSE,VLOOKUP($A359,DSSV!$A$7:$R$65536,IN_DTK!Q$5,0),"")</f>
        <v>0</v>
      </c>
      <c r="R359" s="237" t="str">
        <f>IF(ISNA(VLOOKUP($A359,DSSV!$A$7:$R$65536,IN_DTK!R$5,0))=FALSE,VLOOKUP($A359,DSSV!$A$7:$R$65536,IN_DTK!R$5,0),"")</f>
        <v>Không</v>
      </c>
      <c r="S359" s="247" t="str">
        <f>IF(ISNA(VLOOKUP($A359,DSSV!$A$7:$R$65536,IN_DTK!S$5,0))=FALSE,VLOOKUP($A359,DSSV!$A$7:$R$65536,IN_DTK!S$5,0),"")</f>
        <v/>
      </c>
    </row>
    <row r="360" spans="1:19" s="213" customFormat="1" ht="20.25" customHeight="1">
      <c r="A360" s="211">
        <v>352</v>
      </c>
      <c r="B360" s="240">
        <f>--SUBTOTAL(2,C$6:C360)</f>
        <v>352</v>
      </c>
      <c r="C360" s="214">
        <f>IF(ISNA(VLOOKUP($A360,DSSV!$A$7:$R$65536,IN_DTK!C$5,0))=FALSE,VLOOKUP($A360,DSSV!$A$7:$R$65536,IN_DTK!C$5,0),"")</f>
        <v>0</v>
      </c>
      <c r="D360" s="243" t="str">
        <f>IF(ISNA(VLOOKUP($A360,DSSV!$A$7:$R$65536,IN_DTK!D$5,0))=FALSE,VLOOKUP($A360,DSSV!$A$7:$R$65536,IN_DTK!D$5,0),"")</f>
        <v/>
      </c>
      <c r="E360" s="244" t="str">
        <f>IF(ISNA(VLOOKUP($A360,DSSV!$A$7:$R$65536,IN_DTK!E$5,0))=FALSE,VLOOKUP($A360,DSSV!$A$7:$R$65536,IN_DTK!E$5,0),"")</f>
        <v/>
      </c>
      <c r="F360" s="249" t="str">
        <f>IF(ISNA(VLOOKUP($A360,DSSV!$A$7:$R$65536,IN_DTK!F$5,0))=FALSE,VLOOKUP($A360,DSSV!$A$7:$R$65536,IN_DTK!F$5,0),"")</f>
        <v/>
      </c>
      <c r="G360" s="249" t="str">
        <f>IF(ISNA(VLOOKUP($A360,DSSV!$A$7:$R$65536,IN_DTK!G$5,0))=FALSE,VLOOKUP($A360,DSSV!$A$7:$R$65536,IN_DTK!G$5,0),"")</f>
        <v/>
      </c>
      <c r="H360" s="245">
        <f>IF(ISNA(VLOOKUP($A360,DSSV!$A$7:$R$65536,IN_DTK!H$5,0))=FALSE,IF(H$8&lt;&gt;0,VLOOKUP($A360,DSSV!$A$7:$R$65536,IN_DTK!H$5,0),""),"")</f>
        <v>0</v>
      </c>
      <c r="I360" s="245">
        <f>IF(ISNA(VLOOKUP($A360,DSSV!$A$7:$R$65536,IN_DTK!I$5,0))=FALSE,IF(I$8&lt;&gt;0,VLOOKUP($A360,DSSV!$A$7:$R$65536,IN_DTK!I$5,0),""),"")</f>
        <v>0</v>
      </c>
      <c r="J360" s="245">
        <f>IF(ISNA(VLOOKUP($A360,DSSV!$A$7:$R$65536,IN_DTK!J$5,0))=FALSE,IF(J$8&lt;&gt;0,VLOOKUP($A360,DSSV!$A$7:$R$65536,IN_DTK!J$5,0),""),"")</f>
        <v>0</v>
      </c>
      <c r="K360" s="245">
        <f>IF(ISNA(VLOOKUP($A360,DSSV!$A$7:$R$65536,IN_DTK!K$5,0))=FALSE,IF(K$8&lt;&gt;0,VLOOKUP($A360,DSSV!$A$7:$R$65536,IN_DTK!K$5,0),""),"")</f>
        <v>0</v>
      </c>
      <c r="L360" s="245">
        <f>IF(ISNA(VLOOKUP($A360,DSSV!$A$7:$R$65536,IN_DTK!L$5,0))=FALSE,IF(L$8&lt;&gt;0,VLOOKUP($A360,DSSV!$A$7:$R$65536,IN_DTK!L$5,0),""),"")</f>
        <v>0</v>
      </c>
      <c r="M360" s="245">
        <f>IF(ISNA(VLOOKUP($A360,DSSV!$A$7:$R$65536,IN_DTK!M$5,0))=FALSE,IF(M$8&lt;&gt;0,VLOOKUP($A360,DSSV!$A$7:$R$65536,IN_DTK!M$5,0),""),"")</f>
        <v>0</v>
      </c>
      <c r="N360" s="245">
        <f>IF(ISNA(VLOOKUP($A360,DSSV!$A$7:$R$65536,IN_DTK!N$5,0))=FALSE,IF(N$8&lt;&gt;0,VLOOKUP($A360,DSSV!$A$7:$R$65536,IN_DTK!N$5,0),""),"")</f>
        <v>0</v>
      </c>
      <c r="O360" s="245">
        <f>IF(ISNA(VLOOKUP($A360,DSSV!$A$7:$R$65536,IN_DTK!O$5,0))=FALSE,IF(O$8&lt;&gt;0,VLOOKUP($A360,DSSV!$A$7:$R$65536,IN_DTK!O$5,0),""),"")</f>
        <v>0</v>
      </c>
      <c r="P360" s="245">
        <f>IF(ISNA(VLOOKUP($A360,DSSV!$A$7:$R$65536,IN_DTK!P$5,0))=FALSE,IF(P$8&lt;&gt;0,VLOOKUP($A360,DSSV!$A$7:$R$65536,IN_DTK!P$5,0),""),"")</f>
        <v>0</v>
      </c>
      <c r="Q360" s="246">
        <f>IF(ISNA(VLOOKUP($A360,DSSV!$A$7:$R$65536,IN_DTK!Q$5,0))=FALSE,VLOOKUP($A360,DSSV!$A$7:$R$65536,IN_DTK!Q$5,0),"")</f>
        <v>0</v>
      </c>
      <c r="R360" s="237" t="str">
        <f>IF(ISNA(VLOOKUP($A360,DSSV!$A$7:$R$65536,IN_DTK!R$5,0))=FALSE,VLOOKUP($A360,DSSV!$A$7:$R$65536,IN_DTK!R$5,0),"")</f>
        <v>Không</v>
      </c>
      <c r="S360" s="247" t="str">
        <f>IF(ISNA(VLOOKUP($A360,DSSV!$A$7:$R$65536,IN_DTK!S$5,0))=FALSE,VLOOKUP($A360,DSSV!$A$7:$R$65536,IN_DTK!S$5,0),"")</f>
        <v/>
      </c>
    </row>
    <row r="361" spans="1:19" s="213" customFormat="1" ht="20.25" customHeight="1">
      <c r="A361" s="211">
        <v>353</v>
      </c>
      <c r="B361" s="240">
        <f>--SUBTOTAL(2,C$6:C361)</f>
        <v>353</v>
      </c>
      <c r="C361" s="214">
        <f>IF(ISNA(VLOOKUP($A361,DSSV!$A$7:$R$65536,IN_DTK!C$5,0))=FALSE,VLOOKUP($A361,DSSV!$A$7:$R$65536,IN_DTK!C$5,0),"")</f>
        <v>0</v>
      </c>
      <c r="D361" s="243" t="str">
        <f>IF(ISNA(VLOOKUP($A361,DSSV!$A$7:$R$65536,IN_DTK!D$5,0))=FALSE,VLOOKUP($A361,DSSV!$A$7:$R$65536,IN_DTK!D$5,0),"")</f>
        <v/>
      </c>
      <c r="E361" s="244" t="str">
        <f>IF(ISNA(VLOOKUP($A361,DSSV!$A$7:$R$65536,IN_DTK!E$5,0))=FALSE,VLOOKUP($A361,DSSV!$A$7:$R$65536,IN_DTK!E$5,0),"")</f>
        <v/>
      </c>
      <c r="F361" s="249" t="str">
        <f>IF(ISNA(VLOOKUP($A361,DSSV!$A$7:$R$65536,IN_DTK!F$5,0))=FALSE,VLOOKUP($A361,DSSV!$A$7:$R$65536,IN_DTK!F$5,0),"")</f>
        <v/>
      </c>
      <c r="G361" s="249" t="str">
        <f>IF(ISNA(VLOOKUP($A361,DSSV!$A$7:$R$65536,IN_DTK!G$5,0))=FALSE,VLOOKUP($A361,DSSV!$A$7:$R$65536,IN_DTK!G$5,0),"")</f>
        <v/>
      </c>
      <c r="H361" s="245">
        <f>IF(ISNA(VLOOKUP($A361,DSSV!$A$7:$R$65536,IN_DTK!H$5,0))=FALSE,IF(H$8&lt;&gt;0,VLOOKUP($A361,DSSV!$A$7:$R$65536,IN_DTK!H$5,0),""),"")</f>
        <v>0</v>
      </c>
      <c r="I361" s="245">
        <f>IF(ISNA(VLOOKUP($A361,DSSV!$A$7:$R$65536,IN_DTK!I$5,0))=FALSE,IF(I$8&lt;&gt;0,VLOOKUP($A361,DSSV!$A$7:$R$65536,IN_DTK!I$5,0),""),"")</f>
        <v>0</v>
      </c>
      <c r="J361" s="245">
        <f>IF(ISNA(VLOOKUP($A361,DSSV!$A$7:$R$65536,IN_DTK!J$5,0))=FALSE,IF(J$8&lt;&gt;0,VLOOKUP($A361,DSSV!$A$7:$R$65536,IN_DTK!J$5,0),""),"")</f>
        <v>0</v>
      </c>
      <c r="K361" s="245">
        <f>IF(ISNA(VLOOKUP($A361,DSSV!$A$7:$R$65536,IN_DTK!K$5,0))=FALSE,IF(K$8&lt;&gt;0,VLOOKUP($A361,DSSV!$A$7:$R$65536,IN_DTK!K$5,0),""),"")</f>
        <v>0</v>
      </c>
      <c r="L361" s="245">
        <f>IF(ISNA(VLOOKUP($A361,DSSV!$A$7:$R$65536,IN_DTK!L$5,0))=FALSE,IF(L$8&lt;&gt;0,VLOOKUP($A361,DSSV!$A$7:$R$65536,IN_DTK!L$5,0),""),"")</f>
        <v>0</v>
      </c>
      <c r="M361" s="245">
        <f>IF(ISNA(VLOOKUP($A361,DSSV!$A$7:$R$65536,IN_DTK!M$5,0))=FALSE,IF(M$8&lt;&gt;0,VLOOKUP($A361,DSSV!$A$7:$R$65536,IN_DTK!M$5,0),""),"")</f>
        <v>0</v>
      </c>
      <c r="N361" s="245">
        <f>IF(ISNA(VLOOKUP($A361,DSSV!$A$7:$R$65536,IN_DTK!N$5,0))=FALSE,IF(N$8&lt;&gt;0,VLOOKUP($A361,DSSV!$A$7:$R$65536,IN_DTK!N$5,0),""),"")</f>
        <v>0</v>
      </c>
      <c r="O361" s="245">
        <f>IF(ISNA(VLOOKUP($A361,DSSV!$A$7:$R$65536,IN_DTK!O$5,0))=FALSE,IF(O$8&lt;&gt;0,VLOOKUP($A361,DSSV!$A$7:$R$65536,IN_DTK!O$5,0),""),"")</f>
        <v>0</v>
      </c>
      <c r="P361" s="245">
        <f>IF(ISNA(VLOOKUP($A361,DSSV!$A$7:$R$65536,IN_DTK!P$5,0))=FALSE,IF(P$8&lt;&gt;0,VLOOKUP($A361,DSSV!$A$7:$R$65536,IN_DTK!P$5,0),""),"")</f>
        <v>0</v>
      </c>
      <c r="Q361" s="246">
        <f>IF(ISNA(VLOOKUP($A361,DSSV!$A$7:$R$65536,IN_DTK!Q$5,0))=FALSE,VLOOKUP($A361,DSSV!$A$7:$R$65536,IN_DTK!Q$5,0),"")</f>
        <v>0</v>
      </c>
      <c r="R361" s="237" t="str">
        <f>IF(ISNA(VLOOKUP($A361,DSSV!$A$7:$R$65536,IN_DTK!R$5,0))=FALSE,VLOOKUP($A361,DSSV!$A$7:$R$65536,IN_DTK!R$5,0),"")</f>
        <v>Không</v>
      </c>
      <c r="S361" s="247" t="str">
        <f>IF(ISNA(VLOOKUP($A361,DSSV!$A$7:$R$65536,IN_DTK!S$5,0))=FALSE,VLOOKUP($A361,DSSV!$A$7:$R$65536,IN_DTK!S$5,0),"")</f>
        <v/>
      </c>
    </row>
    <row r="362" spans="1:19" s="213" customFormat="1" ht="20.25" customHeight="1">
      <c r="A362" s="211">
        <v>354</v>
      </c>
      <c r="B362" s="240">
        <f>--SUBTOTAL(2,C$6:C362)</f>
        <v>354</v>
      </c>
      <c r="C362" s="214">
        <f>IF(ISNA(VLOOKUP($A362,DSSV!$A$7:$R$65536,IN_DTK!C$5,0))=FALSE,VLOOKUP($A362,DSSV!$A$7:$R$65536,IN_DTK!C$5,0),"")</f>
        <v>0</v>
      </c>
      <c r="D362" s="243" t="str">
        <f>IF(ISNA(VLOOKUP($A362,DSSV!$A$7:$R$65536,IN_DTK!D$5,0))=FALSE,VLOOKUP($A362,DSSV!$A$7:$R$65536,IN_DTK!D$5,0),"")</f>
        <v/>
      </c>
      <c r="E362" s="244" t="str">
        <f>IF(ISNA(VLOOKUP($A362,DSSV!$A$7:$R$65536,IN_DTK!E$5,0))=FALSE,VLOOKUP($A362,DSSV!$A$7:$R$65536,IN_DTK!E$5,0),"")</f>
        <v/>
      </c>
      <c r="F362" s="249" t="str">
        <f>IF(ISNA(VLOOKUP($A362,DSSV!$A$7:$R$65536,IN_DTK!F$5,0))=FALSE,VLOOKUP($A362,DSSV!$A$7:$R$65536,IN_DTK!F$5,0),"")</f>
        <v/>
      </c>
      <c r="G362" s="249" t="str">
        <f>IF(ISNA(VLOOKUP($A362,DSSV!$A$7:$R$65536,IN_DTK!G$5,0))=FALSE,VLOOKUP($A362,DSSV!$A$7:$R$65536,IN_DTK!G$5,0),"")</f>
        <v/>
      </c>
      <c r="H362" s="245">
        <f>IF(ISNA(VLOOKUP($A362,DSSV!$A$7:$R$65536,IN_DTK!H$5,0))=FALSE,IF(H$8&lt;&gt;0,VLOOKUP($A362,DSSV!$A$7:$R$65536,IN_DTK!H$5,0),""),"")</f>
        <v>0</v>
      </c>
      <c r="I362" s="245">
        <f>IF(ISNA(VLOOKUP($A362,DSSV!$A$7:$R$65536,IN_DTK!I$5,0))=FALSE,IF(I$8&lt;&gt;0,VLOOKUP($A362,DSSV!$A$7:$R$65536,IN_DTK!I$5,0),""),"")</f>
        <v>0</v>
      </c>
      <c r="J362" s="245">
        <f>IF(ISNA(VLOOKUP($A362,DSSV!$A$7:$R$65536,IN_DTK!J$5,0))=FALSE,IF(J$8&lt;&gt;0,VLOOKUP($A362,DSSV!$A$7:$R$65536,IN_DTK!J$5,0),""),"")</f>
        <v>0</v>
      </c>
      <c r="K362" s="245">
        <f>IF(ISNA(VLOOKUP($A362,DSSV!$A$7:$R$65536,IN_DTK!K$5,0))=FALSE,IF(K$8&lt;&gt;0,VLOOKUP($A362,DSSV!$A$7:$R$65536,IN_DTK!K$5,0),""),"")</f>
        <v>0</v>
      </c>
      <c r="L362" s="245">
        <f>IF(ISNA(VLOOKUP($A362,DSSV!$A$7:$R$65536,IN_DTK!L$5,0))=FALSE,IF(L$8&lt;&gt;0,VLOOKUP($A362,DSSV!$A$7:$R$65536,IN_DTK!L$5,0),""),"")</f>
        <v>0</v>
      </c>
      <c r="M362" s="245">
        <f>IF(ISNA(VLOOKUP($A362,DSSV!$A$7:$R$65536,IN_DTK!M$5,0))=FALSE,IF(M$8&lt;&gt;0,VLOOKUP($A362,DSSV!$A$7:$R$65536,IN_DTK!M$5,0),""),"")</f>
        <v>0</v>
      </c>
      <c r="N362" s="245">
        <f>IF(ISNA(VLOOKUP($A362,DSSV!$A$7:$R$65536,IN_DTK!N$5,0))=FALSE,IF(N$8&lt;&gt;0,VLOOKUP($A362,DSSV!$A$7:$R$65536,IN_DTK!N$5,0),""),"")</f>
        <v>0</v>
      </c>
      <c r="O362" s="245">
        <f>IF(ISNA(VLOOKUP($A362,DSSV!$A$7:$R$65536,IN_DTK!O$5,0))=FALSE,IF(O$8&lt;&gt;0,VLOOKUP($A362,DSSV!$A$7:$R$65536,IN_DTK!O$5,0),""),"")</f>
        <v>0</v>
      </c>
      <c r="P362" s="245">
        <f>IF(ISNA(VLOOKUP($A362,DSSV!$A$7:$R$65536,IN_DTK!P$5,0))=FALSE,IF(P$8&lt;&gt;0,VLOOKUP($A362,DSSV!$A$7:$R$65536,IN_DTK!P$5,0),""),"")</f>
        <v>0</v>
      </c>
      <c r="Q362" s="246">
        <f>IF(ISNA(VLOOKUP($A362,DSSV!$A$7:$R$65536,IN_DTK!Q$5,0))=FALSE,VLOOKUP($A362,DSSV!$A$7:$R$65536,IN_DTK!Q$5,0),"")</f>
        <v>0</v>
      </c>
      <c r="R362" s="237" t="str">
        <f>IF(ISNA(VLOOKUP($A362,DSSV!$A$7:$R$65536,IN_DTK!R$5,0))=FALSE,VLOOKUP($A362,DSSV!$A$7:$R$65536,IN_DTK!R$5,0),"")</f>
        <v>Không</v>
      </c>
      <c r="S362" s="247" t="str">
        <f>IF(ISNA(VLOOKUP($A362,DSSV!$A$7:$R$65536,IN_DTK!S$5,0))=FALSE,VLOOKUP($A362,DSSV!$A$7:$R$65536,IN_DTK!S$5,0),"")</f>
        <v/>
      </c>
    </row>
    <row r="363" spans="1:19" s="213" customFormat="1" ht="20.25" customHeight="1">
      <c r="A363" s="211">
        <v>355</v>
      </c>
      <c r="B363" s="240">
        <f>--SUBTOTAL(2,C$6:C363)</f>
        <v>355</v>
      </c>
      <c r="C363" s="214">
        <f>IF(ISNA(VLOOKUP($A363,DSSV!$A$7:$R$65536,IN_DTK!C$5,0))=FALSE,VLOOKUP($A363,DSSV!$A$7:$R$65536,IN_DTK!C$5,0),"")</f>
        <v>0</v>
      </c>
      <c r="D363" s="243" t="str">
        <f>IF(ISNA(VLOOKUP($A363,DSSV!$A$7:$R$65536,IN_DTK!D$5,0))=FALSE,VLOOKUP($A363,DSSV!$A$7:$R$65536,IN_DTK!D$5,0),"")</f>
        <v/>
      </c>
      <c r="E363" s="244" t="str">
        <f>IF(ISNA(VLOOKUP($A363,DSSV!$A$7:$R$65536,IN_DTK!E$5,0))=FALSE,VLOOKUP($A363,DSSV!$A$7:$R$65536,IN_DTK!E$5,0),"")</f>
        <v/>
      </c>
      <c r="F363" s="249" t="str">
        <f>IF(ISNA(VLOOKUP($A363,DSSV!$A$7:$R$65536,IN_DTK!F$5,0))=FALSE,VLOOKUP($A363,DSSV!$A$7:$R$65536,IN_DTK!F$5,0),"")</f>
        <v/>
      </c>
      <c r="G363" s="249" t="str">
        <f>IF(ISNA(VLOOKUP($A363,DSSV!$A$7:$R$65536,IN_DTK!G$5,0))=FALSE,VLOOKUP($A363,DSSV!$A$7:$R$65536,IN_DTK!G$5,0),"")</f>
        <v/>
      </c>
      <c r="H363" s="245">
        <f>IF(ISNA(VLOOKUP($A363,DSSV!$A$7:$R$65536,IN_DTK!H$5,0))=FALSE,IF(H$8&lt;&gt;0,VLOOKUP($A363,DSSV!$A$7:$R$65536,IN_DTK!H$5,0),""),"")</f>
        <v>0</v>
      </c>
      <c r="I363" s="245">
        <f>IF(ISNA(VLOOKUP($A363,DSSV!$A$7:$R$65536,IN_DTK!I$5,0))=FALSE,IF(I$8&lt;&gt;0,VLOOKUP($A363,DSSV!$A$7:$R$65536,IN_DTK!I$5,0),""),"")</f>
        <v>0</v>
      </c>
      <c r="J363" s="245">
        <f>IF(ISNA(VLOOKUP($A363,DSSV!$A$7:$R$65536,IN_DTK!J$5,0))=FALSE,IF(J$8&lt;&gt;0,VLOOKUP($A363,DSSV!$A$7:$R$65536,IN_DTK!J$5,0),""),"")</f>
        <v>0</v>
      </c>
      <c r="K363" s="245">
        <f>IF(ISNA(VLOOKUP($A363,DSSV!$A$7:$R$65536,IN_DTK!K$5,0))=FALSE,IF(K$8&lt;&gt;0,VLOOKUP($A363,DSSV!$A$7:$R$65536,IN_DTK!K$5,0),""),"")</f>
        <v>0</v>
      </c>
      <c r="L363" s="245">
        <f>IF(ISNA(VLOOKUP($A363,DSSV!$A$7:$R$65536,IN_DTK!L$5,0))=FALSE,IF(L$8&lt;&gt;0,VLOOKUP($A363,DSSV!$A$7:$R$65536,IN_DTK!L$5,0),""),"")</f>
        <v>0</v>
      </c>
      <c r="M363" s="245">
        <f>IF(ISNA(VLOOKUP($A363,DSSV!$A$7:$R$65536,IN_DTK!M$5,0))=FALSE,IF(M$8&lt;&gt;0,VLOOKUP($A363,DSSV!$A$7:$R$65536,IN_DTK!M$5,0),""),"")</f>
        <v>0</v>
      </c>
      <c r="N363" s="245">
        <f>IF(ISNA(VLOOKUP($A363,DSSV!$A$7:$R$65536,IN_DTK!N$5,0))=FALSE,IF(N$8&lt;&gt;0,VLOOKUP($A363,DSSV!$A$7:$R$65536,IN_DTK!N$5,0),""),"")</f>
        <v>0</v>
      </c>
      <c r="O363" s="245">
        <f>IF(ISNA(VLOOKUP($A363,DSSV!$A$7:$R$65536,IN_DTK!O$5,0))=FALSE,IF(O$8&lt;&gt;0,VLOOKUP($A363,DSSV!$A$7:$R$65536,IN_DTK!O$5,0),""),"")</f>
        <v>0</v>
      </c>
      <c r="P363" s="245">
        <f>IF(ISNA(VLOOKUP($A363,DSSV!$A$7:$R$65536,IN_DTK!P$5,0))=FALSE,IF(P$8&lt;&gt;0,VLOOKUP($A363,DSSV!$A$7:$R$65536,IN_DTK!P$5,0),""),"")</f>
        <v>0</v>
      </c>
      <c r="Q363" s="246">
        <f>IF(ISNA(VLOOKUP($A363,DSSV!$A$7:$R$65536,IN_DTK!Q$5,0))=FALSE,VLOOKUP($A363,DSSV!$A$7:$R$65536,IN_DTK!Q$5,0),"")</f>
        <v>0</v>
      </c>
      <c r="R363" s="237" t="str">
        <f>IF(ISNA(VLOOKUP($A363,DSSV!$A$7:$R$65536,IN_DTK!R$5,0))=FALSE,VLOOKUP($A363,DSSV!$A$7:$R$65536,IN_DTK!R$5,0),"")</f>
        <v>Không</v>
      </c>
      <c r="S363" s="247" t="str">
        <f>IF(ISNA(VLOOKUP($A363,DSSV!$A$7:$R$65536,IN_DTK!S$5,0))=FALSE,VLOOKUP($A363,DSSV!$A$7:$R$65536,IN_DTK!S$5,0),"")</f>
        <v/>
      </c>
    </row>
    <row r="364" spans="1:19" s="213" customFormat="1" ht="20.25" customHeight="1">
      <c r="A364" s="211">
        <v>356</v>
      </c>
      <c r="B364" s="240">
        <f>--SUBTOTAL(2,C$6:C364)</f>
        <v>356</v>
      </c>
      <c r="C364" s="214">
        <f>IF(ISNA(VLOOKUP($A364,DSSV!$A$7:$R$65536,IN_DTK!C$5,0))=FALSE,VLOOKUP($A364,DSSV!$A$7:$R$65536,IN_DTK!C$5,0),"")</f>
        <v>0</v>
      </c>
      <c r="D364" s="243" t="str">
        <f>IF(ISNA(VLOOKUP($A364,DSSV!$A$7:$R$65536,IN_DTK!D$5,0))=FALSE,VLOOKUP($A364,DSSV!$A$7:$R$65536,IN_DTK!D$5,0),"")</f>
        <v/>
      </c>
      <c r="E364" s="244" t="str">
        <f>IF(ISNA(VLOOKUP($A364,DSSV!$A$7:$R$65536,IN_DTK!E$5,0))=FALSE,VLOOKUP($A364,DSSV!$A$7:$R$65536,IN_DTK!E$5,0),"")</f>
        <v/>
      </c>
      <c r="F364" s="249" t="str">
        <f>IF(ISNA(VLOOKUP($A364,DSSV!$A$7:$R$65536,IN_DTK!F$5,0))=FALSE,VLOOKUP($A364,DSSV!$A$7:$R$65536,IN_DTK!F$5,0),"")</f>
        <v/>
      </c>
      <c r="G364" s="249" t="str">
        <f>IF(ISNA(VLOOKUP($A364,DSSV!$A$7:$R$65536,IN_DTK!G$5,0))=FALSE,VLOOKUP($A364,DSSV!$A$7:$R$65536,IN_DTK!G$5,0),"")</f>
        <v/>
      </c>
      <c r="H364" s="245">
        <f>IF(ISNA(VLOOKUP($A364,DSSV!$A$7:$R$65536,IN_DTK!H$5,0))=FALSE,IF(H$8&lt;&gt;0,VLOOKUP($A364,DSSV!$A$7:$R$65536,IN_DTK!H$5,0),""),"")</f>
        <v>0</v>
      </c>
      <c r="I364" s="245">
        <f>IF(ISNA(VLOOKUP($A364,DSSV!$A$7:$R$65536,IN_DTK!I$5,0))=FALSE,IF(I$8&lt;&gt;0,VLOOKUP($A364,DSSV!$A$7:$R$65536,IN_DTK!I$5,0),""),"")</f>
        <v>0</v>
      </c>
      <c r="J364" s="245">
        <f>IF(ISNA(VLOOKUP($A364,DSSV!$A$7:$R$65536,IN_DTK!J$5,0))=FALSE,IF(J$8&lt;&gt;0,VLOOKUP($A364,DSSV!$A$7:$R$65536,IN_DTK!J$5,0),""),"")</f>
        <v>0</v>
      </c>
      <c r="K364" s="245">
        <f>IF(ISNA(VLOOKUP($A364,DSSV!$A$7:$R$65536,IN_DTK!K$5,0))=FALSE,IF(K$8&lt;&gt;0,VLOOKUP($A364,DSSV!$A$7:$R$65536,IN_DTK!K$5,0),""),"")</f>
        <v>0</v>
      </c>
      <c r="L364" s="245">
        <f>IF(ISNA(VLOOKUP($A364,DSSV!$A$7:$R$65536,IN_DTK!L$5,0))=FALSE,IF(L$8&lt;&gt;0,VLOOKUP($A364,DSSV!$A$7:$R$65536,IN_DTK!L$5,0),""),"")</f>
        <v>0</v>
      </c>
      <c r="M364" s="245">
        <f>IF(ISNA(VLOOKUP($A364,DSSV!$A$7:$R$65536,IN_DTK!M$5,0))=FALSE,IF(M$8&lt;&gt;0,VLOOKUP($A364,DSSV!$A$7:$R$65536,IN_DTK!M$5,0),""),"")</f>
        <v>0</v>
      </c>
      <c r="N364" s="245">
        <f>IF(ISNA(VLOOKUP($A364,DSSV!$A$7:$R$65536,IN_DTK!N$5,0))=FALSE,IF(N$8&lt;&gt;0,VLOOKUP($A364,DSSV!$A$7:$R$65536,IN_DTK!N$5,0),""),"")</f>
        <v>0</v>
      </c>
      <c r="O364" s="245">
        <f>IF(ISNA(VLOOKUP($A364,DSSV!$A$7:$R$65536,IN_DTK!O$5,0))=FALSE,IF(O$8&lt;&gt;0,VLOOKUP($A364,DSSV!$A$7:$R$65536,IN_DTK!O$5,0),""),"")</f>
        <v>0</v>
      </c>
      <c r="P364" s="245">
        <f>IF(ISNA(VLOOKUP($A364,DSSV!$A$7:$R$65536,IN_DTK!P$5,0))=FALSE,IF(P$8&lt;&gt;0,VLOOKUP($A364,DSSV!$A$7:$R$65536,IN_DTK!P$5,0),""),"")</f>
        <v>0</v>
      </c>
      <c r="Q364" s="246">
        <f>IF(ISNA(VLOOKUP($A364,DSSV!$A$7:$R$65536,IN_DTK!Q$5,0))=FALSE,VLOOKUP($A364,DSSV!$A$7:$R$65536,IN_DTK!Q$5,0),"")</f>
        <v>0</v>
      </c>
      <c r="R364" s="237" t="str">
        <f>IF(ISNA(VLOOKUP($A364,DSSV!$A$7:$R$65536,IN_DTK!R$5,0))=FALSE,VLOOKUP($A364,DSSV!$A$7:$R$65536,IN_DTK!R$5,0),"")</f>
        <v>Không</v>
      </c>
      <c r="S364" s="247" t="str">
        <f>IF(ISNA(VLOOKUP($A364,DSSV!$A$7:$R$65536,IN_DTK!S$5,0))=FALSE,VLOOKUP($A364,DSSV!$A$7:$R$65536,IN_DTK!S$5,0),"")</f>
        <v/>
      </c>
    </row>
    <row r="365" spans="1:19" s="213" customFormat="1" ht="20.25" customHeight="1">
      <c r="A365" s="211">
        <v>357</v>
      </c>
      <c r="B365" s="240">
        <f>--SUBTOTAL(2,C$6:C365)</f>
        <v>357</v>
      </c>
      <c r="C365" s="214">
        <f>IF(ISNA(VLOOKUP($A365,DSSV!$A$7:$R$65536,IN_DTK!C$5,0))=FALSE,VLOOKUP($A365,DSSV!$A$7:$R$65536,IN_DTK!C$5,0),"")</f>
        <v>0</v>
      </c>
      <c r="D365" s="243" t="str">
        <f>IF(ISNA(VLOOKUP($A365,DSSV!$A$7:$R$65536,IN_DTK!D$5,0))=FALSE,VLOOKUP($A365,DSSV!$A$7:$R$65536,IN_DTK!D$5,0),"")</f>
        <v/>
      </c>
      <c r="E365" s="244" t="str">
        <f>IF(ISNA(VLOOKUP($A365,DSSV!$A$7:$R$65536,IN_DTK!E$5,0))=FALSE,VLOOKUP($A365,DSSV!$A$7:$R$65536,IN_DTK!E$5,0),"")</f>
        <v/>
      </c>
      <c r="F365" s="249" t="str">
        <f>IF(ISNA(VLOOKUP($A365,DSSV!$A$7:$R$65536,IN_DTK!F$5,0))=FALSE,VLOOKUP($A365,DSSV!$A$7:$R$65536,IN_DTK!F$5,0),"")</f>
        <v/>
      </c>
      <c r="G365" s="249" t="str">
        <f>IF(ISNA(VLOOKUP($A365,DSSV!$A$7:$R$65536,IN_DTK!G$5,0))=FALSE,VLOOKUP($A365,DSSV!$A$7:$R$65536,IN_DTK!G$5,0),"")</f>
        <v/>
      </c>
      <c r="H365" s="245">
        <f>IF(ISNA(VLOOKUP($A365,DSSV!$A$7:$R$65536,IN_DTK!H$5,0))=FALSE,IF(H$8&lt;&gt;0,VLOOKUP($A365,DSSV!$A$7:$R$65536,IN_DTK!H$5,0),""),"")</f>
        <v>0</v>
      </c>
      <c r="I365" s="245">
        <f>IF(ISNA(VLOOKUP($A365,DSSV!$A$7:$R$65536,IN_DTK!I$5,0))=FALSE,IF(I$8&lt;&gt;0,VLOOKUP($A365,DSSV!$A$7:$R$65536,IN_DTK!I$5,0),""),"")</f>
        <v>0</v>
      </c>
      <c r="J365" s="245">
        <f>IF(ISNA(VLOOKUP($A365,DSSV!$A$7:$R$65536,IN_DTK!J$5,0))=FALSE,IF(J$8&lt;&gt;0,VLOOKUP($A365,DSSV!$A$7:$R$65536,IN_DTK!J$5,0),""),"")</f>
        <v>0</v>
      </c>
      <c r="K365" s="245">
        <f>IF(ISNA(VLOOKUP($A365,DSSV!$A$7:$R$65536,IN_DTK!K$5,0))=FALSE,IF(K$8&lt;&gt;0,VLOOKUP($A365,DSSV!$A$7:$R$65536,IN_DTK!K$5,0),""),"")</f>
        <v>0</v>
      </c>
      <c r="L365" s="245">
        <f>IF(ISNA(VLOOKUP($A365,DSSV!$A$7:$R$65536,IN_DTK!L$5,0))=FALSE,IF(L$8&lt;&gt;0,VLOOKUP($A365,DSSV!$A$7:$R$65536,IN_DTK!L$5,0),""),"")</f>
        <v>0</v>
      </c>
      <c r="M365" s="245">
        <f>IF(ISNA(VLOOKUP($A365,DSSV!$A$7:$R$65536,IN_DTK!M$5,0))=FALSE,IF(M$8&lt;&gt;0,VLOOKUP($A365,DSSV!$A$7:$R$65536,IN_DTK!M$5,0),""),"")</f>
        <v>0</v>
      </c>
      <c r="N365" s="245">
        <f>IF(ISNA(VLOOKUP($A365,DSSV!$A$7:$R$65536,IN_DTK!N$5,0))=FALSE,IF(N$8&lt;&gt;0,VLOOKUP($A365,DSSV!$A$7:$R$65536,IN_DTK!N$5,0),""),"")</f>
        <v>0</v>
      </c>
      <c r="O365" s="245">
        <f>IF(ISNA(VLOOKUP($A365,DSSV!$A$7:$R$65536,IN_DTK!O$5,0))=FALSE,IF(O$8&lt;&gt;0,VLOOKUP($A365,DSSV!$A$7:$R$65536,IN_DTK!O$5,0),""),"")</f>
        <v>0</v>
      </c>
      <c r="P365" s="245">
        <f>IF(ISNA(VLOOKUP($A365,DSSV!$A$7:$R$65536,IN_DTK!P$5,0))=FALSE,IF(P$8&lt;&gt;0,VLOOKUP($A365,DSSV!$A$7:$R$65536,IN_DTK!P$5,0),""),"")</f>
        <v>0</v>
      </c>
      <c r="Q365" s="246">
        <f>IF(ISNA(VLOOKUP($A365,DSSV!$A$7:$R$65536,IN_DTK!Q$5,0))=FALSE,VLOOKUP($A365,DSSV!$A$7:$R$65536,IN_DTK!Q$5,0),"")</f>
        <v>0</v>
      </c>
      <c r="R365" s="237" t="str">
        <f>IF(ISNA(VLOOKUP($A365,DSSV!$A$7:$R$65536,IN_DTK!R$5,0))=FALSE,VLOOKUP($A365,DSSV!$A$7:$R$65536,IN_DTK!R$5,0),"")</f>
        <v>Không</v>
      </c>
      <c r="S365" s="247" t="str">
        <f>IF(ISNA(VLOOKUP($A365,DSSV!$A$7:$R$65536,IN_DTK!S$5,0))=FALSE,VLOOKUP($A365,DSSV!$A$7:$R$65536,IN_DTK!S$5,0),"")</f>
        <v/>
      </c>
    </row>
    <row r="366" spans="1:19" s="213" customFormat="1" ht="20.25" customHeight="1">
      <c r="A366" s="211">
        <v>358</v>
      </c>
      <c r="B366" s="240">
        <f>--SUBTOTAL(2,C$6:C366)</f>
        <v>358</v>
      </c>
      <c r="C366" s="214">
        <f>IF(ISNA(VLOOKUP($A366,DSSV!$A$7:$R$65536,IN_DTK!C$5,0))=FALSE,VLOOKUP($A366,DSSV!$A$7:$R$65536,IN_DTK!C$5,0),"")</f>
        <v>0</v>
      </c>
      <c r="D366" s="243" t="str">
        <f>IF(ISNA(VLOOKUP($A366,DSSV!$A$7:$R$65536,IN_DTK!D$5,0))=FALSE,VLOOKUP($A366,DSSV!$A$7:$R$65536,IN_DTK!D$5,0),"")</f>
        <v/>
      </c>
      <c r="E366" s="244" t="str">
        <f>IF(ISNA(VLOOKUP($A366,DSSV!$A$7:$R$65536,IN_DTK!E$5,0))=FALSE,VLOOKUP($A366,DSSV!$A$7:$R$65536,IN_DTK!E$5,0),"")</f>
        <v/>
      </c>
      <c r="F366" s="249" t="str">
        <f>IF(ISNA(VLOOKUP($A366,DSSV!$A$7:$R$65536,IN_DTK!F$5,0))=FALSE,VLOOKUP($A366,DSSV!$A$7:$R$65536,IN_DTK!F$5,0),"")</f>
        <v/>
      </c>
      <c r="G366" s="249" t="str">
        <f>IF(ISNA(VLOOKUP($A366,DSSV!$A$7:$R$65536,IN_DTK!G$5,0))=FALSE,VLOOKUP($A366,DSSV!$A$7:$R$65536,IN_DTK!G$5,0),"")</f>
        <v/>
      </c>
      <c r="H366" s="245">
        <f>IF(ISNA(VLOOKUP($A366,DSSV!$A$7:$R$65536,IN_DTK!H$5,0))=FALSE,IF(H$8&lt;&gt;0,VLOOKUP($A366,DSSV!$A$7:$R$65536,IN_DTK!H$5,0),""),"")</f>
        <v>0</v>
      </c>
      <c r="I366" s="245">
        <f>IF(ISNA(VLOOKUP($A366,DSSV!$A$7:$R$65536,IN_DTK!I$5,0))=FALSE,IF(I$8&lt;&gt;0,VLOOKUP($A366,DSSV!$A$7:$R$65536,IN_DTK!I$5,0),""),"")</f>
        <v>0</v>
      </c>
      <c r="J366" s="245">
        <f>IF(ISNA(VLOOKUP($A366,DSSV!$A$7:$R$65536,IN_DTK!J$5,0))=FALSE,IF(J$8&lt;&gt;0,VLOOKUP($A366,DSSV!$A$7:$R$65536,IN_DTK!J$5,0),""),"")</f>
        <v>0</v>
      </c>
      <c r="K366" s="245">
        <f>IF(ISNA(VLOOKUP($A366,DSSV!$A$7:$R$65536,IN_DTK!K$5,0))=FALSE,IF(K$8&lt;&gt;0,VLOOKUP($A366,DSSV!$A$7:$R$65536,IN_DTK!K$5,0),""),"")</f>
        <v>0</v>
      </c>
      <c r="L366" s="245">
        <f>IF(ISNA(VLOOKUP($A366,DSSV!$A$7:$R$65536,IN_DTK!L$5,0))=FALSE,IF(L$8&lt;&gt;0,VLOOKUP($A366,DSSV!$A$7:$R$65536,IN_DTK!L$5,0),""),"")</f>
        <v>0</v>
      </c>
      <c r="M366" s="245">
        <f>IF(ISNA(VLOOKUP($A366,DSSV!$A$7:$R$65536,IN_DTK!M$5,0))=FALSE,IF(M$8&lt;&gt;0,VLOOKUP($A366,DSSV!$A$7:$R$65536,IN_DTK!M$5,0),""),"")</f>
        <v>0</v>
      </c>
      <c r="N366" s="245">
        <f>IF(ISNA(VLOOKUP($A366,DSSV!$A$7:$R$65536,IN_DTK!N$5,0))=FALSE,IF(N$8&lt;&gt;0,VLOOKUP($A366,DSSV!$A$7:$R$65536,IN_DTK!N$5,0),""),"")</f>
        <v>0</v>
      </c>
      <c r="O366" s="245">
        <f>IF(ISNA(VLOOKUP($A366,DSSV!$A$7:$R$65536,IN_DTK!O$5,0))=FALSE,IF(O$8&lt;&gt;0,VLOOKUP($A366,DSSV!$A$7:$R$65536,IN_DTK!O$5,0),""),"")</f>
        <v>0</v>
      </c>
      <c r="P366" s="245">
        <f>IF(ISNA(VLOOKUP($A366,DSSV!$A$7:$R$65536,IN_DTK!P$5,0))=FALSE,IF(P$8&lt;&gt;0,VLOOKUP($A366,DSSV!$A$7:$R$65536,IN_DTK!P$5,0),""),"")</f>
        <v>0</v>
      </c>
      <c r="Q366" s="246">
        <f>IF(ISNA(VLOOKUP($A366,DSSV!$A$7:$R$65536,IN_DTK!Q$5,0))=FALSE,VLOOKUP($A366,DSSV!$A$7:$R$65536,IN_DTK!Q$5,0),"")</f>
        <v>0</v>
      </c>
      <c r="R366" s="237" t="str">
        <f>IF(ISNA(VLOOKUP($A366,DSSV!$A$7:$R$65536,IN_DTK!R$5,0))=FALSE,VLOOKUP($A366,DSSV!$A$7:$R$65536,IN_DTK!R$5,0),"")</f>
        <v>Không</v>
      </c>
      <c r="S366" s="247" t="str">
        <f>IF(ISNA(VLOOKUP($A366,DSSV!$A$7:$R$65536,IN_DTK!S$5,0))=FALSE,VLOOKUP($A366,DSSV!$A$7:$R$65536,IN_DTK!S$5,0),"")</f>
        <v/>
      </c>
    </row>
    <row r="367" spans="1:19" s="213" customFormat="1" ht="20.25" customHeight="1">
      <c r="A367" s="211">
        <v>359</v>
      </c>
      <c r="B367" s="240">
        <f>--SUBTOTAL(2,C$6:C367)</f>
        <v>359</v>
      </c>
      <c r="C367" s="214">
        <f>IF(ISNA(VLOOKUP($A367,DSSV!$A$7:$R$65536,IN_DTK!C$5,0))=FALSE,VLOOKUP($A367,DSSV!$A$7:$R$65536,IN_DTK!C$5,0),"")</f>
        <v>0</v>
      </c>
      <c r="D367" s="243" t="str">
        <f>IF(ISNA(VLOOKUP($A367,DSSV!$A$7:$R$65536,IN_DTK!D$5,0))=FALSE,VLOOKUP($A367,DSSV!$A$7:$R$65536,IN_DTK!D$5,0),"")</f>
        <v/>
      </c>
      <c r="E367" s="244" t="str">
        <f>IF(ISNA(VLOOKUP($A367,DSSV!$A$7:$R$65536,IN_DTK!E$5,0))=FALSE,VLOOKUP($A367,DSSV!$A$7:$R$65536,IN_DTK!E$5,0),"")</f>
        <v/>
      </c>
      <c r="F367" s="249" t="str">
        <f>IF(ISNA(VLOOKUP($A367,DSSV!$A$7:$R$65536,IN_DTK!F$5,0))=FALSE,VLOOKUP($A367,DSSV!$A$7:$R$65536,IN_DTK!F$5,0),"")</f>
        <v/>
      </c>
      <c r="G367" s="249" t="str">
        <f>IF(ISNA(VLOOKUP($A367,DSSV!$A$7:$R$65536,IN_DTK!G$5,0))=FALSE,VLOOKUP($A367,DSSV!$A$7:$R$65536,IN_DTK!G$5,0),"")</f>
        <v/>
      </c>
      <c r="H367" s="245">
        <f>IF(ISNA(VLOOKUP($A367,DSSV!$A$7:$R$65536,IN_DTK!H$5,0))=FALSE,IF(H$8&lt;&gt;0,VLOOKUP($A367,DSSV!$A$7:$R$65536,IN_DTK!H$5,0),""),"")</f>
        <v>0</v>
      </c>
      <c r="I367" s="245">
        <f>IF(ISNA(VLOOKUP($A367,DSSV!$A$7:$R$65536,IN_DTK!I$5,0))=FALSE,IF(I$8&lt;&gt;0,VLOOKUP($A367,DSSV!$A$7:$R$65536,IN_DTK!I$5,0),""),"")</f>
        <v>0</v>
      </c>
      <c r="J367" s="245">
        <f>IF(ISNA(VLOOKUP($A367,DSSV!$A$7:$R$65536,IN_DTK!J$5,0))=FALSE,IF(J$8&lt;&gt;0,VLOOKUP($A367,DSSV!$A$7:$R$65536,IN_DTK!J$5,0),""),"")</f>
        <v>0</v>
      </c>
      <c r="K367" s="245">
        <f>IF(ISNA(VLOOKUP($A367,DSSV!$A$7:$R$65536,IN_DTK!K$5,0))=FALSE,IF(K$8&lt;&gt;0,VLOOKUP($A367,DSSV!$A$7:$R$65536,IN_DTK!K$5,0),""),"")</f>
        <v>0</v>
      </c>
      <c r="L367" s="245">
        <f>IF(ISNA(VLOOKUP($A367,DSSV!$A$7:$R$65536,IN_DTK!L$5,0))=FALSE,IF(L$8&lt;&gt;0,VLOOKUP($A367,DSSV!$A$7:$R$65536,IN_DTK!L$5,0),""),"")</f>
        <v>0</v>
      </c>
      <c r="M367" s="245">
        <f>IF(ISNA(VLOOKUP($A367,DSSV!$A$7:$R$65536,IN_DTK!M$5,0))=FALSE,IF(M$8&lt;&gt;0,VLOOKUP($A367,DSSV!$A$7:$R$65536,IN_DTK!M$5,0),""),"")</f>
        <v>0</v>
      </c>
      <c r="N367" s="245">
        <f>IF(ISNA(VLOOKUP($A367,DSSV!$A$7:$R$65536,IN_DTK!N$5,0))=FALSE,IF(N$8&lt;&gt;0,VLOOKUP($A367,DSSV!$A$7:$R$65536,IN_DTK!N$5,0),""),"")</f>
        <v>0</v>
      </c>
      <c r="O367" s="245">
        <f>IF(ISNA(VLOOKUP($A367,DSSV!$A$7:$R$65536,IN_DTK!O$5,0))=FALSE,IF(O$8&lt;&gt;0,VLOOKUP($A367,DSSV!$A$7:$R$65536,IN_DTK!O$5,0),""),"")</f>
        <v>0</v>
      </c>
      <c r="P367" s="245">
        <f>IF(ISNA(VLOOKUP($A367,DSSV!$A$7:$R$65536,IN_DTK!P$5,0))=FALSE,IF(P$8&lt;&gt;0,VLOOKUP($A367,DSSV!$A$7:$R$65536,IN_DTK!P$5,0),""),"")</f>
        <v>0</v>
      </c>
      <c r="Q367" s="246">
        <f>IF(ISNA(VLOOKUP($A367,DSSV!$A$7:$R$65536,IN_DTK!Q$5,0))=FALSE,VLOOKUP($A367,DSSV!$A$7:$R$65536,IN_DTK!Q$5,0),"")</f>
        <v>0</v>
      </c>
      <c r="R367" s="237" t="str">
        <f>IF(ISNA(VLOOKUP($A367,DSSV!$A$7:$R$65536,IN_DTK!R$5,0))=FALSE,VLOOKUP($A367,DSSV!$A$7:$R$65536,IN_DTK!R$5,0),"")</f>
        <v>Không</v>
      </c>
      <c r="S367" s="247" t="str">
        <f>IF(ISNA(VLOOKUP($A367,DSSV!$A$7:$R$65536,IN_DTK!S$5,0))=FALSE,VLOOKUP($A367,DSSV!$A$7:$R$65536,IN_DTK!S$5,0),"")</f>
        <v/>
      </c>
    </row>
    <row r="368" spans="1:19" s="213" customFormat="1" ht="20.25" customHeight="1">
      <c r="A368" s="211">
        <v>360</v>
      </c>
      <c r="B368" s="240">
        <f>--SUBTOTAL(2,C$6:C368)</f>
        <v>360</v>
      </c>
      <c r="C368" s="214">
        <f>IF(ISNA(VLOOKUP($A368,DSSV!$A$7:$R$65536,IN_DTK!C$5,0))=FALSE,VLOOKUP($A368,DSSV!$A$7:$R$65536,IN_DTK!C$5,0),"")</f>
        <v>0</v>
      </c>
      <c r="D368" s="243" t="str">
        <f>IF(ISNA(VLOOKUP($A368,DSSV!$A$7:$R$65536,IN_DTK!D$5,0))=FALSE,VLOOKUP($A368,DSSV!$A$7:$R$65536,IN_DTK!D$5,0),"")</f>
        <v/>
      </c>
      <c r="E368" s="244" t="str">
        <f>IF(ISNA(VLOOKUP($A368,DSSV!$A$7:$R$65536,IN_DTK!E$5,0))=FALSE,VLOOKUP($A368,DSSV!$A$7:$R$65536,IN_DTK!E$5,0),"")</f>
        <v/>
      </c>
      <c r="F368" s="249" t="str">
        <f>IF(ISNA(VLOOKUP($A368,DSSV!$A$7:$R$65536,IN_DTK!F$5,0))=FALSE,VLOOKUP($A368,DSSV!$A$7:$R$65536,IN_DTK!F$5,0),"")</f>
        <v/>
      </c>
      <c r="G368" s="249" t="str">
        <f>IF(ISNA(VLOOKUP($A368,DSSV!$A$7:$R$65536,IN_DTK!G$5,0))=FALSE,VLOOKUP($A368,DSSV!$A$7:$R$65536,IN_DTK!G$5,0),"")</f>
        <v/>
      </c>
      <c r="H368" s="245">
        <f>IF(ISNA(VLOOKUP($A368,DSSV!$A$7:$R$65536,IN_DTK!H$5,0))=FALSE,IF(H$8&lt;&gt;0,VLOOKUP($A368,DSSV!$A$7:$R$65536,IN_DTK!H$5,0),""),"")</f>
        <v>0</v>
      </c>
      <c r="I368" s="245">
        <f>IF(ISNA(VLOOKUP($A368,DSSV!$A$7:$R$65536,IN_DTK!I$5,0))=FALSE,IF(I$8&lt;&gt;0,VLOOKUP($A368,DSSV!$A$7:$R$65536,IN_DTK!I$5,0),""),"")</f>
        <v>0</v>
      </c>
      <c r="J368" s="245">
        <f>IF(ISNA(VLOOKUP($A368,DSSV!$A$7:$R$65536,IN_DTK!J$5,0))=FALSE,IF(J$8&lt;&gt;0,VLOOKUP($A368,DSSV!$A$7:$R$65536,IN_DTK!J$5,0),""),"")</f>
        <v>0</v>
      </c>
      <c r="K368" s="245">
        <f>IF(ISNA(VLOOKUP($A368,DSSV!$A$7:$R$65536,IN_DTK!K$5,0))=FALSE,IF(K$8&lt;&gt;0,VLOOKUP($A368,DSSV!$A$7:$R$65536,IN_DTK!K$5,0),""),"")</f>
        <v>0</v>
      </c>
      <c r="L368" s="245">
        <f>IF(ISNA(VLOOKUP($A368,DSSV!$A$7:$R$65536,IN_DTK!L$5,0))=FALSE,IF(L$8&lt;&gt;0,VLOOKUP($A368,DSSV!$A$7:$R$65536,IN_DTK!L$5,0),""),"")</f>
        <v>0</v>
      </c>
      <c r="M368" s="245">
        <f>IF(ISNA(VLOOKUP($A368,DSSV!$A$7:$R$65536,IN_DTK!M$5,0))=FALSE,IF(M$8&lt;&gt;0,VLOOKUP($A368,DSSV!$A$7:$R$65536,IN_DTK!M$5,0),""),"")</f>
        <v>0</v>
      </c>
      <c r="N368" s="245">
        <f>IF(ISNA(VLOOKUP($A368,DSSV!$A$7:$R$65536,IN_DTK!N$5,0))=FALSE,IF(N$8&lt;&gt;0,VLOOKUP($A368,DSSV!$A$7:$R$65536,IN_DTK!N$5,0),""),"")</f>
        <v>0</v>
      </c>
      <c r="O368" s="245">
        <f>IF(ISNA(VLOOKUP($A368,DSSV!$A$7:$R$65536,IN_DTK!O$5,0))=FALSE,IF(O$8&lt;&gt;0,VLOOKUP($A368,DSSV!$A$7:$R$65536,IN_DTK!O$5,0),""),"")</f>
        <v>0</v>
      </c>
      <c r="P368" s="245">
        <f>IF(ISNA(VLOOKUP($A368,DSSV!$A$7:$R$65536,IN_DTK!P$5,0))=FALSE,IF(P$8&lt;&gt;0,VLOOKUP($A368,DSSV!$A$7:$R$65536,IN_DTK!P$5,0),""),"")</f>
        <v>0</v>
      </c>
      <c r="Q368" s="246">
        <f>IF(ISNA(VLOOKUP($A368,DSSV!$A$7:$R$65536,IN_DTK!Q$5,0))=FALSE,VLOOKUP($A368,DSSV!$A$7:$R$65536,IN_DTK!Q$5,0),"")</f>
        <v>0</v>
      </c>
      <c r="R368" s="237" t="str">
        <f>IF(ISNA(VLOOKUP($A368,DSSV!$A$7:$R$65536,IN_DTK!R$5,0))=FALSE,VLOOKUP($A368,DSSV!$A$7:$R$65536,IN_DTK!R$5,0),"")</f>
        <v>Không</v>
      </c>
      <c r="S368" s="247" t="str">
        <f>IF(ISNA(VLOOKUP($A368,DSSV!$A$7:$R$65536,IN_DTK!S$5,0))=FALSE,VLOOKUP($A368,DSSV!$A$7:$R$65536,IN_DTK!S$5,0),"")</f>
        <v/>
      </c>
    </row>
    <row r="369" spans="1:19" s="213" customFormat="1" ht="20.25" customHeight="1">
      <c r="A369" s="211">
        <v>361</v>
      </c>
      <c r="B369" s="240">
        <f>--SUBTOTAL(2,C$6:C369)</f>
        <v>361</v>
      </c>
      <c r="C369" s="214">
        <f>IF(ISNA(VLOOKUP($A369,DSSV!$A$7:$R$65536,IN_DTK!C$5,0))=FALSE,VLOOKUP($A369,DSSV!$A$7:$R$65536,IN_DTK!C$5,0),"")</f>
        <v>0</v>
      </c>
      <c r="D369" s="243" t="str">
        <f>IF(ISNA(VLOOKUP($A369,DSSV!$A$7:$R$65536,IN_DTK!D$5,0))=FALSE,VLOOKUP($A369,DSSV!$A$7:$R$65536,IN_DTK!D$5,0),"")</f>
        <v/>
      </c>
      <c r="E369" s="244" t="str">
        <f>IF(ISNA(VLOOKUP($A369,DSSV!$A$7:$R$65536,IN_DTK!E$5,0))=FALSE,VLOOKUP($A369,DSSV!$A$7:$R$65536,IN_DTK!E$5,0),"")</f>
        <v/>
      </c>
      <c r="F369" s="249" t="str">
        <f>IF(ISNA(VLOOKUP($A369,DSSV!$A$7:$R$65536,IN_DTK!F$5,0))=FALSE,VLOOKUP($A369,DSSV!$A$7:$R$65536,IN_DTK!F$5,0),"")</f>
        <v/>
      </c>
      <c r="G369" s="249" t="str">
        <f>IF(ISNA(VLOOKUP($A369,DSSV!$A$7:$R$65536,IN_DTK!G$5,0))=FALSE,VLOOKUP($A369,DSSV!$A$7:$R$65536,IN_DTK!G$5,0),"")</f>
        <v/>
      </c>
      <c r="H369" s="245">
        <f>IF(ISNA(VLOOKUP($A369,DSSV!$A$7:$R$65536,IN_DTK!H$5,0))=FALSE,IF(H$8&lt;&gt;0,VLOOKUP($A369,DSSV!$A$7:$R$65536,IN_DTK!H$5,0),""),"")</f>
        <v>0</v>
      </c>
      <c r="I369" s="245">
        <f>IF(ISNA(VLOOKUP($A369,DSSV!$A$7:$R$65536,IN_DTK!I$5,0))=FALSE,IF(I$8&lt;&gt;0,VLOOKUP($A369,DSSV!$A$7:$R$65536,IN_DTK!I$5,0),""),"")</f>
        <v>0</v>
      </c>
      <c r="J369" s="245">
        <f>IF(ISNA(VLOOKUP($A369,DSSV!$A$7:$R$65536,IN_DTK!J$5,0))=FALSE,IF(J$8&lt;&gt;0,VLOOKUP($A369,DSSV!$A$7:$R$65536,IN_DTK!J$5,0),""),"")</f>
        <v>0</v>
      </c>
      <c r="K369" s="245">
        <f>IF(ISNA(VLOOKUP($A369,DSSV!$A$7:$R$65536,IN_DTK!K$5,0))=FALSE,IF(K$8&lt;&gt;0,VLOOKUP($A369,DSSV!$A$7:$R$65536,IN_DTK!K$5,0),""),"")</f>
        <v>0</v>
      </c>
      <c r="L369" s="245">
        <f>IF(ISNA(VLOOKUP($A369,DSSV!$A$7:$R$65536,IN_DTK!L$5,0))=FALSE,IF(L$8&lt;&gt;0,VLOOKUP($A369,DSSV!$A$7:$R$65536,IN_DTK!L$5,0),""),"")</f>
        <v>0</v>
      </c>
      <c r="M369" s="245">
        <f>IF(ISNA(VLOOKUP($A369,DSSV!$A$7:$R$65536,IN_DTK!M$5,0))=FALSE,IF(M$8&lt;&gt;0,VLOOKUP($A369,DSSV!$A$7:$R$65536,IN_DTK!M$5,0),""),"")</f>
        <v>0</v>
      </c>
      <c r="N369" s="245">
        <f>IF(ISNA(VLOOKUP($A369,DSSV!$A$7:$R$65536,IN_DTK!N$5,0))=FALSE,IF(N$8&lt;&gt;0,VLOOKUP($A369,DSSV!$A$7:$R$65536,IN_DTK!N$5,0),""),"")</f>
        <v>0</v>
      </c>
      <c r="O369" s="245">
        <f>IF(ISNA(VLOOKUP($A369,DSSV!$A$7:$R$65536,IN_DTK!O$5,0))=FALSE,IF(O$8&lt;&gt;0,VLOOKUP($A369,DSSV!$A$7:$R$65536,IN_DTK!O$5,0),""),"")</f>
        <v>0</v>
      </c>
      <c r="P369" s="245">
        <f>IF(ISNA(VLOOKUP($A369,DSSV!$A$7:$R$65536,IN_DTK!P$5,0))=FALSE,IF(P$8&lt;&gt;0,VLOOKUP($A369,DSSV!$A$7:$R$65536,IN_DTK!P$5,0),""),"")</f>
        <v>0</v>
      </c>
      <c r="Q369" s="246">
        <f>IF(ISNA(VLOOKUP($A369,DSSV!$A$7:$R$65536,IN_DTK!Q$5,0))=FALSE,VLOOKUP($A369,DSSV!$A$7:$R$65536,IN_DTK!Q$5,0),"")</f>
        <v>0</v>
      </c>
      <c r="R369" s="237" t="str">
        <f>IF(ISNA(VLOOKUP($A369,DSSV!$A$7:$R$65536,IN_DTK!R$5,0))=FALSE,VLOOKUP($A369,DSSV!$A$7:$R$65536,IN_DTK!R$5,0),"")</f>
        <v>Không</v>
      </c>
      <c r="S369" s="247" t="str">
        <f>IF(ISNA(VLOOKUP($A369,DSSV!$A$7:$R$65536,IN_DTK!S$5,0))=FALSE,VLOOKUP($A369,DSSV!$A$7:$R$65536,IN_DTK!S$5,0),"")</f>
        <v/>
      </c>
    </row>
    <row r="370" spans="1:19" s="213" customFormat="1" ht="20.25" customHeight="1">
      <c r="A370" s="211">
        <v>362</v>
      </c>
      <c r="B370" s="240">
        <f>--SUBTOTAL(2,C$6:C370)</f>
        <v>362</v>
      </c>
      <c r="C370" s="214">
        <f>IF(ISNA(VLOOKUP($A370,DSSV!$A$7:$R$65536,IN_DTK!C$5,0))=FALSE,VLOOKUP($A370,DSSV!$A$7:$R$65536,IN_DTK!C$5,0),"")</f>
        <v>0</v>
      </c>
      <c r="D370" s="243" t="str">
        <f>IF(ISNA(VLOOKUP($A370,DSSV!$A$7:$R$65536,IN_DTK!D$5,0))=FALSE,VLOOKUP($A370,DSSV!$A$7:$R$65536,IN_DTK!D$5,0),"")</f>
        <v/>
      </c>
      <c r="E370" s="244" t="str">
        <f>IF(ISNA(VLOOKUP($A370,DSSV!$A$7:$R$65536,IN_DTK!E$5,0))=FALSE,VLOOKUP($A370,DSSV!$A$7:$R$65536,IN_DTK!E$5,0),"")</f>
        <v/>
      </c>
      <c r="F370" s="249" t="str">
        <f>IF(ISNA(VLOOKUP($A370,DSSV!$A$7:$R$65536,IN_DTK!F$5,0))=FALSE,VLOOKUP($A370,DSSV!$A$7:$R$65536,IN_DTK!F$5,0),"")</f>
        <v/>
      </c>
      <c r="G370" s="249" t="str">
        <f>IF(ISNA(VLOOKUP($A370,DSSV!$A$7:$R$65536,IN_DTK!G$5,0))=FALSE,VLOOKUP($A370,DSSV!$A$7:$R$65536,IN_DTK!G$5,0),"")</f>
        <v/>
      </c>
      <c r="H370" s="245">
        <f>IF(ISNA(VLOOKUP($A370,DSSV!$A$7:$R$65536,IN_DTK!H$5,0))=FALSE,IF(H$8&lt;&gt;0,VLOOKUP($A370,DSSV!$A$7:$R$65536,IN_DTK!H$5,0),""),"")</f>
        <v>0</v>
      </c>
      <c r="I370" s="245">
        <f>IF(ISNA(VLOOKUP($A370,DSSV!$A$7:$R$65536,IN_DTK!I$5,0))=FALSE,IF(I$8&lt;&gt;0,VLOOKUP($A370,DSSV!$A$7:$R$65536,IN_DTK!I$5,0),""),"")</f>
        <v>0</v>
      </c>
      <c r="J370" s="245">
        <f>IF(ISNA(VLOOKUP($A370,DSSV!$A$7:$R$65536,IN_DTK!J$5,0))=FALSE,IF(J$8&lt;&gt;0,VLOOKUP($A370,DSSV!$A$7:$R$65536,IN_DTK!J$5,0),""),"")</f>
        <v>0</v>
      </c>
      <c r="K370" s="245">
        <f>IF(ISNA(VLOOKUP($A370,DSSV!$A$7:$R$65536,IN_DTK!K$5,0))=FALSE,IF(K$8&lt;&gt;0,VLOOKUP($A370,DSSV!$A$7:$R$65536,IN_DTK!K$5,0),""),"")</f>
        <v>0</v>
      </c>
      <c r="L370" s="245">
        <f>IF(ISNA(VLOOKUP($A370,DSSV!$A$7:$R$65536,IN_DTK!L$5,0))=FALSE,IF(L$8&lt;&gt;0,VLOOKUP($A370,DSSV!$A$7:$R$65536,IN_DTK!L$5,0),""),"")</f>
        <v>0</v>
      </c>
      <c r="M370" s="245">
        <f>IF(ISNA(VLOOKUP($A370,DSSV!$A$7:$R$65536,IN_DTK!M$5,0))=FALSE,IF(M$8&lt;&gt;0,VLOOKUP($A370,DSSV!$A$7:$R$65536,IN_DTK!M$5,0),""),"")</f>
        <v>0</v>
      </c>
      <c r="N370" s="245">
        <f>IF(ISNA(VLOOKUP($A370,DSSV!$A$7:$R$65536,IN_DTK!N$5,0))=FALSE,IF(N$8&lt;&gt;0,VLOOKUP($A370,DSSV!$A$7:$R$65536,IN_DTK!N$5,0),""),"")</f>
        <v>0</v>
      </c>
      <c r="O370" s="245">
        <f>IF(ISNA(VLOOKUP($A370,DSSV!$A$7:$R$65536,IN_DTK!O$5,0))=FALSE,IF(O$8&lt;&gt;0,VLOOKUP($A370,DSSV!$A$7:$R$65536,IN_DTK!O$5,0),""),"")</f>
        <v>0</v>
      </c>
      <c r="P370" s="245">
        <f>IF(ISNA(VLOOKUP($A370,DSSV!$A$7:$R$65536,IN_DTK!P$5,0))=FALSE,IF(P$8&lt;&gt;0,VLOOKUP($A370,DSSV!$A$7:$R$65536,IN_DTK!P$5,0),""),"")</f>
        <v>0</v>
      </c>
      <c r="Q370" s="246">
        <f>IF(ISNA(VLOOKUP($A370,DSSV!$A$7:$R$65536,IN_DTK!Q$5,0))=FALSE,VLOOKUP($A370,DSSV!$A$7:$R$65536,IN_DTK!Q$5,0),"")</f>
        <v>0</v>
      </c>
      <c r="R370" s="237" t="str">
        <f>IF(ISNA(VLOOKUP($A370,DSSV!$A$7:$R$65536,IN_DTK!R$5,0))=FALSE,VLOOKUP($A370,DSSV!$A$7:$R$65536,IN_DTK!R$5,0),"")</f>
        <v>Không</v>
      </c>
      <c r="S370" s="247" t="str">
        <f>IF(ISNA(VLOOKUP($A370,DSSV!$A$7:$R$65536,IN_DTK!S$5,0))=FALSE,VLOOKUP($A370,DSSV!$A$7:$R$65536,IN_DTK!S$5,0),"")</f>
        <v/>
      </c>
    </row>
    <row r="371" spans="1:19" s="213" customFormat="1" ht="20.25" customHeight="1">
      <c r="A371" s="211">
        <v>363</v>
      </c>
      <c r="B371" s="240">
        <f>--SUBTOTAL(2,C$6:C371)</f>
        <v>363</v>
      </c>
      <c r="C371" s="214">
        <f>IF(ISNA(VLOOKUP($A371,DSSV!$A$7:$R$65536,IN_DTK!C$5,0))=FALSE,VLOOKUP($A371,DSSV!$A$7:$R$65536,IN_DTK!C$5,0),"")</f>
        <v>0</v>
      </c>
      <c r="D371" s="243" t="str">
        <f>IF(ISNA(VLOOKUP($A371,DSSV!$A$7:$R$65536,IN_DTK!D$5,0))=FALSE,VLOOKUP($A371,DSSV!$A$7:$R$65536,IN_DTK!D$5,0),"")</f>
        <v/>
      </c>
      <c r="E371" s="244" t="str">
        <f>IF(ISNA(VLOOKUP($A371,DSSV!$A$7:$R$65536,IN_DTK!E$5,0))=FALSE,VLOOKUP($A371,DSSV!$A$7:$R$65536,IN_DTK!E$5,0),"")</f>
        <v/>
      </c>
      <c r="F371" s="249" t="str">
        <f>IF(ISNA(VLOOKUP($A371,DSSV!$A$7:$R$65536,IN_DTK!F$5,0))=FALSE,VLOOKUP($A371,DSSV!$A$7:$R$65536,IN_DTK!F$5,0),"")</f>
        <v/>
      </c>
      <c r="G371" s="249" t="str">
        <f>IF(ISNA(VLOOKUP($A371,DSSV!$A$7:$R$65536,IN_DTK!G$5,0))=FALSE,VLOOKUP($A371,DSSV!$A$7:$R$65536,IN_DTK!G$5,0),"")</f>
        <v/>
      </c>
      <c r="H371" s="245">
        <f>IF(ISNA(VLOOKUP($A371,DSSV!$A$7:$R$65536,IN_DTK!H$5,0))=FALSE,IF(H$8&lt;&gt;0,VLOOKUP($A371,DSSV!$A$7:$R$65536,IN_DTK!H$5,0),""),"")</f>
        <v>0</v>
      </c>
      <c r="I371" s="245">
        <f>IF(ISNA(VLOOKUP($A371,DSSV!$A$7:$R$65536,IN_DTK!I$5,0))=FALSE,IF(I$8&lt;&gt;0,VLOOKUP($A371,DSSV!$A$7:$R$65536,IN_DTK!I$5,0),""),"")</f>
        <v>0</v>
      </c>
      <c r="J371" s="245">
        <f>IF(ISNA(VLOOKUP($A371,DSSV!$A$7:$R$65536,IN_DTK!J$5,0))=FALSE,IF(J$8&lt;&gt;0,VLOOKUP($A371,DSSV!$A$7:$R$65536,IN_DTK!J$5,0),""),"")</f>
        <v>0</v>
      </c>
      <c r="K371" s="245">
        <f>IF(ISNA(VLOOKUP($A371,DSSV!$A$7:$R$65536,IN_DTK!K$5,0))=FALSE,IF(K$8&lt;&gt;0,VLOOKUP($A371,DSSV!$A$7:$R$65536,IN_DTK!K$5,0),""),"")</f>
        <v>0</v>
      </c>
      <c r="L371" s="245">
        <f>IF(ISNA(VLOOKUP($A371,DSSV!$A$7:$R$65536,IN_DTK!L$5,0))=FALSE,IF(L$8&lt;&gt;0,VLOOKUP($A371,DSSV!$A$7:$R$65536,IN_DTK!L$5,0),""),"")</f>
        <v>0</v>
      </c>
      <c r="M371" s="245">
        <f>IF(ISNA(VLOOKUP($A371,DSSV!$A$7:$R$65536,IN_DTK!M$5,0))=FALSE,IF(M$8&lt;&gt;0,VLOOKUP($A371,DSSV!$A$7:$R$65536,IN_DTK!M$5,0),""),"")</f>
        <v>0</v>
      </c>
      <c r="N371" s="245">
        <f>IF(ISNA(VLOOKUP($A371,DSSV!$A$7:$R$65536,IN_DTK!N$5,0))=FALSE,IF(N$8&lt;&gt;0,VLOOKUP($A371,DSSV!$A$7:$R$65536,IN_DTK!N$5,0),""),"")</f>
        <v>0</v>
      </c>
      <c r="O371" s="245">
        <f>IF(ISNA(VLOOKUP($A371,DSSV!$A$7:$R$65536,IN_DTK!O$5,0))=FALSE,IF(O$8&lt;&gt;0,VLOOKUP($A371,DSSV!$A$7:$R$65536,IN_DTK!O$5,0),""),"")</f>
        <v>0</v>
      </c>
      <c r="P371" s="245">
        <f>IF(ISNA(VLOOKUP($A371,DSSV!$A$7:$R$65536,IN_DTK!P$5,0))=FALSE,IF(P$8&lt;&gt;0,VLOOKUP($A371,DSSV!$A$7:$R$65536,IN_DTK!P$5,0),""),"")</f>
        <v>0</v>
      </c>
      <c r="Q371" s="246">
        <f>IF(ISNA(VLOOKUP($A371,DSSV!$A$7:$R$65536,IN_DTK!Q$5,0))=FALSE,VLOOKUP($A371,DSSV!$A$7:$R$65536,IN_DTK!Q$5,0),"")</f>
        <v>0</v>
      </c>
      <c r="R371" s="237" t="str">
        <f>IF(ISNA(VLOOKUP($A371,DSSV!$A$7:$R$65536,IN_DTK!R$5,0))=FALSE,VLOOKUP($A371,DSSV!$A$7:$R$65536,IN_DTK!R$5,0),"")</f>
        <v>Không</v>
      </c>
      <c r="S371" s="247" t="str">
        <f>IF(ISNA(VLOOKUP($A371,DSSV!$A$7:$R$65536,IN_DTK!S$5,0))=FALSE,VLOOKUP($A371,DSSV!$A$7:$R$65536,IN_DTK!S$5,0),"")</f>
        <v/>
      </c>
    </row>
    <row r="372" spans="1:19" s="213" customFormat="1" ht="20.25" customHeight="1">
      <c r="A372" s="211">
        <v>364</v>
      </c>
      <c r="B372" s="240">
        <f>--SUBTOTAL(2,C$6:C372)</f>
        <v>364</v>
      </c>
      <c r="C372" s="214">
        <f>IF(ISNA(VLOOKUP($A372,DSSV!$A$7:$R$65536,IN_DTK!C$5,0))=FALSE,VLOOKUP($A372,DSSV!$A$7:$R$65536,IN_DTK!C$5,0),"")</f>
        <v>0</v>
      </c>
      <c r="D372" s="243" t="str">
        <f>IF(ISNA(VLOOKUP($A372,DSSV!$A$7:$R$65536,IN_DTK!D$5,0))=FALSE,VLOOKUP($A372,DSSV!$A$7:$R$65536,IN_DTK!D$5,0),"")</f>
        <v/>
      </c>
      <c r="E372" s="244" t="str">
        <f>IF(ISNA(VLOOKUP($A372,DSSV!$A$7:$R$65536,IN_DTK!E$5,0))=FALSE,VLOOKUP($A372,DSSV!$A$7:$R$65536,IN_DTK!E$5,0),"")</f>
        <v/>
      </c>
      <c r="F372" s="249" t="str">
        <f>IF(ISNA(VLOOKUP($A372,DSSV!$A$7:$R$65536,IN_DTK!F$5,0))=FALSE,VLOOKUP($A372,DSSV!$A$7:$R$65536,IN_DTK!F$5,0),"")</f>
        <v/>
      </c>
      <c r="G372" s="249" t="str">
        <f>IF(ISNA(VLOOKUP($A372,DSSV!$A$7:$R$65536,IN_DTK!G$5,0))=FALSE,VLOOKUP($A372,DSSV!$A$7:$R$65536,IN_DTK!G$5,0),"")</f>
        <v/>
      </c>
      <c r="H372" s="245">
        <f>IF(ISNA(VLOOKUP($A372,DSSV!$A$7:$R$65536,IN_DTK!H$5,0))=FALSE,IF(H$8&lt;&gt;0,VLOOKUP($A372,DSSV!$A$7:$R$65536,IN_DTK!H$5,0),""),"")</f>
        <v>0</v>
      </c>
      <c r="I372" s="245">
        <f>IF(ISNA(VLOOKUP($A372,DSSV!$A$7:$R$65536,IN_DTK!I$5,0))=FALSE,IF(I$8&lt;&gt;0,VLOOKUP($A372,DSSV!$A$7:$R$65536,IN_DTK!I$5,0),""),"")</f>
        <v>0</v>
      </c>
      <c r="J372" s="245">
        <f>IF(ISNA(VLOOKUP($A372,DSSV!$A$7:$R$65536,IN_DTK!J$5,0))=FALSE,IF(J$8&lt;&gt;0,VLOOKUP($A372,DSSV!$A$7:$R$65536,IN_DTK!J$5,0),""),"")</f>
        <v>0</v>
      </c>
      <c r="K372" s="245">
        <f>IF(ISNA(VLOOKUP($A372,DSSV!$A$7:$R$65536,IN_DTK!K$5,0))=FALSE,IF(K$8&lt;&gt;0,VLOOKUP($A372,DSSV!$A$7:$R$65536,IN_DTK!K$5,0),""),"")</f>
        <v>0</v>
      </c>
      <c r="L372" s="245">
        <f>IF(ISNA(VLOOKUP($A372,DSSV!$A$7:$R$65536,IN_DTK!L$5,0))=FALSE,IF(L$8&lt;&gt;0,VLOOKUP($A372,DSSV!$A$7:$R$65536,IN_DTK!L$5,0),""),"")</f>
        <v>0</v>
      </c>
      <c r="M372" s="245">
        <f>IF(ISNA(VLOOKUP($A372,DSSV!$A$7:$R$65536,IN_DTK!M$5,0))=FALSE,IF(M$8&lt;&gt;0,VLOOKUP($A372,DSSV!$A$7:$R$65536,IN_DTK!M$5,0),""),"")</f>
        <v>0</v>
      </c>
      <c r="N372" s="245">
        <f>IF(ISNA(VLOOKUP($A372,DSSV!$A$7:$R$65536,IN_DTK!N$5,0))=FALSE,IF(N$8&lt;&gt;0,VLOOKUP($A372,DSSV!$A$7:$R$65536,IN_DTK!N$5,0),""),"")</f>
        <v>0</v>
      </c>
      <c r="O372" s="245">
        <f>IF(ISNA(VLOOKUP($A372,DSSV!$A$7:$R$65536,IN_DTK!O$5,0))=FALSE,IF(O$8&lt;&gt;0,VLOOKUP($A372,DSSV!$A$7:$R$65536,IN_DTK!O$5,0),""),"")</f>
        <v>0</v>
      </c>
      <c r="P372" s="245">
        <f>IF(ISNA(VLOOKUP($A372,DSSV!$A$7:$R$65536,IN_DTK!P$5,0))=FALSE,IF(P$8&lt;&gt;0,VLOOKUP($A372,DSSV!$A$7:$R$65536,IN_DTK!P$5,0),""),"")</f>
        <v>0</v>
      </c>
      <c r="Q372" s="246">
        <f>IF(ISNA(VLOOKUP($A372,DSSV!$A$7:$R$65536,IN_DTK!Q$5,0))=FALSE,VLOOKUP($A372,DSSV!$A$7:$R$65536,IN_DTK!Q$5,0),"")</f>
        <v>0</v>
      </c>
      <c r="R372" s="237" t="str">
        <f>IF(ISNA(VLOOKUP($A372,DSSV!$A$7:$R$65536,IN_DTK!R$5,0))=FALSE,VLOOKUP($A372,DSSV!$A$7:$R$65536,IN_DTK!R$5,0),"")</f>
        <v>Không</v>
      </c>
      <c r="S372" s="247" t="str">
        <f>IF(ISNA(VLOOKUP($A372,DSSV!$A$7:$R$65536,IN_DTK!S$5,0))=FALSE,VLOOKUP($A372,DSSV!$A$7:$R$65536,IN_DTK!S$5,0),"")</f>
        <v/>
      </c>
    </row>
    <row r="373" spans="1:19" s="213" customFormat="1" ht="20.25" customHeight="1">
      <c r="A373" s="211">
        <v>365</v>
      </c>
      <c r="B373" s="240">
        <f>--SUBTOTAL(2,C$6:C373)</f>
        <v>365</v>
      </c>
      <c r="C373" s="214">
        <f>IF(ISNA(VLOOKUP($A373,DSSV!$A$7:$R$65536,IN_DTK!C$5,0))=FALSE,VLOOKUP($A373,DSSV!$A$7:$R$65536,IN_DTK!C$5,0),"")</f>
        <v>0</v>
      </c>
      <c r="D373" s="243" t="str">
        <f>IF(ISNA(VLOOKUP($A373,DSSV!$A$7:$R$65536,IN_DTK!D$5,0))=FALSE,VLOOKUP($A373,DSSV!$A$7:$R$65536,IN_DTK!D$5,0),"")</f>
        <v/>
      </c>
      <c r="E373" s="244" t="str">
        <f>IF(ISNA(VLOOKUP($A373,DSSV!$A$7:$R$65536,IN_DTK!E$5,0))=FALSE,VLOOKUP($A373,DSSV!$A$7:$R$65536,IN_DTK!E$5,0),"")</f>
        <v/>
      </c>
      <c r="F373" s="249" t="str">
        <f>IF(ISNA(VLOOKUP($A373,DSSV!$A$7:$R$65536,IN_DTK!F$5,0))=FALSE,VLOOKUP($A373,DSSV!$A$7:$R$65536,IN_DTK!F$5,0),"")</f>
        <v/>
      </c>
      <c r="G373" s="249" t="str">
        <f>IF(ISNA(VLOOKUP($A373,DSSV!$A$7:$R$65536,IN_DTK!G$5,0))=FALSE,VLOOKUP($A373,DSSV!$A$7:$R$65536,IN_DTK!G$5,0),"")</f>
        <v/>
      </c>
      <c r="H373" s="245">
        <f>IF(ISNA(VLOOKUP($A373,DSSV!$A$7:$R$65536,IN_DTK!H$5,0))=FALSE,IF(H$8&lt;&gt;0,VLOOKUP($A373,DSSV!$A$7:$R$65536,IN_DTK!H$5,0),""),"")</f>
        <v>0</v>
      </c>
      <c r="I373" s="245">
        <f>IF(ISNA(VLOOKUP($A373,DSSV!$A$7:$R$65536,IN_DTK!I$5,0))=FALSE,IF(I$8&lt;&gt;0,VLOOKUP($A373,DSSV!$A$7:$R$65536,IN_DTK!I$5,0),""),"")</f>
        <v>0</v>
      </c>
      <c r="J373" s="245">
        <f>IF(ISNA(VLOOKUP($A373,DSSV!$A$7:$R$65536,IN_DTK!J$5,0))=FALSE,IF(J$8&lt;&gt;0,VLOOKUP($A373,DSSV!$A$7:$R$65536,IN_DTK!J$5,0),""),"")</f>
        <v>0</v>
      </c>
      <c r="K373" s="245">
        <f>IF(ISNA(VLOOKUP($A373,DSSV!$A$7:$R$65536,IN_DTK!K$5,0))=FALSE,IF(K$8&lt;&gt;0,VLOOKUP($A373,DSSV!$A$7:$R$65536,IN_DTK!K$5,0),""),"")</f>
        <v>0</v>
      </c>
      <c r="L373" s="245">
        <f>IF(ISNA(VLOOKUP($A373,DSSV!$A$7:$R$65536,IN_DTK!L$5,0))=FALSE,IF(L$8&lt;&gt;0,VLOOKUP($A373,DSSV!$A$7:$R$65536,IN_DTK!L$5,0),""),"")</f>
        <v>0</v>
      </c>
      <c r="M373" s="245">
        <f>IF(ISNA(VLOOKUP($A373,DSSV!$A$7:$R$65536,IN_DTK!M$5,0))=FALSE,IF(M$8&lt;&gt;0,VLOOKUP($A373,DSSV!$A$7:$R$65536,IN_DTK!M$5,0),""),"")</f>
        <v>0</v>
      </c>
      <c r="N373" s="245">
        <f>IF(ISNA(VLOOKUP($A373,DSSV!$A$7:$R$65536,IN_DTK!N$5,0))=FALSE,IF(N$8&lt;&gt;0,VLOOKUP($A373,DSSV!$A$7:$R$65536,IN_DTK!N$5,0),""),"")</f>
        <v>0</v>
      </c>
      <c r="O373" s="245">
        <f>IF(ISNA(VLOOKUP($A373,DSSV!$A$7:$R$65536,IN_DTK!O$5,0))=FALSE,IF(O$8&lt;&gt;0,VLOOKUP($A373,DSSV!$A$7:$R$65536,IN_DTK!O$5,0),""),"")</f>
        <v>0</v>
      </c>
      <c r="P373" s="245">
        <f>IF(ISNA(VLOOKUP($A373,DSSV!$A$7:$R$65536,IN_DTK!P$5,0))=FALSE,IF(P$8&lt;&gt;0,VLOOKUP($A373,DSSV!$A$7:$R$65536,IN_DTK!P$5,0),""),"")</f>
        <v>0</v>
      </c>
      <c r="Q373" s="246">
        <f>IF(ISNA(VLOOKUP($A373,DSSV!$A$7:$R$65536,IN_DTK!Q$5,0))=FALSE,VLOOKUP($A373,DSSV!$A$7:$R$65536,IN_DTK!Q$5,0),"")</f>
        <v>0</v>
      </c>
      <c r="R373" s="237" t="str">
        <f>IF(ISNA(VLOOKUP($A373,DSSV!$A$7:$R$65536,IN_DTK!R$5,0))=FALSE,VLOOKUP($A373,DSSV!$A$7:$R$65536,IN_DTK!R$5,0),"")</f>
        <v>Không</v>
      </c>
      <c r="S373" s="247" t="str">
        <f>IF(ISNA(VLOOKUP($A373,DSSV!$A$7:$R$65536,IN_DTK!S$5,0))=FALSE,VLOOKUP($A373,DSSV!$A$7:$R$65536,IN_DTK!S$5,0),"")</f>
        <v/>
      </c>
    </row>
    <row r="374" spans="1:19" s="213" customFormat="1" ht="20.25" customHeight="1">
      <c r="A374" s="211">
        <v>366</v>
      </c>
      <c r="B374" s="240">
        <f>--SUBTOTAL(2,C$6:C374)</f>
        <v>366</v>
      </c>
      <c r="C374" s="214">
        <f>IF(ISNA(VLOOKUP($A374,DSSV!$A$7:$R$65536,IN_DTK!C$5,0))=FALSE,VLOOKUP($A374,DSSV!$A$7:$R$65536,IN_DTK!C$5,0),"")</f>
        <v>0</v>
      </c>
      <c r="D374" s="243" t="str">
        <f>IF(ISNA(VLOOKUP($A374,DSSV!$A$7:$R$65536,IN_DTK!D$5,0))=FALSE,VLOOKUP($A374,DSSV!$A$7:$R$65536,IN_DTK!D$5,0),"")</f>
        <v/>
      </c>
      <c r="E374" s="244" t="str">
        <f>IF(ISNA(VLOOKUP($A374,DSSV!$A$7:$R$65536,IN_DTK!E$5,0))=FALSE,VLOOKUP($A374,DSSV!$A$7:$R$65536,IN_DTK!E$5,0),"")</f>
        <v/>
      </c>
      <c r="F374" s="249" t="str">
        <f>IF(ISNA(VLOOKUP($A374,DSSV!$A$7:$R$65536,IN_DTK!F$5,0))=FALSE,VLOOKUP($A374,DSSV!$A$7:$R$65536,IN_DTK!F$5,0),"")</f>
        <v/>
      </c>
      <c r="G374" s="249" t="str">
        <f>IF(ISNA(VLOOKUP($A374,DSSV!$A$7:$R$65536,IN_DTK!G$5,0))=FALSE,VLOOKUP($A374,DSSV!$A$7:$R$65536,IN_DTK!G$5,0),"")</f>
        <v/>
      </c>
      <c r="H374" s="245">
        <f>IF(ISNA(VLOOKUP($A374,DSSV!$A$7:$R$65536,IN_DTK!H$5,0))=FALSE,IF(H$8&lt;&gt;0,VLOOKUP($A374,DSSV!$A$7:$R$65536,IN_DTK!H$5,0),""),"")</f>
        <v>0</v>
      </c>
      <c r="I374" s="245">
        <f>IF(ISNA(VLOOKUP($A374,DSSV!$A$7:$R$65536,IN_DTK!I$5,0))=FALSE,IF(I$8&lt;&gt;0,VLOOKUP($A374,DSSV!$A$7:$R$65536,IN_DTK!I$5,0),""),"")</f>
        <v>0</v>
      </c>
      <c r="J374" s="245">
        <f>IF(ISNA(VLOOKUP($A374,DSSV!$A$7:$R$65536,IN_DTK!J$5,0))=FALSE,IF(J$8&lt;&gt;0,VLOOKUP($A374,DSSV!$A$7:$R$65536,IN_DTK!J$5,0),""),"")</f>
        <v>0</v>
      </c>
      <c r="K374" s="245">
        <f>IF(ISNA(VLOOKUP($A374,DSSV!$A$7:$R$65536,IN_DTK!K$5,0))=FALSE,IF(K$8&lt;&gt;0,VLOOKUP($A374,DSSV!$A$7:$R$65536,IN_DTK!K$5,0),""),"")</f>
        <v>0</v>
      </c>
      <c r="L374" s="245">
        <f>IF(ISNA(VLOOKUP($A374,DSSV!$A$7:$R$65536,IN_DTK!L$5,0))=FALSE,IF(L$8&lt;&gt;0,VLOOKUP($A374,DSSV!$A$7:$R$65536,IN_DTK!L$5,0),""),"")</f>
        <v>0</v>
      </c>
      <c r="M374" s="245">
        <f>IF(ISNA(VLOOKUP($A374,DSSV!$A$7:$R$65536,IN_DTK!M$5,0))=FALSE,IF(M$8&lt;&gt;0,VLOOKUP($A374,DSSV!$A$7:$R$65536,IN_DTK!M$5,0),""),"")</f>
        <v>0</v>
      </c>
      <c r="N374" s="245">
        <f>IF(ISNA(VLOOKUP($A374,DSSV!$A$7:$R$65536,IN_DTK!N$5,0))=FALSE,IF(N$8&lt;&gt;0,VLOOKUP($A374,DSSV!$A$7:$R$65536,IN_DTK!N$5,0),""),"")</f>
        <v>0</v>
      </c>
      <c r="O374" s="245">
        <f>IF(ISNA(VLOOKUP($A374,DSSV!$A$7:$R$65536,IN_DTK!O$5,0))=FALSE,IF(O$8&lt;&gt;0,VLOOKUP($A374,DSSV!$A$7:$R$65536,IN_DTK!O$5,0),""),"")</f>
        <v>0</v>
      </c>
      <c r="P374" s="245">
        <f>IF(ISNA(VLOOKUP($A374,DSSV!$A$7:$R$65536,IN_DTK!P$5,0))=FALSE,IF(P$8&lt;&gt;0,VLOOKUP($A374,DSSV!$A$7:$R$65536,IN_DTK!P$5,0),""),"")</f>
        <v>0</v>
      </c>
      <c r="Q374" s="246">
        <f>IF(ISNA(VLOOKUP($A374,DSSV!$A$7:$R$65536,IN_DTK!Q$5,0))=FALSE,VLOOKUP($A374,DSSV!$A$7:$R$65536,IN_DTK!Q$5,0),"")</f>
        <v>0</v>
      </c>
      <c r="R374" s="237" t="str">
        <f>IF(ISNA(VLOOKUP($A374,DSSV!$A$7:$R$65536,IN_DTK!R$5,0))=FALSE,VLOOKUP($A374,DSSV!$A$7:$R$65536,IN_DTK!R$5,0),"")</f>
        <v>Không</v>
      </c>
      <c r="S374" s="247" t="str">
        <f>IF(ISNA(VLOOKUP($A374,DSSV!$A$7:$R$65536,IN_DTK!S$5,0))=FALSE,VLOOKUP($A374,DSSV!$A$7:$R$65536,IN_DTK!S$5,0),"")</f>
        <v/>
      </c>
    </row>
    <row r="375" spans="1:19" s="213" customFormat="1" ht="20.25" customHeight="1">
      <c r="A375" s="211">
        <v>367</v>
      </c>
      <c r="B375" s="240">
        <f>--SUBTOTAL(2,C$6:C375)</f>
        <v>367</v>
      </c>
      <c r="C375" s="214">
        <f>IF(ISNA(VLOOKUP($A375,DSSV!$A$7:$R$65536,IN_DTK!C$5,0))=FALSE,VLOOKUP($A375,DSSV!$A$7:$R$65536,IN_DTK!C$5,0),"")</f>
        <v>0</v>
      </c>
      <c r="D375" s="243" t="str">
        <f>IF(ISNA(VLOOKUP($A375,DSSV!$A$7:$R$65536,IN_DTK!D$5,0))=FALSE,VLOOKUP($A375,DSSV!$A$7:$R$65536,IN_DTK!D$5,0),"")</f>
        <v/>
      </c>
      <c r="E375" s="244" t="str">
        <f>IF(ISNA(VLOOKUP($A375,DSSV!$A$7:$R$65536,IN_DTK!E$5,0))=FALSE,VLOOKUP($A375,DSSV!$A$7:$R$65536,IN_DTK!E$5,0),"")</f>
        <v/>
      </c>
      <c r="F375" s="249" t="str">
        <f>IF(ISNA(VLOOKUP($A375,DSSV!$A$7:$R$65536,IN_DTK!F$5,0))=FALSE,VLOOKUP($A375,DSSV!$A$7:$R$65536,IN_DTK!F$5,0),"")</f>
        <v/>
      </c>
      <c r="G375" s="249" t="str">
        <f>IF(ISNA(VLOOKUP($A375,DSSV!$A$7:$R$65536,IN_DTK!G$5,0))=FALSE,VLOOKUP($A375,DSSV!$A$7:$R$65536,IN_DTK!G$5,0),"")</f>
        <v/>
      </c>
      <c r="H375" s="245">
        <f>IF(ISNA(VLOOKUP($A375,DSSV!$A$7:$R$65536,IN_DTK!H$5,0))=FALSE,IF(H$8&lt;&gt;0,VLOOKUP($A375,DSSV!$A$7:$R$65536,IN_DTK!H$5,0),""),"")</f>
        <v>0</v>
      </c>
      <c r="I375" s="245">
        <f>IF(ISNA(VLOOKUP($A375,DSSV!$A$7:$R$65536,IN_DTK!I$5,0))=FALSE,IF(I$8&lt;&gt;0,VLOOKUP($A375,DSSV!$A$7:$R$65536,IN_DTK!I$5,0),""),"")</f>
        <v>0</v>
      </c>
      <c r="J375" s="245">
        <f>IF(ISNA(VLOOKUP($A375,DSSV!$A$7:$R$65536,IN_DTK!J$5,0))=FALSE,IF(J$8&lt;&gt;0,VLOOKUP($A375,DSSV!$A$7:$R$65536,IN_DTK!J$5,0),""),"")</f>
        <v>0</v>
      </c>
      <c r="K375" s="245">
        <f>IF(ISNA(VLOOKUP($A375,DSSV!$A$7:$R$65536,IN_DTK!K$5,0))=FALSE,IF(K$8&lt;&gt;0,VLOOKUP($A375,DSSV!$A$7:$R$65536,IN_DTK!K$5,0),""),"")</f>
        <v>0</v>
      </c>
      <c r="L375" s="245">
        <f>IF(ISNA(VLOOKUP($A375,DSSV!$A$7:$R$65536,IN_DTK!L$5,0))=FALSE,IF(L$8&lt;&gt;0,VLOOKUP($A375,DSSV!$A$7:$R$65536,IN_DTK!L$5,0),""),"")</f>
        <v>0</v>
      </c>
      <c r="M375" s="245">
        <f>IF(ISNA(VLOOKUP($A375,DSSV!$A$7:$R$65536,IN_DTK!M$5,0))=FALSE,IF(M$8&lt;&gt;0,VLOOKUP($A375,DSSV!$A$7:$R$65536,IN_DTK!M$5,0),""),"")</f>
        <v>0</v>
      </c>
      <c r="N375" s="245">
        <f>IF(ISNA(VLOOKUP($A375,DSSV!$A$7:$R$65536,IN_DTK!N$5,0))=FALSE,IF(N$8&lt;&gt;0,VLOOKUP($A375,DSSV!$A$7:$R$65536,IN_DTK!N$5,0),""),"")</f>
        <v>0</v>
      </c>
      <c r="O375" s="245">
        <f>IF(ISNA(VLOOKUP($A375,DSSV!$A$7:$R$65536,IN_DTK!O$5,0))=FALSE,IF(O$8&lt;&gt;0,VLOOKUP($A375,DSSV!$A$7:$R$65536,IN_DTK!O$5,0),""),"")</f>
        <v>0</v>
      </c>
      <c r="P375" s="245">
        <f>IF(ISNA(VLOOKUP($A375,DSSV!$A$7:$R$65536,IN_DTK!P$5,0))=FALSE,IF(P$8&lt;&gt;0,VLOOKUP($A375,DSSV!$A$7:$R$65536,IN_DTK!P$5,0),""),"")</f>
        <v>0</v>
      </c>
      <c r="Q375" s="246">
        <f>IF(ISNA(VLOOKUP($A375,DSSV!$A$7:$R$65536,IN_DTK!Q$5,0))=FALSE,VLOOKUP($A375,DSSV!$A$7:$R$65536,IN_DTK!Q$5,0),"")</f>
        <v>0</v>
      </c>
      <c r="R375" s="237" t="str">
        <f>IF(ISNA(VLOOKUP($A375,DSSV!$A$7:$R$65536,IN_DTK!R$5,0))=FALSE,VLOOKUP($A375,DSSV!$A$7:$R$65536,IN_DTK!R$5,0),"")</f>
        <v>Không</v>
      </c>
      <c r="S375" s="247" t="str">
        <f>IF(ISNA(VLOOKUP($A375,DSSV!$A$7:$R$65536,IN_DTK!S$5,0))=FALSE,VLOOKUP($A375,DSSV!$A$7:$R$65536,IN_DTK!S$5,0),"")</f>
        <v/>
      </c>
    </row>
    <row r="376" spans="1:19" s="213" customFormat="1" ht="20.25" customHeight="1">
      <c r="A376" s="211">
        <v>368</v>
      </c>
      <c r="B376" s="240">
        <f>--SUBTOTAL(2,C$6:C376)</f>
        <v>368</v>
      </c>
      <c r="C376" s="214">
        <f>IF(ISNA(VLOOKUP($A376,DSSV!$A$7:$R$65536,IN_DTK!C$5,0))=FALSE,VLOOKUP($A376,DSSV!$A$7:$R$65536,IN_DTK!C$5,0),"")</f>
        <v>0</v>
      </c>
      <c r="D376" s="243" t="str">
        <f>IF(ISNA(VLOOKUP($A376,DSSV!$A$7:$R$65536,IN_DTK!D$5,0))=FALSE,VLOOKUP($A376,DSSV!$A$7:$R$65536,IN_DTK!D$5,0),"")</f>
        <v/>
      </c>
      <c r="E376" s="244" t="str">
        <f>IF(ISNA(VLOOKUP($A376,DSSV!$A$7:$R$65536,IN_DTK!E$5,0))=FALSE,VLOOKUP($A376,DSSV!$A$7:$R$65536,IN_DTK!E$5,0),"")</f>
        <v/>
      </c>
      <c r="F376" s="249" t="str">
        <f>IF(ISNA(VLOOKUP($A376,DSSV!$A$7:$R$65536,IN_DTK!F$5,0))=FALSE,VLOOKUP($A376,DSSV!$A$7:$R$65536,IN_DTK!F$5,0),"")</f>
        <v/>
      </c>
      <c r="G376" s="249" t="str">
        <f>IF(ISNA(VLOOKUP($A376,DSSV!$A$7:$R$65536,IN_DTK!G$5,0))=FALSE,VLOOKUP($A376,DSSV!$A$7:$R$65536,IN_DTK!G$5,0),"")</f>
        <v/>
      </c>
      <c r="H376" s="245">
        <f>IF(ISNA(VLOOKUP($A376,DSSV!$A$7:$R$65536,IN_DTK!H$5,0))=FALSE,IF(H$8&lt;&gt;0,VLOOKUP($A376,DSSV!$A$7:$R$65536,IN_DTK!H$5,0),""),"")</f>
        <v>0</v>
      </c>
      <c r="I376" s="245">
        <f>IF(ISNA(VLOOKUP($A376,DSSV!$A$7:$R$65536,IN_DTK!I$5,0))=FALSE,IF(I$8&lt;&gt;0,VLOOKUP($A376,DSSV!$A$7:$R$65536,IN_DTK!I$5,0),""),"")</f>
        <v>0</v>
      </c>
      <c r="J376" s="245">
        <f>IF(ISNA(VLOOKUP($A376,DSSV!$A$7:$R$65536,IN_DTK!J$5,0))=FALSE,IF(J$8&lt;&gt;0,VLOOKUP($A376,DSSV!$A$7:$R$65536,IN_DTK!J$5,0),""),"")</f>
        <v>0</v>
      </c>
      <c r="K376" s="245">
        <f>IF(ISNA(VLOOKUP($A376,DSSV!$A$7:$R$65536,IN_DTK!K$5,0))=FALSE,IF(K$8&lt;&gt;0,VLOOKUP($A376,DSSV!$A$7:$R$65536,IN_DTK!K$5,0),""),"")</f>
        <v>0</v>
      </c>
      <c r="L376" s="245">
        <f>IF(ISNA(VLOOKUP($A376,DSSV!$A$7:$R$65536,IN_DTK!L$5,0))=FALSE,IF(L$8&lt;&gt;0,VLOOKUP($A376,DSSV!$A$7:$R$65536,IN_DTK!L$5,0),""),"")</f>
        <v>0</v>
      </c>
      <c r="M376" s="245">
        <f>IF(ISNA(VLOOKUP($A376,DSSV!$A$7:$R$65536,IN_DTK!M$5,0))=FALSE,IF(M$8&lt;&gt;0,VLOOKUP($A376,DSSV!$A$7:$R$65536,IN_DTK!M$5,0),""),"")</f>
        <v>0</v>
      </c>
      <c r="N376" s="245">
        <f>IF(ISNA(VLOOKUP($A376,DSSV!$A$7:$R$65536,IN_DTK!N$5,0))=FALSE,IF(N$8&lt;&gt;0,VLOOKUP($A376,DSSV!$A$7:$R$65536,IN_DTK!N$5,0),""),"")</f>
        <v>0</v>
      </c>
      <c r="O376" s="245">
        <f>IF(ISNA(VLOOKUP($A376,DSSV!$A$7:$R$65536,IN_DTK!O$5,0))=FALSE,IF(O$8&lt;&gt;0,VLOOKUP($A376,DSSV!$A$7:$R$65536,IN_DTK!O$5,0),""),"")</f>
        <v>0</v>
      </c>
      <c r="P376" s="245">
        <f>IF(ISNA(VLOOKUP($A376,DSSV!$A$7:$R$65536,IN_DTK!P$5,0))=FALSE,IF(P$8&lt;&gt;0,VLOOKUP($A376,DSSV!$A$7:$R$65536,IN_DTK!P$5,0),""),"")</f>
        <v>0</v>
      </c>
      <c r="Q376" s="246">
        <f>IF(ISNA(VLOOKUP($A376,DSSV!$A$7:$R$65536,IN_DTK!Q$5,0))=FALSE,VLOOKUP($A376,DSSV!$A$7:$R$65536,IN_DTK!Q$5,0),"")</f>
        <v>0</v>
      </c>
      <c r="R376" s="237" t="str">
        <f>IF(ISNA(VLOOKUP($A376,DSSV!$A$7:$R$65536,IN_DTK!R$5,0))=FALSE,VLOOKUP($A376,DSSV!$A$7:$R$65536,IN_DTK!R$5,0),"")</f>
        <v>Không</v>
      </c>
      <c r="S376" s="247" t="str">
        <f>IF(ISNA(VLOOKUP($A376,DSSV!$A$7:$R$65536,IN_DTK!S$5,0))=FALSE,VLOOKUP($A376,DSSV!$A$7:$R$65536,IN_DTK!S$5,0),"")</f>
        <v/>
      </c>
    </row>
    <row r="377" spans="1:19" s="213" customFormat="1" ht="20.25" customHeight="1">
      <c r="A377" s="211">
        <v>369</v>
      </c>
      <c r="B377" s="240">
        <f>--SUBTOTAL(2,C$6:C377)</f>
        <v>369</v>
      </c>
      <c r="C377" s="214">
        <f>IF(ISNA(VLOOKUP($A377,DSSV!$A$7:$R$65536,IN_DTK!C$5,0))=FALSE,VLOOKUP($A377,DSSV!$A$7:$R$65536,IN_DTK!C$5,0),"")</f>
        <v>0</v>
      </c>
      <c r="D377" s="243" t="str">
        <f>IF(ISNA(VLOOKUP($A377,DSSV!$A$7:$R$65536,IN_DTK!D$5,0))=FALSE,VLOOKUP($A377,DSSV!$A$7:$R$65536,IN_DTK!D$5,0),"")</f>
        <v/>
      </c>
      <c r="E377" s="244" t="str">
        <f>IF(ISNA(VLOOKUP($A377,DSSV!$A$7:$R$65536,IN_DTK!E$5,0))=FALSE,VLOOKUP($A377,DSSV!$A$7:$R$65536,IN_DTK!E$5,0),"")</f>
        <v/>
      </c>
      <c r="F377" s="249" t="str">
        <f>IF(ISNA(VLOOKUP($A377,DSSV!$A$7:$R$65536,IN_DTK!F$5,0))=FALSE,VLOOKUP($A377,DSSV!$A$7:$R$65536,IN_DTK!F$5,0),"")</f>
        <v/>
      </c>
      <c r="G377" s="249" t="str">
        <f>IF(ISNA(VLOOKUP($A377,DSSV!$A$7:$R$65536,IN_DTK!G$5,0))=FALSE,VLOOKUP($A377,DSSV!$A$7:$R$65536,IN_DTK!G$5,0),"")</f>
        <v/>
      </c>
      <c r="H377" s="245">
        <f>IF(ISNA(VLOOKUP($A377,DSSV!$A$7:$R$65536,IN_DTK!H$5,0))=FALSE,IF(H$8&lt;&gt;0,VLOOKUP($A377,DSSV!$A$7:$R$65536,IN_DTK!H$5,0),""),"")</f>
        <v>0</v>
      </c>
      <c r="I377" s="245">
        <f>IF(ISNA(VLOOKUP($A377,DSSV!$A$7:$R$65536,IN_DTK!I$5,0))=FALSE,IF(I$8&lt;&gt;0,VLOOKUP($A377,DSSV!$A$7:$R$65536,IN_DTK!I$5,0),""),"")</f>
        <v>0</v>
      </c>
      <c r="J377" s="245">
        <f>IF(ISNA(VLOOKUP($A377,DSSV!$A$7:$R$65536,IN_DTK!J$5,0))=FALSE,IF(J$8&lt;&gt;0,VLOOKUP($A377,DSSV!$A$7:$R$65536,IN_DTK!J$5,0),""),"")</f>
        <v>0</v>
      </c>
      <c r="K377" s="245">
        <f>IF(ISNA(VLOOKUP($A377,DSSV!$A$7:$R$65536,IN_DTK!K$5,0))=FALSE,IF(K$8&lt;&gt;0,VLOOKUP($A377,DSSV!$A$7:$R$65536,IN_DTK!K$5,0),""),"")</f>
        <v>0</v>
      </c>
      <c r="L377" s="245">
        <f>IF(ISNA(VLOOKUP($A377,DSSV!$A$7:$R$65536,IN_DTK!L$5,0))=FALSE,IF(L$8&lt;&gt;0,VLOOKUP($A377,DSSV!$A$7:$R$65536,IN_DTK!L$5,0),""),"")</f>
        <v>0</v>
      </c>
      <c r="M377" s="245">
        <f>IF(ISNA(VLOOKUP($A377,DSSV!$A$7:$R$65536,IN_DTK!M$5,0))=FALSE,IF(M$8&lt;&gt;0,VLOOKUP($A377,DSSV!$A$7:$R$65536,IN_DTK!M$5,0),""),"")</f>
        <v>0</v>
      </c>
      <c r="N377" s="245">
        <f>IF(ISNA(VLOOKUP($A377,DSSV!$A$7:$R$65536,IN_DTK!N$5,0))=FALSE,IF(N$8&lt;&gt;0,VLOOKUP($A377,DSSV!$A$7:$R$65536,IN_DTK!N$5,0),""),"")</f>
        <v>0</v>
      </c>
      <c r="O377" s="245">
        <f>IF(ISNA(VLOOKUP($A377,DSSV!$A$7:$R$65536,IN_DTK!O$5,0))=FALSE,IF(O$8&lt;&gt;0,VLOOKUP($A377,DSSV!$A$7:$R$65536,IN_DTK!O$5,0),""),"")</f>
        <v>0</v>
      </c>
      <c r="P377" s="245">
        <f>IF(ISNA(VLOOKUP($A377,DSSV!$A$7:$R$65536,IN_DTK!P$5,0))=FALSE,IF(P$8&lt;&gt;0,VLOOKUP($A377,DSSV!$A$7:$R$65536,IN_DTK!P$5,0),""),"")</f>
        <v>0</v>
      </c>
      <c r="Q377" s="246">
        <f>IF(ISNA(VLOOKUP($A377,DSSV!$A$7:$R$65536,IN_DTK!Q$5,0))=FALSE,VLOOKUP($A377,DSSV!$A$7:$R$65536,IN_DTK!Q$5,0),"")</f>
        <v>0</v>
      </c>
      <c r="R377" s="237" t="str">
        <f>IF(ISNA(VLOOKUP($A377,DSSV!$A$7:$R$65536,IN_DTK!R$5,0))=FALSE,VLOOKUP($A377,DSSV!$A$7:$R$65536,IN_DTK!R$5,0),"")</f>
        <v>Không</v>
      </c>
      <c r="S377" s="247" t="str">
        <f>IF(ISNA(VLOOKUP($A377,DSSV!$A$7:$R$65536,IN_DTK!S$5,0))=FALSE,VLOOKUP($A377,DSSV!$A$7:$R$65536,IN_DTK!S$5,0),"")</f>
        <v/>
      </c>
    </row>
    <row r="378" spans="1:19" s="213" customFormat="1" ht="20.25" customHeight="1">
      <c r="A378" s="211">
        <v>370</v>
      </c>
      <c r="B378" s="240">
        <f>--SUBTOTAL(2,C$6:C378)</f>
        <v>370</v>
      </c>
      <c r="C378" s="214">
        <f>IF(ISNA(VLOOKUP($A378,DSSV!$A$7:$R$65536,IN_DTK!C$5,0))=FALSE,VLOOKUP($A378,DSSV!$A$7:$R$65536,IN_DTK!C$5,0),"")</f>
        <v>0</v>
      </c>
      <c r="D378" s="243" t="str">
        <f>IF(ISNA(VLOOKUP($A378,DSSV!$A$7:$R$65536,IN_DTK!D$5,0))=FALSE,VLOOKUP($A378,DSSV!$A$7:$R$65536,IN_DTK!D$5,0),"")</f>
        <v/>
      </c>
      <c r="E378" s="244" t="str">
        <f>IF(ISNA(VLOOKUP($A378,DSSV!$A$7:$R$65536,IN_DTK!E$5,0))=FALSE,VLOOKUP($A378,DSSV!$A$7:$R$65536,IN_DTK!E$5,0),"")</f>
        <v/>
      </c>
      <c r="F378" s="249" t="str">
        <f>IF(ISNA(VLOOKUP($A378,DSSV!$A$7:$R$65536,IN_DTK!F$5,0))=FALSE,VLOOKUP($A378,DSSV!$A$7:$R$65536,IN_DTK!F$5,0),"")</f>
        <v/>
      </c>
      <c r="G378" s="249" t="str">
        <f>IF(ISNA(VLOOKUP($A378,DSSV!$A$7:$R$65536,IN_DTK!G$5,0))=FALSE,VLOOKUP($A378,DSSV!$A$7:$R$65536,IN_DTK!G$5,0),"")</f>
        <v/>
      </c>
      <c r="H378" s="245">
        <f>IF(ISNA(VLOOKUP($A378,DSSV!$A$7:$R$65536,IN_DTK!H$5,0))=FALSE,IF(H$8&lt;&gt;0,VLOOKUP($A378,DSSV!$A$7:$R$65536,IN_DTK!H$5,0),""),"")</f>
        <v>0</v>
      </c>
      <c r="I378" s="245">
        <f>IF(ISNA(VLOOKUP($A378,DSSV!$A$7:$R$65536,IN_DTK!I$5,0))=FALSE,IF(I$8&lt;&gt;0,VLOOKUP($A378,DSSV!$A$7:$R$65536,IN_DTK!I$5,0),""),"")</f>
        <v>0</v>
      </c>
      <c r="J378" s="245">
        <f>IF(ISNA(VLOOKUP($A378,DSSV!$A$7:$R$65536,IN_DTK!J$5,0))=FALSE,IF(J$8&lt;&gt;0,VLOOKUP($A378,DSSV!$A$7:$R$65536,IN_DTK!J$5,0),""),"")</f>
        <v>0</v>
      </c>
      <c r="K378" s="245">
        <f>IF(ISNA(VLOOKUP($A378,DSSV!$A$7:$R$65536,IN_DTK!K$5,0))=FALSE,IF(K$8&lt;&gt;0,VLOOKUP($A378,DSSV!$A$7:$R$65536,IN_DTK!K$5,0),""),"")</f>
        <v>0</v>
      </c>
      <c r="L378" s="245">
        <f>IF(ISNA(VLOOKUP($A378,DSSV!$A$7:$R$65536,IN_DTK!L$5,0))=FALSE,IF(L$8&lt;&gt;0,VLOOKUP($A378,DSSV!$A$7:$R$65536,IN_DTK!L$5,0),""),"")</f>
        <v>0</v>
      </c>
      <c r="M378" s="245">
        <f>IF(ISNA(VLOOKUP($A378,DSSV!$A$7:$R$65536,IN_DTK!M$5,0))=FALSE,IF(M$8&lt;&gt;0,VLOOKUP($A378,DSSV!$A$7:$R$65536,IN_DTK!M$5,0),""),"")</f>
        <v>0</v>
      </c>
      <c r="N378" s="245">
        <f>IF(ISNA(VLOOKUP($A378,DSSV!$A$7:$R$65536,IN_DTK!N$5,0))=FALSE,IF(N$8&lt;&gt;0,VLOOKUP($A378,DSSV!$A$7:$R$65536,IN_DTK!N$5,0),""),"")</f>
        <v>0</v>
      </c>
      <c r="O378" s="245">
        <f>IF(ISNA(VLOOKUP($A378,DSSV!$A$7:$R$65536,IN_DTK!O$5,0))=FALSE,IF(O$8&lt;&gt;0,VLOOKUP($A378,DSSV!$A$7:$R$65536,IN_DTK!O$5,0),""),"")</f>
        <v>0</v>
      </c>
      <c r="P378" s="245">
        <f>IF(ISNA(VLOOKUP($A378,DSSV!$A$7:$R$65536,IN_DTK!P$5,0))=FALSE,IF(P$8&lt;&gt;0,VLOOKUP($A378,DSSV!$A$7:$R$65536,IN_DTK!P$5,0),""),"")</f>
        <v>0</v>
      </c>
      <c r="Q378" s="246">
        <f>IF(ISNA(VLOOKUP($A378,DSSV!$A$7:$R$65536,IN_DTK!Q$5,0))=FALSE,VLOOKUP($A378,DSSV!$A$7:$R$65536,IN_DTK!Q$5,0),"")</f>
        <v>0</v>
      </c>
      <c r="R378" s="237" t="str">
        <f>IF(ISNA(VLOOKUP($A378,DSSV!$A$7:$R$65536,IN_DTK!R$5,0))=FALSE,VLOOKUP($A378,DSSV!$A$7:$R$65536,IN_DTK!R$5,0),"")</f>
        <v>Không</v>
      </c>
      <c r="S378" s="247" t="str">
        <f>IF(ISNA(VLOOKUP($A378,DSSV!$A$7:$R$65536,IN_DTK!S$5,0))=FALSE,VLOOKUP($A378,DSSV!$A$7:$R$65536,IN_DTK!S$5,0),"")</f>
        <v/>
      </c>
    </row>
    <row r="379" spans="1:19" s="213" customFormat="1" ht="20.25" customHeight="1">
      <c r="A379" s="211">
        <v>371</v>
      </c>
      <c r="B379" s="240">
        <f>--SUBTOTAL(2,C$6:C379)</f>
        <v>371</v>
      </c>
      <c r="C379" s="214">
        <f>IF(ISNA(VLOOKUP($A379,DSSV!$A$7:$R$65536,IN_DTK!C$5,0))=FALSE,VLOOKUP($A379,DSSV!$A$7:$R$65536,IN_DTK!C$5,0),"")</f>
        <v>0</v>
      </c>
      <c r="D379" s="243" t="str">
        <f>IF(ISNA(VLOOKUP($A379,DSSV!$A$7:$R$65536,IN_DTK!D$5,0))=FALSE,VLOOKUP($A379,DSSV!$A$7:$R$65536,IN_DTK!D$5,0),"")</f>
        <v/>
      </c>
      <c r="E379" s="244" t="str">
        <f>IF(ISNA(VLOOKUP($A379,DSSV!$A$7:$R$65536,IN_DTK!E$5,0))=FALSE,VLOOKUP($A379,DSSV!$A$7:$R$65536,IN_DTK!E$5,0),"")</f>
        <v/>
      </c>
      <c r="F379" s="249" t="str">
        <f>IF(ISNA(VLOOKUP($A379,DSSV!$A$7:$R$65536,IN_DTK!F$5,0))=FALSE,VLOOKUP($A379,DSSV!$A$7:$R$65536,IN_DTK!F$5,0),"")</f>
        <v/>
      </c>
      <c r="G379" s="249" t="str">
        <f>IF(ISNA(VLOOKUP($A379,DSSV!$A$7:$R$65536,IN_DTK!G$5,0))=FALSE,VLOOKUP($A379,DSSV!$A$7:$R$65536,IN_DTK!G$5,0),"")</f>
        <v/>
      </c>
      <c r="H379" s="245">
        <f>IF(ISNA(VLOOKUP($A379,DSSV!$A$7:$R$65536,IN_DTK!H$5,0))=FALSE,IF(H$8&lt;&gt;0,VLOOKUP($A379,DSSV!$A$7:$R$65536,IN_DTK!H$5,0),""),"")</f>
        <v>0</v>
      </c>
      <c r="I379" s="245">
        <f>IF(ISNA(VLOOKUP($A379,DSSV!$A$7:$R$65536,IN_DTK!I$5,0))=FALSE,IF(I$8&lt;&gt;0,VLOOKUP($A379,DSSV!$A$7:$R$65536,IN_DTK!I$5,0),""),"")</f>
        <v>0</v>
      </c>
      <c r="J379" s="245">
        <f>IF(ISNA(VLOOKUP($A379,DSSV!$A$7:$R$65536,IN_DTK!J$5,0))=FALSE,IF(J$8&lt;&gt;0,VLOOKUP($A379,DSSV!$A$7:$R$65536,IN_DTK!J$5,0),""),"")</f>
        <v>0</v>
      </c>
      <c r="K379" s="245">
        <f>IF(ISNA(VLOOKUP($A379,DSSV!$A$7:$R$65536,IN_DTK!K$5,0))=FALSE,IF(K$8&lt;&gt;0,VLOOKUP($A379,DSSV!$A$7:$R$65536,IN_DTK!K$5,0),""),"")</f>
        <v>0</v>
      </c>
      <c r="L379" s="245">
        <f>IF(ISNA(VLOOKUP($A379,DSSV!$A$7:$R$65536,IN_DTK!L$5,0))=FALSE,IF(L$8&lt;&gt;0,VLOOKUP($A379,DSSV!$A$7:$R$65536,IN_DTK!L$5,0),""),"")</f>
        <v>0</v>
      </c>
      <c r="M379" s="245">
        <f>IF(ISNA(VLOOKUP($A379,DSSV!$A$7:$R$65536,IN_DTK!M$5,0))=FALSE,IF(M$8&lt;&gt;0,VLOOKUP($A379,DSSV!$A$7:$R$65536,IN_DTK!M$5,0),""),"")</f>
        <v>0</v>
      </c>
      <c r="N379" s="245">
        <f>IF(ISNA(VLOOKUP($A379,DSSV!$A$7:$R$65536,IN_DTK!N$5,0))=FALSE,IF(N$8&lt;&gt;0,VLOOKUP($A379,DSSV!$A$7:$R$65536,IN_DTK!N$5,0),""),"")</f>
        <v>0</v>
      </c>
      <c r="O379" s="245">
        <f>IF(ISNA(VLOOKUP($A379,DSSV!$A$7:$R$65536,IN_DTK!O$5,0))=FALSE,IF(O$8&lt;&gt;0,VLOOKUP($A379,DSSV!$A$7:$R$65536,IN_DTK!O$5,0),""),"")</f>
        <v>0</v>
      </c>
      <c r="P379" s="245">
        <f>IF(ISNA(VLOOKUP($A379,DSSV!$A$7:$R$65536,IN_DTK!P$5,0))=FALSE,IF(P$8&lt;&gt;0,VLOOKUP($A379,DSSV!$A$7:$R$65536,IN_DTK!P$5,0),""),"")</f>
        <v>0</v>
      </c>
      <c r="Q379" s="246">
        <f>IF(ISNA(VLOOKUP($A379,DSSV!$A$7:$R$65536,IN_DTK!Q$5,0))=FALSE,VLOOKUP($A379,DSSV!$A$7:$R$65536,IN_DTK!Q$5,0),"")</f>
        <v>0</v>
      </c>
      <c r="R379" s="237" t="str">
        <f>IF(ISNA(VLOOKUP($A379,DSSV!$A$7:$R$65536,IN_DTK!R$5,0))=FALSE,VLOOKUP($A379,DSSV!$A$7:$R$65536,IN_DTK!R$5,0),"")</f>
        <v>Không</v>
      </c>
      <c r="S379" s="247" t="str">
        <f>IF(ISNA(VLOOKUP($A379,DSSV!$A$7:$R$65536,IN_DTK!S$5,0))=FALSE,VLOOKUP($A379,DSSV!$A$7:$R$65536,IN_DTK!S$5,0),"")</f>
        <v/>
      </c>
    </row>
    <row r="380" spans="1:19" s="213" customFormat="1" ht="20.25" customHeight="1">
      <c r="A380" s="211">
        <v>372</v>
      </c>
      <c r="B380" s="240">
        <f>--SUBTOTAL(2,C$6:C380)</f>
        <v>372</v>
      </c>
      <c r="C380" s="214">
        <f>IF(ISNA(VLOOKUP($A380,DSSV!$A$7:$R$65536,IN_DTK!C$5,0))=FALSE,VLOOKUP($A380,DSSV!$A$7:$R$65536,IN_DTK!C$5,0),"")</f>
        <v>0</v>
      </c>
      <c r="D380" s="243" t="str">
        <f>IF(ISNA(VLOOKUP($A380,DSSV!$A$7:$R$65536,IN_DTK!D$5,0))=FALSE,VLOOKUP($A380,DSSV!$A$7:$R$65536,IN_DTK!D$5,0),"")</f>
        <v/>
      </c>
      <c r="E380" s="244" t="str">
        <f>IF(ISNA(VLOOKUP($A380,DSSV!$A$7:$R$65536,IN_DTK!E$5,0))=FALSE,VLOOKUP($A380,DSSV!$A$7:$R$65536,IN_DTK!E$5,0),"")</f>
        <v/>
      </c>
      <c r="F380" s="249" t="str">
        <f>IF(ISNA(VLOOKUP($A380,DSSV!$A$7:$R$65536,IN_DTK!F$5,0))=FALSE,VLOOKUP($A380,DSSV!$A$7:$R$65536,IN_DTK!F$5,0),"")</f>
        <v/>
      </c>
      <c r="G380" s="249" t="str">
        <f>IF(ISNA(VLOOKUP($A380,DSSV!$A$7:$R$65536,IN_DTK!G$5,0))=FALSE,VLOOKUP($A380,DSSV!$A$7:$R$65536,IN_DTK!G$5,0),"")</f>
        <v/>
      </c>
      <c r="H380" s="245">
        <f>IF(ISNA(VLOOKUP($A380,DSSV!$A$7:$R$65536,IN_DTK!H$5,0))=FALSE,IF(H$8&lt;&gt;0,VLOOKUP($A380,DSSV!$A$7:$R$65536,IN_DTK!H$5,0),""),"")</f>
        <v>0</v>
      </c>
      <c r="I380" s="245">
        <f>IF(ISNA(VLOOKUP($A380,DSSV!$A$7:$R$65536,IN_DTK!I$5,0))=FALSE,IF(I$8&lt;&gt;0,VLOOKUP($A380,DSSV!$A$7:$R$65536,IN_DTK!I$5,0),""),"")</f>
        <v>0</v>
      </c>
      <c r="J380" s="245">
        <f>IF(ISNA(VLOOKUP($A380,DSSV!$A$7:$R$65536,IN_DTK!J$5,0))=FALSE,IF(J$8&lt;&gt;0,VLOOKUP($A380,DSSV!$A$7:$R$65536,IN_DTK!J$5,0),""),"")</f>
        <v>0</v>
      </c>
      <c r="K380" s="245">
        <f>IF(ISNA(VLOOKUP($A380,DSSV!$A$7:$R$65536,IN_DTK!K$5,0))=FALSE,IF(K$8&lt;&gt;0,VLOOKUP($A380,DSSV!$A$7:$R$65536,IN_DTK!K$5,0),""),"")</f>
        <v>0</v>
      </c>
      <c r="L380" s="245">
        <f>IF(ISNA(VLOOKUP($A380,DSSV!$A$7:$R$65536,IN_DTK!L$5,0))=FALSE,IF(L$8&lt;&gt;0,VLOOKUP($A380,DSSV!$A$7:$R$65536,IN_DTK!L$5,0),""),"")</f>
        <v>0</v>
      </c>
      <c r="M380" s="245">
        <f>IF(ISNA(VLOOKUP($A380,DSSV!$A$7:$R$65536,IN_DTK!M$5,0))=FALSE,IF(M$8&lt;&gt;0,VLOOKUP($A380,DSSV!$A$7:$R$65536,IN_DTK!M$5,0),""),"")</f>
        <v>0</v>
      </c>
      <c r="N380" s="245">
        <f>IF(ISNA(VLOOKUP($A380,DSSV!$A$7:$R$65536,IN_DTK!N$5,0))=FALSE,IF(N$8&lt;&gt;0,VLOOKUP($A380,DSSV!$A$7:$R$65536,IN_DTK!N$5,0),""),"")</f>
        <v>0</v>
      </c>
      <c r="O380" s="245">
        <f>IF(ISNA(VLOOKUP($A380,DSSV!$A$7:$R$65536,IN_DTK!O$5,0))=FALSE,IF(O$8&lt;&gt;0,VLOOKUP($A380,DSSV!$A$7:$R$65536,IN_DTK!O$5,0),""),"")</f>
        <v>0</v>
      </c>
      <c r="P380" s="245">
        <f>IF(ISNA(VLOOKUP($A380,DSSV!$A$7:$R$65536,IN_DTK!P$5,0))=FALSE,IF(P$8&lt;&gt;0,VLOOKUP($A380,DSSV!$A$7:$R$65536,IN_DTK!P$5,0),""),"")</f>
        <v>0</v>
      </c>
      <c r="Q380" s="246">
        <f>IF(ISNA(VLOOKUP($A380,DSSV!$A$7:$R$65536,IN_DTK!Q$5,0))=FALSE,VLOOKUP($A380,DSSV!$A$7:$R$65536,IN_DTK!Q$5,0),"")</f>
        <v>0</v>
      </c>
      <c r="R380" s="237" t="str">
        <f>IF(ISNA(VLOOKUP($A380,DSSV!$A$7:$R$65536,IN_DTK!R$5,0))=FALSE,VLOOKUP($A380,DSSV!$A$7:$R$65536,IN_DTK!R$5,0),"")</f>
        <v>Không</v>
      </c>
      <c r="S380" s="247" t="str">
        <f>IF(ISNA(VLOOKUP($A380,DSSV!$A$7:$R$65536,IN_DTK!S$5,0))=FALSE,VLOOKUP($A380,DSSV!$A$7:$R$65536,IN_DTK!S$5,0),"")</f>
        <v/>
      </c>
    </row>
    <row r="381" spans="1:19" s="213" customFormat="1" ht="20.25" customHeight="1">
      <c r="A381" s="211">
        <v>373</v>
      </c>
      <c r="B381" s="240">
        <f>--SUBTOTAL(2,C$6:C381)</f>
        <v>373</v>
      </c>
      <c r="C381" s="214">
        <f>IF(ISNA(VLOOKUP($A381,DSSV!$A$7:$R$65536,IN_DTK!C$5,0))=FALSE,VLOOKUP($A381,DSSV!$A$7:$R$65536,IN_DTK!C$5,0),"")</f>
        <v>0</v>
      </c>
      <c r="D381" s="243" t="str">
        <f>IF(ISNA(VLOOKUP($A381,DSSV!$A$7:$R$65536,IN_DTK!D$5,0))=FALSE,VLOOKUP($A381,DSSV!$A$7:$R$65536,IN_DTK!D$5,0),"")</f>
        <v/>
      </c>
      <c r="E381" s="244" t="str">
        <f>IF(ISNA(VLOOKUP($A381,DSSV!$A$7:$R$65536,IN_DTK!E$5,0))=FALSE,VLOOKUP($A381,DSSV!$A$7:$R$65536,IN_DTK!E$5,0),"")</f>
        <v/>
      </c>
      <c r="F381" s="249" t="str">
        <f>IF(ISNA(VLOOKUP($A381,DSSV!$A$7:$R$65536,IN_DTK!F$5,0))=FALSE,VLOOKUP($A381,DSSV!$A$7:$R$65536,IN_DTK!F$5,0),"")</f>
        <v/>
      </c>
      <c r="G381" s="249" t="str">
        <f>IF(ISNA(VLOOKUP($A381,DSSV!$A$7:$R$65536,IN_DTK!G$5,0))=FALSE,VLOOKUP($A381,DSSV!$A$7:$R$65536,IN_DTK!G$5,0),"")</f>
        <v/>
      </c>
      <c r="H381" s="245">
        <f>IF(ISNA(VLOOKUP($A381,DSSV!$A$7:$R$65536,IN_DTK!H$5,0))=FALSE,IF(H$8&lt;&gt;0,VLOOKUP($A381,DSSV!$A$7:$R$65536,IN_DTK!H$5,0),""),"")</f>
        <v>0</v>
      </c>
      <c r="I381" s="245">
        <f>IF(ISNA(VLOOKUP($A381,DSSV!$A$7:$R$65536,IN_DTK!I$5,0))=FALSE,IF(I$8&lt;&gt;0,VLOOKUP($A381,DSSV!$A$7:$R$65536,IN_DTK!I$5,0),""),"")</f>
        <v>0</v>
      </c>
      <c r="J381" s="245">
        <f>IF(ISNA(VLOOKUP($A381,DSSV!$A$7:$R$65536,IN_DTK!J$5,0))=FALSE,IF(J$8&lt;&gt;0,VLOOKUP($A381,DSSV!$A$7:$R$65536,IN_DTK!J$5,0),""),"")</f>
        <v>0</v>
      </c>
      <c r="K381" s="245">
        <f>IF(ISNA(VLOOKUP($A381,DSSV!$A$7:$R$65536,IN_DTK!K$5,0))=FALSE,IF(K$8&lt;&gt;0,VLOOKUP($A381,DSSV!$A$7:$R$65536,IN_DTK!K$5,0),""),"")</f>
        <v>0</v>
      </c>
      <c r="L381" s="245">
        <f>IF(ISNA(VLOOKUP($A381,DSSV!$A$7:$R$65536,IN_DTK!L$5,0))=FALSE,IF(L$8&lt;&gt;0,VLOOKUP($A381,DSSV!$A$7:$R$65536,IN_DTK!L$5,0),""),"")</f>
        <v>0</v>
      </c>
      <c r="M381" s="245">
        <f>IF(ISNA(VLOOKUP($A381,DSSV!$A$7:$R$65536,IN_DTK!M$5,0))=FALSE,IF(M$8&lt;&gt;0,VLOOKUP($A381,DSSV!$A$7:$R$65536,IN_DTK!M$5,0),""),"")</f>
        <v>0</v>
      </c>
      <c r="N381" s="245">
        <f>IF(ISNA(VLOOKUP($A381,DSSV!$A$7:$R$65536,IN_DTK!N$5,0))=FALSE,IF(N$8&lt;&gt;0,VLOOKUP($A381,DSSV!$A$7:$R$65536,IN_DTK!N$5,0),""),"")</f>
        <v>0</v>
      </c>
      <c r="O381" s="245">
        <f>IF(ISNA(VLOOKUP($A381,DSSV!$A$7:$R$65536,IN_DTK!O$5,0))=FALSE,IF(O$8&lt;&gt;0,VLOOKUP($A381,DSSV!$A$7:$R$65536,IN_DTK!O$5,0),""),"")</f>
        <v>0</v>
      </c>
      <c r="P381" s="245">
        <f>IF(ISNA(VLOOKUP($A381,DSSV!$A$7:$R$65536,IN_DTK!P$5,0))=FALSE,IF(P$8&lt;&gt;0,VLOOKUP($A381,DSSV!$A$7:$R$65536,IN_DTK!P$5,0),""),"")</f>
        <v>0</v>
      </c>
      <c r="Q381" s="246">
        <f>IF(ISNA(VLOOKUP($A381,DSSV!$A$7:$R$65536,IN_DTK!Q$5,0))=FALSE,VLOOKUP($A381,DSSV!$A$7:$R$65536,IN_DTK!Q$5,0),"")</f>
        <v>0</v>
      </c>
      <c r="R381" s="237" t="str">
        <f>IF(ISNA(VLOOKUP($A381,DSSV!$A$7:$R$65536,IN_DTK!R$5,0))=FALSE,VLOOKUP($A381,DSSV!$A$7:$R$65536,IN_DTK!R$5,0),"")</f>
        <v>Không</v>
      </c>
      <c r="S381" s="247" t="str">
        <f>IF(ISNA(VLOOKUP($A381,DSSV!$A$7:$R$65536,IN_DTK!S$5,0))=FALSE,VLOOKUP($A381,DSSV!$A$7:$R$65536,IN_DTK!S$5,0),"")</f>
        <v/>
      </c>
    </row>
    <row r="382" spans="1:19" s="213" customFormat="1" ht="20.25" customHeight="1">
      <c r="A382" s="211">
        <v>374</v>
      </c>
      <c r="B382" s="240">
        <f>--SUBTOTAL(2,C$6:C382)</f>
        <v>374</v>
      </c>
      <c r="C382" s="214">
        <f>IF(ISNA(VLOOKUP($A382,DSSV!$A$7:$R$65536,IN_DTK!C$5,0))=FALSE,VLOOKUP($A382,DSSV!$A$7:$R$65536,IN_DTK!C$5,0),"")</f>
        <v>0</v>
      </c>
      <c r="D382" s="243" t="str">
        <f>IF(ISNA(VLOOKUP($A382,DSSV!$A$7:$R$65536,IN_DTK!D$5,0))=FALSE,VLOOKUP($A382,DSSV!$A$7:$R$65536,IN_DTK!D$5,0),"")</f>
        <v/>
      </c>
      <c r="E382" s="244" t="str">
        <f>IF(ISNA(VLOOKUP($A382,DSSV!$A$7:$R$65536,IN_DTK!E$5,0))=FALSE,VLOOKUP($A382,DSSV!$A$7:$R$65536,IN_DTK!E$5,0),"")</f>
        <v/>
      </c>
      <c r="F382" s="249" t="str">
        <f>IF(ISNA(VLOOKUP($A382,DSSV!$A$7:$R$65536,IN_DTK!F$5,0))=FALSE,VLOOKUP($A382,DSSV!$A$7:$R$65536,IN_DTK!F$5,0),"")</f>
        <v/>
      </c>
      <c r="G382" s="249" t="str">
        <f>IF(ISNA(VLOOKUP($A382,DSSV!$A$7:$R$65536,IN_DTK!G$5,0))=FALSE,VLOOKUP($A382,DSSV!$A$7:$R$65536,IN_DTK!G$5,0),"")</f>
        <v/>
      </c>
      <c r="H382" s="245">
        <f>IF(ISNA(VLOOKUP($A382,DSSV!$A$7:$R$65536,IN_DTK!H$5,0))=FALSE,IF(H$8&lt;&gt;0,VLOOKUP($A382,DSSV!$A$7:$R$65536,IN_DTK!H$5,0),""),"")</f>
        <v>0</v>
      </c>
      <c r="I382" s="245">
        <f>IF(ISNA(VLOOKUP($A382,DSSV!$A$7:$R$65536,IN_DTK!I$5,0))=FALSE,IF(I$8&lt;&gt;0,VLOOKUP($A382,DSSV!$A$7:$R$65536,IN_DTK!I$5,0),""),"")</f>
        <v>0</v>
      </c>
      <c r="J382" s="245">
        <f>IF(ISNA(VLOOKUP($A382,DSSV!$A$7:$R$65536,IN_DTK!J$5,0))=FALSE,IF(J$8&lt;&gt;0,VLOOKUP($A382,DSSV!$A$7:$R$65536,IN_DTK!J$5,0),""),"")</f>
        <v>0</v>
      </c>
      <c r="K382" s="245">
        <f>IF(ISNA(VLOOKUP($A382,DSSV!$A$7:$R$65536,IN_DTK!K$5,0))=FALSE,IF(K$8&lt;&gt;0,VLOOKUP($A382,DSSV!$A$7:$R$65536,IN_DTK!K$5,0),""),"")</f>
        <v>0</v>
      </c>
      <c r="L382" s="245">
        <f>IF(ISNA(VLOOKUP($A382,DSSV!$A$7:$R$65536,IN_DTK!L$5,0))=FALSE,IF(L$8&lt;&gt;0,VLOOKUP($A382,DSSV!$A$7:$R$65536,IN_DTK!L$5,0),""),"")</f>
        <v>0</v>
      </c>
      <c r="M382" s="245">
        <f>IF(ISNA(VLOOKUP($A382,DSSV!$A$7:$R$65536,IN_DTK!M$5,0))=FALSE,IF(M$8&lt;&gt;0,VLOOKUP($A382,DSSV!$A$7:$R$65536,IN_DTK!M$5,0),""),"")</f>
        <v>0</v>
      </c>
      <c r="N382" s="245">
        <f>IF(ISNA(VLOOKUP($A382,DSSV!$A$7:$R$65536,IN_DTK!N$5,0))=FALSE,IF(N$8&lt;&gt;0,VLOOKUP($A382,DSSV!$A$7:$R$65536,IN_DTK!N$5,0),""),"")</f>
        <v>0</v>
      </c>
      <c r="O382" s="245">
        <f>IF(ISNA(VLOOKUP($A382,DSSV!$A$7:$R$65536,IN_DTK!O$5,0))=FALSE,IF(O$8&lt;&gt;0,VLOOKUP($A382,DSSV!$A$7:$R$65536,IN_DTK!O$5,0),""),"")</f>
        <v>0</v>
      </c>
      <c r="P382" s="245">
        <f>IF(ISNA(VLOOKUP($A382,DSSV!$A$7:$R$65536,IN_DTK!P$5,0))=FALSE,IF(P$8&lt;&gt;0,VLOOKUP($A382,DSSV!$A$7:$R$65536,IN_DTK!P$5,0),""),"")</f>
        <v>0</v>
      </c>
      <c r="Q382" s="246">
        <f>IF(ISNA(VLOOKUP($A382,DSSV!$A$7:$R$65536,IN_DTK!Q$5,0))=FALSE,VLOOKUP($A382,DSSV!$A$7:$R$65536,IN_DTK!Q$5,0),"")</f>
        <v>0</v>
      </c>
      <c r="R382" s="237" t="str">
        <f>IF(ISNA(VLOOKUP($A382,DSSV!$A$7:$R$65536,IN_DTK!R$5,0))=FALSE,VLOOKUP($A382,DSSV!$A$7:$R$65536,IN_DTK!R$5,0),"")</f>
        <v>Không</v>
      </c>
      <c r="S382" s="247" t="str">
        <f>IF(ISNA(VLOOKUP($A382,DSSV!$A$7:$R$65536,IN_DTK!S$5,0))=FALSE,VLOOKUP($A382,DSSV!$A$7:$R$65536,IN_DTK!S$5,0),"")</f>
        <v/>
      </c>
    </row>
    <row r="383" spans="1:19" s="213" customFormat="1" ht="20.25" customHeight="1">
      <c r="A383" s="211">
        <v>375</v>
      </c>
      <c r="B383" s="240">
        <f>--SUBTOTAL(2,C$6:C383)</f>
        <v>375</v>
      </c>
      <c r="C383" s="214">
        <f>IF(ISNA(VLOOKUP($A383,DSSV!$A$7:$R$65536,IN_DTK!C$5,0))=FALSE,VLOOKUP($A383,DSSV!$A$7:$R$65536,IN_DTK!C$5,0),"")</f>
        <v>0</v>
      </c>
      <c r="D383" s="243" t="str">
        <f>IF(ISNA(VLOOKUP($A383,DSSV!$A$7:$R$65536,IN_DTK!D$5,0))=FALSE,VLOOKUP($A383,DSSV!$A$7:$R$65536,IN_DTK!D$5,0),"")</f>
        <v/>
      </c>
      <c r="E383" s="244" t="str">
        <f>IF(ISNA(VLOOKUP($A383,DSSV!$A$7:$R$65536,IN_DTK!E$5,0))=FALSE,VLOOKUP($A383,DSSV!$A$7:$R$65536,IN_DTK!E$5,0),"")</f>
        <v/>
      </c>
      <c r="F383" s="249" t="str">
        <f>IF(ISNA(VLOOKUP($A383,DSSV!$A$7:$R$65536,IN_DTK!F$5,0))=FALSE,VLOOKUP($A383,DSSV!$A$7:$R$65536,IN_DTK!F$5,0),"")</f>
        <v/>
      </c>
      <c r="G383" s="249" t="str">
        <f>IF(ISNA(VLOOKUP($A383,DSSV!$A$7:$R$65536,IN_DTK!G$5,0))=FALSE,VLOOKUP($A383,DSSV!$A$7:$R$65536,IN_DTK!G$5,0),"")</f>
        <v/>
      </c>
      <c r="H383" s="245">
        <f>IF(ISNA(VLOOKUP($A383,DSSV!$A$7:$R$65536,IN_DTK!H$5,0))=FALSE,IF(H$8&lt;&gt;0,VLOOKUP($A383,DSSV!$A$7:$R$65536,IN_DTK!H$5,0),""),"")</f>
        <v>0</v>
      </c>
      <c r="I383" s="245">
        <f>IF(ISNA(VLOOKUP($A383,DSSV!$A$7:$R$65536,IN_DTK!I$5,0))=FALSE,IF(I$8&lt;&gt;0,VLOOKUP($A383,DSSV!$A$7:$R$65536,IN_DTK!I$5,0),""),"")</f>
        <v>0</v>
      </c>
      <c r="J383" s="245">
        <f>IF(ISNA(VLOOKUP($A383,DSSV!$A$7:$R$65536,IN_DTK!J$5,0))=FALSE,IF(J$8&lt;&gt;0,VLOOKUP($A383,DSSV!$A$7:$R$65536,IN_DTK!J$5,0),""),"")</f>
        <v>0</v>
      </c>
      <c r="K383" s="245">
        <f>IF(ISNA(VLOOKUP($A383,DSSV!$A$7:$R$65536,IN_DTK!K$5,0))=FALSE,IF(K$8&lt;&gt;0,VLOOKUP($A383,DSSV!$A$7:$R$65536,IN_DTK!K$5,0),""),"")</f>
        <v>0</v>
      </c>
      <c r="L383" s="245">
        <f>IF(ISNA(VLOOKUP($A383,DSSV!$A$7:$R$65536,IN_DTK!L$5,0))=FALSE,IF(L$8&lt;&gt;0,VLOOKUP($A383,DSSV!$A$7:$R$65536,IN_DTK!L$5,0),""),"")</f>
        <v>0</v>
      </c>
      <c r="M383" s="245">
        <f>IF(ISNA(VLOOKUP($A383,DSSV!$A$7:$R$65536,IN_DTK!M$5,0))=FALSE,IF(M$8&lt;&gt;0,VLOOKUP($A383,DSSV!$A$7:$R$65536,IN_DTK!M$5,0),""),"")</f>
        <v>0</v>
      </c>
      <c r="N383" s="245">
        <f>IF(ISNA(VLOOKUP($A383,DSSV!$A$7:$R$65536,IN_DTK!N$5,0))=FALSE,IF(N$8&lt;&gt;0,VLOOKUP($A383,DSSV!$A$7:$R$65536,IN_DTK!N$5,0),""),"")</f>
        <v>0</v>
      </c>
      <c r="O383" s="245">
        <f>IF(ISNA(VLOOKUP($A383,DSSV!$A$7:$R$65536,IN_DTK!O$5,0))=FALSE,IF(O$8&lt;&gt;0,VLOOKUP($A383,DSSV!$A$7:$R$65536,IN_DTK!O$5,0),""),"")</f>
        <v>0</v>
      </c>
      <c r="P383" s="245">
        <f>IF(ISNA(VLOOKUP($A383,DSSV!$A$7:$R$65536,IN_DTK!P$5,0))=FALSE,IF(P$8&lt;&gt;0,VLOOKUP($A383,DSSV!$A$7:$R$65536,IN_DTK!P$5,0),""),"")</f>
        <v>0</v>
      </c>
      <c r="Q383" s="246">
        <f>IF(ISNA(VLOOKUP($A383,DSSV!$A$7:$R$65536,IN_DTK!Q$5,0))=FALSE,VLOOKUP($A383,DSSV!$A$7:$R$65536,IN_DTK!Q$5,0),"")</f>
        <v>0</v>
      </c>
      <c r="R383" s="237" t="str">
        <f>IF(ISNA(VLOOKUP($A383,DSSV!$A$7:$R$65536,IN_DTK!R$5,0))=FALSE,VLOOKUP($A383,DSSV!$A$7:$R$65536,IN_DTK!R$5,0),"")</f>
        <v>Không</v>
      </c>
      <c r="S383" s="247" t="str">
        <f>IF(ISNA(VLOOKUP($A383,DSSV!$A$7:$R$65536,IN_DTK!S$5,0))=FALSE,VLOOKUP($A383,DSSV!$A$7:$R$65536,IN_DTK!S$5,0),"")</f>
        <v/>
      </c>
    </row>
    <row r="384" spans="1:19" s="213" customFormat="1" ht="20.25" customHeight="1">
      <c r="A384" s="211">
        <v>376</v>
      </c>
      <c r="B384" s="240">
        <f>--SUBTOTAL(2,C$6:C384)</f>
        <v>376</v>
      </c>
      <c r="C384" s="214">
        <f>IF(ISNA(VLOOKUP($A384,DSSV!$A$7:$R$65536,IN_DTK!C$5,0))=FALSE,VLOOKUP($A384,DSSV!$A$7:$R$65536,IN_DTK!C$5,0),"")</f>
        <v>0</v>
      </c>
      <c r="D384" s="243" t="str">
        <f>IF(ISNA(VLOOKUP($A384,DSSV!$A$7:$R$65536,IN_DTK!D$5,0))=FALSE,VLOOKUP($A384,DSSV!$A$7:$R$65536,IN_DTK!D$5,0),"")</f>
        <v/>
      </c>
      <c r="E384" s="244" t="str">
        <f>IF(ISNA(VLOOKUP($A384,DSSV!$A$7:$R$65536,IN_DTK!E$5,0))=FALSE,VLOOKUP($A384,DSSV!$A$7:$R$65536,IN_DTK!E$5,0),"")</f>
        <v/>
      </c>
      <c r="F384" s="249" t="str">
        <f>IF(ISNA(VLOOKUP($A384,DSSV!$A$7:$R$65536,IN_DTK!F$5,0))=FALSE,VLOOKUP($A384,DSSV!$A$7:$R$65536,IN_DTK!F$5,0),"")</f>
        <v/>
      </c>
      <c r="G384" s="249" t="str">
        <f>IF(ISNA(VLOOKUP($A384,DSSV!$A$7:$R$65536,IN_DTK!G$5,0))=FALSE,VLOOKUP($A384,DSSV!$A$7:$R$65536,IN_DTK!G$5,0),"")</f>
        <v/>
      </c>
      <c r="H384" s="245">
        <f>IF(ISNA(VLOOKUP($A384,DSSV!$A$7:$R$65536,IN_DTK!H$5,0))=FALSE,IF(H$8&lt;&gt;0,VLOOKUP($A384,DSSV!$A$7:$R$65536,IN_DTK!H$5,0),""),"")</f>
        <v>0</v>
      </c>
      <c r="I384" s="245">
        <f>IF(ISNA(VLOOKUP($A384,DSSV!$A$7:$R$65536,IN_DTK!I$5,0))=FALSE,IF(I$8&lt;&gt;0,VLOOKUP($A384,DSSV!$A$7:$R$65536,IN_DTK!I$5,0),""),"")</f>
        <v>0</v>
      </c>
      <c r="J384" s="245">
        <f>IF(ISNA(VLOOKUP($A384,DSSV!$A$7:$R$65536,IN_DTK!J$5,0))=FALSE,IF(J$8&lt;&gt;0,VLOOKUP($A384,DSSV!$A$7:$R$65536,IN_DTK!J$5,0),""),"")</f>
        <v>0</v>
      </c>
      <c r="K384" s="245">
        <f>IF(ISNA(VLOOKUP($A384,DSSV!$A$7:$R$65536,IN_DTK!K$5,0))=FALSE,IF(K$8&lt;&gt;0,VLOOKUP($A384,DSSV!$A$7:$R$65536,IN_DTK!K$5,0),""),"")</f>
        <v>0</v>
      </c>
      <c r="L384" s="245">
        <f>IF(ISNA(VLOOKUP($A384,DSSV!$A$7:$R$65536,IN_DTK!L$5,0))=FALSE,IF(L$8&lt;&gt;0,VLOOKUP($A384,DSSV!$A$7:$R$65536,IN_DTK!L$5,0),""),"")</f>
        <v>0</v>
      </c>
      <c r="M384" s="245">
        <f>IF(ISNA(VLOOKUP($A384,DSSV!$A$7:$R$65536,IN_DTK!M$5,0))=FALSE,IF(M$8&lt;&gt;0,VLOOKUP($A384,DSSV!$A$7:$R$65536,IN_DTK!M$5,0),""),"")</f>
        <v>0</v>
      </c>
      <c r="N384" s="245">
        <f>IF(ISNA(VLOOKUP($A384,DSSV!$A$7:$R$65536,IN_DTK!N$5,0))=FALSE,IF(N$8&lt;&gt;0,VLOOKUP($A384,DSSV!$A$7:$R$65536,IN_DTK!N$5,0),""),"")</f>
        <v>0</v>
      </c>
      <c r="O384" s="245">
        <f>IF(ISNA(VLOOKUP($A384,DSSV!$A$7:$R$65536,IN_DTK!O$5,0))=FALSE,IF(O$8&lt;&gt;0,VLOOKUP($A384,DSSV!$A$7:$R$65536,IN_DTK!O$5,0),""),"")</f>
        <v>0</v>
      </c>
      <c r="P384" s="245">
        <f>IF(ISNA(VLOOKUP($A384,DSSV!$A$7:$R$65536,IN_DTK!P$5,0))=FALSE,IF(P$8&lt;&gt;0,VLOOKUP($A384,DSSV!$A$7:$R$65536,IN_DTK!P$5,0),""),"")</f>
        <v>0</v>
      </c>
      <c r="Q384" s="246">
        <f>IF(ISNA(VLOOKUP($A384,DSSV!$A$7:$R$65536,IN_DTK!Q$5,0))=FALSE,VLOOKUP($A384,DSSV!$A$7:$R$65536,IN_DTK!Q$5,0),"")</f>
        <v>0</v>
      </c>
      <c r="R384" s="237" t="str">
        <f>IF(ISNA(VLOOKUP($A384,DSSV!$A$7:$R$65536,IN_DTK!R$5,0))=FALSE,VLOOKUP($A384,DSSV!$A$7:$R$65536,IN_DTK!R$5,0),"")</f>
        <v>Không</v>
      </c>
      <c r="S384" s="247" t="str">
        <f>IF(ISNA(VLOOKUP($A384,DSSV!$A$7:$R$65536,IN_DTK!S$5,0))=FALSE,VLOOKUP($A384,DSSV!$A$7:$R$65536,IN_DTK!S$5,0),"")</f>
        <v/>
      </c>
    </row>
    <row r="385" spans="1:19" s="213" customFormat="1" ht="20.25" customHeight="1">
      <c r="A385" s="211">
        <v>377</v>
      </c>
      <c r="B385" s="240">
        <f>--SUBTOTAL(2,C$6:C385)</f>
        <v>377</v>
      </c>
      <c r="C385" s="214">
        <f>IF(ISNA(VLOOKUP($A385,DSSV!$A$7:$R$65536,IN_DTK!C$5,0))=FALSE,VLOOKUP($A385,DSSV!$A$7:$R$65536,IN_DTK!C$5,0),"")</f>
        <v>0</v>
      </c>
      <c r="D385" s="243" t="str">
        <f>IF(ISNA(VLOOKUP($A385,DSSV!$A$7:$R$65536,IN_DTK!D$5,0))=FALSE,VLOOKUP($A385,DSSV!$A$7:$R$65536,IN_DTK!D$5,0),"")</f>
        <v/>
      </c>
      <c r="E385" s="244" t="str">
        <f>IF(ISNA(VLOOKUP($A385,DSSV!$A$7:$R$65536,IN_DTK!E$5,0))=FALSE,VLOOKUP($A385,DSSV!$A$7:$R$65536,IN_DTK!E$5,0),"")</f>
        <v/>
      </c>
      <c r="F385" s="249" t="str">
        <f>IF(ISNA(VLOOKUP($A385,DSSV!$A$7:$R$65536,IN_DTK!F$5,0))=FALSE,VLOOKUP($A385,DSSV!$A$7:$R$65536,IN_DTK!F$5,0),"")</f>
        <v/>
      </c>
      <c r="G385" s="249" t="str">
        <f>IF(ISNA(VLOOKUP($A385,DSSV!$A$7:$R$65536,IN_DTK!G$5,0))=FALSE,VLOOKUP($A385,DSSV!$A$7:$R$65536,IN_DTK!G$5,0),"")</f>
        <v/>
      </c>
      <c r="H385" s="245">
        <f>IF(ISNA(VLOOKUP($A385,DSSV!$A$7:$R$65536,IN_DTK!H$5,0))=FALSE,IF(H$8&lt;&gt;0,VLOOKUP($A385,DSSV!$A$7:$R$65536,IN_DTK!H$5,0),""),"")</f>
        <v>0</v>
      </c>
      <c r="I385" s="245">
        <f>IF(ISNA(VLOOKUP($A385,DSSV!$A$7:$R$65536,IN_DTK!I$5,0))=FALSE,IF(I$8&lt;&gt;0,VLOOKUP($A385,DSSV!$A$7:$R$65536,IN_DTK!I$5,0),""),"")</f>
        <v>0</v>
      </c>
      <c r="J385" s="245">
        <f>IF(ISNA(VLOOKUP($A385,DSSV!$A$7:$R$65536,IN_DTK!J$5,0))=FALSE,IF(J$8&lt;&gt;0,VLOOKUP($A385,DSSV!$A$7:$R$65536,IN_DTK!J$5,0),""),"")</f>
        <v>0</v>
      </c>
      <c r="K385" s="245">
        <f>IF(ISNA(VLOOKUP($A385,DSSV!$A$7:$R$65536,IN_DTK!K$5,0))=FALSE,IF(K$8&lt;&gt;0,VLOOKUP($A385,DSSV!$A$7:$R$65536,IN_DTK!K$5,0),""),"")</f>
        <v>0</v>
      </c>
      <c r="L385" s="245">
        <f>IF(ISNA(VLOOKUP($A385,DSSV!$A$7:$R$65536,IN_DTK!L$5,0))=FALSE,IF(L$8&lt;&gt;0,VLOOKUP($A385,DSSV!$A$7:$R$65536,IN_DTK!L$5,0),""),"")</f>
        <v>0</v>
      </c>
      <c r="M385" s="245">
        <f>IF(ISNA(VLOOKUP($A385,DSSV!$A$7:$R$65536,IN_DTK!M$5,0))=FALSE,IF(M$8&lt;&gt;0,VLOOKUP($A385,DSSV!$A$7:$R$65536,IN_DTK!M$5,0),""),"")</f>
        <v>0</v>
      </c>
      <c r="N385" s="245">
        <f>IF(ISNA(VLOOKUP($A385,DSSV!$A$7:$R$65536,IN_DTK!N$5,0))=FALSE,IF(N$8&lt;&gt;0,VLOOKUP($A385,DSSV!$A$7:$R$65536,IN_DTK!N$5,0),""),"")</f>
        <v>0</v>
      </c>
      <c r="O385" s="245">
        <f>IF(ISNA(VLOOKUP($A385,DSSV!$A$7:$R$65536,IN_DTK!O$5,0))=FALSE,IF(O$8&lt;&gt;0,VLOOKUP($A385,DSSV!$A$7:$R$65536,IN_DTK!O$5,0),""),"")</f>
        <v>0</v>
      </c>
      <c r="P385" s="245">
        <f>IF(ISNA(VLOOKUP($A385,DSSV!$A$7:$R$65536,IN_DTK!P$5,0))=FALSE,IF(P$8&lt;&gt;0,VLOOKUP($A385,DSSV!$A$7:$R$65536,IN_DTK!P$5,0),""),"")</f>
        <v>0</v>
      </c>
      <c r="Q385" s="246">
        <f>IF(ISNA(VLOOKUP($A385,DSSV!$A$7:$R$65536,IN_DTK!Q$5,0))=FALSE,VLOOKUP($A385,DSSV!$A$7:$R$65536,IN_DTK!Q$5,0),"")</f>
        <v>0</v>
      </c>
      <c r="R385" s="237" t="str">
        <f>IF(ISNA(VLOOKUP($A385,DSSV!$A$7:$R$65536,IN_DTK!R$5,0))=FALSE,VLOOKUP($A385,DSSV!$A$7:$R$65536,IN_DTK!R$5,0),"")</f>
        <v>Không</v>
      </c>
      <c r="S385" s="247" t="str">
        <f>IF(ISNA(VLOOKUP($A385,DSSV!$A$7:$R$65536,IN_DTK!S$5,0))=FALSE,VLOOKUP($A385,DSSV!$A$7:$R$65536,IN_DTK!S$5,0),"")</f>
        <v/>
      </c>
    </row>
    <row r="386" spans="1:19" s="213" customFormat="1" ht="20.25" customHeight="1">
      <c r="A386" s="211">
        <v>378</v>
      </c>
      <c r="B386" s="240">
        <f>--SUBTOTAL(2,C$6:C386)</f>
        <v>378</v>
      </c>
      <c r="C386" s="214">
        <f>IF(ISNA(VLOOKUP($A386,DSSV!$A$7:$R$65536,IN_DTK!C$5,0))=FALSE,VLOOKUP($A386,DSSV!$A$7:$R$65536,IN_DTK!C$5,0),"")</f>
        <v>0</v>
      </c>
      <c r="D386" s="243" t="str">
        <f>IF(ISNA(VLOOKUP($A386,DSSV!$A$7:$R$65536,IN_DTK!D$5,0))=FALSE,VLOOKUP($A386,DSSV!$A$7:$R$65536,IN_DTK!D$5,0),"")</f>
        <v/>
      </c>
      <c r="E386" s="244" t="str">
        <f>IF(ISNA(VLOOKUP($A386,DSSV!$A$7:$R$65536,IN_DTK!E$5,0))=FALSE,VLOOKUP($A386,DSSV!$A$7:$R$65536,IN_DTK!E$5,0),"")</f>
        <v/>
      </c>
      <c r="F386" s="249" t="str">
        <f>IF(ISNA(VLOOKUP($A386,DSSV!$A$7:$R$65536,IN_DTK!F$5,0))=FALSE,VLOOKUP($A386,DSSV!$A$7:$R$65536,IN_DTK!F$5,0),"")</f>
        <v/>
      </c>
      <c r="G386" s="249" t="str">
        <f>IF(ISNA(VLOOKUP($A386,DSSV!$A$7:$R$65536,IN_DTK!G$5,0))=FALSE,VLOOKUP($A386,DSSV!$A$7:$R$65536,IN_DTK!G$5,0),"")</f>
        <v/>
      </c>
      <c r="H386" s="245">
        <f>IF(ISNA(VLOOKUP($A386,DSSV!$A$7:$R$65536,IN_DTK!H$5,0))=FALSE,IF(H$8&lt;&gt;0,VLOOKUP($A386,DSSV!$A$7:$R$65536,IN_DTK!H$5,0),""),"")</f>
        <v>0</v>
      </c>
      <c r="I386" s="245">
        <f>IF(ISNA(VLOOKUP($A386,DSSV!$A$7:$R$65536,IN_DTK!I$5,0))=FALSE,IF(I$8&lt;&gt;0,VLOOKUP($A386,DSSV!$A$7:$R$65536,IN_DTK!I$5,0),""),"")</f>
        <v>0</v>
      </c>
      <c r="J386" s="245">
        <f>IF(ISNA(VLOOKUP($A386,DSSV!$A$7:$R$65536,IN_DTK!J$5,0))=FALSE,IF(J$8&lt;&gt;0,VLOOKUP($A386,DSSV!$A$7:$R$65536,IN_DTK!J$5,0),""),"")</f>
        <v>0</v>
      </c>
      <c r="K386" s="245">
        <f>IF(ISNA(VLOOKUP($A386,DSSV!$A$7:$R$65536,IN_DTK!K$5,0))=FALSE,IF(K$8&lt;&gt;0,VLOOKUP($A386,DSSV!$A$7:$R$65536,IN_DTK!K$5,0),""),"")</f>
        <v>0</v>
      </c>
      <c r="L386" s="245">
        <f>IF(ISNA(VLOOKUP($A386,DSSV!$A$7:$R$65536,IN_DTK!L$5,0))=FALSE,IF(L$8&lt;&gt;0,VLOOKUP($A386,DSSV!$A$7:$R$65536,IN_DTK!L$5,0),""),"")</f>
        <v>0</v>
      </c>
      <c r="M386" s="245">
        <f>IF(ISNA(VLOOKUP($A386,DSSV!$A$7:$R$65536,IN_DTK!M$5,0))=FALSE,IF(M$8&lt;&gt;0,VLOOKUP($A386,DSSV!$A$7:$R$65536,IN_DTK!M$5,0),""),"")</f>
        <v>0</v>
      </c>
      <c r="N386" s="245">
        <f>IF(ISNA(VLOOKUP($A386,DSSV!$A$7:$R$65536,IN_DTK!N$5,0))=FALSE,IF(N$8&lt;&gt;0,VLOOKUP($A386,DSSV!$A$7:$R$65536,IN_DTK!N$5,0),""),"")</f>
        <v>0</v>
      </c>
      <c r="O386" s="245">
        <f>IF(ISNA(VLOOKUP($A386,DSSV!$A$7:$R$65536,IN_DTK!O$5,0))=FALSE,IF(O$8&lt;&gt;0,VLOOKUP($A386,DSSV!$A$7:$R$65536,IN_DTK!O$5,0),""),"")</f>
        <v>0</v>
      </c>
      <c r="P386" s="245">
        <f>IF(ISNA(VLOOKUP($A386,DSSV!$A$7:$R$65536,IN_DTK!P$5,0))=FALSE,IF(P$8&lt;&gt;0,VLOOKUP($A386,DSSV!$A$7:$R$65536,IN_DTK!P$5,0),""),"")</f>
        <v>0</v>
      </c>
      <c r="Q386" s="246">
        <f>IF(ISNA(VLOOKUP($A386,DSSV!$A$7:$R$65536,IN_DTK!Q$5,0))=FALSE,VLOOKUP($A386,DSSV!$A$7:$R$65536,IN_DTK!Q$5,0),"")</f>
        <v>0</v>
      </c>
      <c r="R386" s="237" t="str">
        <f>IF(ISNA(VLOOKUP($A386,DSSV!$A$7:$R$65536,IN_DTK!R$5,0))=FALSE,VLOOKUP($A386,DSSV!$A$7:$R$65536,IN_DTK!R$5,0),"")</f>
        <v>Không</v>
      </c>
      <c r="S386" s="247" t="str">
        <f>IF(ISNA(VLOOKUP($A386,DSSV!$A$7:$R$65536,IN_DTK!S$5,0))=FALSE,VLOOKUP($A386,DSSV!$A$7:$R$65536,IN_DTK!S$5,0),"")</f>
        <v/>
      </c>
    </row>
    <row r="387" spans="1:19" s="213" customFormat="1" ht="20.25" customHeight="1">
      <c r="A387" s="211">
        <v>379</v>
      </c>
      <c r="B387" s="240">
        <f>--SUBTOTAL(2,C$6:C387)</f>
        <v>379</v>
      </c>
      <c r="C387" s="214">
        <f>IF(ISNA(VLOOKUP($A387,DSSV!$A$7:$R$65536,IN_DTK!C$5,0))=FALSE,VLOOKUP($A387,DSSV!$A$7:$R$65536,IN_DTK!C$5,0),"")</f>
        <v>0</v>
      </c>
      <c r="D387" s="243" t="str">
        <f>IF(ISNA(VLOOKUP($A387,DSSV!$A$7:$R$65536,IN_DTK!D$5,0))=FALSE,VLOOKUP($A387,DSSV!$A$7:$R$65536,IN_DTK!D$5,0),"")</f>
        <v/>
      </c>
      <c r="E387" s="244" t="str">
        <f>IF(ISNA(VLOOKUP($A387,DSSV!$A$7:$R$65536,IN_DTK!E$5,0))=FALSE,VLOOKUP($A387,DSSV!$A$7:$R$65536,IN_DTK!E$5,0),"")</f>
        <v/>
      </c>
      <c r="F387" s="249" t="str">
        <f>IF(ISNA(VLOOKUP($A387,DSSV!$A$7:$R$65536,IN_DTK!F$5,0))=FALSE,VLOOKUP($A387,DSSV!$A$7:$R$65536,IN_DTK!F$5,0),"")</f>
        <v/>
      </c>
      <c r="G387" s="249" t="str">
        <f>IF(ISNA(VLOOKUP($A387,DSSV!$A$7:$R$65536,IN_DTK!G$5,0))=FALSE,VLOOKUP($A387,DSSV!$A$7:$R$65536,IN_DTK!G$5,0),"")</f>
        <v/>
      </c>
      <c r="H387" s="245">
        <f>IF(ISNA(VLOOKUP($A387,DSSV!$A$7:$R$65536,IN_DTK!H$5,0))=FALSE,IF(H$8&lt;&gt;0,VLOOKUP($A387,DSSV!$A$7:$R$65536,IN_DTK!H$5,0),""),"")</f>
        <v>0</v>
      </c>
      <c r="I387" s="245">
        <f>IF(ISNA(VLOOKUP($A387,DSSV!$A$7:$R$65536,IN_DTK!I$5,0))=FALSE,IF(I$8&lt;&gt;0,VLOOKUP($A387,DSSV!$A$7:$R$65536,IN_DTK!I$5,0),""),"")</f>
        <v>0</v>
      </c>
      <c r="J387" s="245">
        <f>IF(ISNA(VLOOKUP($A387,DSSV!$A$7:$R$65536,IN_DTK!J$5,0))=FALSE,IF(J$8&lt;&gt;0,VLOOKUP($A387,DSSV!$A$7:$R$65536,IN_DTK!J$5,0),""),"")</f>
        <v>0</v>
      </c>
      <c r="K387" s="245">
        <f>IF(ISNA(VLOOKUP($A387,DSSV!$A$7:$R$65536,IN_DTK!K$5,0))=FALSE,IF(K$8&lt;&gt;0,VLOOKUP($A387,DSSV!$A$7:$R$65536,IN_DTK!K$5,0),""),"")</f>
        <v>0</v>
      </c>
      <c r="L387" s="245">
        <f>IF(ISNA(VLOOKUP($A387,DSSV!$A$7:$R$65536,IN_DTK!L$5,0))=FALSE,IF(L$8&lt;&gt;0,VLOOKUP($A387,DSSV!$A$7:$R$65536,IN_DTK!L$5,0),""),"")</f>
        <v>0</v>
      </c>
      <c r="M387" s="245">
        <f>IF(ISNA(VLOOKUP($A387,DSSV!$A$7:$R$65536,IN_DTK!M$5,0))=FALSE,IF(M$8&lt;&gt;0,VLOOKUP($A387,DSSV!$A$7:$R$65536,IN_DTK!M$5,0),""),"")</f>
        <v>0</v>
      </c>
      <c r="N387" s="245">
        <f>IF(ISNA(VLOOKUP($A387,DSSV!$A$7:$R$65536,IN_DTK!N$5,0))=FALSE,IF(N$8&lt;&gt;0,VLOOKUP($A387,DSSV!$A$7:$R$65536,IN_DTK!N$5,0),""),"")</f>
        <v>0</v>
      </c>
      <c r="O387" s="245">
        <f>IF(ISNA(VLOOKUP($A387,DSSV!$A$7:$R$65536,IN_DTK!O$5,0))=FALSE,IF(O$8&lt;&gt;0,VLOOKUP($A387,DSSV!$A$7:$R$65536,IN_DTK!O$5,0),""),"")</f>
        <v>0</v>
      </c>
      <c r="P387" s="245">
        <f>IF(ISNA(VLOOKUP($A387,DSSV!$A$7:$R$65536,IN_DTK!P$5,0))=FALSE,IF(P$8&lt;&gt;0,VLOOKUP($A387,DSSV!$A$7:$R$65536,IN_DTK!P$5,0),""),"")</f>
        <v>0</v>
      </c>
      <c r="Q387" s="246">
        <f>IF(ISNA(VLOOKUP($A387,DSSV!$A$7:$R$65536,IN_DTK!Q$5,0))=FALSE,VLOOKUP($A387,DSSV!$A$7:$R$65536,IN_DTK!Q$5,0),"")</f>
        <v>0</v>
      </c>
      <c r="R387" s="237" t="str">
        <f>IF(ISNA(VLOOKUP($A387,DSSV!$A$7:$R$65536,IN_DTK!R$5,0))=FALSE,VLOOKUP($A387,DSSV!$A$7:$R$65536,IN_DTK!R$5,0),"")</f>
        <v>Không</v>
      </c>
      <c r="S387" s="247" t="str">
        <f>IF(ISNA(VLOOKUP($A387,DSSV!$A$7:$R$65536,IN_DTK!S$5,0))=FALSE,VLOOKUP($A387,DSSV!$A$7:$R$65536,IN_DTK!S$5,0),"")</f>
        <v/>
      </c>
    </row>
    <row r="388" spans="1:19" s="213" customFormat="1" ht="20.25" customHeight="1">
      <c r="A388" s="211">
        <v>380</v>
      </c>
      <c r="B388" s="240">
        <f>--SUBTOTAL(2,C$6:C388)</f>
        <v>380</v>
      </c>
      <c r="C388" s="214">
        <f>IF(ISNA(VLOOKUP($A388,DSSV!$A$7:$R$65536,IN_DTK!C$5,0))=FALSE,VLOOKUP($A388,DSSV!$A$7:$R$65536,IN_DTK!C$5,0),"")</f>
        <v>0</v>
      </c>
      <c r="D388" s="243" t="str">
        <f>IF(ISNA(VLOOKUP($A388,DSSV!$A$7:$R$65536,IN_DTK!D$5,0))=FALSE,VLOOKUP($A388,DSSV!$A$7:$R$65536,IN_DTK!D$5,0),"")</f>
        <v/>
      </c>
      <c r="E388" s="244" t="str">
        <f>IF(ISNA(VLOOKUP($A388,DSSV!$A$7:$R$65536,IN_DTK!E$5,0))=FALSE,VLOOKUP($A388,DSSV!$A$7:$R$65536,IN_DTK!E$5,0),"")</f>
        <v/>
      </c>
      <c r="F388" s="249" t="str">
        <f>IF(ISNA(VLOOKUP($A388,DSSV!$A$7:$R$65536,IN_DTK!F$5,0))=FALSE,VLOOKUP($A388,DSSV!$A$7:$R$65536,IN_DTK!F$5,0),"")</f>
        <v/>
      </c>
      <c r="G388" s="249" t="str">
        <f>IF(ISNA(VLOOKUP($A388,DSSV!$A$7:$R$65536,IN_DTK!G$5,0))=FALSE,VLOOKUP($A388,DSSV!$A$7:$R$65536,IN_DTK!G$5,0),"")</f>
        <v/>
      </c>
      <c r="H388" s="245">
        <f>IF(ISNA(VLOOKUP($A388,DSSV!$A$7:$R$65536,IN_DTK!H$5,0))=FALSE,IF(H$8&lt;&gt;0,VLOOKUP($A388,DSSV!$A$7:$R$65536,IN_DTK!H$5,0),""),"")</f>
        <v>0</v>
      </c>
      <c r="I388" s="245">
        <f>IF(ISNA(VLOOKUP($A388,DSSV!$A$7:$R$65536,IN_DTK!I$5,0))=FALSE,IF(I$8&lt;&gt;0,VLOOKUP($A388,DSSV!$A$7:$R$65536,IN_DTK!I$5,0),""),"")</f>
        <v>0</v>
      </c>
      <c r="J388" s="245">
        <f>IF(ISNA(VLOOKUP($A388,DSSV!$A$7:$R$65536,IN_DTK!J$5,0))=FALSE,IF(J$8&lt;&gt;0,VLOOKUP($A388,DSSV!$A$7:$R$65536,IN_DTK!J$5,0),""),"")</f>
        <v>0</v>
      </c>
      <c r="K388" s="245">
        <f>IF(ISNA(VLOOKUP($A388,DSSV!$A$7:$R$65536,IN_DTK!K$5,0))=FALSE,IF(K$8&lt;&gt;0,VLOOKUP($A388,DSSV!$A$7:$R$65536,IN_DTK!K$5,0),""),"")</f>
        <v>0</v>
      </c>
      <c r="L388" s="245">
        <f>IF(ISNA(VLOOKUP($A388,DSSV!$A$7:$R$65536,IN_DTK!L$5,0))=FALSE,IF(L$8&lt;&gt;0,VLOOKUP($A388,DSSV!$A$7:$R$65536,IN_DTK!L$5,0),""),"")</f>
        <v>0</v>
      </c>
      <c r="M388" s="245">
        <f>IF(ISNA(VLOOKUP($A388,DSSV!$A$7:$R$65536,IN_DTK!M$5,0))=FALSE,IF(M$8&lt;&gt;0,VLOOKUP($A388,DSSV!$A$7:$R$65536,IN_DTK!M$5,0),""),"")</f>
        <v>0</v>
      </c>
      <c r="N388" s="245">
        <f>IF(ISNA(VLOOKUP($A388,DSSV!$A$7:$R$65536,IN_DTK!N$5,0))=FALSE,IF(N$8&lt;&gt;0,VLOOKUP($A388,DSSV!$A$7:$R$65536,IN_DTK!N$5,0),""),"")</f>
        <v>0</v>
      </c>
      <c r="O388" s="245">
        <f>IF(ISNA(VLOOKUP($A388,DSSV!$A$7:$R$65536,IN_DTK!O$5,0))=FALSE,IF(O$8&lt;&gt;0,VLOOKUP($A388,DSSV!$A$7:$R$65536,IN_DTK!O$5,0),""),"")</f>
        <v>0</v>
      </c>
      <c r="P388" s="245">
        <f>IF(ISNA(VLOOKUP($A388,DSSV!$A$7:$R$65536,IN_DTK!P$5,0))=FALSE,IF(P$8&lt;&gt;0,VLOOKUP($A388,DSSV!$A$7:$R$65536,IN_DTK!P$5,0),""),"")</f>
        <v>0</v>
      </c>
      <c r="Q388" s="246">
        <f>IF(ISNA(VLOOKUP($A388,DSSV!$A$7:$R$65536,IN_DTK!Q$5,0))=FALSE,VLOOKUP($A388,DSSV!$A$7:$R$65536,IN_DTK!Q$5,0),"")</f>
        <v>0</v>
      </c>
      <c r="R388" s="237" t="str">
        <f>IF(ISNA(VLOOKUP($A388,DSSV!$A$7:$R$65536,IN_DTK!R$5,0))=FALSE,VLOOKUP($A388,DSSV!$A$7:$R$65536,IN_DTK!R$5,0),"")</f>
        <v>Không</v>
      </c>
      <c r="S388" s="247" t="str">
        <f>IF(ISNA(VLOOKUP($A388,DSSV!$A$7:$R$65536,IN_DTK!S$5,0))=FALSE,VLOOKUP($A388,DSSV!$A$7:$R$65536,IN_DTK!S$5,0),"")</f>
        <v/>
      </c>
    </row>
    <row r="389" spans="1:19" s="213" customFormat="1" ht="20.25" customHeight="1">
      <c r="A389" s="211">
        <v>381</v>
      </c>
      <c r="B389" s="240">
        <f>--SUBTOTAL(2,C$6:C389)</f>
        <v>381</v>
      </c>
      <c r="C389" s="214">
        <f>IF(ISNA(VLOOKUP($A389,DSSV!$A$7:$R$65536,IN_DTK!C$5,0))=FALSE,VLOOKUP($A389,DSSV!$A$7:$R$65536,IN_DTK!C$5,0),"")</f>
        <v>0</v>
      </c>
      <c r="D389" s="243" t="str">
        <f>IF(ISNA(VLOOKUP($A389,DSSV!$A$7:$R$65536,IN_DTK!D$5,0))=FALSE,VLOOKUP($A389,DSSV!$A$7:$R$65536,IN_DTK!D$5,0),"")</f>
        <v/>
      </c>
      <c r="E389" s="244" t="str">
        <f>IF(ISNA(VLOOKUP($A389,DSSV!$A$7:$R$65536,IN_DTK!E$5,0))=FALSE,VLOOKUP($A389,DSSV!$A$7:$R$65536,IN_DTK!E$5,0),"")</f>
        <v/>
      </c>
      <c r="F389" s="249" t="str">
        <f>IF(ISNA(VLOOKUP($A389,DSSV!$A$7:$R$65536,IN_DTK!F$5,0))=FALSE,VLOOKUP($A389,DSSV!$A$7:$R$65536,IN_DTK!F$5,0),"")</f>
        <v/>
      </c>
      <c r="G389" s="249" t="str">
        <f>IF(ISNA(VLOOKUP($A389,DSSV!$A$7:$R$65536,IN_DTK!G$5,0))=FALSE,VLOOKUP($A389,DSSV!$A$7:$R$65536,IN_DTK!G$5,0),"")</f>
        <v/>
      </c>
      <c r="H389" s="245">
        <f>IF(ISNA(VLOOKUP($A389,DSSV!$A$7:$R$65536,IN_DTK!H$5,0))=FALSE,IF(H$8&lt;&gt;0,VLOOKUP($A389,DSSV!$A$7:$R$65536,IN_DTK!H$5,0),""),"")</f>
        <v>0</v>
      </c>
      <c r="I389" s="245">
        <f>IF(ISNA(VLOOKUP($A389,DSSV!$A$7:$R$65536,IN_DTK!I$5,0))=FALSE,IF(I$8&lt;&gt;0,VLOOKUP($A389,DSSV!$A$7:$R$65536,IN_DTK!I$5,0),""),"")</f>
        <v>0</v>
      </c>
      <c r="J389" s="245">
        <f>IF(ISNA(VLOOKUP($A389,DSSV!$A$7:$R$65536,IN_DTK!J$5,0))=FALSE,IF(J$8&lt;&gt;0,VLOOKUP($A389,DSSV!$A$7:$R$65536,IN_DTK!J$5,0),""),"")</f>
        <v>0</v>
      </c>
      <c r="K389" s="245">
        <f>IF(ISNA(VLOOKUP($A389,DSSV!$A$7:$R$65536,IN_DTK!K$5,0))=FALSE,IF(K$8&lt;&gt;0,VLOOKUP($A389,DSSV!$A$7:$R$65536,IN_DTK!K$5,0),""),"")</f>
        <v>0</v>
      </c>
      <c r="L389" s="245">
        <f>IF(ISNA(VLOOKUP($A389,DSSV!$A$7:$R$65536,IN_DTK!L$5,0))=FALSE,IF(L$8&lt;&gt;0,VLOOKUP($A389,DSSV!$A$7:$R$65536,IN_DTK!L$5,0),""),"")</f>
        <v>0</v>
      </c>
      <c r="M389" s="245">
        <f>IF(ISNA(VLOOKUP($A389,DSSV!$A$7:$R$65536,IN_DTK!M$5,0))=FALSE,IF(M$8&lt;&gt;0,VLOOKUP($A389,DSSV!$A$7:$R$65536,IN_DTK!M$5,0),""),"")</f>
        <v>0</v>
      </c>
      <c r="N389" s="245">
        <f>IF(ISNA(VLOOKUP($A389,DSSV!$A$7:$R$65536,IN_DTK!N$5,0))=FALSE,IF(N$8&lt;&gt;0,VLOOKUP($A389,DSSV!$A$7:$R$65536,IN_DTK!N$5,0),""),"")</f>
        <v>0</v>
      </c>
      <c r="O389" s="245">
        <f>IF(ISNA(VLOOKUP($A389,DSSV!$A$7:$R$65536,IN_DTK!O$5,0))=FALSE,IF(O$8&lt;&gt;0,VLOOKUP($A389,DSSV!$A$7:$R$65536,IN_DTK!O$5,0),""),"")</f>
        <v>0</v>
      </c>
      <c r="P389" s="245">
        <f>IF(ISNA(VLOOKUP($A389,DSSV!$A$7:$R$65536,IN_DTK!P$5,0))=FALSE,IF(P$8&lt;&gt;0,VLOOKUP($A389,DSSV!$A$7:$R$65536,IN_DTK!P$5,0),""),"")</f>
        <v>0</v>
      </c>
      <c r="Q389" s="246">
        <f>IF(ISNA(VLOOKUP($A389,DSSV!$A$7:$R$65536,IN_DTK!Q$5,0))=FALSE,VLOOKUP($A389,DSSV!$A$7:$R$65536,IN_DTK!Q$5,0),"")</f>
        <v>0</v>
      </c>
      <c r="R389" s="237" t="str">
        <f>IF(ISNA(VLOOKUP($A389,DSSV!$A$7:$R$65536,IN_DTK!R$5,0))=FALSE,VLOOKUP($A389,DSSV!$A$7:$R$65536,IN_DTK!R$5,0),"")</f>
        <v>Không</v>
      </c>
      <c r="S389" s="247" t="str">
        <f>IF(ISNA(VLOOKUP($A389,DSSV!$A$7:$R$65536,IN_DTK!S$5,0))=FALSE,VLOOKUP($A389,DSSV!$A$7:$R$65536,IN_DTK!S$5,0),"")</f>
        <v/>
      </c>
    </row>
    <row r="390" spans="1:19" s="213" customFormat="1" ht="20.25" customHeight="1">
      <c r="A390" s="211">
        <v>382</v>
      </c>
      <c r="B390" s="240">
        <f>--SUBTOTAL(2,C$6:C390)</f>
        <v>382</v>
      </c>
      <c r="C390" s="214">
        <f>IF(ISNA(VLOOKUP($A390,DSSV!$A$7:$R$65536,IN_DTK!C$5,0))=FALSE,VLOOKUP($A390,DSSV!$A$7:$R$65536,IN_DTK!C$5,0),"")</f>
        <v>0</v>
      </c>
      <c r="D390" s="243" t="str">
        <f>IF(ISNA(VLOOKUP($A390,DSSV!$A$7:$R$65536,IN_DTK!D$5,0))=FALSE,VLOOKUP($A390,DSSV!$A$7:$R$65536,IN_DTK!D$5,0),"")</f>
        <v/>
      </c>
      <c r="E390" s="244" t="str">
        <f>IF(ISNA(VLOOKUP($A390,DSSV!$A$7:$R$65536,IN_DTK!E$5,0))=FALSE,VLOOKUP($A390,DSSV!$A$7:$R$65536,IN_DTK!E$5,0),"")</f>
        <v/>
      </c>
      <c r="F390" s="249" t="str">
        <f>IF(ISNA(VLOOKUP($A390,DSSV!$A$7:$R$65536,IN_DTK!F$5,0))=FALSE,VLOOKUP($A390,DSSV!$A$7:$R$65536,IN_DTK!F$5,0),"")</f>
        <v/>
      </c>
      <c r="G390" s="249" t="str">
        <f>IF(ISNA(VLOOKUP($A390,DSSV!$A$7:$R$65536,IN_DTK!G$5,0))=FALSE,VLOOKUP($A390,DSSV!$A$7:$R$65536,IN_DTK!G$5,0),"")</f>
        <v/>
      </c>
      <c r="H390" s="245">
        <f>IF(ISNA(VLOOKUP($A390,DSSV!$A$7:$R$65536,IN_DTK!H$5,0))=FALSE,IF(H$8&lt;&gt;0,VLOOKUP($A390,DSSV!$A$7:$R$65536,IN_DTK!H$5,0),""),"")</f>
        <v>0</v>
      </c>
      <c r="I390" s="245">
        <f>IF(ISNA(VLOOKUP($A390,DSSV!$A$7:$R$65536,IN_DTK!I$5,0))=FALSE,IF(I$8&lt;&gt;0,VLOOKUP($A390,DSSV!$A$7:$R$65536,IN_DTK!I$5,0),""),"")</f>
        <v>0</v>
      </c>
      <c r="J390" s="245">
        <f>IF(ISNA(VLOOKUP($A390,DSSV!$A$7:$R$65536,IN_DTK!J$5,0))=FALSE,IF(J$8&lt;&gt;0,VLOOKUP($A390,DSSV!$A$7:$R$65536,IN_DTK!J$5,0),""),"")</f>
        <v>0</v>
      </c>
      <c r="K390" s="245">
        <f>IF(ISNA(VLOOKUP($A390,DSSV!$A$7:$R$65536,IN_DTK!K$5,0))=FALSE,IF(K$8&lt;&gt;0,VLOOKUP($A390,DSSV!$A$7:$R$65536,IN_DTK!K$5,0),""),"")</f>
        <v>0</v>
      </c>
      <c r="L390" s="245">
        <f>IF(ISNA(VLOOKUP($A390,DSSV!$A$7:$R$65536,IN_DTK!L$5,0))=FALSE,IF(L$8&lt;&gt;0,VLOOKUP($A390,DSSV!$A$7:$R$65536,IN_DTK!L$5,0),""),"")</f>
        <v>0</v>
      </c>
      <c r="M390" s="245">
        <f>IF(ISNA(VLOOKUP($A390,DSSV!$A$7:$R$65536,IN_DTK!M$5,0))=FALSE,IF(M$8&lt;&gt;0,VLOOKUP($A390,DSSV!$A$7:$R$65536,IN_DTK!M$5,0),""),"")</f>
        <v>0</v>
      </c>
      <c r="N390" s="245">
        <f>IF(ISNA(VLOOKUP($A390,DSSV!$A$7:$R$65536,IN_DTK!N$5,0))=FALSE,IF(N$8&lt;&gt;0,VLOOKUP($A390,DSSV!$A$7:$R$65536,IN_DTK!N$5,0),""),"")</f>
        <v>0</v>
      </c>
      <c r="O390" s="245">
        <f>IF(ISNA(VLOOKUP($A390,DSSV!$A$7:$R$65536,IN_DTK!O$5,0))=FALSE,IF(O$8&lt;&gt;0,VLOOKUP($A390,DSSV!$A$7:$R$65536,IN_DTK!O$5,0),""),"")</f>
        <v>0</v>
      </c>
      <c r="P390" s="245">
        <f>IF(ISNA(VLOOKUP($A390,DSSV!$A$7:$R$65536,IN_DTK!P$5,0))=FALSE,IF(P$8&lt;&gt;0,VLOOKUP($A390,DSSV!$A$7:$R$65536,IN_DTK!P$5,0),""),"")</f>
        <v>0</v>
      </c>
      <c r="Q390" s="246">
        <f>IF(ISNA(VLOOKUP($A390,DSSV!$A$7:$R$65536,IN_DTK!Q$5,0))=FALSE,VLOOKUP($A390,DSSV!$A$7:$R$65536,IN_DTK!Q$5,0),"")</f>
        <v>0</v>
      </c>
      <c r="R390" s="237" t="str">
        <f>IF(ISNA(VLOOKUP($A390,DSSV!$A$7:$R$65536,IN_DTK!R$5,0))=FALSE,VLOOKUP($A390,DSSV!$A$7:$R$65536,IN_DTK!R$5,0),"")</f>
        <v>Không</v>
      </c>
      <c r="S390" s="247" t="str">
        <f>IF(ISNA(VLOOKUP($A390,DSSV!$A$7:$R$65536,IN_DTK!S$5,0))=FALSE,VLOOKUP($A390,DSSV!$A$7:$R$65536,IN_DTK!S$5,0),"")</f>
        <v/>
      </c>
    </row>
    <row r="391" spans="1:19" s="213" customFormat="1" ht="20.25" customHeight="1">
      <c r="A391" s="211">
        <v>383</v>
      </c>
      <c r="B391" s="240">
        <f>--SUBTOTAL(2,C$6:C391)</f>
        <v>383</v>
      </c>
      <c r="C391" s="214">
        <f>IF(ISNA(VLOOKUP($A391,DSSV!$A$7:$R$65536,IN_DTK!C$5,0))=FALSE,VLOOKUP($A391,DSSV!$A$7:$R$65536,IN_DTK!C$5,0),"")</f>
        <v>0</v>
      </c>
      <c r="D391" s="243" t="str">
        <f>IF(ISNA(VLOOKUP($A391,DSSV!$A$7:$R$65536,IN_DTK!D$5,0))=FALSE,VLOOKUP($A391,DSSV!$A$7:$R$65536,IN_DTK!D$5,0),"")</f>
        <v/>
      </c>
      <c r="E391" s="244" t="str">
        <f>IF(ISNA(VLOOKUP($A391,DSSV!$A$7:$R$65536,IN_DTK!E$5,0))=FALSE,VLOOKUP($A391,DSSV!$A$7:$R$65536,IN_DTK!E$5,0),"")</f>
        <v/>
      </c>
      <c r="F391" s="249" t="str">
        <f>IF(ISNA(VLOOKUP($A391,DSSV!$A$7:$R$65536,IN_DTK!F$5,0))=FALSE,VLOOKUP($A391,DSSV!$A$7:$R$65536,IN_DTK!F$5,0),"")</f>
        <v/>
      </c>
      <c r="G391" s="249" t="str">
        <f>IF(ISNA(VLOOKUP($A391,DSSV!$A$7:$R$65536,IN_DTK!G$5,0))=FALSE,VLOOKUP($A391,DSSV!$A$7:$R$65536,IN_DTK!G$5,0),"")</f>
        <v/>
      </c>
      <c r="H391" s="245">
        <f>IF(ISNA(VLOOKUP($A391,DSSV!$A$7:$R$65536,IN_DTK!H$5,0))=FALSE,IF(H$8&lt;&gt;0,VLOOKUP($A391,DSSV!$A$7:$R$65536,IN_DTK!H$5,0),""),"")</f>
        <v>0</v>
      </c>
      <c r="I391" s="245">
        <f>IF(ISNA(VLOOKUP($A391,DSSV!$A$7:$R$65536,IN_DTK!I$5,0))=FALSE,IF(I$8&lt;&gt;0,VLOOKUP($A391,DSSV!$A$7:$R$65536,IN_DTK!I$5,0),""),"")</f>
        <v>0</v>
      </c>
      <c r="J391" s="245">
        <f>IF(ISNA(VLOOKUP($A391,DSSV!$A$7:$R$65536,IN_DTK!J$5,0))=FALSE,IF(J$8&lt;&gt;0,VLOOKUP($A391,DSSV!$A$7:$R$65536,IN_DTK!J$5,0),""),"")</f>
        <v>0</v>
      </c>
      <c r="K391" s="245">
        <f>IF(ISNA(VLOOKUP($A391,DSSV!$A$7:$R$65536,IN_DTK!K$5,0))=FALSE,IF(K$8&lt;&gt;0,VLOOKUP($A391,DSSV!$A$7:$R$65536,IN_DTK!K$5,0),""),"")</f>
        <v>0</v>
      </c>
      <c r="L391" s="245">
        <f>IF(ISNA(VLOOKUP($A391,DSSV!$A$7:$R$65536,IN_DTK!L$5,0))=FALSE,IF(L$8&lt;&gt;0,VLOOKUP($A391,DSSV!$A$7:$R$65536,IN_DTK!L$5,0),""),"")</f>
        <v>0</v>
      </c>
      <c r="M391" s="245">
        <f>IF(ISNA(VLOOKUP($A391,DSSV!$A$7:$R$65536,IN_DTK!M$5,0))=FALSE,IF(M$8&lt;&gt;0,VLOOKUP($A391,DSSV!$A$7:$R$65536,IN_DTK!M$5,0),""),"")</f>
        <v>0</v>
      </c>
      <c r="N391" s="245">
        <f>IF(ISNA(VLOOKUP($A391,DSSV!$A$7:$R$65536,IN_DTK!N$5,0))=FALSE,IF(N$8&lt;&gt;0,VLOOKUP($A391,DSSV!$A$7:$R$65536,IN_DTK!N$5,0),""),"")</f>
        <v>0</v>
      </c>
      <c r="O391" s="245">
        <f>IF(ISNA(VLOOKUP($A391,DSSV!$A$7:$R$65536,IN_DTK!O$5,0))=FALSE,IF(O$8&lt;&gt;0,VLOOKUP($A391,DSSV!$A$7:$R$65536,IN_DTK!O$5,0),""),"")</f>
        <v>0</v>
      </c>
      <c r="P391" s="245">
        <f>IF(ISNA(VLOOKUP($A391,DSSV!$A$7:$R$65536,IN_DTK!P$5,0))=FALSE,IF(P$8&lt;&gt;0,VLOOKUP($A391,DSSV!$A$7:$R$65536,IN_DTK!P$5,0),""),"")</f>
        <v>0</v>
      </c>
      <c r="Q391" s="246">
        <f>IF(ISNA(VLOOKUP($A391,DSSV!$A$7:$R$65536,IN_DTK!Q$5,0))=FALSE,VLOOKUP($A391,DSSV!$A$7:$R$65536,IN_DTK!Q$5,0),"")</f>
        <v>0</v>
      </c>
      <c r="R391" s="237" t="str">
        <f>IF(ISNA(VLOOKUP($A391,DSSV!$A$7:$R$65536,IN_DTK!R$5,0))=FALSE,VLOOKUP($A391,DSSV!$A$7:$R$65536,IN_DTK!R$5,0),"")</f>
        <v>Không</v>
      </c>
      <c r="S391" s="247" t="str">
        <f>IF(ISNA(VLOOKUP($A391,DSSV!$A$7:$R$65536,IN_DTK!S$5,0))=FALSE,VLOOKUP($A391,DSSV!$A$7:$R$65536,IN_DTK!S$5,0),"")</f>
        <v/>
      </c>
    </row>
    <row r="392" spans="1:19" s="213" customFormat="1" ht="20.25" customHeight="1">
      <c r="A392" s="211">
        <v>384</v>
      </c>
      <c r="B392" s="240">
        <f>--SUBTOTAL(2,C$6:C392)</f>
        <v>384</v>
      </c>
      <c r="C392" s="214">
        <f>IF(ISNA(VLOOKUP($A392,DSSV!$A$7:$R$65536,IN_DTK!C$5,0))=FALSE,VLOOKUP($A392,DSSV!$A$7:$R$65536,IN_DTK!C$5,0),"")</f>
        <v>0</v>
      </c>
      <c r="D392" s="243" t="str">
        <f>IF(ISNA(VLOOKUP($A392,DSSV!$A$7:$R$65536,IN_DTK!D$5,0))=FALSE,VLOOKUP($A392,DSSV!$A$7:$R$65536,IN_DTK!D$5,0),"")</f>
        <v/>
      </c>
      <c r="E392" s="244" t="str">
        <f>IF(ISNA(VLOOKUP($A392,DSSV!$A$7:$R$65536,IN_DTK!E$5,0))=FALSE,VLOOKUP($A392,DSSV!$A$7:$R$65536,IN_DTK!E$5,0),"")</f>
        <v/>
      </c>
      <c r="F392" s="249" t="str">
        <f>IF(ISNA(VLOOKUP($A392,DSSV!$A$7:$R$65536,IN_DTK!F$5,0))=FALSE,VLOOKUP($A392,DSSV!$A$7:$R$65536,IN_DTK!F$5,0),"")</f>
        <v/>
      </c>
      <c r="G392" s="249" t="str">
        <f>IF(ISNA(VLOOKUP($A392,DSSV!$A$7:$R$65536,IN_DTK!G$5,0))=FALSE,VLOOKUP($A392,DSSV!$A$7:$R$65536,IN_DTK!G$5,0),"")</f>
        <v/>
      </c>
      <c r="H392" s="245">
        <f>IF(ISNA(VLOOKUP($A392,DSSV!$A$7:$R$65536,IN_DTK!H$5,0))=FALSE,IF(H$8&lt;&gt;0,VLOOKUP($A392,DSSV!$A$7:$R$65536,IN_DTK!H$5,0),""),"")</f>
        <v>0</v>
      </c>
      <c r="I392" s="245">
        <f>IF(ISNA(VLOOKUP($A392,DSSV!$A$7:$R$65536,IN_DTK!I$5,0))=FALSE,IF(I$8&lt;&gt;0,VLOOKUP($A392,DSSV!$A$7:$R$65536,IN_DTK!I$5,0),""),"")</f>
        <v>0</v>
      </c>
      <c r="J392" s="245">
        <f>IF(ISNA(VLOOKUP($A392,DSSV!$A$7:$R$65536,IN_DTK!J$5,0))=FALSE,IF(J$8&lt;&gt;0,VLOOKUP($A392,DSSV!$A$7:$R$65536,IN_DTK!J$5,0),""),"")</f>
        <v>0</v>
      </c>
      <c r="K392" s="245">
        <f>IF(ISNA(VLOOKUP($A392,DSSV!$A$7:$R$65536,IN_DTK!K$5,0))=FALSE,IF(K$8&lt;&gt;0,VLOOKUP($A392,DSSV!$A$7:$R$65536,IN_DTK!K$5,0),""),"")</f>
        <v>0</v>
      </c>
      <c r="L392" s="245">
        <f>IF(ISNA(VLOOKUP($A392,DSSV!$A$7:$R$65536,IN_DTK!L$5,0))=FALSE,IF(L$8&lt;&gt;0,VLOOKUP($A392,DSSV!$A$7:$R$65536,IN_DTK!L$5,0),""),"")</f>
        <v>0</v>
      </c>
      <c r="M392" s="245">
        <f>IF(ISNA(VLOOKUP($A392,DSSV!$A$7:$R$65536,IN_DTK!M$5,0))=FALSE,IF(M$8&lt;&gt;0,VLOOKUP($A392,DSSV!$A$7:$R$65536,IN_DTK!M$5,0),""),"")</f>
        <v>0</v>
      </c>
      <c r="N392" s="245">
        <f>IF(ISNA(VLOOKUP($A392,DSSV!$A$7:$R$65536,IN_DTK!N$5,0))=FALSE,IF(N$8&lt;&gt;0,VLOOKUP($A392,DSSV!$A$7:$R$65536,IN_DTK!N$5,0),""),"")</f>
        <v>0</v>
      </c>
      <c r="O392" s="245">
        <f>IF(ISNA(VLOOKUP($A392,DSSV!$A$7:$R$65536,IN_DTK!O$5,0))=FALSE,IF(O$8&lt;&gt;0,VLOOKUP($A392,DSSV!$A$7:$R$65536,IN_DTK!O$5,0),""),"")</f>
        <v>0</v>
      </c>
      <c r="P392" s="245">
        <f>IF(ISNA(VLOOKUP($A392,DSSV!$A$7:$R$65536,IN_DTK!P$5,0))=FALSE,IF(P$8&lt;&gt;0,VLOOKUP($A392,DSSV!$A$7:$R$65536,IN_DTK!P$5,0),""),"")</f>
        <v>0</v>
      </c>
      <c r="Q392" s="246">
        <f>IF(ISNA(VLOOKUP($A392,DSSV!$A$7:$R$65536,IN_DTK!Q$5,0))=FALSE,VLOOKUP($A392,DSSV!$A$7:$R$65536,IN_DTK!Q$5,0),"")</f>
        <v>0</v>
      </c>
      <c r="R392" s="237" t="str">
        <f>IF(ISNA(VLOOKUP($A392,DSSV!$A$7:$R$65536,IN_DTK!R$5,0))=FALSE,VLOOKUP($A392,DSSV!$A$7:$R$65536,IN_DTK!R$5,0),"")</f>
        <v>Không</v>
      </c>
      <c r="S392" s="247" t="str">
        <f>IF(ISNA(VLOOKUP($A392,DSSV!$A$7:$R$65536,IN_DTK!S$5,0))=FALSE,VLOOKUP($A392,DSSV!$A$7:$R$65536,IN_DTK!S$5,0),"")</f>
        <v/>
      </c>
    </row>
    <row r="393" spans="1:19" s="213" customFormat="1" ht="20.25" customHeight="1">
      <c r="A393" s="211">
        <v>385</v>
      </c>
      <c r="B393" s="240">
        <f>--SUBTOTAL(2,C$6:C393)</f>
        <v>385</v>
      </c>
      <c r="C393" s="214">
        <f>IF(ISNA(VLOOKUP($A393,DSSV!$A$7:$R$65536,IN_DTK!C$5,0))=FALSE,VLOOKUP($A393,DSSV!$A$7:$R$65536,IN_DTK!C$5,0),"")</f>
        <v>0</v>
      </c>
      <c r="D393" s="243" t="str">
        <f>IF(ISNA(VLOOKUP($A393,DSSV!$A$7:$R$65536,IN_DTK!D$5,0))=FALSE,VLOOKUP($A393,DSSV!$A$7:$R$65536,IN_DTK!D$5,0),"")</f>
        <v/>
      </c>
      <c r="E393" s="244" t="str">
        <f>IF(ISNA(VLOOKUP($A393,DSSV!$A$7:$R$65536,IN_DTK!E$5,0))=FALSE,VLOOKUP($A393,DSSV!$A$7:$R$65536,IN_DTK!E$5,0),"")</f>
        <v/>
      </c>
      <c r="F393" s="249" t="str">
        <f>IF(ISNA(VLOOKUP($A393,DSSV!$A$7:$R$65536,IN_DTK!F$5,0))=FALSE,VLOOKUP($A393,DSSV!$A$7:$R$65536,IN_DTK!F$5,0),"")</f>
        <v/>
      </c>
      <c r="G393" s="249" t="str">
        <f>IF(ISNA(VLOOKUP($A393,DSSV!$A$7:$R$65536,IN_DTK!G$5,0))=FALSE,VLOOKUP($A393,DSSV!$A$7:$R$65536,IN_DTK!G$5,0),"")</f>
        <v/>
      </c>
      <c r="H393" s="245">
        <f>IF(ISNA(VLOOKUP($A393,DSSV!$A$7:$R$65536,IN_DTK!H$5,0))=FALSE,IF(H$8&lt;&gt;0,VLOOKUP($A393,DSSV!$A$7:$R$65536,IN_DTK!H$5,0),""),"")</f>
        <v>0</v>
      </c>
      <c r="I393" s="245">
        <f>IF(ISNA(VLOOKUP($A393,DSSV!$A$7:$R$65536,IN_DTK!I$5,0))=FALSE,IF(I$8&lt;&gt;0,VLOOKUP($A393,DSSV!$A$7:$R$65536,IN_DTK!I$5,0),""),"")</f>
        <v>0</v>
      </c>
      <c r="J393" s="245">
        <f>IF(ISNA(VLOOKUP($A393,DSSV!$A$7:$R$65536,IN_DTK!J$5,0))=FALSE,IF(J$8&lt;&gt;0,VLOOKUP($A393,DSSV!$A$7:$R$65536,IN_DTK!J$5,0),""),"")</f>
        <v>0</v>
      </c>
      <c r="K393" s="245">
        <f>IF(ISNA(VLOOKUP($A393,DSSV!$A$7:$R$65536,IN_DTK!K$5,0))=FALSE,IF(K$8&lt;&gt;0,VLOOKUP($A393,DSSV!$A$7:$R$65536,IN_DTK!K$5,0),""),"")</f>
        <v>0</v>
      </c>
      <c r="L393" s="245">
        <f>IF(ISNA(VLOOKUP($A393,DSSV!$A$7:$R$65536,IN_DTK!L$5,0))=FALSE,IF(L$8&lt;&gt;0,VLOOKUP($A393,DSSV!$A$7:$R$65536,IN_DTK!L$5,0),""),"")</f>
        <v>0</v>
      </c>
      <c r="M393" s="245">
        <f>IF(ISNA(VLOOKUP($A393,DSSV!$A$7:$R$65536,IN_DTK!M$5,0))=FALSE,IF(M$8&lt;&gt;0,VLOOKUP($A393,DSSV!$A$7:$R$65536,IN_DTK!M$5,0),""),"")</f>
        <v>0</v>
      </c>
      <c r="N393" s="245">
        <f>IF(ISNA(VLOOKUP($A393,DSSV!$A$7:$R$65536,IN_DTK!N$5,0))=FALSE,IF(N$8&lt;&gt;0,VLOOKUP($A393,DSSV!$A$7:$R$65536,IN_DTK!N$5,0),""),"")</f>
        <v>0</v>
      </c>
      <c r="O393" s="245">
        <f>IF(ISNA(VLOOKUP($A393,DSSV!$A$7:$R$65536,IN_DTK!O$5,0))=FALSE,IF(O$8&lt;&gt;0,VLOOKUP($A393,DSSV!$A$7:$R$65536,IN_DTK!O$5,0),""),"")</f>
        <v>0</v>
      </c>
      <c r="P393" s="245">
        <f>IF(ISNA(VLOOKUP($A393,DSSV!$A$7:$R$65536,IN_DTK!P$5,0))=FALSE,IF(P$8&lt;&gt;0,VLOOKUP($A393,DSSV!$A$7:$R$65536,IN_DTK!P$5,0),""),"")</f>
        <v>0</v>
      </c>
      <c r="Q393" s="246">
        <f>IF(ISNA(VLOOKUP($A393,DSSV!$A$7:$R$65536,IN_DTK!Q$5,0))=FALSE,VLOOKUP($A393,DSSV!$A$7:$R$65536,IN_DTK!Q$5,0),"")</f>
        <v>0</v>
      </c>
      <c r="R393" s="237" t="str">
        <f>IF(ISNA(VLOOKUP($A393,DSSV!$A$7:$R$65536,IN_DTK!R$5,0))=FALSE,VLOOKUP($A393,DSSV!$A$7:$R$65536,IN_DTK!R$5,0),"")</f>
        <v>Không</v>
      </c>
      <c r="S393" s="247" t="str">
        <f>IF(ISNA(VLOOKUP($A393,DSSV!$A$7:$R$65536,IN_DTK!S$5,0))=FALSE,VLOOKUP($A393,DSSV!$A$7:$R$65536,IN_DTK!S$5,0),"")</f>
        <v/>
      </c>
    </row>
    <row r="394" spans="1:19" s="213" customFormat="1" ht="20.25" customHeight="1">
      <c r="A394" s="211">
        <v>386</v>
      </c>
      <c r="B394" s="240">
        <f>--SUBTOTAL(2,C$6:C394)</f>
        <v>386</v>
      </c>
      <c r="C394" s="214">
        <f>IF(ISNA(VLOOKUP($A394,DSSV!$A$7:$R$65536,IN_DTK!C$5,0))=FALSE,VLOOKUP($A394,DSSV!$A$7:$R$65536,IN_DTK!C$5,0),"")</f>
        <v>0</v>
      </c>
      <c r="D394" s="243" t="str">
        <f>IF(ISNA(VLOOKUP($A394,DSSV!$A$7:$R$65536,IN_DTK!D$5,0))=FALSE,VLOOKUP($A394,DSSV!$A$7:$R$65536,IN_DTK!D$5,0),"")</f>
        <v/>
      </c>
      <c r="E394" s="244" t="str">
        <f>IF(ISNA(VLOOKUP($A394,DSSV!$A$7:$R$65536,IN_DTK!E$5,0))=FALSE,VLOOKUP($A394,DSSV!$A$7:$R$65536,IN_DTK!E$5,0),"")</f>
        <v/>
      </c>
      <c r="F394" s="249" t="str">
        <f>IF(ISNA(VLOOKUP($A394,DSSV!$A$7:$R$65536,IN_DTK!F$5,0))=FALSE,VLOOKUP($A394,DSSV!$A$7:$R$65536,IN_DTK!F$5,0),"")</f>
        <v/>
      </c>
      <c r="G394" s="249" t="str">
        <f>IF(ISNA(VLOOKUP($A394,DSSV!$A$7:$R$65536,IN_DTK!G$5,0))=FALSE,VLOOKUP($A394,DSSV!$A$7:$R$65536,IN_DTK!G$5,0),"")</f>
        <v/>
      </c>
      <c r="H394" s="245">
        <f>IF(ISNA(VLOOKUP($A394,DSSV!$A$7:$R$65536,IN_DTK!H$5,0))=FALSE,IF(H$8&lt;&gt;0,VLOOKUP($A394,DSSV!$A$7:$R$65536,IN_DTK!H$5,0),""),"")</f>
        <v>0</v>
      </c>
      <c r="I394" s="245">
        <f>IF(ISNA(VLOOKUP($A394,DSSV!$A$7:$R$65536,IN_DTK!I$5,0))=FALSE,IF(I$8&lt;&gt;0,VLOOKUP($A394,DSSV!$A$7:$R$65536,IN_DTK!I$5,0),""),"")</f>
        <v>0</v>
      </c>
      <c r="J394" s="245">
        <f>IF(ISNA(VLOOKUP($A394,DSSV!$A$7:$R$65536,IN_DTK!J$5,0))=FALSE,IF(J$8&lt;&gt;0,VLOOKUP($A394,DSSV!$A$7:$R$65536,IN_DTK!J$5,0),""),"")</f>
        <v>0</v>
      </c>
      <c r="K394" s="245">
        <f>IF(ISNA(VLOOKUP($A394,DSSV!$A$7:$R$65536,IN_DTK!K$5,0))=FALSE,IF(K$8&lt;&gt;0,VLOOKUP($A394,DSSV!$A$7:$R$65536,IN_DTK!K$5,0),""),"")</f>
        <v>0</v>
      </c>
      <c r="L394" s="245">
        <f>IF(ISNA(VLOOKUP($A394,DSSV!$A$7:$R$65536,IN_DTK!L$5,0))=FALSE,IF(L$8&lt;&gt;0,VLOOKUP($A394,DSSV!$A$7:$R$65536,IN_DTK!L$5,0),""),"")</f>
        <v>0</v>
      </c>
      <c r="M394" s="245">
        <f>IF(ISNA(VLOOKUP($A394,DSSV!$A$7:$R$65536,IN_DTK!M$5,0))=FALSE,IF(M$8&lt;&gt;0,VLOOKUP($A394,DSSV!$A$7:$R$65536,IN_DTK!M$5,0),""),"")</f>
        <v>0</v>
      </c>
      <c r="N394" s="245">
        <f>IF(ISNA(VLOOKUP($A394,DSSV!$A$7:$R$65536,IN_DTK!N$5,0))=FALSE,IF(N$8&lt;&gt;0,VLOOKUP($A394,DSSV!$A$7:$R$65536,IN_DTK!N$5,0),""),"")</f>
        <v>0</v>
      </c>
      <c r="O394" s="245">
        <f>IF(ISNA(VLOOKUP($A394,DSSV!$A$7:$R$65536,IN_DTK!O$5,0))=FALSE,IF(O$8&lt;&gt;0,VLOOKUP($A394,DSSV!$A$7:$R$65536,IN_DTK!O$5,0),""),"")</f>
        <v>0</v>
      </c>
      <c r="P394" s="245">
        <f>IF(ISNA(VLOOKUP($A394,DSSV!$A$7:$R$65536,IN_DTK!P$5,0))=FALSE,IF(P$8&lt;&gt;0,VLOOKUP($A394,DSSV!$A$7:$R$65536,IN_DTK!P$5,0),""),"")</f>
        <v>0</v>
      </c>
      <c r="Q394" s="246">
        <f>IF(ISNA(VLOOKUP($A394,DSSV!$A$7:$R$65536,IN_DTK!Q$5,0))=FALSE,VLOOKUP($A394,DSSV!$A$7:$R$65536,IN_DTK!Q$5,0),"")</f>
        <v>0</v>
      </c>
      <c r="R394" s="237" t="str">
        <f>IF(ISNA(VLOOKUP($A394,DSSV!$A$7:$R$65536,IN_DTK!R$5,0))=FALSE,VLOOKUP($A394,DSSV!$A$7:$R$65536,IN_DTK!R$5,0),"")</f>
        <v>Không</v>
      </c>
      <c r="S394" s="247" t="str">
        <f>IF(ISNA(VLOOKUP($A394,DSSV!$A$7:$R$65536,IN_DTK!S$5,0))=FALSE,VLOOKUP($A394,DSSV!$A$7:$R$65536,IN_DTK!S$5,0),"")</f>
        <v/>
      </c>
    </row>
    <row r="395" spans="1:19" s="213" customFormat="1" ht="20.25" customHeight="1">
      <c r="A395" s="211">
        <v>387</v>
      </c>
      <c r="B395" s="240">
        <f>--SUBTOTAL(2,C$6:C395)</f>
        <v>387</v>
      </c>
      <c r="C395" s="214">
        <f>IF(ISNA(VLOOKUP($A395,DSSV!$A$7:$R$65536,IN_DTK!C$5,0))=FALSE,VLOOKUP($A395,DSSV!$A$7:$R$65536,IN_DTK!C$5,0),"")</f>
        <v>0</v>
      </c>
      <c r="D395" s="243" t="str">
        <f>IF(ISNA(VLOOKUP($A395,DSSV!$A$7:$R$65536,IN_DTK!D$5,0))=FALSE,VLOOKUP($A395,DSSV!$A$7:$R$65536,IN_DTK!D$5,0),"")</f>
        <v/>
      </c>
      <c r="E395" s="244" t="str">
        <f>IF(ISNA(VLOOKUP($A395,DSSV!$A$7:$R$65536,IN_DTK!E$5,0))=FALSE,VLOOKUP($A395,DSSV!$A$7:$R$65536,IN_DTK!E$5,0),"")</f>
        <v/>
      </c>
      <c r="F395" s="249" t="str">
        <f>IF(ISNA(VLOOKUP($A395,DSSV!$A$7:$R$65536,IN_DTK!F$5,0))=FALSE,VLOOKUP($A395,DSSV!$A$7:$R$65536,IN_DTK!F$5,0),"")</f>
        <v/>
      </c>
      <c r="G395" s="249" t="str">
        <f>IF(ISNA(VLOOKUP($A395,DSSV!$A$7:$R$65536,IN_DTK!G$5,0))=FALSE,VLOOKUP($A395,DSSV!$A$7:$R$65536,IN_DTK!G$5,0),"")</f>
        <v/>
      </c>
      <c r="H395" s="245">
        <f>IF(ISNA(VLOOKUP($A395,DSSV!$A$7:$R$65536,IN_DTK!H$5,0))=FALSE,IF(H$8&lt;&gt;0,VLOOKUP($A395,DSSV!$A$7:$R$65536,IN_DTK!H$5,0),""),"")</f>
        <v>0</v>
      </c>
      <c r="I395" s="245">
        <f>IF(ISNA(VLOOKUP($A395,DSSV!$A$7:$R$65536,IN_DTK!I$5,0))=FALSE,IF(I$8&lt;&gt;0,VLOOKUP($A395,DSSV!$A$7:$R$65536,IN_DTK!I$5,0),""),"")</f>
        <v>0</v>
      </c>
      <c r="J395" s="245">
        <f>IF(ISNA(VLOOKUP($A395,DSSV!$A$7:$R$65536,IN_DTK!J$5,0))=FALSE,IF(J$8&lt;&gt;0,VLOOKUP($A395,DSSV!$A$7:$R$65536,IN_DTK!J$5,0),""),"")</f>
        <v>0</v>
      </c>
      <c r="K395" s="245">
        <f>IF(ISNA(VLOOKUP($A395,DSSV!$A$7:$R$65536,IN_DTK!K$5,0))=FALSE,IF(K$8&lt;&gt;0,VLOOKUP($A395,DSSV!$A$7:$R$65536,IN_DTK!K$5,0),""),"")</f>
        <v>0</v>
      </c>
      <c r="L395" s="245">
        <f>IF(ISNA(VLOOKUP($A395,DSSV!$A$7:$R$65536,IN_DTK!L$5,0))=FALSE,IF(L$8&lt;&gt;0,VLOOKUP($A395,DSSV!$A$7:$R$65536,IN_DTK!L$5,0),""),"")</f>
        <v>0</v>
      </c>
      <c r="M395" s="245">
        <f>IF(ISNA(VLOOKUP($A395,DSSV!$A$7:$R$65536,IN_DTK!M$5,0))=FALSE,IF(M$8&lt;&gt;0,VLOOKUP($A395,DSSV!$A$7:$R$65536,IN_DTK!M$5,0),""),"")</f>
        <v>0</v>
      </c>
      <c r="N395" s="245">
        <f>IF(ISNA(VLOOKUP($A395,DSSV!$A$7:$R$65536,IN_DTK!N$5,0))=FALSE,IF(N$8&lt;&gt;0,VLOOKUP($A395,DSSV!$A$7:$R$65536,IN_DTK!N$5,0),""),"")</f>
        <v>0</v>
      </c>
      <c r="O395" s="245">
        <f>IF(ISNA(VLOOKUP($A395,DSSV!$A$7:$R$65536,IN_DTK!O$5,0))=FALSE,IF(O$8&lt;&gt;0,VLOOKUP($A395,DSSV!$A$7:$R$65536,IN_DTK!O$5,0),""),"")</f>
        <v>0</v>
      </c>
      <c r="P395" s="245">
        <f>IF(ISNA(VLOOKUP($A395,DSSV!$A$7:$R$65536,IN_DTK!P$5,0))=FALSE,IF(P$8&lt;&gt;0,VLOOKUP($A395,DSSV!$A$7:$R$65536,IN_DTK!P$5,0),""),"")</f>
        <v>0</v>
      </c>
      <c r="Q395" s="246">
        <f>IF(ISNA(VLOOKUP($A395,DSSV!$A$7:$R$65536,IN_DTK!Q$5,0))=FALSE,VLOOKUP($A395,DSSV!$A$7:$R$65536,IN_DTK!Q$5,0),"")</f>
        <v>0</v>
      </c>
      <c r="R395" s="237" t="str">
        <f>IF(ISNA(VLOOKUP($A395,DSSV!$A$7:$R$65536,IN_DTK!R$5,0))=FALSE,VLOOKUP($A395,DSSV!$A$7:$R$65536,IN_DTK!R$5,0),"")</f>
        <v>Không</v>
      </c>
      <c r="S395" s="247" t="str">
        <f>IF(ISNA(VLOOKUP($A395,DSSV!$A$7:$R$65536,IN_DTK!S$5,0))=FALSE,VLOOKUP($A395,DSSV!$A$7:$R$65536,IN_DTK!S$5,0),"")</f>
        <v/>
      </c>
    </row>
    <row r="396" spans="1:19" s="213" customFormat="1" ht="20.25" customHeight="1">
      <c r="A396" s="211">
        <v>388</v>
      </c>
      <c r="B396" s="240">
        <f>--SUBTOTAL(2,C$6:C396)</f>
        <v>388</v>
      </c>
      <c r="C396" s="214">
        <f>IF(ISNA(VLOOKUP($A396,DSSV!$A$7:$R$65536,IN_DTK!C$5,0))=FALSE,VLOOKUP($A396,DSSV!$A$7:$R$65536,IN_DTK!C$5,0),"")</f>
        <v>0</v>
      </c>
      <c r="D396" s="243" t="str">
        <f>IF(ISNA(VLOOKUP($A396,DSSV!$A$7:$R$65536,IN_DTK!D$5,0))=FALSE,VLOOKUP($A396,DSSV!$A$7:$R$65536,IN_DTK!D$5,0),"")</f>
        <v/>
      </c>
      <c r="E396" s="244" t="str">
        <f>IF(ISNA(VLOOKUP($A396,DSSV!$A$7:$R$65536,IN_DTK!E$5,0))=FALSE,VLOOKUP($A396,DSSV!$A$7:$R$65536,IN_DTK!E$5,0),"")</f>
        <v/>
      </c>
      <c r="F396" s="249" t="str">
        <f>IF(ISNA(VLOOKUP($A396,DSSV!$A$7:$R$65536,IN_DTK!F$5,0))=FALSE,VLOOKUP($A396,DSSV!$A$7:$R$65536,IN_DTK!F$5,0),"")</f>
        <v/>
      </c>
      <c r="G396" s="249" t="str">
        <f>IF(ISNA(VLOOKUP($A396,DSSV!$A$7:$R$65536,IN_DTK!G$5,0))=FALSE,VLOOKUP($A396,DSSV!$A$7:$R$65536,IN_DTK!G$5,0),"")</f>
        <v/>
      </c>
      <c r="H396" s="245">
        <f>IF(ISNA(VLOOKUP($A396,DSSV!$A$7:$R$65536,IN_DTK!H$5,0))=FALSE,IF(H$8&lt;&gt;0,VLOOKUP($A396,DSSV!$A$7:$R$65536,IN_DTK!H$5,0),""),"")</f>
        <v>0</v>
      </c>
      <c r="I396" s="245">
        <f>IF(ISNA(VLOOKUP($A396,DSSV!$A$7:$R$65536,IN_DTK!I$5,0))=FALSE,IF(I$8&lt;&gt;0,VLOOKUP($A396,DSSV!$A$7:$R$65536,IN_DTK!I$5,0),""),"")</f>
        <v>0</v>
      </c>
      <c r="J396" s="245">
        <f>IF(ISNA(VLOOKUP($A396,DSSV!$A$7:$R$65536,IN_DTK!J$5,0))=FALSE,IF(J$8&lt;&gt;0,VLOOKUP($A396,DSSV!$A$7:$R$65536,IN_DTK!J$5,0),""),"")</f>
        <v>0</v>
      </c>
      <c r="K396" s="245">
        <f>IF(ISNA(VLOOKUP($A396,DSSV!$A$7:$R$65536,IN_DTK!K$5,0))=FALSE,IF(K$8&lt;&gt;0,VLOOKUP($A396,DSSV!$A$7:$R$65536,IN_DTK!K$5,0),""),"")</f>
        <v>0</v>
      </c>
      <c r="L396" s="245">
        <f>IF(ISNA(VLOOKUP($A396,DSSV!$A$7:$R$65536,IN_DTK!L$5,0))=FALSE,IF(L$8&lt;&gt;0,VLOOKUP($A396,DSSV!$A$7:$R$65536,IN_DTK!L$5,0),""),"")</f>
        <v>0</v>
      </c>
      <c r="M396" s="245">
        <f>IF(ISNA(VLOOKUP($A396,DSSV!$A$7:$R$65536,IN_DTK!M$5,0))=FALSE,IF(M$8&lt;&gt;0,VLOOKUP($A396,DSSV!$A$7:$R$65536,IN_DTK!M$5,0),""),"")</f>
        <v>0</v>
      </c>
      <c r="N396" s="245">
        <f>IF(ISNA(VLOOKUP($A396,DSSV!$A$7:$R$65536,IN_DTK!N$5,0))=FALSE,IF(N$8&lt;&gt;0,VLOOKUP($A396,DSSV!$A$7:$R$65536,IN_DTK!N$5,0),""),"")</f>
        <v>0</v>
      </c>
      <c r="O396" s="245">
        <f>IF(ISNA(VLOOKUP($A396,DSSV!$A$7:$R$65536,IN_DTK!O$5,0))=FALSE,IF(O$8&lt;&gt;0,VLOOKUP($A396,DSSV!$A$7:$R$65536,IN_DTK!O$5,0),""),"")</f>
        <v>0</v>
      </c>
      <c r="P396" s="245">
        <f>IF(ISNA(VLOOKUP($A396,DSSV!$A$7:$R$65536,IN_DTK!P$5,0))=FALSE,IF(P$8&lt;&gt;0,VLOOKUP($A396,DSSV!$A$7:$R$65536,IN_DTK!P$5,0),""),"")</f>
        <v>0</v>
      </c>
      <c r="Q396" s="246">
        <f>IF(ISNA(VLOOKUP($A396,DSSV!$A$7:$R$65536,IN_DTK!Q$5,0))=FALSE,VLOOKUP($A396,DSSV!$A$7:$R$65536,IN_DTK!Q$5,0),"")</f>
        <v>0</v>
      </c>
      <c r="R396" s="237" t="str">
        <f>IF(ISNA(VLOOKUP($A396,DSSV!$A$7:$R$65536,IN_DTK!R$5,0))=FALSE,VLOOKUP($A396,DSSV!$A$7:$R$65536,IN_DTK!R$5,0),"")</f>
        <v>Không</v>
      </c>
      <c r="S396" s="247" t="str">
        <f>IF(ISNA(VLOOKUP($A396,DSSV!$A$7:$R$65536,IN_DTK!S$5,0))=FALSE,VLOOKUP($A396,DSSV!$A$7:$R$65536,IN_DTK!S$5,0),"")</f>
        <v/>
      </c>
    </row>
    <row r="397" spans="1:19" s="213" customFormat="1" ht="20.25" customHeight="1">
      <c r="A397" s="211">
        <v>389</v>
      </c>
      <c r="B397" s="240">
        <f>--SUBTOTAL(2,C$6:C397)</f>
        <v>389</v>
      </c>
      <c r="C397" s="214">
        <f>IF(ISNA(VLOOKUP($A397,DSSV!$A$7:$R$65536,IN_DTK!C$5,0))=FALSE,VLOOKUP($A397,DSSV!$A$7:$R$65536,IN_DTK!C$5,0),"")</f>
        <v>0</v>
      </c>
      <c r="D397" s="243" t="str">
        <f>IF(ISNA(VLOOKUP($A397,DSSV!$A$7:$R$65536,IN_DTK!D$5,0))=FALSE,VLOOKUP($A397,DSSV!$A$7:$R$65536,IN_DTK!D$5,0),"")</f>
        <v/>
      </c>
      <c r="E397" s="244" t="str">
        <f>IF(ISNA(VLOOKUP($A397,DSSV!$A$7:$R$65536,IN_DTK!E$5,0))=FALSE,VLOOKUP($A397,DSSV!$A$7:$R$65536,IN_DTK!E$5,0),"")</f>
        <v/>
      </c>
      <c r="F397" s="249" t="str">
        <f>IF(ISNA(VLOOKUP($A397,DSSV!$A$7:$R$65536,IN_DTK!F$5,0))=FALSE,VLOOKUP($A397,DSSV!$A$7:$R$65536,IN_DTK!F$5,0),"")</f>
        <v/>
      </c>
      <c r="G397" s="249" t="str">
        <f>IF(ISNA(VLOOKUP($A397,DSSV!$A$7:$R$65536,IN_DTK!G$5,0))=FALSE,VLOOKUP($A397,DSSV!$A$7:$R$65536,IN_DTK!G$5,0),"")</f>
        <v/>
      </c>
      <c r="H397" s="245">
        <f>IF(ISNA(VLOOKUP($A397,DSSV!$A$7:$R$65536,IN_DTK!H$5,0))=FALSE,IF(H$8&lt;&gt;0,VLOOKUP($A397,DSSV!$A$7:$R$65536,IN_DTK!H$5,0),""),"")</f>
        <v>0</v>
      </c>
      <c r="I397" s="245">
        <f>IF(ISNA(VLOOKUP($A397,DSSV!$A$7:$R$65536,IN_DTK!I$5,0))=FALSE,IF(I$8&lt;&gt;0,VLOOKUP($A397,DSSV!$A$7:$R$65536,IN_DTK!I$5,0),""),"")</f>
        <v>0</v>
      </c>
      <c r="J397" s="245">
        <f>IF(ISNA(VLOOKUP($A397,DSSV!$A$7:$R$65536,IN_DTK!J$5,0))=FALSE,IF(J$8&lt;&gt;0,VLOOKUP($A397,DSSV!$A$7:$R$65536,IN_DTK!J$5,0),""),"")</f>
        <v>0</v>
      </c>
      <c r="K397" s="245">
        <f>IF(ISNA(VLOOKUP($A397,DSSV!$A$7:$R$65536,IN_DTK!K$5,0))=FALSE,IF(K$8&lt;&gt;0,VLOOKUP($A397,DSSV!$A$7:$R$65536,IN_DTK!K$5,0),""),"")</f>
        <v>0</v>
      </c>
      <c r="L397" s="245">
        <f>IF(ISNA(VLOOKUP($A397,DSSV!$A$7:$R$65536,IN_DTK!L$5,0))=FALSE,IF(L$8&lt;&gt;0,VLOOKUP($A397,DSSV!$A$7:$R$65536,IN_DTK!L$5,0),""),"")</f>
        <v>0</v>
      </c>
      <c r="M397" s="245">
        <f>IF(ISNA(VLOOKUP($A397,DSSV!$A$7:$R$65536,IN_DTK!M$5,0))=FALSE,IF(M$8&lt;&gt;0,VLOOKUP($A397,DSSV!$A$7:$R$65536,IN_DTK!M$5,0),""),"")</f>
        <v>0</v>
      </c>
      <c r="N397" s="245">
        <f>IF(ISNA(VLOOKUP($A397,DSSV!$A$7:$R$65536,IN_DTK!N$5,0))=FALSE,IF(N$8&lt;&gt;0,VLOOKUP($A397,DSSV!$A$7:$R$65536,IN_DTK!N$5,0),""),"")</f>
        <v>0</v>
      </c>
      <c r="O397" s="245">
        <f>IF(ISNA(VLOOKUP($A397,DSSV!$A$7:$R$65536,IN_DTK!O$5,0))=FALSE,IF(O$8&lt;&gt;0,VLOOKUP($A397,DSSV!$A$7:$R$65536,IN_DTK!O$5,0),""),"")</f>
        <v>0</v>
      </c>
      <c r="P397" s="245">
        <f>IF(ISNA(VLOOKUP($A397,DSSV!$A$7:$R$65536,IN_DTK!P$5,0))=FALSE,IF(P$8&lt;&gt;0,VLOOKUP($A397,DSSV!$A$7:$R$65536,IN_DTK!P$5,0),""),"")</f>
        <v>0</v>
      </c>
      <c r="Q397" s="246">
        <f>IF(ISNA(VLOOKUP($A397,DSSV!$A$7:$R$65536,IN_DTK!Q$5,0))=FALSE,VLOOKUP($A397,DSSV!$A$7:$R$65536,IN_DTK!Q$5,0),"")</f>
        <v>0</v>
      </c>
      <c r="R397" s="237" t="str">
        <f>IF(ISNA(VLOOKUP($A397,DSSV!$A$7:$R$65536,IN_DTK!R$5,0))=FALSE,VLOOKUP($A397,DSSV!$A$7:$R$65536,IN_DTK!R$5,0),"")</f>
        <v>Không</v>
      </c>
      <c r="S397" s="247" t="str">
        <f>IF(ISNA(VLOOKUP($A397,DSSV!$A$7:$R$65536,IN_DTK!S$5,0))=FALSE,VLOOKUP($A397,DSSV!$A$7:$R$65536,IN_DTK!S$5,0),"")</f>
        <v/>
      </c>
    </row>
    <row r="398" spans="1:19" s="213" customFormat="1" ht="20.25" customHeight="1">
      <c r="A398" s="211">
        <v>390</v>
      </c>
      <c r="B398" s="240">
        <f>--SUBTOTAL(2,C$6:C398)</f>
        <v>390</v>
      </c>
      <c r="C398" s="214">
        <f>IF(ISNA(VLOOKUP($A398,DSSV!$A$7:$R$65536,IN_DTK!C$5,0))=FALSE,VLOOKUP($A398,DSSV!$A$7:$R$65536,IN_DTK!C$5,0),"")</f>
        <v>0</v>
      </c>
      <c r="D398" s="243" t="str">
        <f>IF(ISNA(VLOOKUP($A398,DSSV!$A$7:$R$65536,IN_DTK!D$5,0))=FALSE,VLOOKUP($A398,DSSV!$A$7:$R$65536,IN_DTK!D$5,0),"")</f>
        <v/>
      </c>
      <c r="E398" s="244" t="str">
        <f>IF(ISNA(VLOOKUP($A398,DSSV!$A$7:$R$65536,IN_DTK!E$5,0))=FALSE,VLOOKUP($A398,DSSV!$A$7:$R$65536,IN_DTK!E$5,0),"")</f>
        <v/>
      </c>
      <c r="F398" s="249" t="str">
        <f>IF(ISNA(VLOOKUP($A398,DSSV!$A$7:$R$65536,IN_DTK!F$5,0))=FALSE,VLOOKUP($A398,DSSV!$A$7:$R$65536,IN_DTK!F$5,0),"")</f>
        <v/>
      </c>
      <c r="G398" s="249" t="str">
        <f>IF(ISNA(VLOOKUP($A398,DSSV!$A$7:$R$65536,IN_DTK!G$5,0))=FALSE,VLOOKUP($A398,DSSV!$A$7:$R$65536,IN_DTK!G$5,0),"")</f>
        <v/>
      </c>
      <c r="H398" s="245">
        <f>IF(ISNA(VLOOKUP($A398,DSSV!$A$7:$R$65536,IN_DTK!H$5,0))=FALSE,IF(H$8&lt;&gt;0,VLOOKUP($A398,DSSV!$A$7:$R$65536,IN_DTK!H$5,0),""),"")</f>
        <v>0</v>
      </c>
      <c r="I398" s="245">
        <f>IF(ISNA(VLOOKUP($A398,DSSV!$A$7:$R$65536,IN_DTK!I$5,0))=FALSE,IF(I$8&lt;&gt;0,VLOOKUP($A398,DSSV!$A$7:$R$65536,IN_DTK!I$5,0),""),"")</f>
        <v>0</v>
      </c>
      <c r="J398" s="245">
        <f>IF(ISNA(VLOOKUP($A398,DSSV!$A$7:$R$65536,IN_DTK!J$5,0))=FALSE,IF(J$8&lt;&gt;0,VLOOKUP($A398,DSSV!$A$7:$R$65536,IN_DTK!J$5,0),""),"")</f>
        <v>0</v>
      </c>
      <c r="K398" s="245">
        <f>IF(ISNA(VLOOKUP($A398,DSSV!$A$7:$R$65536,IN_DTK!K$5,0))=FALSE,IF(K$8&lt;&gt;0,VLOOKUP($A398,DSSV!$A$7:$R$65536,IN_DTK!K$5,0),""),"")</f>
        <v>0</v>
      </c>
      <c r="L398" s="245">
        <f>IF(ISNA(VLOOKUP($A398,DSSV!$A$7:$R$65536,IN_DTK!L$5,0))=FALSE,IF(L$8&lt;&gt;0,VLOOKUP($A398,DSSV!$A$7:$R$65536,IN_DTK!L$5,0),""),"")</f>
        <v>0</v>
      </c>
      <c r="M398" s="245">
        <f>IF(ISNA(VLOOKUP($A398,DSSV!$A$7:$R$65536,IN_DTK!M$5,0))=FALSE,IF(M$8&lt;&gt;0,VLOOKUP($A398,DSSV!$A$7:$R$65536,IN_DTK!M$5,0),""),"")</f>
        <v>0</v>
      </c>
      <c r="N398" s="245">
        <f>IF(ISNA(VLOOKUP($A398,DSSV!$A$7:$R$65536,IN_DTK!N$5,0))=FALSE,IF(N$8&lt;&gt;0,VLOOKUP($A398,DSSV!$A$7:$R$65536,IN_DTK!N$5,0),""),"")</f>
        <v>0</v>
      </c>
      <c r="O398" s="245">
        <f>IF(ISNA(VLOOKUP($A398,DSSV!$A$7:$R$65536,IN_DTK!O$5,0))=FALSE,IF(O$8&lt;&gt;0,VLOOKUP($A398,DSSV!$A$7:$R$65536,IN_DTK!O$5,0),""),"")</f>
        <v>0</v>
      </c>
      <c r="P398" s="245">
        <f>IF(ISNA(VLOOKUP($A398,DSSV!$A$7:$R$65536,IN_DTK!P$5,0))=FALSE,IF(P$8&lt;&gt;0,VLOOKUP($A398,DSSV!$A$7:$R$65536,IN_DTK!P$5,0),""),"")</f>
        <v>0</v>
      </c>
      <c r="Q398" s="246">
        <f>IF(ISNA(VLOOKUP($A398,DSSV!$A$7:$R$65536,IN_DTK!Q$5,0))=FALSE,VLOOKUP($A398,DSSV!$A$7:$R$65536,IN_DTK!Q$5,0),"")</f>
        <v>0</v>
      </c>
      <c r="R398" s="237" t="str">
        <f>IF(ISNA(VLOOKUP($A398,DSSV!$A$7:$R$65536,IN_DTK!R$5,0))=FALSE,VLOOKUP($A398,DSSV!$A$7:$R$65536,IN_DTK!R$5,0),"")</f>
        <v>Không</v>
      </c>
      <c r="S398" s="247" t="str">
        <f>IF(ISNA(VLOOKUP($A398,DSSV!$A$7:$R$65536,IN_DTK!S$5,0))=FALSE,VLOOKUP($A398,DSSV!$A$7:$R$65536,IN_DTK!S$5,0),"")</f>
        <v/>
      </c>
    </row>
    <row r="399" spans="1:19" s="213" customFormat="1" ht="20.25" customHeight="1">
      <c r="A399" s="211">
        <v>391</v>
      </c>
      <c r="B399" s="240">
        <f>--SUBTOTAL(2,C$6:C399)</f>
        <v>391</v>
      </c>
      <c r="C399" s="214">
        <f>IF(ISNA(VLOOKUP($A399,DSSV!$A$7:$R$65536,IN_DTK!C$5,0))=FALSE,VLOOKUP($A399,DSSV!$A$7:$R$65536,IN_DTK!C$5,0),"")</f>
        <v>0</v>
      </c>
      <c r="D399" s="243" t="str">
        <f>IF(ISNA(VLOOKUP($A399,DSSV!$A$7:$R$65536,IN_DTK!D$5,0))=FALSE,VLOOKUP($A399,DSSV!$A$7:$R$65536,IN_DTK!D$5,0),"")</f>
        <v/>
      </c>
      <c r="E399" s="244" t="str">
        <f>IF(ISNA(VLOOKUP($A399,DSSV!$A$7:$R$65536,IN_DTK!E$5,0))=FALSE,VLOOKUP($A399,DSSV!$A$7:$R$65536,IN_DTK!E$5,0),"")</f>
        <v/>
      </c>
      <c r="F399" s="249" t="str">
        <f>IF(ISNA(VLOOKUP($A399,DSSV!$A$7:$R$65536,IN_DTK!F$5,0))=FALSE,VLOOKUP($A399,DSSV!$A$7:$R$65536,IN_DTK!F$5,0),"")</f>
        <v/>
      </c>
      <c r="G399" s="249" t="str">
        <f>IF(ISNA(VLOOKUP($A399,DSSV!$A$7:$R$65536,IN_DTK!G$5,0))=FALSE,VLOOKUP($A399,DSSV!$A$7:$R$65536,IN_DTK!G$5,0),"")</f>
        <v/>
      </c>
      <c r="H399" s="245">
        <f>IF(ISNA(VLOOKUP($A399,DSSV!$A$7:$R$65536,IN_DTK!H$5,0))=FALSE,IF(H$8&lt;&gt;0,VLOOKUP($A399,DSSV!$A$7:$R$65536,IN_DTK!H$5,0),""),"")</f>
        <v>0</v>
      </c>
      <c r="I399" s="245">
        <f>IF(ISNA(VLOOKUP($A399,DSSV!$A$7:$R$65536,IN_DTK!I$5,0))=FALSE,IF(I$8&lt;&gt;0,VLOOKUP($A399,DSSV!$A$7:$R$65536,IN_DTK!I$5,0),""),"")</f>
        <v>0</v>
      </c>
      <c r="J399" s="245">
        <f>IF(ISNA(VLOOKUP($A399,DSSV!$A$7:$R$65536,IN_DTK!J$5,0))=FALSE,IF(J$8&lt;&gt;0,VLOOKUP($A399,DSSV!$A$7:$R$65536,IN_DTK!J$5,0),""),"")</f>
        <v>0</v>
      </c>
      <c r="K399" s="245">
        <f>IF(ISNA(VLOOKUP($A399,DSSV!$A$7:$R$65536,IN_DTK!K$5,0))=FALSE,IF(K$8&lt;&gt;0,VLOOKUP($A399,DSSV!$A$7:$R$65536,IN_DTK!K$5,0),""),"")</f>
        <v>0</v>
      </c>
      <c r="L399" s="245">
        <f>IF(ISNA(VLOOKUP($A399,DSSV!$A$7:$R$65536,IN_DTK!L$5,0))=FALSE,IF(L$8&lt;&gt;0,VLOOKUP($A399,DSSV!$A$7:$R$65536,IN_DTK!L$5,0),""),"")</f>
        <v>0</v>
      </c>
      <c r="M399" s="245">
        <f>IF(ISNA(VLOOKUP($A399,DSSV!$A$7:$R$65536,IN_DTK!M$5,0))=FALSE,IF(M$8&lt;&gt;0,VLOOKUP($A399,DSSV!$A$7:$R$65536,IN_DTK!M$5,0),""),"")</f>
        <v>0</v>
      </c>
      <c r="N399" s="245">
        <f>IF(ISNA(VLOOKUP($A399,DSSV!$A$7:$R$65536,IN_DTK!N$5,0))=FALSE,IF(N$8&lt;&gt;0,VLOOKUP($A399,DSSV!$A$7:$R$65536,IN_DTK!N$5,0),""),"")</f>
        <v>0</v>
      </c>
      <c r="O399" s="245">
        <f>IF(ISNA(VLOOKUP($A399,DSSV!$A$7:$R$65536,IN_DTK!O$5,0))=FALSE,IF(O$8&lt;&gt;0,VLOOKUP($A399,DSSV!$A$7:$R$65536,IN_DTK!O$5,0),""),"")</f>
        <v>0</v>
      </c>
      <c r="P399" s="245">
        <f>IF(ISNA(VLOOKUP($A399,DSSV!$A$7:$R$65536,IN_DTK!P$5,0))=FALSE,IF(P$8&lt;&gt;0,VLOOKUP($A399,DSSV!$A$7:$R$65536,IN_DTK!P$5,0),""),"")</f>
        <v>0</v>
      </c>
      <c r="Q399" s="246">
        <f>IF(ISNA(VLOOKUP($A399,DSSV!$A$7:$R$65536,IN_DTK!Q$5,0))=FALSE,VLOOKUP($A399,DSSV!$A$7:$R$65536,IN_DTK!Q$5,0),"")</f>
        <v>0</v>
      </c>
      <c r="R399" s="237" t="str">
        <f>IF(ISNA(VLOOKUP($A399,DSSV!$A$7:$R$65536,IN_DTK!R$5,0))=FALSE,VLOOKUP($A399,DSSV!$A$7:$R$65536,IN_DTK!R$5,0),"")</f>
        <v>Không</v>
      </c>
      <c r="S399" s="247" t="str">
        <f>IF(ISNA(VLOOKUP($A399,DSSV!$A$7:$R$65536,IN_DTK!S$5,0))=FALSE,VLOOKUP($A399,DSSV!$A$7:$R$65536,IN_DTK!S$5,0),"")</f>
        <v/>
      </c>
    </row>
    <row r="400" spans="1:19" s="213" customFormat="1" ht="20.25" customHeight="1">
      <c r="A400" s="211">
        <v>392</v>
      </c>
      <c r="B400" s="240">
        <f>--SUBTOTAL(2,C$6:C400)</f>
        <v>392</v>
      </c>
      <c r="C400" s="214">
        <f>IF(ISNA(VLOOKUP($A400,DSSV!$A$7:$R$65536,IN_DTK!C$5,0))=FALSE,VLOOKUP($A400,DSSV!$A$7:$R$65536,IN_DTK!C$5,0),"")</f>
        <v>0</v>
      </c>
      <c r="D400" s="243" t="str">
        <f>IF(ISNA(VLOOKUP($A400,DSSV!$A$7:$R$65536,IN_DTK!D$5,0))=FALSE,VLOOKUP($A400,DSSV!$A$7:$R$65536,IN_DTK!D$5,0),"")</f>
        <v/>
      </c>
      <c r="E400" s="244" t="str">
        <f>IF(ISNA(VLOOKUP($A400,DSSV!$A$7:$R$65536,IN_DTK!E$5,0))=FALSE,VLOOKUP($A400,DSSV!$A$7:$R$65536,IN_DTK!E$5,0),"")</f>
        <v/>
      </c>
      <c r="F400" s="249" t="str">
        <f>IF(ISNA(VLOOKUP($A400,DSSV!$A$7:$R$65536,IN_DTK!F$5,0))=FALSE,VLOOKUP($A400,DSSV!$A$7:$R$65536,IN_DTK!F$5,0),"")</f>
        <v/>
      </c>
      <c r="G400" s="249" t="str">
        <f>IF(ISNA(VLOOKUP($A400,DSSV!$A$7:$R$65536,IN_DTK!G$5,0))=FALSE,VLOOKUP($A400,DSSV!$A$7:$R$65536,IN_DTK!G$5,0),"")</f>
        <v/>
      </c>
      <c r="H400" s="245">
        <f>IF(ISNA(VLOOKUP($A400,DSSV!$A$7:$R$65536,IN_DTK!H$5,0))=FALSE,IF(H$8&lt;&gt;0,VLOOKUP($A400,DSSV!$A$7:$R$65536,IN_DTK!H$5,0),""),"")</f>
        <v>0</v>
      </c>
      <c r="I400" s="245">
        <f>IF(ISNA(VLOOKUP($A400,DSSV!$A$7:$R$65536,IN_DTK!I$5,0))=FALSE,IF(I$8&lt;&gt;0,VLOOKUP($A400,DSSV!$A$7:$R$65536,IN_DTK!I$5,0),""),"")</f>
        <v>0</v>
      </c>
      <c r="J400" s="245">
        <f>IF(ISNA(VLOOKUP($A400,DSSV!$A$7:$R$65536,IN_DTK!J$5,0))=FALSE,IF(J$8&lt;&gt;0,VLOOKUP($A400,DSSV!$A$7:$R$65536,IN_DTK!J$5,0),""),"")</f>
        <v>0</v>
      </c>
      <c r="K400" s="245">
        <f>IF(ISNA(VLOOKUP($A400,DSSV!$A$7:$R$65536,IN_DTK!K$5,0))=FALSE,IF(K$8&lt;&gt;0,VLOOKUP($A400,DSSV!$A$7:$R$65536,IN_DTK!K$5,0),""),"")</f>
        <v>0</v>
      </c>
      <c r="L400" s="245">
        <f>IF(ISNA(VLOOKUP($A400,DSSV!$A$7:$R$65536,IN_DTK!L$5,0))=FALSE,IF(L$8&lt;&gt;0,VLOOKUP($A400,DSSV!$A$7:$R$65536,IN_DTK!L$5,0),""),"")</f>
        <v>0</v>
      </c>
      <c r="M400" s="245">
        <f>IF(ISNA(VLOOKUP($A400,DSSV!$A$7:$R$65536,IN_DTK!M$5,0))=FALSE,IF(M$8&lt;&gt;0,VLOOKUP($A400,DSSV!$A$7:$R$65536,IN_DTK!M$5,0),""),"")</f>
        <v>0</v>
      </c>
      <c r="N400" s="245">
        <f>IF(ISNA(VLOOKUP($A400,DSSV!$A$7:$R$65536,IN_DTK!N$5,0))=FALSE,IF(N$8&lt;&gt;0,VLOOKUP($A400,DSSV!$A$7:$R$65536,IN_DTK!N$5,0),""),"")</f>
        <v>0</v>
      </c>
      <c r="O400" s="245">
        <f>IF(ISNA(VLOOKUP($A400,DSSV!$A$7:$R$65536,IN_DTK!O$5,0))=FALSE,IF(O$8&lt;&gt;0,VLOOKUP($A400,DSSV!$A$7:$R$65536,IN_DTK!O$5,0),""),"")</f>
        <v>0</v>
      </c>
      <c r="P400" s="245">
        <f>IF(ISNA(VLOOKUP($A400,DSSV!$A$7:$R$65536,IN_DTK!P$5,0))=FALSE,IF(P$8&lt;&gt;0,VLOOKUP($A400,DSSV!$A$7:$R$65536,IN_DTK!P$5,0),""),"")</f>
        <v>0</v>
      </c>
      <c r="Q400" s="246">
        <f>IF(ISNA(VLOOKUP($A400,DSSV!$A$7:$R$65536,IN_DTK!Q$5,0))=FALSE,VLOOKUP($A400,DSSV!$A$7:$R$65536,IN_DTK!Q$5,0),"")</f>
        <v>0</v>
      </c>
      <c r="R400" s="237" t="str">
        <f>IF(ISNA(VLOOKUP($A400,DSSV!$A$7:$R$65536,IN_DTK!R$5,0))=FALSE,VLOOKUP($A400,DSSV!$A$7:$R$65536,IN_DTK!R$5,0),"")</f>
        <v>Không</v>
      </c>
      <c r="S400" s="247" t="str">
        <f>IF(ISNA(VLOOKUP($A400,DSSV!$A$7:$R$65536,IN_DTK!S$5,0))=FALSE,VLOOKUP($A400,DSSV!$A$7:$R$65536,IN_DTK!S$5,0),"")</f>
        <v/>
      </c>
    </row>
    <row r="401" spans="1:19" s="213" customFormat="1" ht="20.25" customHeight="1">
      <c r="A401" s="211">
        <v>393</v>
      </c>
      <c r="B401" s="240">
        <f>--SUBTOTAL(2,C$6:C401)</f>
        <v>393</v>
      </c>
      <c r="C401" s="214">
        <f>IF(ISNA(VLOOKUP($A401,DSSV!$A$7:$R$65536,IN_DTK!C$5,0))=FALSE,VLOOKUP($A401,DSSV!$A$7:$R$65536,IN_DTK!C$5,0),"")</f>
        <v>0</v>
      </c>
      <c r="D401" s="243" t="str">
        <f>IF(ISNA(VLOOKUP($A401,DSSV!$A$7:$R$65536,IN_DTK!D$5,0))=FALSE,VLOOKUP($A401,DSSV!$A$7:$R$65536,IN_DTK!D$5,0),"")</f>
        <v/>
      </c>
      <c r="E401" s="244" t="str">
        <f>IF(ISNA(VLOOKUP($A401,DSSV!$A$7:$R$65536,IN_DTK!E$5,0))=FALSE,VLOOKUP($A401,DSSV!$A$7:$R$65536,IN_DTK!E$5,0),"")</f>
        <v/>
      </c>
      <c r="F401" s="249" t="str">
        <f>IF(ISNA(VLOOKUP($A401,DSSV!$A$7:$R$65536,IN_DTK!F$5,0))=FALSE,VLOOKUP($A401,DSSV!$A$7:$R$65536,IN_DTK!F$5,0),"")</f>
        <v/>
      </c>
      <c r="G401" s="249" t="str">
        <f>IF(ISNA(VLOOKUP($A401,DSSV!$A$7:$R$65536,IN_DTK!G$5,0))=FALSE,VLOOKUP($A401,DSSV!$A$7:$R$65536,IN_DTK!G$5,0),"")</f>
        <v/>
      </c>
      <c r="H401" s="245">
        <f>IF(ISNA(VLOOKUP($A401,DSSV!$A$7:$R$65536,IN_DTK!H$5,0))=FALSE,IF(H$8&lt;&gt;0,VLOOKUP($A401,DSSV!$A$7:$R$65536,IN_DTK!H$5,0),""),"")</f>
        <v>0</v>
      </c>
      <c r="I401" s="245">
        <f>IF(ISNA(VLOOKUP($A401,DSSV!$A$7:$R$65536,IN_DTK!I$5,0))=FALSE,IF(I$8&lt;&gt;0,VLOOKUP($A401,DSSV!$A$7:$R$65536,IN_DTK!I$5,0),""),"")</f>
        <v>0</v>
      </c>
      <c r="J401" s="245">
        <f>IF(ISNA(VLOOKUP($A401,DSSV!$A$7:$R$65536,IN_DTK!J$5,0))=FALSE,IF(J$8&lt;&gt;0,VLOOKUP($A401,DSSV!$A$7:$R$65536,IN_DTK!J$5,0),""),"")</f>
        <v>0</v>
      </c>
      <c r="K401" s="245">
        <f>IF(ISNA(VLOOKUP($A401,DSSV!$A$7:$R$65536,IN_DTK!K$5,0))=FALSE,IF(K$8&lt;&gt;0,VLOOKUP($A401,DSSV!$A$7:$R$65536,IN_DTK!K$5,0),""),"")</f>
        <v>0</v>
      </c>
      <c r="L401" s="245">
        <f>IF(ISNA(VLOOKUP($A401,DSSV!$A$7:$R$65536,IN_DTK!L$5,0))=FALSE,IF(L$8&lt;&gt;0,VLOOKUP($A401,DSSV!$A$7:$R$65536,IN_DTK!L$5,0),""),"")</f>
        <v>0</v>
      </c>
      <c r="M401" s="245">
        <f>IF(ISNA(VLOOKUP($A401,DSSV!$A$7:$R$65536,IN_DTK!M$5,0))=FALSE,IF(M$8&lt;&gt;0,VLOOKUP($A401,DSSV!$A$7:$R$65536,IN_DTK!M$5,0),""),"")</f>
        <v>0</v>
      </c>
      <c r="N401" s="245">
        <f>IF(ISNA(VLOOKUP($A401,DSSV!$A$7:$R$65536,IN_DTK!N$5,0))=FALSE,IF(N$8&lt;&gt;0,VLOOKUP($A401,DSSV!$A$7:$R$65536,IN_DTK!N$5,0),""),"")</f>
        <v>0</v>
      </c>
      <c r="O401" s="245">
        <f>IF(ISNA(VLOOKUP($A401,DSSV!$A$7:$R$65536,IN_DTK!O$5,0))=FALSE,IF(O$8&lt;&gt;0,VLOOKUP($A401,DSSV!$A$7:$R$65536,IN_DTK!O$5,0),""),"")</f>
        <v>0</v>
      </c>
      <c r="P401" s="245">
        <f>IF(ISNA(VLOOKUP($A401,DSSV!$A$7:$R$65536,IN_DTK!P$5,0))=FALSE,IF(P$8&lt;&gt;0,VLOOKUP($A401,DSSV!$A$7:$R$65536,IN_DTK!P$5,0),""),"")</f>
        <v>0</v>
      </c>
      <c r="Q401" s="246">
        <f>IF(ISNA(VLOOKUP($A401,DSSV!$A$7:$R$65536,IN_DTK!Q$5,0))=FALSE,VLOOKUP($A401,DSSV!$A$7:$R$65536,IN_DTK!Q$5,0),"")</f>
        <v>0</v>
      </c>
      <c r="R401" s="237" t="str">
        <f>IF(ISNA(VLOOKUP($A401,DSSV!$A$7:$R$65536,IN_DTK!R$5,0))=FALSE,VLOOKUP($A401,DSSV!$A$7:$R$65536,IN_DTK!R$5,0),"")</f>
        <v>Không</v>
      </c>
      <c r="S401" s="247" t="str">
        <f>IF(ISNA(VLOOKUP($A401,DSSV!$A$7:$R$65536,IN_DTK!S$5,0))=FALSE,VLOOKUP($A401,DSSV!$A$7:$R$65536,IN_DTK!S$5,0),"")</f>
        <v/>
      </c>
    </row>
    <row r="402" spans="1:19" s="213" customFormat="1" ht="20.25" customHeight="1">
      <c r="A402" s="211">
        <v>394</v>
      </c>
      <c r="B402" s="240">
        <f>--SUBTOTAL(2,C$6:C402)</f>
        <v>394</v>
      </c>
      <c r="C402" s="214">
        <f>IF(ISNA(VLOOKUP($A402,DSSV!$A$7:$R$65536,IN_DTK!C$5,0))=FALSE,VLOOKUP($A402,DSSV!$A$7:$R$65536,IN_DTK!C$5,0),"")</f>
        <v>0</v>
      </c>
      <c r="D402" s="243" t="str">
        <f>IF(ISNA(VLOOKUP($A402,DSSV!$A$7:$R$65536,IN_DTK!D$5,0))=FALSE,VLOOKUP($A402,DSSV!$A$7:$R$65536,IN_DTK!D$5,0),"")</f>
        <v/>
      </c>
      <c r="E402" s="244" t="str">
        <f>IF(ISNA(VLOOKUP($A402,DSSV!$A$7:$R$65536,IN_DTK!E$5,0))=FALSE,VLOOKUP($A402,DSSV!$A$7:$R$65536,IN_DTK!E$5,0),"")</f>
        <v/>
      </c>
      <c r="F402" s="249" t="str">
        <f>IF(ISNA(VLOOKUP($A402,DSSV!$A$7:$R$65536,IN_DTK!F$5,0))=FALSE,VLOOKUP($A402,DSSV!$A$7:$R$65536,IN_DTK!F$5,0),"")</f>
        <v/>
      </c>
      <c r="G402" s="249" t="str">
        <f>IF(ISNA(VLOOKUP($A402,DSSV!$A$7:$R$65536,IN_DTK!G$5,0))=FALSE,VLOOKUP($A402,DSSV!$A$7:$R$65536,IN_DTK!G$5,0),"")</f>
        <v/>
      </c>
      <c r="H402" s="245">
        <f>IF(ISNA(VLOOKUP($A402,DSSV!$A$7:$R$65536,IN_DTK!H$5,0))=FALSE,IF(H$8&lt;&gt;0,VLOOKUP($A402,DSSV!$A$7:$R$65536,IN_DTK!H$5,0),""),"")</f>
        <v>0</v>
      </c>
      <c r="I402" s="245">
        <f>IF(ISNA(VLOOKUP($A402,DSSV!$A$7:$R$65536,IN_DTK!I$5,0))=FALSE,IF(I$8&lt;&gt;0,VLOOKUP($A402,DSSV!$A$7:$R$65536,IN_DTK!I$5,0),""),"")</f>
        <v>0</v>
      </c>
      <c r="J402" s="245">
        <f>IF(ISNA(VLOOKUP($A402,DSSV!$A$7:$R$65536,IN_DTK!J$5,0))=FALSE,IF(J$8&lt;&gt;0,VLOOKUP($A402,DSSV!$A$7:$R$65536,IN_DTK!J$5,0),""),"")</f>
        <v>0</v>
      </c>
      <c r="K402" s="245">
        <f>IF(ISNA(VLOOKUP($A402,DSSV!$A$7:$R$65536,IN_DTK!K$5,0))=FALSE,IF(K$8&lt;&gt;0,VLOOKUP($A402,DSSV!$A$7:$R$65536,IN_DTK!K$5,0),""),"")</f>
        <v>0</v>
      </c>
      <c r="L402" s="245">
        <f>IF(ISNA(VLOOKUP($A402,DSSV!$A$7:$R$65536,IN_DTK!L$5,0))=FALSE,IF(L$8&lt;&gt;0,VLOOKUP($A402,DSSV!$A$7:$R$65536,IN_DTK!L$5,0),""),"")</f>
        <v>0</v>
      </c>
      <c r="M402" s="245">
        <f>IF(ISNA(VLOOKUP($A402,DSSV!$A$7:$R$65536,IN_DTK!M$5,0))=FALSE,IF(M$8&lt;&gt;0,VLOOKUP($A402,DSSV!$A$7:$R$65536,IN_DTK!M$5,0),""),"")</f>
        <v>0</v>
      </c>
      <c r="N402" s="245">
        <f>IF(ISNA(VLOOKUP($A402,DSSV!$A$7:$R$65536,IN_DTK!N$5,0))=FALSE,IF(N$8&lt;&gt;0,VLOOKUP($A402,DSSV!$A$7:$R$65536,IN_DTK!N$5,0),""),"")</f>
        <v>0</v>
      </c>
      <c r="O402" s="245">
        <f>IF(ISNA(VLOOKUP($A402,DSSV!$A$7:$R$65536,IN_DTK!O$5,0))=FALSE,IF(O$8&lt;&gt;0,VLOOKUP($A402,DSSV!$A$7:$R$65536,IN_DTK!O$5,0),""),"")</f>
        <v>0</v>
      </c>
      <c r="P402" s="245">
        <f>IF(ISNA(VLOOKUP($A402,DSSV!$A$7:$R$65536,IN_DTK!P$5,0))=FALSE,IF(P$8&lt;&gt;0,VLOOKUP($A402,DSSV!$A$7:$R$65536,IN_DTK!P$5,0),""),"")</f>
        <v>0</v>
      </c>
      <c r="Q402" s="246">
        <f>IF(ISNA(VLOOKUP($A402,DSSV!$A$7:$R$65536,IN_DTK!Q$5,0))=FALSE,VLOOKUP($A402,DSSV!$A$7:$R$65536,IN_DTK!Q$5,0),"")</f>
        <v>0</v>
      </c>
      <c r="R402" s="237" t="str">
        <f>IF(ISNA(VLOOKUP($A402,DSSV!$A$7:$R$65536,IN_DTK!R$5,0))=FALSE,VLOOKUP($A402,DSSV!$A$7:$R$65536,IN_DTK!R$5,0),"")</f>
        <v>Không</v>
      </c>
      <c r="S402" s="247" t="str">
        <f>IF(ISNA(VLOOKUP($A402,DSSV!$A$7:$R$65536,IN_DTK!S$5,0))=FALSE,VLOOKUP($A402,DSSV!$A$7:$R$65536,IN_DTK!S$5,0),"")</f>
        <v/>
      </c>
    </row>
    <row r="403" spans="1:19" s="213" customFormat="1" ht="20.25" customHeight="1">
      <c r="A403" s="211">
        <v>395</v>
      </c>
      <c r="B403" s="240">
        <f>--SUBTOTAL(2,C$6:C403)</f>
        <v>395</v>
      </c>
      <c r="C403" s="214">
        <f>IF(ISNA(VLOOKUP($A403,DSSV!$A$7:$R$65536,IN_DTK!C$5,0))=FALSE,VLOOKUP($A403,DSSV!$A$7:$R$65536,IN_DTK!C$5,0),"")</f>
        <v>0</v>
      </c>
      <c r="D403" s="243" t="str">
        <f>IF(ISNA(VLOOKUP($A403,DSSV!$A$7:$R$65536,IN_DTK!D$5,0))=FALSE,VLOOKUP($A403,DSSV!$A$7:$R$65536,IN_DTK!D$5,0),"")</f>
        <v/>
      </c>
      <c r="E403" s="244" t="str">
        <f>IF(ISNA(VLOOKUP($A403,DSSV!$A$7:$R$65536,IN_DTK!E$5,0))=FALSE,VLOOKUP($A403,DSSV!$A$7:$R$65536,IN_DTK!E$5,0),"")</f>
        <v/>
      </c>
      <c r="F403" s="249" t="str">
        <f>IF(ISNA(VLOOKUP($A403,DSSV!$A$7:$R$65536,IN_DTK!F$5,0))=FALSE,VLOOKUP($A403,DSSV!$A$7:$R$65536,IN_DTK!F$5,0),"")</f>
        <v/>
      </c>
      <c r="G403" s="249" t="str">
        <f>IF(ISNA(VLOOKUP($A403,DSSV!$A$7:$R$65536,IN_DTK!G$5,0))=FALSE,VLOOKUP($A403,DSSV!$A$7:$R$65536,IN_DTK!G$5,0),"")</f>
        <v/>
      </c>
      <c r="H403" s="245">
        <f>IF(ISNA(VLOOKUP($A403,DSSV!$A$7:$R$65536,IN_DTK!H$5,0))=FALSE,IF(H$8&lt;&gt;0,VLOOKUP($A403,DSSV!$A$7:$R$65536,IN_DTK!H$5,0),""),"")</f>
        <v>0</v>
      </c>
      <c r="I403" s="245">
        <f>IF(ISNA(VLOOKUP($A403,DSSV!$A$7:$R$65536,IN_DTK!I$5,0))=FALSE,IF(I$8&lt;&gt;0,VLOOKUP($A403,DSSV!$A$7:$R$65536,IN_DTK!I$5,0),""),"")</f>
        <v>0</v>
      </c>
      <c r="J403" s="245">
        <f>IF(ISNA(VLOOKUP($A403,DSSV!$A$7:$R$65536,IN_DTK!J$5,0))=FALSE,IF(J$8&lt;&gt;0,VLOOKUP($A403,DSSV!$A$7:$R$65536,IN_DTK!J$5,0),""),"")</f>
        <v>0</v>
      </c>
      <c r="K403" s="245">
        <f>IF(ISNA(VLOOKUP($A403,DSSV!$A$7:$R$65536,IN_DTK!K$5,0))=FALSE,IF(K$8&lt;&gt;0,VLOOKUP($A403,DSSV!$A$7:$R$65536,IN_DTK!K$5,0),""),"")</f>
        <v>0</v>
      </c>
      <c r="L403" s="245">
        <f>IF(ISNA(VLOOKUP($A403,DSSV!$A$7:$R$65536,IN_DTK!L$5,0))=FALSE,IF(L$8&lt;&gt;0,VLOOKUP($A403,DSSV!$A$7:$R$65536,IN_DTK!L$5,0),""),"")</f>
        <v>0</v>
      </c>
      <c r="M403" s="245">
        <f>IF(ISNA(VLOOKUP($A403,DSSV!$A$7:$R$65536,IN_DTK!M$5,0))=FALSE,IF(M$8&lt;&gt;0,VLOOKUP($A403,DSSV!$A$7:$R$65536,IN_DTK!M$5,0),""),"")</f>
        <v>0</v>
      </c>
      <c r="N403" s="245">
        <f>IF(ISNA(VLOOKUP($A403,DSSV!$A$7:$R$65536,IN_DTK!N$5,0))=FALSE,IF(N$8&lt;&gt;0,VLOOKUP($A403,DSSV!$A$7:$R$65536,IN_DTK!N$5,0),""),"")</f>
        <v>0</v>
      </c>
      <c r="O403" s="245">
        <f>IF(ISNA(VLOOKUP($A403,DSSV!$A$7:$R$65536,IN_DTK!O$5,0))=FALSE,IF(O$8&lt;&gt;0,VLOOKUP($A403,DSSV!$A$7:$R$65536,IN_DTK!O$5,0),""),"")</f>
        <v>0</v>
      </c>
      <c r="P403" s="245">
        <f>IF(ISNA(VLOOKUP($A403,DSSV!$A$7:$R$65536,IN_DTK!P$5,0))=FALSE,IF(P$8&lt;&gt;0,VLOOKUP($A403,DSSV!$A$7:$R$65536,IN_DTK!P$5,0),""),"")</f>
        <v>0</v>
      </c>
      <c r="Q403" s="246">
        <f>IF(ISNA(VLOOKUP($A403,DSSV!$A$7:$R$65536,IN_DTK!Q$5,0))=FALSE,VLOOKUP($A403,DSSV!$A$7:$R$65536,IN_DTK!Q$5,0),"")</f>
        <v>0</v>
      </c>
      <c r="R403" s="237" t="str">
        <f>IF(ISNA(VLOOKUP($A403,DSSV!$A$7:$R$65536,IN_DTK!R$5,0))=FALSE,VLOOKUP($A403,DSSV!$A$7:$R$65536,IN_DTK!R$5,0),"")</f>
        <v>Không</v>
      </c>
      <c r="S403" s="247" t="str">
        <f>IF(ISNA(VLOOKUP($A403,DSSV!$A$7:$R$65536,IN_DTK!S$5,0))=FALSE,VLOOKUP($A403,DSSV!$A$7:$R$65536,IN_DTK!S$5,0),"")</f>
        <v/>
      </c>
    </row>
    <row r="404" spans="1:19" s="213" customFormat="1" ht="20.25" customHeight="1">
      <c r="A404" s="211">
        <v>396</v>
      </c>
      <c r="B404" s="240">
        <f>--SUBTOTAL(2,C$6:C404)</f>
        <v>396</v>
      </c>
      <c r="C404" s="214">
        <f>IF(ISNA(VLOOKUP($A404,DSSV!$A$7:$R$65536,IN_DTK!C$5,0))=FALSE,VLOOKUP($A404,DSSV!$A$7:$R$65536,IN_DTK!C$5,0),"")</f>
        <v>0</v>
      </c>
      <c r="D404" s="243" t="str">
        <f>IF(ISNA(VLOOKUP($A404,DSSV!$A$7:$R$65536,IN_DTK!D$5,0))=FALSE,VLOOKUP($A404,DSSV!$A$7:$R$65536,IN_DTK!D$5,0),"")</f>
        <v/>
      </c>
      <c r="E404" s="244" t="str">
        <f>IF(ISNA(VLOOKUP($A404,DSSV!$A$7:$R$65536,IN_DTK!E$5,0))=FALSE,VLOOKUP($A404,DSSV!$A$7:$R$65536,IN_DTK!E$5,0),"")</f>
        <v/>
      </c>
      <c r="F404" s="249" t="str">
        <f>IF(ISNA(VLOOKUP($A404,DSSV!$A$7:$R$65536,IN_DTK!F$5,0))=FALSE,VLOOKUP($A404,DSSV!$A$7:$R$65536,IN_DTK!F$5,0),"")</f>
        <v/>
      </c>
      <c r="G404" s="249" t="str">
        <f>IF(ISNA(VLOOKUP($A404,DSSV!$A$7:$R$65536,IN_DTK!G$5,0))=FALSE,VLOOKUP($A404,DSSV!$A$7:$R$65536,IN_DTK!G$5,0),"")</f>
        <v/>
      </c>
      <c r="H404" s="245">
        <f>IF(ISNA(VLOOKUP($A404,DSSV!$A$7:$R$65536,IN_DTK!H$5,0))=FALSE,IF(H$8&lt;&gt;0,VLOOKUP($A404,DSSV!$A$7:$R$65536,IN_DTK!H$5,0),""),"")</f>
        <v>0</v>
      </c>
      <c r="I404" s="245">
        <f>IF(ISNA(VLOOKUP($A404,DSSV!$A$7:$R$65536,IN_DTK!I$5,0))=FALSE,IF(I$8&lt;&gt;0,VLOOKUP($A404,DSSV!$A$7:$R$65536,IN_DTK!I$5,0),""),"")</f>
        <v>0</v>
      </c>
      <c r="J404" s="245">
        <f>IF(ISNA(VLOOKUP($A404,DSSV!$A$7:$R$65536,IN_DTK!J$5,0))=FALSE,IF(J$8&lt;&gt;0,VLOOKUP($A404,DSSV!$A$7:$R$65536,IN_DTK!J$5,0),""),"")</f>
        <v>0</v>
      </c>
      <c r="K404" s="245">
        <f>IF(ISNA(VLOOKUP($A404,DSSV!$A$7:$R$65536,IN_DTK!K$5,0))=FALSE,IF(K$8&lt;&gt;0,VLOOKUP($A404,DSSV!$A$7:$R$65536,IN_DTK!K$5,0),""),"")</f>
        <v>0</v>
      </c>
      <c r="L404" s="245">
        <f>IF(ISNA(VLOOKUP($A404,DSSV!$A$7:$R$65536,IN_DTK!L$5,0))=FALSE,IF(L$8&lt;&gt;0,VLOOKUP($A404,DSSV!$A$7:$R$65536,IN_DTK!L$5,0),""),"")</f>
        <v>0</v>
      </c>
      <c r="M404" s="245">
        <f>IF(ISNA(VLOOKUP($A404,DSSV!$A$7:$R$65536,IN_DTK!M$5,0))=FALSE,IF(M$8&lt;&gt;0,VLOOKUP($A404,DSSV!$A$7:$R$65536,IN_DTK!M$5,0),""),"")</f>
        <v>0</v>
      </c>
      <c r="N404" s="245">
        <f>IF(ISNA(VLOOKUP($A404,DSSV!$A$7:$R$65536,IN_DTK!N$5,0))=FALSE,IF(N$8&lt;&gt;0,VLOOKUP($A404,DSSV!$A$7:$R$65536,IN_DTK!N$5,0),""),"")</f>
        <v>0</v>
      </c>
      <c r="O404" s="245">
        <f>IF(ISNA(VLOOKUP($A404,DSSV!$A$7:$R$65536,IN_DTK!O$5,0))=FALSE,IF(O$8&lt;&gt;0,VLOOKUP($A404,DSSV!$A$7:$R$65536,IN_DTK!O$5,0),""),"")</f>
        <v>0</v>
      </c>
      <c r="P404" s="245">
        <f>IF(ISNA(VLOOKUP($A404,DSSV!$A$7:$R$65536,IN_DTK!P$5,0))=FALSE,IF(P$8&lt;&gt;0,VLOOKUP($A404,DSSV!$A$7:$R$65536,IN_DTK!P$5,0),""),"")</f>
        <v>0</v>
      </c>
      <c r="Q404" s="246">
        <f>IF(ISNA(VLOOKUP($A404,DSSV!$A$7:$R$65536,IN_DTK!Q$5,0))=FALSE,VLOOKUP($A404,DSSV!$A$7:$R$65536,IN_DTK!Q$5,0),"")</f>
        <v>0</v>
      </c>
      <c r="R404" s="237" t="str">
        <f>IF(ISNA(VLOOKUP($A404,DSSV!$A$7:$R$65536,IN_DTK!R$5,0))=FALSE,VLOOKUP($A404,DSSV!$A$7:$R$65536,IN_DTK!R$5,0),"")</f>
        <v>Không</v>
      </c>
      <c r="S404" s="247" t="str">
        <f>IF(ISNA(VLOOKUP($A404,DSSV!$A$7:$R$65536,IN_DTK!S$5,0))=FALSE,VLOOKUP($A404,DSSV!$A$7:$R$65536,IN_DTK!S$5,0),"")</f>
        <v/>
      </c>
    </row>
    <row r="405" spans="1:19" s="213" customFormat="1" ht="20.25" customHeight="1">
      <c r="A405" s="211">
        <v>397</v>
      </c>
      <c r="B405" s="240">
        <f>--SUBTOTAL(2,C$6:C405)</f>
        <v>397</v>
      </c>
      <c r="C405" s="214">
        <f>IF(ISNA(VLOOKUP($A405,DSSV!$A$7:$R$65536,IN_DTK!C$5,0))=FALSE,VLOOKUP($A405,DSSV!$A$7:$R$65536,IN_DTK!C$5,0),"")</f>
        <v>0</v>
      </c>
      <c r="D405" s="243" t="str">
        <f>IF(ISNA(VLOOKUP($A405,DSSV!$A$7:$R$65536,IN_DTK!D$5,0))=FALSE,VLOOKUP($A405,DSSV!$A$7:$R$65536,IN_DTK!D$5,0),"")</f>
        <v/>
      </c>
      <c r="E405" s="244" t="str">
        <f>IF(ISNA(VLOOKUP($A405,DSSV!$A$7:$R$65536,IN_DTK!E$5,0))=FALSE,VLOOKUP($A405,DSSV!$A$7:$R$65536,IN_DTK!E$5,0),"")</f>
        <v/>
      </c>
      <c r="F405" s="249" t="str">
        <f>IF(ISNA(VLOOKUP($A405,DSSV!$A$7:$R$65536,IN_DTK!F$5,0))=FALSE,VLOOKUP($A405,DSSV!$A$7:$R$65536,IN_DTK!F$5,0),"")</f>
        <v/>
      </c>
      <c r="G405" s="249" t="str">
        <f>IF(ISNA(VLOOKUP($A405,DSSV!$A$7:$R$65536,IN_DTK!G$5,0))=FALSE,VLOOKUP($A405,DSSV!$A$7:$R$65536,IN_DTK!G$5,0),"")</f>
        <v/>
      </c>
      <c r="H405" s="245">
        <f>IF(ISNA(VLOOKUP($A405,DSSV!$A$7:$R$65536,IN_DTK!H$5,0))=FALSE,IF(H$8&lt;&gt;0,VLOOKUP($A405,DSSV!$A$7:$R$65536,IN_DTK!H$5,0),""),"")</f>
        <v>0</v>
      </c>
      <c r="I405" s="245">
        <f>IF(ISNA(VLOOKUP($A405,DSSV!$A$7:$R$65536,IN_DTK!I$5,0))=FALSE,IF(I$8&lt;&gt;0,VLOOKUP($A405,DSSV!$A$7:$R$65536,IN_DTK!I$5,0),""),"")</f>
        <v>0</v>
      </c>
      <c r="J405" s="245">
        <f>IF(ISNA(VLOOKUP($A405,DSSV!$A$7:$R$65536,IN_DTK!J$5,0))=FALSE,IF(J$8&lt;&gt;0,VLOOKUP($A405,DSSV!$A$7:$R$65536,IN_DTK!J$5,0),""),"")</f>
        <v>0</v>
      </c>
      <c r="K405" s="245">
        <f>IF(ISNA(VLOOKUP($A405,DSSV!$A$7:$R$65536,IN_DTK!K$5,0))=FALSE,IF(K$8&lt;&gt;0,VLOOKUP($A405,DSSV!$A$7:$R$65536,IN_DTK!K$5,0),""),"")</f>
        <v>0</v>
      </c>
      <c r="L405" s="245">
        <f>IF(ISNA(VLOOKUP($A405,DSSV!$A$7:$R$65536,IN_DTK!L$5,0))=FALSE,IF(L$8&lt;&gt;0,VLOOKUP($A405,DSSV!$A$7:$R$65536,IN_DTK!L$5,0),""),"")</f>
        <v>0</v>
      </c>
      <c r="M405" s="245">
        <f>IF(ISNA(VLOOKUP($A405,DSSV!$A$7:$R$65536,IN_DTK!M$5,0))=FALSE,IF(M$8&lt;&gt;0,VLOOKUP($A405,DSSV!$A$7:$R$65536,IN_DTK!M$5,0),""),"")</f>
        <v>0</v>
      </c>
      <c r="N405" s="245">
        <f>IF(ISNA(VLOOKUP($A405,DSSV!$A$7:$R$65536,IN_DTK!N$5,0))=FALSE,IF(N$8&lt;&gt;0,VLOOKUP($A405,DSSV!$A$7:$R$65536,IN_DTK!N$5,0),""),"")</f>
        <v>0</v>
      </c>
      <c r="O405" s="245">
        <f>IF(ISNA(VLOOKUP($A405,DSSV!$A$7:$R$65536,IN_DTK!O$5,0))=FALSE,IF(O$8&lt;&gt;0,VLOOKUP($A405,DSSV!$A$7:$R$65536,IN_DTK!O$5,0),""),"")</f>
        <v>0</v>
      </c>
      <c r="P405" s="245">
        <f>IF(ISNA(VLOOKUP($A405,DSSV!$A$7:$R$65536,IN_DTK!P$5,0))=FALSE,IF(P$8&lt;&gt;0,VLOOKUP($A405,DSSV!$A$7:$R$65536,IN_DTK!P$5,0),""),"")</f>
        <v>0</v>
      </c>
      <c r="Q405" s="246">
        <f>IF(ISNA(VLOOKUP($A405,DSSV!$A$7:$R$65536,IN_DTK!Q$5,0))=FALSE,VLOOKUP($A405,DSSV!$A$7:$R$65536,IN_DTK!Q$5,0),"")</f>
        <v>0</v>
      </c>
      <c r="R405" s="237" t="str">
        <f>IF(ISNA(VLOOKUP($A405,DSSV!$A$7:$R$65536,IN_DTK!R$5,0))=FALSE,VLOOKUP($A405,DSSV!$A$7:$R$65536,IN_DTK!R$5,0),"")</f>
        <v>Không</v>
      </c>
      <c r="S405" s="247" t="str">
        <f>IF(ISNA(VLOOKUP($A405,DSSV!$A$7:$R$65536,IN_DTK!S$5,0))=FALSE,VLOOKUP($A405,DSSV!$A$7:$R$65536,IN_DTK!S$5,0),"")</f>
        <v/>
      </c>
    </row>
    <row r="406" spans="1:19" s="213" customFormat="1" ht="20.25" customHeight="1">
      <c r="A406" s="211">
        <v>398</v>
      </c>
      <c r="B406" s="240">
        <f>--SUBTOTAL(2,C$6:C406)</f>
        <v>398</v>
      </c>
      <c r="C406" s="214">
        <f>IF(ISNA(VLOOKUP($A406,DSSV!$A$7:$R$65536,IN_DTK!C$5,0))=FALSE,VLOOKUP($A406,DSSV!$A$7:$R$65536,IN_DTK!C$5,0),"")</f>
        <v>0</v>
      </c>
      <c r="D406" s="243" t="str">
        <f>IF(ISNA(VLOOKUP($A406,DSSV!$A$7:$R$65536,IN_DTK!D$5,0))=FALSE,VLOOKUP($A406,DSSV!$A$7:$R$65536,IN_DTK!D$5,0),"")</f>
        <v/>
      </c>
      <c r="E406" s="244" t="str">
        <f>IF(ISNA(VLOOKUP($A406,DSSV!$A$7:$R$65536,IN_DTK!E$5,0))=FALSE,VLOOKUP($A406,DSSV!$A$7:$R$65536,IN_DTK!E$5,0),"")</f>
        <v/>
      </c>
      <c r="F406" s="249" t="str">
        <f>IF(ISNA(VLOOKUP($A406,DSSV!$A$7:$R$65536,IN_DTK!F$5,0))=FALSE,VLOOKUP($A406,DSSV!$A$7:$R$65536,IN_DTK!F$5,0),"")</f>
        <v/>
      </c>
      <c r="G406" s="249" t="str">
        <f>IF(ISNA(VLOOKUP($A406,DSSV!$A$7:$R$65536,IN_DTK!G$5,0))=FALSE,VLOOKUP($A406,DSSV!$A$7:$R$65536,IN_DTK!G$5,0),"")</f>
        <v/>
      </c>
      <c r="H406" s="245">
        <f>IF(ISNA(VLOOKUP($A406,DSSV!$A$7:$R$65536,IN_DTK!H$5,0))=FALSE,IF(H$8&lt;&gt;0,VLOOKUP($A406,DSSV!$A$7:$R$65536,IN_DTK!H$5,0),""),"")</f>
        <v>0</v>
      </c>
      <c r="I406" s="245">
        <f>IF(ISNA(VLOOKUP($A406,DSSV!$A$7:$R$65536,IN_DTK!I$5,0))=FALSE,IF(I$8&lt;&gt;0,VLOOKUP($A406,DSSV!$A$7:$R$65536,IN_DTK!I$5,0),""),"")</f>
        <v>0</v>
      </c>
      <c r="J406" s="245">
        <f>IF(ISNA(VLOOKUP($A406,DSSV!$A$7:$R$65536,IN_DTK!J$5,0))=FALSE,IF(J$8&lt;&gt;0,VLOOKUP($A406,DSSV!$A$7:$R$65536,IN_DTK!J$5,0),""),"")</f>
        <v>0</v>
      </c>
      <c r="K406" s="245">
        <f>IF(ISNA(VLOOKUP($A406,DSSV!$A$7:$R$65536,IN_DTK!K$5,0))=FALSE,IF(K$8&lt;&gt;0,VLOOKUP($A406,DSSV!$A$7:$R$65536,IN_DTK!K$5,0),""),"")</f>
        <v>0</v>
      </c>
      <c r="L406" s="245">
        <f>IF(ISNA(VLOOKUP($A406,DSSV!$A$7:$R$65536,IN_DTK!L$5,0))=FALSE,IF(L$8&lt;&gt;0,VLOOKUP($A406,DSSV!$A$7:$R$65536,IN_DTK!L$5,0),""),"")</f>
        <v>0</v>
      </c>
      <c r="M406" s="245">
        <f>IF(ISNA(VLOOKUP($A406,DSSV!$A$7:$R$65536,IN_DTK!M$5,0))=FALSE,IF(M$8&lt;&gt;0,VLOOKUP($A406,DSSV!$A$7:$R$65536,IN_DTK!M$5,0),""),"")</f>
        <v>0</v>
      </c>
      <c r="N406" s="245">
        <f>IF(ISNA(VLOOKUP($A406,DSSV!$A$7:$R$65536,IN_DTK!N$5,0))=FALSE,IF(N$8&lt;&gt;0,VLOOKUP($A406,DSSV!$A$7:$R$65536,IN_DTK!N$5,0),""),"")</f>
        <v>0</v>
      </c>
      <c r="O406" s="245">
        <f>IF(ISNA(VLOOKUP($A406,DSSV!$A$7:$R$65536,IN_DTK!O$5,0))=FALSE,IF(O$8&lt;&gt;0,VLOOKUP($A406,DSSV!$A$7:$R$65536,IN_DTK!O$5,0),""),"")</f>
        <v>0</v>
      </c>
      <c r="P406" s="245">
        <f>IF(ISNA(VLOOKUP($A406,DSSV!$A$7:$R$65536,IN_DTK!P$5,0))=FALSE,IF(P$8&lt;&gt;0,VLOOKUP($A406,DSSV!$A$7:$R$65536,IN_DTK!P$5,0),""),"")</f>
        <v>0</v>
      </c>
      <c r="Q406" s="246">
        <f>IF(ISNA(VLOOKUP($A406,DSSV!$A$7:$R$65536,IN_DTK!Q$5,0))=FALSE,VLOOKUP($A406,DSSV!$A$7:$R$65536,IN_DTK!Q$5,0),"")</f>
        <v>0</v>
      </c>
      <c r="R406" s="237" t="str">
        <f>IF(ISNA(VLOOKUP($A406,DSSV!$A$7:$R$65536,IN_DTK!R$5,0))=FALSE,VLOOKUP($A406,DSSV!$A$7:$R$65536,IN_DTK!R$5,0),"")</f>
        <v>Không</v>
      </c>
      <c r="S406" s="247" t="str">
        <f>IF(ISNA(VLOOKUP($A406,DSSV!$A$7:$R$65536,IN_DTK!S$5,0))=FALSE,VLOOKUP($A406,DSSV!$A$7:$R$65536,IN_DTK!S$5,0),"")</f>
        <v/>
      </c>
    </row>
    <row r="407" spans="1:19" s="213" customFormat="1" ht="20.25" customHeight="1">
      <c r="A407" s="211">
        <v>399</v>
      </c>
      <c r="B407" s="240">
        <f>--SUBTOTAL(2,C$6:C407)</f>
        <v>399</v>
      </c>
      <c r="C407" s="214">
        <f>IF(ISNA(VLOOKUP($A407,DSSV!$A$7:$R$65536,IN_DTK!C$5,0))=FALSE,VLOOKUP($A407,DSSV!$A$7:$R$65536,IN_DTK!C$5,0),"")</f>
        <v>0</v>
      </c>
      <c r="D407" s="243" t="str">
        <f>IF(ISNA(VLOOKUP($A407,DSSV!$A$7:$R$65536,IN_DTK!D$5,0))=FALSE,VLOOKUP($A407,DSSV!$A$7:$R$65536,IN_DTK!D$5,0),"")</f>
        <v/>
      </c>
      <c r="E407" s="244" t="str">
        <f>IF(ISNA(VLOOKUP($A407,DSSV!$A$7:$R$65536,IN_DTK!E$5,0))=FALSE,VLOOKUP($A407,DSSV!$A$7:$R$65536,IN_DTK!E$5,0),"")</f>
        <v/>
      </c>
      <c r="F407" s="249" t="str">
        <f>IF(ISNA(VLOOKUP($A407,DSSV!$A$7:$R$65536,IN_DTK!F$5,0))=FALSE,VLOOKUP($A407,DSSV!$A$7:$R$65536,IN_DTK!F$5,0),"")</f>
        <v/>
      </c>
      <c r="G407" s="249" t="str">
        <f>IF(ISNA(VLOOKUP($A407,DSSV!$A$7:$R$65536,IN_DTK!G$5,0))=FALSE,VLOOKUP($A407,DSSV!$A$7:$R$65536,IN_DTK!G$5,0),"")</f>
        <v/>
      </c>
      <c r="H407" s="245">
        <f>IF(ISNA(VLOOKUP($A407,DSSV!$A$7:$R$65536,IN_DTK!H$5,0))=FALSE,IF(H$8&lt;&gt;0,VLOOKUP($A407,DSSV!$A$7:$R$65536,IN_DTK!H$5,0),""),"")</f>
        <v>0</v>
      </c>
      <c r="I407" s="245">
        <f>IF(ISNA(VLOOKUP($A407,DSSV!$A$7:$R$65536,IN_DTK!I$5,0))=FALSE,IF(I$8&lt;&gt;0,VLOOKUP($A407,DSSV!$A$7:$R$65536,IN_DTK!I$5,0),""),"")</f>
        <v>0</v>
      </c>
      <c r="J407" s="245">
        <f>IF(ISNA(VLOOKUP($A407,DSSV!$A$7:$R$65536,IN_DTK!J$5,0))=FALSE,IF(J$8&lt;&gt;0,VLOOKUP($A407,DSSV!$A$7:$R$65536,IN_DTK!J$5,0),""),"")</f>
        <v>0</v>
      </c>
      <c r="K407" s="245">
        <f>IF(ISNA(VLOOKUP($A407,DSSV!$A$7:$R$65536,IN_DTK!K$5,0))=FALSE,IF(K$8&lt;&gt;0,VLOOKUP($A407,DSSV!$A$7:$R$65536,IN_DTK!K$5,0),""),"")</f>
        <v>0</v>
      </c>
      <c r="L407" s="245">
        <f>IF(ISNA(VLOOKUP($A407,DSSV!$A$7:$R$65536,IN_DTK!L$5,0))=FALSE,IF(L$8&lt;&gt;0,VLOOKUP($A407,DSSV!$A$7:$R$65536,IN_DTK!L$5,0),""),"")</f>
        <v>0</v>
      </c>
      <c r="M407" s="245">
        <f>IF(ISNA(VLOOKUP($A407,DSSV!$A$7:$R$65536,IN_DTK!M$5,0))=FALSE,IF(M$8&lt;&gt;0,VLOOKUP($A407,DSSV!$A$7:$R$65536,IN_DTK!M$5,0),""),"")</f>
        <v>0</v>
      </c>
      <c r="N407" s="245">
        <f>IF(ISNA(VLOOKUP($A407,DSSV!$A$7:$R$65536,IN_DTK!N$5,0))=FALSE,IF(N$8&lt;&gt;0,VLOOKUP($A407,DSSV!$A$7:$R$65536,IN_DTK!N$5,0),""),"")</f>
        <v>0</v>
      </c>
      <c r="O407" s="245">
        <f>IF(ISNA(VLOOKUP($A407,DSSV!$A$7:$R$65536,IN_DTK!O$5,0))=FALSE,IF(O$8&lt;&gt;0,VLOOKUP($A407,DSSV!$A$7:$R$65536,IN_DTK!O$5,0),""),"")</f>
        <v>0</v>
      </c>
      <c r="P407" s="245">
        <f>IF(ISNA(VLOOKUP($A407,DSSV!$A$7:$R$65536,IN_DTK!P$5,0))=FALSE,IF(P$8&lt;&gt;0,VLOOKUP($A407,DSSV!$A$7:$R$65536,IN_DTK!P$5,0),""),"")</f>
        <v>0</v>
      </c>
      <c r="Q407" s="246">
        <f>IF(ISNA(VLOOKUP($A407,DSSV!$A$7:$R$65536,IN_DTK!Q$5,0))=FALSE,VLOOKUP($A407,DSSV!$A$7:$R$65536,IN_DTK!Q$5,0),"")</f>
        <v>0</v>
      </c>
      <c r="R407" s="237" t="str">
        <f>IF(ISNA(VLOOKUP($A407,DSSV!$A$7:$R$65536,IN_DTK!R$5,0))=FALSE,VLOOKUP($A407,DSSV!$A$7:$R$65536,IN_DTK!R$5,0),"")</f>
        <v>Không</v>
      </c>
      <c r="S407" s="247" t="str">
        <f>IF(ISNA(VLOOKUP($A407,DSSV!$A$7:$R$65536,IN_DTK!S$5,0))=FALSE,VLOOKUP($A407,DSSV!$A$7:$R$65536,IN_DTK!S$5,0),"")</f>
        <v/>
      </c>
    </row>
    <row r="408" spans="1:19" s="213" customFormat="1" ht="20.25" customHeight="1">
      <c r="A408" s="211">
        <v>400</v>
      </c>
      <c r="B408" s="240">
        <f>--SUBTOTAL(2,C$6:C408)</f>
        <v>400</v>
      </c>
      <c r="C408" s="214">
        <f>IF(ISNA(VLOOKUP($A408,DSSV!$A$7:$R$65536,IN_DTK!C$5,0))=FALSE,VLOOKUP($A408,DSSV!$A$7:$R$65536,IN_DTK!C$5,0),"")</f>
        <v>0</v>
      </c>
      <c r="D408" s="243" t="str">
        <f>IF(ISNA(VLOOKUP($A408,DSSV!$A$7:$R$65536,IN_DTK!D$5,0))=FALSE,VLOOKUP($A408,DSSV!$A$7:$R$65536,IN_DTK!D$5,0),"")</f>
        <v/>
      </c>
      <c r="E408" s="244" t="str">
        <f>IF(ISNA(VLOOKUP($A408,DSSV!$A$7:$R$65536,IN_DTK!E$5,0))=FALSE,VLOOKUP($A408,DSSV!$A$7:$R$65536,IN_DTK!E$5,0),"")</f>
        <v/>
      </c>
      <c r="F408" s="249" t="str">
        <f>IF(ISNA(VLOOKUP($A408,DSSV!$A$7:$R$65536,IN_DTK!F$5,0))=FALSE,VLOOKUP($A408,DSSV!$A$7:$R$65536,IN_DTK!F$5,0),"")</f>
        <v/>
      </c>
      <c r="G408" s="249" t="str">
        <f>IF(ISNA(VLOOKUP($A408,DSSV!$A$7:$R$65536,IN_DTK!G$5,0))=FALSE,VLOOKUP($A408,DSSV!$A$7:$R$65536,IN_DTK!G$5,0),"")</f>
        <v/>
      </c>
      <c r="H408" s="245">
        <f>IF(ISNA(VLOOKUP($A408,DSSV!$A$7:$R$65536,IN_DTK!H$5,0))=FALSE,IF(H$8&lt;&gt;0,VLOOKUP($A408,DSSV!$A$7:$R$65536,IN_DTK!H$5,0),""),"")</f>
        <v>0</v>
      </c>
      <c r="I408" s="245">
        <f>IF(ISNA(VLOOKUP($A408,DSSV!$A$7:$R$65536,IN_DTK!I$5,0))=FALSE,IF(I$8&lt;&gt;0,VLOOKUP($A408,DSSV!$A$7:$R$65536,IN_DTK!I$5,0),""),"")</f>
        <v>0</v>
      </c>
      <c r="J408" s="245">
        <f>IF(ISNA(VLOOKUP($A408,DSSV!$A$7:$R$65536,IN_DTK!J$5,0))=FALSE,IF(J$8&lt;&gt;0,VLOOKUP($A408,DSSV!$A$7:$R$65536,IN_DTK!J$5,0),""),"")</f>
        <v>0</v>
      </c>
      <c r="K408" s="245">
        <f>IF(ISNA(VLOOKUP($A408,DSSV!$A$7:$R$65536,IN_DTK!K$5,0))=FALSE,IF(K$8&lt;&gt;0,VLOOKUP($A408,DSSV!$A$7:$R$65536,IN_DTK!K$5,0),""),"")</f>
        <v>0</v>
      </c>
      <c r="L408" s="245">
        <f>IF(ISNA(VLOOKUP($A408,DSSV!$A$7:$R$65536,IN_DTK!L$5,0))=FALSE,IF(L$8&lt;&gt;0,VLOOKUP($A408,DSSV!$A$7:$R$65536,IN_DTK!L$5,0),""),"")</f>
        <v>0</v>
      </c>
      <c r="M408" s="245">
        <f>IF(ISNA(VLOOKUP($A408,DSSV!$A$7:$R$65536,IN_DTK!M$5,0))=FALSE,IF(M$8&lt;&gt;0,VLOOKUP($A408,DSSV!$A$7:$R$65536,IN_DTK!M$5,0),""),"")</f>
        <v>0</v>
      </c>
      <c r="N408" s="245">
        <f>IF(ISNA(VLOOKUP($A408,DSSV!$A$7:$R$65536,IN_DTK!N$5,0))=FALSE,IF(N$8&lt;&gt;0,VLOOKUP($A408,DSSV!$A$7:$R$65536,IN_DTK!N$5,0),""),"")</f>
        <v>0</v>
      </c>
      <c r="O408" s="245">
        <f>IF(ISNA(VLOOKUP($A408,DSSV!$A$7:$R$65536,IN_DTK!O$5,0))=FALSE,IF(O$8&lt;&gt;0,VLOOKUP($A408,DSSV!$A$7:$R$65536,IN_DTK!O$5,0),""),"")</f>
        <v>0</v>
      </c>
      <c r="P408" s="245">
        <f>IF(ISNA(VLOOKUP($A408,DSSV!$A$7:$R$65536,IN_DTK!P$5,0))=FALSE,IF(P$8&lt;&gt;0,VLOOKUP($A408,DSSV!$A$7:$R$65536,IN_DTK!P$5,0),""),"")</f>
        <v>0</v>
      </c>
      <c r="Q408" s="246">
        <f>IF(ISNA(VLOOKUP($A408,DSSV!$A$7:$R$65536,IN_DTK!Q$5,0))=FALSE,VLOOKUP($A408,DSSV!$A$7:$R$65536,IN_DTK!Q$5,0),"")</f>
        <v>0</v>
      </c>
      <c r="R408" s="237" t="str">
        <f>IF(ISNA(VLOOKUP($A408,DSSV!$A$7:$R$65536,IN_DTK!R$5,0))=FALSE,VLOOKUP($A408,DSSV!$A$7:$R$65536,IN_DTK!R$5,0),"")</f>
        <v>Không</v>
      </c>
      <c r="S408" s="247" t="str">
        <f>IF(ISNA(VLOOKUP($A408,DSSV!$A$7:$R$65536,IN_DTK!S$5,0))=FALSE,VLOOKUP($A408,DSSV!$A$7:$R$65536,IN_DTK!S$5,0),"")</f>
        <v/>
      </c>
    </row>
    <row r="409" spans="1:19" s="213" customFormat="1" ht="20.25" customHeight="1">
      <c r="A409" s="211">
        <v>401</v>
      </c>
      <c r="B409" s="240">
        <f>--SUBTOTAL(2,C$6:C409)</f>
        <v>401</v>
      </c>
      <c r="C409" s="214">
        <f>IF(ISNA(VLOOKUP($A409,DSSV!$A$7:$R$65536,IN_DTK!C$5,0))=FALSE,VLOOKUP($A409,DSSV!$A$7:$R$65536,IN_DTK!C$5,0),"")</f>
        <v>0</v>
      </c>
      <c r="D409" s="243" t="str">
        <f>IF(ISNA(VLOOKUP($A409,DSSV!$A$7:$R$65536,IN_DTK!D$5,0))=FALSE,VLOOKUP($A409,DSSV!$A$7:$R$65536,IN_DTK!D$5,0),"")</f>
        <v/>
      </c>
      <c r="E409" s="244" t="str">
        <f>IF(ISNA(VLOOKUP($A409,DSSV!$A$7:$R$65536,IN_DTK!E$5,0))=FALSE,VLOOKUP($A409,DSSV!$A$7:$R$65536,IN_DTK!E$5,0),"")</f>
        <v/>
      </c>
      <c r="F409" s="249" t="str">
        <f>IF(ISNA(VLOOKUP($A409,DSSV!$A$7:$R$65536,IN_DTK!F$5,0))=FALSE,VLOOKUP($A409,DSSV!$A$7:$R$65536,IN_DTK!F$5,0),"")</f>
        <v/>
      </c>
      <c r="G409" s="249" t="str">
        <f>IF(ISNA(VLOOKUP($A409,DSSV!$A$7:$R$65536,IN_DTK!G$5,0))=FALSE,VLOOKUP($A409,DSSV!$A$7:$R$65536,IN_DTK!G$5,0),"")</f>
        <v/>
      </c>
      <c r="H409" s="245">
        <f>IF(ISNA(VLOOKUP($A409,DSSV!$A$7:$R$65536,IN_DTK!H$5,0))=FALSE,IF(H$8&lt;&gt;0,VLOOKUP($A409,DSSV!$A$7:$R$65536,IN_DTK!H$5,0),""),"")</f>
        <v>0</v>
      </c>
      <c r="I409" s="245">
        <f>IF(ISNA(VLOOKUP($A409,DSSV!$A$7:$R$65536,IN_DTK!I$5,0))=FALSE,IF(I$8&lt;&gt;0,VLOOKUP($A409,DSSV!$A$7:$R$65536,IN_DTK!I$5,0),""),"")</f>
        <v>0</v>
      </c>
      <c r="J409" s="245">
        <f>IF(ISNA(VLOOKUP($A409,DSSV!$A$7:$R$65536,IN_DTK!J$5,0))=FALSE,IF(J$8&lt;&gt;0,VLOOKUP($A409,DSSV!$A$7:$R$65536,IN_DTK!J$5,0),""),"")</f>
        <v>0</v>
      </c>
      <c r="K409" s="245">
        <f>IF(ISNA(VLOOKUP($A409,DSSV!$A$7:$R$65536,IN_DTK!K$5,0))=FALSE,IF(K$8&lt;&gt;0,VLOOKUP($A409,DSSV!$A$7:$R$65536,IN_DTK!K$5,0),""),"")</f>
        <v>0</v>
      </c>
      <c r="L409" s="245">
        <f>IF(ISNA(VLOOKUP($A409,DSSV!$A$7:$R$65536,IN_DTK!L$5,0))=FALSE,IF(L$8&lt;&gt;0,VLOOKUP($A409,DSSV!$A$7:$R$65536,IN_DTK!L$5,0),""),"")</f>
        <v>0</v>
      </c>
      <c r="M409" s="245">
        <f>IF(ISNA(VLOOKUP($A409,DSSV!$A$7:$R$65536,IN_DTK!M$5,0))=FALSE,IF(M$8&lt;&gt;0,VLOOKUP($A409,DSSV!$A$7:$R$65536,IN_DTK!M$5,0),""),"")</f>
        <v>0</v>
      </c>
      <c r="N409" s="245">
        <f>IF(ISNA(VLOOKUP($A409,DSSV!$A$7:$R$65536,IN_DTK!N$5,0))=FALSE,IF(N$8&lt;&gt;0,VLOOKUP($A409,DSSV!$A$7:$R$65536,IN_DTK!N$5,0),""),"")</f>
        <v>0</v>
      </c>
      <c r="O409" s="245">
        <f>IF(ISNA(VLOOKUP($A409,DSSV!$A$7:$R$65536,IN_DTK!O$5,0))=FALSE,IF(O$8&lt;&gt;0,VLOOKUP($A409,DSSV!$A$7:$R$65536,IN_DTK!O$5,0),""),"")</f>
        <v>0</v>
      </c>
      <c r="P409" s="245">
        <f>IF(ISNA(VLOOKUP($A409,DSSV!$A$7:$R$65536,IN_DTK!P$5,0))=FALSE,IF(P$8&lt;&gt;0,VLOOKUP($A409,DSSV!$A$7:$R$65536,IN_DTK!P$5,0),""),"")</f>
        <v>0</v>
      </c>
      <c r="Q409" s="246">
        <f>IF(ISNA(VLOOKUP($A409,DSSV!$A$7:$R$65536,IN_DTK!Q$5,0))=FALSE,VLOOKUP($A409,DSSV!$A$7:$R$65536,IN_DTK!Q$5,0),"")</f>
        <v>0</v>
      </c>
      <c r="R409" s="237" t="str">
        <f>IF(ISNA(VLOOKUP($A409,DSSV!$A$7:$R$65536,IN_DTK!R$5,0))=FALSE,VLOOKUP($A409,DSSV!$A$7:$R$65536,IN_DTK!R$5,0),"")</f>
        <v>Không</v>
      </c>
      <c r="S409" s="247" t="str">
        <f>IF(ISNA(VLOOKUP($A409,DSSV!$A$7:$R$65536,IN_DTK!S$5,0))=FALSE,VLOOKUP($A409,DSSV!$A$7:$R$65536,IN_DTK!S$5,0),"")</f>
        <v/>
      </c>
    </row>
    <row r="410" spans="1:19" s="213" customFormat="1" ht="20.25" customHeight="1">
      <c r="A410" s="211">
        <v>402</v>
      </c>
      <c r="B410" s="240">
        <f>--SUBTOTAL(2,C$6:C410)</f>
        <v>402</v>
      </c>
      <c r="C410" s="214">
        <f>IF(ISNA(VLOOKUP($A410,DSSV!$A$7:$R$65536,IN_DTK!C$5,0))=FALSE,VLOOKUP($A410,DSSV!$A$7:$R$65536,IN_DTK!C$5,0),"")</f>
        <v>0</v>
      </c>
      <c r="D410" s="243" t="str">
        <f>IF(ISNA(VLOOKUP($A410,DSSV!$A$7:$R$65536,IN_DTK!D$5,0))=FALSE,VLOOKUP($A410,DSSV!$A$7:$R$65536,IN_DTK!D$5,0),"")</f>
        <v/>
      </c>
      <c r="E410" s="244" t="str">
        <f>IF(ISNA(VLOOKUP($A410,DSSV!$A$7:$R$65536,IN_DTK!E$5,0))=FALSE,VLOOKUP($A410,DSSV!$A$7:$R$65536,IN_DTK!E$5,0),"")</f>
        <v/>
      </c>
      <c r="F410" s="249" t="str">
        <f>IF(ISNA(VLOOKUP($A410,DSSV!$A$7:$R$65536,IN_DTK!F$5,0))=FALSE,VLOOKUP($A410,DSSV!$A$7:$R$65536,IN_DTK!F$5,0),"")</f>
        <v/>
      </c>
      <c r="G410" s="249" t="str">
        <f>IF(ISNA(VLOOKUP($A410,DSSV!$A$7:$R$65536,IN_DTK!G$5,0))=FALSE,VLOOKUP($A410,DSSV!$A$7:$R$65536,IN_DTK!G$5,0),"")</f>
        <v/>
      </c>
      <c r="H410" s="245">
        <f>IF(ISNA(VLOOKUP($A410,DSSV!$A$7:$R$65536,IN_DTK!H$5,0))=FALSE,IF(H$8&lt;&gt;0,VLOOKUP($A410,DSSV!$A$7:$R$65536,IN_DTK!H$5,0),""),"")</f>
        <v>0</v>
      </c>
      <c r="I410" s="245">
        <f>IF(ISNA(VLOOKUP($A410,DSSV!$A$7:$R$65536,IN_DTK!I$5,0))=FALSE,IF(I$8&lt;&gt;0,VLOOKUP($A410,DSSV!$A$7:$R$65536,IN_DTK!I$5,0),""),"")</f>
        <v>0</v>
      </c>
      <c r="J410" s="245">
        <f>IF(ISNA(VLOOKUP($A410,DSSV!$A$7:$R$65536,IN_DTK!J$5,0))=FALSE,IF(J$8&lt;&gt;0,VLOOKUP($A410,DSSV!$A$7:$R$65536,IN_DTK!J$5,0),""),"")</f>
        <v>0</v>
      </c>
      <c r="K410" s="245">
        <f>IF(ISNA(VLOOKUP($A410,DSSV!$A$7:$R$65536,IN_DTK!K$5,0))=FALSE,IF(K$8&lt;&gt;0,VLOOKUP($A410,DSSV!$A$7:$R$65536,IN_DTK!K$5,0),""),"")</f>
        <v>0</v>
      </c>
      <c r="L410" s="245">
        <f>IF(ISNA(VLOOKUP($A410,DSSV!$A$7:$R$65536,IN_DTK!L$5,0))=FALSE,IF(L$8&lt;&gt;0,VLOOKUP($A410,DSSV!$A$7:$R$65536,IN_DTK!L$5,0),""),"")</f>
        <v>0</v>
      </c>
      <c r="M410" s="245">
        <f>IF(ISNA(VLOOKUP($A410,DSSV!$A$7:$R$65536,IN_DTK!M$5,0))=FALSE,IF(M$8&lt;&gt;0,VLOOKUP($A410,DSSV!$A$7:$R$65536,IN_DTK!M$5,0),""),"")</f>
        <v>0</v>
      </c>
      <c r="N410" s="245">
        <f>IF(ISNA(VLOOKUP($A410,DSSV!$A$7:$R$65536,IN_DTK!N$5,0))=FALSE,IF(N$8&lt;&gt;0,VLOOKUP($A410,DSSV!$A$7:$R$65536,IN_DTK!N$5,0),""),"")</f>
        <v>0</v>
      </c>
      <c r="O410" s="245">
        <f>IF(ISNA(VLOOKUP($A410,DSSV!$A$7:$R$65536,IN_DTK!O$5,0))=FALSE,IF(O$8&lt;&gt;0,VLOOKUP($A410,DSSV!$A$7:$R$65536,IN_DTK!O$5,0),""),"")</f>
        <v>0</v>
      </c>
      <c r="P410" s="245">
        <f>IF(ISNA(VLOOKUP($A410,DSSV!$A$7:$R$65536,IN_DTK!P$5,0))=FALSE,IF(P$8&lt;&gt;0,VLOOKUP($A410,DSSV!$A$7:$R$65536,IN_DTK!P$5,0),""),"")</f>
        <v>0</v>
      </c>
      <c r="Q410" s="246">
        <f>IF(ISNA(VLOOKUP($A410,DSSV!$A$7:$R$65536,IN_DTK!Q$5,0))=FALSE,VLOOKUP($A410,DSSV!$A$7:$R$65536,IN_DTK!Q$5,0),"")</f>
        <v>0</v>
      </c>
      <c r="R410" s="237" t="str">
        <f>IF(ISNA(VLOOKUP($A410,DSSV!$A$7:$R$65536,IN_DTK!R$5,0))=FALSE,VLOOKUP($A410,DSSV!$A$7:$R$65536,IN_DTK!R$5,0),"")</f>
        <v>Không</v>
      </c>
      <c r="S410" s="247" t="str">
        <f>IF(ISNA(VLOOKUP($A410,DSSV!$A$7:$R$65536,IN_DTK!S$5,0))=FALSE,VLOOKUP($A410,DSSV!$A$7:$R$65536,IN_DTK!S$5,0),"")</f>
        <v/>
      </c>
    </row>
    <row r="411" spans="1:19" s="213" customFormat="1" ht="20.25" customHeight="1">
      <c r="A411" s="211">
        <v>403</v>
      </c>
      <c r="B411" s="240">
        <f>--SUBTOTAL(2,C$6:C411)</f>
        <v>403</v>
      </c>
      <c r="C411" s="214">
        <f>IF(ISNA(VLOOKUP($A411,DSSV!$A$7:$R$65536,IN_DTK!C$5,0))=FALSE,VLOOKUP($A411,DSSV!$A$7:$R$65536,IN_DTK!C$5,0),"")</f>
        <v>0</v>
      </c>
      <c r="D411" s="243" t="str">
        <f>IF(ISNA(VLOOKUP($A411,DSSV!$A$7:$R$65536,IN_DTK!D$5,0))=FALSE,VLOOKUP($A411,DSSV!$A$7:$R$65536,IN_DTK!D$5,0),"")</f>
        <v/>
      </c>
      <c r="E411" s="244" t="str">
        <f>IF(ISNA(VLOOKUP($A411,DSSV!$A$7:$R$65536,IN_DTK!E$5,0))=FALSE,VLOOKUP($A411,DSSV!$A$7:$R$65536,IN_DTK!E$5,0),"")</f>
        <v/>
      </c>
      <c r="F411" s="249" t="str">
        <f>IF(ISNA(VLOOKUP($A411,DSSV!$A$7:$R$65536,IN_DTK!F$5,0))=FALSE,VLOOKUP($A411,DSSV!$A$7:$R$65536,IN_DTK!F$5,0),"")</f>
        <v/>
      </c>
      <c r="G411" s="249" t="str">
        <f>IF(ISNA(VLOOKUP($A411,DSSV!$A$7:$R$65536,IN_DTK!G$5,0))=FALSE,VLOOKUP($A411,DSSV!$A$7:$R$65536,IN_DTK!G$5,0),"")</f>
        <v/>
      </c>
      <c r="H411" s="245">
        <f>IF(ISNA(VLOOKUP($A411,DSSV!$A$7:$R$65536,IN_DTK!H$5,0))=FALSE,IF(H$8&lt;&gt;0,VLOOKUP($A411,DSSV!$A$7:$R$65536,IN_DTK!H$5,0),""),"")</f>
        <v>0</v>
      </c>
      <c r="I411" s="245">
        <f>IF(ISNA(VLOOKUP($A411,DSSV!$A$7:$R$65536,IN_DTK!I$5,0))=FALSE,IF(I$8&lt;&gt;0,VLOOKUP($A411,DSSV!$A$7:$R$65536,IN_DTK!I$5,0),""),"")</f>
        <v>0</v>
      </c>
      <c r="J411" s="245">
        <f>IF(ISNA(VLOOKUP($A411,DSSV!$A$7:$R$65536,IN_DTK!J$5,0))=FALSE,IF(J$8&lt;&gt;0,VLOOKUP($A411,DSSV!$A$7:$R$65536,IN_DTK!J$5,0),""),"")</f>
        <v>0</v>
      </c>
      <c r="K411" s="245">
        <f>IF(ISNA(VLOOKUP($A411,DSSV!$A$7:$R$65536,IN_DTK!K$5,0))=FALSE,IF(K$8&lt;&gt;0,VLOOKUP($A411,DSSV!$A$7:$R$65536,IN_DTK!K$5,0),""),"")</f>
        <v>0</v>
      </c>
      <c r="L411" s="245">
        <f>IF(ISNA(VLOOKUP($A411,DSSV!$A$7:$R$65536,IN_DTK!L$5,0))=FALSE,IF(L$8&lt;&gt;0,VLOOKUP($A411,DSSV!$A$7:$R$65536,IN_DTK!L$5,0),""),"")</f>
        <v>0</v>
      </c>
      <c r="M411" s="245">
        <f>IF(ISNA(VLOOKUP($A411,DSSV!$A$7:$R$65536,IN_DTK!M$5,0))=FALSE,IF(M$8&lt;&gt;0,VLOOKUP($A411,DSSV!$A$7:$R$65536,IN_DTK!M$5,0),""),"")</f>
        <v>0</v>
      </c>
      <c r="N411" s="245">
        <f>IF(ISNA(VLOOKUP($A411,DSSV!$A$7:$R$65536,IN_DTK!N$5,0))=FALSE,IF(N$8&lt;&gt;0,VLOOKUP($A411,DSSV!$A$7:$R$65536,IN_DTK!N$5,0),""),"")</f>
        <v>0</v>
      </c>
      <c r="O411" s="245">
        <f>IF(ISNA(VLOOKUP($A411,DSSV!$A$7:$R$65536,IN_DTK!O$5,0))=FALSE,IF(O$8&lt;&gt;0,VLOOKUP($A411,DSSV!$A$7:$R$65536,IN_DTK!O$5,0),""),"")</f>
        <v>0</v>
      </c>
      <c r="P411" s="245">
        <f>IF(ISNA(VLOOKUP($A411,DSSV!$A$7:$R$65536,IN_DTK!P$5,0))=FALSE,IF(P$8&lt;&gt;0,VLOOKUP($A411,DSSV!$A$7:$R$65536,IN_DTK!P$5,0),""),"")</f>
        <v>0</v>
      </c>
      <c r="Q411" s="246">
        <f>IF(ISNA(VLOOKUP($A411,DSSV!$A$7:$R$65536,IN_DTK!Q$5,0))=FALSE,VLOOKUP($A411,DSSV!$A$7:$R$65536,IN_DTK!Q$5,0),"")</f>
        <v>0</v>
      </c>
      <c r="R411" s="237" t="str">
        <f>IF(ISNA(VLOOKUP($A411,DSSV!$A$7:$R$65536,IN_DTK!R$5,0))=FALSE,VLOOKUP($A411,DSSV!$A$7:$R$65536,IN_DTK!R$5,0),"")</f>
        <v>Không</v>
      </c>
      <c r="S411" s="247" t="str">
        <f>IF(ISNA(VLOOKUP($A411,DSSV!$A$7:$R$65536,IN_DTK!S$5,0))=FALSE,VLOOKUP($A411,DSSV!$A$7:$R$65536,IN_DTK!S$5,0),"")</f>
        <v/>
      </c>
    </row>
    <row r="412" spans="1:19" s="213" customFormat="1" ht="20.25" customHeight="1">
      <c r="A412" s="211">
        <v>404</v>
      </c>
      <c r="B412" s="240">
        <f>--SUBTOTAL(2,C$6:C412)</f>
        <v>404</v>
      </c>
      <c r="C412" s="214">
        <f>IF(ISNA(VLOOKUP($A412,DSSV!$A$7:$R$65536,IN_DTK!C$5,0))=FALSE,VLOOKUP($A412,DSSV!$A$7:$R$65536,IN_DTK!C$5,0),"")</f>
        <v>0</v>
      </c>
      <c r="D412" s="243" t="str">
        <f>IF(ISNA(VLOOKUP($A412,DSSV!$A$7:$R$65536,IN_DTK!D$5,0))=FALSE,VLOOKUP($A412,DSSV!$A$7:$R$65536,IN_DTK!D$5,0),"")</f>
        <v/>
      </c>
      <c r="E412" s="244" t="str">
        <f>IF(ISNA(VLOOKUP($A412,DSSV!$A$7:$R$65536,IN_DTK!E$5,0))=FALSE,VLOOKUP($A412,DSSV!$A$7:$R$65536,IN_DTK!E$5,0),"")</f>
        <v/>
      </c>
      <c r="F412" s="249" t="str">
        <f>IF(ISNA(VLOOKUP($A412,DSSV!$A$7:$R$65536,IN_DTK!F$5,0))=FALSE,VLOOKUP($A412,DSSV!$A$7:$R$65536,IN_DTK!F$5,0),"")</f>
        <v/>
      </c>
      <c r="G412" s="249" t="str">
        <f>IF(ISNA(VLOOKUP($A412,DSSV!$A$7:$R$65536,IN_DTK!G$5,0))=FALSE,VLOOKUP($A412,DSSV!$A$7:$R$65536,IN_DTK!G$5,0),"")</f>
        <v/>
      </c>
      <c r="H412" s="245">
        <f>IF(ISNA(VLOOKUP($A412,DSSV!$A$7:$R$65536,IN_DTK!H$5,0))=FALSE,IF(H$8&lt;&gt;0,VLOOKUP($A412,DSSV!$A$7:$R$65536,IN_DTK!H$5,0),""),"")</f>
        <v>0</v>
      </c>
      <c r="I412" s="245">
        <f>IF(ISNA(VLOOKUP($A412,DSSV!$A$7:$R$65536,IN_DTK!I$5,0))=FALSE,IF(I$8&lt;&gt;0,VLOOKUP($A412,DSSV!$A$7:$R$65536,IN_DTK!I$5,0),""),"")</f>
        <v>0</v>
      </c>
      <c r="J412" s="245">
        <f>IF(ISNA(VLOOKUP($A412,DSSV!$A$7:$R$65536,IN_DTK!J$5,0))=FALSE,IF(J$8&lt;&gt;0,VLOOKUP($A412,DSSV!$A$7:$R$65536,IN_DTK!J$5,0),""),"")</f>
        <v>0</v>
      </c>
      <c r="K412" s="245">
        <f>IF(ISNA(VLOOKUP($A412,DSSV!$A$7:$R$65536,IN_DTK!K$5,0))=FALSE,IF(K$8&lt;&gt;0,VLOOKUP($A412,DSSV!$A$7:$R$65536,IN_DTK!K$5,0),""),"")</f>
        <v>0</v>
      </c>
      <c r="L412" s="245">
        <f>IF(ISNA(VLOOKUP($A412,DSSV!$A$7:$R$65536,IN_DTK!L$5,0))=FALSE,IF(L$8&lt;&gt;0,VLOOKUP($A412,DSSV!$A$7:$R$65536,IN_DTK!L$5,0),""),"")</f>
        <v>0</v>
      </c>
      <c r="M412" s="245">
        <f>IF(ISNA(VLOOKUP($A412,DSSV!$A$7:$R$65536,IN_DTK!M$5,0))=FALSE,IF(M$8&lt;&gt;0,VLOOKUP($A412,DSSV!$A$7:$R$65536,IN_DTK!M$5,0),""),"")</f>
        <v>0</v>
      </c>
      <c r="N412" s="245">
        <f>IF(ISNA(VLOOKUP($A412,DSSV!$A$7:$R$65536,IN_DTK!N$5,0))=FALSE,IF(N$8&lt;&gt;0,VLOOKUP($A412,DSSV!$A$7:$R$65536,IN_DTK!N$5,0),""),"")</f>
        <v>0</v>
      </c>
      <c r="O412" s="245">
        <f>IF(ISNA(VLOOKUP($A412,DSSV!$A$7:$R$65536,IN_DTK!O$5,0))=FALSE,IF(O$8&lt;&gt;0,VLOOKUP($A412,DSSV!$A$7:$R$65536,IN_DTK!O$5,0),""),"")</f>
        <v>0</v>
      </c>
      <c r="P412" s="245">
        <f>IF(ISNA(VLOOKUP($A412,DSSV!$A$7:$R$65536,IN_DTK!P$5,0))=FALSE,IF(P$8&lt;&gt;0,VLOOKUP($A412,DSSV!$A$7:$R$65536,IN_DTK!P$5,0),""),"")</f>
        <v>0</v>
      </c>
      <c r="Q412" s="246">
        <f>IF(ISNA(VLOOKUP($A412,DSSV!$A$7:$R$65536,IN_DTK!Q$5,0))=FALSE,VLOOKUP($A412,DSSV!$A$7:$R$65536,IN_DTK!Q$5,0),"")</f>
        <v>0</v>
      </c>
      <c r="R412" s="237" t="str">
        <f>IF(ISNA(VLOOKUP($A412,DSSV!$A$7:$R$65536,IN_DTK!R$5,0))=FALSE,VLOOKUP($A412,DSSV!$A$7:$R$65536,IN_DTK!R$5,0),"")</f>
        <v>Không</v>
      </c>
      <c r="S412" s="247" t="str">
        <f>IF(ISNA(VLOOKUP($A412,DSSV!$A$7:$R$65536,IN_DTK!S$5,0))=FALSE,VLOOKUP($A412,DSSV!$A$7:$R$65536,IN_DTK!S$5,0),"")</f>
        <v/>
      </c>
    </row>
    <row r="413" spans="1:19" s="213" customFormat="1" ht="20.25" customHeight="1">
      <c r="A413" s="211">
        <v>405</v>
      </c>
      <c r="B413" s="240">
        <f>--SUBTOTAL(2,C$6:C413)</f>
        <v>405</v>
      </c>
      <c r="C413" s="214">
        <f>IF(ISNA(VLOOKUP($A413,DSSV!$A$7:$R$65536,IN_DTK!C$5,0))=FALSE,VLOOKUP($A413,DSSV!$A$7:$R$65536,IN_DTK!C$5,0),"")</f>
        <v>0</v>
      </c>
      <c r="D413" s="243" t="str">
        <f>IF(ISNA(VLOOKUP($A413,DSSV!$A$7:$R$65536,IN_DTK!D$5,0))=FALSE,VLOOKUP($A413,DSSV!$A$7:$R$65536,IN_DTK!D$5,0),"")</f>
        <v/>
      </c>
      <c r="E413" s="244" t="str">
        <f>IF(ISNA(VLOOKUP($A413,DSSV!$A$7:$R$65536,IN_DTK!E$5,0))=FALSE,VLOOKUP($A413,DSSV!$A$7:$R$65536,IN_DTK!E$5,0),"")</f>
        <v/>
      </c>
      <c r="F413" s="249" t="str">
        <f>IF(ISNA(VLOOKUP($A413,DSSV!$A$7:$R$65536,IN_DTK!F$5,0))=FALSE,VLOOKUP($A413,DSSV!$A$7:$R$65536,IN_DTK!F$5,0),"")</f>
        <v/>
      </c>
      <c r="G413" s="249" t="str">
        <f>IF(ISNA(VLOOKUP($A413,DSSV!$A$7:$R$65536,IN_DTK!G$5,0))=FALSE,VLOOKUP($A413,DSSV!$A$7:$R$65536,IN_DTK!G$5,0),"")</f>
        <v/>
      </c>
      <c r="H413" s="245">
        <f>IF(ISNA(VLOOKUP($A413,DSSV!$A$7:$R$65536,IN_DTK!H$5,0))=FALSE,IF(H$8&lt;&gt;0,VLOOKUP($A413,DSSV!$A$7:$R$65536,IN_DTK!H$5,0),""),"")</f>
        <v>0</v>
      </c>
      <c r="I413" s="245">
        <f>IF(ISNA(VLOOKUP($A413,DSSV!$A$7:$R$65536,IN_DTK!I$5,0))=FALSE,IF(I$8&lt;&gt;0,VLOOKUP($A413,DSSV!$A$7:$R$65536,IN_DTK!I$5,0),""),"")</f>
        <v>0</v>
      </c>
      <c r="J413" s="245">
        <f>IF(ISNA(VLOOKUP($A413,DSSV!$A$7:$R$65536,IN_DTK!J$5,0))=FALSE,IF(J$8&lt;&gt;0,VLOOKUP($A413,DSSV!$A$7:$R$65536,IN_DTK!J$5,0),""),"")</f>
        <v>0</v>
      </c>
      <c r="K413" s="245">
        <f>IF(ISNA(VLOOKUP($A413,DSSV!$A$7:$R$65536,IN_DTK!K$5,0))=FALSE,IF(K$8&lt;&gt;0,VLOOKUP($A413,DSSV!$A$7:$R$65536,IN_DTK!K$5,0),""),"")</f>
        <v>0</v>
      </c>
      <c r="L413" s="245">
        <f>IF(ISNA(VLOOKUP($A413,DSSV!$A$7:$R$65536,IN_DTK!L$5,0))=FALSE,IF(L$8&lt;&gt;0,VLOOKUP($A413,DSSV!$A$7:$R$65536,IN_DTK!L$5,0),""),"")</f>
        <v>0</v>
      </c>
      <c r="M413" s="245">
        <f>IF(ISNA(VLOOKUP($A413,DSSV!$A$7:$R$65536,IN_DTK!M$5,0))=FALSE,IF(M$8&lt;&gt;0,VLOOKUP($A413,DSSV!$A$7:$R$65536,IN_DTK!M$5,0),""),"")</f>
        <v>0</v>
      </c>
      <c r="N413" s="245">
        <f>IF(ISNA(VLOOKUP($A413,DSSV!$A$7:$R$65536,IN_DTK!N$5,0))=FALSE,IF(N$8&lt;&gt;0,VLOOKUP($A413,DSSV!$A$7:$R$65536,IN_DTK!N$5,0),""),"")</f>
        <v>0</v>
      </c>
      <c r="O413" s="245">
        <f>IF(ISNA(VLOOKUP($A413,DSSV!$A$7:$R$65536,IN_DTK!O$5,0))=FALSE,IF(O$8&lt;&gt;0,VLOOKUP($A413,DSSV!$A$7:$R$65536,IN_DTK!O$5,0),""),"")</f>
        <v>0</v>
      </c>
      <c r="P413" s="245">
        <f>IF(ISNA(VLOOKUP($A413,DSSV!$A$7:$R$65536,IN_DTK!P$5,0))=FALSE,IF(P$8&lt;&gt;0,VLOOKUP($A413,DSSV!$A$7:$R$65536,IN_DTK!P$5,0),""),"")</f>
        <v>0</v>
      </c>
      <c r="Q413" s="246">
        <f>IF(ISNA(VLOOKUP($A413,DSSV!$A$7:$R$65536,IN_DTK!Q$5,0))=FALSE,VLOOKUP($A413,DSSV!$A$7:$R$65536,IN_DTK!Q$5,0),"")</f>
        <v>0</v>
      </c>
      <c r="R413" s="237" t="str">
        <f>IF(ISNA(VLOOKUP($A413,DSSV!$A$7:$R$65536,IN_DTK!R$5,0))=FALSE,VLOOKUP($A413,DSSV!$A$7:$R$65536,IN_DTK!R$5,0),"")</f>
        <v>Không</v>
      </c>
      <c r="S413" s="247" t="str">
        <f>IF(ISNA(VLOOKUP($A413,DSSV!$A$7:$R$65536,IN_DTK!S$5,0))=FALSE,VLOOKUP($A413,DSSV!$A$7:$R$65536,IN_DTK!S$5,0),"")</f>
        <v/>
      </c>
    </row>
    <row r="414" spans="1:19" s="213" customFormat="1" ht="20.25" customHeight="1">
      <c r="A414" s="211">
        <v>406</v>
      </c>
      <c r="B414" s="240">
        <f>--SUBTOTAL(2,C$6:C414)</f>
        <v>406</v>
      </c>
      <c r="C414" s="214">
        <f>IF(ISNA(VLOOKUP($A414,DSSV!$A$7:$R$65536,IN_DTK!C$5,0))=FALSE,VLOOKUP($A414,DSSV!$A$7:$R$65536,IN_DTK!C$5,0),"")</f>
        <v>0</v>
      </c>
      <c r="D414" s="243" t="str">
        <f>IF(ISNA(VLOOKUP($A414,DSSV!$A$7:$R$65536,IN_DTK!D$5,0))=FALSE,VLOOKUP($A414,DSSV!$A$7:$R$65536,IN_DTK!D$5,0),"")</f>
        <v/>
      </c>
      <c r="E414" s="244" t="str">
        <f>IF(ISNA(VLOOKUP($A414,DSSV!$A$7:$R$65536,IN_DTK!E$5,0))=FALSE,VLOOKUP($A414,DSSV!$A$7:$R$65536,IN_DTK!E$5,0),"")</f>
        <v/>
      </c>
      <c r="F414" s="249" t="str">
        <f>IF(ISNA(VLOOKUP($A414,DSSV!$A$7:$R$65536,IN_DTK!F$5,0))=FALSE,VLOOKUP($A414,DSSV!$A$7:$R$65536,IN_DTK!F$5,0),"")</f>
        <v/>
      </c>
      <c r="G414" s="249" t="str">
        <f>IF(ISNA(VLOOKUP($A414,DSSV!$A$7:$R$65536,IN_DTK!G$5,0))=FALSE,VLOOKUP($A414,DSSV!$A$7:$R$65536,IN_DTK!G$5,0),"")</f>
        <v/>
      </c>
      <c r="H414" s="245">
        <f>IF(ISNA(VLOOKUP($A414,DSSV!$A$7:$R$65536,IN_DTK!H$5,0))=FALSE,IF(H$8&lt;&gt;0,VLOOKUP($A414,DSSV!$A$7:$R$65536,IN_DTK!H$5,0),""),"")</f>
        <v>0</v>
      </c>
      <c r="I414" s="245">
        <f>IF(ISNA(VLOOKUP($A414,DSSV!$A$7:$R$65536,IN_DTK!I$5,0))=FALSE,IF(I$8&lt;&gt;0,VLOOKUP($A414,DSSV!$A$7:$R$65536,IN_DTK!I$5,0),""),"")</f>
        <v>0</v>
      </c>
      <c r="J414" s="245">
        <f>IF(ISNA(VLOOKUP($A414,DSSV!$A$7:$R$65536,IN_DTK!J$5,0))=FALSE,IF(J$8&lt;&gt;0,VLOOKUP($A414,DSSV!$A$7:$R$65536,IN_DTK!J$5,0),""),"")</f>
        <v>0</v>
      </c>
      <c r="K414" s="245">
        <f>IF(ISNA(VLOOKUP($A414,DSSV!$A$7:$R$65536,IN_DTK!K$5,0))=FALSE,IF(K$8&lt;&gt;0,VLOOKUP($A414,DSSV!$A$7:$R$65536,IN_DTK!K$5,0),""),"")</f>
        <v>0</v>
      </c>
      <c r="L414" s="245">
        <f>IF(ISNA(VLOOKUP($A414,DSSV!$A$7:$R$65536,IN_DTK!L$5,0))=FALSE,IF(L$8&lt;&gt;0,VLOOKUP($A414,DSSV!$A$7:$R$65536,IN_DTK!L$5,0),""),"")</f>
        <v>0</v>
      </c>
      <c r="M414" s="245">
        <f>IF(ISNA(VLOOKUP($A414,DSSV!$A$7:$R$65536,IN_DTK!M$5,0))=FALSE,IF(M$8&lt;&gt;0,VLOOKUP($A414,DSSV!$A$7:$R$65536,IN_DTK!M$5,0),""),"")</f>
        <v>0</v>
      </c>
      <c r="N414" s="245">
        <f>IF(ISNA(VLOOKUP($A414,DSSV!$A$7:$R$65536,IN_DTK!N$5,0))=FALSE,IF(N$8&lt;&gt;0,VLOOKUP($A414,DSSV!$A$7:$R$65536,IN_DTK!N$5,0),""),"")</f>
        <v>0</v>
      </c>
      <c r="O414" s="245">
        <f>IF(ISNA(VLOOKUP($A414,DSSV!$A$7:$R$65536,IN_DTK!O$5,0))=FALSE,IF(O$8&lt;&gt;0,VLOOKUP($A414,DSSV!$A$7:$R$65536,IN_DTK!O$5,0),""),"")</f>
        <v>0</v>
      </c>
      <c r="P414" s="245">
        <f>IF(ISNA(VLOOKUP($A414,DSSV!$A$7:$R$65536,IN_DTK!P$5,0))=FALSE,IF(P$8&lt;&gt;0,VLOOKUP($A414,DSSV!$A$7:$R$65536,IN_DTK!P$5,0),""),"")</f>
        <v>0</v>
      </c>
      <c r="Q414" s="246">
        <f>IF(ISNA(VLOOKUP($A414,DSSV!$A$7:$R$65536,IN_DTK!Q$5,0))=FALSE,VLOOKUP($A414,DSSV!$A$7:$R$65536,IN_DTK!Q$5,0),"")</f>
        <v>0</v>
      </c>
      <c r="R414" s="237" t="str">
        <f>IF(ISNA(VLOOKUP($A414,DSSV!$A$7:$R$65536,IN_DTK!R$5,0))=FALSE,VLOOKUP($A414,DSSV!$A$7:$R$65536,IN_DTK!R$5,0),"")</f>
        <v>Không</v>
      </c>
      <c r="S414" s="247" t="str">
        <f>IF(ISNA(VLOOKUP($A414,DSSV!$A$7:$R$65536,IN_DTK!S$5,0))=FALSE,VLOOKUP($A414,DSSV!$A$7:$R$65536,IN_DTK!S$5,0),"")</f>
        <v/>
      </c>
    </row>
    <row r="415" spans="1:19" s="213" customFormat="1" ht="20.25" customHeight="1">
      <c r="A415" s="211">
        <v>407</v>
      </c>
      <c r="B415" s="240">
        <f>--SUBTOTAL(2,C$6:C415)</f>
        <v>407</v>
      </c>
      <c r="C415" s="214">
        <f>IF(ISNA(VLOOKUP($A415,DSSV!$A$7:$R$65536,IN_DTK!C$5,0))=FALSE,VLOOKUP($A415,DSSV!$A$7:$R$65536,IN_DTK!C$5,0),"")</f>
        <v>0</v>
      </c>
      <c r="D415" s="243" t="str">
        <f>IF(ISNA(VLOOKUP($A415,DSSV!$A$7:$R$65536,IN_DTK!D$5,0))=FALSE,VLOOKUP($A415,DSSV!$A$7:$R$65536,IN_DTK!D$5,0),"")</f>
        <v/>
      </c>
      <c r="E415" s="244" t="str">
        <f>IF(ISNA(VLOOKUP($A415,DSSV!$A$7:$R$65536,IN_DTK!E$5,0))=FALSE,VLOOKUP($A415,DSSV!$A$7:$R$65536,IN_DTK!E$5,0),"")</f>
        <v/>
      </c>
      <c r="F415" s="249" t="str">
        <f>IF(ISNA(VLOOKUP($A415,DSSV!$A$7:$R$65536,IN_DTK!F$5,0))=FALSE,VLOOKUP($A415,DSSV!$A$7:$R$65536,IN_DTK!F$5,0),"")</f>
        <v/>
      </c>
      <c r="G415" s="249" t="str">
        <f>IF(ISNA(VLOOKUP($A415,DSSV!$A$7:$R$65536,IN_DTK!G$5,0))=FALSE,VLOOKUP($A415,DSSV!$A$7:$R$65536,IN_DTK!G$5,0),"")</f>
        <v/>
      </c>
      <c r="H415" s="245">
        <f>IF(ISNA(VLOOKUP($A415,DSSV!$A$7:$R$65536,IN_DTK!H$5,0))=FALSE,IF(H$8&lt;&gt;0,VLOOKUP($A415,DSSV!$A$7:$R$65536,IN_DTK!H$5,0),""),"")</f>
        <v>0</v>
      </c>
      <c r="I415" s="245">
        <f>IF(ISNA(VLOOKUP($A415,DSSV!$A$7:$R$65536,IN_DTK!I$5,0))=FALSE,IF(I$8&lt;&gt;0,VLOOKUP($A415,DSSV!$A$7:$R$65536,IN_DTK!I$5,0),""),"")</f>
        <v>0</v>
      </c>
      <c r="J415" s="245">
        <f>IF(ISNA(VLOOKUP($A415,DSSV!$A$7:$R$65536,IN_DTK!J$5,0))=FALSE,IF(J$8&lt;&gt;0,VLOOKUP($A415,DSSV!$A$7:$R$65536,IN_DTK!J$5,0),""),"")</f>
        <v>0</v>
      </c>
      <c r="K415" s="245">
        <f>IF(ISNA(VLOOKUP($A415,DSSV!$A$7:$R$65536,IN_DTK!K$5,0))=FALSE,IF(K$8&lt;&gt;0,VLOOKUP($A415,DSSV!$A$7:$R$65536,IN_DTK!K$5,0),""),"")</f>
        <v>0</v>
      </c>
      <c r="L415" s="245">
        <f>IF(ISNA(VLOOKUP($A415,DSSV!$A$7:$R$65536,IN_DTK!L$5,0))=FALSE,IF(L$8&lt;&gt;0,VLOOKUP($A415,DSSV!$A$7:$R$65536,IN_DTK!L$5,0),""),"")</f>
        <v>0</v>
      </c>
      <c r="M415" s="245">
        <f>IF(ISNA(VLOOKUP($A415,DSSV!$A$7:$R$65536,IN_DTK!M$5,0))=FALSE,IF(M$8&lt;&gt;0,VLOOKUP($A415,DSSV!$A$7:$R$65536,IN_DTK!M$5,0),""),"")</f>
        <v>0</v>
      </c>
      <c r="N415" s="245">
        <f>IF(ISNA(VLOOKUP($A415,DSSV!$A$7:$R$65536,IN_DTK!N$5,0))=FALSE,IF(N$8&lt;&gt;0,VLOOKUP($A415,DSSV!$A$7:$R$65536,IN_DTK!N$5,0),""),"")</f>
        <v>0</v>
      </c>
      <c r="O415" s="245">
        <f>IF(ISNA(VLOOKUP($A415,DSSV!$A$7:$R$65536,IN_DTK!O$5,0))=FALSE,IF(O$8&lt;&gt;0,VLOOKUP($A415,DSSV!$A$7:$R$65536,IN_DTK!O$5,0),""),"")</f>
        <v>0</v>
      </c>
      <c r="P415" s="245">
        <f>IF(ISNA(VLOOKUP($A415,DSSV!$A$7:$R$65536,IN_DTK!P$5,0))=FALSE,IF(P$8&lt;&gt;0,VLOOKUP($A415,DSSV!$A$7:$R$65536,IN_DTK!P$5,0),""),"")</f>
        <v>0</v>
      </c>
      <c r="Q415" s="246">
        <f>IF(ISNA(VLOOKUP($A415,DSSV!$A$7:$R$65536,IN_DTK!Q$5,0))=FALSE,VLOOKUP($A415,DSSV!$A$7:$R$65536,IN_DTK!Q$5,0),"")</f>
        <v>0</v>
      </c>
      <c r="R415" s="237" t="str">
        <f>IF(ISNA(VLOOKUP($A415,DSSV!$A$7:$R$65536,IN_DTK!R$5,0))=FALSE,VLOOKUP($A415,DSSV!$A$7:$R$65536,IN_DTK!R$5,0),"")</f>
        <v>Không</v>
      </c>
      <c r="S415" s="247" t="str">
        <f>IF(ISNA(VLOOKUP($A415,DSSV!$A$7:$R$65536,IN_DTK!S$5,0))=FALSE,VLOOKUP($A415,DSSV!$A$7:$R$65536,IN_DTK!S$5,0),"")</f>
        <v/>
      </c>
    </row>
    <row r="416" spans="1:19" s="213" customFormat="1" ht="20.25" customHeight="1">
      <c r="A416" s="211">
        <v>408</v>
      </c>
      <c r="B416" s="240">
        <f>--SUBTOTAL(2,C$6:C416)</f>
        <v>408</v>
      </c>
      <c r="C416" s="214">
        <f>IF(ISNA(VLOOKUP($A416,DSSV!$A$7:$R$65536,IN_DTK!C$5,0))=FALSE,VLOOKUP($A416,DSSV!$A$7:$R$65536,IN_DTK!C$5,0),"")</f>
        <v>0</v>
      </c>
      <c r="D416" s="243" t="str">
        <f>IF(ISNA(VLOOKUP($A416,DSSV!$A$7:$R$65536,IN_DTK!D$5,0))=FALSE,VLOOKUP($A416,DSSV!$A$7:$R$65536,IN_DTK!D$5,0),"")</f>
        <v/>
      </c>
      <c r="E416" s="244" t="str">
        <f>IF(ISNA(VLOOKUP($A416,DSSV!$A$7:$R$65536,IN_DTK!E$5,0))=FALSE,VLOOKUP($A416,DSSV!$A$7:$R$65536,IN_DTK!E$5,0),"")</f>
        <v/>
      </c>
      <c r="F416" s="249" t="str">
        <f>IF(ISNA(VLOOKUP($A416,DSSV!$A$7:$R$65536,IN_DTK!F$5,0))=FALSE,VLOOKUP($A416,DSSV!$A$7:$R$65536,IN_DTK!F$5,0),"")</f>
        <v/>
      </c>
      <c r="G416" s="249" t="str">
        <f>IF(ISNA(VLOOKUP($A416,DSSV!$A$7:$R$65536,IN_DTK!G$5,0))=FALSE,VLOOKUP($A416,DSSV!$A$7:$R$65536,IN_DTK!G$5,0),"")</f>
        <v/>
      </c>
      <c r="H416" s="245">
        <f>IF(ISNA(VLOOKUP($A416,DSSV!$A$7:$R$65536,IN_DTK!H$5,0))=FALSE,IF(H$8&lt;&gt;0,VLOOKUP($A416,DSSV!$A$7:$R$65536,IN_DTK!H$5,0),""),"")</f>
        <v>0</v>
      </c>
      <c r="I416" s="245">
        <f>IF(ISNA(VLOOKUP($A416,DSSV!$A$7:$R$65536,IN_DTK!I$5,0))=FALSE,IF(I$8&lt;&gt;0,VLOOKUP($A416,DSSV!$A$7:$R$65536,IN_DTK!I$5,0),""),"")</f>
        <v>0</v>
      </c>
      <c r="J416" s="245">
        <f>IF(ISNA(VLOOKUP($A416,DSSV!$A$7:$R$65536,IN_DTK!J$5,0))=FALSE,IF(J$8&lt;&gt;0,VLOOKUP($A416,DSSV!$A$7:$R$65536,IN_DTK!J$5,0),""),"")</f>
        <v>0</v>
      </c>
      <c r="K416" s="245">
        <f>IF(ISNA(VLOOKUP($A416,DSSV!$A$7:$R$65536,IN_DTK!K$5,0))=FALSE,IF(K$8&lt;&gt;0,VLOOKUP($A416,DSSV!$A$7:$R$65536,IN_DTK!K$5,0),""),"")</f>
        <v>0</v>
      </c>
      <c r="L416" s="245">
        <f>IF(ISNA(VLOOKUP($A416,DSSV!$A$7:$R$65536,IN_DTK!L$5,0))=FALSE,IF(L$8&lt;&gt;0,VLOOKUP($A416,DSSV!$A$7:$R$65536,IN_DTK!L$5,0),""),"")</f>
        <v>0</v>
      </c>
      <c r="M416" s="245">
        <f>IF(ISNA(VLOOKUP($A416,DSSV!$A$7:$R$65536,IN_DTK!M$5,0))=FALSE,IF(M$8&lt;&gt;0,VLOOKUP($A416,DSSV!$A$7:$R$65536,IN_DTK!M$5,0),""),"")</f>
        <v>0</v>
      </c>
      <c r="N416" s="245">
        <f>IF(ISNA(VLOOKUP($A416,DSSV!$A$7:$R$65536,IN_DTK!N$5,0))=FALSE,IF(N$8&lt;&gt;0,VLOOKUP($A416,DSSV!$A$7:$R$65536,IN_DTK!N$5,0),""),"")</f>
        <v>0</v>
      </c>
      <c r="O416" s="245">
        <f>IF(ISNA(VLOOKUP($A416,DSSV!$A$7:$R$65536,IN_DTK!O$5,0))=FALSE,IF(O$8&lt;&gt;0,VLOOKUP($A416,DSSV!$A$7:$R$65536,IN_DTK!O$5,0),""),"")</f>
        <v>0</v>
      </c>
      <c r="P416" s="245">
        <f>IF(ISNA(VLOOKUP($A416,DSSV!$A$7:$R$65536,IN_DTK!P$5,0))=FALSE,IF(P$8&lt;&gt;0,VLOOKUP($A416,DSSV!$A$7:$R$65536,IN_DTK!P$5,0),""),"")</f>
        <v>0</v>
      </c>
      <c r="Q416" s="246">
        <f>IF(ISNA(VLOOKUP($A416,DSSV!$A$7:$R$65536,IN_DTK!Q$5,0))=FALSE,VLOOKUP($A416,DSSV!$A$7:$R$65536,IN_DTK!Q$5,0),"")</f>
        <v>0</v>
      </c>
      <c r="R416" s="237" t="str">
        <f>IF(ISNA(VLOOKUP($A416,DSSV!$A$7:$R$65536,IN_DTK!R$5,0))=FALSE,VLOOKUP($A416,DSSV!$A$7:$R$65536,IN_DTK!R$5,0),"")</f>
        <v>Không</v>
      </c>
      <c r="S416" s="247" t="str">
        <f>IF(ISNA(VLOOKUP($A416,DSSV!$A$7:$R$65536,IN_DTK!S$5,0))=FALSE,VLOOKUP($A416,DSSV!$A$7:$R$65536,IN_DTK!S$5,0),"")</f>
        <v/>
      </c>
    </row>
    <row r="417" spans="1:19" s="213" customFormat="1" ht="20.25" customHeight="1">
      <c r="A417" s="211">
        <v>409</v>
      </c>
      <c r="B417" s="240">
        <f>--SUBTOTAL(2,C$6:C417)</f>
        <v>409</v>
      </c>
      <c r="C417" s="214">
        <f>IF(ISNA(VLOOKUP($A417,DSSV!$A$7:$R$65536,IN_DTK!C$5,0))=FALSE,VLOOKUP($A417,DSSV!$A$7:$R$65536,IN_DTK!C$5,0),"")</f>
        <v>0</v>
      </c>
      <c r="D417" s="243" t="str">
        <f>IF(ISNA(VLOOKUP($A417,DSSV!$A$7:$R$65536,IN_DTK!D$5,0))=FALSE,VLOOKUP($A417,DSSV!$A$7:$R$65536,IN_DTK!D$5,0),"")</f>
        <v/>
      </c>
      <c r="E417" s="244" t="str">
        <f>IF(ISNA(VLOOKUP($A417,DSSV!$A$7:$R$65536,IN_DTK!E$5,0))=FALSE,VLOOKUP($A417,DSSV!$A$7:$R$65536,IN_DTK!E$5,0),"")</f>
        <v/>
      </c>
      <c r="F417" s="249" t="str">
        <f>IF(ISNA(VLOOKUP($A417,DSSV!$A$7:$R$65536,IN_DTK!F$5,0))=FALSE,VLOOKUP($A417,DSSV!$A$7:$R$65536,IN_DTK!F$5,0),"")</f>
        <v/>
      </c>
      <c r="G417" s="249" t="str">
        <f>IF(ISNA(VLOOKUP($A417,DSSV!$A$7:$R$65536,IN_DTK!G$5,0))=FALSE,VLOOKUP($A417,DSSV!$A$7:$R$65536,IN_DTK!G$5,0),"")</f>
        <v/>
      </c>
      <c r="H417" s="245">
        <f>IF(ISNA(VLOOKUP($A417,DSSV!$A$7:$R$65536,IN_DTK!H$5,0))=FALSE,IF(H$8&lt;&gt;0,VLOOKUP($A417,DSSV!$A$7:$R$65536,IN_DTK!H$5,0),""),"")</f>
        <v>0</v>
      </c>
      <c r="I417" s="245">
        <f>IF(ISNA(VLOOKUP($A417,DSSV!$A$7:$R$65536,IN_DTK!I$5,0))=FALSE,IF(I$8&lt;&gt;0,VLOOKUP($A417,DSSV!$A$7:$R$65536,IN_DTK!I$5,0),""),"")</f>
        <v>0</v>
      </c>
      <c r="J417" s="245">
        <f>IF(ISNA(VLOOKUP($A417,DSSV!$A$7:$R$65536,IN_DTK!J$5,0))=FALSE,IF(J$8&lt;&gt;0,VLOOKUP($A417,DSSV!$A$7:$R$65536,IN_DTK!J$5,0),""),"")</f>
        <v>0</v>
      </c>
      <c r="K417" s="245">
        <f>IF(ISNA(VLOOKUP($A417,DSSV!$A$7:$R$65536,IN_DTK!K$5,0))=FALSE,IF(K$8&lt;&gt;0,VLOOKUP($A417,DSSV!$A$7:$R$65536,IN_DTK!K$5,0),""),"")</f>
        <v>0</v>
      </c>
      <c r="L417" s="245">
        <f>IF(ISNA(VLOOKUP($A417,DSSV!$A$7:$R$65536,IN_DTK!L$5,0))=FALSE,IF(L$8&lt;&gt;0,VLOOKUP($A417,DSSV!$A$7:$R$65536,IN_DTK!L$5,0),""),"")</f>
        <v>0</v>
      </c>
      <c r="M417" s="245">
        <f>IF(ISNA(VLOOKUP($A417,DSSV!$A$7:$R$65536,IN_DTK!M$5,0))=FALSE,IF(M$8&lt;&gt;0,VLOOKUP($A417,DSSV!$A$7:$R$65536,IN_DTK!M$5,0),""),"")</f>
        <v>0</v>
      </c>
      <c r="N417" s="245">
        <f>IF(ISNA(VLOOKUP($A417,DSSV!$A$7:$R$65536,IN_DTK!N$5,0))=FALSE,IF(N$8&lt;&gt;0,VLOOKUP($A417,DSSV!$A$7:$R$65536,IN_DTK!N$5,0),""),"")</f>
        <v>0</v>
      </c>
      <c r="O417" s="245">
        <f>IF(ISNA(VLOOKUP($A417,DSSV!$A$7:$R$65536,IN_DTK!O$5,0))=FALSE,IF(O$8&lt;&gt;0,VLOOKUP($A417,DSSV!$A$7:$R$65536,IN_DTK!O$5,0),""),"")</f>
        <v>0</v>
      </c>
      <c r="P417" s="245">
        <f>IF(ISNA(VLOOKUP($A417,DSSV!$A$7:$R$65536,IN_DTK!P$5,0))=FALSE,IF(P$8&lt;&gt;0,VLOOKUP($A417,DSSV!$A$7:$R$65536,IN_DTK!P$5,0),""),"")</f>
        <v>0</v>
      </c>
      <c r="Q417" s="246">
        <f>IF(ISNA(VLOOKUP($A417,DSSV!$A$7:$R$65536,IN_DTK!Q$5,0))=FALSE,VLOOKUP($A417,DSSV!$A$7:$R$65536,IN_DTK!Q$5,0),"")</f>
        <v>0</v>
      </c>
      <c r="R417" s="237" t="str">
        <f>IF(ISNA(VLOOKUP($A417,DSSV!$A$7:$R$65536,IN_DTK!R$5,0))=FALSE,VLOOKUP($A417,DSSV!$A$7:$R$65536,IN_DTK!R$5,0),"")</f>
        <v>Không</v>
      </c>
      <c r="S417" s="247" t="str">
        <f>IF(ISNA(VLOOKUP($A417,DSSV!$A$7:$R$65536,IN_DTK!S$5,0))=FALSE,VLOOKUP($A417,DSSV!$A$7:$R$65536,IN_DTK!S$5,0),"")</f>
        <v/>
      </c>
    </row>
    <row r="418" spans="1:19" s="213" customFormat="1" ht="20.25" customHeight="1">
      <c r="A418" s="211">
        <v>410</v>
      </c>
      <c r="B418" s="240">
        <f>--SUBTOTAL(2,C$6:C418)</f>
        <v>410</v>
      </c>
      <c r="C418" s="214">
        <f>IF(ISNA(VLOOKUP($A418,DSSV!$A$7:$R$65536,IN_DTK!C$5,0))=FALSE,VLOOKUP($A418,DSSV!$A$7:$R$65536,IN_DTK!C$5,0),"")</f>
        <v>0</v>
      </c>
      <c r="D418" s="243" t="str">
        <f>IF(ISNA(VLOOKUP($A418,DSSV!$A$7:$R$65536,IN_DTK!D$5,0))=FALSE,VLOOKUP($A418,DSSV!$A$7:$R$65536,IN_DTK!D$5,0),"")</f>
        <v/>
      </c>
      <c r="E418" s="244" t="str">
        <f>IF(ISNA(VLOOKUP($A418,DSSV!$A$7:$R$65536,IN_DTK!E$5,0))=FALSE,VLOOKUP($A418,DSSV!$A$7:$R$65536,IN_DTK!E$5,0),"")</f>
        <v/>
      </c>
      <c r="F418" s="249" t="str">
        <f>IF(ISNA(VLOOKUP($A418,DSSV!$A$7:$R$65536,IN_DTK!F$5,0))=FALSE,VLOOKUP($A418,DSSV!$A$7:$R$65536,IN_DTK!F$5,0),"")</f>
        <v/>
      </c>
      <c r="G418" s="249" t="str">
        <f>IF(ISNA(VLOOKUP($A418,DSSV!$A$7:$R$65536,IN_DTK!G$5,0))=FALSE,VLOOKUP($A418,DSSV!$A$7:$R$65536,IN_DTK!G$5,0),"")</f>
        <v/>
      </c>
      <c r="H418" s="245">
        <f>IF(ISNA(VLOOKUP($A418,DSSV!$A$7:$R$65536,IN_DTK!H$5,0))=FALSE,IF(H$8&lt;&gt;0,VLOOKUP($A418,DSSV!$A$7:$R$65536,IN_DTK!H$5,0),""),"")</f>
        <v>0</v>
      </c>
      <c r="I418" s="245">
        <f>IF(ISNA(VLOOKUP($A418,DSSV!$A$7:$R$65536,IN_DTK!I$5,0))=FALSE,IF(I$8&lt;&gt;0,VLOOKUP($A418,DSSV!$A$7:$R$65536,IN_DTK!I$5,0),""),"")</f>
        <v>0</v>
      </c>
      <c r="J418" s="245">
        <f>IF(ISNA(VLOOKUP($A418,DSSV!$A$7:$R$65536,IN_DTK!J$5,0))=FALSE,IF(J$8&lt;&gt;0,VLOOKUP($A418,DSSV!$A$7:$R$65536,IN_DTK!J$5,0),""),"")</f>
        <v>0</v>
      </c>
      <c r="K418" s="245">
        <f>IF(ISNA(VLOOKUP($A418,DSSV!$A$7:$R$65536,IN_DTK!K$5,0))=FALSE,IF(K$8&lt;&gt;0,VLOOKUP($A418,DSSV!$A$7:$R$65536,IN_DTK!K$5,0),""),"")</f>
        <v>0</v>
      </c>
      <c r="L418" s="245">
        <f>IF(ISNA(VLOOKUP($A418,DSSV!$A$7:$R$65536,IN_DTK!L$5,0))=FALSE,IF(L$8&lt;&gt;0,VLOOKUP($A418,DSSV!$A$7:$R$65536,IN_DTK!L$5,0),""),"")</f>
        <v>0</v>
      </c>
      <c r="M418" s="245">
        <f>IF(ISNA(VLOOKUP($A418,DSSV!$A$7:$R$65536,IN_DTK!M$5,0))=FALSE,IF(M$8&lt;&gt;0,VLOOKUP($A418,DSSV!$A$7:$R$65536,IN_DTK!M$5,0),""),"")</f>
        <v>0</v>
      </c>
      <c r="N418" s="245">
        <f>IF(ISNA(VLOOKUP($A418,DSSV!$A$7:$R$65536,IN_DTK!N$5,0))=FALSE,IF(N$8&lt;&gt;0,VLOOKUP($A418,DSSV!$A$7:$R$65536,IN_DTK!N$5,0),""),"")</f>
        <v>0</v>
      </c>
      <c r="O418" s="245">
        <f>IF(ISNA(VLOOKUP($A418,DSSV!$A$7:$R$65536,IN_DTK!O$5,0))=FALSE,IF(O$8&lt;&gt;0,VLOOKUP($A418,DSSV!$A$7:$R$65536,IN_DTK!O$5,0),""),"")</f>
        <v>0</v>
      </c>
      <c r="P418" s="245">
        <f>IF(ISNA(VLOOKUP($A418,DSSV!$A$7:$R$65536,IN_DTK!P$5,0))=FALSE,IF(P$8&lt;&gt;0,VLOOKUP($A418,DSSV!$A$7:$R$65536,IN_DTK!P$5,0),""),"")</f>
        <v>0</v>
      </c>
      <c r="Q418" s="246">
        <f>IF(ISNA(VLOOKUP($A418,DSSV!$A$7:$R$65536,IN_DTK!Q$5,0))=FALSE,VLOOKUP($A418,DSSV!$A$7:$R$65536,IN_DTK!Q$5,0),"")</f>
        <v>0</v>
      </c>
      <c r="R418" s="237" t="str">
        <f>IF(ISNA(VLOOKUP($A418,DSSV!$A$7:$R$65536,IN_DTK!R$5,0))=FALSE,VLOOKUP($A418,DSSV!$A$7:$R$65536,IN_DTK!R$5,0),"")</f>
        <v>Không</v>
      </c>
      <c r="S418" s="247" t="str">
        <f>IF(ISNA(VLOOKUP($A418,DSSV!$A$7:$R$65536,IN_DTK!S$5,0))=FALSE,VLOOKUP($A418,DSSV!$A$7:$R$65536,IN_DTK!S$5,0),"")</f>
        <v/>
      </c>
    </row>
    <row r="419" spans="1:19" s="213" customFormat="1" ht="20.25" customHeight="1">
      <c r="A419" s="211">
        <v>411</v>
      </c>
      <c r="B419" s="240">
        <f>--SUBTOTAL(2,C$6:C419)</f>
        <v>411</v>
      </c>
      <c r="C419" s="214">
        <f>IF(ISNA(VLOOKUP($A419,DSSV!$A$7:$R$65536,IN_DTK!C$5,0))=FALSE,VLOOKUP($A419,DSSV!$A$7:$R$65536,IN_DTK!C$5,0),"")</f>
        <v>0</v>
      </c>
      <c r="D419" s="243" t="str">
        <f>IF(ISNA(VLOOKUP($A419,DSSV!$A$7:$R$65536,IN_DTK!D$5,0))=FALSE,VLOOKUP($A419,DSSV!$A$7:$R$65536,IN_DTK!D$5,0),"")</f>
        <v/>
      </c>
      <c r="E419" s="244" t="str">
        <f>IF(ISNA(VLOOKUP($A419,DSSV!$A$7:$R$65536,IN_DTK!E$5,0))=FALSE,VLOOKUP($A419,DSSV!$A$7:$R$65536,IN_DTK!E$5,0),"")</f>
        <v/>
      </c>
      <c r="F419" s="249" t="str">
        <f>IF(ISNA(VLOOKUP($A419,DSSV!$A$7:$R$65536,IN_DTK!F$5,0))=FALSE,VLOOKUP($A419,DSSV!$A$7:$R$65536,IN_DTK!F$5,0),"")</f>
        <v/>
      </c>
      <c r="G419" s="249" t="str">
        <f>IF(ISNA(VLOOKUP($A419,DSSV!$A$7:$R$65536,IN_DTK!G$5,0))=FALSE,VLOOKUP($A419,DSSV!$A$7:$R$65536,IN_DTK!G$5,0),"")</f>
        <v/>
      </c>
      <c r="H419" s="245">
        <f>IF(ISNA(VLOOKUP($A419,DSSV!$A$7:$R$65536,IN_DTK!H$5,0))=FALSE,IF(H$8&lt;&gt;0,VLOOKUP($A419,DSSV!$A$7:$R$65536,IN_DTK!H$5,0),""),"")</f>
        <v>0</v>
      </c>
      <c r="I419" s="245">
        <f>IF(ISNA(VLOOKUP($A419,DSSV!$A$7:$R$65536,IN_DTK!I$5,0))=FALSE,IF(I$8&lt;&gt;0,VLOOKUP($A419,DSSV!$A$7:$R$65536,IN_DTK!I$5,0),""),"")</f>
        <v>0</v>
      </c>
      <c r="J419" s="245">
        <f>IF(ISNA(VLOOKUP($A419,DSSV!$A$7:$R$65536,IN_DTK!J$5,0))=FALSE,IF(J$8&lt;&gt;0,VLOOKUP($A419,DSSV!$A$7:$R$65536,IN_DTK!J$5,0),""),"")</f>
        <v>0</v>
      </c>
      <c r="K419" s="245">
        <f>IF(ISNA(VLOOKUP($A419,DSSV!$A$7:$R$65536,IN_DTK!K$5,0))=FALSE,IF(K$8&lt;&gt;0,VLOOKUP($A419,DSSV!$A$7:$R$65536,IN_DTK!K$5,0),""),"")</f>
        <v>0</v>
      </c>
      <c r="L419" s="245">
        <f>IF(ISNA(VLOOKUP($A419,DSSV!$A$7:$R$65536,IN_DTK!L$5,0))=FALSE,IF(L$8&lt;&gt;0,VLOOKUP($A419,DSSV!$A$7:$R$65536,IN_DTK!L$5,0),""),"")</f>
        <v>0</v>
      </c>
      <c r="M419" s="245">
        <f>IF(ISNA(VLOOKUP($A419,DSSV!$A$7:$R$65536,IN_DTK!M$5,0))=FALSE,IF(M$8&lt;&gt;0,VLOOKUP($A419,DSSV!$A$7:$R$65536,IN_DTK!M$5,0),""),"")</f>
        <v>0</v>
      </c>
      <c r="N419" s="245">
        <f>IF(ISNA(VLOOKUP($A419,DSSV!$A$7:$R$65536,IN_DTK!N$5,0))=FALSE,IF(N$8&lt;&gt;0,VLOOKUP($A419,DSSV!$A$7:$R$65536,IN_DTK!N$5,0),""),"")</f>
        <v>0</v>
      </c>
      <c r="O419" s="245">
        <f>IF(ISNA(VLOOKUP($A419,DSSV!$A$7:$R$65536,IN_DTK!O$5,0))=FALSE,IF(O$8&lt;&gt;0,VLOOKUP($A419,DSSV!$A$7:$R$65536,IN_DTK!O$5,0),""),"")</f>
        <v>0</v>
      </c>
      <c r="P419" s="245">
        <f>IF(ISNA(VLOOKUP($A419,DSSV!$A$7:$R$65536,IN_DTK!P$5,0))=FALSE,IF(P$8&lt;&gt;0,VLOOKUP($A419,DSSV!$A$7:$R$65536,IN_DTK!P$5,0),""),"")</f>
        <v>0</v>
      </c>
      <c r="Q419" s="246">
        <f>IF(ISNA(VLOOKUP($A419,DSSV!$A$7:$R$65536,IN_DTK!Q$5,0))=FALSE,VLOOKUP($A419,DSSV!$A$7:$R$65536,IN_DTK!Q$5,0),"")</f>
        <v>0</v>
      </c>
      <c r="R419" s="237" t="str">
        <f>IF(ISNA(VLOOKUP($A419,DSSV!$A$7:$R$65536,IN_DTK!R$5,0))=FALSE,VLOOKUP($A419,DSSV!$A$7:$R$65536,IN_DTK!R$5,0),"")</f>
        <v>Không</v>
      </c>
      <c r="S419" s="247" t="str">
        <f>IF(ISNA(VLOOKUP($A419,DSSV!$A$7:$R$65536,IN_DTK!S$5,0))=FALSE,VLOOKUP($A419,DSSV!$A$7:$R$65536,IN_DTK!S$5,0),"")</f>
        <v/>
      </c>
    </row>
    <row r="420" spans="1:19" s="213" customFormat="1" ht="20.25" customHeight="1">
      <c r="A420" s="211">
        <v>412</v>
      </c>
      <c r="B420" s="240">
        <f>--SUBTOTAL(2,C$6:C420)</f>
        <v>412</v>
      </c>
      <c r="C420" s="214">
        <f>IF(ISNA(VLOOKUP($A420,DSSV!$A$7:$R$65536,IN_DTK!C$5,0))=FALSE,VLOOKUP($A420,DSSV!$A$7:$R$65536,IN_DTK!C$5,0),"")</f>
        <v>0</v>
      </c>
      <c r="D420" s="243" t="str">
        <f>IF(ISNA(VLOOKUP($A420,DSSV!$A$7:$R$65536,IN_DTK!D$5,0))=FALSE,VLOOKUP($A420,DSSV!$A$7:$R$65536,IN_DTK!D$5,0),"")</f>
        <v/>
      </c>
      <c r="E420" s="244" t="str">
        <f>IF(ISNA(VLOOKUP($A420,DSSV!$A$7:$R$65536,IN_DTK!E$5,0))=FALSE,VLOOKUP($A420,DSSV!$A$7:$R$65536,IN_DTK!E$5,0),"")</f>
        <v/>
      </c>
      <c r="F420" s="249" t="str">
        <f>IF(ISNA(VLOOKUP($A420,DSSV!$A$7:$R$65536,IN_DTK!F$5,0))=FALSE,VLOOKUP($A420,DSSV!$A$7:$R$65536,IN_DTK!F$5,0),"")</f>
        <v/>
      </c>
      <c r="G420" s="249" t="str">
        <f>IF(ISNA(VLOOKUP($A420,DSSV!$A$7:$R$65536,IN_DTK!G$5,0))=FALSE,VLOOKUP($A420,DSSV!$A$7:$R$65536,IN_DTK!G$5,0),"")</f>
        <v/>
      </c>
      <c r="H420" s="245">
        <f>IF(ISNA(VLOOKUP($A420,DSSV!$A$7:$R$65536,IN_DTK!H$5,0))=FALSE,IF(H$8&lt;&gt;0,VLOOKUP($A420,DSSV!$A$7:$R$65536,IN_DTK!H$5,0),""),"")</f>
        <v>0</v>
      </c>
      <c r="I420" s="245">
        <f>IF(ISNA(VLOOKUP($A420,DSSV!$A$7:$R$65536,IN_DTK!I$5,0))=FALSE,IF(I$8&lt;&gt;0,VLOOKUP($A420,DSSV!$A$7:$R$65536,IN_DTK!I$5,0),""),"")</f>
        <v>0</v>
      </c>
      <c r="J420" s="245">
        <f>IF(ISNA(VLOOKUP($A420,DSSV!$A$7:$R$65536,IN_DTK!J$5,0))=FALSE,IF(J$8&lt;&gt;0,VLOOKUP($A420,DSSV!$A$7:$R$65536,IN_DTK!J$5,0),""),"")</f>
        <v>0</v>
      </c>
      <c r="K420" s="245">
        <f>IF(ISNA(VLOOKUP($A420,DSSV!$A$7:$R$65536,IN_DTK!K$5,0))=FALSE,IF(K$8&lt;&gt;0,VLOOKUP($A420,DSSV!$A$7:$R$65536,IN_DTK!K$5,0),""),"")</f>
        <v>0</v>
      </c>
      <c r="L420" s="245">
        <f>IF(ISNA(VLOOKUP($A420,DSSV!$A$7:$R$65536,IN_DTK!L$5,0))=FALSE,IF(L$8&lt;&gt;0,VLOOKUP($A420,DSSV!$A$7:$R$65536,IN_DTK!L$5,0),""),"")</f>
        <v>0</v>
      </c>
      <c r="M420" s="245">
        <f>IF(ISNA(VLOOKUP($A420,DSSV!$A$7:$R$65536,IN_DTK!M$5,0))=FALSE,IF(M$8&lt;&gt;0,VLOOKUP($A420,DSSV!$A$7:$R$65536,IN_DTK!M$5,0),""),"")</f>
        <v>0</v>
      </c>
      <c r="N420" s="245">
        <f>IF(ISNA(VLOOKUP($A420,DSSV!$A$7:$R$65536,IN_DTK!N$5,0))=FALSE,IF(N$8&lt;&gt;0,VLOOKUP($A420,DSSV!$A$7:$R$65536,IN_DTK!N$5,0),""),"")</f>
        <v>0</v>
      </c>
      <c r="O420" s="245">
        <f>IF(ISNA(VLOOKUP($A420,DSSV!$A$7:$R$65536,IN_DTK!O$5,0))=FALSE,IF(O$8&lt;&gt;0,VLOOKUP($A420,DSSV!$A$7:$R$65536,IN_DTK!O$5,0),""),"")</f>
        <v>0</v>
      </c>
      <c r="P420" s="245">
        <f>IF(ISNA(VLOOKUP($A420,DSSV!$A$7:$R$65536,IN_DTK!P$5,0))=FALSE,IF(P$8&lt;&gt;0,VLOOKUP($A420,DSSV!$A$7:$R$65536,IN_DTK!P$5,0),""),"")</f>
        <v>0</v>
      </c>
      <c r="Q420" s="246">
        <f>IF(ISNA(VLOOKUP($A420,DSSV!$A$7:$R$65536,IN_DTK!Q$5,0))=FALSE,VLOOKUP($A420,DSSV!$A$7:$R$65536,IN_DTK!Q$5,0),"")</f>
        <v>0</v>
      </c>
      <c r="R420" s="237" t="str">
        <f>IF(ISNA(VLOOKUP($A420,DSSV!$A$7:$R$65536,IN_DTK!R$5,0))=FALSE,VLOOKUP($A420,DSSV!$A$7:$R$65536,IN_DTK!R$5,0),"")</f>
        <v>Không</v>
      </c>
      <c r="S420" s="247" t="str">
        <f>IF(ISNA(VLOOKUP($A420,DSSV!$A$7:$R$65536,IN_DTK!S$5,0))=FALSE,VLOOKUP($A420,DSSV!$A$7:$R$65536,IN_DTK!S$5,0),"")</f>
        <v/>
      </c>
    </row>
    <row r="421" spans="1:19" s="213" customFormat="1" ht="20.25" customHeight="1">
      <c r="A421" s="211">
        <v>413</v>
      </c>
      <c r="B421" s="240">
        <f>--SUBTOTAL(2,C$6:C421)</f>
        <v>413</v>
      </c>
      <c r="C421" s="214">
        <f>IF(ISNA(VLOOKUP($A421,DSSV!$A$7:$R$65536,IN_DTK!C$5,0))=FALSE,VLOOKUP($A421,DSSV!$A$7:$R$65536,IN_DTK!C$5,0),"")</f>
        <v>0</v>
      </c>
      <c r="D421" s="243" t="str">
        <f>IF(ISNA(VLOOKUP($A421,DSSV!$A$7:$R$65536,IN_DTK!D$5,0))=FALSE,VLOOKUP($A421,DSSV!$A$7:$R$65536,IN_DTK!D$5,0),"")</f>
        <v/>
      </c>
      <c r="E421" s="244" t="str">
        <f>IF(ISNA(VLOOKUP($A421,DSSV!$A$7:$R$65536,IN_DTK!E$5,0))=FALSE,VLOOKUP($A421,DSSV!$A$7:$R$65536,IN_DTK!E$5,0),"")</f>
        <v/>
      </c>
      <c r="F421" s="249" t="str">
        <f>IF(ISNA(VLOOKUP($A421,DSSV!$A$7:$R$65536,IN_DTK!F$5,0))=FALSE,VLOOKUP($A421,DSSV!$A$7:$R$65536,IN_DTK!F$5,0),"")</f>
        <v/>
      </c>
      <c r="G421" s="249" t="str">
        <f>IF(ISNA(VLOOKUP($A421,DSSV!$A$7:$R$65536,IN_DTK!G$5,0))=FALSE,VLOOKUP($A421,DSSV!$A$7:$R$65536,IN_DTK!G$5,0),"")</f>
        <v/>
      </c>
      <c r="H421" s="245">
        <f>IF(ISNA(VLOOKUP($A421,DSSV!$A$7:$R$65536,IN_DTK!H$5,0))=FALSE,IF(H$8&lt;&gt;0,VLOOKUP($A421,DSSV!$A$7:$R$65536,IN_DTK!H$5,0),""),"")</f>
        <v>0</v>
      </c>
      <c r="I421" s="245">
        <f>IF(ISNA(VLOOKUP($A421,DSSV!$A$7:$R$65536,IN_DTK!I$5,0))=FALSE,IF(I$8&lt;&gt;0,VLOOKUP($A421,DSSV!$A$7:$R$65536,IN_DTK!I$5,0),""),"")</f>
        <v>0</v>
      </c>
      <c r="J421" s="245">
        <f>IF(ISNA(VLOOKUP($A421,DSSV!$A$7:$R$65536,IN_DTK!J$5,0))=FALSE,IF(J$8&lt;&gt;0,VLOOKUP($A421,DSSV!$A$7:$R$65536,IN_DTK!J$5,0),""),"")</f>
        <v>0</v>
      </c>
      <c r="K421" s="245">
        <f>IF(ISNA(VLOOKUP($A421,DSSV!$A$7:$R$65536,IN_DTK!K$5,0))=FALSE,IF(K$8&lt;&gt;0,VLOOKUP($A421,DSSV!$A$7:$R$65536,IN_DTK!K$5,0),""),"")</f>
        <v>0</v>
      </c>
      <c r="L421" s="245">
        <f>IF(ISNA(VLOOKUP($A421,DSSV!$A$7:$R$65536,IN_DTK!L$5,0))=FALSE,IF(L$8&lt;&gt;0,VLOOKUP($A421,DSSV!$A$7:$R$65536,IN_DTK!L$5,0),""),"")</f>
        <v>0</v>
      </c>
      <c r="M421" s="245">
        <f>IF(ISNA(VLOOKUP($A421,DSSV!$A$7:$R$65536,IN_DTK!M$5,0))=FALSE,IF(M$8&lt;&gt;0,VLOOKUP($A421,DSSV!$A$7:$R$65536,IN_DTK!M$5,0),""),"")</f>
        <v>0</v>
      </c>
      <c r="N421" s="245">
        <f>IF(ISNA(VLOOKUP($A421,DSSV!$A$7:$R$65536,IN_DTK!N$5,0))=FALSE,IF(N$8&lt;&gt;0,VLOOKUP($A421,DSSV!$A$7:$R$65536,IN_DTK!N$5,0),""),"")</f>
        <v>0</v>
      </c>
      <c r="O421" s="245">
        <f>IF(ISNA(VLOOKUP($A421,DSSV!$A$7:$R$65536,IN_DTK!O$5,0))=FALSE,IF(O$8&lt;&gt;0,VLOOKUP($A421,DSSV!$A$7:$R$65536,IN_DTK!O$5,0),""),"")</f>
        <v>0</v>
      </c>
      <c r="P421" s="245">
        <f>IF(ISNA(VLOOKUP($A421,DSSV!$A$7:$R$65536,IN_DTK!P$5,0))=FALSE,IF(P$8&lt;&gt;0,VLOOKUP($A421,DSSV!$A$7:$R$65536,IN_DTK!P$5,0),""),"")</f>
        <v>0</v>
      </c>
      <c r="Q421" s="246">
        <f>IF(ISNA(VLOOKUP($A421,DSSV!$A$7:$R$65536,IN_DTK!Q$5,0))=FALSE,VLOOKUP($A421,DSSV!$A$7:$R$65536,IN_DTK!Q$5,0),"")</f>
        <v>0</v>
      </c>
      <c r="R421" s="237" t="str">
        <f>IF(ISNA(VLOOKUP($A421,DSSV!$A$7:$R$65536,IN_DTK!R$5,0))=FALSE,VLOOKUP($A421,DSSV!$A$7:$R$65536,IN_DTK!R$5,0),"")</f>
        <v>Không</v>
      </c>
      <c r="S421" s="247" t="str">
        <f>IF(ISNA(VLOOKUP($A421,DSSV!$A$7:$R$65536,IN_DTK!S$5,0))=FALSE,VLOOKUP($A421,DSSV!$A$7:$R$65536,IN_DTK!S$5,0),"")</f>
        <v/>
      </c>
    </row>
    <row r="422" spans="1:19" s="213" customFormat="1" ht="20.25" customHeight="1">
      <c r="A422" s="211">
        <v>414</v>
      </c>
      <c r="B422" s="240">
        <f>--SUBTOTAL(2,C$6:C422)</f>
        <v>414</v>
      </c>
      <c r="C422" s="214">
        <f>IF(ISNA(VLOOKUP($A422,DSSV!$A$7:$R$65536,IN_DTK!C$5,0))=FALSE,VLOOKUP($A422,DSSV!$A$7:$R$65536,IN_DTK!C$5,0),"")</f>
        <v>0</v>
      </c>
      <c r="D422" s="243" t="str">
        <f>IF(ISNA(VLOOKUP($A422,DSSV!$A$7:$R$65536,IN_DTK!D$5,0))=FALSE,VLOOKUP($A422,DSSV!$A$7:$R$65536,IN_DTK!D$5,0),"")</f>
        <v/>
      </c>
      <c r="E422" s="244" t="str">
        <f>IF(ISNA(VLOOKUP($A422,DSSV!$A$7:$R$65536,IN_DTK!E$5,0))=FALSE,VLOOKUP($A422,DSSV!$A$7:$R$65536,IN_DTK!E$5,0),"")</f>
        <v/>
      </c>
      <c r="F422" s="249" t="str">
        <f>IF(ISNA(VLOOKUP($A422,DSSV!$A$7:$R$65536,IN_DTK!F$5,0))=FALSE,VLOOKUP($A422,DSSV!$A$7:$R$65536,IN_DTK!F$5,0),"")</f>
        <v/>
      </c>
      <c r="G422" s="249" t="str">
        <f>IF(ISNA(VLOOKUP($A422,DSSV!$A$7:$R$65536,IN_DTK!G$5,0))=FALSE,VLOOKUP($A422,DSSV!$A$7:$R$65536,IN_DTK!G$5,0),"")</f>
        <v/>
      </c>
      <c r="H422" s="245">
        <f>IF(ISNA(VLOOKUP($A422,DSSV!$A$7:$R$65536,IN_DTK!H$5,0))=FALSE,IF(H$8&lt;&gt;0,VLOOKUP($A422,DSSV!$A$7:$R$65536,IN_DTK!H$5,0),""),"")</f>
        <v>0</v>
      </c>
      <c r="I422" s="245">
        <f>IF(ISNA(VLOOKUP($A422,DSSV!$A$7:$R$65536,IN_DTK!I$5,0))=FALSE,IF(I$8&lt;&gt;0,VLOOKUP($A422,DSSV!$A$7:$R$65536,IN_DTK!I$5,0),""),"")</f>
        <v>0</v>
      </c>
      <c r="J422" s="245">
        <f>IF(ISNA(VLOOKUP($A422,DSSV!$A$7:$R$65536,IN_DTK!J$5,0))=FALSE,IF(J$8&lt;&gt;0,VLOOKUP($A422,DSSV!$A$7:$R$65536,IN_DTK!J$5,0),""),"")</f>
        <v>0</v>
      </c>
      <c r="K422" s="245">
        <f>IF(ISNA(VLOOKUP($A422,DSSV!$A$7:$R$65536,IN_DTK!K$5,0))=FALSE,IF(K$8&lt;&gt;0,VLOOKUP($A422,DSSV!$A$7:$R$65536,IN_DTK!K$5,0),""),"")</f>
        <v>0</v>
      </c>
      <c r="L422" s="245">
        <f>IF(ISNA(VLOOKUP($A422,DSSV!$A$7:$R$65536,IN_DTK!L$5,0))=FALSE,IF(L$8&lt;&gt;0,VLOOKUP($A422,DSSV!$A$7:$R$65536,IN_DTK!L$5,0),""),"")</f>
        <v>0</v>
      </c>
      <c r="M422" s="245">
        <f>IF(ISNA(VLOOKUP($A422,DSSV!$A$7:$R$65536,IN_DTK!M$5,0))=FALSE,IF(M$8&lt;&gt;0,VLOOKUP($A422,DSSV!$A$7:$R$65536,IN_DTK!M$5,0),""),"")</f>
        <v>0</v>
      </c>
      <c r="N422" s="245">
        <f>IF(ISNA(VLOOKUP($A422,DSSV!$A$7:$R$65536,IN_DTK!N$5,0))=FALSE,IF(N$8&lt;&gt;0,VLOOKUP($A422,DSSV!$A$7:$R$65536,IN_DTK!N$5,0),""),"")</f>
        <v>0</v>
      </c>
      <c r="O422" s="245">
        <f>IF(ISNA(VLOOKUP($A422,DSSV!$A$7:$R$65536,IN_DTK!O$5,0))=FALSE,IF(O$8&lt;&gt;0,VLOOKUP($A422,DSSV!$A$7:$R$65536,IN_DTK!O$5,0),""),"")</f>
        <v>0</v>
      </c>
      <c r="P422" s="245">
        <f>IF(ISNA(VLOOKUP($A422,DSSV!$A$7:$R$65536,IN_DTK!P$5,0))=FALSE,IF(P$8&lt;&gt;0,VLOOKUP($A422,DSSV!$A$7:$R$65536,IN_DTK!P$5,0),""),"")</f>
        <v>0</v>
      </c>
      <c r="Q422" s="246">
        <f>IF(ISNA(VLOOKUP($A422,DSSV!$A$7:$R$65536,IN_DTK!Q$5,0))=FALSE,VLOOKUP($A422,DSSV!$A$7:$R$65536,IN_DTK!Q$5,0),"")</f>
        <v>0</v>
      </c>
      <c r="R422" s="237" t="str">
        <f>IF(ISNA(VLOOKUP($A422,DSSV!$A$7:$R$65536,IN_DTK!R$5,0))=FALSE,VLOOKUP($A422,DSSV!$A$7:$R$65536,IN_DTK!R$5,0),"")</f>
        <v>Không</v>
      </c>
      <c r="S422" s="247" t="str">
        <f>IF(ISNA(VLOOKUP($A422,DSSV!$A$7:$R$65536,IN_DTK!S$5,0))=FALSE,VLOOKUP($A422,DSSV!$A$7:$R$65536,IN_DTK!S$5,0),"")</f>
        <v/>
      </c>
    </row>
    <row r="423" spans="1:19" s="213" customFormat="1" ht="20.25" customHeight="1">
      <c r="A423" s="211">
        <v>415</v>
      </c>
      <c r="B423" s="240">
        <f>--SUBTOTAL(2,C$6:C423)</f>
        <v>415</v>
      </c>
      <c r="C423" s="214">
        <f>IF(ISNA(VLOOKUP($A423,DSSV!$A$7:$R$65536,IN_DTK!C$5,0))=FALSE,VLOOKUP($A423,DSSV!$A$7:$R$65536,IN_DTK!C$5,0),"")</f>
        <v>0</v>
      </c>
      <c r="D423" s="243" t="str">
        <f>IF(ISNA(VLOOKUP($A423,DSSV!$A$7:$R$65536,IN_DTK!D$5,0))=FALSE,VLOOKUP($A423,DSSV!$A$7:$R$65536,IN_DTK!D$5,0),"")</f>
        <v/>
      </c>
      <c r="E423" s="244" t="str">
        <f>IF(ISNA(VLOOKUP($A423,DSSV!$A$7:$R$65536,IN_DTK!E$5,0))=FALSE,VLOOKUP($A423,DSSV!$A$7:$R$65536,IN_DTK!E$5,0),"")</f>
        <v/>
      </c>
      <c r="F423" s="249" t="str">
        <f>IF(ISNA(VLOOKUP($A423,DSSV!$A$7:$R$65536,IN_DTK!F$5,0))=FALSE,VLOOKUP($A423,DSSV!$A$7:$R$65536,IN_DTK!F$5,0),"")</f>
        <v/>
      </c>
      <c r="G423" s="249" t="str">
        <f>IF(ISNA(VLOOKUP($A423,DSSV!$A$7:$R$65536,IN_DTK!G$5,0))=FALSE,VLOOKUP($A423,DSSV!$A$7:$R$65536,IN_DTK!G$5,0),"")</f>
        <v/>
      </c>
      <c r="H423" s="245">
        <f>IF(ISNA(VLOOKUP($A423,DSSV!$A$7:$R$65536,IN_DTK!H$5,0))=FALSE,IF(H$8&lt;&gt;0,VLOOKUP($A423,DSSV!$A$7:$R$65536,IN_DTK!H$5,0),""),"")</f>
        <v>0</v>
      </c>
      <c r="I423" s="245">
        <f>IF(ISNA(VLOOKUP($A423,DSSV!$A$7:$R$65536,IN_DTK!I$5,0))=FALSE,IF(I$8&lt;&gt;0,VLOOKUP($A423,DSSV!$A$7:$R$65536,IN_DTK!I$5,0),""),"")</f>
        <v>0</v>
      </c>
      <c r="J423" s="245">
        <f>IF(ISNA(VLOOKUP($A423,DSSV!$A$7:$R$65536,IN_DTK!J$5,0))=FALSE,IF(J$8&lt;&gt;0,VLOOKUP($A423,DSSV!$A$7:$R$65536,IN_DTK!J$5,0),""),"")</f>
        <v>0</v>
      </c>
      <c r="K423" s="245">
        <f>IF(ISNA(VLOOKUP($A423,DSSV!$A$7:$R$65536,IN_DTK!K$5,0))=FALSE,IF(K$8&lt;&gt;0,VLOOKUP($A423,DSSV!$A$7:$R$65536,IN_DTK!K$5,0),""),"")</f>
        <v>0</v>
      </c>
      <c r="L423" s="245">
        <f>IF(ISNA(VLOOKUP($A423,DSSV!$A$7:$R$65536,IN_DTK!L$5,0))=FALSE,IF(L$8&lt;&gt;0,VLOOKUP($A423,DSSV!$A$7:$R$65536,IN_DTK!L$5,0),""),"")</f>
        <v>0</v>
      </c>
      <c r="M423" s="245">
        <f>IF(ISNA(VLOOKUP($A423,DSSV!$A$7:$R$65536,IN_DTK!M$5,0))=FALSE,IF(M$8&lt;&gt;0,VLOOKUP($A423,DSSV!$A$7:$R$65536,IN_DTK!M$5,0),""),"")</f>
        <v>0</v>
      </c>
      <c r="N423" s="245">
        <f>IF(ISNA(VLOOKUP($A423,DSSV!$A$7:$R$65536,IN_DTK!N$5,0))=FALSE,IF(N$8&lt;&gt;0,VLOOKUP($A423,DSSV!$A$7:$R$65536,IN_DTK!N$5,0),""),"")</f>
        <v>0</v>
      </c>
      <c r="O423" s="245">
        <f>IF(ISNA(VLOOKUP($A423,DSSV!$A$7:$R$65536,IN_DTK!O$5,0))=FALSE,IF(O$8&lt;&gt;0,VLOOKUP($A423,DSSV!$A$7:$R$65536,IN_DTK!O$5,0),""),"")</f>
        <v>0</v>
      </c>
      <c r="P423" s="245">
        <f>IF(ISNA(VLOOKUP($A423,DSSV!$A$7:$R$65536,IN_DTK!P$5,0))=FALSE,IF(P$8&lt;&gt;0,VLOOKUP($A423,DSSV!$A$7:$R$65536,IN_DTK!P$5,0),""),"")</f>
        <v>0</v>
      </c>
      <c r="Q423" s="246">
        <f>IF(ISNA(VLOOKUP($A423,DSSV!$A$7:$R$65536,IN_DTK!Q$5,0))=FALSE,VLOOKUP($A423,DSSV!$A$7:$R$65536,IN_DTK!Q$5,0),"")</f>
        <v>0</v>
      </c>
      <c r="R423" s="237" t="str">
        <f>IF(ISNA(VLOOKUP($A423,DSSV!$A$7:$R$65536,IN_DTK!R$5,0))=FALSE,VLOOKUP($A423,DSSV!$A$7:$R$65536,IN_DTK!R$5,0),"")</f>
        <v>Không</v>
      </c>
      <c r="S423" s="247" t="str">
        <f>IF(ISNA(VLOOKUP($A423,DSSV!$A$7:$R$65536,IN_DTK!S$5,0))=FALSE,VLOOKUP($A423,DSSV!$A$7:$R$65536,IN_DTK!S$5,0),"")</f>
        <v/>
      </c>
    </row>
    <row r="424" spans="1:19" s="213" customFormat="1" ht="20.25" customHeight="1">
      <c r="A424" s="211">
        <v>416</v>
      </c>
      <c r="B424" s="240">
        <f>--SUBTOTAL(2,C$6:C424)</f>
        <v>416</v>
      </c>
      <c r="C424" s="214">
        <f>IF(ISNA(VLOOKUP($A424,DSSV!$A$7:$R$65536,IN_DTK!C$5,0))=FALSE,VLOOKUP($A424,DSSV!$A$7:$R$65536,IN_DTK!C$5,0),"")</f>
        <v>0</v>
      </c>
      <c r="D424" s="243" t="str">
        <f>IF(ISNA(VLOOKUP($A424,DSSV!$A$7:$R$65536,IN_DTK!D$5,0))=FALSE,VLOOKUP($A424,DSSV!$A$7:$R$65536,IN_DTK!D$5,0),"")</f>
        <v/>
      </c>
      <c r="E424" s="244" t="str">
        <f>IF(ISNA(VLOOKUP($A424,DSSV!$A$7:$R$65536,IN_DTK!E$5,0))=FALSE,VLOOKUP($A424,DSSV!$A$7:$R$65536,IN_DTK!E$5,0),"")</f>
        <v/>
      </c>
      <c r="F424" s="249" t="str">
        <f>IF(ISNA(VLOOKUP($A424,DSSV!$A$7:$R$65536,IN_DTK!F$5,0))=FALSE,VLOOKUP($A424,DSSV!$A$7:$R$65536,IN_DTK!F$5,0),"")</f>
        <v/>
      </c>
      <c r="G424" s="249" t="str">
        <f>IF(ISNA(VLOOKUP($A424,DSSV!$A$7:$R$65536,IN_DTK!G$5,0))=FALSE,VLOOKUP($A424,DSSV!$A$7:$R$65536,IN_DTK!G$5,0),"")</f>
        <v/>
      </c>
      <c r="H424" s="245">
        <f>IF(ISNA(VLOOKUP($A424,DSSV!$A$7:$R$65536,IN_DTK!H$5,0))=FALSE,IF(H$8&lt;&gt;0,VLOOKUP($A424,DSSV!$A$7:$R$65536,IN_DTK!H$5,0),""),"")</f>
        <v>0</v>
      </c>
      <c r="I424" s="245">
        <f>IF(ISNA(VLOOKUP($A424,DSSV!$A$7:$R$65536,IN_DTK!I$5,0))=FALSE,IF(I$8&lt;&gt;0,VLOOKUP($A424,DSSV!$A$7:$R$65536,IN_DTK!I$5,0),""),"")</f>
        <v>0</v>
      </c>
      <c r="J424" s="245">
        <f>IF(ISNA(VLOOKUP($A424,DSSV!$A$7:$R$65536,IN_DTK!J$5,0))=FALSE,IF(J$8&lt;&gt;0,VLOOKUP($A424,DSSV!$A$7:$R$65536,IN_DTK!J$5,0),""),"")</f>
        <v>0</v>
      </c>
      <c r="K424" s="245">
        <f>IF(ISNA(VLOOKUP($A424,DSSV!$A$7:$R$65536,IN_DTK!K$5,0))=FALSE,IF(K$8&lt;&gt;0,VLOOKUP($A424,DSSV!$A$7:$R$65536,IN_DTK!K$5,0),""),"")</f>
        <v>0</v>
      </c>
      <c r="L424" s="245">
        <f>IF(ISNA(VLOOKUP($A424,DSSV!$A$7:$R$65536,IN_DTK!L$5,0))=FALSE,IF(L$8&lt;&gt;0,VLOOKUP($A424,DSSV!$A$7:$R$65536,IN_DTK!L$5,0),""),"")</f>
        <v>0</v>
      </c>
      <c r="M424" s="245">
        <f>IF(ISNA(VLOOKUP($A424,DSSV!$A$7:$R$65536,IN_DTK!M$5,0))=FALSE,IF(M$8&lt;&gt;0,VLOOKUP($A424,DSSV!$A$7:$R$65536,IN_DTK!M$5,0),""),"")</f>
        <v>0</v>
      </c>
      <c r="N424" s="245">
        <f>IF(ISNA(VLOOKUP($A424,DSSV!$A$7:$R$65536,IN_DTK!N$5,0))=FALSE,IF(N$8&lt;&gt;0,VLOOKUP($A424,DSSV!$A$7:$R$65536,IN_DTK!N$5,0),""),"")</f>
        <v>0</v>
      </c>
      <c r="O424" s="245">
        <f>IF(ISNA(VLOOKUP($A424,DSSV!$A$7:$R$65536,IN_DTK!O$5,0))=FALSE,IF(O$8&lt;&gt;0,VLOOKUP($A424,DSSV!$A$7:$R$65536,IN_DTK!O$5,0),""),"")</f>
        <v>0</v>
      </c>
      <c r="P424" s="245">
        <f>IF(ISNA(VLOOKUP($A424,DSSV!$A$7:$R$65536,IN_DTK!P$5,0))=FALSE,IF(P$8&lt;&gt;0,VLOOKUP($A424,DSSV!$A$7:$R$65536,IN_DTK!P$5,0),""),"")</f>
        <v>0</v>
      </c>
      <c r="Q424" s="246">
        <f>IF(ISNA(VLOOKUP($A424,DSSV!$A$7:$R$65536,IN_DTK!Q$5,0))=FALSE,VLOOKUP($A424,DSSV!$A$7:$R$65536,IN_DTK!Q$5,0),"")</f>
        <v>0</v>
      </c>
      <c r="R424" s="237" t="str">
        <f>IF(ISNA(VLOOKUP($A424,DSSV!$A$7:$R$65536,IN_DTK!R$5,0))=FALSE,VLOOKUP($A424,DSSV!$A$7:$R$65536,IN_DTK!R$5,0),"")</f>
        <v>Không</v>
      </c>
      <c r="S424" s="247" t="str">
        <f>IF(ISNA(VLOOKUP($A424,DSSV!$A$7:$R$65536,IN_DTK!S$5,0))=FALSE,VLOOKUP($A424,DSSV!$A$7:$R$65536,IN_DTK!S$5,0),"")</f>
        <v/>
      </c>
    </row>
    <row r="425" spans="1:19" s="213" customFormat="1" ht="20.25" customHeight="1">
      <c r="A425" s="211">
        <v>417</v>
      </c>
      <c r="B425" s="240">
        <f>--SUBTOTAL(2,C$6:C425)</f>
        <v>417</v>
      </c>
      <c r="C425" s="214">
        <f>IF(ISNA(VLOOKUP($A425,DSSV!$A$7:$R$65536,IN_DTK!C$5,0))=FALSE,VLOOKUP($A425,DSSV!$A$7:$R$65536,IN_DTK!C$5,0),"")</f>
        <v>0</v>
      </c>
      <c r="D425" s="243" t="str">
        <f>IF(ISNA(VLOOKUP($A425,DSSV!$A$7:$R$65536,IN_DTK!D$5,0))=FALSE,VLOOKUP($A425,DSSV!$A$7:$R$65536,IN_DTK!D$5,0),"")</f>
        <v/>
      </c>
      <c r="E425" s="244" t="str">
        <f>IF(ISNA(VLOOKUP($A425,DSSV!$A$7:$R$65536,IN_DTK!E$5,0))=FALSE,VLOOKUP($A425,DSSV!$A$7:$R$65536,IN_DTK!E$5,0),"")</f>
        <v/>
      </c>
      <c r="F425" s="249" t="str">
        <f>IF(ISNA(VLOOKUP($A425,DSSV!$A$7:$R$65536,IN_DTK!F$5,0))=FALSE,VLOOKUP($A425,DSSV!$A$7:$R$65536,IN_DTK!F$5,0),"")</f>
        <v/>
      </c>
      <c r="G425" s="249" t="str">
        <f>IF(ISNA(VLOOKUP($A425,DSSV!$A$7:$R$65536,IN_DTK!G$5,0))=FALSE,VLOOKUP($A425,DSSV!$A$7:$R$65536,IN_DTK!G$5,0),"")</f>
        <v/>
      </c>
      <c r="H425" s="245">
        <f>IF(ISNA(VLOOKUP($A425,DSSV!$A$7:$R$65536,IN_DTK!H$5,0))=FALSE,IF(H$8&lt;&gt;0,VLOOKUP($A425,DSSV!$A$7:$R$65536,IN_DTK!H$5,0),""),"")</f>
        <v>0</v>
      </c>
      <c r="I425" s="245">
        <f>IF(ISNA(VLOOKUP($A425,DSSV!$A$7:$R$65536,IN_DTK!I$5,0))=FALSE,IF(I$8&lt;&gt;0,VLOOKUP($A425,DSSV!$A$7:$R$65536,IN_DTK!I$5,0),""),"")</f>
        <v>0</v>
      </c>
      <c r="J425" s="245">
        <f>IF(ISNA(VLOOKUP($A425,DSSV!$A$7:$R$65536,IN_DTK!J$5,0))=FALSE,IF(J$8&lt;&gt;0,VLOOKUP($A425,DSSV!$A$7:$R$65536,IN_DTK!J$5,0),""),"")</f>
        <v>0</v>
      </c>
      <c r="K425" s="245">
        <f>IF(ISNA(VLOOKUP($A425,DSSV!$A$7:$R$65536,IN_DTK!K$5,0))=FALSE,IF(K$8&lt;&gt;0,VLOOKUP($A425,DSSV!$A$7:$R$65536,IN_DTK!K$5,0),""),"")</f>
        <v>0</v>
      </c>
      <c r="L425" s="245">
        <f>IF(ISNA(VLOOKUP($A425,DSSV!$A$7:$R$65536,IN_DTK!L$5,0))=FALSE,IF(L$8&lt;&gt;0,VLOOKUP($A425,DSSV!$A$7:$R$65536,IN_DTK!L$5,0),""),"")</f>
        <v>0</v>
      </c>
      <c r="M425" s="245">
        <f>IF(ISNA(VLOOKUP($A425,DSSV!$A$7:$R$65536,IN_DTK!M$5,0))=FALSE,IF(M$8&lt;&gt;0,VLOOKUP($A425,DSSV!$A$7:$R$65536,IN_DTK!M$5,0),""),"")</f>
        <v>0</v>
      </c>
      <c r="N425" s="245">
        <f>IF(ISNA(VLOOKUP($A425,DSSV!$A$7:$R$65536,IN_DTK!N$5,0))=FALSE,IF(N$8&lt;&gt;0,VLOOKUP($A425,DSSV!$A$7:$R$65536,IN_DTK!N$5,0),""),"")</f>
        <v>0</v>
      </c>
      <c r="O425" s="245">
        <f>IF(ISNA(VLOOKUP($A425,DSSV!$A$7:$R$65536,IN_DTK!O$5,0))=FALSE,IF(O$8&lt;&gt;0,VLOOKUP($A425,DSSV!$A$7:$R$65536,IN_DTK!O$5,0),""),"")</f>
        <v>0</v>
      </c>
      <c r="P425" s="245">
        <f>IF(ISNA(VLOOKUP($A425,DSSV!$A$7:$R$65536,IN_DTK!P$5,0))=FALSE,IF(P$8&lt;&gt;0,VLOOKUP($A425,DSSV!$A$7:$R$65536,IN_DTK!P$5,0),""),"")</f>
        <v>0</v>
      </c>
      <c r="Q425" s="246">
        <f>IF(ISNA(VLOOKUP($A425,DSSV!$A$7:$R$65536,IN_DTK!Q$5,0))=FALSE,VLOOKUP($A425,DSSV!$A$7:$R$65536,IN_DTK!Q$5,0),"")</f>
        <v>0</v>
      </c>
      <c r="R425" s="237" t="str">
        <f>IF(ISNA(VLOOKUP($A425,DSSV!$A$7:$R$65536,IN_DTK!R$5,0))=FALSE,VLOOKUP($A425,DSSV!$A$7:$R$65536,IN_DTK!R$5,0),"")</f>
        <v>Không</v>
      </c>
      <c r="S425" s="247" t="str">
        <f>IF(ISNA(VLOOKUP($A425,DSSV!$A$7:$R$65536,IN_DTK!S$5,0))=FALSE,VLOOKUP($A425,DSSV!$A$7:$R$65536,IN_DTK!S$5,0),"")</f>
        <v/>
      </c>
    </row>
    <row r="426" spans="1:19" s="213" customFormat="1" ht="20.25" customHeight="1">
      <c r="A426" s="211">
        <v>418</v>
      </c>
      <c r="B426" s="240">
        <f>--SUBTOTAL(2,C$6:C426)</f>
        <v>418</v>
      </c>
      <c r="C426" s="214">
        <f>IF(ISNA(VLOOKUP($A426,DSSV!$A$7:$R$65536,IN_DTK!C$5,0))=FALSE,VLOOKUP($A426,DSSV!$A$7:$R$65536,IN_DTK!C$5,0),"")</f>
        <v>0</v>
      </c>
      <c r="D426" s="243" t="str">
        <f>IF(ISNA(VLOOKUP($A426,DSSV!$A$7:$R$65536,IN_DTK!D$5,0))=FALSE,VLOOKUP($A426,DSSV!$A$7:$R$65536,IN_DTK!D$5,0),"")</f>
        <v/>
      </c>
      <c r="E426" s="244" t="str">
        <f>IF(ISNA(VLOOKUP($A426,DSSV!$A$7:$R$65536,IN_DTK!E$5,0))=FALSE,VLOOKUP($A426,DSSV!$A$7:$R$65536,IN_DTK!E$5,0),"")</f>
        <v/>
      </c>
      <c r="F426" s="249" t="str">
        <f>IF(ISNA(VLOOKUP($A426,DSSV!$A$7:$R$65536,IN_DTK!F$5,0))=FALSE,VLOOKUP($A426,DSSV!$A$7:$R$65536,IN_DTK!F$5,0),"")</f>
        <v/>
      </c>
      <c r="G426" s="249" t="str">
        <f>IF(ISNA(VLOOKUP($A426,DSSV!$A$7:$R$65536,IN_DTK!G$5,0))=FALSE,VLOOKUP($A426,DSSV!$A$7:$R$65536,IN_DTK!G$5,0),"")</f>
        <v/>
      </c>
      <c r="H426" s="245">
        <f>IF(ISNA(VLOOKUP($A426,DSSV!$A$7:$R$65536,IN_DTK!H$5,0))=FALSE,IF(H$8&lt;&gt;0,VLOOKUP($A426,DSSV!$A$7:$R$65536,IN_DTK!H$5,0),""),"")</f>
        <v>0</v>
      </c>
      <c r="I426" s="245">
        <f>IF(ISNA(VLOOKUP($A426,DSSV!$A$7:$R$65536,IN_DTK!I$5,0))=FALSE,IF(I$8&lt;&gt;0,VLOOKUP($A426,DSSV!$A$7:$R$65536,IN_DTK!I$5,0),""),"")</f>
        <v>0</v>
      </c>
      <c r="J426" s="245">
        <f>IF(ISNA(VLOOKUP($A426,DSSV!$A$7:$R$65536,IN_DTK!J$5,0))=FALSE,IF(J$8&lt;&gt;0,VLOOKUP($A426,DSSV!$A$7:$R$65536,IN_DTK!J$5,0),""),"")</f>
        <v>0</v>
      </c>
      <c r="K426" s="245">
        <f>IF(ISNA(VLOOKUP($A426,DSSV!$A$7:$R$65536,IN_DTK!K$5,0))=FALSE,IF(K$8&lt;&gt;0,VLOOKUP($A426,DSSV!$A$7:$R$65536,IN_DTK!K$5,0),""),"")</f>
        <v>0</v>
      </c>
      <c r="L426" s="245">
        <f>IF(ISNA(VLOOKUP($A426,DSSV!$A$7:$R$65536,IN_DTK!L$5,0))=FALSE,IF(L$8&lt;&gt;0,VLOOKUP($A426,DSSV!$A$7:$R$65536,IN_DTK!L$5,0),""),"")</f>
        <v>0</v>
      </c>
      <c r="M426" s="245">
        <f>IF(ISNA(VLOOKUP($A426,DSSV!$A$7:$R$65536,IN_DTK!M$5,0))=FALSE,IF(M$8&lt;&gt;0,VLOOKUP($A426,DSSV!$A$7:$R$65536,IN_DTK!M$5,0),""),"")</f>
        <v>0</v>
      </c>
      <c r="N426" s="245">
        <f>IF(ISNA(VLOOKUP($A426,DSSV!$A$7:$R$65536,IN_DTK!N$5,0))=FALSE,IF(N$8&lt;&gt;0,VLOOKUP($A426,DSSV!$A$7:$R$65536,IN_DTK!N$5,0),""),"")</f>
        <v>0</v>
      </c>
      <c r="O426" s="245">
        <f>IF(ISNA(VLOOKUP($A426,DSSV!$A$7:$R$65536,IN_DTK!O$5,0))=FALSE,IF(O$8&lt;&gt;0,VLOOKUP($A426,DSSV!$A$7:$R$65536,IN_DTK!O$5,0),""),"")</f>
        <v>0</v>
      </c>
      <c r="P426" s="245">
        <f>IF(ISNA(VLOOKUP($A426,DSSV!$A$7:$R$65536,IN_DTK!P$5,0))=FALSE,IF(P$8&lt;&gt;0,VLOOKUP($A426,DSSV!$A$7:$R$65536,IN_DTK!P$5,0),""),"")</f>
        <v>0</v>
      </c>
      <c r="Q426" s="246">
        <f>IF(ISNA(VLOOKUP($A426,DSSV!$A$7:$R$65536,IN_DTK!Q$5,0))=FALSE,VLOOKUP($A426,DSSV!$A$7:$R$65536,IN_DTK!Q$5,0),"")</f>
        <v>0</v>
      </c>
      <c r="R426" s="237" t="str">
        <f>IF(ISNA(VLOOKUP($A426,DSSV!$A$7:$R$65536,IN_DTK!R$5,0))=FALSE,VLOOKUP($A426,DSSV!$A$7:$R$65536,IN_DTK!R$5,0),"")</f>
        <v>Không</v>
      </c>
      <c r="S426" s="247" t="str">
        <f>IF(ISNA(VLOOKUP($A426,DSSV!$A$7:$R$65536,IN_DTK!S$5,0))=FALSE,VLOOKUP($A426,DSSV!$A$7:$R$65536,IN_DTK!S$5,0),"")</f>
        <v/>
      </c>
    </row>
    <row r="427" spans="1:19" s="213" customFormat="1" ht="20.25" customHeight="1">
      <c r="A427" s="211">
        <v>419</v>
      </c>
      <c r="B427" s="240">
        <f>--SUBTOTAL(2,C$6:C427)</f>
        <v>419</v>
      </c>
      <c r="C427" s="214">
        <f>IF(ISNA(VLOOKUP($A427,DSSV!$A$7:$R$65536,IN_DTK!C$5,0))=FALSE,VLOOKUP($A427,DSSV!$A$7:$R$65536,IN_DTK!C$5,0),"")</f>
        <v>0</v>
      </c>
      <c r="D427" s="243" t="str">
        <f>IF(ISNA(VLOOKUP($A427,DSSV!$A$7:$R$65536,IN_DTK!D$5,0))=FALSE,VLOOKUP($A427,DSSV!$A$7:$R$65536,IN_DTK!D$5,0),"")</f>
        <v/>
      </c>
      <c r="E427" s="244" t="str">
        <f>IF(ISNA(VLOOKUP($A427,DSSV!$A$7:$R$65536,IN_DTK!E$5,0))=FALSE,VLOOKUP($A427,DSSV!$A$7:$R$65536,IN_DTK!E$5,0),"")</f>
        <v/>
      </c>
      <c r="F427" s="249" t="str">
        <f>IF(ISNA(VLOOKUP($A427,DSSV!$A$7:$R$65536,IN_DTK!F$5,0))=FALSE,VLOOKUP($A427,DSSV!$A$7:$R$65536,IN_DTK!F$5,0),"")</f>
        <v/>
      </c>
      <c r="G427" s="249" t="str">
        <f>IF(ISNA(VLOOKUP($A427,DSSV!$A$7:$R$65536,IN_DTK!G$5,0))=FALSE,VLOOKUP($A427,DSSV!$A$7:$R$65536,IN_DTK!G$5,0),"")</f>
        <v/>
      </c>
      <c r="H427" s="245">
        <f>IF(ISNA(VLOOKUP($A427,DSSV!$A$7:$R$65536,IN_DTK!H$5,0))=FALSE,IF(H$8&lt;&gt;0,VLOOKUP($A427,DSSV!$A$7:$R$65536,IN_DTK!H$5,0),""),"")</f>
        <v>0</v>
      </c>
      <c r="I427" s="245">
        <f>IF(ISNA(VLOOKUP($A427,DSSV!$A$7:$R$65536,IN_DTK!I$5,0))=FALSE,IF(I$8&lt;&gt;0,VLOOKUP($A427,DSSV!$A$7:$R$65536,IN_DTK!I$5,0),""),"")</f>
        <v>0</v>
      </c>
      <c r="J427" s="245">
        <f>IF(ISNA(VLOOKUP($A427,DSSV!$A$7:$R$65536,IN_DTK!J$5,0))=FALSE,IF(J$8&lt;&gt;0,VLOOKUP($A427,DSSV!$A$7:$R$65536,IN_DTK!J$5,0),""),"")</f>
        <v>0</v>
      </c>
      <c r="K427" s="245">
        <f>IF(ISNA(VLOOKUP($A427,DSSV!$A$7:$R$65536,IN_DTK!K$5,0))=FALSE,IF(K$8&lt;&gt;0,VLOOKUP($A427,DSSV!$A$7:$R$65536,IN_DTK!K$5,0),""),"")</f>
        <v>0</v>
      </c>
      <c r="L427" s="245">
        <f>IF(ISNA(VLOOKUP($A427,DSSV!$A$7:$R$65536,IN_DTK!L$5,0))=FALSE,IF(L$8&lt;&gt;0,VLOOKUP($A427,DSSV!$A$7:$R$65536,IN_DTK!L$5,0),""),"")</f>
        <v>0</v>
      </c>
      <c r="M427" s="245">
        <f>IF(ISNA(VLOOKUP($A427,DSSV!$A$7:$R$65536,IN_DTK!M$5,0))=FALSE,IF(M$8&lt;&gt;0,VLOOKUP($A427,DSSV!$A$7:$R$65536,IN_DTK!M$5,0),""),"")</f>
        <v>0</v>
      </c>
      <c r="N427" s="245">
        <f>IF(ISNA(VLOOKUP($A427,DSSV!$A$7:$R$65536,IN_DTK!N$5,0))=FALSE,IF(N$8&lt;&gt;0,VLOOKUP($A427,DSSV!$A$7:$R$65536,IN_DTK!N$5,0),""),"")</f>
        <v>0</v>
      </c>
      <c r="O427" s="245">
        <f>IF(ISNA(VLOOKUP($A427,DSSV!$A$7:$R$65536,IN_DTK!O$5,0))=FALSE,IF(O$8&lt;&gt;0,VLOOKUP($A427,DSSV!$A$7:$R$65536,IN_DTK!O$5,0),""),"")</f>
        <v>0</v>
      </c>
      <c r="P427" s="245">
        <f>IF(ISNA(VLOOKUP($A427,DSSV!$A$7:$R$65536,IN_DTK!P$5,0))=FALSE,IF(P$8&lt;&gt;0,VLOOKUP($A427,DSSV!$A$7:$R$65536,IN_DTK!P$5,0),""),"")</f>
        <v>0</v>
      </c>
      <c r="Q427" s="246">
        <f>IF(ISNA(VLOOKUP($A427,DSSV!$A$7:$R$65536,IN_DTK!Q$5,0))=FALSE,VLOOKUP($A427,DSSV!$A$7:$R$65536,IN_DTK!Q$5,0),"")</f>
        <v>0</v>
      </c>
      <c r="R427" s="237" t="str">
        <f>IF(ISNA(VLOOKUP($A427,DSSV!$A$7:$R$65536,IN_DTK!R$5,0))=FALSE,VLOOKUP($A427,DSSV!$A$7:$R$65536,IN_DTK!R$5,0),"")</f>
        <v>Không</v>
      </c>
      <c r="S427" s="247" t="str">
        <f>IF(ISNA(VLOOKUP($A427,DSSV!$A$7:$R$65536,IN_DTK!S$5,0))=FALSE,VLOOKUP($A427,DSSV!$A$7:$R$65536,IN_DTK!S$5,0),"")</f>
        <v/>
      </c>
    </row>
    <row r="428" spans="1:19" s="213" customFormat="1" ht="20.25" customHeight="1">
      <c r="A428" s="211">
        <v>420</v>
      </c>
      <c r="B428" s="240">
        <f>--SUBTOTAL(2,C$6:C428)</f>
        <v>420</v>
      </c>
      <c r="C428" s="214">
        <f>IF(ISNA(VLOOKUP($A428,DSSV!$A$7:$R$65536,IN_DTK!C$5,0))=FALSE,VLOOKUP($A428,DSSV!$A$7:$R$65536,IN_DTK!C$5,0),"")</f>
        <v>0</v>
      </c>
      <c r="D428" s="243" t="str">
        <f>IF(ISNA(VLOOKUP($A428,DSSV!$A$7:$R$65536,IN_DTK!D$5,0))=FALSE,VLOOKUP($A428,DSSV!$A$7:$R$65536,IN_DTK!D$5,0),"")</f>
        <v/>
      </c>
      <c r="E428" s="244" t="str">
        <f>IF(ISNA(VLOOKUP($A428,DSSV!$A$7:$R$65536,IN_DTK!E$5,0))=FALSE,VLOOKUP($A428,DSSV!$A$7:$R$65536,IN_DTK!E$5,0),"")</f>
        <v/>
      </c>
      <c r="F428" s="249" t="str">
        <f>IF(ISNA(VLOOKUP($A428,DSSV!$A$7:$R$65536,IN_DTK!F$5,0))=FALSE,VLOOKUP($A428,DSSV!$A$7:$R$65536,IN_DTK!F$5,0),"")</f>
        <v/>
      </c>
      <c r="G428" s="249" t="str">
        <f>IF(ISNA(VLOOKUP($A428,DSSV!$A$7:$R$65536,IN_DTK!G$5,0))=FALSE,VLOOKUP($A428,DSSV!$A$7:$R$65536,IN_DTK!G$5,0),"")</f>
        <v/>
      </c>
      <c r="H428" s="245">
        <f>IF(ISNA(VLOOKUP($A428,DSSV!$A$7:$R$65536,IN_DTK!H$5,0))=FALSE,IF(H$8&lt;&gt;0,VLOOKUP($A428,DSSV!$A$7:$R$65536,IN_DTK!H$5,0),""),"")</f>
        <v>0</v>
      </c>
      <c r="I428" s="245">
        <f>IF(ISNA(VLOOKUP($A428,DSSV!$A$7:$R$65536,IN_DTK!I$5,0))=FALSE,IF(I$8&lt;&gt;0,VLOOKUP($A428,DSSV!$A$7:$R$65536,IN_DTK!I$5,0),""),"")</f>
        <v>0</v>
      </c>
      <c r="J428" s="245">
        <f>IF(ISNA(VLOOKUP($A428,DSSV!$A$7:$R$65536,IN_DTK!J$5,0))=FALSE,IF(J$8&lt;&gt;0,VLOOKUP($A428,DSSV!$A$7:$R$65536,IN_DTK!J$5,0),""),"")</f>
        <v>0</v>
      </c>
      <c r="K428" s="245">
        <f>IF(ISNA(VLOOKUP($A428,DSSV!$A$7:$R$65536,IN_DTK!K$5,0))=FALSE,IF(K$8&lt;&gt;0,VLOOKUP($A428,DSSV!$A$7:$R$65536,IN_DTK!K$5,0),""),"")</f>
        <v>0</v>
      </c>
      <c r="L428" s="245">
        <f>IF(ISNA(VLOOKUP($A428,DSSV!$A$7:$R$65536,IN_DTK!L$5,0))=FALSE,IF(L$8&lt;&gt;0,VLOOKUP($A428,DSSV!$A$7:$R$65536,IN_DTK!L$5,0),""),"")</f>
        <v>0</v>
      </c>
      <c r="M428" s="245">
        <f>IF(ISNA(VLOOKUP($A428,DSSV!$A$7:$R$65536,IN_DTK!M$5,0))=FALSE,IF(M$8&lt;&gt;0,VLOOKUP($A428,DSSV!$A$7:$R$65536,IN_DTK!M$5,0),""),"")</f>
        <v>0</v>
      </c>
      <c r="N428" s="245">
        <f>IF(ISNA(VLOOKUP($A428,DSSV!$A$7:$R$65536,IN_DTK!N$5,0))=FALSE,IF(N$8&lt;&gt;0,VLOOKUP($A428,DSSV!$A$7:$R$65536,IN_DTK!N$5,0),""),"")</f>
        <v>0</v>
      </c>
      <c r="O428" s="245">
        <f>IF(ISNA(VLOOKUP($A428,DSSV!$A$7:$R$65536,IN_DTK!O$5,0))=FALSE,IF(O$8&lt;&gt;0,VLOOKUP($A428,DSSV!$A$7:$R$65536,IN_DTK!O$5,0),""),"")</f>
        <v>0</v>
      </c>
      <c r="P428" s="245">
        <f>IF(ISNA(VLOOKUP($A428,DSSV!$A$7:$R$65536,IN_DTK!P$5,0))=FALSE,IF(P$8&lt;&gt;0,VLOOKUP($A428,DSSV!$A$7:$R$65536,IN_DTK!P$5,0),""),"")</f>
        <v>0</v>
      </c>
      <c r="Q428" s="246">
        <f>IF(ISNA(VLOOKUP($A428,DSSV!$A$7:$R$65536,IN_DTK!Q$5,0))=FALSE,VLOOKUP($A428,DSSV!$A$7:$R$65536,IN_DTK!Q$5,0),"")</f>
        <v>0</v>
      </c>
      <c r="R428" s="237" t="str">
        <f>IF(ISNA(VLOOKUP($A428,DSSV!$A$7:$R$65536,IN_DTK!R$5,0))=FALSE,VLOOKUP($A428,DSSV!$A$7:$R$65536,IN_DTK!R$5,0),"")</f>
        <v>Không</v>
      </c>
      <c r="S428" s="247" t="str">
        <f>IF(ISNA(VLOOKUP($A428,DSSV!$A$7:$R$65536,IN_DTK!S$5,0))=FALSE,VLOOKUP($A428,DSSV!$A$7:$R$65536,IN_DTK!S$5,0),"")</f>
        <v/>
      </c>
    </row>
    <row r="429" spans="1:19" s="213" customFormat="1" ht="20.25" customHeight="1">
      <c r="A429" s="211">
        <v>421</v>
      </c>
      <c r="B429" s="240">
        <f>--SUBTOTAL(2,C$6:C429)</f>
        <v>421</v>
      </c>
      <c r="C429" s="214">
        <f>IF(ISNA(VLOOKUP($A429,DSSV!$A$7:$R$65536,IN_DTK!C$5,0))=FALSE,VLOOKUP($A429,DSSV!$A$7:$R$65536,IN_DTK!C$5,0),"")</f>
        <v>0</v>
      </c>
      <c r="D429" s="243" t="str">
        <f>IF(ISNA(VLOOKUP($A429,DSSV!$A$7:$R$65536,IN_DTK!D$5,0))=FALSE,VLOOKUP($A429,DSSV!$A$7:$R$65536,IN_DTK!D$5,0),"")</f>
        <v/>
      </c>
      <c r="E429" s="244" t="str">
        <f>IF(ISNA(VLOOKUP($A429,DSSV!$A$7:$R$65536,IN_DTK!E$5,0))=FALSE,VLOOKUP($A429,DSSV!$A$7:$R$65536,IN_DTK!E$5,0),"")</f>
        <v/>
      </c>
      <c r="F429" s="249" t="str">
        <f>IF(ISNA(VLOOKUP($A429,DSSV!$A$7:$R$65536,IN_DTK!F$5,0))=FALSE,VLOOKUP($A429,DSSV!$A$7:$R$65536,IN_DTK!F$5,0),"")</f>
        <v/>
      </c>
      <c r="G429" s="249" t="str">
        <f>IF(ISNA(VLOOKUP($A429,DSSV!$A$7:$R$65536,IN_DTK!G$5,0))=FALSE,VLOOKUP($A429,DSSV!$A$7:$R$65536,IN_DTK!G$5,0),"")</f>
        <v/>
      </c>
      <c r="H429" s="245">
        <f>IF(ISNA(VLOOKUP($A429,DSSV!$A$7:$R$65536,IN_DTK!H$5,0))=FALSE,IF(H$8&lt;&gt;0,VLOOKUP($A429,DSSV!$A$7:$R$65536,IN_DTK!H$5,0),""),"")</f>
        <v>0</v>
      </c>
      <c r="I429" s="245">
        <f>IF(ISNA(VLOOKUP($A429,DSSV!$A$7:$R$65536,IN_DTK!I$5,0))=FALSE,IF(I$8&lt;&gt;0,VLOOKUP($A429,DSSV!$A$7:$R$65536,IN_DTK!I$5,0),""),"")</f>
        <v>0</v>
      </c>
      <c r="J429" s="245">
        <f>IF(ISNA(VLOOKUP($A429,DSSV!$A$7:$R$65536,IN_DTK!J$5,0))=FALSE,IF(J$8&lt;&gt;0,VLOOKUP($A429,DSSV!$A$7:$R$65536,IN_DTK!J$5,0),""),"")</f>
        <v>0</v>
      </c>
      <c r="K429" s="245">
        <f>IF(ISNA(VLOOKUP($A429,DSSV!$A$7:$R$65536,IN_DTK!K$5,0))=FALSE,IF(K$8&lt;&gt;0,VLOOKUP($A429,DSSV!$A$7:$R$65536,IN_DTK!K$5,0),""),"")</f>
        <v>0</v>
      </c>
      <c r="L429" s="245">
        <f>IF(ISNA(VLOOKUP($A429,DSSV!$A$7:$R$65536,IN_DTK!L$5,0))=FALSE,IF(L$8&lt;&gt;0,VLOOKUP($A429,DSSV!$A$7:$R$65536,IN_DTK!L$5,0),""),"")</f>
        <v>0</v>
      </c>
      <c r="M429" s="245">
        <f>IF(ISNA(VLOOKUP($A429,DSSV!$A$7:$R$65536,IN_DTK!M$5,0))=FALSE,IF(M$8&lt;&gt;0,VLOOKUP($A429,DSSV!$A$7:$R$65536,IN_DTK!M$5,0),""),"")</f>
        <v>0</v>
      </c>
      <c r="N429" s="245">
        <f>IF(ISNA(VLOOKUP($A429,DSSV!$A$7:$R$65536,IN_DTK!N$5,0))=FALSE,IF(N$8&lt;&gt;0,VLOOKUP($A429,DSSV!$A$7:$R$65536,IN_DTK!N$5,0),""),"")</f>
        <v>0</v>
      </c>
      <c r="O429" s="245">
        <f>IF(ISNA(VLOOKUP($A429,DSSV!$A$7:$R$65536,IN_DTK!O$5,0))=FALSE,IF(O$8&lt;&gt;0,VLOOKUP($A429,DSSV!$A$7:$R$65536,IN_DTK!O$5,0),""),"")</f>
        <v>0</v>
      </c>
      <c r="P429" s="245">
        <f>IF(ISNA(VLOOKUP($A429,DSSV!$A$7:$R$65536,IN_DTK!P$5,0))=FALSE,IF(P$8&lt;&gt;0,VLOOKUP($A429,DSSV!$A$7:$R$65536,IN_DTK!P$5,0),""),"")</f>
        <v>0</v>
      </c>
      <c r="Q429" s="246">
        <f>IF(ISNA(VLOOKUP($A429,DSSV!$A$7:$R$65536,IN_DTK!Q$5,0))=FALSE,VLOOKUP($A429,DSSV!$A$7:$R$65536,IN_DTK!Q$5,0),"")</f>
        <v>0</v>
      </c>
      <c r="R429" s="237" t="str">
        <f>IF(ISNA(VLOOKUP($A429,DSSV!$A$7:$R$65536,IN_DTK!R$5,0))=FALSE,VLOOKUP($A429,DSSV!$A$7:$R$65536,IN_DTK!R$5,0),"")</f>
        <v>Không</v>
      </c>
      <c r="S429" s="247" t="str">
        <f>IF(ISNA(VLOOKUP($A429,DSSV!$A$7:$R$65536,IN_DTK!S$5,0))=FALSE,VLOOKUP($A429,DSSV!$A$7:$R$65536,IN_DTK!S$5,0),"")</f>
        <v/>
      </c>
    </row>
    <row r="430" spans="1:19" s="213" customFormat="1" ht="20.25" customHeight="1">
      <c r="A430" s="211">
        <v>422</v>
      </c>
      <c r="B430" s="240">
        <f>--SUBTOTAL(2,C$6:C430)</f>
        <v>422</v>
      </c>
      <c r="C430" s="214">
        <f>IF(ISNA(VLOOKUP($A430,DSSV!$A$7:$R$65536,IN_DTK!C$5,0))=FALSE,VLOOKUP($A430,DSSV!$A$7:$R$65536,IN_DTK!C$5,0),"")</f>
        <v>0</v>
      </c>
      <c r="D430" s="243" t="str">
        <f>IF(ISNA(VLOOKUP($A430,DSSV!$A$7:$R$65536,IN_DTK!D$5,0))=FALSE,VLOOKUP($A430,DSSV!$A$7:$R$65536,IN_DTK!D$5,0),"")</f>
        <v/>
      </c>
      <c r="E430" s="244" t="str">
        <f>IF(ISNA(VLOOKUP($A430,DSSV!$A$7:$R$65536,IN_DTK!E$5,0))=FALSE,VLOOKUP($A430,DSSV!$A$7:$R$65536,IN_DTK!E$5,0),"")</f>
        <v/>
      </c>
      <c r="F430" s="249" t="str">
        <f>IF(ISNA(VLOOKUP($A430,DSSV!$A$7:$R$65536,IN_DTK!F$5,0))=FALSE,VLOOKUP($A430,DSSV!$A$7:$R$65536,IN_DTK!F$5,0),"")</f>
        <v/>
      </c>
      <c r="G430" s="249" t="str">
        <f>IF(ISNA(VLOOKUP($A430,DSSV!$A$7:$R$65536,IN_DTK!G$5,0))=FALSE,VLOOKUP($A430,DSSV!$A$7:$R$65536,IN_DTK!G$5,0),"")</f>
        <v/>
      </c>
      <c r="H430" s="245">
        <f>IF(ISNA(VLOOKUP($A430,DSSV!$A$7:$R$65536,IN_DTK!H$5,0))=FALSE,IF(H$8&lt;&gt;0,VLOOKUP($A430,DSSV!$A$7:$R$65536,IN_DTK!H$5,0),""),"")</f>
        <v>0</v>
      </c>
      <c r="I430" s="245">
        <f>IF(ISNA(VLOOKUP($A430,DSSV!$A$7:$R$65536,IN_DTK!I$5,0))=FALSE,IF(I$8&lt;&gt;0,VLOOKUP($A430,DSSV!$A$7:$R$65536,IN_DTK!I$5,0),""),"")</f>
        <v>0</v>
      </c>
      <c r="J430" s="245">
        <f>IF(ISNA(VLOOKUP($A430,DSSV!$A$7:$R$65536,IN_DTK!J$5,0))=FALSE,IF(J$8&lt;&gt;0,VLOOKUP($A430,DSSV!$A$7:$R$65536,IN_DTK!J$5,0),""),"")</f>
        <v>0</v>
      </c>
      <c r="K430" s="245">
        <f>IF(ISNA(VLOOKUP($A430,DSSV!$A$7:$R$65536,IN_DTK!K$5,0))=FALSE,IF(K$8&lt;&gt;0,VLOOKUP($A430,DSSV!$A$7:$R$65536,IN_DTK!K$5,0),""),"")</f>
        <v>0</v>
      </c>
      <c r="L430" s="245">
        <f>IF(ISNA(VLOOKUP($A430,DSSV!$A$7:$R$65536,IN_DTK!L$5,0))=FALSE,IF(L$8&lt;&gt;0,VLOOKUP($A430,DSSV!$A$7:$R$65536,IN_DTK!L$5,0),""),"")</f>
        <v>0</v>
      </c>
      <c r="M430" s="245">
        <f>IF(ISNA(VLOOKUP($A430,DSSV!$A$7:$R$65536,IN_DTK!M$5,0))=FALSE,IF(M$8&lt;&gt;0,VLOOKUP($A430,DSSV!$A$7:$R$65536,IN_DTK!M$5,0),""),"")</f>
        <v>0</v>
      </c>
      <c r="N430" s="245">
        <f>IF(ISNA(VLOOKUP($A430,DSSV!$A$7:$R$65536,IN_DTK!N$5,0))=FALSE,IF(N$8&lt;&gt;0,VLOOKUP($A430,DSSV!$A$7:$R$65536,IN_DTK!N$5,0),""),"")</f>
        <v>0</v>
      </c>
      <c r="O430" s="245">
        <f>IF(ISNA(VLOOKUP($A430,DSSV!$A$7:$R$65536,IN_DTK!O$5,0))=FALSE,IF(O$8&lt;&gt;0,VLOOKUP($A430,DSSV!$A$7:$R$65536,IN_DTK!O$5,0),""),"")</f>
        <v>0</v>
      </c>
      <c r="P430" s="245">
        <f>IF(ISNA(VLOOKUP($A430,DSSV!$A$7:$R$65536,IN_DTK!P$5,0))=FALSE,IF(P$8&lt;&gt;0,VLOOKUP($A430,DSSV!$A$7:$R$65536,IN_DTK!P$5,0),""),"")</f>
        <v>0</v>
      </c>
      <c r="Q430" s="246">
        <f>IF(ISNA(VLOOKUP($A430,DSSV!$A$7:$R$65536,IN_DTK!Q$5,0))=FALSE,VLOOKUP($A430,DSSV!$A$7:$R$65536,IN_DTK!Q$5,0),"")</f>
        <v>0</v>
      </c>
      <c r="R430" s="237" t="str">
        <f>IF(ISNA(VLOOKUP($A430,DSSV!$A$7:$R$65536,IN_DTK!R$5,0))=FALSE,VLOOKUP($A430,DSSV!$A$7:$R$65536,IN_DTK!R$5,0),"")</f>
        <v>Không</v>
      </c>
      <c r="S430" s="247" t="str">
        <f>IF(ISNA(VLOOKUP($A430,DSSV!$A$7:$R$65536,IN_DTK!S$5,0))=FALSE,VLOOKUP($A430,DSSV!$A$7:$R$65536,IN_DTK!S$5,0),"")</f>
        <v/>
      </c>
    </row>
    <row r="431" spans="1:19" s="213" customFormat="1" ht="20.25" customHeight="1">
      <c r="A431" s="211">
        <v>423</v>
      </c>
      <c r="B431" s="240">
        <f>--SUBTOTAL(2,C$6:C431)</f>
        <v>423</v>
      </c>
      <c r="C431" s="214">
        <f>IF(ISNA(VLOOKUP($A431,DSSV!$A$7:$R$65536,IN_DTK!C$5,0))=FALSE,VLOOKUP($A431,DSSV!$A$7:$R$65536,IN_DTK!C$5,0),"")</f>
        <v>0</v>
      </c>
      <c r="D431" s="243" t="str">
        <f>IF(ISNA(VLOOKUP($A431,DSSV!$A$7:$R$65536,IN_DTK!D$5,0))=FALSE,VLOOKUP($A431,DSSV!$A$7:$R$65536,IN_DTK!D$5,0),"")</f>
        <v/>
      </c>
      <c r="E431" s="244" t="str">
        <f>IF(ISNA(VLOOKUP($A431,DSSV!$A$7:$R$65536,IN_DTK!E$5,0))=FALSE,VLOOKUP($A431,DSSV!$A$7:$R$65536,IN_DTK!E$5,0),"")</f>
        <v/>
      </c>
      <c r="F431" s="249" t="str">
        <f>IF(ISNA(VLOOKUP($A431,DSSV!$A$7:$R$65536,IN_DTK!F$5,0))=FALSE,VLOOKUP($A431,DSSV!$A$7:$R$65536,IN_DTK!F$5,0),"")</f>
        <v/>
      </c>
      <c r="G431" s="249" t="str">
        <f>IF(ISNA(VLOOKUP($A431,DSSV!$A$7:$R$65536,IN_DTK!G$5,0))=FALSE,VLOOKUP($A431,DSSV!$A$7:$R$65536,IN_DTK!G$5,0),"")</f>
        <v/>
      </c>
      <c r="H431" s="245">
        <f>IF(ISNA(VLOOKUP($A431,DSSV!$A$7:$R$65536,IN_DTK!H$5,0))=FALSE,IF(H$8&lt;&gt;0,VLOOKUP($A431,DSSV!$A$7:$R$65536,IN_DTK!H$5,0),""),"")</f>
        <v>0</v>
      </c>
      <c r="I431" s="245">
        <f>IF(ISNA(VLOOKUP($A431,DSSV!$A$7:$R$65536,IN_DTK!I$5,0))=FALSE,IF(I$8&lt;&gt;0,VLOOKUP($A431,DSSV!$A$7:$R$65536,IN_DTK!I$5,0),""),"")</f>
        <v>0</v>
      </c>
      <c r="J431" s="245">
        <f>IF(ISNA(VLOOKUP($A431,DSSV!$A$7:$R$65536,IN_DTK!J$5,0))=FALSE,IF(J$8&lt;&gt;0,VLOOKUP($A431,DSSV!$A$7:$R$65536,IN_DTK!J$5,0),""),"")</f>
        <v>0</v>
      </c>
      <c r="K431" s="245">
        <f>IF(ISNA(VLOOKUP($A431,DSSV!$A$7:$R$65536,IN_DTK!K$5,0))=FALSE,IF(K$8&lt;&gt;0,VLOOKUP($A431,DSSV!$A$7:$R$65536,IN_DTK!K$5,0),""),"")</f>
        <v>0</v>
      </c>
      <c r="L431" s="245">
        <f>IF(ISNA(VLOOKUP($A431,DSSV!$A$7:$R$65536,IN_DTK!L$5,0))=FALSE,IF(L$8&lt;&gt;0,VLOOKUP($A431,DSSV!$A$7:$R$65536,IN_DTK!L$5,0),""),"")</f>
        <v>0</v>
      </c>
      <c r="M431" s="245">
        <f>IF(ISNA(VLOOKUP($A431,DSSV!$A$7:$R$65536,IN_DTK!M$5,0))=FALSE,IF(M$8&lt;&gt;0,VLOOKUP($A431,DSSV!$A$7:$R$65536,IN_DTK!M$5,0),""),"")</f>
        <v>0</v>
      </c>
      <c r="N431" s="245">
        <f>IF(ISNA(VLOOKUP($A431,DSSV!$A$7:$R$65536,IN_DTK!N$5,0))=FALSE,IF(N$8&lt;&gt;0,VLOOKUP($A431,DSSV!$A$7:$R$65536,IN_DTK!N$5,0),""),"")</f>
        <v>0</v>
      </c>
      <c r="O431" s="245">
        <f>IF(ISNA(VLOOKUP($A431,DSSV!$A$7:$R$65536,IN_DTK!O$5,0))=FALSE,IF(O$8&lt;&gt;0,VLOOKUP($A431,DSSV!$A$7:$R$65536,IN_DTK!O$5,0),""),"")</f>
        <v>0</v>
      </c>
      <c r="P431" s="245">
        <f>IF(ISNA(VLOOKUP($A431,DSSV!$A$7:$R$65536,IN_DTK!P$5,0))=FALSE,IF(P$8&lt;&gt;0,VLOOKUP($A431,DSSV!$A$7:$R$65536,IN_DTK!P$5,0),""),"")</f>
        <v>0</v>
      </c>
      <c r="Q431" s="246">
        <f>IF(ISNA(VLOOKUP($A431,DSSV!$A$7:$R$65536,IN_DTK!Q$5,0))=FALSE,VLOOKUP($A431,DSSV!$A$7:$R$65536,IN_DTK!Q$5,0),"")</f>
        <v>0</v>
      </c>
      <c r="R431" s="237" t="str">
        <f>IF(ISNA(VLOOKUP($A431,DSSV!$A$7:$R$65536,IN_DTK!R$5,0))=FALSE,VLOOKUP($A431,DSSV!$A$7:$R$65536,IN_DTK!R$5,0),"")</f>
        <v>Không</v>
      </c>
      <c r="S431" s="247" t="str">
        <f>IF(ISNA(VLOOKUP($A431,DSSV!$A$7:$R$65536,IN_DTK!S$5,0))=FALSE,VLOOKUP($A431,DSSV!$A$7:$R$65536,IN_DTK!S$5,0),"")</f>
        <v/>
      </c>
    </row>
    <row r="432" spans="1:19" s="213" customFormat="1" ht="20.25" customHeight="1">
      <c r="A432" s="211">
        <v>424</v>
      </c>
      <c r="B432" s="240">
        <f>--SUBTOTAL(2,C$6:C432)</f>
        <v>424</v>
      </c>
      <c r="C432" s="214">
        <f>IF(ISNA(VLOOKUP($A432,DSSV!$A$7:$R$65536,IN_DTK!C$5,0))=FALSE,VLOOKUP($A432,DSSV!$A$7:$R$65536,IN_DTK!C$5,0),"")</f>
        <v>0</v>
      </c>
      <c r="D432" s="243" t="str">
        <f>IF(ISNA(VLOOKUP($A432,DSSV!$A$7:$R$65536,IN_DTK!D$5,0))=FALSE,VLOOKUP($A432,DSSV!$A$7:$R$65536,IN_DTK!D$5,0),"")</f>
        <v/>
      </c>
      <c r="E432" s="244" t="str">
        <f>IF(ISNA(VLOOKUP($A432,DSSV!$A$7:$R$65536,IN_DTK!E$5,0))=FALSE,VLOOKUP($A432,DSSV!$A$7:$R$65536,IN_DTK!E$5,0),"")</f>
        <v/>
      </c>
      <c r="F432" s="249" t="str">
        <f>IF(ISNA(VLOOKUP($A432,DSSV!$A$7:$R$65536,IN_DTK!F$5,0))=FALSE,VLOOKUP($A432,DSSV!$A$7:$R$65536,IN_DTK!F$5,0),"")</f>
        <v/>
      </c>
      <c r="G432" s="249" t="str">
        <f>IF(ISNA(VLOOKUP($A432,DSSV!$A$7:$R$65536,IN_DTK!G$5,0))=FALSE,VLOOKUP($A432,DSSV!$A$7:$R$65536,IN_DTK!G$5,0),"")</f>
        <v/>
      </c>
      <c r="H432" s="245">
        <f>IF(ISNA(VLOOKUP($A432,DSSV!$A$7:$R$65536,IN_DTK!H$5,0))=FALSE,IF(H$8&lt;&gt;0,VLOOKUP($A432,DSSV!$A$7:$R$65536,IN_DTK!H$5,0),""),"")</f>
        <v>0</v>
      </c>
      <c r="I432" s="245">
        <f>IF(ISNA(VLOOKUP($A432,DSSV!$A$7:$R$65536,IN_DTK!I$5,0))=FALSE,IF(I$8&lt;&gt;0,VLOOKUP($A432,DSSV!$A$7:$R$65536,IN_DTK!I$5,0),""),"")</f>
        <v>0</v>
      </c>
      <c r="J432" s="245">
        <f>IF(ISNA(VLOOKUP($A432,DSSV!$A$7:$R$65536,IN_DTK!J$5,0))=FALSE,IF(J$8&lt;&gt;0,VLOOKUP($A432,DSSV!$A$7:$R$65536,IN_DTK!J$5,0),""),"")</f>
        <v>0</v>
      </c>
      <c r="K432" s="245">
        <f>IF(ISNA(VLOOKUP($A432,DSSV!$A$7:$R$65536,IN_DTK!K$5,0))=FALSE,IF(K$8&lt;&gt;0,VLOOKUP($A432,DSSV!$A$7:$R$65536,IN_DTK!K$5,0),""),"")</f>
        <v>0</v>
      </c>
      <c r="L432" s="245">
        <f>IF(ISNA(VLOOKUP($A432,DSSV!$A$7:$R$65536,IN_DTK!L$5,0))=FALSE,IF(L$8&lt;&gt;0,VLOOKUP($A432,DSSV!$A$7:$R$65536,IN_DTK!L$5,0),""),"")</f>
        <v>0</v>
      </c>
      <c r="M432" s="245">
        <f>IF(ISNA(VLOOKUP($A432,DSSV!$A$7:$R$65536,IN_DTK!M$5,0))=FALSE,IF(M$8&lt;&gt;0,VLOOKUP($A432,DSSV!$A$7:$R$65536,IN_DTK!M$5,0),""),"")</f>
        <v>0</v>
      </c>
      <c r="N432" s="245">
        <f>IF(ISNA(VLOOKUP($A432,DSSV!$A$7:$R$65536,IN_DTK!N$5,0))=FALSE,IF(N$8&lt;&gt;0,VLOOKUP($A432,DSSV!$A$7:$R$65536,IN_DTK!N$5,0),""),"")</f>
        <v>0</v>
      </c>
      <c r="O432" s="245">
        <f>IF(ISNA(VLOOKUP($A432,DSSV!$A$7:$R$65536,IN_DTK!O$5,0))=FALSE,IF(O$8&lt;&gt;0,VLOOKUP($A432,DSSV!$A$7:$R$65536,IN_DTK!O$5,0),""),"")</f>
        <v>0</v>
      </c>
      <c r="P432" s="245">
        <f>IF(ISNA(VLOOKUP($A432,DSSV!$A$7:$R$65536,IN_DTK!P$5,0))=FALSE,IF(P$8&lt;&gt;0,VLOOKUP($A432,DSSV!$A$7:$R$65536,IN_DTK!P$5,0),""),"")</f>
        <v>0</v>
      </c>
      <c r="Q432" s="246">
        <f>IF(ISNA(VLOOKUP($A432,DSSV!$A$7:$R$65536,IN_DTK!Q$5,0))=FALSE,VLOOKUP($A432,DSSV!$A$7:$R$65536,IN_DTK!Q$5,0),"")</f>
        <v>0</v>
      </c>
      <c r="R432" s="237" t="str">
        <f>IF(ISNA(VLOOKUP($A432,DSSV!$A$7:$R$65536,IN_DTK!R$5,0))=FALSE,VLOOKUP($A432,DSSV!$A$7:$R$65536,IN_DTK!R$5,0),"")</f>
        <v>Không</v>
      </c>
      <c r="S432" s="247" t="str">
        <f>IF(ISNA(VLOOKUP($A432,DSSV!$A$7:$R$65536,IN_DTK!S$5,0))=FALSE,VLOOKUP($A432,DSSV!$A$7:$R$65536,IN_DTK!S$5,0),"")</f>
        <v/>
      </c>
    </row>
    <row r="433" spans="1:19" s="213" customFormat="1" ht="20.25" customHeight="1">
      <c r="A433" s="211">
        <v>425</v>
      </c>
      <c r="B433" s="240">
        <f>--SUBTOTAL(2,C$6:C433)</f>
        <v>425</v>
      </c>
      <c r="C433" s="214">
        <f>IF(ISNA(VLOOKUP($A433,DSSV!$A$7:$R$65536,IN_DTK!C$5,0))=FALSE,VLOOKUP($A433,DSSV!$A$7:$R$65536,IN_DTK!C$5,0),"")</f>
        <v>0</v>
      </c>
      <c r="D433" s="243" t="str">
        <f>IF(ISNA(VLOOKUP($A433,DSSV!$A$7:$R$65536,IN_DTK!D$5,0))=FALSE,VLOOKUP($A433,DSSV!$A$7:$R$65536,IN_DTK!D$5,0),"")</f>
        <v/>
      </c>
      <c r="E433" s="244" t="str">
        <f>IF(ISNA(VLOOKUP($A433,DSSV!$A$7:$R$65536,IN_DTK!E$5,0))=FALSE,VLOOKUP($A433,DSSV!$A$7:$R$65536,IN_DTK!E$5,0),"")</f>
        <v/>
      </c>
      <c r="F433" s="249" t="str">
        <f>IF(ISNA(VLOOKUP($A433,DSSV!$A$7:$R$65536,IN_DTK!F$5,0))=FALSE,VLOOKUP($A433,DSSV!$A$7:$R$65536,IN_DTK!F$5,0),"")</f>
        <v/>
      </c>
      <c r="G433" s="249" t="str">
        <f>IF(ISNA(VLOOKUP($A433,DSSV!$A$7:$R$65536,IN_DTK!G$5,0))=FALSE,VLOOKUP($A433,DSSV!$A$7:$R$65536,IN_DTK!G$5,0),"")</f>
        <v/>
      </c>
      <c r="H433" s="245">
        <f>IF(ISNA(VLOOKUP($A433,DSSV!$A$7:$R$65536,IN_DTK!H$5,0))=FALSE,IF(H$8&lt;&gt;0,VLOOKUP($A433,DSSV!$A$7:$R$65536,IN_DTK!H$5,0),""),"")</f>
        <v>0</v>
      </c>
      <c r="I433" s="245">
        <f>IF(ISNA(VLOOKUP($A433,DSSV!$A$7:$R$65536,IN_DTK!I$5,0))=FALSE,IF(I$8&lt;&gt;0,VLOOKUP($A433,DSSV!$A$7:$R$65536,IN_DTK!I$5,0),""),"")</f>
        <v>0</v>
      </c>
      <c r="J433" s="245">
        <f>IF(ISNA(VLOOKUP($A433,DSSV!$A$7:$R$65536,IN_DTK!J$5,0))=FALSE,IF(J$8&lt;&gt;0,VLOOKUP($A433,DSSV!$A$7:$R$65536,IN_DTK!J$5,0),""),"")</f>
        <v>0</v>
      </c>
      <c r="K433" s="245">
        <f>IF(ISNA(VLOOKUP($A433,DSSV!$A$7:$R$65536,IN_DTK!K$5,0))=FALSE,IF(K$8&lt;&gt;0,VLOOKUP($A433,DSSV!$A$7:$R$65536,IN_DTK!K$5,0),""),"")</f>
        <v>0</v>
      </c>
      <c r="L433" s="245">
        <f>IF(ISNA(VLOOKUP($A433,DSSV!$A$7:$R$65536,IN_DTK!L$5,0))=FALSE,IF(L$8&lt;&gt;0,VLOOKUP($A433,DSSV!$A$7:$R$65536,IN_DTK!L$5,0),""),"")</f>
        <v>0</v>
      </c>
      <c r="M433" s="245">
        <f>IF(ISNA(VLOOKUP($A433,DSSV!$A$7:$R$65536,IN_DTK!M$5,0))=FALSE,IF(M$8&lt;&gt;0,VLOOKUP($A433,DSSV!$A$7:$R$65536,IN_DTK!M$5,0),""),"")</f>
        <v>0</v>
      </c>
      <c r="N433" s="245">
        <f>IF(ISNA(VLOOKUP($A433,DSSV!$A$7:$R$65536,IN_DTK!N$5,0))=FALSE,IF(N$8&lt;&gt;0,VLOOKUP($A433,DSSV!$A$7:$R$65536,IN_DTK!N$5,0),""),"")</f>
        <v>0</v>
      </c>
      <c r="O433" s="245">
        <f>IF(ISNA(VLOOKUP($A433,DSSV!$A$7:$R$65536,IN_DTK!O$5,0))=FALSE,IF(O$8&lt;&gt;0,VLOOKUP($A433,DSSV!$A$7:$R$65536,IN_DTK!O$5,0),""),"")</f>
        <v>0</v>
      </c>
      <c r="P433" s="245">
        <f>IF(ISNA(VLOOKUP($A433,DSSV!$A$7:$R$65536,IN_DTK!P$5,0))=FALSE,IF(P$8&lt;&gt;0,VLOOKUP($A433,DSSV!$A$7:$R$65536,IN_DTK!P$5,0),""),"")</f>
        <v>0</v>
      </c>
      <c r="Q433" s="246">
        <f>IF(ISNA(VLOOKUP($A433,DSSV!$A$7:$R$65536,IN_DTK!Q$5,0))=FALSE,VLOOKUP($A433,DSSV!$A$7:$R$65536,IN_DTK!Q$5,0),"")</f>
        <v>0</v>
      </c>
      <c r="R433" s="237" t="str">
        <f>IF(ISNA(VLOOKUP($A433,DSSV!$A$7:$R$65536,IN_DTK!R$5,0))=FALSE,VLOOKUP($A433,DSSV!$A$7:$R$65536,IN_DTK!R$5,0),"")</f>
        <v>Không</v>
      </c>
      <c r="S433" s="247" t="str">
        <f>IF(ISNA(VLOOKUP($A433,DSSV!$A$7:$R$65536,IN_DTK!S$5,0))=FALSE,VLOOKUP($A433,DSSV!$A$7:$R$65536,IN_DTK!S$5,0),"")</f>
        <v/>
      </c>
    </row>
    <row r="434" spans="1:19" s="213" customFormat="1" ht="20.25" customHeight="1">
      <c r="A434" s="211">
        <v>426</v>
      </c>
      <c r="B434" s="240">
        <f>--SUBTOTAL(2,C$6:C434)</f>
        <v>426</v>
      </c>
      <c r="C434" s="214">
        <f>IF(ISNA(VLOOKUP($A434,DSSV!$A$7:$R$65536,IN_DTK!C$5,0))=FALSE,VLOOKUP($A434,DSSV!$A$7:$R$65536,IN_DTK!C$5,0),"")</f>
        <v>0</v>
      </c>
      <c r="D434" s="243" t="str">
        <f>IF(ISNA(VLOOKUP($A434,DSSV!$A$7:$R$65536,IN_DTK!D$5,0))=FALSE,VLOOKUP($A434,DSSV!$A$7:$R$65536,IN_DTK!D$5,0),"")</f>
        <v/>
      </c>
      <c r="E434" s="244" t="str">
        <f>IF(ISNA(VLOOKUP($A434,DSSV!$A$7:$R$65536,IN_DTK!E$5,0))=FALSE,VLOOKUP($A434,DSSV!$A$7:$R$65536,IN_DTK!E$5,0),"")</f>
        <v/>
      </c>
      <c r="F434" s="249" t="str">
        <f>IF(ISNA(VLOOKUP($A434,DSSV!$A$7:$R$65536,IN_DTK!F$5,0))=FALSE,VLOOKUP($A434,DSSV!$A$7:$R$65536,IN_DTK!F$5,0),"")</f>
        <v/>
      </c>
      <c r="G434" s="249" t="str">
        <f>IF(ISNA(VLOOKUP($A434,DSSV!$A$7:$R$65536,IN_DTK!G$5,0))=FALSE,VLOOKUP($A434,DSSV!$A$7:$R$65536,IN_DTK!G$5,0),"")</f>
        <v/>
      </c>
      <c r="H434" s="245">
        <f>IF(ISNA(VLOOKUP($A434,DSSV!$A$7:$R$65536,IN_DTK!H$5,0))=FALSE,IF(H$8&lt;&gt;0,VLOOKUP($A434,DSSV!$A$7:$R$65536,IN_DTK!H$5,0),""),"")</f>
        <v>0</v>
      </c>
      <c r="I434" s="245">
        <f>IF(ISNA(VLOOKUP($A434,DSSV!$A$7:$R$65536,IN_DTK!I$5,0))=FALSE,IF(I$8&lt;&gt;0,VLOOKUP($A434,DSSV!$A$7:$R$65536,IN_DTK!I$5,0),""),"")</f>
        <v>0</v>
      </c>
      <c r="J434" s="245">
        <f>IF(ISNA(VLOOKUP($A434,DSSV!$A$7:$R$65536,IN_DTK!J$5,0))=FALSE,IF(J$8&lt;&gt;0,VLOOKUP($A434,DSSV!$A$7:$R$65536,IN_DTK!J$5,0),""),"")</f>
        <v>0</v>
      </c>
      <c r="K434" s="245">
        <f>IF(ISNA(VLOOKUP($A434,DSSV!$A$7:$R$65536,IN_DTK!K$5,0))=FALSE,IF(K$8&lt;&gt;0,VLOOKUP($A434,DSSV!$A$7:$R$65536,IN_DTK!K$5,0),""),"")</f>
        <v>0</v>
      </c>
      <c r="L434" s="245">
        <f>IF(ISNA(VLOOKUP($A434,DSSV!$A$7:$R$65536,IN_DTK!L$5,0))=FALSE,IF(L$8&lt;&gt;0,VLOOKUP($A434,DSSV!$A$7:$R$65536,IN_DTK!L$5,0),""),"")</f>
        <v>0</v>
      </c>
      <c r="M434" s="245">
        <f>IF(ISNA(VLOOKUP($A434,DSSV!$A$7:$R$65536,IN_DTK!M$5,0))=FALSE,IF(M$8&lt;&gt;0,VLOOKUP($A434,DSSV!$A$7:$R$65536,IN_DTK!M$5,0),""),"")</f>
        <v>0</v>
      </c>
      <c r="N434" s="245">
        <f>IF(ISNA(VLOOKUP($A434,DSSV!$A$7:$R$65536,IN_DTK!N$5,0))=FALSE,IF(N$8&lt;&gt;0,VLOOKUP($A434,DSSV!$A$7:$R$65536,IN_DTK!N$5,0),""),"")</f>
        <v>0</v>
      </c>
      <c r="O434" s="245">
        <f>IF(ISNA(VLOOKUP($A434,DSSV!$A$7:$R$65536,IN_DTK!O$5,0))=FALSE,IF(O$8&lt;&gt;0,VLOOKUP($A434,DSSV!$A$7:$R$65536,IN_DTK!O$5,0),""),"")</f>
        <v>0</v>
      </c>
      <c r="P434" s="245">
        <f>IF(ISNA(VLOOKUP($A434,DSSV!$A$7:$R$65536,IN_DTK!P$5,0))=FALSE,IF(P$8&lt;&gt;0,VLOOKUP($A434,DSSV!$A$7:$R$65536,IN_DTK!P$5,0),""),"")</f>
        <v>0</v>
      </c>
      <c r="Q434" s="246">
        <f>IF(ISNA(VLOOKUP($A434,DSSV!$A$7:$R$65536,IN_DTK!Q$5,0))=FALSE,VLOOKUP($A434,DSSV!$A$7:$R$65536,IN_DTK!Q$5,0),"")</f>
        <v>0</v>
      </c>
      <c r="R434" s="237" t="str">
        <f>IF(ISNA(VLOOKUP($A434,DSSV!$A$7:$R$65536,IN_DTK!R$5,0))=FALSE,VLOOKUP($A434,DSSV!$A$7:$R$65536,IN_DTK!R$5,0),"")</f>
        <v>Không</v>
      </c>
      <c r="S434" s="247" t="str">
        <f>IF(ISNA(VLOOKUP($A434,DSSV!$A$7:$R$65536,IN_DTK!S$5,0))=FALSE,VLOOKUP($A434,DSSV!$A$7:$R$65536,IN_DTK!S$5,0),"")</f>
        <v/>
      </c>
    </row>
    <row r="435" spans="1:19" s="213" customFormat="1" ht="20.25" customHeight="1">
      <c r="A435" s="211">
        <v>427</v>
      </c>
      <c r="B435" s="240">
        <f>--SUBTOTAL(2,C$6:C435)</f>
        <v>427</v>
      </c>
      <c r="C435" s="214">
        <f>IF(ISNA(VLOOKUP($A435,DSSV!$A$7:$R$65536,IN_DTK!C$5,0))=FALSE,VLOOKUP($A435,DSSV!$A$7:$R$65536,IN_DTK!C$5,0),"")</f>
        <v>0</v>
      </c>
      <c r="D435" s="243" t="str">
        <f>IF(ISNA(VLOOKUP($A435,DSSV!$A$7:$R$65536,IN_DTK!D$5,0))=FALSE,VLOOKUP($A435,DSSV!$A$7:$R$65536,IN_DTK!D$5,0),"")</f>
        <v/>
      </c>
      <c r="E435" s="244" t="str">
        <f>IF(ISNA(VLOOKUP($A435,DSSV!$A$7:$R$65536,IN_DTK!E$5,0))=FALSE,VLOOKUP($A435,DSSV!$A$7:$R$65536,IN_DTK!E$5,0),"")</f>
        <v/>
      </c>
      <c r="F435" s="249" t="str">
        <f>IF(ISNA(VLOOKUP($A435,DSSV!$A$7:$R$65536,IN_DTK!F$5,0))=FALSE,VLOOKUP($A435,DSSV!$A$7:$R$65536,IN_DTK!F$5,0),"")</f>
        <v/>
      </c>
      <c r="G435" s="249" t="str">
        <f>IF(ISNA(VLOOKUP($A435,DSSV!$A$7:$R$65536,IN_DTK!G$5,0))=FALSE,VLOOKUP($A435,DSSV!$A$7:$R$65536,IN_DTK!G$5,0),"")</f>
        <v/>
      </c>
      <c r="H435" s="245">
        <f>IF(ISNA(VLOOKUP($A435,DSSV!$A$7:$R$65536,IN_DTK!H$5,0))=FALSE,IF(H$8&lt;&gt;0,VLOOKUP($A435,DSSV!$A$7:$R$65536,IN_DTK!H$5,0),""),"")</f>
        <v>0</v>
      </c>
      <c r="I435" s="245">
        <f>IF(ISNA(VLOOKUP($A435,DSSV!$A$7:$R$65536,IN_DTK!I$5,0))=FALSE,IF(I$8&lt;&gt;0,VLOOKUP($A435,DSSV!$A$7:$R$65536,IN_DTK!I$5,0),""),"")</f>
        <v>0</v>
      </c>
      <c r="J435" s="245">
        <f>IF(ISNA(VLOOKUP($A435,DSSV!$A$7:$R$65536,IN_DTK!J$5,0))=FALSE,IF(J$8&lt;&gt;0,VLOOKUP($A435,DSSV!$A$7:$R$65536,IN_DTK!J$5,0),""),"")</f>
        <v>0</v>
      </c>
      <c r="K435" s="245">
        <f>IF(ISNA(VLOOKUP($A435,DSSV!$A$7:$R$65536,IN_DTK!K$5,0))=FALSE,IF(K$8&lt;&gt;0,VLOOKUP($A435,DSSV!$A$7:$R$65536,IN_DTK!K$5,0),""),"")</f>
        <v>0</v>
      </c>
      <c r="L435" s="245">
        <f>IF(ISNA(VLOOKUP($A435,DSSV!$A$7:$R$65536,IN_DTK!L$5,0))=FALSE,IF(L$8&lt;&gt;0,VLOOKUP($A435,DSSV!$A$7:$R$65536,IN_DTK!L$5,0),""),"")</f>
        <v>0</v>
      </c>
      <c r="M435" s="245">
        <f>IF(ISNA(VLOOKUP($A435,DSSV!$A$7:$R$65536,IN_DTK!M$5,0))=FALSE,IF(M$8&lt;&gt;0,VLOOKUP($A435,DSSV!$A$7:$R$65536,IN_DTK!M$5,0),""),"")</f>
        <v>0</v>
      </c>
      <c r="N435" s="245">
        <f>IF(ISNA(VLOOKUP($A435,DSSV!$A$7:$R$65536,IN_DTK!N$5,0))=FALSE,IF(N$8&lt;&gt;0,VLOOKUP($A435,DSSV!$A$7:$R$65536,IN_DTK!N$5,0),""),"")</f>
        <v>0</v>
      </c>
      <c r="O435" s="245">
        <f>IF(ISNA(VLOOKUP($A435,DSSV!$A$7:$R$65536,IN_DTK!O$5,0))=FALSE,IF(O$8&lt;&gt;0,VLOOKUP($A435,DSSV!$A$7:$R$65536,IN_DTK!O$5,0),""),"")</f>
        <v>0</v>
      </c>
      <c r="P435" s="245">
        <f>IF(ISNA(VLOOKUP($A435,DSSV!$A$7:$R$65536,IN_DTK!P$5,0))=FALSE,IF(P$8&lt;&gt;0,VLOOKUP($A435,DSSV!$A$7:$R$65536,IN_DTK!P$5,0),""),"")</f>
        <v>0</v>
      </c>
      <c r="Q435" s="246">
        <f>IF(ISNA(VLOOKUP($A435,DSSV!$A$7:$R$65536,IN_DTK!Q$5,0))=FALSE,VLOOKUP($A435,DSSV!$A$7:$R$65536,IN_DTK!Q$5,0),"")</f>
        <v>0</v>
      </c>
      <c r="R435" s="237" t="str">
        <f>IF(ISNA(VLOOKUP($A435,DSSV!$A$7:$R$65536,IN_DTK!R$5,0))=FALSE,VLOOKUP($A435,DSSV!$A$7:$R$65536,IN_DTK!R$5,0),"")</f>
        <v>Không</v>
      </c>
      <c r="S435" s="247" t="str">
        <f>IF(ISNA(VLOOKUP($A435,DSSV!$A$7:$R$65536,IN_DTK!S$5,0))=FALSE,VLOOKUP($A435,DSSV!$A$7:$R$65536,IN_DTK!S$5,0),"")</f>
        <v/>
      </c>
    </row>
    <row r="436" spans="1:19" s="213" customFormat="1" ht="20.25" customHeight="1">
      <c r="A436" s="211">
        <v>428</v>
      </c>
      <c r="B436" s="240">
        <f>--SUBTOTAL(2,C$6:C436)</f>
        <v>428</v>
      </c>
      <c r="C436" s="214">
        <f>IF(ISNA(VLOOKUP($A436,DSSV!$A$7:$R$65536,IN_DTK!C$5,0))=FALSE,VLOOKUP($A436,DSSV!$A$7:$R$65536,IN_DTK!C$5,0),"")</f>
        <v>0</v>
      </c>
      <c r="D436" s="243" t="str">
        <f>IF(ISNA(VLOOKUP($A436,DSSV!$A$7:$R$65536,IN_DTK!D$5,0))=FALSE,VLOOKUP($A436,DSSV!$A$7:$R$65536,IN_DTK!D$5,0),"")</f>
        <v/>
      </c>
      <c r="E436" s="244" t="str">
        <f>IF(ISNA(VLOOKUP($A436,DSSV!$A$7:$R$65536,IN_DTK!E$5,0))=FALSE,VLOOKUP($A436,DSSV!$A$7:$R$65536,IN_DTK!E$5,0),"")</f>
        <v/>
      </c>
      <c r="F436" s="249" t="str">
        <f>IF(ISNA(VLOOKUP($A436,DSSV!$A$7:$R$65536,IN_DTK!F$5,0))=FALSE,VLOOKUP($A436,DSSV!$A$7:$R$65536,IN_DTK!F$5,0),"")</f>
        <v/>
      </c>
      <c r="G436" s="249" t="str">
        <f>IF(ISNA(VLOOKUP($A436,DSSV!$A$7:$R$65536,IN_DTK!G$5,0))=FALSE,VLOOKUP($A436,DSSV!$A$7:$R$65536,IN_DTK!G$5,0),"")</f>
        <v/>
      </c>
      <c r="H436" s="245">
        <f>IF(ISNA(VLOOKUP($A436,DSSV!$A$7:$R$65536,IN_DTK!H$5,0))=FALSE,IF(H$8&lt;&gt;0,VLOOKUP($A436,DSSV!$A$7:$R$65536,IN_DTK!H$5,0),""),"")</f>
        <v>0</v>
      </c>
      <c r="I436" s="245">
        <f>IF(ISNA(VLOOKUP($A436,DSSV!$A$7:$R$65536,IN_DTK!I$5,0))=FALSE,IF(I$8&lt;&gt;0,VLOOKUP($A436,DSSV!$A$7:$R$65536,IN_DTK!I$5,0),""),"")</f>
        <v>0</v>
      </c>
      <c r="J436" s="245">
        <f>IF(ISNA(VLOOKUP($A436,DSSV!$A$7:$R$65536,IN_DTK!J$5,0))=FALSE,IF(J$8&lt;&gt;0,VLOOKUP($A436,DSSV!$A$7:$R$65536,IN_DTK!J$5,0),""),"")</f>
        <v>0</v>
      </c>
      <c r="K436" s="245">
        <f>IF(ISNA(VLOOKUP($A436,DSSV!$A$7:$R$65536,IN_DTK!K$5,0))=FALSE,IF(K$8&lt;&gt;0,VLOOKUP($A436,DSSV!$A$7:$R$65536,IN_DTK!K$5,0),""),"")</f>
        <v>0</v>
      </c>
      <c r="L436" s="245">
        <f>IF(ISNA(VLOOKUP($A436,DSSV!$A$7:$R$65536,IN_DTK!L$5,0))=FALSE,IF(L$8&lt;&gt;0,VLOOKUP($A436,DSSV!$A$7:$R$65536,IN_DTK!L$5,0),""),"")</f>
        <v>0</v>
      </c>
      <c r="M436" s="245">
        <f>IF(ISNA(VLOOKUP($A436,DSSV!$A$7:$R$65536,IN_DTK!M$5,0))=FALSE,IF(M$8&lt;&gt;0,VLOOKUP($A436,DSSV!$A$7:$R$65536,IN_DTK!M$5,0),""),"")</f>
        <v>0</v>
      </c>
      <c r="N436" s="245">
        <f>IF(ISNA(VLOOKUP($A436,DSSV!$A$7:$R$65536,IN_DTK!N$5,0))=FALSE,IF(N$8&lt;&gt;0,VLOOKUP($A436,DSSV!$A$7:$R$65536,IN_DTK!N$5,0),""),"")</f>
        <v>0</v>
      </c>
      <c r="O436" s="245">
        <f>IF(ISNA(VLOOKUP($A436,DSSV!$A$7:$R$65536,IN_DTK!O$5,0))=FALSE,IF(O$8&lt;&gt;0,VLOOKUP($A436,DSSV!$A$7:$R$65536,IN_DTK!O$5,0),""),"")</f>
        <v>0</v>
      </c>
      <c r="P436" s="245">
        <f>IF(ISNA(VLOOKUP($A436,DSSV!$A$7:$R$65536,IN_DTK!P$5,0))=FALSE,IF(P$8&lt;&gt;0,VLOOKUP($A436,DSSV!$A$7:$R$65536,IN_DTK!P$5,0),""),"")</f>
        <v>0</v>
      </c>
      <c r="Q436" s="246">
        <f>IF(ISNA(VLOOKUP($A436,DSSV!$A$7:$R$65536,IN_DTK!Q$5,0))=FALSE,VLOOKUP($A436,DSSV!$A$7:$R$65536,IN_DTK!Q$5,0),"")</f>
        <v>0</v>
      </c>
      <c r="R436" s="237" t="str">
        <f>IF(ISNA(VLOOKUP($A436,DSSV!$A$7:$R$65536,IN_DTK!R$5,0))=FALSE,VLOOKUP($A436,DSSV!$A$7:$R$65536,IN_DTK!R$5,0),"")</f>
        <v>Không</v>
      </c>
      <c r="S436" s="247" t="str">
        <f>IF(ISNA(VLOOKUP($A436,DSSV!$A$7:$R$65536,IN_DTK!S$5,0))=FALSE,VLOOKUP($A436,DSSV!$A$7:$R$65536,IN_DTK!S$5,0),"")</f>
        <v/>
      </c>
    </row>
    <row r="437" spans="1:19" s="213" customFormat="1" ht="20.25" customHeight="1">
      <c r="A437" s="211">
        <v>429</v>
      </c>
      <c r="B437" s="240">
        <f>--SUBTOTAL(2,C$6:C437)</f>
        <v>429</v>
      </c>
      <c r="C437" s="214">
        <f>IF(ISNA(VLOOKUP($A437,DSSV!$A$7:$R$65536,IN_DTK!C$5,0))=FALSE,VLOOKUP($A437,DSSV!$A$7:$R$65536,IN_DTK!C$5,0),"")</f>
        <v>0</v>
      </c>
      <c r="D437" s="243" t="str">
        <f>IF(ISNA(VLOOKUP($A437,DSSV!$A$7:$R$65536,IN_DTK!D$5,0))=FALSE,VLOOKUP($A437,DSSV!$A$7:$R$65536,IN_DTK!D$5,0),"")</f>
        <v/>
      </c>
      <c r="E437" s="244" t="str">
        <f>IF(ISNA(VLOOKUP($A437,DSSV!$A$7:$R$65536,IN_DTK!E$5,0))=FALSE,VLOOKUP($A437,DSSV!$A$7:$R$65536,IN_DTK!E$5,0),"")</f>
        <v/>
      </c>
      <c r="F437" s="249" t="str">
        <f>IF(ISNA(VLOOKUP($A437,DSSV!$A$7:$R$65536,IN_DTK!F$5,0))=FALSE,VLOOKUP($A437,DSSV!$A$7:$R$65536,IN_DTK!F$5,0),"")</f>
        <v/>
      </c>
      <c r="G437" s="249" t="str">
        <f>IF(ISNA(VLOOKUP($A437,DSSV!$A$7:$R$65536,IN_DTK!G$5,0))=FALSE,VLOOKUP($A437,DSSV!$A$7:$R$65536,IN_DTK!G$5,0),"")</f>
        <v/>
      </c>
      <c r="H437" s="245">
        <f>IF(ISNA(VLOOKUP($A437,DSSV!$A$7:$R$65536,IN_DTK!H$5,0))=FALSE,IF(H$8&lt;&gt;0,VLOOKUP($A437,DSSV!$A$7:$R$65536,IN_DTK!H$5,0),""),"")</f>
        <v>0</v>
      </c>
      <c r="I437" s="245">
        <f>IF(ISNA(VLOOKUP($A437,DSSV!$A$7:$R$65536,IN_DTK!I$5,0))=FALSE,IF(I$8&lt;&gt;0,VLOOKUP($A437,DSSV!$A$7:$R$65536,IN_DTK!I$5,0),""),"")</f>
        <v>0</v>
      </c>
      <c r="J437" s="245">
        <f>IF(ISNA(VLOOKUP($A437,DSSV!$A$7:$R$65536,IN_DTK!J$5,0))=FALSE,IF(J$8&lt;&gt;0,VLOOKUP($A437,DSSV!$A$7:$R$65536,IN_DTK!J$5,0),""),"")</f>
        <v>0</v>
      </c>
      <c r="K437" s="245">
        <f>IF(ISNA(VLOOKUP($A437,DSSV!$A$7:$R$65536,IN_DTK!K$5,0))=FALSE,IF(K$8&lt;&gt;0,VLOOKUP($A437,DSSV!$A$7:$R$65536,IN_DTK!K$5,0),""),"")</f>
        <v>0</v>
      </c>
      <c r="L437" s="245">
        <f>IF(ISNA(VLOOKUP($A437,DSSV!$A$7:$R$65536,IN_DTK!L$5,0))=FALSE,IF(L$8&lt;&gt;0,VLOOKUP($A437,DSSV!$A$7:$R$65536,IN_DTK!L$5,0),""),"")</f>
        <v>0</v>
      </c>
      <c r="M437" s="245">
        <f>IF(ISNA(VLOOKUP($A437,DSSV!$A$7:$R$65536,IN_DTK!M$5,0))=FALSE,IF(M$8&lt;&gt;0,VLOOKUP($A437,DSSV!$A$7:$R$65536,IN_DTK!M$5,0),""),"")</f>
        <v>0</v>
      </c>
      <c r="N437" s="245">
        <f>IF(ISNA(VLOOKUP($A437,DSSV!$A$7:$R$65536,IN_DTK!N$5,0))=FALSE,IF(N$8&lt;&gt;0,VLOOKUP($A437,DSSV!$A$7:$R$65536,IN_DTK!N$5,0),""),"")</f>
        <v>0</v>
      </c>
      <c r="O437" s="245">
        <f>IF(ISNA(VLOOKUP($A437,DSSV!$A$7:$R$65536,IN_DTK!O$5,0))=FALSE,IF(O$8&lt;&gt;0,VLOOKUP($A437,DSSV!$A$7:$R$65536,IN_DTK!O$5,0),""),"")</f>
        <v>0</v>
      </c>
      <c r="P437" s="245">
        <f>IF(ISNA(VLOOKUP($A437,DSSV!$A$7:$R$65536,IN_DTK!P$5,0))=FALSE,IF(P$8&lt;&gt;0,VLOOKUP($A437,DSSV!$A$7:$R$65536,IN_DTK!P$5,0),""),"")</f>
        <v>0</v>
      </c>
      <c r="Q437" s="246">
        <f>IF(ISNA(VLOOKUP($A437,DSSV!$A$7:$R$65536,IN_DTK!Q$5,0))=FALSE,VLOOKUP($A437,DSSV!$A$7:$R$65536,IN_DTK!Q$5,0),"")</f>
        <v>0</v>
      </c>
      <c r="R437" s="237" t="str">
        <f>IF(ISNA(VLOOKUP($A437,DSSV!$A$7:$R$65536,IN_DTK!R$5,0))=FALSE,VLOOKUP($A437,DSSV!$A$7:$R$65536,IN_DTK!R$5,0),"")</f>
        <v>Không</v>
      </c>
      <c r="S437" s="247" t="str">
        <f>IF(ISNA(VLOOKUP($A437,DSSV!$A$7:$R$65536,IN_DTK!S$5,0))=FALSE,VLOOKUP($A437,DSSV!$A$7:$R$65536,IN_DTK!S$5,0),"")</f>
        <v/>
      </c>
    </row>
    <row r="438" spans="1:19" s="213" customFormat="1" ht="20.25" customHeight="1">
      <c r="A438" s="211">
        <v>430</v>
      </c>
      <c r="B438" s="240">
        <f>--SUBTOTAL(2,C$6:C438)</f>
        <v>430</v>
      </c>
      <c r="C438" s="214">
        <f>IF(ISNA(VLOOKUP($A438,DSSV!$A$7:$R$65536,IN_DTK!C$5,0))=FALSE,VLOOKUP($A438,DSSV!$A$7:$R$65536,IN_DTK!C$5,0),"")</f>
        <v>0</v>
      </c>
      <c r="D438" s="243" t="str">
        <f>IF(ISNA(VLOOKUP($A438,DSSV!$A$7:$R$65536,IN_DTK!D$5,0))=FALSE,VLOOKUP($A438,DSSV!$A$7:$R$65536,IN_DTK!D$5,0),"")</f>
        <v/>
      </c>
      <c r="E438" s="244" t="str">
        <f>IF(ISNA(VLOOKUP($A438,DSSV!$A$7:$R$65536,IN_DTK!E$5,0))=FALSE,VLOOKUP($A438,DSSV!$A$7:$R$65536,IN_DTK!E$5,0),"")</f>
        <v/>
      </c>
      <c r="F438" s="249" t="str">
        <f>IF(ISNA(VLOOKUP($A438,DSSV!$A$7:$R$65536,IN_DTK!F$5,0))=FALSE,VLOOKUP($A438,DSSV!$A$7:$R$65536,IN_DTK!F$5,0),"")</f>
        <v/>
      </c>
      <c r="G438" s="249" t="str">
        <f>IF(ISNA(VLOOKUP($A438,DSSV!$A$7:$R$65536,IN_DTK!G$5,0))=FALSE,VLOOKUP($A438,DSSV!$A$7:$R$65536,IN_DTK!G$5,0),"")</f>
        <v/>
      </c>
      <c r="H438" s="245">
        <f>IF(ISNA(VLOOKUP($A438,DSSV!$A$7:$R$65536,IN_DTK!H$5,0))=FALSE,IF(H$8&lt;&gt;0,VLOOKUP($A438,DSSV!$A$7:$R$65536,IN_DTK!H$5,0),""),"")</f>
        <v>0</v>
      </c>
      <c r="I438" s="245">
        <f>IF(ISNA(VLOOKUP($A438,DSSV!$A$7:$R$65536,IN_DTK!I$5,0))=FALSE,IF(I$8&lt;&gt;0,VLOOKUP($A438,DSSV!$A$7:$R$65536,IN_DTK!I$5,0),""),"")</f>
        <v>0</v>
      </c>
      <c r="J438" s="245">
        <f>IF(ISNA(VLOOKUP($A438,DSSV!$A$7:$R$65536,IN_DTK!J$5,0))=FALSE,IF(J$8&lt;&gt;0,VLOOKUP($A438,DSSV!$A$7:$R$65536,IN_DTK!J$5,0),""),"")</f>
        <v>0</v>
      </c>
      <c r="K438" s="245">
        <f>IF(ISNA(VLOOKUP($A438,DSSV!$A$7:$R$65536,IN_DTK!K$5,0))=FALSE,IF(K$8&lt;&gt;0,VLOOKUP($A438,DSSV!$A$7:$R$65536,IN_DTK!K$5,0),""),"")</f>
        <v>0</v>
      </c>
      <c r="L438" s="245">
        <f>IF(ISNA(VLOOKUP($A438,DSSV!$A$7:$R$65536,IN_DTK!L$5,0))=FALSE,IF(L$8&lt;&gt;0,VLOOKUP($A438,DSSV!$A$7:$R$65536,IN_DTK!L$5,0),""),"")</f>
        <v>0</v>
      </c>
      <c r="M438" s="245">
        <f>IF(ISNA(VLOOKUP($A438,DSSV!$A$7:$R$65536,IN_DTK!M$5,0))=FALSE,IF(M$8&lt;&gt;0,VLOOKUP($A438,DSSV!$A$7:$R$65536,IN_DTK!M$5,0),""),"")</f>
        <v>0</v>
      </c>
      <c r="N438" s="245">
        <f>IF(ISNA(VLOOKUP($A438,DSSV!$A$7:$R$65536,IN_DTK!N$5,0))=FALSE,IF(N$8&lt;&gt;0,VLOOKUP($A438,DSSV!$A$7:$R$65536,IN_DTK!N$5,0),""),"")</f>
        <v>0</v>
      </c>
      <c r="O438" s="245">
        <f>IF(ISNA(VLOOKUP($A438,DSSV!$A$7:$R$65536,IN_DTK!O$5,0))=FALSE,IF(O$8&lt;&gt;0,VLOOKUP($A438,DSSV!$A$7:$R$65536,IN_DTK!O$5,0),""),"")</f>
        <v>0</v>
      </c>
      <c r="P438" s="245">
        <f>IF(ISNA(VLOOKUP($A438,DSSV!$A$7:$R$65536,IN_DTK!P$5,0))=FALSE,IF(P$8&lt;&gt;0,VLOOKUP($A438,DSSV!$A$7:$R$65536,IN_DTK!P$5,0),""),"")</f>
        <v>0</v>
      </c>
      <c r="Q438" s="246">
        <f>IF(ISNA(VLOOKUP($A438,DSSV!$A$7:$R$65536,IN_DTK!Q$5,0))=FALSE,VLOOKUP($A438,DSSV!$A$7:$R$65536,IN_DTK!Q$5,0),"")</f>
        <v>0</v>
      </c>
      <c r="R438" s="237" t="str">
        <f>IF(ISNA(VLOOKUP($A438,DSSV!$A$7:$R$65536,IN_DTK!R$5,0))=FALSE,VLOOKUP($A438,DSSV!$A$7:$R$65536,IN_DTK!R$5,0),"")</f>
        <v>Không</v>
      </c>
      <c r="S438" s="247" t="str">
        <f>IF(ISNA(VLOOKUP($A438,DSSV!$A$7:$R$65536,IN_DTK!S$5,0))=FALSE,VLOOKUP($A438,DSSV!$A$7:$R$65536,IN_DTK!S$5,0),"")</f>
        <v/>
      </c>
    </row>
    <row r="439" spans="1:19" s="213" customFormat="1" ht="20.25" customHeight="1">
      <c r="A439" s="211">
        <v>431</v>
      </c>
      <c r="B439" s="240">
        <f>--SUBTOTAL(2,C$6:C439)</f>
        <v>431</v>
      </c>
      <c r="C439" s="214">
        <f>IF(ISNA(VLOOKUP($A439,DSSV!$A$7:$R$65536,IN_DTK!C$5,0))=FALSE,VLOOKUP($A439,DSSV!$A$7:$R$65536,IN_DTK!C$5,0),"")</f>
        <v>0</v>
      </c>
      <c r="D439" s="243" t="str">
        <f>IF(ISNA(VLOOKUP($A439,DSSV!$A$7:$R$65536,IN_DTK!D$5,0))=FALSE,VLOOKUP($A439,DSSV!$A$7:$R$65536,IN_DTK!D$5,0),"")</f>
        <v/>
      </c>
      <c r="E439" s="244" t="str">
        <f>IF(ISNA(VLOOKUP($A439,DSSV!$A$7:$R$65536,IN_DTK!E$5,0))=FALSE,VLOOKUP($A439,DSSV!$A$7:$R$65536,IN_DTK!E$5,0),"")</f>
        <v/>
      </c>
      <c r="F439" s="249" t="str">
        <f>IF(ISNA(VLOOKUP($A439,DSSV!$A$7:$R$65536,IN_DTK!F$5,0))=FALSE,VLOOKUP($A439,DSSV!$A$7:$R$65536,IN_DTK!F$5,0),"")</f>
        <v/>
      </c>
      <c r="G439" s="249" t="str">
        <f>IF(ISNA(VLOOKUP($A439,DSSV!$A$7:$R$65536,IN_DTK!G$5,0))=FALSE,VLOOKUP($A439,DSSV!$A$7:$R$65536,IN_DTK!G$5,0),"")</f>
        <v/>
      </c>
      <c r="H439" s="245">
        <f>IF(ISNA(VLOOKUP($A439,DSSV!$A$7:$R$65536,IN_DTK!H$5,0))=FALSE,IF(H$8&lt;&gt;0,VLOOKUP($A439,DSSV!$A$7:$R$65536,IN_DTK!H$5,0),""),"")</f>
        <v>0</v>
      </c>
      <c r="I439" s="245">
        <f>IF(ISNA(VLOOKUP($A439,DSSV!$A$7:$R$65536,IN_DTK!I$5,0))=FALSE,IF(I$8&lt;&gt;0,VLOOKUP($A439,DSSV!$A$7:$R$65536,IN_DTK!I$5,0),""),"")</f>
        <v>0</v>
      </c>
      <c r="J439" s="245">
        <f>IF(ISNA(VLOOKUP($A439,DSSV!$A$7:$R$65536,IN_DTK!J$5,0))=FALSE,IF(J$8&lt;&gt;0,VLOOKUP($A439,DSSV!$A$7:$R$65536,IN_DTK!J$5,0),""),"")</f>
        <v>0</v>
      </c>
      <c r="K439" s="245">
        <f>IF(ISNA(VLOOKUP($A439,DSSV!$A$7:$R$65536,IN_DTK!K$5,0))=FALSE,IF(K$8&lt;&gt;0,VLOOKUP($A439,DSSV!$A$7:$R$65536,IN_DTK!K$5,0),""),"")</f>
        <v>0</v>
      </c>
      <c r="L439" s="245">
        <f>IF(ISNA(VLOOKUP($A439,DSSV!$A$7:$R$65536,IN_DTK!L$5,0))=FALSE,IF(L$8&lt;&gt;0,VLOOKUP($A439,DSSV!$A$7:$R$65536,IN_DTK!L$5,0),""),"")</f>
        <v>0</v>
      </c>
      <c r="M439" s="245">
        <f>IF(ISNA(VLOOKUP($A439,DSSV!$A$7:$R$65536,IN_DTK!M$5,0))=FALSE,IF(M$8&lt;&gt;0,VLOOKUP($A439,DSSV!$A$7:$R$65536,IN_DTK!M$5,0),""),"")</f>
        <v>0</v>
      </c>
      <c r="N439" s="245">
        <f>IF(ISNA(VLOOKUP($A439,DSSV!$A$7:$R$65536,IN_DTK!N$5,0))=FALSE,IF(N$8&lt;&gt;0,VLOOKUP($A439,DSSV!$A$7:$R$65536,IN_DTK!N$5,0),""),"")</f>
        <v>0</v>
      </c>
      <c r="O439" s="245">
        <f>IF(ISNA(VLOOKUP($A439,DSSV!$A$7:$R$65536,IN_DTK!O$5,0))=FALSE,IF(O$8&lt;&gt;0,VLOOKUP($A439,DSSV!$A$7:$R$65536,IN_DTK!O$5,0),""),"")</f>
        <v>0</v>
      </c>
      <c r="P439" s="245">
        <f>IF(ISNA(VLOOKUP($A439,DSSV!$A$7:$R$65536,IN_DTK!P$5,0))=FALSE,IF(P$8&lt;&gt;0,VLOOKUP($A439,DSSV!$A$7:$R$65536,IN_DTK!P$5,0),""),"")</f>
        <v>0</v>
      </c>
      <c r="Q439" s="246">
        <f>IF(ISNA(VLOOKUP($A439,DSSV!$A$7:$R$65536,IN_DTK!Q$5,0))=FALSE,VLOOKUP($A439,DSSV!$A$7:$R$65536,IN_DTK!Q$5,0),"")</f>
        <v>0</v>
      </c>
      <c r="R439" s="237" t="str">
        <f>IF(ISNA(VLOOKUP($A439,DSSV!$A$7:$R$65536,IN_DTK!R$5,0))=FALSE,VLOOKUP($A439,DSSV!$A$7:$R$65536,IN_DTK!R$5,0),"")</f>
        <v>Không</v>
      </c>
      <c r="S439" s="247" t="str">
        <f>IF(ISNA(VLOOKUP($A439,DSSV!$A$7:$R$65536,IN_DTK!S$5,0))=FALSE,VLOOKUP($A439,DSSV!$A$7:$R$65536,IN_DTK!S$5,0),"")</f>
        <v/>
      </c>
    </row>
    <row r="440" spans="1:19" s="213" customFormat="1" ht="20.25" customHeight="1">
      <c r="A440" s="211">
        <v>432</v>
      </c>
      <c r="B440" s="240">
        <f>--SUBTOTAL(2,C$6:C440)</f>
        <v>432</v>
      </c>
      <c r="C440" s="214">
        <f>IF(ISNA(VLOOKUP($A440,DSSV!$A$7:$R$65536,IN_DTK!C$5,0))=FALSE,VLOOKUP($A440,DSSV!$A$7:$R$65536,IN_DTK!C$5,0),"")</f>
        <v>0</v>
      </c>
      <c r="D440" s="243" t="str">
        <f>IF(ISNA(VLOOKUP($A440,DSSV!$A$7:$R$65536,IN_DTK!D$5,0))=FALSE,VLOOKUP($A440,DSSV!$A$7:$R$65536,IN_DTK!D$5,0),"")</f>
        <v/>
      </c>
      <c r="E440" s="244" t="str">
        <f>IF(ISNA(VLOOKUP($A440,DSSV!$A$7:$R$65536,IN_DTK!E$5,0))=FALSE,VLOOKUP($A440,DSSV!$A$7:$R$65536,IN_DTK!E$5,0),"")</f>
        <v/>
      </c>
      <c r="F440" s="249" t="str">
        <f>IF(ISNA(VLOOKUP($A440,DSSV!$A$7:$R$65536,IN_DTK!F$5,0))=FALSE,VLOOKUP($A440,DSSV!$A$7:$R$65536,IN_DTK!F$5,0),"")</f>
        <v/>
      </c>
      <c r="G440" s="249" t="str">
        <f>IF(ISNA(VLOOKUP($A440,DSSV!$A$7:$R$65536,IN_DTK!G$5,0))=FALSE,VLOOKUP($A440,DSSV!$A$7:$R$65536,IN_DTK!G$5,0),"")</f>
        <v/>
      </c>
      <c r="H440" s="245">
        <f>IF(ISNA(VLOOKUP($A440,DSSV!$A$7:$R$65536,IN_DTK!H$5,0))=FALSE,IF(H$8&lt;&gt;0,VLOOKUP($A440,DSSV!$A$7:$R$65536,IN_DTK!H$5,0),""),"")</f>
        <v>0</v>
      </c>
      <c r="I440" s="245">
        <f>IF(ISNA(VLOOKUP($A440,DSSV!$A$7:$R$65536,IN_DTK!I$5,0))=FALSE,IF(I$8&lt;&gt;0,VLOOKUP($A440,DSSV!$A$7:$R$65536,IN_DTK!I$5,0),""),"")</f>
        <v>0</v>
      </c>
      <c r="J440" s="245">
        <f>IF(ISNA(VLOOKUP($A440,DSSV!$A$7:$R$65536,IN_DTK!J$5,0))=FALSE,IF(J$8&lt;&gt;0,VLOOKUP($A440,DSSV!$A$7:$R$65536,IN_DTK!J$5,0),""),"")</f>
        <v>0</v>
      </c>
      <c r="K440" s="245">
        <f>IF(ISNA(VLOOKUP($A440,DSSV!$A$7:$R$65536,IN_DTK!K$5,0))=FALSE,IF(K$8&lt;&gt;0,VLOOKUP($A440,DSSV!$A$7:$R$65536,IN_DTK!K$5,0),""),"")</f>
        <v>0</v>
      </c>
      <c r="L440" s="245">
        <f>IF(ISNA(VLOOKUP($A440,DSSV!$A$7:$R$65536,IN_DTK!L$5,0))=FALSE,IF(L$8&lt;&gt;0,VLOOKUP($A440,DSSV!$A$7:$R$65536,IN_DTK!L$5,0),""),"")</f>
        <v>0</v>
      </c>
      <c r="M440" s="245">
        <f>IF(ISNA(VLOOKUP($A440,DSSV!$A$7:$R$65536,IN_DTK!M$5,0))=FALSE,IF(M$8&lt;&gt;0,VLOOKUP($A440,DSSV!$A$7:$R$65536,IN_DTK!M$5,0),""),"")</f>
        <v>0</v>
      </c>
      <c r="N440" s="245">
        <f>IF(ISNA(VLOOKUP($A440,DSSV!$A$7:$R$65536,IN_DTK!N$5,0))=FALSE,IF(N$8&lt;&gt;0,VLOOKUP($A440,DSSV!$A$7:$R$65536,IN_DTK!N$5,0),""),"")</f>
        <v>0</v>
      </c>
      <c r="O440" s="245">
        <f>IF(ISNA(VLOOKUP($A440,DSSV!$A$7:$R$65536,IN_DTK!O$5,0))=FALSE,IF(O$8&lt;&gt;0,VLOOKUP($A440,DSSV!$A$7:$R$65536,IN_DTK!O$5,0),""),"")</f>
        <v>0</v>
      </c>
      <c r="P440" s="245">
        <f>IF(ISNA(VLOOKUP($A440,DSSV!$A$7:$R$65536,IN_DTK!P$5,0))=FALSE,IF(P$8&lt;&gt;0,VLOOKUP($A440,DSSV!$A$7:$R$65536,IN_DTK!P$5,0),""),"")</f>
        <v>0</v>
      </c>
      <c r="Q440" s="246">
        <f>IF(ISNA(VLOOKUP($A440,DSSV!$A$7:$R$65536,IN_DTK!Q$5,0))=FALSE,VLOOKUP($A440,DSSV!$A$7:$R$65536,IN_DTK!Q$5,0),"")</f>
        <v>0</v>
      </c>
      <c r="R440" s="237" t="str">
        <f>IF(ISNA(VLOOKUP($A440,DSSV!$A$7:$R$65536,IN_DTK!R$5,0))=FALSE,VLOOKUP($A440,DSSV!$A$7:$R$65536,IN_DTK!R$5,0),"")</f>
        <v>Không</v>
      </c>
      <c r="S440" s="247" t="str">
        <f>IF(ISNA(VLOOKUP($A440,DSSV!$A$7:$R$65536,IN_DTK!S$5,0))=FALSE,VLOOKUP($A440,DSSV!$A$7:$R$65536,IN_DTK!S$5,0),"")</f>
        <v/>
      </c>
    </row>
    <row r="441" spans="1:19" s="213" customFormat="1" ht="20.25" customHeight="1">
      <c r="A441" s="211">
        <v>433</v>
      </c>
      <c r="B441" s="240">
        <f>--SUBTOTAL(2,C$6:C441)</f>
        <v>433</v>
      </c>
      <c r="C441" s="214">
        <f>IF(ISNA(VLOOKUP($A441,DSSV!$A$7:$R$65536,IN_DTK!C$5,0))=FALSE,VLOOKUP($A441,DSSV!$A$7:$R$65536,IN_DTK!C$5,0),"")</f>
        <v>0</v>
      </c>
      <c r="D441" s="243" t="str">
        <f>IF(ISNA(VLOOKUP($A441,DSSV!$A$7:$R$65536,IN_DTK!D$5,0))=FALSE,VLOOKUP($A441,DSSV!$A$7:$R$65536,IN_DTK!D$5,0),"")</f>
        <v/>
      </c>
      <c r="E441" s="244" t="str">
        <f>IF(ISNA(VLOOKUP($A441,DSSV!$A$7:$R$65536,IN_DTK!E$5,0))=FALSE,VLOOKUP($A441,DSSV!$A$7:$R$65536,IN_DTK!E$5,0),"")</f>
        <v/>
      </c>
      <c r="F441" s="249" t="str">
        <f>IF(ISNA(VLOOKUP($A441,DSSV!$A$7:$R$65536,IN_DTK!F$5,0))=FALSE,VLOOKUP($A441,DSSV!$A$7:$R$65536,IN_DTK!F$5,0),"")</f>
        <v/>
      </c>
      <c r="G441" s="249" t="str">
        <f>IF(ISNA(VLOOKUP($A441,DSSV!$A$7:$R$65536,IN_DTK!G$5,0))=FALSE,VLOOKUP($A441,DSSV!$A$7:$R$65536,IN_DTK!G$5,0),"")</f>
        <v/>
      </c>
      <c r="H441" s="245">
        <f>IF(ISNA(VLOOKUP($A441,DSSV!$A$7:$R$65536,IN_DTK!H$5,0))=FALSE,IF(H$8&lt;&gt;0,VLOOKUP($A441,DSSV!$A$7:$R$65536,IN_DTK!H$5,0),""),"")</f>
        <v>0</v>
      </c>
      <c r="I441" s="245">
        <f>IF(ISNA(VLOOKUP($A441,DSSV!$A$7:$R$65536,IN_DTK!I$5,0))=FALSE,IF(I$8&lt;&gt;0,VLOOKUP($A441,DSSV!$A$7:$R$65536,IN_DTK!I$5,0),""),"")</f>
        <v>0</v>
      </c>
      <c r="J441" s="245">
        <f>IF(ISNA(VLOOKUP($A441,DSSV!$A$7:$R$65536,IN_DTK!J$5,0))=FALSE,IF(J$8&lt;&gt;0,VLOOKUP($A441,DSSV!$A$7:$R$65536,IN_DTK!J$5,0),""),"")</f>
        <v>0</v>
      </c>
      <c r="K441" s="245">
        <f>IF(ISNA(VLOOKUP($A441,DSSV!$A$7:$R$65536,IN_DTK!K$5,0))=FALSE,IF(K$8&lt;&gt;0,VLOOKUP($A441,DSSV!$A$7:$R$65536,IN_DTK!K$5,0),""),"")</f>
        <v>0</v>
      </c>
      <c r="L441" s="245">
        <f>IF(ISNA(VLOOKUP($A441,DSSV!$A$7:$R$65536,IN_DTK!L$5,0))=FALSE,IF(L$8&lt;&gt;0,VLOOKUP($A441,DSSV!$A$7:$R$65536,IN_DTK!L$5,0),""),"")</f>
        <v>0</v>
      </c>
      <c r="M441" s="245">
        <f>IF(ISNA(VLOOKUP($A441,DSSV!$A$7:$R$65536,IN_DTK!M$5,0))=FALSE,IF(M$8&lt;&gt;0,VLOOKUP($A441,DSSV!$A$7:$R$65536,IN_DTK!M$5,0),""),"")</f>
        <v>0</v>
      </c>
      <c r="N441" s="245">
        <f>IF(ISNA(VLOOKUP($A441,DSSV!$A$7:$R$65536,IN_DTK!N$5,0))=FALSE,IF(N$8&lt;&gt;0,VLOOKUP($A441,DSSV!$A$7:$R$65536,IN_DTK!N$5,0),""),"")</f>
        <v>0</v>
      </c>
      <c r="O441" s="245">
        <f>IF(ISNA(VLOOKUP($A441,DSSV!$A$7:$R$65536,IN_DTK!O$5,0))=FALSE,IF(O$8&lt;&gt;0,VLOOKUP($A441,DSSV!$A$7:$R$65536,IN_DTK!O$5,0),""),"")</f>
        <v>0</v>
      </c>
      <c r="P441" s="245">
        <f>IF(ISNA(VLOOKUP($A441,DSSV!$A$7:$R$65536,IN_DTK!P$5,0))=FALSE,IF(P$8&lt;&gt;0,VLOOKUP($A441,DSSV!$A$7:$R$65536,IN_DTK!P$5,0),""),"")</f>
        <v>0</v>
      </c>
      <c r="Q441" s="246">
        <f>IF(ISNA(VLOOKUP($A441,DSSV!$A$7:$R$65536,IN_DTK!Q$5,0))=FALSE,VLOOKUP($A441,DSSV!$A$7:$R$65536,IN_DTK!Q$5,0),"")</f>
        <v>0</v>
      </c>
      <c r="R441" s="237" t="str">
        <f>IF(ISNA(VLOOKUP($A441,DSSV!$A$7:$R$65536,IN_DTK!R$5,0))=FALSE,VLOOKUP($A441,DSSV!$A$7:$R$65536,IN_DTK!R$5,0),"")</f>
        <v>Không</v>
      </c>
      <c r="S441" s="247" t="str">
        <f>IF(ISNA(VLOOKUP($A441,DSSV!$A$7:$R$65536,IN_DTK!S$5,0))=FALSE,VLOOKUP($A441,DSSV!$A$7:$R$65536,IN_DTK!S$5,0),"")</f>
        <v/>
      </c>
    </row>
    <row r="442" spans="1:19" s="213" customFormat="1" ht="20.25" customHeight="1">
      <c r="A442" s="211">
        <v>434</v>
      </c>
      <c r="B442" s="240">
        <f>--SUBTOTAL(2,C$6:C442)</f>
        <v>434</v>
      </c>
      <c r="C442" s="214">
        <f>IF(ISNA(VLOOKUP($A442,DSSV!$A$7:$R$65536,IN_DTK!C$5,0))=FALSE,VLOOKUP($A442,DSSV!$A$7:$R$65536,IN_DTK!C$5,0),"")</f>
        <v>0</v>
      </c>
      <c r="D442" s="243" t="str">
        <f>IF(ISNA(VLOOKUP($A442,DSSV!$A$7:$R$65536,IN_DTK!D$5,0))=FALSE,VLOOKUP($A442,DSSV!$A$7:$R$65536,IN_DTK!D$5,0),"")</f>
        <v/>
      </c>
      <c r="E442" s="244" t="str">
        <f>IF(ISNA(VLOOKUP($A442,DSSV!$A$7:$R$65536,IN_DTK!E$5,0))=FALSE,VLOOKUP($A442,DSSV!$A$7:$R$65536,IN_DTK!E$5,0),"")</f>
        <v/>
      </c>
      <c r="F442" s="249" t="str">
        <f>IF(ISNA(VLOOKUP($A442,DSSV!$A$7:$R$65536,IN_DTK!F$5,0))=FALSE,VLOOKUP($A442,DSSV!$A$7:$R$65536,IN_DTK!F$5,0),"")</f>
        <v/>
      </c>
      <c r="G442" s="249" t="str">
        <f>IF(ISNA(VLOOKUP($A442,DSSV!$A$7:$R$65536,IN_DTK!G$5,0))=FALSE,VLOOKUP($A442,DSSV!$A$7:$R$65536,IN_DTK!G$5,0),"")</f>
        <v/>
      </c>
      <c r="H442" s="245">
        <f>IF(ISNA(VLOOKUP($A442,DSSV!$A$7:$R$65536,IN_DTK!H$5,0))=FALSE,IF(H$8&lt;&gt;0,VLOOKUP($A442,DSSV!$A$7:$R$65536,IN_DTK!H$5,0),""),"")</f>
        <v>0</v>
      </c>
      <c r="I442" s="245">
        <f>IF(ISNA(VLOOKUP($A442,DSSV!$A$7:$R$65536,IN_DTK!I$5,0))=FALSE,IF(I$8&lt;&gt;0,VLOOKUP($A442,DSSV!$A$7:$R$65536,IN_DTK!I$5,0),""),"")</f>
        <v>0</v>
      </c>
      <c r="J442" s="245">
        <f>IF(ISNA(VLOOKUP($A442,DSSV!$A$7:$R$65536,IN_DTK!J$5,0))=FALSE,IF(J$8&lt;&gt;0,VLOOKUP($A442,DSSV!$A$7:$R$65536,IN_DTK!J$5,0),""),"")</f>
        <v>0</v>
      </c>
      <c r="K442" s="245">
        <f>IF(ISNA(VLOOKUP($A442,DSSV!$A$7:$R$65536,IN_DTK!K$5,0))=FALSE,IF(K$8&lt;&gt;0,VLOOKUP($A442,DSSV!$A$7:$R$65536,IN_DTK!K$5,0),""),"")</f>
        <v>0</v>
      </c>
      <c r="L442" s="245">
        <f>IF(ISNA(VLOOKUP($A442,DSSV!$A$7:$R$65536,IN_DTK!L$5,0))=FALSE,IF(L$8&lt;&gt;0,VLOOKUP($A442,DSSV!$A$7:$R$65536,IN_DTK!L$5,0),""),"")</f>
        <v>0</v>
      </c>
      <c r="M442" s="245">
        <f>IF(ISNA(VLOOKUP($A442,DSSV!$A$7:$R$65536,IN_DTK!M$5,0))=FALSE,IF(M$8&lt;&gt;0,VLOOKUP($A442,DSSV!$A$7:$R$65536,IN_DTK!M$5,0),""),"")</f>
        <v>0</v>
      </c>
      <c r="N442" s="245">
        <f>IF(ISNA(VLOOKUP($A442,DSSV!$A$7:$R$65536,IN_DTK!N$5,0))=FALSE,IF(N$8&lt;&gt;0,VLOOKUP($A442,DSSV!$A$7:$R$65536,IN_DTK!N$5,0),""),"")</f>
        <v>0</v>
      </c>
      <c r="O442" s="245">
        <f>IF(ISNA(VLOOKUP($A442,DSSV!$A$7:$R$65536,IN_DTK!O$5,0))=FALSE,IF(O$8&lt;&gt;0,VLOOKUP($A442,DSSV!$A$7:$R$65536,IN_DTK!O$5,0),""),"")</f>
        <v>0</v>
      </c>
      <c r="P442" s="245">
        <f>IF(ISNA(VLOOKUP($A442,DSSV!$A$7:$R$65536,IN_DTK!P$5,0))=FALSE,IF(P$8&lt;&gt;0,VLOOKUP($A442,DSSV!$A$7:$R$65536,IN_DTK!P$5,0),""),"")</f>
        <v>0</v>
      </c>
      <c r="Q442" s="246">
        <f>IF(ISNA(VLOOKUP($A442,DSSV!$A$7:$R$65536,IN_DTK!Q$5,0))=FALSE,VLOOKUP($A442,DSSV!$A$7:$R$65536,IN_DTK!Q$5,0),"")</f>
        <v>0</v>
      </c>
      <c r="R442" s="237" t="str">
        <f>IF(ISNA(VLOOKUP($A442,DSSV!$A$7:$R$65536,IN_DTK!R$5,0))=FALSE,VLOOKUP($A442,DSSV!$A$7:$R$65536,IN_DTK!R$5,0),"")</f>
        <v>Không</v>
      </c>
      <c r="S442" s="247" t="str">
        <f>IF(ISNA(VLOOKUP($A442,DSSV!$A$7:$R$65536,IN_DTK!S$5,0))=FALSE,VLOOKUP($A442,DSSV!$A$7:$R$65536,IN_DTK!S$5,0),"")</f>
        <v/>
      </c>
    </row>
    <row r="443" spans="1:19" s="213" customFormat="1" ht="20.25" customHeight="1">
      <c r="A443" s="211">
        <v>435</v>
      </c>
      <c r="B443" s="240">
        <f>--SUBTOTAL(2,C$6:C443)</f>
        <v>435</v>
      </c>
      <c r="C443" s="214">
        <f>IF(ISNA(VLOOKUP($A443,DSSV!$A$7:$R$65536,IN_DTK!C$5,0))=FALSE,VLOOKUP($A443,DSSV!$A$7:$R$65536,IN_DTK!C$5,0),"")</f>
        <v>0</v>
      </c>
      <c r="D443" s="243" t="str">
        <f>IF(ISNA(VLOOKUP($A443,DSSV!$A$7:$R$65536,IN_DTK!D$5,0))=FALSE,VLOOKUP($A443,DSSV!$A$7:$R$65536,IN_DTK!D$5,0),"")</f>
        <v/>
      </c>
      <c r="E443" s="244" t="str">
        <f>IF(ISNA(VLOOKUP($A443,DSSV!$A$7:$R$65536,IN_DTK!E$5,0))=FALSE,VLOOKUP($A443,DSSV!$A$7:$R$65536,IN_DTK!E$5,0),"")</f>
        <v/>
      </c>
      <c r="F443" s="249" t="str">
        <f>IF(ISNA(VLOOKUP($A443,DSSV!$A$7:$R$65536,IN_DTK!F$5,0))=FALSE,VLOOKUP($A443,DSSV!$A$7:$R$65536,IN_DTK!F$5,0),"")</f>
        <v/>
      </c>
      <c r="G443" s="249" t="str">
        <f>IF(ISNA(VLOOKUP($A443,DSSV!$A$7:$R$65536,IN_DTK!G$5,0))=FALSE,VLOOKUP($A443,DSSV!$A$7:$R$65536,IN_DTK!G$5,0),"")</f>
        <v/>
      </c>
      <c r="H443" s="245">
        <f>IF(ISNA(VLOOKUP($A443,DSSV!$A$7:$R$65536,IN_DTK!H$5,0))=FALSE,IF(H$8&lt;&gt;0,VLOOKUP($A443,DSSV!$A$7:$R$65536,IN_DTK!H$5,0),""),"")</f>
        <v>0</v>
      </c>
      <c r="I443" s="245">
        <f>IF(ISNA(VLOOKUP($A443,DSSV!$A$7:$R$65536,IN_DTK!I$5,0))=FALSE,IF(I$8&lt;&gt;0,VLOOKUP($A443,DSSV!$A$7:$R$65536,IN_DTK!I$5,0),""),"")</f>
        <v>0</v>
      </c>
      <c r="J443" s="245">
        <f>IF(ISNA(VLOOKUP($A443,DSSV!$A$7:$R$65536,IN_DTK!J$5,0))=FALSE,IF(J$8&lt;&gt;0,VLOOKUP($A443,DSSV!$A$7:$R$65536,IN_DTK!J$5,0),""),"")</f>
        <v>0</v>
      </c>
      <c r="K443" s="245">
        <f>IF(ISNA(VLOOKUP($A443,DSSV!$A$7:$R$65536,IN_DTK!K$5,0))=FALSE,IF(K$8&lt;&gt;0,VLOOKUP($A443,DSSV!$A$7:$R$65536,IN_DTK!K$5,0),""),"")</f>
        <v>0</v>
      </c>
      <c r="L443" s="245">
        <f>IF(ISNA(VLOOKUP($A443,DSSV!$A$7:$R$65536,IN_DTK!L$5,0))=FALSE,IF(L$8&lt;&gt;0,VLOOKUP($A443,DSSV!$A$7:$R$65536,IN_DTK!L$5,0),""),"")</f>
        <v>0</v>
      </c>
      <c r="M443" s="245">
        <f>IF(ISNA(VLOOKUP($A443,DSSV!$A$7:$R$65536,IN_DTK!M$5,0))=FALSE,IF(M$8&lt;&gt;0,VLOOKUP($A443,DSSV!$A$7:$R$65536,IN_DTK!M$5,0),""),"")</f>
        <v>0</v>
      </c>
      <c r="N443" s="245">
        <f>IF(ISNA(VLOOKUP($A443,DSSV!$A$7:$R$65536,IN_DTK!N$5,0))=FALSE,IF(N$8&lt;&gt;0,VLOOKUP($A443,DSSV!$A$7:$R$65536,IN_DTK!N$5,0),""),"")</f>
        <v>0</v>
      </c>
      <c r="O443" s="245">
        <f>IF(ISNA(VLOOKUP($A443,DSSV!$A$7:$R$65536,IN_DTK!O$5,0))=FALSE,IF(O$8&lt;&gt;0,VLOOKUP($A443,DSSV!$A$7:$R$65536,IN_DTK!O$5,0),""),"")</f>
        <v>0</v>
      </c>
      <c r="P443" s="245">
        <f>IF(ISNA(VLOOKUP($A443,DSSV!$A$7:$R$65536,IN_DTK!P$5,0))=FALSE,IF(P$8&lt;&gt;0,VLOOKUP($A443,DSSV!$A$7:$R$65536,IN_DTK!P$5,0),""),"")</f>
        <v>0</v>
      </c>
      <c r="Q443" s="246">
        <f>IF(ISNA(VLOOKUP($A443,DSSV!$A$7:$R$65536,IN_DTK!Q$5,0))=FALSE,VLOOKUP($A443,DSSV!$A$7:$R$65536,IN_DTK!Q$5,0),"")</f>
        <v>0</v>
      </c>
      <c r="R443" s="237" t="str">
        <f>IF(ISNA(VLOOKUP($A443,DSSV!$A$7:$R$65536,IN_DTK!R$5,0))=FALSE,VLOOKUP($A443,DSSV!$A$7:$R$65536,IN_DTK!R$5,0),"")</f>
        <v>Không</v>
      </c>
      <c r="S443" s="247" t="str">
        <f>IF(ISNA(VLOOKUP($A443,DSSV!$A$7:$R$65536,IN_DTK!S$5,0))=FALSE,VLOOKUP($A443,DSSV!$A$7:$R$65536,IN_DTK!S$5,0),"")</f>
        <v/>
      </c>
    </row>
    <row r="444" spans="1:19" s="213" customFormat="1" ht="20.25" customHeight="1">
      <c r="A444" s="211">
        <v>436</v>
      </c>
      <c r="B444" s="240">
        <f>--SUBTOTAL(2,C$6:C444)</f>
        <v>436</v>
      </c>
      <c r="C444" s="214">
        <f>IF(ISNA(VLOOKUP($A444,DSSV!$A$7:$R$65536,IN_DTK!C$5,0))=FALSE,VLOOKUP($A444,DSSV!$A$7:$R$65536,IN_DTK!C$5,0),"")</f>
        <v>0</v>
      </c>
      <c r="D444" s="243" t="str">
        <f>IF(ISNA(VLOOKUP($A444,DSSV!$A$7:$R$65536,IN_DTK!D$5,0))=FALSE,VLOOKUP($A444,DSSV!$A$7:$R$65536,IN_DTK!D$5,0),"")</f>
        <v/>
      </c>
      <c r="E444" s="244" t="str">
        <f>IF(ISNA(VLOOKUP($A444,DSSV!$A$7:$R$65536,IN_DTK!E$5,0))=FALSE,VLOOKUP($A444,DSSV!$A$7:$R$65536,IN_DTK!E$5,0),"")</f>
        <v/>
      </c>
      <c r="F444" s="249" t="str">
        <f>IF(ISNA(VLOOKUP($A444,DSSV!$A$7:$R$65536,IN_DTK!F$5,0))=FALSE,VLOOKUP($A444,DSSV!$A$7:$R$65536,IN_DTK!F$5,0),"")</f>
        <v/>
      </c>
      <c r="G444" s="249" t="str">
        <f>IF(ISNA(VLOOKUP($A444,DSSV!$A$7:$R$65536,IN_DTK!G$5,0))=FALSE,VLOOKUP($A444,DSSV!$A$7:$R$65536,IN_DTK!G$5,0),"")</f>
        <v/>
      </c>
      <c r="H444" s="245">
        <f>IF(ISNA(VLOOKUP($A444,DSSV!$A$7:$R$65536,IN_DTK!H$5,0))=FALSE,IF(H$8&lt;&gt;0,VLOOKUP($A444,DSSV!$A$7:$R$65536,IN_DTK!H$5,0),""),"")</f>
        <v>0</v>
      </c>
      <c r="I444" s="245">
        <f>IF(ISNA(VLOOKUP($A444,DSSV!$A$7:$R$65536,IN_DTK!I$5,0))=FALSE,IF(I$8&lt;&gt;0,VLOOKUP($A444,DSSV!$A$7:$R$65536,IN_DTK!I$5,0),""),"")</f>
        <v>0</v>
      </c>
      <c r="J444" s="245">
        <f>IF(ISNA(VLOOKUP($A444,DSSV!$A$7:$R$65536,IN_DTK!J$5,0))=FALSE,IF(J$8&lt;&gt;0,VLOOKUP($A444,DSSV!$A$7:$R$65536,IN_DTK!J$5,0),""),"")</f>
        <v>0</v>
      </c>
      <c r="K444" s="245">
        <f>IF(ISNA(VLOOKUP($A444,DSSV!$A$7:$R$65536,IN_DTK!K$5,0))=FALSE,IF(K$8&lt;&gt;0,VLOOKUP($A444,DSSV!$A$7:$R$65536,IN_DTK!K$5,0),""),"")</f>
        <v>0</v>
      </c>
      <c r="L444" s="245">
        <f>IF(ISNA(VLOOKUP($A444,DSSV!$A$7:$R$65536,IN_DTK!L$5,0))=FALSE,IF(L$8&lt;&gt;0,VLOOKUP($A444,DSSV!$A$7:$R$65536,IN_DTK!L$5,0),""),"")</f>
        <v>0</v>
      </c>
      <c r="M444" s="245">
        <f>IF(ISNA(VLOOKUP($A444,DSSV!$A$7:$R$65536,IN_DTK!M$5,0))=FALSE,IF(M$8&lt;&gt;0,VLOOKUP($A444,DSSV!$A$7:$R$65536,IN_DTK!M$5,0),""),"")</f>
        <v>0</v>
      </c>
      <c r="N444" s="245">
        <f>IF(ISNA(VLOOKUP($A444,DSSV!$A$7:$R$65536,IN_DTK!N$5,0))=FALSE,IF(N$8&lt;&gt;0,VLOOKUP($A444,DSSV!$A$7:$R$65536,IN_DTK!N$5,0),""),"")</f>
        <v>0</v>
      </c>
      <c r="O444" s="245">
        <f>IF(ISNA(VLOOKUP($A444,DSSV!$A$7:$R$65536,IN_DTK!O$5,0))=FALSE,IF(O$8&lt;&gt;0,VLOOKUP($A444,DSSV!$A$7:$R$65536,IN_DTK!O$5,0),""),"")</f>
        <v>0</v>
      </c>
      <c r="P444" s="245">
        <f>IF(ISNA(VLOOKUP($A444,DSSV!$A$7:$R$65536,IN_DTK!P$5,0))=FALSE,IF(P$8&lt;&gt;0,VLOOKUP($A444,DSSV!$A$7:$R$65536,IN_DTK!P$5,0),""),"")</f>
        <v>0</v>
      </c>
      <c r="Q444" s="246">
        <f>IF(ISNA(VLOOKUP($A444,DSSV!$A$7:$R$65536,IN_DTK!Q$5,0))=FALSE,VLOOKUP($A444,DSSV!$A$7:$R$65536,IN_DTK!Q$5,0),"")</f>
        <v>0</v>
      </c>
      <c r="R444" s="237" t="str">
        <f>IF(ISNA(VLOOKUP($A444,DSSV!$A$7:$R$65536,IN_DTK!R$5,0))=FALSE,VLOOKUP($A444,DSSV!$A$7:$R$65536,IN_DTK!R$5,0),"")</f>
        <v>Không</v>
      </c>
      <c r="S444" s="247" t="str">
        <f>IF(ISNA(VLOOKUP($A444,DSSV!$A$7:$R$65536,IN_DTK!S$5,0))=FALSE,VLOOKUP($A444,DSSV!$A$7:$R$65536,IN_DTK!S$5,0),"")</f>
        <v/>
      </c>
    </row>
    <row r="445" spans="1:19" s="213" customFormat="1" ht="20.25" customHeight="1">
      <c r="A445" s="211">
        <v>437</v>
      </c>
      <c r="B445" s="240">
        <f>--SUBTOTAL(2,C$6:C445)</f>
        <v>437</v>
      </c>
      <c r="C445" s="214">
        <f>IF(ISNA(VLOOKUP($A445,DSSV!$A$7:$R$65536,IN_DTK!C$5,0))=FALSE,VLOOKUP($A445,DSSV!$A$7:$R$65536,IN_DTK!C$5,0),"")</f>
        <v>0</v>
      </c>
      <c r="D445" s="243" t="str">
        <f>IF(ISNA(VLOOKUP($A445,DSSV!$A$7:$R$65536,IN_DTK!D$5,0))=FALSE,VLOOKUP($A445,DSSV!$A$7:$R$65536,IN_DTK!D$5,0),"")</f>
        <v/>
      </c>
      <c r="E445" s="244" t="str">
        <f>IF(ISNA(VLOOKUP($A445,DSSV!$A$7:$R$65536,IN_DTK!E$5,0))=FALSE,VLOOKUP($A445,DSSV!$A$7:$R$65536,IN_DTK!E$5,0),"")</f>
        <v/>
      </c>
      <c r="F445" s="249" t="str">
        <f>IF(ISNA(VLOOKUP($A445,DSSV!$A$7:$R$65536,IN_DTK!F$5,0))=FALSE,VLOOKUP($A445,DSSV!$A$7:$R$65536,IN_DTK!F$5,0),"")</f>
        <v/>
      </c>
      <c r="G445" s="249" t="str">
        <f>IF(ISNA(VLOOKUP($A445,DSSV!$A$7:$R$65536,IN_DTK!G$5,0))=FALSE,VLOOKUP($A445,DSSV!$A$7:$R$65536,IN_DTK!G$5,0),"")</f>
        <v/>
      </c>
      <c r="H445" s="245">
        <f>IF(ISNA(VLOOKUP($A445,DSSV!$A$7:$R$65536,IN_DTK!H$5,0))=FALSE,IF(H$8&lt;&gt;0,VLOOKUP($A445,DSSV!$A$7:$R$65536,IN_DTK!H$5,0),""),"")</f>
        <v>0</v>
      </c>
      <c r="I445" s="245">
        <f>IF(ISNA(VLOOKUP($A445,DSSV!$A$7:$R$65536,IN_DTK!I$5,0))=FALSE,IF(I$8&lt;&gt;0,VLOOKUP($A445,DSSV!$A$7:$R$65536,IN_DTK!I$5,0),""),"")</f>
        <v>0</v>
      </c>
      <c r="J445" s="245">
        <f>IF(ISNA(VLOOKUP($A445,DSSV!$A$7:$R$65536,IN_DTK!J$5,0))=FALSE,IF(J$8&lt;&gt;0,VLOOKUP($A445,DSSV!$A$7:$R$65536,IN_DTK!J$5,0),""),"")</f>
        <v>0</v>
      </c>
      <c r="K445" s="245">
        <f>IF(ISNA(VLOOKUP($A445,DSSV!$A$7:$R$65536,IN_DTK!K$5,0))=FALSE,IF(K$8&lt;&gt;0,VLOOKUP($A445,DSSV!$A$7:$R$65536,IN_DTK!K$5,0),""),"")</f>
        <v>0</v>
      </c>
      <c r="L445" s="245">
        <f>IF(ISNA(VLOOKUP($A445,DSSV!$A$7:$R$65536,IN_DTK!L$5,0))=FALSE,IF(L$8&lt;&gt;0,VLOOKUP($A445,DSSV!$A$7:$R$65536,IN_DTK!L$5,0),""),"")</f>
        <v>0</v>
      </c>
      <c r="M445" s="245">
        <f>IF(ISNA(VLOOKUP($A445,DSSV!$A$7:$R$65536,IN_DTK!M$5,0))=FALSE,IF(M$8&lt;&gt;0,VLOOKUP($A445,DSSV!$A$7:$R$65536,IN_DTK!M$5,0),""),"")</f>
        <v>0</v>
      </c>
      <c r="N445" s="245">
        <f>IF(ISNA(VLOOKUP($A445,DSSV!$A$7:$R$65536,IN_DTK!N$5,0))=FALSE,IF(N$8&lt;&gt;0,VLOOKUP($A445,DSSV!$A$7:$R$65536,IN_DTK!N$5,0),""),"")</f>
        <v>0</v>
      </c>
      <c r="O445" s="245">
        <f>IF(ISNA(VLOOKUP($A445,DSSV!$A$7:$R$65536,IN_DTK!O$5,0))=FALSE,IF(O$8&lt;&gt;0,VLOOKUP($A445,DSSV!$A$7:$R$65536,IN_DTK!O$5,0),""),"")</f>
        <v>0</v>
      </c>
      <c r="P445" s="245">
        <f>IF(ISNA(VLOOKUP($A445,DSSV!$A$7:$R$65536,IN_DTK!P$5,0))=FALSE,IF(P$8&lt;&gt;0,VLOOKUP($A445,DSSV!$A$7:$R$65536,IN_DTK!P$5,0),""),"")</f>
        <v>0</v>
      </c>
      <c r="Q445" s="246">
        <f>IF(ISNA(VLOOKUP($A445,DSSV!$A$7:$R$65536,IN_DTK!Q$5,0))=FALSE,VLOOKUP($A445,DSSV!$A$7:$R$65536,IN_DTK!Q$5,0),"")</f>
        <v>0</v>
      </c>
      <c r="R445" s="237" t="str">
        <f>IF(ISNA(VLOOKUP($A445,DSSV!$A$7:$R$65536,IN_DTK!R$5,0))=FALSE,VLOOKUP($A445,DSSV!$A$7:$R$65536,IN_DTK!R$5,0),"")</f>
        <v>Không</v>
      </c>
      <c r="S445" s="247" t="str">
        <f>IF(ISNA(VLOOKUP($A445,DSSV!$A$7:$R$65536,IN_DTK!S$5,0))=FALSE,VLOOKUP($A445,DSSV!$A$7:$R$65536,IN_DTK!S$5,0),"")</f>
        <v/>
      </c>
    </row>
    <row r="446" spans="1:19" s="213" customFormat="1" ht="20.25" customHeight="1">
      <c r="A446" s="211">
        <v>438</v>
      </c>
      <c r="B446" s="240">
        <f>--SUBTOTAL(2,C$6:C446)</f>
        <v>438</v>
      </c>
      <c r="C446" s="214">
        <f>IF(ISNA(VLOOKUP($A446,DSSV!$A$7:$R$65536,IN_DTK!C$5,0))=FALSE,VLOOKUP($A446,DSSV!$A$7:$R$65536,IN_DTK!C$5,0),"")</f>
        <v>0</v>
      </c>
      <c r="D446" s="243" t="str">
        <f>IF(ISNA(VLOOKUP($A446,DSSV!$A$7:$R$65536,IN_DTK!D$5,0))=FALSE,VLOOKUP($A446,DSSV!$A$7:$R$65536,IN_DTK!D$5,0),"")</f>
        <v/>
      </c>
      <c r="E446" s="244" t="str">
        <f>IF(ISNA(VLOOKUP($A446,DSSV!$A$7:$R$65536,IN_DTK!E$5,0))=FALSE,VLOOKUP($A446,DSSV!$A$7:$R$65536,IN_DTK!E$5,0),"")</f>
        <v/>
      </c>
      <c r="F446" s="249" t="str">
        <f>IF(ISNA(VLOOKUP($A446,DSSV!$A$7:$R$65536,IN_DTK!F$5,0))=FALSE,VLOOKUP($A446,DSSV!$A$7:$R$65536,IN_DTK!F$5,0),"")</f>
        <v/>
      </c>
      <c r="G446" s="249" t="str">
        <f>IF(ISNA(VLOOKUP($A446,DSSV!$A$7:$R$65536,IN_DTK!G$5,0))=FALSE,VLOOKUP($A446,DSSV!$A$7:$R$65536,IN_DTK!G$5,0),"")</f>
        <v/>
      </c>
      <c r="H446" s="245">
        <f>IF(ISNA(VLOOKUP($A446,DSSV!$A$7:$R$65536,IN_DTK!H$5,0))=FALSE,IF(H$8&lt;&gt;0,VLOOKUP($A446,DSSV!$A$7:$R$65536,IN_DTK!H$5,0),""),"")</f>
        <v>0</v>
      </c>
      <c r="I446" s="245">
        <f>IF(ISNA(VLOOKUP($A446,DSSV!$A$7:$R$65536,IN_DTK!I$5,0))=FALSE,IF(I$8&lt;&gt;0,VLOOKUP($A446,DSSV!$A$7:$R$65536,IN_DTK!I$5,0),""),"")</f>
        <v>0</v>
      </c>
      <c r="J446" s="245">
        <f>IF(ISNA(VLOOKUP($A446,DSSV!$A$7:$R$65536,IN_DTK!J$5,0))=FALSE,IF(J$8&lt;&gt;0,VLOOKUP($A446,DSSV!$A$7:$R$65536,IN_DTK!J$5,0),""),"")</f>
        <v>0</v>
      </c>
      <c r="K446" s="245">
        <f>IF(ISNA(VLOOKUP($A446,DSSV!$A$7:$R$65536,IN_DTK!K$5,0))=FALSE,IF(K$8&lt;&gt;0,VLOOKUP($A446,DSSV!$A$7:$R$65536,IN_DTK!K$5,0),""),"")</f>
        <v>0</v>
      </c>
      <c r="L446" s="245">
        <f>IF(ISNA(VLOOKUP($A446,DSSV!$A$7:$R$65536,IN_DTK!L$5,0))=FALSE,IF(L$8&lt;&gt;0,VLOOKUP($A446,DSSV!$A$7:$R$65536,IN_DTK!L$5,0),""),"")</f>
        <v>0</v>
      </c>
      <c r="M446" s="245">
        <f>IF(ISNA(VLOOKUP($A446,DSSV!$A$7:$R$65536,IN_DTK!M$5,0))=FALSE,IF(M$8&lt;&gt;0,VLOOKUP($A446,DSSV!$A$7:$R$65536,IN_DTK!M$5,0),""),"")</f>
        <v>0</v>
      </c>
      <c r="N446" s="245">
        <f>IF(ISNA(VLOOKUP($A446,DSSV!$A$7:$R$65536,IN_DTK!N$5,0))=FALSE,IF(N$8&lt;&gt;0,VLOOKUP($A446,DSSV!$A$7:$R$65536,IN_DTK!N$5,0),""),"")</f>
        <v>0</v>
      </c>
      <c r="O446" s="245">
        <f>IF(ISNA(VLOOKUP($A446,DSSV!$A$7:$R$65536,IN_DTK!O$5,0))=FALSE,IF(O$8&lt;&gt;0,VLOOKUP($A446,DSSV!$A$7:$R$65536,IN_DTK!O$5,0),""),"")</f>
        <v>0</v>
      </c>
      <c r="P446" s="245">
        <f>IF(ISNA(VLOOKUP($A446,DSSV!$A$7:$R$65536,IN_DTK!P$5,0))=FALSE,IF(P$8&lt;&gt;0,VLOOKUP($A446,DSSV!$A$7:$R$65536,IN_DTK!P$5,0),""),"")</f>
        <v>0</v>
      </c>
      <c r="Q446" s="246">
        <f>IF(ISNA(VLOOKUP($A446,DSSV!$A$7:$R$65536,IN_DTK!Q$5,0))=FALSE,VLOOKUP($A446,DSSV!$A$7:$R$65536,IN_DTK!Q$5,0),"")</f>
        <v>0</v>
      </c>
      <c r="R446" s="237" t="str">
        <f>IF(ISNA(VLOOKUP($A446,DSSV!$A$7:$R$65536,IN_DTK!R$5,0))=FALSE,VLOOKUP($A446,DSSV!$A$7:$R$65536,IN_DTK!R$5,0),"")</f>
        <v>Không</v>
      </c>
      <c r="S446" s="247" t="str">
        <f>IF(ISNA(VLOOKUP($A446,DSSV!$A$7:$R$65536,IN_DTK!S$5,0))=FALSE,VLOOKUP($A446,DSSV!$A$7:$R$65536,IN_DTK!S$5,0),"")</f>
        <v/>
      </c>
    </row>
    <row r="447" spans="1:19" s="213" customFormat="1" ht="20.25" customHeight="1">
      <c r="A447" s="211">
        <v>439</v>
      </c>
      <c r="B447" s="240">
        <f>--SUBTOTAL(2,C$6:C447)</f>
        <v>439</v>
      </c>
      <c r="C447" s="214">
        <f>IF(ISNA(VLOOKUP($A447,DSSV!$A$7:$R$65536,IN_DTK!C$5,0))=FALSE,VLOOKUP($A447,DSSV!$A$7:$R$65536,IN_DTK!C$5,0),"")</f>
        <v>0</v>
      </c>
      <c r="D447" s="243" t="str">
        <f>IF(ISNA(VLOOKUP($A447,DSSV!$A$7:$R$65536,IN_DTK!D$5,0))=FALSE,VLOOKUP($A447,DSSV!$A$7:$R$65536,IN_DTK!D$5,0),"")</f>
        <v/>
      </c>
      <c r="E447" s="244" t="str">
        <f>IF(ISNA(VLOOKUP($A447,DSSV!$A$7:$R$65536,IN_DTK!E$5,0))=FALSE,VLOOKUP($A447,DSSV!$A$7:$R$65536,IN_DTK!E$5,0),"")</f>
        <v/>
      </c>
      <c r="F447" s="249" t="str">
        <f>IF(ISNA(VLOOKUP($A447,DSSV!$A$7:$R$65536,IN_DTK!F$5,0))=FALSE,VLOOKUP($A447,DSSV!$A$7:$R$65536,IN_DTK!F$5,0),"")</f>
        <v/>
      </c>
      <c r="G447" s="249" t="str">
        <f>IF(ISNA(VLOOKUP($A447,DSSV!$A$7:$R$65536,IN_DTK!G$5,0))=FALSE,VLOOKUP($A447,DSSV!$A$7:$R$65536,IN_DTK!G$5,0),"")</f>
        <v/>
      </c>
      <c r="H447" s="245">
        <f>IF(ISNA(VLOOKUP($A447,DSSV!$A$7:$R$65536,IN_DTK!H$5,0))=FALSE,IF(H$8&lt;&gt;0,VLOOKUP($A447,DSSV!$A$7:$R$65536,IN_DTK!H$5,0),""),"")</f>
        <v>0</v>
      </c>
      <c r="I447" s="245">
        <f>IF(ISNA(VLOOKUP($A447,DSSV!$A$7:$R$65536,IN_DTK!I$5,0))=FALSE,IF(I$8&lt;&gt;0,VLOOKUP($A447,DSSV!$A$7:$R$65536,IN_DTK!I$5,0),""),"")</f>
        <v>0</v>
      </c>
      <c r="J447" s="245">
        <f>IF(ISNA(VLOOKUP($A447,DSSV!$A$7:$R$65536,IN_DTK!J$5,0))=FALSE,IF(J$8&lt;&gt;0,VLOOKUP($A447,DSSV!$A$7:$R$65536,IN_DTK!J$5,0),""),"")</f>
        <v>0</v>
      </c>
      <c r="K447" s="245">
        <f>IF(ISNA(VLOOKUP($A447,DSSV!$A$7:$R$65536,IN_DTK!K$5,0))=FALSE,IF(K$8&lt;&gt;0,VLOOKUP($A447,DSSV!$A$7:$R$65536,IN_DTK!K$5,0),""),"")</f>
        <v>0</v>
      </c>
      <c r="L447" s="245">
        <f>IF(ISNA(VLOOKUP($A447,DSSV!$A$7:$R$65536,IN_DTK!L$5,0))=FALSE,IF(L$8&lt;&gt;0,VLOOKUP($A447,DSSV!$A$7:$R$65536,IN_DTK!L$5,0),""),"")</f>
        <v>0</v>
      </c>
      <c r="M447" s="245">
        <f>IF(ISNA(VLOOKUP($A447,DSSV!$A$7:$R$65536,IN_DTK!M$5,0))=FALSE,IF(M$8&lt;&gt;0,VLOOKUP($A447,DSSV!$A$7:$R$65536,IN_DTK!M$5,0),""),"")</f>
        <v>0</v>
      </c>
      <c r="N447" s="245">
        <f>IF(ISNA(VLOOKUP($A447,DSSV!$A$7:$R$65536,IN_DTK!N$5,0))=FALSE,IF(N$8&lt;&gt;0,VLOOKUP($A447,DSSV!$A$7:$R$65536,IN_DTK!N$5,0),""),"")</f>
        <v>0</v>
      </c>
      <c r="O447" s="245">
        <f>IF(ISNA(VLOOKUP($A447,DSSV!$A$7:$R$65536,IN_DTK!O$5,0))=FALSE,IF(O$8&lt;&gt;0,VLOOKUP($A447,DSSV!$A$7:$R$65536,IN_DTK!O$5,0),""),"")</f>
        <v>0</v>
      </c>
      <c r="P447" s="245">
        <f>IF(ISNA(VLOOKUP($A447,DSSV!$A$7:$R$65536,IN_DTK!P$5,0))=FALSE,IF(P$8&lt;&gt;0,VLOOKUP($A447,DSSV!$A$7:$R$65536,IN_DTK!P$5,0),""),"")</f>
        <v>0</v>
      </c>
      <c r="Q447" s="246">
        <f>IF(ISNA(VLOOKUP($A447,DSSV!$A$7:$R$65536,IN_DTK!Q$5,0))=FALSE,VLOOKUP($A447,DSSV!$A$7:$R$65536,IN_DTK!Q$5,0),"")</f>
        <v>0</v>
      </c>
      <c r="R447" s="237" t="str">
        <f>IF(ISNA(VLOOKUP($A447,DSSV!$A$7:$R$65536,IN_DTK!R$5,0))=FALSE,VLOOKUP($A447,DSSV!$A$7:$R$65536,IN_DTK!R$5,0),"")</f>
        <v>Không</v>
      </c>
      <c r="S447" s="247" t="str">
        <f>IF(ISNA(VLOOKUP($A447,DSSV!$A$7:$R$65536,IN_DTK!S$5,0))=FALSE,VLOOKUP($A447,DSSV!$A$7:$R$65536,IN_DTK!S$5,0),"")</f>
        <v/>
      </c>
    </row>
    <row r="448" spans="1:19" s="213" customFormat="1" ht="20.25" customHeight="1">
      <c r="A448" s="211">
        <v>440</v>
      </c>
      <c r="B448" s="240">
        <f>--SUBTOTAL(2,C$6:C448)</f>
        <v>440</v>
      </c>
      <c r="C448" s="214">
        <f>IF(ISNA(VLOOKUP($A448,DSSV!$A$7:$R$65536,IN_DTK!C$5,0))=FALSE,VLOOKUP($A448,DSSV!$A$7:$R$65536,IN_DTK!C$5,0),"")</f>
        <v>0</v>
      </c>
      <c r="D448" s="243" t="str">
        <f>IF(ISNA(VLOOKUP($A448,DSSV!$A$7:$R$65536,IN_DTK!D$5,0))=FALSE,VLOOKUP($A448,DSSV!$A$7:$R$65536,IN_DTK!D$5,0),"")</f>
        <v/>
      </c>
      <c r="E448" s="244" t="str">
        <f>IF(ISNA(VLOOKUP($A448,DSSV!$A$7:$R$65536,IN_DTK!E$5,0))=FALSE,VLOOKUP($A448,DSSV!$A$7:$R$65536,IN_DTK!E$5,0),"")</f>
        <v/>
      </c>
      <c r="F448" s="249" t="str">
        <f>IF(ISNA(VLOOKUP($A448,DSSV!$A$7:$R$65536,IN_DTK!F$5,0))=FALSE,VLOOKUP($A448,DSSV!$A$7:$R$65536,IN_DTK!F$5,0),"")</f>
        <v/>
      </c>
      <c r="G448" s="249" t="str">
        <f>IF(ISNA(VLOOKUP($A448,DSSV!$A$7:$R$65536,IN_DTK!G$5,0))=FALSE,VLOOKUP($A448,DSSV!$A$7:$R$65536,IN_DTK!G$5,0),"")</f>
        <v/>
      </c>
      <c r="H448" s="245">
        <f>IF(ISNA(VLOOKUP($A448,DSSV!$A$7:$R$65536,IN_DTK!H$5,0))=FALSE,IF(H$8&lt;&gt;0,VLOOKUP($A448,DSSV!$A$7:$R$65536,IN_DTK!H$5,0),""),"")</f>
        <v>0</v>
      </c>
      <c r="I448" s="245">
        <f>IF(ISNA(VLOOKUP($A448,DSSV!$A$7:$R$65536,IN_DTK!I$5,0))=FALSE,IF(I$8&lt;&gt;0,VLOOKUP($A448,DSSV!$A$7:$R$65536,IN_DTK!I$5,0),""),"")</f>
        <v>0</v>
      </c>
      <c r="J448" s="245">
        <f>IF(ISNA(VLOOKUP($A448,DSSV!$A$7:$R$65536,IN_DTK!J$5,0))=FALSE,IF(J$8&lt;&gt;0,VLOOKUP($A448,DSSV!$A$7:$R$65536,IN_DTK!J$5,0),""),"")</f>
        <v>0</v>
      </c>
      <c r="K448" s="245">
        <f>IF(ISNA(VLOOKUP($A448,DSSV!$A$7:$R$65536,IN_DTK!K$5,0))=FALSE,IF(K$8&lt;&gt;0,VLOOKUP($A448,DSSV!$A$7:$R$65536,IN_DTK!K$5,0),""),"")</f>
        <v>0</v>
      </c>
      <c r="L448" s="245">
        <f>IF(ISNA(VLOOKUP($A448,DSSV!$A$7:$R$65536,IN_DTK!L$5,0))=FALSE,IF(L$8&lt;&gt;0,VLOOKUP($A448,DSSV!$A$7:$R$65536,IN_DTK!L$5,0),""),"")</f>
        <v>0</v>
      </c>
      <c r="M448" s="245">
        <f>IF(ISNA(VLOOKUP($A448,DSSV!$A$7:$R$65536,IN_DTK!M$5,0))=FALSE,IF(M$8&lt;&gt;0,VLOOKUP($A448,DSSV!$A$7:$R$65536,IN_DTK!M$5,0),""),"")</f>
        <v>0</v>
      </c>
      <c r="N448" s="245">
        <f>IF(ISNA(VLOOKUP($A448,DSSV!$A$7:$R$65536,IN_DTK!N$5,0))=FALSE,IF(N$8&lt;&gt;0,VLOOKUP($A448,DSSV!$A$7:$R$65536,IN_DTK!N$5,0),""),"")</f>
        <v>0</v>
      </c>
      <c r="O448" s="245">
        <f>IF(ISNA(VLOOKUP($A448,DSSV!$A$7:$R$65536,IN_DTK!O$5,0))=FALSE,IF(O$8&lt;&gt;0,VLOOKUP($A448,DSSV!$A$7:$R$65536,IN_DTK!O$5,0),""),"")</f>
        <v>0</v>
      </c>
      <c r="P448" s="245">
        <f>IF(ISNA(VLOOKUP($A448,DSSV!$A$7:$R$65536,IN_DTK!P$5,0))=FALSE,IF(P$8&lt;&gt;0,VLOOKUP($A448,DSSV!$A$7:$R$65536,IN_DTK!P$5,0),""),"")</f>
        <v>0</v>
      </c>
      <c r="Q448" s="246">
        <f>IF(ISNA(VLOOKUP($A448,DSSV!$A$7:$R$65536,IN_DTK!Q$5,0))=FALSE,VLOOKUP($A448,DSSV!$A$7:$R$65536,IN_DTK!Q$5,0),"")</f>
        <v>0</v>
      </c>
      <c r="R448" s="237" t="str">
        <f>IF(ISNA(VLOOKUP($A448,DSSV!$A$7:$R$65536,IN_DTK!R$5,0))=FALSE,VLOOKUP($A448,DSSV!$A$7:$R$65536,IN_DTK!R$5,0),"")</f>
        <v>Không</v>
      </c>
      <c r="S448" s="247" t="str">
        <f>IF(ISNA(VLOOKUP($A448,DSSV!$A$7:$R$65536,IN_DTK!S$5,0))=FALSE,VLOOKUP($A448,DSSV!$A$7:$R$65536,IN_DTK!S$5,0),"")</f>
        <v/>
      </c>
    </row>
    <row r="449" spans="1:19" s="213" customFormat="1" ht="20.25" customHeight="1">
      <c r="A449" s="211">
        <v>441</v>
      </c>
      <c r="B449" s="240">
        <f>--SUBTOTAL(2,C$6:C449)</f>
        <v>441</v>
      </c>
      <c r="C449" s="214">
        <f>IF(ISNA(VLOOKUP($A449,DSSV!$A$7:$R$65536,IN_DTK!C$5,0))=FALSE,VLOOKUP($A449,DSSV!$A$7:$R$65536,IN_DTK!C$5,0),"")</f>
        <v>0</v>
      </c>
      <c r="D449" s="243" t="str">
        <f>IF(ISNA(VLOOKUP($A449,DSSV!$A$7:$R$65536,IN_DTK!D$5,0))=FALSE,VLOOKUP($A449,DSSV!$A$7:$R$65536,IN_DTK!D$5,0),"")</f>
        <v/>
      </c>
      <c r="E449" s="244" t="str">
        <f>IF(ISNA(VLOOKUP($A449,DSSV!$A$7:$R$65536,IN_DTK!E$5,0))=FALSE,VLOOKUP($A449,DSSV!$A$7:$R$65536,IN_DTK!E$5,0),"")</f>
        <v/>
      </c>
      <c r="F449" s="249" t="str">
        <f>IF(ISNA(VLOOKUP($A449,DSSV!$A$7:$R$65536,IN_DTK!F$5,0))=FALSE,VLOOKUP($A449,DSSV!$A$7:$R$65536,IN_DTK!F$5,0),"")</f>
        <v/>
      </c>
      <c r="G449" s="249" t="str">
        <f>IF(ISNA(VLOOKUP($A449,DSSV!$A$7:$R$65536,IN_DTK!G$5,0))=FALSE,VLOOKUP($A449,DSSV!$A$7:$R$65536,IN_DTK!G$5,0),"")</f>
        <v/>
      </c>
      <c r="H449" s="245">
        <f>IF(ISNA(VLOOKUP($A449,DSSV!$A$7:$R$65536,IN_DTK!H$5,0))=FALSE,IF(H$8&lt;&gt;0,VLOOKUP($A449,DSSV!$A$7:$R$65536,IN_DTK!H$5,0),""),"")</f>
        <v>0</v>
      </c>
      <c r="I449" s="245">
        <f>IF(ISNA(VLOOKUP($A449,DSSV!$A$7:$R$65536,IN_DTK!I$5,0))=FALSE,IF(I$8&lt;&gt;0,VLOOKUP($A449,DSSV!$A$7:$R$65536,IN_DTK!I$5,0),""),"")</f>
        <v>0</v>
      </c>
      <c r="J449" s="245">
        <f>IF(ISNA(VLOOKUP($A449,DSSV!$A$7:$R$65536,IN_DTK!J$5,0))=FALSE,IF(J$8&lt;&gt;0,VLOOKUP($A449,DSSV!$A$7:$R$65536,IN_DTK!J$5,0),""),"")</f>
        <v>0</v>
      </c>
      <c r="K449" s="245">
        <f>IF(ISNA(VLOOKUP($A449,DSSV!$A$7:$R$65536,IN_DTK!K$5,0))=FALSE,IF(K$8&lt;&gt;0,VLOOKUP($A449,DSSV!$A$7:$R$65536,IN_DTK!K$5,0),""),"")</f>
        <v>0</v>
      </c>
      <c r="L449" s="245">
        <f>IF(ISNA(VLOOKUP($A449,DSSV!$A$7:$R$65536,IN_DTK!L$5,0))=FALSE,IF(L$8&lt;&gt;0,VLOOKUP($A449,DSSV!$A$7:$R$65536,IN_DTK!L$5,0),""),"")</f>
        <v>0</v>
      </c>
      <c r="M449" s="245">
        <f>IF(ISNA(VLOOKUP($A449,DSSV!$A$7:$R$65536,IN_DTK!M$5,0))=FALSE,IF(M$8&lt;&gt;0,VLOOKUP($A449,DSSV!$A$7:$R$65536,IN_DTK!M$5,0),""),"")</f>
        <v>0</v>
      </c>
      <c r="N449" s="245">
        <f>IF(ISNA(VLOOKUP($A449,DSSV!$A$7:$R$65536,IN_DTK!N$5,0))=FALSE,IF(N$8&lt;&gt;0,VLOOKUP($A449,DSSV!$A$7:$R$65536,IN_DTK!N$5,0),""),"")</f>
        <v>0</v>
      </c>
      <c r="O449" s="245">
        <f>IF(ISNA(VLOOKUP($A449,DSSV!$A$7:$R$65536,IN_DTK!O$5,0))=FALSE,IF(O$8&lt;&gt;0,VLOOKUP($A449,DSSV!$A$7:$R$65536,IN_DTK!O$5,0),""),"")</f>
        <v>0</v>
      </c>
      <c r="P449" s="245">
        <f>IF(ISNA(VLOOKUP($A449,DSSV!$A$7:$R$65536,IN_DTK!P$5,0))=FALSE,IF(P$8&lt;&gt;0,VLOOKUP($A449,DSSV!$A$7:$R$65536,IN_DTK!P$5,0),""),"")</f>
        <v>0</v>
      </c>
      <c r="Q449" s="246">
        <f>IF(ISNA(VLOOKUP($A449,DSSV!$A$7:$R$65536,IN_DTK!Q$5,0))=FALSE,VLOOKUP($A449,DSSV!$A$7:$R$65536,IN_DTK!Q$5,0),"")</f>
        <v>0</v>
      </c>
      <c r="R449" s="237" t="str">
        <f>IF(ISNA(VLOOKUP($A449,DSSV!$A$7:$R$65536,IN_DTK!R$5,0))=FALSE,VLOOKUP($A449,DSSV!$A$7:$R$65536,IN_DTK!R$5,0),"")</f>
        <v>Không</v>
      </c>
      <c r="S449" s="247" t="str">
        <f>IF(ISNA(VLOOKUP($A449,DSSV!$A$7:$R$65536,IN_DTK!S$5,0))=FALSE,VLOOKUP($A449,DSSV!$A$7:$R$65536,IN_DTK!S$5,0),"")</f>
        <v/>
      </c>
    </row>
    <row r="450" spans="1:19" s="213" customFormat="1" ht="20.25" customHeight="1">
      <c r="A450" s="211">
        <v>442</v>
      </c>
      <c r="B450" s="240">
        <f>--SUBTOTAL(2,C$6:C450)</f>
        <v>442</v>
      </c>
      <c r="C450" s="214">
        <f>IF(ISNA(VLOOKUP($A450,DSSV!$A$7:$R$65536,IN_DTK!C$5,0))=FALSE,VLOOKUP($A450,DSSV!$A$7:$R$65536,IN_DTK!C$5,0),"")</f>
        <v>0</v>
      </c>
      <c r="D450" s="243" t="str">
        <f>IF(ISNA(VLOOKUP($A450,DSSV!$A$7:$R$65536,IN_DTK!D$5,0))=FALSE,VLOOKUP($A450,DSSV!$A$7:$R$65536,IN_DTK!D$5,0),"")</f>
        <v/>
      </c>
      <c r="E450" s="244" t="str">
        <f>IF(ISNA(VLOOKUP($A450,DSSV!$A$7:$R$65536,IN_DTK!E$5,0))=FALSE,VLOOKUP($A450,DSSV!$A$7:$R$65536,IN_DTK!E$5,0),"")</f>
        <v/>
      </c>
      <c r="F450" s="249" t="str">
        <f>IF(ISNA(VLOOKUP($A450,DSSV!$A$7:$R$65536,IN_DTK!F$5,0))=FALSE,VLOOKUP($A450,DSSV!$A$7:$R$65536,IN_DTK!F$5,0),"")</f>
        <v/>
      </c>
      <c r="G450" s="249" t="str">
        <f>IF(ISNA(VLOOKUP($A450,DSSV!$A$7:$R$65536,IN_DTK!G$5,0))=FALSE,VLOOKUP($A450,DSSV!$A$7:$R$65536,IN_DTK!G$5,0),"")</f>
        <v/>
      </c>
      <c r="H450" s="245">
        <f>IF(ISNA(VLOOKUP($A450,DSSV!$A$7:$R$65536,IN_DTK!H$5,0))=FALSE,IF(H$8&lt;&gt;0,VLOOKUP($A450,DSSV!$A$7:$R$65536,IN_DTK!H$5,0),""),"")</f>
        <v>0</v>
      </c>
      <c r="I450" s="245">
        <f>IF(ISNA(VLOOKUP($A450,DSSV!$A$7:$R$65536,IN_DTK!I$5,0))=FALSE,IF(I$8&lt;&gt;0,VLOOKUP($A450,DSSV!$A$7:$R$65536,IN_DTK!I$5,0),""),"")</f>
        <v>0</v>
      </c>
      <c r="J450" s="245">
        <f>IF(ISNA(VLOOKUP($A450,DSSV!$A$7:$R$65536,IN_DTK!J$5,0))=FALSE,IF(J$8&lt;&gt;0,VLOOKUP($A450,DSSV!$A$7:$R$65536,IN_DTK!J$5,0),""),"")</f>
        <v>0</v>
      </c>
      <c r="K450" s="245">
        <f>IF(ISNA(VLOOKUP($A450,DSSV!$A$7:$R$65536,IN_DTK!K$5,0))=FALSE,IF(K$8&lt;&gt;0,VLOOKUP($A450,DSSV!$A$7:$R$65536,IN_DTK!K$5,0),""),"")</f>
        <v>0</v>
      </c>
      <c r="L450" s="245">
        <f>IF(ISNA(VLOOKUP($A450,DSSV!$A$7:$R$65536,IN_DTK!L$5,0))=FALSE,IF(L$8&lt;&gt;0,VLOOKUP($A450,DSSV!$A$7:$R$65536,IN_DTK!L$5,0),""),"")</f>
        <v>0</v>
      </c>
      <c r="M450" s="245">
        <f>IF(ISNA(VLOOKUP($A450,DSSV!$A$7:$R$65536,IN_DTK!M$5,0))=FALSE,IF(M$8&lt;&gt;0,VLOOKUP($A450,DSSV!$A$7:$R$65536,IN_DTK!M$5,0),""),"")</f>
        <v>0</v>
      </c>
      <c r="N450" s="245">
        <f>IF(ISNA(VLOOKUP($A450,DSSV!$A$7:$R$65536,IN_DTK!N$5,0))=FALSE,IF(N$8&lt;&gt;0,VLOOKUP($A450,DSSV!$A$7:$R$65536,IN_DTK!N$5,0),""),"")</f>
        <v>0</v>
      </c>
      <c r="O450" s="245">
        <f>IF(ISNA(VLOOKUP($A450,DSSV!$A$7:$R$65536,IN_DTK!O$5,0))=FALSE,IF(O$8&lt;&gt;0,VLOOKUP($A450,DSSV!$A$7:$R$65536,IN_DTK!O$5,0),""),"")</f>
        <v>0</v>
      </c>
      <c r="P450" s="245">
        <f>IF(ISNA(VLOOKUP($A450,DSSV!$A$7:$R$65536,IN_DTK!P$5,0))=FALSE,IF(P$8&lt;&gt;0,VLOOKUP($A450,DSSV!$A$7:$R$65536,IN_DTK!P$5,0),""),"")</f>
        <v>0</v>
      </c>
      <c r="Q450" s="246">
        <f>IF(ISNA(VLOOKUP($A450,DSSV!$A$7:$R$65536,IN_DTK!Q$5,0))=FALSE,VLOOKUP($A450,DSSV!$A$7:$R$65536,IN_DTK!Q$5,0),"")</f>
        <v>0</v>
      </c>
      <c r="R450" s="237" t="str">
        <f>IF(ISNA(VLOOKUP($A450,DSSV!$A$7:$R$65536,IN_DTK!R$5,0))=FALSE,VLOOKUP($A450,DSSV!$A$7:$R$65536,IN_DTK!R$5,0),"")</f>
        <v>Không</v>
      </c>
      <c r="S450" s="247" t="str">
        <f>IF(ISNA(VLOOKUP($A450,DSSV!$A$7:$R$65536,IN_DTK!S$5,0))=FALSE,VLOOKUP($A450,DSSV!$A$7:$R$65536,IN_DTK!S$5,0),"")</f>
        <v/>
      </c>
    </row>
    <row r="451" spans="1:19" s="213" customFormat="1" ht="20.25" customHeight="1">
      <c r="A451" s="211">
        <v>443</v>
      </c>
      <c r="B451" s="240">
        <f>--SUBTOTAL(2,C$6:C451)</f>
        <v>443</v>
      </c>
      <c r="C451" s="214">
        <f>IF(ISNA(VLOOKUP($A451,DSSV!$A$7:$R$65536,IN_DTK!C$5,0))=FALSE,VLOOKUP($A451,DSSV!$A$7:$R$65536,IN_DTK!C$5,0),"")</f>
        <v>0</v>
      </c>
      <c r="D451" s="243" t="str">
        <f>IF(ISNA(VLOOKUP($A451,DSSV!$A$7:$R$65536,IN_DTK!D$5,0))=FALSE,VLOOKUP($A451,DSSV!$A$7:$R$65536,IN_DTK!D$5,0),"")</f>
        <v/>
      </c>
      <c r="E451" s="244" t="str">
        <f>IF(ISNA(VLOOKUP($A451,DSSV!$A$7:$R$65536,IN_DTK!E$5,0))=FALSE,VLOOKUP($A451,DSSV!$A$7:$R$65536,IN_DTK!E$5,0),"")</f>
        <v/>
      </c>
      <c r="F451" s="249" t="str">
        <f>IF(ISNA(VLOOKUP($A451,DSSV!$A$7:$R$65536,IN_DTK!F$5,0))=FALSE,VLOOKUP($A451,DSSV!$A$7:$R$65536,IN_DTK!F$5,0),"")</f>
        <v/>
      </c>
      <c r="G451" s="249" t="str">
        <f>IF(ISNA(VLOOKUP($A451,DSSV!$A$7:$R$65536,IN_DTK!G$5,0))=FALSE,VLOOKUP($A451,DSSV!$A$7:$R$65536,IN_DTK!G$5,0),"")</f>
        <v/>
      </c>
      <c r="H451" s="245">
        <f>IF(ISNA(VLOOKUP($A451,DSSV!$A$7:$R$65536,IN_DTK!H$5,0))=FALSE,IF(H$8&lt;&gt;0,VLOOKUP($A451,DSSV!$A$7:$R$65536,IN_DTK!H$5,0),""),"")</f>
        <v>0</v>
      </c>
      <c r="I451" s="245">
        <f>IF(ISNA(VLOOKUP($A451,DSSV!$A$7:$R$65536,IN_DTK!I$5,0))=FALSE,IF(I$8&lt;&gt;0,VLOOKUP($A451,DSSV!$A$7:$R$65536,IN_DTK!I$5,0),""),"")</f>
        <v>0</v>
      </c>
      <c r="J451" s="245">
        <f>IF(ISNA(VLOOKUP($A451,DSSV!$A$7:$R$65536,IN_DTK!J$5,0))=FALSE,IF(J$8&lt;&gt;0,VLOOKUP($A451,DSSV!$A$7:$R$65536,IN_DTK!J$5,0),""),"")</f>
        <v>0</v>
      </c>
      <c r="K451" s="245">
        <f>IF(ISNA(VLOOKUP($A451,DSSV!$A$7:$R$65536,IN_DTK!K$5,0))=FALSE,IF(K$8&lt;&gt;0,VLOOKUP($A451,DSSV!$A$7:$R$65536,IN_DTK!K$5,0),""),"")</f>
        <v>0</v>
      </c>
      <c r="L451" s="245">
        <f>IF(ISNA(VLOOKUP($A451,DSSV!$A$7:$R$65536,IN_DTK!L$5,0))=FALSE,IF(L$8&lt;&gt;0,VLOOKUP($A451,DSSV!$A$7:$R$65536,IN_DTK!L$5,0),""),"")</f>
        <v>0</v>
      </c>
      <c r="M451" s="245">
        <f>IF(ISNA(VLOOKUP($A451,DSSV!$A$7:$R$65536,IN_DTK!M$5,0))=FALSE,IF(M$8&lt;&gt;0,VLOOKUP($A451,DSSV!$A$7:$R$65536,IN_DTK!M$5,0),""),"")</f>
        <v>0</v>
      </c>
      <c r="N451" s="245">
        <f>IF(ISNA(VLOOKUP($A451,DSSV!$A$7:$R$65536,IN_DTK!N$5,0))=FALSE,IF(N$8&lt;&gt;0,VLOOKUP($A451,DSSV!$A$7:$R$65536,IN_DTK!N$5,0),""),"")</f>
        <v>0</v>
      </c>
      <c r="O451" s="245">
        <f>IF(ISNA(VLOOKUP($A451,DSSV!$A$7:$R$65536,IN_DTK!O$5,0))=FALSE,IF(O$8&lt;&gt;0,VLOOKUP($A451,DSSV!$A$7:$R$65536,IN_DTK!O$5,0),""),"")</f>
        <v>0</v>
      </c>
      <c r="P451" s="245">
        <f>IF(ISNA(VLOOKUP($A451,DSSV!$A$7:$R$65536,IN_DTK!P$5,0))=FALSE,IF(P$8&lt;&gt;0,VLOOKUP($A451,DSSV!$A$7:$R$65536,IN_DTK!P$5,0),""),"")</f>
        <v>0</v>
      </c>
      <c r="Q451" s="246">
        <f>IF(ISNA(VLOOKUP($A451,DSSV!$A$7:$R$65536,IN_DTK!Q$5,0))=FALSE,VLOOKUP($A451,DSSV!$A$7:$R$65536,IN_DTK!Q$5,0),"")</f>
        <v>0</v>
      </c>
      <c r="R451" s="237" t="str">
        <f>IF(ISNA(VLOOKUP($A451,DSSV!$A$7:$R$65536,IN_DTK!R$5,0))=FALSE,VLOOKUP($A451,DSSV!$A$7:$R$65536,IN_DTK!R$5,0),"")</f>
        <v>Không</v>
      </c>
      <c r="S451" s="247" t="str">
        <f>IF(ISNA(VLOOKUP($A451,DSSV!$A$7:$R$65536,IN_DTK!S$5,0))=FALSE,VLOOKUP($A451,DSSV!$A$7:$R$65536,IN_DTK!S$5,0),"")</f>
        <v/>
      </c>
    </row>
    <row r="452" spans="1:19" s="213" customFormat="1" ht="20.25" customHeight="1">
      <c r="A452" s="211">
        <v>444</v>
      </c>
      <c r="B452" s="240">
        <f>--SUBTOTAL(2,C$6:C452)</f>
        <v>444</v>
      </c>
      <c r="C452" s="214">
        <f>IF(ISNA(VLOOKUP($A452,DSSV!$A$7:$R$65536,IN_DTK!C$5,0))=FALSE,VLOOKUP($A452,DSSV!$A$7:$R$65536,IN_DTK!C$5,0),"")</f>
        <v>0</v>
      </c>
      <c r="D452" s="243" t="str">
        <f>IF(ISNA(VLOOKUP($A452,DSSV!$A$7:$R$65536,IN_DTK!D$5,0))=FALSE,VLOOKUP($A452,DSSV!$A$7:$R$65536,IN_DTK!D$5,0),"")</f>
        <v/>
      </c>
      <c r="E452" s="244" t="str">
        <f>IF(ISNA(VLOOKUP($A452,DSSV!$A$7:$R$65536,IN_DTK!E$5,0))=FALSE,VLOOKUP($A452,DSSV!$A$7:$R$65536,IN_DTK!E$5,0),"")</f>
        <v/>
      </c>
      <c r="F452" s="249" t="str">
        <f>IF(ISNA(VLOOKUP($A452,DSSV!$A$7:$R$65536,IN_DTK!F$5,0))=FALSE,VLOOKUP($A452,DSSV!$A$7:$R$65536,IN_DTK!F$5,0),"")</f>
        <v/>
      </c>
      <c r="G452" s="249" t="str">
        <f>IF(ISNA(VLOOKUP($A452,DSSV!$A$7:$R$65536,IN_DTK!G$5,0))=FALSE,VLOOKUP($A452,DSSV!$A$7:$R$65536,IN_DTK!G$5,0),"")</f>
        <v/>
      </c>
      <c r="H452" s="245">
        <f>IF(ISNA(VLOOKUP($A452,DSSV!$A$7:$R$65536,IN_DTK!H$5,0))=FALSE,IF(H$8&lt;&gt;0,VLOOKUP($A452,DSSV!$A$7:$R$65536,IN_DTK!H$5,0),""),"")</f>
        <v>0</v>
      </c>
      <c r="I452" s="245">
        <f>IF(ISNA(VLOOKUP($A452,DSSV!$A$7:$R$65536,IN_DTK!I$5,0))=FALSE,IF(I$8&lt;&gt;0,VLOOKUP($A452,DSSV!$A$7:$R$65536,IN_DTK!I$5,0),""),"")</f>
        <v>0</v>
      </c>
      <c r="J452" s="245">
        <f>IF(ISNA(VLOOKUP($A452,DSSV!$A$7:$R$65536,IN_DTK!J$5,0))=FALSE,IF(J$8&lt;&gt;0,VLOOKUP($A452,DSSV!$A$7:$R$65536,IN_DTK!J$5,0),""),"")</f>
        <v>0</v>
      </c>
      <c r="K452" s="245">
        <f>IF(ISNA(VLOOKUP($A452,DSSV!$A$7:$R$65536,IN_DTK!K$5,0))=FALSE,IF(K$8&lt;&gt;0,VLOOKUP($A452,DSSV!$A$7:$R$65536,IN_DTK!K$5,0),""),"")</f>
        <v>0</v>
      </c>
      <c r="L452" s="245">
        <f>IF(ISNA(VLOOKUP($A452,DSSV!$A$7:$R$65536,IN_DTK!L$5,0))=FALSE,IF(L$8&lt;&gt;0,VLOOKUP($A452,DSSV!$A$7:$R$65536,IN_DTK!L$5,0),""),"")</f>
        <v>0</v>
      </c>
      <c r="M452" s="245">
        <f>IF(ISNA(VLOOKUP($A452,DSSV!$A$7:$R$65536,IN_DTK!M$5,0))=FALSE,IF(M$8&lt;&gt;0,VLOOKUP($A452,DSSV!$A$7:$R$65536,IN_DTK!M$5,0),""),"")</f>
        <v>0</v>
      </c>
      <c r="N452" s="245">
        <f>IF(ISNA(VLOOKUP($A452,DSSV!$A$7:$R$65536,IN_DTK!N$5,0))=FALSE,IF(N$8&lt;&gt;0,VLOOKUP($A452,DSSV!$A$7:$R$65536,IN_DTK!N$5,0),""),"")</f>
        <v>0</v>
      </c>
      <c r="O452" s="245">
        <f>IF(ISNA(VLOOKUP($A452,DSSV!$A$7:$R$65536,IN_DTK!O$5,0))=FALSE,IF(O$8&lt;&gt;0,VLOOKUP($A452,DSSV!$A$7:$R$65536,IN_DTK!O$5,0),""),"")</f>
        <v>0</v>
      </c>
      <c r="P452" s="245">
        <f>IF(ISNA(VLOOKUP($A452,DSSV!$A$7:$R$65536,IN_DTK!P$5,0))=FALSE,IF(P$8&lt;&gt;0,VLOOKUP($A452,DSSV!$A$7:$R$65536,IN_DTK!P$5,0),""),"")</f>
        <v>0</v>
      </c>
      <c r="Q452" s="246">
        <f>IF(ISNA(VLOOKUP($A452,DSSV!$A$7:$R$65536,IN_DTK!Q$5,0))=FALSE,VLOOKUP($A452,DSSV!$A$7:$R$65536,IN_DTK!Q$5,0),"")</f>
        <v>0</v>
      </c>
      <c r="R452" s="237" t="str">
        <f>IF(ISNA(VLOOKUP($A452,DSSV!$A$7:$R$65536,IN_DTK!R$5,0))=FALSE,VLOOKUP($A452,DSSV!$A$7:$R$65536,IN_DTK!R$5,0),"")</f>
        <v>Không</v>
      </c>
      <c r="S452" s="247" t="str">
        <f>IF(ISNA(VLOOKUP($A452,DSSV!$A$7:$R$65536,IN_DTK!S$5,0))=FALSE,VLOOKUP($A452,DSSV!$A$7:$R$65536,IN_DTK!S$5,0),"")</f>
        <v/>
      </c>
    </row>
    <row r="453" spans="1:19" s="213" customFormat="1" ht="20.25" customHeight="1">
      <c r="A453" s="211">
        <v>445</v>
      </c>
      <c r="B453" s="240">
        <f>--SUBTOTAL(2,C$6:C453)</f>
        <v>445</v>
      </c>
      <c r="C453" s="214">
        <f>IF(ISNA(VLOOKUP($A453,DSSV!$A$7:$R$65536,IN_DTK!C$5,0))=FALSE,VLOOKUP($A453,DSSV!$A$7:$R$65536,IN_DTK!C$5,0),"")</f>
        <v>0</v>
      </c>
      <c r="D453" s="243" t="str">
        <f>IF(ISNA(VLOOKUP($A453,DSSV!$A$7:$R$65536,IN_DTK!D$5,0))=FALSE,VLOOKUP($A453,DSSV!$A$7:$R$65536,IN_DTK!D$5,0),"")</f>
        <v/>
      </c>
      <c r="E453" s="244" t="str">
        <f>IF(ISNA(VLOOKUP($A453,DSSV!$A$7:$R$65536,IN_DTK!E$5,0))=FALSE,VLOOKUP($A453,DSSV!$A$7:$R$65536,IN_DTK!E$5,0),"")</f>
        <v/>
      </c>
      <c r="F453" s="249" t="str">
        <f>IF(ISNA(VLOOKUP($A453,DSSV!$A$7:$R$65536,IN_DTK!F$5,0))=FALSE,VLOOKUP($A453,DSSV!$A$7:$R$65536,IN_DTK!F$5,0),"")</f>
        <v/>
      </c>
      <c r="G453" s="249" t="str">
        <f>IF(ISNA(VLOOKUP($A453,DSSV!$A$7:$R$65536,IN_DTK!G$5,0))=FALSE,VLOOKUP($A453,DSSV!$A$7:$R$65536,IN_DTK!G$5,0),"")</f>
        <v/>
      </c>
      <c r="H453" s="245">
        <f>IF(ISNA(VLOOKUP($A453,DSSV!$A$7:$R$65536,IN_DTK!H$5,0))=FALSE,IF(H$8&lt;&gt;0,VLOOKUP($A453,DSSV!$A$7:$R$65536,IN_DTK!H$5,0),""),"")</f>
        <v>0</v>
      </c>
      <c r="I453" s="245">
        <f>IF(ISNA(VLOOKUP($A453,DSSV!$A$7:$R$65536,IN_DTK!I$5,0))=FALSE,IF(I$8&lt;&gt;0,VLOOKUP($A453,DSSV!$A$7:$R$65536,IN_DTK!I$5,0),""),"")</f>
        <v>0</v>
      </c>
      <c r="J453" s="245">
        <f>IF(ISNA(VLOOKUP($A453,DSSV!$A$7:$R$65536,IN_DTK!J$5,0))=FALSE,IF(J$8&lt;&gt;0,VLOOKUP($A453,DSSV!$A$7:$R$65536,IN_DTK!J$5,0),""),"")</f>
        <v>0</v>
      </c>
      <c r="K453" s="245">
        <f>IF(ISNA(VLOOKUP($A453,DSSV!$A$7:$R$65536,IN_DTK!K$5,0))=FALSE,IF(K$8&lt;&gt;0,VLOOKUP($A453,DSSV!$A$7:$R$65536,IN_DTK!K$5,0),""),"")</f>
        <v>0</v>
      </c>
      <c r="L453" s="245">
        <f>IF(ISNA(VLOOKUP($A453,DSSV!$A$7:$R$65536,IN_DTK!L$5,0))=FALSE,IF(L$8&lt;&gt;0,VLOOKUP($A453,DSSV!$A$7:$R$65536,IN_DTK!L$5,0),""),"")</f>
        <v>0</v>
      </c>
      <c r="M453" s="245">
        <f>IF(ISNA(VLOOKUP($A453,DSSV!$A$7:$R$65536,IN_DTK!M$5,0))=FALSE,IF(M$8&lt;&gt;0,VLOOKUP($A453,DSSV!$A$7:$R$65536,IN_DTK!M$5,0),""),"")</f>
        <v>0</v>
      </c>
      <c r="N453" s="245">
        <f>IF(ISNA(VLOOKUP($A453,DSSV!$A$7:$R$65536,IN_DTK!N$5,0))=FALSE,IF(N$8&lt;&gt;0,VLOOKUP($A453,DSSV!$A$7:$R$65536,IN_DTK!N$5,0),""),"")</f>
        <v>0</v>
      </c>
      <c r="O453" s="245">
        <f>IF(ISNA(VLOOKUP($A453,DSSV!$A$7:$R$65536,IN_DTK!O$5,0))=FALSE,IF(O$8&lt;&gt;0,VLOOKUP($A453,DSSV!$A$7:$R$65536,IN_DTK!O$5,0),""),"")</f>
        <v>0</v>
      </c>
      <c r="P453" s="245">
        <f>IF(ISNA(VLOOKUP($A453,DSSV!$A$7:$R$65536,IN_DTK!P$5,0))=FALSE,IF(P$8&lt;&gt;0,VLOOKUP($A453,DSSV!$A$7:$R$65536,IN_DTK!P$5,0),""),"")</f>
        <v>0</v>
      </c>
      <c r="Q453" s="246">
        <f>IF(ISNA(VLOOKUP($A453,DSSV!$A$7:$R$65536,IN_DTK!Q$5,0))=FALSE,VLOOKUP($A453,DSSV!$A$7:$R$65536,IN_DTK!Q$5,0),"")</f>
        <v>0</v>
      </c>
      <c r="R453" s="237" t="str">
        <f>IF(ISNA(VLOOKUP($A453,DSSV!$A$7:$R$65536,IN_DTK!R$5,0))=FALSE,VLOOKUP($A453,DSSV!$A$7:$R$65536,IN_DTK!R$5,0),"")</f>
        <v>Không</v>
      </c>
      <c r="S453" s="247" t="str">
        <f>IF(ISNA(VLOOKUP($A453,DSSV!$A$7:$R$65536,IN_DTK!S$5,0))=FALSE,VLOOKUP($A453,DSSV!$A$7:$R$65536,IN_DTK!S$5,0),"")</f>
        <v/>
      </c>
    </row>
    <row r="454" spans="1:19" s="213" customFormat="1" ht="20.25" customHeight="1">
      <c r="A454" s="211">
        <v>446</v>
      </c>
      <c r="B454" s="240">
        <f>--SUBTOTAL(2,C$6:C454)</f>
        <v>446</v>
      </c>
      <c r="C454" s="214">
        <f>IF(ISNA(VLOOKUP($A454,DSSV!$A$7:$R$65536,IN_DTK!C$5,0))=FALSE,VLOOKUP($A454,DSSV!$A$7:$R$65536,IN_DTK!C$5,0),"")</f>
        <v>0</v>
      </c>
      <c r="D454" s="243" t="str">
        <f>IF(ISNA(VLOOKUP($A454,DSSV!$A$7:$R$65536,IN_DTK!D$5,0))=FALSE,VLOOKUP($A454,DSSV!$A$7:$R$65536,IN_DTK!D$5,0),"")</f>
        <v/>
      </c>
      <c r="E454" s="244" t="str">
        <f>IF(ISNA(VLOOKUP($A454,DSSV!$A$7:$R$65536,IN_DTK!E$5,0))=FALSE,VLOOKUP($A454,DSSV!$A$7:$R$65536,IN_DTK!E$5,0),"")</f>
        <v/>
      </c>
      <c r="F454" s="249" t="str">
        <f>IF(ISNA(VLOOKUP($A454,DSSV!$A$7:$R$65536,IN_DTK!F$5,0))=FALSE,VLOOKUP($A454,DSSV!$A$7:$R$65536,IN_DTK!F$5,0),"")</f>
        <v/>
      </c>
      <c r="G454" s="249" t="str">
        <f>IF(ISNA(VLOOKUP($A454,DSSV!$A$7:$R$65536,IN_DTK!G$5,0))=FALSE,VLOOKUP($A454,DSSV!$A$7:$R$65536,IN_DTK!G$5,0),"")</f>
        <v/>
      </c>
      <c r="H454" s="245">
        <f>IF(ISNA(VLOOKUP($A454,DSSV!$A$7:$R$65536,IN_DTK!H$5,0))=FALSE,IF(H$8&lt;&gt;0,VLOOKUP($A454,DSSV!$A$7:$R$65536,IN_DTK!H$5,0),""),"")</f>
        <v>0</v>
      </c>
      <c r="I454" s="245">
        <f>IF(ISNA(VLOOKUP($A454,DSSV!$A$7:$R$65536,IN_DTK!I$5,0))=FALSE,IF(I$8&lt;&gt;0,VLOOKUP($A454,DSSV!$A$7:$R$65536,IN_DTK!I$5,0),""),"")</f>
        <v>0</v>
      </c>
      <c r="J454" s="245">
        <f>IF(ISNA(VLOOKUP($A454,DSSV!$A$7:$R$65536,IN_DTK!J$5,0))=FALSE,IF(J$8&lt;&gt;0,VLOOKUP($A454,DSSV!$A$7:$R$65536,IN_DTK!J$5,0),""),"")</f>
        <v>0</v>
      </c>
      <c r="K454" s="245">
        <f>IF(ISNA(VLOOKUP($A454,DSSV!$A$7:$R$65536,IN_DTK!K$5,0))=FALSE,IF(K$8&lt;&gt;0,VLOOKUP($A454,DSSV!$A$7:$R$65536,IN_DTK!K$5,0),""),"")</f>
        <v>0</v>
      </c>
      <c r="L454" s="245">
        <f>IF(ISNA(VLOOKUP($A454,DSSV!$A$7:$R$65536,IN_DTK!L$5,0))=FALSE,IF(L$8&lt;&gt;0,VLOOKUP($A454,DSSV!$A$7:$R$65536,IN_DTK!L$5,0),""),"")</f>
        <v>0</v>
      </c>
      <c r="M454" s="245">
        <f>IF(ISNA(VLOOKUP($A454,DSSV!$A$7:$R$65536,IN_DTK!M$5,0))=FALSE,IF(M$8&lt;&gt;0,VLOOKUP($A454,DSSV!$A$7:$R$65536,IN_DTK!M$5,0),""),"")</f>
        <v>0</v>
      </c>
      <c r="N454" s="245">
        <f>IF(ISNA(VLOOKUP($A454,DSSV!$A$7:$R$65536,IN_DTK!N$5,0))=FALSE,IF(N$8&lt;&gt;0,VLOOKUP($A454,DSSV!$A$7:$R$65536,IN_DTK!N$5,0),""),"")</f>
        <v>0</v>
      </c>
      <c r="O454" s="245">
        <f>IF(ISNA(VLOOKUP($A454,DSSV!$A$7:$R$65536,IN_DTK!O$5,0))=FALSE,IF(O$8&lt;&gt;0,VLOOKUP($A454,DSSV!$A$7:$R$65536,IN_DTK!O$5,0),""),"")</f>
        <v>0</v>
      </c>
      <c r="P454" s="245">
        <f>IF(ISNA(VLOOKUP($A454,DSSV!$A$7:$R$65536,IN_DTK!P$5,0))=FALSE,IF(P$8&lt;&gt;0,VLOOKUP($A454,DSSV!$A$7:$R$65536,IN_DTK!P$5,0),""),"")</f>
        <v>0</v>
      </c>
      <c r="Q454" s="246">
        <f>IF(ISNA(VLOOKUP($A454,DSSV!$A$7:$R$65536,IN_DTK!Q$5,0))=FALSE,VLOOKUP($A454,DSSV!$A$7:$R$65536,IN_DTK!Q$5,0),"")</f>
        <v>0</v>
      </c>
      <c r="R454" s="237" t="str">
        <f>IF(ISNA(VLOOKUP($A454,DSSV!$A$7:$R$65536,IN_DTK!R$5,0))=FALSE,VLOOKUP($A454,DSSV!$A$7:$R$65536,IN_DTK!R$5,0),"")</f>
        <v>Không</v>
      </c>
      <c r="S454" s="247" t="str">
        <f>IF(ISNA(VLOOKUP($A454,DSSV!$A$7:$R$65536,IN_DTK!S$5,0))=FALSE,VLOOKUP($A454,DSSV!$A$7:$R$65536,IN_DTK!S$5,0),"")</f>
        <v/>
      </c>
    </row>
    <row r="455" spans="1:19" s="213" customFormat="1" ht="20.25" customHeight="1">
      <c r="A455" s="211">
        <v>447</v>
      </c>
      <c r="B455" s="240">
        <f>--SUBTOTAL(2,C$6:C455)</f>
        <v>447</v>
      </c>
      <c r="C455" s="214">
        <f>IF(ISNA(VLOOKUP($A455,DSSV!$A$7:$R$65536,IN_DTK!C$5,0))=FALSE,VLOOKUP($A455,DSSV!$A$7:$R$65536,IN_DTK!C$5,0),"")</f>
        <v>0</v>
      </c>
      <c r="D455" s="243" t="str">
        <f>IF(ISNA(VLOOKUP($A455,DSSV!$A$7:$R$65536,IN_DTK!D$5,0))=FALSE,VLOOKUP($A455,DSSV!$A$7:$R$65536,IN_DTK!D$5,0),"")</f>
        <v/>
      </c>
      <c r="E455" s="244" t="str">
        <f>IF(ISNA(VLOOKUP($A455,DSSV!$A$7:$R$65536,IN_DTK!E$5,0))=FALSE,VLOOKUP($A455,DSSV!$A$7:$R$65536,IN_DTK!E$5,0),"")</f>
        <v/>
      </c>
      <c r="F455" s="249" t="str">
        <f>IF(ISNA(VLOOKUP($A455,DSSV!$A$7:$R$65536,IN_DTK!F$5,0))=FALSE,VLOOKUP($A455,DSSV!$A$7:$R$65536,IN_DTK!F$5,0),"")</f>
        <v/>
      </c>
      <c r="G455" s="249" t="str">
        <f>IF(ISNA(VLOOKUP($A455,DSSV!$A$7:$R$65536,IN_DTK!G$5,0))=FALSE,VLOOKUP($A455,DSSV!$A$7:$R$65536,IN_DTK!G$5,0),"")</f>
        <v/>
      </c>
      <c r="H455" s="245">
        <f>IF(ISNA(VLOOKUP($A455,DSSV!$A$7:$R$65536,IN_DTK!H$5,0))=FALSE,IF(H$8&lt;&gt;0,VLOOKUP($A455,DSSV!$A$7:$R$65536,IN_DTK!H$5,0),""),"")</f>
        <v>0</v>
      </c>
      <c r="I455" s="245">
        <f>IF(ISNA(VLOOKUP($A455,DSSV!$A$7:$R$65536,IN_DTK!I$5,0))=FALSE,IF(I$8&lt;&gt;0,VLOOKUP($A455,DSSV!$A$7:$R$65536,IN_DTK!I$5,0),""),"")</f>
        <v>0</v>
      </c>
      <c r="J455" s="245">
        <f>IF(ISNA(VLOOKUP($A455,DSSV!$A$7:$R$65536,IN_DTK!J$5,0))=FALSE,IF(J$8&lt;&gt;0,VLOOKUP($A455,DSSV!$A$7:$R$65536,IN_DTK!J$5,0),""),"")</f>
        <v>0</v>
      </c>
      <c r="K455" s="245">
        <f>IF(ISNA(VLOOKUP($A455,DSSV!$A$7:$R$65536,IN_DTK!K$5,0))=FALSE,IF(K$8&lt;&gt;0,VLOOKUP($A455,DSSV!$A$7:$R$65536,IN_DTK!K$5,0),""),"")</f>
        <v>0</v>
      </c>
      <c r="L455" s="245">
        <f>IF(ISNA(VLOOKUP($A455,DSSV!$A$7:$R$65536,IN_DTK!L$5,0))=FALSE,IF(L$8&lt;&gt;0,VLOOKUP($A455,DSSV!$A$7:$R$65536,IN_DTK!L$5,0),""),"")</f>
        <v>0</v>
      </c>
      <c r="M455" s="245">
        <f>IF(ISNA(VLOOKUP($A455,DSSV!$A$7:$R$65536,IN_DTK!M$5,0))=FALSE,IF(M$8&lt;&gt;0,VLOOKUP($A455,DSSV!$A$7:$R$65536,IN_DTK!M$5,0),""),"")</f>
        <v>0</v>
      </c>
      <c r="N455" s="245">
        <f>IF(ISNA(VLOOKUP($A455,DSSV!$A$7:$R$65536,IN_DTK!N$5,0))=FALSE,IF(N$8&lt;&gt;0,VLOOKUP($A455,DSSV!$A$7:$R$65536,IN_DTK!N$5,0),""),"")</f>
        <v>0</v>
      </c>
      <c r="O455" s="245">
        <f>IF(ISNA(VLOOKUP($A455,DSSV!$A$7:$R$65536,IN_DTK!O$5,0))=FALSE,IF(O$8&lt;&gt;0,VLOOKUP($A455,DSSV!$A$7:$R$65536,IN_DTK!O$5,0),""),"")</f>
        <v>0</v>
      </c>
      <c r="P455" s="245">
        <f>IF(ISNA(VLOOKUP($A455,DSSV!$A$7:$R$65536,IN_DTK!P$5,0))=FALSE,IF(P$8&lt;&gt;0,VLOOKUP($A455,DSSV!$A$7:$R$65536,IN_DTK!P$5,0),""),"")</f>
        <v>0</v>
      </c>
      <c r="Q455" s="246">
        <f>IF(ISNA(VLOOKUP($A455,DSSV!$A$7:$R$65536,IN_DTK!Q$5,0))=FALSE,VLOOKUP($A455,DSSV!$A$7:$R$65536,IN_DTK!Q$5,0),"")</f>
        <v>0</v>
      </c>
      <c r="R455" s="237" t="str">
        <f>IF(ISNA(VLOOKUP($A455,DSSV!$A$7:$R$65536,IN_DTK!R$5,0))=FALSE,VLOOKUP($A455,DSSV!$A$7:$R$65536,IN_DTK!R$5,0),"")</f>
        <v>Không</v>
      </c>
      <c r="S455" s="247" t="str">
        <f>IF(ISNA(VLOOKUP($A455,DSSV!$A$7:$R$65536,IN_DTK!S$5,0))=FALSE,VLOOKUP($A455,DSSV!$A$7:$R$65536,IN_DTK!S$5,0),"")</f>
        <v/>
      </c>
    </row>
    <row r="456" spans="1:19" s="213" customFormat="1" ht="20.25" customHeight="1">
      <c r="A456" s="211">
        <v>448</v>
      </c>
      <c r="B456" s="240">
        <f>--SUBTOTAL(2,C$6:C456)</f>
        <v>448</v>
      </c>
      <c r="C456" s="214">
        <f>IF(ISNA(VLOOKUP($A456,DSSV!$A$7:$R$65536,IN_DTK!C$5,0))=FALSE,VLOOKUP($A456,DSSV!$A$7:$R$65536,IN_DTK!C$5,0),"")</f>
        <v>0</v>
      </c>
      <c r="D456" s="243" t="str">
        <f>IF(ISNA(VLOOKUP($A456,DSSV!$A$7:$R$65536,IN_DTK!D$5,0))=FALSE,VLOOKUP($A456,DSSV!$A$7:$R$65536,IN_DTK!D$5,0),"")</f>
        <v/>
      </c>
      <c r="E456" s="244" t="str">
        <f>IF(ISNA(VLOOKUP($A456,DSSV!$A$7:$R$65536,IN_DTK!E$5,0))=FALSE,VLOOKUP($A456,DSSV!$A$7:$R$65536,IN_DTK!E$5,0),"")</f>
        <v/>
      </c>
      <c r="F456" s="249" t="str">
        <f>IF(ISNA(VLOOKUP($A456,DSSV!$A$7:$R$65536,IN_DTK!F$5,0))=FALSE,VLOOKUP($A456,DSSV!$A$7:$R$65536,IN_DTK!F$5,0),"")</f>
        <v/>
      </c>
      <c r="G456" s="249" t="str">
        <f>IF(ISNA(VLOOKUP($A456,DSSV!$A$7:$R$65536,IN_DTK!G$5,0))=FALSE,VLOOKUP($A456,DSSV!$A$7:$R$65536,IN_DTK!G$5,0),"")</f>
        <v/>
      </c>
      <c r="H456" s="245">
        <f>IF(ISNA(VLOOKUP($A456,DSSV!$A$7:$R$65536,IN_DTK!H$5,0))=FALSE,IF(H$8&lt;&gt;0,VLOOKUP($A456,DSSV!$A$7:$R$65536,IN_DTK!H$5,0),""),"")</f>
        <v>0</v>
      </c>
      <c r="I456" s="245">
        <f>IF(ISNA(VLOOKUP($A456,DSSV!$A$7:$R$65536,IN_DTK!I$5,0))=FALSE,IF(I$8&lt;&gt;0,VLOOKUP($A456,DSSV!$A$7:$R$65536,IN_DTK!I$5,0),""),"")</f>
        <v>0</v>
      </c>
      <c r="J456" s="245">
        <f>IF(ISNA(VLOOKUP($A456,DSSV!$A$7:$R$65536,IN_DTK!J$5,0))=FALSE,IF(J$8&lt;&gt;0,VLOOKUP($A456,DSSV!$A$7:$R$65536,IN_DTK!J$5,0),""),"")</f>
        <v>0</v>
      </c>
      <c r="K456" s="245">
        <f>IF(ISNA(VLOOKUP($A456,DSSV!$A$7:$R$65536,IN_DTK!K$5,0))=FALSE,IF(K$8&lt;&gt;0,VLOOKUP($A456,DSSV!$A$7:$R$65536,IN_DTK!K$5,0),""),"")</f>
        <v>0</v>
      </c>
      <c r="L456" s="245">
        <f>IF(ISNA(VLOOKUP($A456,DSSV!$A$7:$R$65536,IN_DTK!L$5,0))=FALSE,IF(L$8&lt;&gt;0,VLOOKUP($A456,DSSV!$A$7:$R$65536,IN_DTK!L$5,0),""),"")</f>
        <v>0</v>
      </c>
      <c r="M456" s="245">
        <f>IF(ISNA(VLOOKUP($A456,DSSV!$A$7:$R$65536,IN_DTK!M$5,0))=FALSE,IF(M$8&lt;&gt;0,VLOOKUP($A456,DSSV!$A$7:$R$65536,IN_DTK!M$5,0),""),"")</f>
        <v>0</v>
      </c>
      <c r="N456" s="245">
        <f>IF(ISNA(VLOOKUP($A456,DSSV!$A$7:$R$65536,IN_DTK!N$5,0))=FALSE,IF(N$8&lt;&gt;0,VLOOKUP($A456,DSSV!$A$7:$R$65536,IN_DTK!N$5,0),""),"")</f>
        <v>0</v>
      </c>
      <c r="O456" s="245">
        <f>IF(ISNA(VLOOKUP($A456,DSSV!$A$7:$R$65536,IN_DTK!O$5,0))=FALSE,IF(O$8&lt;&gt;0,VLOOKUP($A456,DSSV!$A$7:$R$65536,IN_DTK!O$5,0),""),"")</f>
        <v>0</v>
      </c>
      <c r="P456" s="245">
        <f>IF(ISNA(VLOOKUP($A456,DSSV!$A$7:$R$65536,IN_DTK!P$5,0))=FALSE,IF(P$8&lt;&gt;0,VLOOKUP($A456,DSSV!$A$7:$R$65536,IN_DTK!P$5,0),""),"")</f>
        <v>0</v>
      </c>
      <c r="Q456" s="246">
        <f>IF(ISNA(VLOOKUP($A456,DSSV!$A$7:$R$65536,IN_DTK!Q$5,0))=FALSE,VLOOKUP($A456,DSSV!$A$7:$R$65536,IN_DTK!Q$5,0),"")</f>
        <v>0</v>
      </c>
      <c r="R456" s="237" t="str">
        <f>IF(ISNA(VLOOKUP($A456,DSSV!$A$7:$R$65536,IN_DTK!R$5,0))=FALSE,VLOOKUP($A456,DSSV!$A$7:$R$65536,IN_DTK!R$5,0),"")</f>
        <v>Không</v>
      </c>
      <c r="S456" s="247" t="str">
        <f>IF(ISNA(VLOOKUP($A456,DSSV!$A$7:$R$65536,IN_DTK!S$5,0))=FALSE,VLOOKUP($A456,DSSV!$A$7:$R$65536,IN_DTK!S$5,0),"")</f>
        <v/>
      </c>
    </row>
    <row r="457" spans="1:19" s="213" customFormat="1" ht="20.25" customHeight="1">
      <c r="A457" s="211">
        <v>449</v>
      </c>
      <c r="B457" s="240">
        <f>--SUBTOTAL(2,C$6:C457)</f>
        <v>449</v>
      </c>
      <c r="C457" s="214">
        <f>IF(ISNA(VLOOKUP($A457,DSSV!$A$7:$R$65536,IN_DTK!C$5,0))=FALSE,VLOOKUP($A457,DSSV!$A$7:$R$65536,IN_DTK!C$5,0),"")</f>
        <v>0</v>
      </c>
      <c r="D457" s="243" t="str">
        <f>IF(ISNA(VLOOKUP($A457,DSSV!$A$7:$R$65536,IN_DTK!D$5,0))=FALSE,VLOOKUP($A457,DSSV!$A$7:$R$65536,IN_DTK!D$5,0),"")</f>
        <v/>
      </c>
      <c r="E457" s="244" t="str">
        <f>IF(ISNA(VLOOKUP($A457,DSSV!$A$7:$R$65536,IN_DTK!E$5,0))=FALSE,VLOOKUP($A457,DSSV!$A$7:$R$65536,IN_DTK!E$5,0),"")</f>
        <v/>
      </c>
      <c r="F457" s="249" t="str">
        <f>IF(ISNA(VLOOKUP($A457,DSSV!$A$7:$R$65536,IN_DTK!F$5,0))=FALSE,VLOOKUP($A457,DSSV!$A$7:$R$65536,IN_DTK!F$5,0),"")</f>
        <v/>
      </c>
      <c r="G457" s="249" t="str">
        <f>IF(ISNA(VLOOKUP($A457,DSSV!$A$7:$R$65536,IN_DTK!G$5,0))=FALSE,VLOOKUP($A457,DSSV!$A$7:$R$65536,IN_DTK!G$5,0),"")</f>
        <v/>
      </c>
      <c r="H457" s="245">
        <f>IF(ISNA(VLOOKUP($A457,DSSV!$A$7:$R$65536,IN_DTK!H$5,0))=FALSE,IF(H$8&lt;&gt;0,VLOOKUP($A457,DSSV!$A$7:$R$65536,IN_DTK!H$5,0),""),"")</f>
        <v>0</v>
      </c>
      <c r="I457" s="245">
        <f>IF(ISNA(VLOOKUP($A457,DSSV!$A$7:$R$65536,IN_DTK!I$5,0))=FALSE,IF(I$8&lt;&gt;0,VLOOKUP($A457,DSSV!$A$7:$R$65536,IN_DTK!I$5,0),""),"")</f>
        <v>0</v>
      </c>
      <c r="J457" s="245">
        <f>IF(ISNA(VLOOKUP($A457,DSSV!$A$7:$R$65536,IN_DTK!J$5,0))=FALSE,IF(J$8&lt;&gt;0,VLOOKUP($A457,DSSV!$A$7:$R$65536,IN_DTK!J$5,0),""),"")</f>
        <v>0</v>
      </c>
      <c r="K457" s="245">
        <f>IF(ISNA(VLOOKUP($A457,DSSV!$A$7:$R$65536,IN_DTK!K$5,0))=FALSE,IF(K$8&lt;&gt;0,VLOOKUP($A457,DSSV!$A$7:$R$65536,IN_DTK!K$5,0),""),"")</f>
        <v>0</v>
      </c>
      <c r="L457" s="245">
        <f>IF(ISNA(VLOOKUP($A457,DSSV!$A$7:$R$65536,IN_DTK!L$5,0))=FALSE,IF(L$8&lt;&gt;0,VLOOKUP($A457,DSSV!$A$7:$R$65536,IN_DTK!L$5,0),""),"")</f>
        <v>0</v>
      </c>
      <c r="M457" s="245">
        <f>IF(ISNA(VLOOKUP($A457,DSSV!$A$7:$R$65536,IN_DTK!M$5,0))=FALSE,IF(M$8&lt;&gt;0,VLOOKUP($A457,DSSV!$A$7:$R$65536,IN_DTK!M$5,0),""),"")</f>
        <v>0</v>
      </c>
      <c r="N457" s="245">
        <f>IF(ISNA(VLOOKUP($A457,DSSV!$A$7:$R$65536,IN_DTK!N$5,0))=FALSE,IF(N$8&lt;&gt;0,VLOOKUP($A457,DSSV!$A$7:$R$65536,IN_DTK!N$5,0),""),"")</f>
        <v>0</v>
      </c>
      <c r="O457" s="245">
        <f>IF(ISNA(VLOOKUP($A457,DSSV!$A$7:$R$65536,IN_DTK!O$5,0))=FALSE,IF(O$8&lt;&gt;0,VLOOKUP($A457,DSSV!$A$7:$R$65536,IN_DTK!O$5,0),""),"")</f>
        <v>0</v>
      </c>
      <c r="P457" s="245">
        <f>IF(ISNA(VLOOKUP($A457,DSSV!$A$7:$R$65536,IN_DTK!P$5,0))=FALSE,IF(P$8&lt;&gt;0,VLOOKUP($A457,DSSV!$A$7:$R$65536,IN_DTK!P$5,0),""),"")</f>
        <v>0</v>
      </c>
      <c r="Q457" s="246">
        <f>IF(ISNA(VLOOKUP($A457,DSSV!$A$7:$R$65536,IN_DTK!Q$5,0))=FALSE,VLOOKUP($A457,DSSV!$A$7:$R$65536,IN_DTK!Q$5,0),"")</f>
        <v>0</v>
      </c>
      <c r="R457" s="237" t="str">
        <f>IF(ISNA(VLOOKUP($A457,DSSV!$A$7:$R$65536,IN_DTK!R$5,0))=FALSE,VLOOKUP($A457,DSSV!$A$7:$R$65536,IN_DTK!R$5,0),"")</f>
        <v>Không</v>
      </c>
      <c r="S457" s="247" t="str">
        <f>IF(ISNA(VLOOKUP($A457,DSSV!$A$7:$R$65536,IN_DTK!S$5,0))=FALSE,VLOOKUP($A457,DSSV!$A$7:$R$65536,IN_DTK!S$5,0),"")</f>
        <v/>
      </c>
    </row>
    <row r="458" spans="1:19" s="213" customFormat="1" ht="20.25" customHeight="1">
      <c r="A458" s="211">
        <v>450</v>
      </c>
      <c r="B458" s="240">
        <f>--SUBTOTAL(2,C$6:C458)</f>
        <v>450</v>
      </c>
      <c r="C458" s="214">
        <f>IF(ISNA(VLOOKUP($A458,DSSV!$A$7:$R$65536,IN_DTK!C$5,0))=FALSE,VLOOKUP($A458,DSSV!$A$7:$R$65536,IN_DTK!C$5,0),"")</f>
        <v>0</v>
      </c>
      <c r="D458" s="243" t="str">
        <f>IF(ISNA(VLOOKUP($A458,DSSV!$A$7:$R$65536,IN_DTK!D$5,0))=FALSE,VLOOKUP($A458,DSSV!$A$7:$R$65536,IN_DTK!D$5,0),"")</f>
        <v/>
      </c>
      <c r="E458" s="244" t="str">
        <f>IF(ISNA(VLOOKUP($A458,DSSV!$A$7:$R$65536,IN_DTK!E$5,0))=FALSE,VLOOKUP($A458,DSSV!$A$7:$R$65536,IN_DTK!E$5,0),"")</f>
        <v/>
      </c>
      <c r="F458" s="249" t="str">
        <f>IF(ISNA(VLOOKUP($A458,DSSV!$A$7:$R$65536,IN_DTK!F$5,0))=FALSE,VLOOKUP($A458,DSSV!$A$7:$R$65536,IN_DTK!F$5,0),"")</f>
        <v/>
      </c>
      <c r="G458" s="249" t="str">
        <f>IF(ISNA(VLOOKUP($A458,DSSV!$A$7:$R$65536,IN_DTK!G$5,0))=FALSE,VLOOKUP($A458,DSSV!$A$7:$R$65536,IN_DTK!G$5,0),"")</f>
        <v/>
      </c>
      <c r="H458" s="245">
        <f>IF(ISNA(VLOOKUP($A458,DSSV!$A$7:$R$65536,IN_DTK!H$5,0))=FALSE,IF(H$8&lt;&gt;0,VLOOKUP($A458,DSSV!$A$7:$R$65536,IN_DTK!H$5,0),""),"")</f>
        <v>0</v>
      </c>
      <c r="I458" s="245">
        <f>IF(ISNA(VLOOKUP($A458,DSSV!$A$7:$R$65536,IN_DTK!I$5,0))=FALSE,IF(I$8&lt;&gt;0,VLOOKUP($A458,DSSV!$A$7:$R$65536,IN_DTK!I$5,0),""),"")</f>
        <v>0</v>
      </c>
      <c r="J458" s="245">
        <f>IF(ISNA(VLOOKUP($A458,DSSV!$A$7:$R$65536,IN_DTK!J$5,0))=FALSE,IF(J$8&lt;&gt;0,VLOOKUP($A458,DSSV!$A$7:$R$65536,IN_DTK!J$5,0),""),"")</f>
        <v>0</v>
      </c>
      <c r="K458" s="245">
        <f>IF(ISNA(VLOOKUP($A458,DSSV!$A$7:$R$65536,IN_DTK!K$5,0))=FALSE,IF(K$8&lt;&gt;0,VLOOKUP($A458,DSSV!$A$7:$R$65536,IN_DTK!K$5,0),""),"")</f>
        <v>0</v>
      </c>
      <c r="L458" s="245">
        <f>IF(ISNA(VLOOKUP($A458,DSSV!$A$7:$R$65536,IN_DTK!L$5,0))=FALSE,IF(L$8&lt;&gt;0,VLOOKUP($A458,DSSV!$A$7:$R$65536,IN_DTK!L$5,0),""),"")</f>
        <v>0</v>
      </c>
      <c r="M458" s="245">
        <f>IF(ISNA(VLOOKUP($A458,DSSV!$A$7:$R$65536,IN_DTK!M$5,0))=FALSE,IF(M$8&lt;&gt;0,VLOOKUP($A458,DSSV!$A$7:$R$65536,IN_DTK!M$5,0),""),"")</f>
        <v>0</v>
      </c>
      <c r="N458" s="245">
        <f>IF(ISNA(VLOOKUP($A458,DSSV!$A$7:$R$65536,IN_DTK!N$5,0))=FALSE,IF(N$8&lt;&gt;0,VLOOKUP($A458,DSSV!$A$7:$R$65536,IN_DTK!N$5,0),""),"")</f>
        <v>0</v>
      </c>
      <c r="O458" s="245">
        <f>IF(ISNA(VLOOKUP($A458,DSSV!$A$7:$R$65536,IN_DTK!O$5,0))=FALSE,IF(O$8&lt;&gt;0,VLOOKUP($A458,DSSV!$A$7:$R$65536,IN_DTK!O$5,0),""),"")</f>
        <v>0</v>
      </c>
      <c r="P458" s="245">
        <f>IF(ISNA(VLOOKUP($A458,DSSV!$A$7:$R$65536,IN_DTK!P$5,0))=FALSE,IF(P$8&lt;&gt;0,VLOOKUP($A458,DSSV!$A$7:$R$65536,IN_DTK!P$5,0),""),"")</f>
        <v>0</v>
      </c>
      <c r="Q458" s="246">
        <f>IF(ISNA(VLOOKUP($A458,DSSV!$A$7:$R$65536,IN_DTK!Q$5,0))=FALSE,VLOOKUP($A458,DSSV!$A$7:$R$65536,IN_DTK!Q$5,0),"")</f>
        <v>0</v>
      </c>
      <c r="R458" s="237" t="str">
        <f>IF(ISNA(VLOOKUP($A458,DSSV!$A$7:$R$65536,IN_DTK!R$5,0))=FALSE,VLOOKUP($A458,DSSV!$A$7:$R$65536,IN_DTK!R$5,0),"")</f>
        <v>Không</v>
      </c>
      <c r="S458" s="247" t="str">
        <f>IF(ISNA(VLOOKUP($A458,DSSV!$A$7:$R$65536,IN_DTK!S$5,0))=FALSE,VLOOKUP($A458,DSSV!$A$7:$R$65536,IN_DTK!S$5,0),"")</f>
        <v/>
      </c>
    </row>
    <row r="459" spans="1:19" s="213" customFormat="1" ht="20.25" customHeight="1">
      <c r="A459" s="211">
        <v>451</v>
      </c>
      <c r="B459" s="240">
        <f>--SUBTOTAL(2,C$6:C459)</f>
        <v>451</v>
      </c>
      <c r="C459" s="214">
        <f>IF(ISNA(VLOOKUP($A459,DSSV!$A$7:$R$65536,IN_DTK!C$5,0))=FALSE,VLOOKUP($A459,DSSV!$A$7:$R$65536,IN_DTK!C$5,0),"")</f>
        <v>0</v>
      </c>
      <c r="D459" s="243" t="str">
        <f>IF(ISNA(VLOOKUP($A459,DSSV!$A$7:$R$65536,IN_DTK!D$5,0))=FALSE,VLOOKUP($A459,DSSV!$A$7:$R$65536,IN_DTK!D$5,0),"")</f>
        <v/>
      </c>
      <c r="E459" s="244" t="str">
        <f>IF(ISNA(VLOOKUP($A459,DSSV!$A$7:$R$65536,IN_DTK!E$5,0))=FALSE,VLOOKUP($A459,DSSV!$A$7:$R$65536,IN_DTK!E$5,0),"")</f>
        <v/>
      </c>
      <c r="F459" s="249" t="str">
        <f>IF(ISNA(VLOOKUP($A459,DSSV!$A$7:$R$65536,IN_DTK!F$5,0))=FALSE,VLOOKUP($A459,DSSV!$A$7:$R$65536,IN_DTK!F$5,0),"")</f>
        <v/>
      </c>
      <c r="G459" s="249" t="str">
        <f>IF(ISNA(VLOOKUP($A459,DSSV!$A$7:$R$65536,IN_DTK!G$5,0))=FALSE,VLOOKUP($A459,DSSV!$A$7:$R$65536,IN_DTK!G$5,0),"")</f>
        <v/>
      </c>
      <c r="H459" s="245">
        <f>IF(ISNA(VLOOKUP($A459,DSSV!$A$7:$R$65536,IN_DTK!H$5,0))=FALSE,IF(H$8&lt;&gt;0,VLOOKUP($A459,DSSV!$A$7:$R$65536,IN_DTK!H$5,0),""),"")</f>
        <v>0</v>
      </c>
      <c r="I459" s="245">
        <f>IF(ISNA(VLOOKUP($A459,DSSV!$A$7:$R$65536,IN_DTK!I$5,0))=FALSE,IF(I$8&lt;&gt;0,VLOOKUP($A459,DSSV!$A$7:$R$65536,IN_DTK!I$5,0),""),"")</f>
        <v>0</v>
      </c>
      <c r="J459" s="245">
        <f>IF(ISNA(VLOOKUP($A459,DSSV!$A$7:$R$65536,IN_DTK!J$5,0))=FALSE,IF(J$8&lt;&gt;0,VLOOKUP($A459,DSSV!$A$7:$R$65536,IN_DTK!J$5,0),""),"")</f>
        <v>0</v>
      </c>
      <c r="K459" s="245">
        <f>IF(ISNA(VLOOKUP($A459,DSSV!$A$7:$R$65536,IN_DTK!K$5,0))=FALSE,IF(K$8&lt;&gt;0,VLOOKUP($A459,DSSV!$A$7:$R$65536,IN_DTK!K$5,0),""),"")</f>
        <v>0</v>
      </c>
      <c r="L459" s="245">
        <f>IF(ISNA(VLOOKUP($A459,DSSV!$A$7:$R$65536,IN_DTK!L$5,0))=FALSE,IF(L$8&lt;&gt;0,VLOOKUP($A459,DSSV!$A$7:$R$65536,IN_DTK!L$5,0),""),"")</f>
        <v>0</v>
      </c>
      <c r="M459" s="245">
        <f>IF(ISNA(VLOOKUP($A459,DSSV!$A$7:$R$65536,IN_DTK!M$5,0))=FALSE,IF(M$8&lt;&gt;0,VLOOKUP($A459,DSSV!$A$7:$R$65536,IN_DTK!M$5,0),""),"")</f>
        <v>0</v>
      </c>
      <c r="N459" s="245">
        <f>IF(ISNA(VLOOKUP($A459,DSSV!$A$7:$R$65536,IN_DTK!N$5,0))=FALSE,IF(N$8&lt;&gt;0,VLOOKUP($A459,DSSV!$A$7:$R$65536,IN_DTK!N$5,0),""),"")</f>
        <v>0</v>
      </c>
      <c r="O459" s="245">
        <f>IF(ISNA(VLOOKUP($A459,DSSV!$A$7:$R$65536,IN_DTK!O$5,0))=FALSE,IF(O$8&lt;&gt;0,VLOOKUP($A459,DSSV!$A$7:$R$65536,IN_DTK!O$5,0),""),"")</f>
        <v>0</v>
      </c>
      <c r="P459" s="245">
        <f>IF(ISNA(VLOOKUP($A459,DSSV!$A$7:$R$65536,IN_DTK!P$5,0))=FALSE,IF(P$8&lt;&gt;0,VLOOKUP($A459,DSSV!$A$7:$R$65536,IN_DTK!P$5,0),""),"")</f>
        <v>0</v>
      </c>
      <c r="Q459" s="246">
        <f>IF(ISNA(VLOOKUP($A459,DSSV!$A$7:$R$65536,IN_DTK!Q$5,0))=FALSE,VLOOKUP($A459,DSSV!$A$7:$R$65536,IN_DTK!Q$5,0),"")</f>
        <v>0</v>
      </c>
      <c r="R459" s="237" t="str">
        <f>IF(ISNA(VLOOKUP($A459,DSSV!$A$7:$R$65536,IN_DTK!R$5,0))=FALSE,VLOOKUP($A459,DSSV!$A$7:$R$65536,IN_DTK!R$5,0),"")</f>
        <v>Không</v>
      </c>
      <c r="S459" s="247" t="str">
        <f>IF(ISNA(VLOOKUP($A459,DSSV!$A$7:$R$65536,IN_DTK!S$5,0))=FALSE,VLOOKUP($A459,DSSV!$A$7:$R$65536,IN_DTK!S$5,0),"")</f>
        <v/>
      </c>
    </row>
    <row r="460" spans="1:19" s="213" customFormat="1" ht="20.25" customHeight="1">
      <c r="A460" s="211">
        <v>452</v>
      </c>
      <c r="B460" s="240">
        <f>--SUBTOTAL(2,C$6:C460)</f>
        <v>452</v>
      </c>
      <c r="C460" s="214">
        <f>IF(ISNA(VLOOKUP($A460,DSSV!$A$7:$R$65536,IN_DTK!C$5,0))=FALSE,VLOOKUP($A460,DSSV!$A$7:$R$65536,IN_DTK!C$5,0),"")</f>
        <v>0</v>
      </c>
      <c r="D460" s="243" t="str">
        <f>IF(ISNA(VLOOKUP($A460,DSSV!$A$7:$R$65536,IN_DTK!D$5,0))=FALSE,VLOOKUP($A460,DSSV!$A$7:$R$65536,IN_DTK!D$5,0),"")</f>
        <v/>
      </c>
      <c r="E460" s="244" t="str">
        <f>IF(ISNA(VLOOKUP($A460,DSSV!$A$7:$R$65536,IN_DTK!E$5,0))=FALSE,VLOOKUP($A460,DSSV!$A$7:$R$65536,IN_DTK!E$5,0),"")</f>
        <v/>
      </c>
      <c r="F460" s="249" t="str">
        <f>IF(ISNA(VLOOKUP($A460,DSSV!$A$7:$R$65536,IN_DTK!F$5,0))=FALSE,VLOOKUP($A460,DSSV!$A$7:$R$65536,IN_DTK!F$5,0),"")</f>
        <v/>
      </c>
      <c r="G460" s="249" t="str">
        <f>IF(ISNA(VLOOKUP($A460,DSSV!$A$7:$R$65536,IN_DTK!G$5,0))=FALSE,VLOOKUP($A460,DSSV!$A$7:$R$65536,IN_DTK!G$5,0),"")</f>
        <v/>
      </c>
      <c r="H460" s="245">
        <f>IF(ISNA(VLOOKUP($A460,DSSV!$A$7:$R$65536,IN_DTK!H$5,0))=FALSE,IF(H$8&lt;&gt;0,VLOOKUP($A460,DSSV!$A$7:$R$65536,IN_DTK!H$5,0),""),"")</f>
        <v>0</v>
      </c>
      <c r="I460" s="245">
        <f>IF(ISNA(VLOOKUP($A460,DSSV!$A$7:$R$65536,IN_DTK!I$5,0))=FALSE,IF(I$8&lt;&gt;0,VLOOKUP($A460,DSSV!$A$7:$R$65536,IN_DTK!I$5,0),""),"")</f>
        <v>0</v>
      </c>
      <c r="J460" s="245">
        <f>IF(ISNA(VLOOKUP($A460,DSSV!$A$7:$R$65536,IN_DTK!J$5,0))=FALSE,IF(J$8&lt;&gt;0,VLOOKUP($A460,DSSV!$A$7:$R$65536,IN_DTK!J$5,0),""),"")</f>
        <v>0</v>
      </c>
      <c r="K460" s="245">
        <f>IF(ISNA(VLOOKUP($A460,DSSV!$A$7:$R$65536,IN_DTK!K$5,0))=FALSE,IF(K$8&lt;&gt;0,VLOOKUP($A460,DSSV!$A$7:$R$65536,IN_DTK!K$5,0),""),"")</f>
        <v>0</v>
      </c>
      <c r="L460" s="245">
        <f>IF(ISNA(VLOOKUP($A460,DSSV!$A$7:$R$65536,IN_DTK!L$5,0))=FALSE,IF(L$8&lt;&gt;0,VLOOKUP($A460,DSSV!$A$7:$R$65536,IN_DTK!L$5,0),""),"")</f>
        <v>0</v>
      </c>
      <c r="M460" s="245">
        <f>IF(ISNA(VLOOKUP($A460,DSSV!$A$7:$R$65536,IN_DTK!M$5,0))=FALSE,IF(M$8&lt;&gt;0,VLOOKUP($A460,DSSV!$A$7:$R$65536,IN_DTK!M$5,0),""),"")</f>
        <v>0</v>
      </c>
      <c r="N460" s="245">
        <f>IF(ISNA(VLOOKUP($A460,DSSV!$A$7:$R$65536,IN_DTK!N$5,0))=FALSE,IF(N$8&lt;&gt;0,VLOOKUP($A460,DSSV!$A$7:$R$65536,IN_DTK!N$5,0),""),"")</f>
        <v>0</v>
      </c>
      <c r="O460" s="245">
        <f>IF(ISNA(VLOOKUP($A460,DSSV!$A$7:$R$65536,IN_DTK!O$5,0))=FALSE,IF(O$8&lt;&gt;0,VLOOKUP($A460,DSSV!$A$7:$R$65536,IN_DTK!O$5,0),""),"")</f>
        <v>0</v>
      </c>
      <c r="P460" s="245">
        <f>IF(ISNA(VLOOKUP($A460,DSSV!$A$7:$R$65536,IN_DTK!P$5,0))=FALSE,IF(P$8&lt;&gt;0,VLOOKUP($A460,DSSV!$A$7:$R$65536,IN_DTK!P$5,0),""),"")</f>
        <v>0</v>
      </c>
      <c r="Q460" s="246">
        <f>IF(ISNA(VLOOKUP($A460,DSSV!$A$7:$R$65536,IN_DTK!Q$5,0))=FALSE,VLOOKUP($A460,DSSV!$A$7:$R$65536,IN_DTK!Q$5,0),"")</f>
        <v>0</v>
      </c>
      <c r="R460" s="237" t="str">
        <f>IF(ISNA(VLOOKUP($A460,DSSV!$A$7:$R$65536,IN_DTK!R$5,0))=FALSE,VLOOKUP($A460,DSSV!$A$7:$R$65536,IN_DTK!R$5,0),"")</f>
        <v>Không</v>
      </c>
      <c r="S460" s="247" t="str">
        <f>IF(ISNA(VLOOKUP($A460,DSSV!$A$7:$R$65536,IN_DTK!S$5,0))=FALSE,VLOOKUP($A460,DSSV!$A$7:$R$65536,IN_DTK!S$5,0),"")</f>
        <v/>
      </c>
    </row>
    <row r="461" spans="1:19" s="213" customFormat="1" ht="20.25" customHeight="1">
      <c r="A461" s="211">
        <v>453</v>
      </c>
      <c r="B461" s="240">
        <f>--SUBTOTAL(2,C$6:C461)</f>
        <v>453</v>
      </c>
      <c r="C461" s="214">
        <f>IF(ISNA(VLOOKUP($A461,DSSV!$A$7:$R$65536,IN_DTK!C$5,0))=FALSE,VLOOKUP($A461,DSSV!$A$7:$R$65536,IN_DTK!C$5,0),"")</f>
        <v>0</v>
      </c>
      <c r="D461" s="243" t="str">
        <f>IF(ISNA(VLOOKUP($A461,DSSV!$A$7:$R$65536,IN_DTK!D$5,0))=FALSE,VLOOKUP($A461,DSSV!$A$7:$R$65536,IN_DTK!D$5,0),"")</f>
        <v/>
      </c>
      <c r="E461" s="244" t="str">
        <f>IF(ISNA(VLOOKUP($A461,DSSV!$A$7:$R$65536,IN_DTK!E$5,0))=FALSE,VLOOKUP($A461,DSSV!$A$7:$R$65536,IN_DTK!E$5,0),"")</f>
        <v/>
      </c>
      <c r="F461" s="249" t="str">
        <f>IF(ISNA(VLOOKUP($A461,DSSV!$A$7:$R$65536,IN_DTK!F$5,0))=FALSE,VLOOKUP($A461,DSSV!$A$7:$R$65536,IN_DTK!F$5,0),"")</f>
        <v/>
      </c>
      <c r="G461" s="249" t="str">
        <f>IF(ISNA(VLOOKUP($A461,DSSV!$A$7:$R$65536,IN_DTK!G$5,0))=FALSE,VLOOKUP($A461,DSSV!$A$7:$R$65536,IN_DTK!G$5,0),"")</f>
        <v/>
      </c>
      <c r="H461" s="245">
        <f>IF(ISNA(VLOOKUP($A461,DSSV!$A$7:$R$65536,IN_DTK!H$5,0))=FALSE,IF(H$8&lt;&gt;0,VLOOKUP($A461,DSSV!$A$7:$R$65536,IN_DTK!H$5,0),""),"")</f>
        <v>0</v>
      </c>
      <c r="I461" s="245">
        <f>IF(ISNA(VLOOKUP($A461,DSSV!$A$7:$R$65536,IN_DTK!I$5,0))=FALSE,IF(I$8&lt;&gt;0,VLOOKUP($A461,DSSV!$A$7:$R$65536,IN_DTK!I$5,0),""),"")</f>
        <v>0</v>
      </c>
      <c r="J461" s="245">
        <f>IF(ISNA(VLOOKUP($A461,DSSV!$A$7:$R$65536,IN_DTK!J$5,0))=FALSE,IF(J$8&lt;&gt;0,VLOOKUP($A461,DSSV!$A$7:$R$65536,IN_DTK!J$5,0),""),"")</f>
        <v>0</v>
      </c>
      <c r="K461" s="245">
        <f>IF(ISNA(VLOOKUP($A461,DSSV!$A$7:$R$65536,IN_DTK!K$5,0))=FALSE,IF(K$8&lt;&gt;0,VLOOKUP($A461,DSSV!$A$7:$R$65536,IN_DTK!K$5,0),""),"")</f>
        <v>0</v>
      </c>
      <c r="L461" s="245">
        <f>IF(ISNA(VLOOKUP($A461,DSSV!$A$7:$R$65536,IN_DTK!L$5,0))=FALSE,IF(L$8&lt;&gt;0,VLOOKUP($A461,DSSV!$A$7:$R$65536,IN_DTK!L$5,0),""),"")</f>
        <v>0</v>
      </c>
      <c r="M461" s="245">
        <f>IF(ISNA(VLOOKUP($A461,DSSV!$A$7:$R$65536,IN_DTK!M$5,0))=FALSE,IF(M$8&lt;&gt;0,VLOOKUP($A461,DSSV!$A$7:$R$65536,IN_DTK!M$5,0),""),"")</f>
        <v>0</v>
      </c>
      <c r="N461" s="245">
        <f>IF(ISNA(VLOOKUP($A461,DSSV!$A$7:$R$65536,IN_DTK!N$5,0))=FALSE,IF(N$8&lt;&gt;0,VLOOKUP($A461,DSSV!$A$7:$R$65536,IN_DTK!N$5,0),""),"")</f>
        <v>0</v>
      </c>
      <c r="O461" s="245">
        <f>IF(ISNA(VLOOKUP($A461,DSSV!$A$7:$R$65536,IN_DTK!O$5,0))=FALSE,IF(O$8&lt;&gt;0,VLOOKUP($A461,DSSV!$A$7:$R$65536,IN_DTK!O$5,0),""),"")</f>
        <v>0</v>
      </c>
      <c r="P461" s="245">
        <f>IF(ISNA(VLOOKUP($A461,DSSV!$A$7:$R$65536,IN_DTK!P$5,0))=FALSE,IF(P$8&lt;&gt;0,VLOOKUP($A461,DSSV!$A$7:$R$65536,IN_DTK!P$5,0),""),"")</f>
        <v>0</v>
      </c>
      <c r="Q461" s="246">
        <f>IF(ISNA(VLOOKUP($A461,DSSV!$A$7:$R$65536,IN_DTK!Q$5,0))=FALSE,VLOOKUP($A461,DSSV!$A$7:$R$65536,IN_DTK!Q$5,0),"")</f>
        <v>0</v>
      </c>
      <c r="R461" s="237" t="str">
        <f>IF(ISNA(VLOOKUP($A461,DSSV!$A$7:$R$65536,IN_DTK!R$5,0))=FALSE,VLOOKUP($A461,DSSV!$A$7:$R$65536,IN_DTK!R$5,0),"")</f>
        <v>Không</v>
      </c>
      <c r="S461" s="247" t="str">
        <f>IF(ISNA(VLOOKUP($A461,DSSV!$A$7:$R$65536,IN_DTK!S$5,0))=FALSE,VLOOKUP($A461,DSSV!$A$7:$R$65536,IN_DTK!S$5,0),"")</f>
        <v/>
      </c>
    </row>
    <row r="462" spans="1:19" s="213" customFormat="1" ht="20.25" customHeight="1">
      <c r="A462" s="211">
        <v>454</v>
      </c>
      <c r="B462" s="240">
        <f>--SUBTOTAL(2,C$6:C462)</f>
        <v>454</v>
      </c>
      <c r="C462" s="214">
        <f>IF(ISNA(VLOOKUP($A462,DSSV!$A$7:$R$65536,IN_DTK!C$5,0))=FALSE,VLOOKUP($A462,DSSV!$A$7:$R$65536,IN_DTK!C$5,0),"")</f>
        <v>0</v>
      </c>
      <c r="D462" s="243" t="str">
        <f>IF(ISNA(VLOOKUP($A462,DSSV!$A$7:$R$65536,IN_DTK!D$5,0))=FALSE,VLOOKUP($A462,DSSV!$A$7:$R$65536,IN_DTK!D$5,0),"")</f>
        <v/>
      </c>
      <c r="E462" s="244" t="str">
        <f>IF(ISNA(VLOOKUP($A462,DSSV!$A$7:$R$65536,IN_DTK!E$5,0))=FALSE,VLOOKUP($A462,DSSV!$A$7:$R$65536,IN_DTK!E$5,0),"")</f>
        <v/>
      </c>
      <c r="F462" s="249" t="str">
        <f>IF(ISNA(VLOOKUP($A462,DSSV!$A$7:$R$65536,IN_DTK!F$5,0))=FALSE,VLOOKUP($A462,DSSV!$A$7:$R$65536,IN_DTK!F$5,0),"")</f>
        <v/>
      </c>
      <c r="G462" s="249" t="str">
        <f>IF(ISNA(VLOOKUP($A462,DSSV!$A$7:$R$65536,IN_DTK!G$5,0))=FALSE,VLOOKUP($A462,DSSV!$A$7:$R$65536,IN_DTK!G$5,0),"")</f>
        <v/>
      </c>
      <c r="H462" s="245">
        <f>IF(ISNA(VLOOKUP($A462,DSSV!$A$7:$R$65536,IN_DTK!H$5,0))=FALSE,IF(H$8&lt;&gt;0,VLOOKUP($A462,DSSV!$A$7:$R$65536,IN_DTK!H$5,0),""),"")</f>
        <v>0</v>
      </c>
      <c r="I462" s="245">
        <f>IF(ISNA(VLOOKUP($A462,DSSV!$A$7:$R$65536,IN_DTK!I$5,0))=FALSE,IF(I$8&lt;&gt;0,VLOOKUP($A462,DSSV!$A$7:$R$65536,IN_DTK!I$5,0),""),"")</f>
        <v>0</v>
      </c>
      <c r="J462" s="245">
        <f>IF(ISNA(VLOOKUP($A462,DSSV!$A$7:$R$65536,IN_DTK!J$5,0))=FALSE,IF(J$8&lt;&gt;0,VLOOKUP($A462,DSSV!$A$7:$R$65536,IN_DTK!J$5,0),""),"")</f>
        <v>0</v>
      </c>
      <c r="K462" s="245">
        <f>IF(ISNA(VLOOKUP($A462,DSSV!$A$7:$R$65536,IN_DTK!K$5,0))=FALSE,IF(K$8&lt;&gt;0,VLOOKUP($A462,DSSV!$A$7:$R$65536,IN_DTK!K$5,0),""),"")</f>
        <v>0</v>
      </c>
      <c r="L462" s="245">
        <f>IF(ISNA(VLOOKUP($A462,DSSV!$A$7:$R$65536,IN_DTK!L$5,0))=FALSE,IF(L$8&lt;&gt;0,VLOOKUP($A462,DSSV!$A$7:$R$65536,IN_DTK!L$5,0),""),"")</f>
        <v>0</v>
      </c>
      <c r="M462" s="245">
        <f>IF(ISNA(VLOOKUP($A462,DSSV!$A$7:$R$65536,IN_DTK!M$5,0))=FALSE,IF(M$8&lt;&gt;0,VLOOKUP($A462,DSSV!$A$7:$R$65536,IN_DTK!M$5,0),""),"")</f>
        <v>0</v>
      </c>
      <c r="N462" s="245">
        <f>IF(ISNA(VLOOKUP($A462,DSSV!$A$7:$R$65536,IN_DTK!N$5,0))=FALSE,IF(N$8&lt;&gt;0,VLOOKUP($A462,DSSV!$A$7:$R$65536,IN_DTK!N$5,0),""),"")</f>
        <v>0</v>
      </c>
      <c r="O462" s="245">
        <f>IF(ISNA(VLOOKUP($A462,DSSV!$A$7:$R$65536,IN_DTK!O$5,0))=FALSE,IF(O$8&lt;&gt;0,VLOOKUP($A462,DSSV!$A$7:$R$65536,IN_DTK!O$5,0),""),"")</f>
        <v>0</v>
      </c>
      <c r="P462" s="245">
        <f>IF(ISNA(VLOOKUP($A462,DSSV!$A$7:$R$65536,IN_DTK!P$5,0))=FALSE,IF(P$8&lt;&gt;0,VLOOKUP($A462,DSSV!$A$7:$R$65536,IN_DTK!P$5,0),""),"")</f>
        <v>0</v>
      </c>
      <c r="Q462" s="246">
        <f>IF(ISNA(VLOOKUP($A462,DSSV!$A$7:$R$65536,IN_DTK!Q$5,0))=FALSE,VLOOKUP($A462,DSSV!$A$7:$R$65536,IN_DTK!Q$5,0),"")</f>
        <v>0</v>
      </c>
      <c r="R462" s="237" t="str">
        <f>IF(ISNA(VLOOKUP($A462,DSSV!$A$7:$R$65536,IN_DTK!R$5,0))=FALSE,VLOOKUP($A462,DSSV!$A$7:$R$65536,IN_DTK!R$5,0),"")</f>
        <v>Không</v>
      </c>
      <c r="S462" s="247" t="str">
        <f>IF(ISNA(VLOOKUP($A462,DSSV!$A$7:$R$65536,IN_DTK!S$5,0))=FALSE,VLOOKUP($A462,DSSV!$A$7:$R$65536,IN_DTK!S$5,0),"")</f>
        <v/>
      </c>
    </row>
    <row r="463" spans="1:19" s="213" customFormat="1" ht="20.25" customHeight="1">
      <c r="A463" s="211">
        <v>455</v>
      </c>
      <c r="B463" s="240">
        <f>--SUBTOTAL(2,C$6:C463)</f>
        <v>455</v>
      </c>
      <c r="C463" s="214">
        <f>IF(ISNA(VLOOKUP($A463,DSSV!$A$7:$R$65536,IN_DTK!C$5,0))=FALSE,VLOOKUP($A463,DSSV!$A$7:$R$65536,IN_DTK!C$5,0),"")</f>
        <v>0</v>
      </c>
      <c r="D463" s="243" t="str">
        <f>IF(ISNA(VLOOKUP($A463,DSSV!$A$7:$R$65536,IN_DTK!D$5,0))=FALSE,VLOOKUP($A463,DSSV!$A$7:$R$65536,IN_DTK!D$5,0),"")</f>
        <v/>
      </c>
      <c r="E463" s="244" t="str">
        <f>IF(ISNA(VLOOKUP($A463,DSSV!$A$7:$R$65536,IN_DTK!E$5,0))=FALSE,VLOOKUP($A463,DSSV!$A$7:$R$65536,IN_DTK!E$5,0),"")</f>
        <v/>
      </c>
      <c r="F463" s="249" t="str">
        <f>IF(ISNA(VLOOKUP($A463,DSSV!$A$7:$R$65536,IN_DTK!F$5,0))=FALSE,VLOOKUP($A463,DSSV!$A$7:$R$65536,IN_DTK!F$5,0),"")</f>
        <v/>
      </c>
      <c r="G463" s="249" t="str">
        <f>IF(ISNA(VLOOKUP($A463,DSSV!$A$7:$R$65536,IN_DTK!G$5,0))=FALSE,VLOOKUP($A463,DSSV!$A$7:$R$65536,IN_DTK!G$5,0),"")</f>
        <v/>
      </c>
      <c r="H463" s="245">
        <f>IF(ISNA(VLOOKUP($A463,DSSV!$A$7:$R$65536,IN_DTK!H$5,0))=FALSE,IF(H$8&lt;&gt;0,VLOOKUP($A463,DSSV!$A$7:$R$65536,IN_DTK!H$5,0),""),"")</f>
        <v>0</v>
      </c>
      <c r="I463" s="245">
        <f>IF(ISNA(VLOOKUP($A463,DSSV!$A$7:$R$65536,IN_DTK!I$5,0))=FALSE,IF(I$8&lt;&gt;0,VLOOKUP($A463,DSSV!$A$7:$R$65536,IN_DTK!I$5,0),""),"")</f>
        <v>0</v>
      </c>
      <c r="J463" s="245">
        <f>IF(ISNA(VLOOKUP($A463,DSSV!$A$7:$R$65536,IN_DTK!J$5,0))=FALSE,IF(J$8&lt;&gt;0,VLOOKUP($A463,DSSV!$A$7:$R$65536,IN_DTK!J$5,0),""),"")</f>
        <v>0</v>
      </c>
      <c r="K463" s="245">
        <f>IF(ISNA(VLOOKUP($A463,DSSV!$A$7:$R$65536,IN_DTK!K$5,0))=FALSE,IF(K$8&lt;&gt;0,VLOOKUP($A463,DSSV!$A$7:$R$65536,IN_DTK!K$5,0),""),"")</f>
        <v>0</v>
      </c>
      <c r="L463" s="245">
        <f>IF(ISNA(VLOOKUP($A463,DSSV!$A$7:$R$65536,IN_DTK!L$5,0))=FALSE,IF(L$8&lt;&gt;0,VLOOKUP($A463,DSSV!$A$7:$R$65536,IN_DTK!L$5,0),""),"")</f>
        <v>0</v>
      </c>
      <c r="M463" s="245">
        <f>IF(ISNA(VLOOKUP($A463,DSSV!$A$7:$R$65536,IN_DTK!M$5,0))=FALSE,IF(M$8&lt;&gt;0,VLOOKUP($A463,DSSV!$A$7:$R$65536,IN_DTK!M$5,0),""),"")</f>
        <v>0</v>
      </c>
      <c r="N463" s="245">
        <f>IF(ISNA(VLOOKUP($A463,DSSV!$A$7:$R$65536,IN_DTK!N$5,0))=FALSE,IF(N$8&lt;&gt;0,VLOOKUP($A463,DSSV!$A$7:$R$65536,IN_DTK!N$5,0),""),"")</f>
        <v>0</v>
      </c>
      <c r="O463" s="245">
        <f>IF(ISNA(VLOOKUP($A463,DSSV!$A$7:$R$65536,IN_DTK!O$5,0))=FALSE,IF(O$8&lt;&gt;0,VLOOKUP($A463,DSSV!$A$7:$R$65536,IN_DTK!O$5,0),""),"")</f>
        <v>0</v>
      </c>
      <c r="P463" s="245">
        <f>IF(ISNA(VLOOKUP($A463,DSSV!$A$7:$R$65536,IN_DTK!P$5,0))=FALSE,IF(P$8&lt;&gt;0,VLOOKUP($A463,DSSV!$A$7:$R$65536,IN_DTK!P$5,0),""),"")</f>
        <v>0</v>
      </c>
      <c r="Q463" s="246">
        <f>IF(ISNA(VLOOKUP($A463,DSSV!$A$7:$R$65536,IN_DTK!Q$5,0))=FALSE,VLOOKUP($A463,DSSV!$A$7:$R$65536,IN_DTK!Q$5,0),"")</f>
        <v>0</v>
      </c>
      <c r="R463" s="237" t="str">
        <f>IF(ISNA(VLOOKUP($A463,DSSV!$A$7:$R$65536,IN_DTK!R$5,0))=FALSE,VLOOKUP($A463,DSSV!$A$7:$R$65536,IN_DTK!R$5,0),"")</f>
        <v>Không</v>
      </c>
      <c r="S463" s="247" t="str">
        <f>IF(ISNA(VLOOKUP($A463,DSSV!$A$7:$R$65536,IN_DTK!S$5,0))=FALSE,VLOOKUP($A463,DSSV!$A$7:$R$65536,IN_DTK!S$5,0),"")</f>
        <v/>
      </c>
    </row>
    <row r="464" spans="1:19" s="213" customFormat="1" ht="20.25" customHeight="1">
      <c r="A464" s="211">
        <v>456</v>
      </c>
      <c r="B464" s="240">
        <f>--SUBTOTAL(2,C$6:C464)</f>
        <v>456</v>
      </c>
      <c r="C464" s="214">
        <f>IF(ISNA(VLOOKUP($A464,DSSV!$A$7:$R$65536,IN_DTK!C$5,0))=FALSE,VLOOKUP($A464,DSSV!$A$7:$R$65536,IN_DTK!C$5,0),"")</f>
        <v>0</v>
      </c>
      <c r="D464" s="243" t="str">
        <f>IF(ISNA(VLOOKUP($A464,DSSV!$A$7:$R$65536,IN_DTK!D$5,0))=FALSE,VLOOKUP($A464,DSSV!$A$7:$R$65536,IN_DTK!D$5,0),"")</f>
        <v/>
      </c>
      <c r="E464" s="244" t="str">
        <f>IF(ISNA(VLOOKUP($A464,DSSV!$A$7:$R$65536,IN_DTK!E$5,0))=FALSE,VLOOKUP($A464,DSSV!$A$7:$R$65536,IN_DTK!E$5,0),"")</f>
        <v/>
      </c>
      <c r="F464" s="249" t="str">
        <f>IF(ISNA(VLOOKUP($A464,DSSV!$A$7:$R$65536,IN_DTK!F$5,0))=FALSE,VLOOKUP($A464,DSSV!$A$7:$R$65536,IN_DTK!F$5,0),"")</f>
        <v/>
      </c>
      <c r="G464" s="249" t="str">
        <f>IF(ISNA(VLOOKUP($A464,DSSV!$A$7:$R$65536,IN_DTK!G$5,0))=FALSE,VLOOKUP($A464,DSSV!$A$7:$R$65536,IN_DTK!G$5,0),"")</f>
        <v/>
      </c>
      <c r="H464" s="245">
        <f>IF(ISNA(VLOOKUP($A464,DSSV!$A$7:$R$65536,IN_DTK!H$5,0))=FALSE,IF(H$8&lt;&gt;0,VLOOKUP($A464,DSSV!$A$7:$R$65536,IN_DTK!H$5,0),""),"")</f>
        <v>0</v>
      </c>
      <c r="I464" s="245">
        <f>IF(ISNA(VLOOKUP($A464,DSSV!$A$7:$R$65536,IN_DTK!I$5,0))=FALSE,IF(I$8&lt;&gt;0,VLOOKUP($A464,DSSV!$A$7:$R$65536,IN_DTK!I$5,0),""),"")</f>
        <v>0</v>
      </c>
      <c r="J464" s="245">
        <f>IF(ISNA(VLOOKUP($A464,DSSV!$A$7:$R$65536,IN_DTK!J$5,0))=FALSE,IF(J$8&lt;&gt;0,VLOOKUP($A464,DSSV!$A$7:$R$65536,IN_DTK!J$5,0),""),"")</f>
        <v>0</v>
      </c>
      <c r="K464" s="245">
        <f>IF(ISNA(VLOOKUP($A464,DSSV!$A$7:$R$65536,IN_DTK!K$5,0))=FALSE,IF(K$8&lt;&gt;0,VLOOKUP($A464,DSSV!$A$7:$R$65536,IN_DTK!K$5,0),""),"")</f>
        <v>0</v>
      </c>
      <c r="L464" s="245">
        <f>IF(ISNA(VLOOKUP($A464,DSSV!$A$7:$R$65536,IN_DTK!L$5,0))=FALSE,IF(L$8&lt;&gt;0,VLOOKUP($A464,DSSV!$A$7:$R$65536,IN_DTK!L$5,0),""),"")</f>
        <v>0</v>
      </c>
      <c r="M464" s="245">
        <f>IF(ISNA(VLOOKUP($A464,DSSV!$A$7:$R$65536,IN_DTK!M$5,0))=FALSE,IF(M$8&lt;&gt;0,VLOOKUP($A464,DSSV!$A$7:$R$65536,IN_DTK!M$5,0),""),"")</f>
        <v>0</v>
      </c>
      <c r="N464" s="245">
        <f>IF(ISNA(VLOOKUP($A464,DSSV!$A$7:$R$65536,IN_DTK!N$5,0))=FALSE,IF(N$8&lt;&gt;0,VLOOKUP($A464,DSSV!$A$7:$R$65536,IN_DTK!N$5,0),""),"")</f>
        <v>0</v>
      </c>
      <c r="O464" s="245">
        <f>IF(ISNA(VLOOKUP($A464,DSSV!$A$7:$R$65536,IN_DTK!O$5,0))=FALSE,IF(O$8&lt;&gt;0,VLOOKUP($A464,DSSV!$A$7:$R$65536,IN_DTK!O$5,0),""),"")</f>
        <v>0</v>
      </c>
      <c r="P464" s="245">
        <f>IF(ISNA(VLOOKUP($A464,DSSV!$A$7:$R$65536,IN_DTK!P$5,0))=FALSE,IF(P$8&lt;&gt;0,VLOOKUP($A464,DSSV!$A$7:$R$65536,IN_DTK!P$5,0),""),"")</f>
        <v>0</v>
      </c>
      <c r="Q464" s="246">
        <f>IF(ISNA(VLOOKUP($A464,DSSV!$A$7:$R$65536,IN_DTK!Q$5,0))=FALSE,VLOOKUP($A464,DSSV!$A$7:$R$65536,IN_DTK!Q$5,0),"")</f>
        <v>0</v>
      </c>
      <c r="R464" s="237" t="str">
        <f>IF(ISNA(VLOOKUP($A464,DSSV!$A$7:$R$65536,IN_DTK!R$5,0))=FALSE,VLOOKUP($A464,DSSV!$A$7:$R$65536,IN_DTK!R$5,0),"")</f>
        <v>Không</v>
      </c>
      <c r="S464" s="247" t="str">
        <f>IF(ISNA(VLOOKUP($A464,DSSV!$A$7:$R$65536,IN_DTK!S$5,0))=FALSE,VLOOKUP($A464,DSSV!$A$7:$R$65536,IN_DTK!S$5,0),"")</f>
        <v/>
      </c>
    </row>
    <row r="465" spans="1:19" s="213" customFormat="1" ht="20.25" customHeight="1">
      <c r="A465" s="211">
        <v>457</v>
      </c>
      <c r="B465" s="240">
        <f>--SUBTOTAL(2,C$6:C465)</f>
        <v>457</v>
      </c>
      <c r="C465" s="214">
        <f>IF(ISNA(VLOOKUP($A465,DSSV!$A$7:$R$65536,IN_DTK!C$5,0))=FALSE,VLOOKUP($A465,DSSV!$A$7:$R$65536,IN_DTK!C$5,0),"")</f>
        <v>0</v>
      </c>
      <c r="D465" s="243" t="str">
        <f>IF(ISNA(VLOOKUP($A465,DSSV!$A$7:$R$65536,IN_DTK!D$5,0))=FALSE,VLOOKUP($A465,DSSV!$A$7:$R$65536,IN_DTK!D$5,0),"")</f>
        <v/>
      </c>
      <c r="E465" s="244" t="str">
        <f>IF(ISNA(VLOOKUP($A465,DSSV!$A$7:$R$65536,IN_DTK!E$5,0))=FALSE,VLOOKUP($A465,DSSV!$A$7:$R$65536,IN_DTK!E$5,0),"")</f>
        <v/>
      </c>
      <c r="F465" s="249" t="str">
        <f>IF(ISNA(VLOOKUP($A465,DSSV!$A$7:$R$65536,IN_DTK!F$5,0))=FALSE,VLOOKUP($A465,DSSV!$A$7:$R$65536,IN_DTK!F$5,0),"")</f>
        <v/>
      </c>
      <c r="G465" s="249" t="str">
        <f>IF(ISNA(VLOOKUP($A465,DSSV!$A$7:$R$65536,IN_DTK!G$5,0))=FALSE,VLOOKUP($A465,DSSV!$A$7:$R$65536,IN_DTK!G$5,0),"")</f>
        <v/>
      </c>
      <c r="H465" s="245">
        <f>IF(ISNA(VLOOKUP($A465,DSSV!$A$7:$R$65536,IN_DTK!H$5,0))=FALSE,IF(H$8&lt;&gt;0,VLOOKUP($A465,DSSV!$A$7:$R$65536,IN_DTK!H$5,0),""),"")</f>
        <v>0</v>
      </c>
      <c r="I465" s="245">
        <f>IF(ISNA(VLOOKUP($A465,DSSV!$A$7:$R$65536,IN_DTK!I$5,0))=FALSE,IF(I$8&lt;&gt;0,VLOOKUP($A465,DSSV!$A$7:$R$65536,IN_DTK!I$5,0),""),"")</f>
        <v>0</v>
      </c>
      <c r="J465" s="245">
        <f>IF(ISNA(VLOOKUP($A465,DSSV!$A$7:$R$65536,IN_DTK!J$5,0))=FALSE,IF(J$8&lt;&gt;0,VLOOKUP($A465,DSSV!$A$7:$R$65536,IN_DTK!J$5,0),""),"")</f>
        <v>0</v>
      </c>
      <c r="K465" s="245">
        <f>IF(ISNA(VLOOKUP($A465,DSSV!$A$7:$R$65536,IN_DTK!K$5,0))=FALSE,IF(K$8&lt;&gt;0,VLOOKUP($A465,DSSV!$A$7:$R$65536,IN_DTK!K$5,0),""),"")</f>
        <v>0</v>
      </c>
      <c r="L465" s="245">
        <f>IF(ISNA(VLOOKUP($A465,DSSV!$A$7:$R$65536,IN_DTK!L$5,0))=FALSE,IF(L$8&lt;&gt;0,VLOOKUP($A465,DSSV!$A$7:$R$65536,IN_DTK!L$5,0),""),"")</f>
        <v>0</v>
      </c>
      <c r="M465" s="245">
        <f>IF(ISNA(VLOOKUP($A465,DSSV!$A$7:$R$65536,IN_DTK!M$5,0))=FALSE,IF(M$8&lt;&gt;0,VLOOKUP($A465,DSSV!$A$7:$R$65536,IN_DTK!M$5,0),""),"")</f>
        <v>0</v>
      </c>
      <c r="N465" s="245">
        <f>IF(ISNA(VLOOKUP($A465,DSSV!$A$7:$R$65536,IN_DTK!N$5,0))=FALSE,IF(N$8&lt;&gt;0,VLOOKUP($A465,DSSV!$A$7:$R$65536,IN_DTK!N$5,0),""),"")</f>
        <v>0</v>
      </c>
      <c r="O465" s="245">
        <f>IF(ISNA(VLOOKUP($A465,DSSV!$A$7:$R$65536,IN_DTK!O$5,0))=FALSE,IF(O$8&lt;&gt;0,VLOOKUP($A465,DSSV!$A$7:$R$65536,IN_DTK!O$5,0),""),"")</f>
        <v>0</v>
      </c>
      <c r="P465" s="245">
        <f>IF(ISNA(VLOOKUP($A465,DSSV!$A$7:$R$65536,IN_DTK!P$5,0))=FALSE,IF(P$8&lt;&gt;0,VLOOKUP($A465,DSSV!$A$7:$R$65536,IN_DTK!P$5,0),""),"")</f>
        <v>0</v>
      </c>
      <c r="Q465" s="246">
        <f>IF(ISNA(VLOOKUP($A465,DSSV!$A$7:$R$65536,IN_DTK!Q$5,0))=FALSE,VLOOKUP($A465,DSSV!$A$7:$R$65536,IN_DTK!Q$5,0),"")</f>
        <v>0</v>
      </c>
      <c r="R465" s="237" t="str">
        <f>IF(ISNA(VLOOKUP($A465,DSSV!$A$7:$R$65536,IN_DTK!R$5,0))=FALSE,VLOOKUP($A465,DSSV!$A$7:$R$65536,IN_DTK!R$5,0),"")</f>
        <v>Không</v>
      </c>
      <c r="S465" s="247" t="str">
        <f>IF(ISNA(VLOOKUP($A465,DSSV!$A$7:$R$65536,IN_DTK!S$5,0))=FALSE,VLOOKUP($A465,DSSV!$A$7:$R$65536,IN_DTK!S$5,0),"")</f>
        <v/>
      </c>
    </row>
    <row r="466" spans="1:19" s="213" customFormat="1" ht="20.25" customHeight="1">
      <c r="A466" s="211">
        <v>458</v>
      </c>
      <c r="B466" s="240">
        <f>--SUBTOTAL(2,C$6:C466)</f>
        <v>458</v>
      </c>
      <c r="C466" s="214">
        <f>IF(ISNA(VLOOKUP($A466,DSSV!$A$7:$R$65536,IN_DTK!C$5,0))=FALSE,VLOOKUP($A466,DSSV!$A$7:$R$65536,IN_DTK!C$5,0),"")</f>
        <v>0</v>
      </c>
      <c r="D466" s="243" t="str">
        <f>IF(ISNA(VLOOKUP($A466,DSSV!$A$7:$R$65536,IN_DTK!D$5,0))=FALSE,VLOOKUP($A466,DSSV!$A$7:$R$65536,IN_DTK!D$5,0),"")</f>
        <v/>
      </c>
      <c r="E466" s="244" t="str">
        <f>IF(ISNA(VLOOKUP($A466,DSSV!$A$7:$R$65536,IN_DTK!E$5,0))=FALSE,VLOOKUP($A466,DSSV!$A$7:$R$65536,IN_DTK!E$5,0),"")</f>
        <v/>
      </c>
      <c r="F466" s="249" t="str">
        <f>IF(ISNA(VLOOKUP($A466,DSSV!$A$7:$R$65536,IN_DTK!F$5,0))=FALSE,VLOOKUP($A466,DSSV!$A$7:$R$65536,IN_DTK!F$5,0),"")</f>
        <v/>
      </c>
      <c r="G466" s="249" t="str">
        <f>IF(ISNA(VLOOKUP($A466,DSSV!$A$7:$R$65536,IN_DTK!G$5,0))=FALSE,VLOOKUP($A466,DSSV!$A$7:$R$65536,IN_DTK!G$5,0),"")</f>
        <v/>
      </c>
      <c r="H466" s="245">
        <f>IF(ISNA(VLOOKUP($A466,DSSV!$A$7:$R$65536,IN_DTK!H$5,0))=FALSE,IF(H$8&lt;&gt;0,VLOOKUP($A466,DSSV!$A$7:$R$65536,IN_DTK!H$5,0),""),"")</f>
        <v>0</v>
      </c>
      <c r="I466" s="245">
        <f>IF(ISNA(VLOOKUP($A466,DSSV!$A$7:$R$65536,IN_DTK!I$5,0))=FALSE,IF(I$8&lt;&gt;0,VLOOKUP($A466,DSSV!$A$7:$R$65536,IN_DTK!I$5,0),""),"")</f>
        <v>0</v>
      </c>
      <c r="J466" s="245">
        <f>IF(ISNA(VLOOKUP($A466,DSSV!$A$7:$R$65536,IN_DTK!J$5,0))=FALSE,IF(J$8&lt;&gt;0,VLOOKUP($A466,DSSV!$A$7:$R$65536,IN_DTK!J$5,0),""),"")</f>
        <v>0</v>
      </c>
      <c r="K466" s="245">
        <f>IF(ISNA(VLOOKUP($A466,DSSV!$A$7:$R$65536,IN_DTK!K$5,0))=FALSE,IF(K$8&lt;&gt;0,VLOOKUP($A466,DSSV!$A$7:$R$65536,IN_DTK!K$5,0),""),"")</f>
        <v>0</v>
      </c>
      <c r="L466" s="245">
        <f>IF(ISNA(VLOOKUP($A466,DSSV!$A$7:$R$65536,IN_DTK!L$5,0))=FALSE,IF(L$8&lt;&gt;0,VLOOKUP($A466,DSSV!$A$7:$R$65536,IN_DTK!L$5,0),""),"")</f>
        <v>0</v>
      </c>
      <c r="M466" s="245">
        <f>IF(ISNA(VLOOKUP($A466,DSSV!$A$7:$R$65536,IN_DTK!M$5,0))=FALSE,IF(M$8&lt;&gt;0,VLOOKUP($A466,DSSV!$A$7:$R$65536,IN_DTK!M$5,0),""),"")</f>
        <v>0</v>
      </c>
      <c r="N466" s="245">
        <f>IF(ISNA(VLOOKUP($A466,DSSV!$A$7:$R$65536,IN_DTK!N$5,0))=FALSE,IF(N$8&lt;&gt;0,VLOOKUP($A466,DSSV!$A$7:$R$65536,IN_DTK!N$5,0),""),"")</f>
        <v>0</v>
      </c>
      <c r="O466" s="245">
        <f>IF(ISNA(VLOOKUP($A466,DSSV!$A$7:$R$65536,IN_DTK!O$5,0))=FALSE,IF(O$8&lt;&gt;0,VLOOKUP($A466,DSSV!$A$7:$R$65536,IN_DTK!O$5,0),""),"")</f>
        <v>0</v>
      </c>
      <c r="P466" s="245">
        <f>IF(ISNA(VLOOKUP($A466,DSSV!$A$7:$R$65536,IN_DTK!P$5,0))=FALSE,IF(P$8&lt;&gt;0,VLOOKUP($A466,DSSV!$A$7:$R$65536,IN_DTK!P$5,0),""),"")</f>
        <v>0</v>
      </c>
      <c r="Q466" s="246">
        <f>IF(ISNA(VLOOKUP($A466,DSSV!$A$7:$R$65536,IN_DTK!Q$5,0))=FALSE,VLOOKUP($A466,DSSV!$A$7:$R$65536,IN_DTK!Q$5,0),"")</f>
        <v>0</v>
      </c>
      <c r="R466" s="237" t="str">
        <f>IF(ISNA(VLOOKUP($A466,DSSV!$A$7:$R$65536,IN_DTK!R$5,0))=FALSE,VLOOKUP($A466,DSSV!$A$7:$R$65536,IN_DTK!R$5,0),"")</f>
        <v>Không</v>
      </c>
      <c r="S466" s="247" t="str">
        <f>IF(ISNA(VLOOKUP($A466,DSSV!$A$7:$R$65536,IN_DTK!S$5,0))=FALSE,VLOOKUP($A466,DSSV!$A$7:$R$65536,IN_DTK!S$5,0),"")</f>
        <v/>
      </c>
    </row>
    <row r="467" spans="1:19" s="213" customFormat="1" ht="20.25" customHeight="1">
      <c r="A467" s="211">
        <v>459</v>
      </c>
      <c r="B467" s="240">
        <f>--SUBTOTAL(2,C$6:C467)</f>
        <v>459</v>
      </c>
      <c r="C467" s="214">
        <f>IF(ISNA(VLOOKUP($A467,DSSV!$A$7:$R$65536,IN_DTK!C$5,0))=FALSE,VLOOKUP($A467,DSSV!$A$7:$R$65536,IN_DTK!C$5,0),"")</f>
        <v>0</v>
      </c>
      <c r="D467" s="243" t="str">
        <f>IF(ISNA(VLOOKUP($A467,DSSV!$A$7:$R$65536,IN_DTK!D$5,0))=FALSE,VLOOKUP($A467,DSSV!$A$7:$R$65536,IN_DTK!D$5,0),"")</f>
        <v/>
      </c>
      <c r="E467" s="244" t="str">
        <f>IF(ISNA(VLOOKUP($A467,DSSV!$A$7:$R$65536,IN_DTK!E$5,0))=FALSE,VLOOKUP($A467,DSSV!$A$7:$R$65536,IN_DTK!E$5,0),"")</f>
        <v/>
      </c>
      <c r="F467" s="249" t="str">
        <f>IF(ISNA(VLOOKUP($A467,DSSV!$A$7:$R$65536,IN_DTK!F$5,0))=FALSE,VLOOKUP($A467,DSSV!$A$7:$R$65536,IN_DTK!F$5,0),"")</f>
        <v/>
      </c>
      <c r="G467" s="249" t="str">
        <f>IF(ISNA(VLOOKUP($A467,DSSV!$A$7:$R$65536,IN_DTK!G$5,0))=FALSE,VLOOKUP($A467,DSSV!$A$7:$R$65536,IN_DTK!G$5,0),"")</f>
        <v/>
      </c>
      <c r="H467" s="245">
        <f>IF(ISNA(VLOOKUP($A467,DSSV!$A$7:$R$65536,IN_DTK!H$5,0))=FALSE,IF(H$8&lt;&gt;0,VLOOKUP($A467,DSSV!$A$7:$R$65536,IN_DTK!H$5,0),""),"")</f>
        <v>0</v>
      </c>
      <c r="I467" s="245">
        <f>IF(ISNA(VLOOKUP($A467,DSSV!$A$7:$R$65536,IN_DTK!I$5,0))=FALSE,IF(I$8&lt;&gt;0,VLOOKUP($A467,DSSV!$A$7:$R$65536,IN_DTK!I$5,0),""),"")</f>
        <v>0</v>
      </c>
      <c r="J467" s="245">
        <f>IF(ISNA(VLOOKUP($A467,DSSV!$A$7:$R$65536,IN_DTK!J$5,0))=FALSE,IF(J$8&lt;&gt;0,VLOOKUP($A467,DSSV!$A$7:$R$65536,IN_DTK!J$5,0),""),"")</f>
        <v>0</v>
      </c>
      <c r="K467" s="245">
        <f>IF(ISNA(VLOOKUP($A467,DSSV!$A$7:$R$65536,IN_DTK!K$5,0))=FALSE,IF(K$8&lt;&gt;0,VLOOKUP($A467,DSSV!$A$7:$R$65536,IN_DTK!K$5,0),""),"")</f>
        <v>0</v>
      </c>
      <c r="L467" s="245">
        <f>IF(ISNA(VLOOKUP($A467,DSSV!$A$7:$R$65536,IN_DTK!L$5,0))=FALSE,IF(L$8&lt;&gt;0,VLOOKUP($A467,DSSV!$A$7:$R$65536,IN_DTK!L$5,0),""),"")</f>
        <v>0</v>
      </c>
      <c r="M467" s="245">
        <f>IF(ISNA(VLOOKUP($A467,DSSV!$A$7:$R$65536,IN_DTK!M$5,0))=FALSE,IF(M$8&lt;&gt;0,VLOOKUP($A467,DSSV!$A$7:$R$65536,IN_DTK!M$5,0),""),"")</f>
        <v>0</v>
      </c>
      <c r="N467" s="245">
        <f>IF(ISNA(VLOOKUP($A467,DSSV!$A$7:$R$65536,IN_DTK!N$5,0))=FALSE,IF(N$8&lt;&gt;0,VLOOKUP($A467,DSSV!$A$7:$R$65536,IN_DTK!N$5,0),""),"")</f>
        <v>0</v>
      </c>
      <c r="O467" s="245">
        <f>IF(ISNA(VLOOKUP($A467,DSSV!$A$7:$R$65536,IN_DTK!O$5,0))=FALSE,IF(O$8&lt;&gt;0,VLOOKUP($A467,DSSV!$A$7:$R$65536,IN_DTK!O$5,0),""),"")</f>
        <v>0</v>
      </c>
      <c r="P467" s="245">
        <f>IF(ISNA(VLOOKUP($A467,DSSV!$A$7:$R$65536,IN_DTK!P$5,0))=FALSE,IF(P$8&lt;&gt;0,VLOOKUP($A467,DSSV!$A$7:$R$65536,IN_DTK!P$5,0),""),"")</f>
        <v>0</v>
      </c>
      <c r="Q467" s="246">
        <f>IF(ISNA(VLOOKUP($A467,DSSV!$A$7:$R$65536,IN_DTK!Q$5,0))=FALSE,VLOOKUP($A467,DSSV!$A$7:$R$65536,IN_DTK!Q$5,0),"")</f>
        <v>0</v>
      </c>
      <c r="R467" s="237" t="str">
        <f>IF(ISNA(VLOOKUP($A467,DSSV!$A$7:$R$65536,IN_DTK!R$5,0))=FALSE,VLOOKUP($A467,DSSV!$A$7:$R$65536,IN_DTK!R$5,0),"")</f>
        <v>Không</v>
      </c>
      <c r="S467" s="247" t="str">
        <f>IF(ISNA(VLOOKUP($A467,DSSV!$A$7:$R$65536,IN_DTK!S$5,0))=FALSE,VLOOKUP($A467,DSSV!$A$7:$R$65536,IN_DTK!S$5,0),"")</f>
        <v/>
      </c>
    </row>
    <row r="468" spans="1:19" s="213" customFormat="1" ht="20.25" customHeight="1">
      <c r="A468" s="211">
        <v>460</v>
      </c>
      <c r="B468" s="240">
        <f>--SUBTOTAL(2,C$6:C468)</f>
        <v>460</v>
      </c>
      <c r="C468" s="214">
        <f>IF(ISNA(VLOOKUP($A468,DSSV!$A$7:$R$65536,IN_DTK!C$5,0))=FALSE,VLOOKUP($A468,DSSV!$A$7:$R$65536,IN_DTK!C$5,0),"")</f>
        <v>0</v>
      </c>
      <c r="D468" s="243" t="str">
        <f>IF(ISNA(VLOOKUP($A468,DSSV!$A$7:$R$65536,IN_DTK!D$5,0))=FALSE,VLOOKUP($A468,DSSV!$A$7:$R$65536,IN_DTK!D$5,0),"")</f>
        <v/>
      </c>
      <c r="E468" s="244" t="str">
        <f>IF(ISNA(VLOOKUP($A468,DSSV!$A$7:$R$65536,IN_DTK!E$5,0))=FALSE,VLOOKUP($A468,DSSV!$A$7:$R$65536,IN_DTK!E$5,0),"")</f>
        <v/>
      </c>
      <c r="F468" s="249" t="str">
        <f>IF(ISNA(VLOOKUP($A468,DSSV!$A$7:$R$65536,IN_DTK!F$5,0))=FALSE,VLOOKUP($A468,DSSV!$A$7:$R$65536,IN_DTK!F$5,0),"")</f>
        <v/>
      </c>
      <c r="G468" s="249" t="str">
        <f>IF(ISNA(VLOOKUP($A468,DSSV!$A$7:$R$65536,IN_DTK!G$5,0))=FALSE,VLOOKUP($A468,DSSV!$A$7:$R$65536,IN_DTK!G$5,0),"")</f>
        <v/>
      </c>
      <c r="H468" s="245">
        <f>IF(ISNA(VLOOKUP($A468,DSSV!$A$7:$R$65536,IN_DTK!H$5,0))=FALSE,IF(H$8&lt;&gt;0,VLOOKUP($A468,DSSV!$A$7:$R$65536,IN_DTK!H$5,0),""),"")</f>
        <v>0</v>
      </c>
      <c r="I468" s="245">
        <f>IF(ISNA(VLOOKUP($A468,DSSV!$A$7:$R$65536,IN_DTK!I$5,0))=FALSE,IF(I$8&lt;&gt;0,VLOOKUP($A468,DSSV!$A$7:$R$65536,IN_DTK!I$5,0),""),"")</f>
        <v>0</v>
      </c>
      <c r="J468" s="245">
        <f>IF(ISNA(VLOOKUP($A468,DSSV!$A$7:$R$65536,IN_DTK!J$5,0))=FALSE,IF(J$8&lt;&gt;0,VLOOKUP($A468,DSSV!$A$7:$R$65536,IN_DTK!J$5,0),""),"")</f>
        <v>0</v>
      </c>
      <c r="K468" s="245">
        <f>IF(ISNA(VLOOKUP($A468,DSSV!$A$7:$R$65536,IN_DTK!K$5,0))=FALSE,IF(K$8&lt;&gt;0,VLOOKUP($A468,DSSV!$A$7:$R$65536,IN_DTK!K$5,0),""),"")</f>
        <v>0</v>
      </c>
      <c r="L468" s="245">
        <f>IF(ISNA(VLOOKUP($A468,DSSV!$A$7:$R$65536,IN_DTK!L$5,0))=FALSE,IF(L$8&lt;&gt;0,VLOOKUP($A468,DSSV!$A$7:$R$65536,IN_DTK!L$5,0),""),"")</f>
        <v>0</v>
      </c>
      <c r="M468" s="245">
        <f>IF(ISNA(VLOOKUP($A468,DSSV!$A$7:$R$65536,IN_DTK!M$5,0))=FALSE,IF(M$8&lt;&gt;0,VLOOKUP($A468,DSSV!$A$7:$R$65536,IN_DTK!M$5,0),""),"")</f>
        <v>0</v>
      </c>
      <c r="N468" s="245">
        <f>IF(ISNA(VLOOKUP($A468,DSSV!$A$7:$R$65536,IN_DTK!N$5,0))=FALSE,IF(N$8&lt;&gt;0,VLOOKUP($A468,DSSV!$A$7:$R$65536,IN_DTK!N$5,0),""),"")</f>
        <v>0</v>
      </c>
      <c r="O468" s="245">
        <f>IF(ISNA(VLOOKUP($A468,DSSV!$A$7:$R$65536,IN_DTK!O$5,0))=FALSE,IF(O$8&lt;&gt;0,VLOOKUP($A468,DSSV!$A$7:$R$65536,IN_DTK!O$5,0),""),"")</f>
        <v>0</v>
      </c>
      <c r="P468" s="245">
        <f>IF(ISNA(VLOOKUP($A468,DSSV!$A$7:$R$65536,IN_DTK!P$5,0))=FALSE,IF(P$8&lt;&gt;0,VLOOKUP($A468,DSSV!$A$7:$R$65536,IN_DTK!P$5,0),""),"")</f>
        <v>0</v>
      </c>
      <c r="Q468" s="246">
        <f>IF(ISNA(VLOOKUP($A468,DSSV!$A$7:$R$65536,IN_DTK!Q$5,0))=FALSE,VLOOKUP($A468,DSSV!$A$7:$R$65536,IN_DTK!Q$5,0),"")</f>
        <v>0</v>
      </c>
      <c r="R468" s="237" t="str">
        <f>IF(ISNA(VLOOKUP($A468,DSSV!$A$7:$R$65536,IN_DTK!R$5,0))=FALSE,VLOOKUP($A468,DSSV!$A$7:$R$65536,IN_DTK!R$5,0),"")</f>
        <v>Không</v>
      </c>
      <c r="S468" s="247" t="str">
        <f>IF(ISNA(VLOOKUP($A468,DSSV!$A$7:$R$65536,IN_DTK!S$5,0))=FALSE,VLOOKUP($A468,DSSV!$A$7:$R$65536,IN_DTK!S$5,0),"")</f>
        <v/>
      </c>
    </row>
    <row r="469" spans="1:19" s="213" customFormat="1" ht="20.25" customHeight="1">
      <c r="A469" s="211">
        <v>461</v>
      </c>
      <c r="B469" s="240">
        <f>--SUBTOTAL(2,C$6:C469)</f>
        <v>461</v>
      </c>
      <c r="C469" s="214">
        <f>IF(ISNA(VLOOKUP($A469,DSSV!$A$7:$R$65536,IN_DTK!C$5,0))=FALSE,VLOOKUP($A469,DSSV!$A$7:$R$65536,IN_DTK!C$5,0),"")</f>
        <v>0</v>
      </c>
      <c r="D469" s="243" t="str">
        <f>IF(ISNA(VLOOKUP($A469,DSSV!$A$7:$R$65536,IN_DTK!D$5,0))=FALSE,VLOOKUP($A469,DSSV!$A$7:$R$65536,IN_DTK!D$5,0),"")</f>
        <v/>
      </c>
      <c r="E469" s="244" t="str">
        <f>IF(ISNA(VLOOKUP($A469,DSSV!$A$7:$R$65536,IN_DTK!E$5,0))=FALSE,VLOOKUP($A469,DSSV!$A$7:$R$65536,IN_DTK!E$5,0),"")</f>
        <v/>
      </c>
      <c r="F469" s="249" t="str">
        <f>IF(ISNA(VLOOKUP($A469,DSSV!$A$7:$R$65536,IN_DTK!F$5,0))=FALSE,VLOOKUP($A469,DSSV!$A$7:$R$65536,IN_DTK!F$5,0),"")</f>
        <v/>
      </c>
      <c r="G469" s="249" t="str">
        <f>IF(ISNA(VLOOKUP($A469,DSSV!$A$7:$R$65536,IN_DTK!G$5,0))=FALSE,VLOOKUP($A469,DSSV!$A$7:$R$65536,IN_DTK!G$5,0),"")</f>
        <v/>
      </c>
      <c r="H469" s="245">
        <f>IF(ISNA(VLOOKUP($A469,DSSV!$A$7:$R$65536,IN_DTK!H$5,0))=FALSE,IF(H$8&lt;&gt;0,VLOOKUP($A469,DSSV!$A$7:$R$65536,IN_DTK!H$5,0),""),"")</f>
        <v>0</v>
      </c>
      <c r="I469" s="245">
        <f>IF(ISNA(VLOOKUP($A469,DSSV!$A$7:$R$65536,IN_DTK!I$5,0))=FALSE,IF(I$8&lt;&gt;0,VLOOKUP($A469,DSSV!$A$7:$R$65536,IN_DTK!I$5,0),""),"")</f>
        <v>0</v>
      </c>
      <c r="J469" s="245">
        <f>IF(ISNA(VLOOKUP($A469,DSSV!$A$7:$R$65536,IN_DTK!J$5,0))=FALSE,IF(J$8&lt;&gt;0,VLOOKUP($A469,DSSV!$A$7:$R$65536,IN_DTK!J$5,0),""),"")</f>
        <v>0</v>
      </c>
      <c r="K469" s="245">
        <f>IF(ISNA(VLOOKUP($A469,DSSV!$A$7:$R$65536,IN_DTK!K$5,0))=FALSE,IF(K$8&lt;&gt;0,VLOOKUP($A469,DSSV!$A$7:$R$65536,IN_DTK!K$5,0),""),"")</f>
        <v>0</v>
      </c>
      <c r="L469" s="245">
        <f>IF(ISNA(VLOOKUP($A469,DSSV!$A$7:$R$65536,IN_DTK!L$5,0))=FALSE,IF(L$8&lt;&gt;0,VLOOKUP($A469,DSSV!$A$7:$R$65536,IN_DTK!L$5,0),""),"")</f>
        <v>0</v>
      </c>
      <c r="M469" s="245">
        <f>IF(ISNA(VLOOKUP($A469,DSSV!$A$7:$R$65536,IN_DTK!M$5,0))=FALSE,IF(M$8&lt;&gt;0,VLOOKUP($A469,DSSV!$A$7:$R$65536,IN_DTK!M$5,0),""),"")</f>
        <v>0</v>
      </c>
      <c r="N469" s="245">
        <f>IF(ISNA(VLOOKUP($A469,DSSV!$A$7:$R$65536,IN_DTK!N$5,0))=FALSE,IF(N$8&lt;&gt;0,VLOOKUP($A469,DSSV!$A$7:$R$65536,IN_DTK!N$5,0),""),"")</f>
        <v>0</v>
      </c>
      <c r="O469" s="245">
        <f>IF(ISNA(VLOOKUP($A469,DSSV!$A$7:$R$65536,IN_DTK!O$5,0))=FALSE,IF(O$8&lt;&gt;0,VLOOKUP($A469,DSSV!$A$7:$R$65536,IN_DTK!O$5,0),""),"")</f>
        <v>0</v>
      </c>
      <c r="P469" s="245">
        <f>IF(ISNA(VLOOKUP($A469,DSSV!$A$7:$R$65536,IN_DTK!P$5,0))=FALSE,IF(P$8&lt;&gt;0,VLOOKUP($A469,DSSV!$A$7:$R$65536,IN_DTK!P$5,0),""),"")</f>
        <v>0</v>
      </c>
      <c r="Q469" s="246">
        <f>IF(ISNA(VLOOKUP($A469,DSSV!$A$7:$R$65536,IN_DTK!Q$5,0))=FALSE,VLOOKUP($A469,DSSV!$A$7:$R$65536,IN_DTK!Q$5,0),"")</f>
        <v>0</v>
      </c>
      <c r="R469" s="237" t="str">
        <f>IF(ISNA(VLOOKUP($A469,DSSV!$A$7:$R$65536,IN_DTK!R$5,0))=FALSE,VLOOKUP($A469,DSSV!$A$7:$R$65536,IN_DTK!R$5,0),"")</f>
        <v>Không</v>
      </c>
      <c r="S469" s="247" t="str">
        <f>IF(ISNA(VLOOKUP($A469,DSSV!$A$7:$R$65536,IN_DTK!S$5,0))=FALSE,VLOOKUP($A469,DSSV!$A$7:$R$65536,IN_DTK!S$5,0),"")</f>
        <v/>
      </c>
    </row>
    <row r="470" spans="1:19" s="213" customFormat="1" ht="20.25" customHeight="1">
      <c r="A470" s="211">
        <v>462</v>
      </c>
      <c r="B470" s="240">
        <f>--SUBTOTAL(2,C$6:C470)</f>
        <v>462</v>
      </c>
      <c r="C470" s="214">
        <f>IF(ISNA(VLOOKUP($A470,DSSV!$A$7:$R$65536,IN_DTK!C$5,0))=FALSE,VLOOKUP($A470,DSSV!$A$7:$R$65536,IN_DTK!C$5,0),"")</f>
        <v>0</v>
      </c>
      <c r="D470" s="243" t="str">
        <f>IF(ISNA(VLOOKUP($A470,DSSV!$A$7:$R$65536,IN_DTK!D$5,0))=FALSE,VLOOKUP($A470,DSSV!$A$7:$R$65536,IN_DTK!D$5,0),"")</f>
        <v/>
      </c>
      <c r="E470" s="244" t="str">
        <f>IF(ISNA(VLOOKUP($A470,DSSV!$A$7:$R$65536,IN_DTK!E$5,0))=FALSE,VLOOKUP($A470,DSSV!$A$7:$R$65536,IN_DTK!E$5,0),"")</f>
        <v/>
      </c>
      <c r="F470" s="249" t="str">
        <f>IF(ISNA(VLOOKUP($A470,DSSV!$A$7:$R$65536,IN_DTK!F$5,0))=FALSE,VLOOKUP($A470,DSSV!$A$7:$R$65536,IN_DTK!F$5,0),"")</f>
        <v/>
      </c>
      <c r="G470" s="249" t="str">
        <f>IF(ISNA(VLOOKUP($A470,DSSV!$A$7:$R$65536,IN_DTK!G$5,0))=FALSE,VLOOKUP($A470,DSSV!$A$7:$R$65536,IN_DTK!G$5,0),"")</f>
        <v/>
      </c>
      <c r="H470" s="245">
        <f>IF(ISNA(VLOOKUP($A470,DSSV!$A$7:$R$65536,IN_DTK!H$5,0))=FALSE,IF(H$8&lt;&gt;0,VLOOKUP($A470,DSSV!$A$7:$R$65536,IN_DTK!H$5,0),""),"")</f>
        <v>0</v>
      </c>
      <c r="I470" s="245">
        <f>IF(ISNA(VLOOKUP($A470,DSSV!$A$7:$R$65536,IN_DTK!I$5,0))=FALSE,IF(I$8&lt;&gt;0,VLOOKUP($A470,DSSV!$A$7:$R$65536,IN_DTK!I$5,0),""),"")</f>
        <v>0</v>
      </c>
      <c r="J470" s="245">
        <f>IF(ISNA(VLOOKUP($A470,DSSV!$A$7:$R$65536,IN_DTK!J$5,0))=FALSE,IF(J$8&lt;&gt;0,VLOOKUP($A470,DSSV!$A$7:$R$65536,IN_DTK!J$5,0),""),"")</f>
        <v>0</v>
      </c>
      <c r="K470" s="245">
        <f>IF(ISNA(VLOOKUP($A470,DSSV!$A$7:$R$65536,IN_DTK!K$5,0))=FALSE,IF(K$8&lt;&gt;0,VLOOKUP($A470,DSSV!$A$7:$R$65536,IN_DTK!K$5,0),""),"")</f>
        <v>0</v>
      </c>
      <c r="L470" s="245">
        <f>IF(ISNA(VLOOKUP($A470,DSSV!$A$7:$R$65536,IN_DTK!L$5,0))=FALSE,IF(L$8&lt;&gt;0,VLOOKUP($A470,DSSV!$A$7:$R$65536,IN_DTK!L$5,0),""),"")</f>
        <v>0</v>
      </c>
      <c r="M470" s="245">
        <f>IF(ISNA(VLOOKUP($A470,DSSV!$A$7:$R$65536,IN_DTK!M$5,0))=FALSE,IF(M$8&lt;&gt;0,VLOOKUP($A470,DSSV!$A$7:$R$65536,IN_DTK!M$5,0),""),"")</f>
        <v>0</v>
      </c>
      <c r="N470" s="245">
        <f>IF(ISNA(VLOOKUP($A470,DSSV!$A$7:$R$65536,IN_DTK!N$5,0))=FALSE,IF(N$8&lt;&gt;0,VLOOKUP($A470,DSSV!$A$7:$R$65536,IN_DTK!N$5,0),""),"")</f>
        <v>0</v>
      </c>
      <c r="O470" s="245">
        <f>IF(ISNA(VLOOKUP($A470,DSSV!$A$7:$R$65536,IN_DTK!O$5,0))=FALSE,IF(O$8&lt;&gt;0,VLOOKUP($A470,DSSV!$A$7:$R$65536,IN_DTK!O$5,0),""),"")</f>
        <v>0</v>
      </c>
      <c r="P470" s="245">
        <f>IF(ISNA(VLOOKUP($A470,DSSV!$A$7:$R$65536,IN_DTK!P$5,0))=FALSE,IF(P$8&lt;&gt;0,VLOOKUP($A470,DSSV!$A$7:$R$65536,IN_DTK!P$5,0),""),"")</f>
        <v>0</v>
      </c>
      <c r="Q470" s="246">
        <f>IF(ISNA(VLOOKUP($A470,DSSV!$A$7:$R$65536,IN_DTK!Q$5,0))=FALSE,VLOOKUP($A470,DSSV!$A$7:$R$65536,IN_DTK!Q$5,0),"")</f>
        <v>0</v>
      </c>
      <c r="R470" s="237" t="str">
        <f>IF(ISNA(VLOOKUP($A470,DSSV!$A$7:$R$65536,IN_DTK!R$5,0))=FALSE,VLOOKUP($A470,DSSV!$A$7:$R$65536,IN_DTK!R$5,0),"")</f>
        <v>Không</v>
      </c>
      <c r="S470" s="247" t="str">
        <f>IF(ISNA(VLOOKUP($A470,DSSV!$A$7:$R$65536,IN_DTK!S$5,0))=FALSE,VLOOKUP($A470,DSSV!$A$7:$R$65536,IN_DTK!S$5,0),"")</f>
        <v/>
      </c>
    </row>
    <row r="471" spans="1:19" s="213" customFormat="1" ht="20.25" customHeight="1">
      <c r="A471" s="211">
        <v>463</v>
      </c>
      <c r="B471" s="240">
        <f>--SUBTOTAL(2,C$6:C471)</f>
        <v>463</v>
      </c>
      <c r="C471" s="214">
        <f>IF(ISNA(VLOOKUP($A471,DSSV!$A$7:$R$65536,IN_DTK!C$5,0))=FALSE,VLOOKUP($A471,DSSV!$A$7:$R$65536,IN_DTK!C$5,0),"")</f>
        <v>0</v>
      </c>
      <c r="D471" s="243" t="str">
        <f>IF(ISNA(VLOOKUP($A471,DSSV!$A$7:$R$65536,IN_DTK!D$5,0))=FALSE,VLOOKUP($A471,DSSV!$A$7:$R$65536,IN_DTK!D$5,0),"")</f>
        <v/>
      </c>
      <c r="E471" s="244" t="str">
        <f>IF(ISNA(VLOOKUP($A471,DSSV!$A$7:$R$65536,IN_DTK!E$5,0))=FALSE,VLOOKUP($A471,DSSV!$A$7:$R$65536,IN_DTK!E$5,0),"")</f>
        <v/>
      </c>
      <c r="F471" s="249" t="str">
        <f>IF(ISNA(VLOOKUP($A471,DSSV!$A$7:$R$65536,IN_DTK!F$5,0))=FALSE,VLOOKUP($A471,DSSV!$A$7:$R$65536,IN_DTK!F$5,0),"")</f>
        <v/>
      </c>
      <c r="G471" s="249" t="str">
        <f>IF(ISNA(VLOOKUP($A471,DSSV!$A$7:$R$65536,IN_DTK!G$5,0))=FALSE,VLOOKUP($A471,DSSV!$A$7:$R$65536,IN_DTK!G$5,0),"")</f>
        <v/>
      </c>
      <c r="H471" s="245">
        <f>IF(ISNA(VLOOKUP($A471,DSSV!$A$7:$R$65536,IN_DTK!H$5,0))=FALSE,IF(H$8&lt;&gt;0,VLOOKUP($A471,DSSV!$A$7:$R$65536,IN_DTK!H$5,0),""),"")</f>
        <v>0</v>
      </c>
      <c r="I471" s="245">
        <f>IF(ISNA(VLOOKUP($A471,DSSV!$A$7:$R$65536,IN_DTK!I$5,0))=FALSE,IF(I$8&lt;&gt;0,VLOOKUP($A471,DSSV!$A$7:$R$65536,IN_DTK!I$5,0),""),"")</f>
        <v>0</v>
      </c>
      <c r="J471" s="245">
        <f>IF(ISNA(VLOOKUP($A471,DSSV!$A$7:$R$65536,IN_DTK!J$5,0))=FALSE,IF(J$8&lt;&gt;0,VLOOKUP($A471,DSSV!$A$7:$R$65536,IN_DTK!J$5,0),""),"")</f>
        <v>0</v>
      </c>
      <c r="K471" s="245">
        <f>IF(ISNA(VLOOKUP($A471,DSSV!$A$7:$R$65536,IN_DTK!K$5,0))=FALSE,IF(K$8&lt;&gt;0,VLOOKUP($A471,DSSV!$A$7:$R$65536,IN_DTK!K$5,0),""),"")</f>
        <v>0</v>
      </c>
      <c r="L471" s="245">
        <f>IF(ISNA(VLOOKUP($A471,DSSV!$A$7:$R$65536,IN_DTK!L$5,0))=FALSE,IF(L$8&lt;&gt;0,VLOOKUP($A471,DSSV!$A$7:$R$65536,IN_DTK!L$5,0),""),"")</f>
        <v>0</v>
      </c>
      <c r="M471" s="245">
        <f>IF(ISNA(VLOOKUP($A471,DSSV!$A$7:$R$65536,IN_DTK!M$5,0))=FALSE,IF(M$8&lt;&gt;0,VLOOKUP($A471,DSSV!$A$7:$R$65536,IN_DTK!M$5,0),""),"")</f>
        <v>0</v>
      </c>
      <c r="N471" s="245">
        <f>IF(ISNA(VLOOKUP($A471,DSSV!$A$7:$R$65536,IN_DTK!N$5,0))=FALSE,IF(N$8&lt;&gt;0,VLOOKUP($A471,DSSV!$A$7:$R$65536,IN_DTK!N$5,0),""),"")</f>
        <v>0</v>
      </c>
      <c r="O471" s="245">
        <f>IF(ISNA(VLOOKUP($A471,DSSV!$A$7:$R$65536,IN_DTK!O$5,0))=FALSE,IF(O$8&lt;&gt;0,VLOOKUP($A471,DSSV!$A$7:$R$65536,IN_DTK!O$5,0),""),"")</f>
        <v>0</v>
      </c>
      <c r="P471" s="245">
        <f>IF(ISNA(VLOOKUP($A471,DSSV!$A$7:$R$65536,IN_DTK!P$5,0))=FALSE,IF(P$8&lt;&gt;0,VLOOKUP($A471,DSSV!$A$7:$R$65536,IN_DTK!P$5,0),""),"")</f>
        <v>0</v>
      </c>
      <c r="Q471" s="246">
        <f>IF(ISNA(VLOOKUP($A471,DSSV!$A$7:$R$65536,IN_DTK!Q$5,0))=FALSE,VLOOKUP($A471,DSSV!$A$7:$R$65536,IN_DTK!Q$5,0),"")</f>
        <v>0</v>
      </c>
      <c r="R471" s="237" t="str">
        <f>IF(ISNA(VLOOKUP($A471,DSSV!$A$7:$R$65536,IN_DTK!R$5,0))=FALSE,VLOOKUP($A471,DSSV!$A$7:$R$65536,IN_DTK!R$5,0),"")</f>
        <v>Không</v>
      </c>
      <c r="S471" s="247" t="str">
        <f>IF(ISNA(VLOOKUP($A471,DSSV!$A$7:$R$65536,IN_DTK!S$5,0))=FALSE,VLOOKUP($A471,DSSV!$A$7:$R$65536,IN_DTK!S$5,0),"")</f>
        <v/>
      </c>
    </row>
    <row r="472" spans="1:19" s="213" customFormat="1" ht="20.25" customHeight="1">
      <c r="A472" s="211">
        <v>464</v>
      </c>
      <c r="B472" s="240">
        <f>--SUBTOTAL(2,C$6:C472)</f>
        <v>464</v>
      </c>
      <c r="C472" s="214">
        <f>IF(ISNA(VLOOKUP($A472,DSSV!$A$7:$R$65536,IN_DTK!C$5,0))=FALSE,VLOOKUP($A472,DSSV!$A$7:$R$65536,IN_DTK!C$5,0),"")</f>
        <v>0</v>
      </c>
      <c r="D472" s="243" t="str">
        <f>IF(ISNA(VLOOKUP($A472,DSSV!$A$7:$R$65536,IN_DTK!D$5,0))=FALSE,VLOOKUP($A472,DSSV!$A$7:$R$65536,IN_DTK!D$5,0),"")</f>
        <v/>
      </c>
      <c r="E472" s="244" t="str">
        <f>IF(ISNA(VLOOKUP($A472,DSSV!$A$7:$R$65536,IN_DTK!E$5,0))=FALSE,VLOOKUP($A472,DSSV!$A$7:$R$65536,IN_DTK!E$5,0),"")</f>
        <v/>
      </c>
      <c r="F472" s="249" t="str">
        <f>IF(ISNA(VLOOKUP($A472,DSSV!$A$7:$R$65536,IN_DTK!F$5,0))=FALSE,VLOOKUP($A472,DSSV!$A$7:$R$65536,IN_DTK!F$5,0),"")</f>
        <v/>
      </c>
      <c r="G472" s="249" t="str">
        <f>IF(ISNA(VLOOKUP($A472,DSSV!$A$7:$R$65536,IN_DTK!G$5,0))=FALSE,VLOOKUP($A472,DSSV!$A$7:$R$65536,IN_DTK!G$5,0),"")</f>
        <v/>
      </c>
      <c r="H472" s="245">
        <f>IF(ISNA(VLOOKUP($A472,DSSV!$A$7:$R$65536,IN_DTK!H$5,0))=FALSE,IF(H$8&lt;&gt;0,VLOOKUP($A472,DSSV!$A$7:$R$65536,IN_DTK!H$5,0),""),"")</f>
        <v>0</v>
      </c>
      <c r="I472" s="245">
        <f>IF(ISNA(VLOOKUP($A472,DSSV!$A$7:$R$65536,IN_DTK!I$5,0))=FALSE,IF(I$8&lt;&gt;0,VLOOKUP($A472,DSSV!$A$7:$R$65536,IN_DTK!I$5,0),""),"")</f>
        <v>0</v>
      </c>
      <c r="J472" s="245">
        <f>IF(ISNA(VLOOKUP($A472,DSSV!$A$7:$R$65536,IN_DTK!J$5,0))=FALSE,IF(J$8&lt;&gt;0,VLOOKUP($A472,DSSV!$A$7:$R$65536,IN_DTK!J$5,0),""),"")</f>
        <v>0</v>
      </c>
      <c r="K472" s="245">
        <f>IF(ISNA(VLOOKUP($A472,DSSV!$A$7:$R$65536,IN_DTK!K$5,0))=FALSE,IF(K$8&lt;&gt;0,VLOOKUP($A472,DSSV!$A$7:$R$65536,IN_DTK!K$5,0),""),"")</f>
        <v>0</v>
      </c>
      <c r="L472" s="245">
        <f>IF(ISNA(VLOOKUP($A472,DSSV!$A$7:$R$65536,IN_DTK!L$5,0))=FALSE,IF(L$8&lt;&gt;0,VLOOKUP($A472,DSSV!$A$7:$R$65536,IN_DTK!L$5,0),""),"")</f>
        <v>0</v>
      </c>
      <c r="M472" s="245">
        <f>IF(ISNA(VLOOKUP($A472,DSSV!$A$7:$R$65536,IN_DTK!M$5,0))=FALSE,IF(M$8&lt;&gt;0,VLOOKUP($A472,DSSV!$A$7:$R$65536,IN_DTK!M$5,0),""),"")</f>
        <v>0</v>
      </c>
      <c r="N472" s="245">
        <f>IF(ISNA(VLOOKUP($A472,DSSV!$A$7:$R$65536,IN_DTK!N$5,0))=FALSE,IF(N$8&lt;&gt;0,VLOOKUP($A472,DSSV!$A$7:$R$65536,IN_DTK!N$5,0),""),"")</f>
        <v>0</v>
      </c>
      <c r="O472" s="245">
        <f>IF(ISNA(VLOOKUP($A472,DSSV!$A$7:$R$65536,IN_DTK!O$5,0))=FALSE,IF(O$8&lt;&gt;0,VLOOKUP($A472,DSSV!$A$7:$R$65536,IN_DTK!O$5,0),""),"")</f>
        <v>0</v>
      </c>
      <c r="P472" s="245">
        <f>IF(ISNA(VLOOKUP($A472,DSSV!$A$7:$R$65536,IN_DTK!P$5,0))=FALSE,IF(P$8&lt;&gt;0,VLOOKUP($A472,DSSV!$A$7:$R$65536,IN_DTK!P$5,0),""),"")</f>
        <v>0</v>
      </c>
      <c r="Q472" s="246">
        <f>IF(ISNA(VLOOKUP($A472,DSSV!$A$7:$R$65536,IN_DTK!Q$5,0))=FALSE,VLOOKUP($A472,DSSV!$A$7:$R$65536,IN_DTK!Q$5,0),"")</f>
        <v>0</v>
      </c>
      <c r="R472" s="237" t="str">
        <f>IF(ISNA(VLOOKUP($A472,DSSV!$A$7:$R$65536,IN_DTK!R$5,0))=FALSE,VLOOKUP($A472,DSSV!$A$7:$R$65536,IN_DTK!R$5,0),"")</f>
        <v>Không</v>
      </c>
      <c r="S472" s="247" t="str">
        <f>IF(ISNA(VLOOKUP($A472,DSSV!$A$7:$R$65536,IN_DTK!S$5,0))=FALSE,VLOOKUP($A472,DSSV!$A$7:$R$65536,IN_DTK!S$5,0),"")</f>
        <v/>
      </c>
    </row>
    <row r="473" spans="1:19" s="213" customFormat="1" ht="20.25" customHeight="1">
      <c r="A473" s="211">
        <v>465</v>
      </c>
      <c r="B473" s="240">
        <f>--SUBTOTAL(2,C$6:C473)</f>
        <v>465</v>
      </c>
      <c r="C473" s="214">
        <f>IF(ISNA(VLOOKUP($A473,DSSV!$A$7:$R$65536,IN_DTK!C$5,0))=FALSE,VLOOKUP($A473,DSSV!$A$7:$R$65536,IN_DTK!C$5,0),"")</f>
        <v>0</v>
      </c>
      <c r="D473" s="243" t="str">
        <f>IF(ISNA(VLOOKUP($A473,DSSV!$A$7:$R$65536,IN_DTK!D$5,0))=FALSE,VLOOKUP($A473,DSSV!$A$7:$R$65536,IN_DTK!D$5,0),"")</f>
        <v/>
      </c>
      <c r="E473" s="244" t="str">
        <f>IF(ISNA(VLOOKUP($A473,DSSV!$A$7:$R$65536,IN_DTK!E$5,0))=FALSE,VLOOKUP($A473,DSSV!$A$7:$R$65536,IN_DTK!E$5,0),"")</f>
        <v/>
      </c>
      <c r="F473" s="249" t="str">
        <f>IF(ISNA(VLOOKUP($A473,DSSV!$A$7:$R$65536,IN_DTK!F$5,0))=FALSE,VLOOKUP($A473,DSSV!$A$7:$R$65536,IN_DTK!F$5,0),"")</f>
        <v/>
      </c>
      <c r="G473" s="249" t="str">
        <f>IF(ISNA(VLOOKUP($A473,DSSV!$A$7:$R$65536,IN_DTK!G$5,0))=FALSE,VLOOKUP($A473,DSSV!$A$7:$R$65536,IN_DTK!G$5,0),"")</f>
        <v/>
      </c>
      <c r="H473" s="245">
        <f>IF(ISNA(VLOOKUP($A473,DSSV!$A$7:$R$65536,IN_DTK!H$5,0))=FALSE,IF(H$8&lt;&gt;0,VLOOKUP($A473,DSSV!$A$7:$R$65536,IN_DTK!H$5,0),""),"")</f>
        <v>0</v>
      </c>
      <c r="I473" s="245">
        <f>IF(ISNA(VLOOKUP($A473,DSSV!$A$7:$R$65536,IN_DTK!I$5,0))=FALSE,IF(I$8&lt;&gt;0,VLOOKUP($A473,DSSV!$A$7:$R$65536,IN_DTK!I$5,0),""),"")</f>
        <v>0</v>
      </c>
      <c r="J473" s="245">
        <f>IF(ISNA(VLOOKUP($A473,DSSV!$A$7:$R$65536,IN_DTK!J$5,0))=FALSE,IF(J$8&lt;&gt;0,VLOOKUP($A473,DSSV!$A$7:$R$65536,IN_DTK!J$5,0),""),"")</f>
        <v>0</v>
      </c>
      <c r="K473" s="245">
        <f>IF(ISNA(VLOOKUP($A473,DSSV!$A$7:$R$65536,IN_DTK!K$5,0))=FALSE,IF(K$8&lt;&gt;0,VLOOKUP($A473,DSSV!$A$7:$R$65536,IN_DTK!K$5,0),""),"")</f>
        <v>0</v>
      </c>
      <c r="L473" s="245">
        <f>IF(ISNA(VLOOKUP($A473,DSSV!$A$7:$R$65536,IN_DTK!L$5,0))=FALSE,IF(L$8&lt;&gt;0,VLOOKUP($A473,DSSV!$A$7:$R$65536,IN_DTK!L$5,0),""),"")</f>
        <v>0</v>
      </c>
      <c r="M473" s="245">
        <f>IF(ISNA(VLOOKUP($A473,DSSV!$A$7:$R$65536,IN_DTK!M$5,0))=FALSE,IF(M$8&lt;&gt;0,VLOOKUP($A473,DSSV!$A$7:$R$65536,IN_DTK!M$5,0),""),"")</f>
        <v>0</v>
      </c>
      <c r="N473" s="245">
        <f>IF(ISNA(VLOOKUP($A473,DSSV!$A$7:$R$65536,IN_DTK!N$5,0))=FALSE,IF(N$8&lt;&gt;0,VLOOKUP($A473,DSSV!$A$7:$R$65536,IN_DTK!N$5,0),""),"")</f>
        <v>0</v>
      </c>
      <c r="O473" s="245">
        <f>IF(ISNA(VLOOKUP($A473,DSSV!$A$7:$R$65536,IN_DTK!O$5,0))=FALSE,IF(O$8&lt;&gt;0,VLOOKUP($A473,DSSV!$A$7:$R$65536,IN_DTK!O$5,0),""),"")</f>
        <v>0</v>
      </c>
      <c r="P473" s="245">
        <f>IF(ISNA(VLOOKUP($A473,DSSV!$A$7:$R$65536,IN_DTK!P$5,0))=FALSE,IF(P$8&lt;&gt;0,VLOOKUP($A473,DSSV!$A$7:$R$65536,IN_DTK!P$5,0),""),"")</f>
        <v>0</v>
      </c>
      <c r="Q473" s="246">
        <f>IF(ISNA(VLOOKUP($A473,DSSV!$A$7:$R$65536,IN_DTK!Q$5,0))=FALSE,VLOOKUP($A473,DSSV!$A$7:$R$65536,IN_DTK!Q$5,0),"")</f>
        <v>0</v>
      </c>
      <c r="R473" s="237" t="str">
        <f>IF(ISNA(VLOOKUP($A473,DSSV!$A$7:$R$65536,IN_DTK!R$5,0))=FALSE,VLOOKUP($A473,DSSV!$A$7:$R$65536,IN_DTK!R$5,0),"")</f>
        <v>Không</v>
      </c>
      <c r="S473" s="247" t="str">
        <f>IF(ISNA(VLOOKUP($A473,DSSV!$A$7:$R$65536,IN_DTK!S$5,0))=FALSE,VLOOKUP($A473,DSSV!$A$7:$R$65536,IN_DTK!S$5,0),"")</f>
        <v/>
      </c>
    </row>
    <row r="474" spans="1:19" s="213" customFormat="1" ht="20.25" customHeight="1">
      <c r="A474" s="211">
        <v>466</v>
      </c>
      <c r="B474" s="240">
        <f>--SUBTOTAL(2,C$6:C474)</f>
        <v>466</v>
      </c>
      <c r="C474" s="214">
        <f>IF(ISNA(VLOOKUP($A474,DSSV!$A$7:$R$65536,IN_DTK!C$5,0))=FALSE,VLOOKUP($A474,DSSV!$A$7:$R$65536,IN_DTK!C$5,0),"")</f>
        <v>0</v>
      </c>
      <c r="D474" s="243" t="str">
        <f>IF(ISNA(VLOOKUP($A474,DSSV!$A$7:$R$65536,IN_DTK!D$5,0))=FALSE,VLOOKUP($A474,DSSV!$A$7:$R$65536,IN_DTK!D$5,0),"")</f>
        <v/>
      </c>
      <c r="E474" s="244" t="str">
        <f>IF(ISNA(VLOOKUP($A474,DSSV!$A$7:$R$65536,IN_DTK!E$5,0))=FALSE,VLOOKUP($A474,DSSV!$A$7:$R$65536,IN_DTK!E$5,0),"")</f>
        <v/>
      </c>
      <c r="F474" s="249" t="str">
        <f>IF(ISNA(VLOOKUP($A474,DSSV!$A$7:$R$65536,IN_DTK!F$5,0))=FALSE,VLOOKUP($A474,DSSV!$A$7:$R$65536,IN_DTK!F$5,0),"")</f>
        <v/>
      </c>
      <c r="G474" s="249" t="str">
        <f>IF(ISNA(VLOOKUP($A474,DSSV!$A$7:$R$65536,IN_DTK!G$5,0))=FALSE,VLOOKUP($A474,DSSV!$A$7:$R$65536,IN_DTK!G$5,0),"")</f>
        <v/>
      </c>
      <c r="H474" s="245">
        <f>IF(ISNA(VLOOKUP($A474,DSSV!$A$7:$R$65536,IN_DTK!H$5,0))=FALSE,IF(H$8&lt;&gt;0,VLOOKUP($A474,DSSV!$A$7:$R$65536,IN_DTK!H$5,0),""),"")</f>
        <v>0</v>
      </c>
      <c r="I474" s="245">
        <f>IF(ISNA(VLOOKUP($A474,DSSV!$A$7:$R$65536,IN_DTK!I$5,0))=FALSE,IF(I$8&lt;&gt;0,VLOOKUP($A474,DSSV!$A$7:$R$65536,IN_DTK!I$5,0),""),"")</f>
        <v>0</v>
      </c>
      <c r="J474" s="245">
        <f>IF(ISNA(VLOOKUP($A474,DSSV!$A$7:$R$65536,IN_DTK!J$5,0))=FALSE,IF(J$8&lt;&gt;0,VLOOKUP($A474,DSSV!$A$7:$R$65536,IN_DTK!J$5,0),""),"")</f>
        <v>0</v>
      </c>
      <c r="K474" s="245">
        <f>IF(ISNA(VLOOKUP($A474,DSSV!$A$7:$R$65536,IN_DTK!K$5,0))=FALSE,IF(K$8&lt;&gt;0,VLOOKUP($A474,DSSV!$A$7:$R$65536,IN_DTK!K$5,0),""),"")</f>
        <v>0</v>
      </c>
      <c r="L474" s="245">
        <f>IF(ISNA(VLOOKUP($A474,DSSV!$A$7:$R$65536,IN_DTK!L$5,0))=FALSE,IF(L$8&lt;&gt;0,VLOOKUP($A474,DSSV!$A$7:$R$65536,IN_DTK!L$5,0),""),"")</f>
        <v>0</v>
      </c>
      <c r="M474" s="245">
        <f>IF(ISNA(VLOOKUP($A474,DSSV!$A$7:$R$65536,IN_DTK!M$5,0))=FALSE,IF(M$8&lt;&gt;0,VLOOKUP($A474,DSSV!$A$7:$R$65536,IN_DTK!M$5,0),""),"")</f>
        <v>0</v>
      </c>
      <c r="N474" s="245">
        <f>IF(ISNA(VLOOKUP($A474,DSSV!$A$7:$R$65536,IN_DTK!N$5,0))=FALSE,IF(N$8&lt;&gt;0,VLOOKUP($A474,DSSV!$A$7:$R$65536,IN_DTK!N$5,0),""),"")</f>
        <v>0</v>
      </c>
      <c r="O474" s="245">
        <f>IF(ISNA(VLOOKUP($A474,DSSV!$A$7:$R$65536,IN_DTK!O$5,0))=FALSE,IF(O$8&lt;&gt;0,VLOOKUP($A474,DSSV!$A$7:$R$65536,IN_DTK!O$5,0),""),"")</f>
        <v>0</v>
      </c>
      <c r="P474" s="245">
        <f>IF(ISNA(VLOOKUP($A474,DSSV!$A$7:$R$65536,IN_DTK!P$5,0))=FALSE,IF(P$8&lt;&gt;0,VLOOKUP($A474,DSSV!$A$7:$R$65536,IN_DTK!P$5,0),""),"")</f>
        <v>0</v>
      </c>
      <c r="Q474" s="246">
        <f>IF(ISNA(VLOOKUP($A474,DSSV!$A$7:$R$65536,IN_DTK!Q$5,0))=FALSE,VLOOKUP($A474,DSSV!$A$7:$R$65536,IN_DTK!Q$5,0),"")</f>
        <v>0</v>
      </c>
      <c r="R474" s="237" t="str">
        <f>IF(ISNA(VLOOKUP($A474,DSSV!$A$7:$R$65536,IN_DTK!R$5,0))=FALSE,VLOOKUP($A474,DSSV!$A$7:$R$65536,IN_DTK!R$5,0),"")</f>
        <v>Không</v>
      </c>
      <c r="S474" s="247" t="str">
        <f>IF(ISNA(VLOOKUP($A474,DSSV!$A$7:$R$65536,IN_DTK!S$5,0))=FALSE,VLOOKUP($A474,DSSV!$A$7:$R$65536,IN_DTK!S$5,0),"")</f>
        <v/>
      </c>
    </row>
    <row r="475" spans="1:19" s="213" customFormat="1" ht="20.25" customHeight="1">
      <c r="A475" s="211">
        <v>467</v>
      </c>
      <c r="B475" s="240">
        <f>--SUBTOTAL(2,C$6:C475)</f>
        <v>467</v>
      </c>
      <c r="C475" s="214">
        <f>IF(ISNA(VLOOKUP($A475,DSSV!$A$7:$R$65536,IN_DTK!C$5,0))=FALSE,VLOOKUP($A475,DSSV!$A$7:$R$65536,IN_DTK!C$5,0),"")</f>
        <v>0</v>
      </c>
      <c r="D475" s="243" t="str">
        <f>IF(ISNA(VLOOKUP($A475,DSSV!$A$7:$R$65536,IN_DTK!D$5,0))=FALSE,VLOOKUP($A475,DSSV!$A$7:$R$65536,IN_DTK!D$5,0),"")</f>
        <v/>
      </c>
      <c r="E475" s="244" t="str">
        <f>IF(ISNA(VLOOKUP($A475,DSSV!$A$7:$R$65536,IN_DTK!E$5,0))=FALSE,VLOOKUP($A475,DSSV!$A$7:$R$65536,IN_DTK!E$5,0),"")</f>
        <v/>
      </c>
      <c r="F475" s="249" t="str">
        <f>IF(ISNA(VLOOKUP($A475,DSSV!$A$7:$R$65536,IN_DTK!F$5,0))=FALSE,VLOOKUP($A475,DSSV!$A$7:$R$65536,IN_DTK!F$5,0),"")</f>
        <v/>
      </c>
      <c r="G475" s="249" t="str">
        <f>IF(ISNA(VLOOKUP($A475,DSSV!$A$7:$R$65536,IN_DTK!G$5,0))=FALSE,VLOOKUP($A475,DSSV!$A$7:$R$65536,IN_DTK!G$5,0),"")</f>
        <v/>
      </c>
      <c r="H475" s="245">
        <f>IF(ISNA(VLOOKUP($A475,DSSV!$A$7:$R$65536,IN_DTK!H$5,0))=FALSE,IF(H$8&lt;&gt;0,VLOOKUP($A475,DSSV!$A$7:$R$65536,IN_DTK!H$5,0),""),"")</f>
        <v>0</v>
      </c>
      <c r="I475" s="245">
        <f>IF(ISNA(VLOOKUP($A475,DSSV!$A$7:$R$65536,IN_DTK!I$5,0))=FALSE,IF(I$8&lt;&gt;0,VLOOKUP($A475,DSSV!$A$7:$R$65536,IN_DTK!I$5,0),""),"")</f>
        <v>0</v>
      </c>
      <c r="J475" s="245">
        <f>IF(ISNA(VLOOKUP($A475,DSSV!$A$7:$R$65536,IN_DTK!J$5,0))=FALSE,IF(J$8&lt;&gt;0,VLOOKUP($A475,DSSV!$A$7:$R$65536,IN_DTK!J$5,0),""),"")</f>
        <v>0</v>
      </c>
      <c r="K475" s="245">
        <f>IF(ISNA(VLOOKUP($A475,DSSV!$A$7:$R$65536,IN_DTK!K$5,0))=FALSE,IF(K$8&lt;&gt;0,VLOOKUP($A475,DSSV!$A$7:$R$65536,IN_DTK!K$5,0),""),"")</f>
        <v>0</v>
      </c>
      <c r="L475" s="245">
        <f>IF(ISNA(VLOOKUP($A475,DSSV!$A$7:$R$65536,IN_DTK!L$5,0))=FALSE,IF(L$8&lt;&gt;0,VLOOKUP($A475,DSSV!$A$7:$R$65536,IN_DTK!L$5,0),""),"")</f>
        <v>0</v>
      </c>
      <c r="M475" s="245">
        <f>IF(ISNA(VLOOKUP($A475,DSSV!$A$7:$R$65536,IN_DTK!M$5,0))=FALSE,IF(M$8&lt;&gt;0,VLOOKUP($A475,DSSV!$A$7:$R$65536,IN_DTK!M$5,0),""),"")</f>
        <v>0</v>
      </c>
      <c r="N475" s="245">
        <f>IF(ISNA(VLOOKUP($A475,DSSV!$A$7:$R$65536,IN_DTK!N$5,0))=FALSE,IF(N$8&lt;&gt;0,VLOOKUP($A475,DSSV!$A$7:$R$65536,IN_DTK!N$5,0),""),"")</f>
        <v>0</v>
      </c>
      <c r="O475" s="245">
        <f>IF(ISNA(VLOOKUP($A475,DSSV!$A$7:$R$65536,IN_DTK!O$5,0))=FALSE,IF(O$8&lt;&gt;0,VLOOKUP($A475,DSSV!$A$7:$R$65536,IN_DTK!O$5,0),""),"")</f>
        <v>0</v>
      </c>
      <c r="P475" s="245">
        <f>IF(ISNA(VLOOKUP($A475,DSSV!$A$7:$R$65536,IN_DTK!P$5,0))=FALSE,IF(P$8&lt;&gt;0,VLOOKUP($A475,DSSV!$A$7:$R$65536,IN_DTK!P$5,0),""),"")</f>
        <v>0</v>
      </c>
      <c r="Q475" s="246">
        <f>IF(ISNA(VLOOKUP($A475,DSSV!$A$7:$R$65536,IN_DTK!Q$5,0))=FALSE,VLOOKUP($A475,DSSV!$A$7:$R$65536,IN_DTK!Q$5,0),"")</f>
        <v>0</v>
      </c>
      <c r="R475" s="237" t="str">
        <f>IF(ISNA(VLOOKUP($A475,DSSV!$A$7:$R$65536,IN_DTK!R$5,0))=FALSE,VLOOKUP($A475,DSSV!$A$7:$R$65536,IN_DTK!R$5,0),"")</f>
        <v>Không</v>
      </c>
      <c r="S475" s="247" t="str">
        <f>IF(ISNA(VLOOKUP($A475,DSSV!$A$7:$R$65536,IN_DTK!S$5,0))=FALSE,VLOOKUP($A475,DSSV!$A$7:$R$65536,IN_DTK!S$5,0),"")</f>
        <v/>
      </c>
    </row>
    <row r="476" spans="1:19" s="213" customFormat="1" ht="20.25" customHeight="1">
      <c r="A476" s="211">
        <v>468</v>
      </c>
      <c r="B476" s="240">
        <f>--SUBTOTAL(2,C$6:C476)</f>
        <v>468</v>
      </c>
      <c r="C476" s="214">
        <f>IF(ISNA(VLOOKUP($A476,DSSV!$A$7:$R$65536,IN_DTK!C$5,0))=FALSE,VLOOKUP($A476,DSSV!$A$7:$R$65536,IN_DTK!C$5,0),"")</f>
        <v>0</v>
      </c>
      <c r="D476" s="243" t="str">
        <f>IF(ISNA(VLOOKUP($A476,DSSV!$A$7:$R$65536,IN_DTK!D$5,0))=FALSE,VLOOKUP($A476,DSSV!$A$7:$R$65536,IN_DTK!D$5,0),"")</f>
        <v/>
      </c>
      <c r="E476" s="244" t="str">
        <f>IF(ISNA(VLOOKUP($A476,DSSV!$A$7:$R$65536,IN_DTK!E$5,0))=FALSE,VLOOKUP($A476,DSSV!$A$7:$R$65536,IN_DTK!E$5,0),"")</f>
        <v/>
      </c>
      <c r="F476" s="249" t="str">
        <f>IF(ISNA(VLOOKUP($A476,DSSV!$A$7:$R$65536,IN_DTK!F$5,0))=FALSE,VLOOKUP($A476,DSSV!$A$7:$R$65536,IN_DTK!F$5,0),"")</f>
        <v/>
      </c>
      <c r="G476" s="249" t="str">
        <f>IF(ISNA(VLOOKUP($A476,DSSV!$A$7:$R$65536,IN_DTK!G$5,0))=FALSE,VLOOKUP($A476,DSSV!$A$7:$R$65536,IN_DTK!G$5,0),"")</f>
        <v/>
      </c>
      <c r="H476" s="245">
        <f>IF(ISNA(VLOOKUP($A476,DSSV!$A$7:$R$65536,IN_DTK!H$5,0))=FALSE,IF(H$8&lt;&gt;0,VLOOKUP($A476,DSSV!$A$7:$R$65536,IN_DTK!H$5,0),""),"")</f>
        <v>0</v>
      </c>
      <c r="I476" s="245">
        <f>IF(ISNA(VLOOKUP($A476,DSSV!$A$7:$R$65536,IN_DTK!I$5,0))=FALSE,IF(I$8&lt;&gt;0,VLOOKUP($A476,DSSV!$A$7:$R$65536,IN_DTK!I$5,0),""),"")</f>
        <v>0</v>
      </c>
      <c r="J476" s="245">
        <f>IF(ISNA(VLOOKUP($A476,DSSV!$A$7:$R$65536,IN_DTK!J$5,0))=FALSE,IF(J$8&lt;&gt;0,VLOOKUP($A476,DSSV!$A$7:$R$65536,IN_DTK!J$5,0),""),"")</f>
        <v>0</v>
      </c>
      <c r="K476" s="245">
        <f>IF(ISNA(VLOOKUP($A476,DSSV!$A$7:$R$65536,IN_DTK!K$5,0))=FALSE,IF(K$8&lt;&gt;0,VLOOKUP($A476,DSSV!$A$7:$R$65536,IN_DTK!K$5,0),""),"")</f>
        <v>0</v>
      </c>
      <c r="L476" s="245">
        <f>IF(ISNA(VLOOKUP($A476,DSSV!$A$7:$R$65536,IN_DTK!L$5,0))=FALSE,IF(L$8&lt;&gt;0,VLOOKUP($A476,DSSV!$A$7:$R$65536,IN_DTK!L$5,0),""),"")</f>
        <v>0</v>
      </c>
      <c r="M476" s="245">
        <f>IF(ISNA(VLOOKUP($A476,DSSV!$A$7:$R$65536,IN_DTK!M$5,0))=FALSE,IF(M$8&lt;&gt;0,VLOOKUP($A476,DSSV!$A$7:$R$65536,IN_DTK!M$5,0),""),"")</f>
        <v>0</v>
      </c>
      <c r="N476" s="245">
        <f>IF(ISNA(VLOOKUP($A476,DSSV!$A$7:$R$65536,IN_DTK!N$5,0))=FALSE,IF(N$8&lt;&gt;0,VLOOKUP($A476,DSSV!$A$7:$R$65536,IN_DTK!N$5,0),""),"")</f>
        <v>0</v>
      </c>
      <c r="O476" s="245">
        <f>IF(ISNA(VLOOKUP($A476,DSSV!$A$7:$R$65536,IN_DTK!O$5,0))=FALSE,IF(O$8&lt;&gt;0,VLOOKUP($A476,DSSV!$A$7:$R$65536,IN_DTK!O$5,0),""),"")</f>
        <v>0</v>
      </c>
      <c r="P476" s="245">
        <f>IF(ISNA(VLOOKUP($A476,DSSV!$A$7:$R$65536,IN_DTK!P$5,0))=FALSE,IF(P$8&lt;&gt;0,VLOOKUP($A476,DSSV!$A$7:$R$65536,IN_DTK!P$5,0),""),"")</f>
        <v>0</v>
      </c>
      <c r="Q476" s="246">
        <f>IF(ISNA(VLOOKUP($A476,DSSV!$A$7:$R$65536,IN_DTK!Q$5,0))=FALSE,VLOOKUP($A476,DSSV!$A$7:$R$65536,IN_DTK!Q$5,0),"")</f>
        <v>0</v>
      </c>
      <c r="R476" s="237" t="str">
        <f>IF(ISNA(VLOOKUP($A476,DSSV!$A$7:$R$65536,IN_DTK!R$5,0))=FALSE,VLOOKUP($A476,DSSV!$A$7:$R$65536,IN_DTK!R$5,0),"")</f>
        <v>Không</v>
      </c>
      <c r="S476" s="247" t="str">
        <f>IF(ISNA(VLOOKUP($A476,DSSV!$A$7:$R$65536,IN_DTK!S$5,0))=FALSE,VLOOKUP($A476,DSSV!$A$7:$R$65536,IN_DTK!S$5,0),"")</f>
        <v/>
      </c>
    </row>
    <row r="477" spans="1:19" s="213" customFormat="1" ht="20.25" customHeight="1">
      <c r="A477" s="211">
        <v>469</v>
      </c>
      <c r="B477" s="240">
        <f>--SUBTOTAL(2,C$6:C477)</f>
        <v>469</v>
      </c>
      <c r="C477" s="214">
        <f>IF(ISNA(VLOOKUP($A477,DSSV!$A$7:$R$65536,IN_DTK!C$5,0))=FALSE,VLOOKUP($A477,DSSV!$A$7:$R$65536,IN_DTK!C$5,0),"")</f>
        <v>0</v>
      </c>
      <c r="D477" s="243" t="str">
        <f>IF(ISNA(VLOOKUP($A477,DSSV!$A$7:$R$65536,IN_DTK!D$5,0))=FALSE,VLOOKUP($A477,DSSV!$A$7:$R$65536,IN_DTK!D$5,0),"")</f>
        <v/>
      </c>
      <c r="E477" s="244" t="str">
        <f>IF(ISNA(VLOOKUP($A477,DSSV!$A$7:$R$65536,IN_DTK!E$5,0))=FALSE,VLOOKUP($A477,DSSV!$A$7:$R$65536,IN_DTK!E$5,0),"")</f>
        <v/>
      </c>
      <c r="F477" s="249" t="str">
        <f>IF(ISNA(VLOOKUP($A477,DSSV!$A$7:$R$65536,IN_DTK!F$5,0))=FALSE,VLOOKUP($A477,DSSV!$A$7:$R$65536,IN_DTK!F$5,0),"")</f>
        <v/>
      </c>
      <c r="G477" s="249" t="str">
        <f>IF(ISNA(VLOOKUP($A477,DSSV!$A$7:$R$65536,IN_DTK!G$5,0))=FALSE,VLOOKUP($A477,DSSV!$A$7:$R$65536,IN_DTK!G$5,0),"")</f>
        <v/>
      </c>
      <c r="H477" s="245">
        <f>IF(ISNA(VLOOKUP($A477,DSSV!$A$7:$R$65536,IN_DTK!H$5,0))=FALSE,IF(H$8&lt;&gt;0,VLOOKUP($A477,DSSV!$A$7:$R$65536,IN_DTK!H$5,0),""),"")</f>
        <v>0</v>
      </c>
      <c r="I477" s="245">
        <f>IF(ISNA(VLOOKUP($A477,DSSV!$A$7:$R$65536,IN_DTK!I$5,0))=FALSE,IF(I$8&lt;&gt;0,VLOOKUP($A477,DSSV!$A$7:$R$65536,IN_DTK!I$5,0),""),"")</f>
        <v>0</v>
      </c>
      <c r="J477" s="245">
        <f>IF(ISNA(VLOOKUP($A477,DSSV!$A$7:$R$65536,IN_DTK!J$5,0))=FALSE,IF(J$8&lt;&gt;0,VLOOKUP($A477,DSSV!$A$7:$R$65536,IN_DTK!J$5,0),""),"")</f>
        <v>0</v>
      </c>
      <c r="K477" s="245">
        <f>IF(ISNA(VLOOKUP($A477,DSSV!$A$7:$R$65536,IN_DTK!K$5,0))=FALSE,IF(K$8&lt;&gt;0,VLOOKUP($A477,DSSV!$A$7:$R$65536,IN_DTK!K$5,0),""),"")</f>
        <v>0</v>
      </c>
      <c r="L477" s="245">
        <f>IF(ISNA(VLOOKUP($A477,DSSV!$A$7:$R$65536,IN_DTK!L$5,0))=FALSE,IF(L$8&lt;&gt;0,VLOOKUP($A477,DSSV!$A$7:$R$65536,IN_DTK!L$5,0),""),"")</f>
        <v>0</v>
      </c>
      <c r="M477" s="245">
        <f>IF(ISNA(VLOOKUP($A477,DSSV!$A$7:$R$65536,IN_DTK!M$5,0))=FALSE,IF(M$8&lt;&gt;0,VLOOKUP($A477,DSSV!$A$7:$R$65536,IN_DTK!M$5,0),""),"")</f>
        <v>0</v>
      </c>
      <c r="N477" s="245">
        <f>IF(ISNA(VLOOKUP($A477,DSSV!$A$7:$R$65536,IN_DTK!N$5,0))=FALSE,IF(N$8&lt;&gt;0,VLOOKUP($A477,DSSV!$A$7:$R$65536,IN_DTK!N$5,0),""),"")</f>
        <v>0</v>
      </c>
      <c r="O477" s="245">
        <f>IF(ISNA(VLOOKUP($A477,DSSV!$A$7:$R$65536,IN_DTK!O$5,0))=FALSE,IF(O$8&lt;&gt;0,VLOOKUP($A477,DSSV!$A$7:$R$65536,IN_DTK!O$5,0),""),"")</f>
        <v>0</v>
      </c>
      <c r="P477" s="245">
        <f>IF(ISNA(VLOOKUP($A477,DSSV!$A$7:$R$65536,IN_DTK!P$5,0))=FALSE,IF(P$8&lt;&gt;0,VLOOKUP($A477,DSSV!$A$7:$R$65536,IN_DTK!P$5,0),""),"")</f>
        <v>0</v>
      </c>
      <c r="Q477" s="246">
        <f>IF(ISNA(VLOOKUP($A477,DSSV!$A$7:$R$65536,IN_DTK!Q$5,0))=FALSE,VLOOKUP($A477,DSSV!$A$7:$R$65536,IN_DTK!Q$5,0),"")</f>
        <v>0</v>
      </c>
      <c r="R477" s="237" t="str">
        <f>IF(ISNA(VLOOKUP($A477,DSSV!$A$7:$R$65536,IN_DTK!R$5,0))=FALSE,VLOOKUP($A477,DSSV!$A$7:$R$65536,IN_DTK!R$5,0),"")</f>
        <v>Không</v>
      </c>
      <c r="S477" s="247" t="str">
        <f>IF(ISNA(VLOOKUP($A477,DSSV!$A$7:$R$65536,IN_DTK!S$5,0))=FALSE,VLOOKUP($A477,DSSV!$A$7:$R$65536,IN_DTK!S$5,0),"")</f>
        <v/>
      </c>
    </row>
    <row r="478" spans="1:19" s="213" customFormat="1" ht="20.25" customHeight="1">
      <c r="A478" s="211">
        <v>470</v>
      </c>
      <c r="B478" s="240">
        <f>--SUBTOTAL(2,C$6:C478)</f>
        <v>470</v>
      </c>
      <c r="C478" s="214">
        <f>IF(ISNA(VLOOKUP($A478,DSSV!$A$7:$R$65536,IN_DTK!C$5,0))=FALSE,VLOOKUP($A478,DSSV!$A$7:$R$65536,IN_DTK!C$5,0),"")</f>
        <v>0</v>
      </c>
      <c r="D478" s="243" t="str">
        <f>IF(ISNA(VLOOKUP($A478,DSSV!$A$7:$R$65536,IN_DTK!D$5,0))=FALSE,VLOOKUP($A478,DSSV!$A$7:$R$65536,IN_DTK!D$5,0),"")</f>
        <v/>
      </c>
      <c r="E478" s="244" t="str">
        <f>IF(ISNA(VLOOKUP($A478,DSSV!$A$7:$R$65536,IN_DTK!E$5,0))=FALSE,VLOOKUP($A478,DSSV!$A$7:$R$65536,IN_DTK!E$5,0),"")</f>
        <v/>
      </c>
      <c r="F478" s="249" t="str">
        <f>IF(ISNA(VLOOKUP($A478,DSSV!$A$7:$R$65536,IN_DTK!F$5,0))=FALSE,VLOOKUP($A478,DSSV!$A$7:$R$65536,IN_DTK!F$5,0),"")</f>
        <v/>
      </c>
      <c r="G478" s="249" t="str">
        <f>IF(ISNA(VLOOKUP($A478,DSSV!$A$7:$R$65536,IN_DTK!G$5,0))=FALSE,VLOOKUP($A478,DSSV!$A$7:$R$65536,IN_DTK!G$5,0),"")</f>
        <v/>
      </c>
      <c r="H478" s="245">
        <f>IF(ISNA(VLOOKUP($A478,DSSV!$A$7:$R$65536,IN_DTK!H$5,0))=FALSE,IF(H$8&lt;&gt;0,VLOOKUP($A478,DSSV!$A$7:$R$65536,IN_DTK!H$5,0),""),"")</f>
        <v>0</v>
      </c>
      <c r="I478" s="245">
        <f>IF(ISNA(VLOOKUP($A478,DSSV!$A$7:$R$65536,IN_DTK!I$5,0))=FALSE,IF(I$8&lt;&gt;0,VLOOKUP($A478,DSSV!$A$7:$R$65536,IN_DTK!I$5,0),""),"")</f>
        <v>0</v>
      </c>
      <c r="J478" s="245">
        <f>IF(ISNA(VLOOKUP($A478,DSSV!$A$7:$R$65536,IN_DTK!J$5,0))=FALSE,IF(J$8&lt;&gt;0,VLOOKUP($A478,DSSV!$A$7:$R$65536,IN_DTK!J$5,0),""),"")</f>
        <v>0</v>
      </c>
      <c r="K478" s="245">
        <f>IF(ISNA(VLOOKUP($A478,DSSV!$A$7:$R$65536,IN_DTK!K$5,0))=FALSE,IF(K$8&lt;&gt;0,VLOOKUP($A478,DSSV!$A$7:$R$65536,IN_DTK!K$5,0),""),"")</f>
        <v>0</v>
      </c>
      <c r="L478" s="245">
        <f>IF(ISNA(VLOOKUP($A478,DSSV!$A$7:$R$65536,IN_DTK!L$5,0))=FALSE,IF(L$8&lt;&gt;0,VLOOKUP($A478,DSSV!$A$7:$R$65536,IN_DTK!L$5,0),""),"")</f>
        <v>0</v>
      </c>
      <c r="M478" s="245">
        <f>IF(ISNA(VLOOKUP($A478,DSSV!$A$7:$R$65536,IN_DTK!M$5,0))=FALSE,IF(M$8&lt;&gt;0,VLOOKUP($A478,DSSV!$A$7:$R$65536,IN_DTK!M$5,0),""),"")</f>
        <v>0</v>
      </c>
      <c r="N478" s="245">
        <f>IF(ISNA(VLOOKUP($A478,DSSV!$A$7:$R$65536,IN_DTK!N$5,0))=FALSE,IF(N$8&lt;&gt;0,VLOOKUP($A478,DSSV!$A$7:$R$65536,IN_DTK!N$5,0),""),"")</f>
        <v>0</v>
      </c>
      <c r="O478" s="245">
        <f>IF(ISNA(VLOOKUP($A478,DSSV!$A$7:$R$65536,IN_DTK!O$5,0))=FALSE,IF(O$8&lt;&gt;0,VLOOKUP($A478,DSSV!$A$7:$R$65536,IN_DTK!O$5,0),""),"")</f>
        <v>0</v>
      </c>
      <c r="P478" s="245">
        <f>IF(ISNA(VLOOKUP($A478,DSSV!$A$7:$R$65536,IN_DTK!P$5,0))=FALSE,IF(P$8&lt;&gt;0,VLOOKUP($A478,DSSV!$A$7:$R$65536,IN_DTK!P$5,0),""),"")</f>
        <v>0</v>
      </c>
      <c r="Q478" s="246">
        <f>IF(ISNA(VLOOKUP($A478,DSSV!$A$7:$R$65536,IN_DTK!Q$5,0))=FALSE,VLOOKUP($A478,DSSV!$A$7:$R$65536,IN_DTK!Q$5,0),"")</f>
        <v>0</v>
      </c>
      <c r="R478" s="237" t="str">
        <f>IF(ISNA(VLOOKUP($A478,DSSV!$A$7:$R$65536,IN_DTK!R$5,0))=FALSE,VLOOKUP($A478,DSSV!$A$7:$R$65536,IN_DTK!R$5,0),"")</f>
        <v>Không</v>
      </c>
      <c r="S478" s="247" t="str">
        <f>IF(ISNA(VLOOKUP($A478,DSSV!$A$7:$R$65536,IN_DTK!S$5,0))=FALSE,VLOOKUP($A478,DSSV!$A$7:$R$65536,IN_DTK!S$5,0),"")</f>
        <v/>
      </c>
    </row>
    <row r="479" spans="1:19" s="213" customFormat="1" ht="20.25" customHeight="1">
      <c r="A479" s="211">
        <v>471</v>
      </c>
      <c r="B479" s="240">
        <f>--SUBTOTAL(2,C$6:C479)</f>
        <v>471</v>
      </c>
      <c r="C479" s="214">
        <f>IF(ISNA(VLOOKUP($A479,DSSV!$A$7:$R$65536,IN_DTK!C$5,0))=FALSE,VLOOKUP($A479,DSSV!$A$7:$R$65536,IN_DTK!C$5,0),"")</f>
        <v>0</v>
      </c>
      <c r="D479" s="243" t="str">
        <f>IF(ISNA(VLOOKUP($A479,DSSV!$A$7:$R$65536,IN_DTK!D$5,0))=FALSE,VLOOKUP($A479,DSSV!$A$7:$R$65536,IN_DTK!D$5,0),"")</f>
        <v/>
      </c>
      <c r="E479" s="244" t="str">
        <f>IF(ISNA(VLOOKUP($A479,DSSV!$A$7:$R$65536,IN_DTK!E$5,0))=FALSE,VLOOKUP($A479,DSSV!$A$7:$R$65536,IN_DTK!E$5,0),"")</f>
        <v/>
      </c>
      <c r="F479" s="249" t="str">
        <f>IF(ISNA(VLOOKUP($A479,DSSV!$A$7:$R$65536,IN_DTK!F$5,0))=FALSE,VLOOKUP($A479,DSSV!$A$7:$R$65536,IN_DTK!F$5,0),"")</f>
        <v/>
      </c>
      <c r="G479" s="249" t="str">
        <f>IF(ISNA(VLOOKUP($A479,DSSV!$A$7:$R$65536,IN_DTK!G$5,0))=FALSE,VLOOKUP($A479,DSSV!$A$7:$R$65536,IN_DTK!G$5,0),"")</f>
        <v/>
      </c>
      <c r="H479" s="245">
        <f>IF(ISNA(VLOOKUP($A479,DSSV!$A$7:$R$65536,IN_DTK!H$5,0))=FALSE,IF(H$8&lt;&gt;0,VLOOKUP($A479,DSSV!$A$7:$R$65536,IN_DTK!H$5,0),""),"")</f>
        <v>0</v>
      </c>
      <c r="I479" s="245">
        <f>IF(ISNA(VLOOKUP($A479,DSSV!$A$7:$R$65536,IN_DTK!I$5,0))=FALSE,IF(I$8&lt;&gt;0,VLOOKUP($A479,DSSV!$A$7:$R$65536,IN_DTK!I$5,0),""),"")</f>
        <v>0</v>
      </c>
      <c r="J479" s="245">
        <f>IF(ISNA(VLOOKUP($A479,DSSV!$A$7:$R$65536,IN_DTK!J$5,0))=FALSE,IF(J$8&lt;&gt;0,VLOOKUP($A479,DSSV!$A$7:$R$65536,IN_DTK!J$5,0),""),"")</f>
        <v>0</v>
      </c>
      <c r="K479" s="245">
        <f>IF(ISNA(VLOOKUP($A479,DSSV!$A$7:$R$65536,IN_DTK!K$5,0))=FALSE,IF(K$8&lt;&gt;0,VLOOKUP($A479,DSSV!$A$7:$R$65536,IN_DTK!K$5,0),""),"")</f>
        <v>0</v>
      </c>
      <c r="L479" s="245">
        <f>IF(ISNA(VLOOKUP($A479,DSSV!$A$7:$R$65536,IN_DTK!L$5,0))=FALSE,IF(L$8&lt;&gt;0,VLOOKUP($A479,DSSV!$A$7:$R$65536,IN_DTK!L$5,0),""),"")</f>
        <v>0</v>
      </c>
      <c r="M479" s="245">
        <f>IF(ISNA(VLOOKUP($A479,DSSV!$A$7:$R$65536,IN_DTK!M$5,0))=FALSE,IF(M$8&lt;&gt;0,VLOOKUP($A479,DSSV!$A$7:$R$65536,IN_DTK!M$5,0),""),"")</f>
        <v>0</v>
      </c>
      <c r="N479" s="245">
        <f>IF(ISNA(VLOOKUP($A479,DSSV!$A$7:$R$65536,IN_DTK!N$5,0))=FALSE,IF(N$8&lt;&gt;0,VLOOKUP($A479,DSSV!$A$7:$R$65536,IN_DTK!N$5,0),""),"")</f>
        <v>0</v>
      </c>
      <c r="O479" s="245">
        <f>IF(ISNA(VLOOKUP($A479,DSSV!$A$7:$R$65536,IN_DTK!O$5,0))=FALSE,IF(O$8&lt;&gt;0,VLOOKUP($A479,DSSV!$A$7:$R$65536,IN_DTK!O$5,0),""),"")</f>
        <v>0</v>
      </c>
      <c r="P479" s="245">
        <f>IF(ISNA(VLOOKUP($A479,DSSV!$A$7:$R$65536,IN_DTK!P$5,0))=FALSE,IF(P$8&lt;&gt;0,VLOOKUP($A479,DSSV!$A$7:$R$65536,IN_DTK!P$5,0),""),"")</f>
        <v>0</v>
      </c>
      <c r="Q479" s="246">
        <f>IF(ISNA(VLOOKUP($A479,DSSV!$A$7:$R$65536,IN_DTK!Q$5,0))=FALSE,VLOOKUP($A479,DSSV!$A$7:$R$65536,IN_DTK!Q$5,0),"")</f>
        <v>0</v>
      </c>
      <c r="R479" s="237" t="str">
        <f>IF(ISNA(VLOOKUP($A479,DSSV!$A$7:$R$65536,IN_DTK!R$5,0))=FALSE,VLOOKUP($A479,DSSV!$A$7:$R$65536,IN_DTK!R$5,0),"")</f>
        <v>Không</v>
      </c>
      <c r="S479" s="247" t="str">
        <f>IF(ISNA(VLOOKUP($A479,DSSV!$A$7:$R$65536,IN_DTK!S$5,0))=FALSE,VLOOKUP($A479,DSSV!$A$7:$R$65536,IN_DTK!S$5,0),"")</f>
        <v/>
      </c>
    </row>
    <row r="480" spans="1:19" s="213" customFormat="1" ht="20.25" customHeight="1">
      <c r="A480" s="211">
        <v>472</v>
      </c>
      <c r="B480" s="240">
        <f>--SUBTOTAL(2,C$6:C480)</f>
        <v>472</v>
      </c>
      <c r="C480" s="214">
        <f>IF(ISNA(VLOOKUP($A480,DSSV!$A$7:$R$65536,IN_DTK!C$5,0))=FALSE,VLOOKUP($A480,DSSV!$A$7:$R$65536,IN_DTK!C$5,0),"")</f>
        <v>0</v>
      </c>
      <c r="D480" s="243" t="str">
        <f>IF(ISNA(VLOOKUP($A480,DSSV!$A$7:$R$65536,IN_DTK!D$5,0))=FALSE,VLOOKUP($A480,DSSV!$A$7:$R$65536,IN_DTK!D$5,0),"")</f>
        <v/>
      </c>
      <c r="E480" s="244" t="str">
        <f>IF(ISNA(VLOOKUP($A480,DSSV!$A$7:$R$65536,IN_DTK!E$5,0))=FALSE,VLOOKUP($A480,DSSV!$A$7:$R$65536,IN_DTK!E$5,0),"")</f>
        <v/>
      </c>
      <c r="F480" s="249" t="str">
        <f>IF(ISNA(VLOOKUP($A480,DSSV!$A$7:$R$65536,IN_DTK!F$5,0))=FALSE,VLOOKUP($A480,DSSV!$A$7:$R$65536,IN_DTK!F$5,0),"")</f>
        <v/>
      </c>
      <c r="G480" s="249" t="str">
        <f>IF(ISNA(VLOOKUP($A480,DSSV!$A$7:$R$65536,IN_DTK!G$5,0))=FALSE,VLOOKUP($A480,DSSV!$A$7:$R$65536,IN_DTK!G$5,0),"")</f>
        <v/>
      </c>
      <c r="H480" s="245">
        <f>IF(ISNA(VLOOKUP($A480,DSSV!$A$7:$R$65536,IN_DTK!H$5,0))=FALSE,IF(H$8&lt;&gt;0,VLOOKUP($A480,DSSV!$A$7:$R$65536,IN_DTK!H$5,0),""),"")</f>
        <v>0</v>
      </c>
      <c r="I480" s="245">
        <f>IF(ISNA(VLOOKUP($A480,DSSV!$A$7:$R$65536,IN_DTK!I$5,0))=FALSE,IF(I$8&lt;&gt;0,VLOOKUP($A480,DSSV!$A$7:$R$65536,IN_DTK!I$5,0),""),"")</f>
        <v>0</v>
      </c>
      <c r="J480" s="245">
        <f>IF(ISNA(VLOOKUP($A480,DSSV!$A$7:$R$65536,IN_DTK!J$5,0))=FALSE,IF(J$8&lt;&gt;0,VLOOKUP($A480,DSSV!$A$7:$R$65536,IN_DTK!J$5,0),""),"")</f>
        <v>0</v>
      </c>
      <c r="K480" s="245">
        <f>IF(ISNA(VLOOKUP($A480,DSSV!$A$7:$R$65536,IN_DTK!K$5,0))=FALSE,IF(K$8&lt;&gt;0,VLOOKUP($A480,DSSV!$A$7:$R$65536,IN_DTK!K$5,0),""),"")</f>
        <v>0</v>
      </c>
      <c r="L480" s="245">
        <f>IF(ISNA(VLOOKUP($A480,DSSV!$A$7:$R$65536,IN_DTK!L$5,0))=FALSE,IF(L$8&lt;&gt;0,VLOOKUP($A480,DSSV!$A$7:$R$65536,IN_DTK!L$5,0),""),"")</f>
        <v>0</v>
      </c>
      <c r="M480" s="245">
        <f>IF(ISNA(VLOOKUP($A480,DSSV!$A$7:$R$65536,IN_DTK!M$5,0))=FALSE,IF(M$8&lt;&gt;0,VLOOKUP($A480,DSSV!$A$7:$R$65536,IN_DTK!M$5,0),""),"")</f>
        <v>0</v>
      </c>
      <c r="N480" s="245">
        <f>IF(ISNA(VLOOKUP($A480,DSSV!$A$7:$R$65536,IN_DTK!N$5,0))=FALSE,IF(N$8&lt;&gt;0,VLOOKUP($A480,DSSV!$A$7:$R$65536,IN_DTK!N$5,0),""),"")</f>
        <v>0</v>
      </c>
      <c r="O480" s="245">
        <f>IF(ISNA(VLOOKUP($A480,DSSV!$A$7:$R$65536,IN_DTK!O$5,0))=FALSE,IF(O$8&lt;&gt;0,VLOOKUP($A480,DSSV!$A$7:$R$65536,IN_DTK!O$5,0),""),"")</f>
        <v>0</v>
      </c>
      <c r="P480" s="245">
        <f>IF(ISNA(VLOOKUP($A480,DSSV!$A$7:$R$65536,IN_DTK!P$5,0))=FALSE,IF(P$8&lt;&gt;0,VLOOKUP($A480,DSSV!$A$7:$R$65536,IN_DTK!P$5,0),""),"")</f>
        <v>0</v>
      </c>
      <c r="Q480" s="246">
        <f>IF(ISNA(VLOOKUP($A480,DSSV!$A$7:$R$65536,IN_DTK!Q$5,0))=FALSE,VLOOKUP($A480,DSSV!$A$7:$R$65536,IN_DTK!Q$5,0),"")</f>
        <v>0</v>
      </c>
      <c r="R480" s="237" t="str">
        <f>IF(ISNA(VLOOKUP($A480,DSSV!$A$7:$R$65536,IN_DTK!R$5,0))=FALSE,VLOOKUP($A480,DSSV!$A$7:$R$65536,IN_DTK!R$5,0),"")</f>
        <v>Không</v>
      </c>
      <c r="S480" s="247" t="str">
        <f>IF(ISNA(VLOOKUP($A480,DSSV!$A$7:$R$65536,IN_DTK!S$5,0))=FALSE,VLOOKUP($A480,DSSV!$A$7:$R$65536,IN_DTK!S$5,0),"")</f>
        <v/>
      </c>
    </row>
    <row r="481" spans="1:19" s="213" customFormat="1" ht="20.25" customHeight="1">
      <c r="A481" s="211">
        <v>473</v>
      </c>
      <c r="B481" s="240">
        <f>--SUBTOTAL(2,C$6:C481)</f>
        <v>473</v>
      </c>
      <c r="C481" s="214">
        <f>IF(ISNA(VLOOKUP($A481,DSSV!$A$7:$R$65536,IN_DTK!C$5,0))=FALSE,VLOOKUP($A481,DSSV!$A$7:$R$65536,IN_DTK!C$5,0),"")</f>
        <v>0</v>
      </c>
      <c r="D481" s="243" t="str">
        <f>IF(ISNA(VLOOKUP($A481,DSSV!$A$7:$R$65536,IN_DTK!D$5,0))=FALSE,VLOOKUP($A481,DSSV!$A$7:$R$65536,IN_DTK!D$5,0),"")</f>
        <v/>
      </c>
      <c r="E481" s="244" t="str">
        <f>IF(ISNA(VLOOKUP($A481,DSSV!$A$7:$R$65536,IN_DTK!E$5,0))=FALSE,VLOOKUP($A481,DSSV!$A$7:$R$65536,IN_DTK!E$5,0),"")</f>
        <v/>
      </c>
      <c r="F481" s="249" t="str">
        <f>IF(ISNA(VLOOKUP($A481,DSSV!$A$7:$R$65536,IN_DTK!F$5,0))=FALSE,VLOOKUP($A481,DSSV!$A$7:$R$65536,IN_DTK!F$5,0),"")</f>
        <v/>
      </c>
      <c r="G481" s="249" t="str">
        <f>IF(ISNA(VLOOKUP($A481,DSSV!$A$7:$R$65536,IN_DTK!G$5,0))=FALSE,VLOOKUP($A481,DSSV!$A$7:$R$65536,IN_DTK!G$5,0),"")</f>
        <v/>
      </c>
      <c r="H481" s="245">
        <f>IF(ISNA(VLOOKUP($A481,DSSV!$A$7:$R$65536,IN_DTK!H$5,0))=FALSE,IF(H$8&lt;&gt;0,VLOOKUP($A481,DSSV!$A$7:$R$65536,IN_DTK!H$5,0),""),"")</f>
        <v>0</v>
      </c>
      <c r="I481" s="245">
        <f>IF(ISNA(VLOOKUP($A481,DSSV!$A$7:$R$65536,IN_DTK!I$5,0))=FALSE,IF(I$8&lt;&gt;0,VLOOKUP($A481,DSSV!$A$7:$R$65536,IN_DTK!I$5,0),""),"")</f>
        <v>0</v>
      </c>
      <c r="J481" s="245">
        <f>IF(ISNA(VLOOKUP($A481,DSSV!$A$7:$R$65536,IN_DTK!J$5,0))=FALSE,IF(J$8&lt;&gt;0,VLOOKUP($A481,DSSV!$A$7:$R$65536,IN_DTK!J$5,0),""),"")</f>
        <v>0</v>
      </c>
      <c r="K481" s="245">
        <f>IF(ISNA(VLOOKUP($A481,DSSV!$A$7:$R$65536,IN_DTK!K$5,0))=FALSE,IF(K$8&lt;&gt;0,VLOOKUP($A481,DSSV!$A$7:$R$65536,IN_DTK!K$5,0),""),"")</f>
        <v>0</v>
      </c>
      <c r="L481" s="245">
        <f>IF(ISNA(VLOOKUP($A481,DSSV!$A$7:$R$65536,IN_DTK!L$5,0))=FALSE,IF(L$8&lt;&gt;0,VLOOKUP($A481,DSSV!$A$7:$R$65536,IN_DTK!L$5,0),""),"")</f>
        <v>0</v>
      </c>
      <c r="M481" s="245">
        <f>IF(ISNA(VLOOKUP($A481,DSSV!$A$7:$R$65536,IN_DTK!M$5,0))=FALSE,IF(M$8&lt;&gt;0,VLOOKUP($A481,DSSV!$A$7:$R$65536,IN_DTK!M$5,0),""),"")</f>
        <v>0</v>
      </c>
      <c r="N481" s="245">
        <f>IF(ISNA(VLOOKUP($A481,DSSV!$A$7:$R$65536,IN_DTK!N$5,0))=FALSE,IF(N$8&lt;&gt;0,VLOOKUP($A481,DSSV!$A$7:$R$65536,IN_DTK!N$5,0),""),"")</f>
        <v>0</v>
      </c>
      <c r="O481" s="245">
        <f>IF(ISNA(VLOOKUP($A481,DSSV!$A$7:$R$65536,IN_DTK!O$5,0))=FALSE,IF(O$8&lt;&gt;0,VLOOKUP($A481,DSSV!$A$7:$R$65536,IN_DTK!O$5,0),""),"")</f>
        <v>0</v>
      </c>
      <c r="P481" s="245">
        <f>IF(ISNA(VLOOKUP($A481,DSSV!$A$7:$R$65536,IN_DTK!P$5,0))=FALSE,IF(P$8&lt;&gt;0,VLOOKUP($A481,DSSV!$A$7:$R$65536,IN_DTK!P$5,0),""),"")</f>
        <v>0</v>
      </c>
      <c r="Q481" s="246">
        <f>IF(ISNA(VLOOKUP($A481,DSSV!$A$7:$R$65536,IN_DTK!Q$5,0))=FALSE,VLOOKUP($A481,DSSV!$A$7:$R$65536,IN_DTK!Q$5,0),"")</f>
        <v>0</v>
      </c>
      <c r="R481" s="237" t="str">
        <f>IF(ISNA(VLOOKUP($A481,DSSV!$A$7:$R$65536,IN_DTK!R$5,0))=FALSE,VLOOKUP($A481,DSSV!$A$7:$R$65536,IN_DTK!R$5,0),"")</f>
        <v>Không</v>
      </c>
      <c r="S481" s="247" t="str">
        <f>IF(ISNA(VLOOKUP($A481,DSSV!$A$7:$R$65536,IN_DTK!S$5,0))=FALSE,VLOOKUP($A481,DSSV!$A$7:$R$65536,IN_DTK!S$5,0),"")</f>
        <v/>
      </c>
    </row>
    <row r="482" spans="1:19" s="213" customFormat="1" ht="20.25" customHeight="1">
      <c r="A482" s="211">
        <v>474</v>
      </c>
      <c r="B482" s="240">
        <f>--SUBTOTAL(2,C$6:C482)</f>
        <v>474</v>
      </c>
      <c r="C482" s="214">
        <f>IF(ISNA(VLOOKUP($A482,DSSV!$A$7:$R$65536,IN_DTK!C$5,0))=FALSE,VLOOKUP($A482,DSSV!$A$7:$R$65536,IN_DTK!C$5,0),"")</f>
        <v>0</v>
      </c>
      <c r="D482" s="243" t="str">
        <f>IF(ISNA(VLOOKUP($A482,DSSV!$A$7:$R$65536,IN_DTK!D$5,0))=FALSE,VLOOKUP($A482,DSSV!$A$7:$R$65536,IN_DTK!D$5,0),"")</f>
        <v/>
      </c>
      <c r="E482" s="244" t="str">
        <f>IF(ISNA(VLOOKUP($A482,DSSV!$A$7:$R$65536,IN_DTK!E$5,0))=FALSE,VLOOKUP($A482,DSSV!$A$7:$R$65536,IN_DTK!E$5,0),"")</f>
        <v/>
      </c>
      <c r="F482" s="249" t="str">
        <f>IF(ISNA(VLOOKUP($A482,DSSV!$A$7:$R$65536,IN_DTK!F$5,0))=FALSE,VLOOKUP($A482,DSSV!$A$7:$R$65536,IN_DTK!F$5,0),"")</f>
        <v/>
      </c>
      <c r="G482" s="249" t="str">
        <f>IF(ISNA(VLOOKUP($A482,DSSV!$A$7:$R$65536,IN_DTK!G$5,0))=FALSE,VLOOKUP($A482,DSSV!$A$7:$R$65536,IN_DTK!G$5,0),"")</f>
        <v/>
      </c>
      <c r="H482" s="245">
        <f>IF(ISNA(VLOOKUP($A482,DSSV!$A$7:$R$65536,IN_DTK!H$5,0))=FALSE,IF(H$8&lt;&gt;0,VLOOKUP($A482,DSSV!$A$7:$R$65536,IN_DTK!H$5,0),""),"")</f>
        <v>0</v>
      </c>
      <c r="I482" s="245">
        <f>IF(ISNA(VLOOKUP($A482,DSSV!$A$7:$R$65536,IN_DTK!I$5,0))=FALSE,IF(I$8&lt;&gt;0,VLOOKUP($A482,DSSV!$A$7:$R$65536,IN_DTK!I$5,0),""),"")</f>
        <v>0</v>
      </c>
      <c r="J482" s="245">
        <f>IF(ISNA(VLOOKUP($A482,DSSV!$A$7:$R$65536,IN_DTK!J$5,0))=FALSE,IF(J$8&lt;&gt;0,VLOOKUP($A482,DSSV!$A$7:$R$65536,IN_DTK!J$5,0),""),"")</f>
        <v>0</v>
      </c>
      <c r="K482" s="245">
        <f>IF(ISNA(VLOOKUP($A482,DSSV!$A$7:$R$65536,IN_DTK!K$5,0))=FALSE,IF(K$8&lt;&gt;0,VLOOKUP($A482,DSSV!$A$7:$R$65536,IN_DTK!K$5,0),""),"")</f>
        <v>0</v>
      </c>
      <c r="L482" s="245">
        <f>IF(ISNA(VLOOKUP($A482,DSSV!$A$7:$R$65536,IN_DTK!L$5,0))=FALSE,IF(L$8&lt;&gt;0,VLOOKUP($A482,DSSV!$A$7:$R$65536,IN_DTK!L$5,0),""),"")</f>
        <v>0</v>
      </c>
      <c r="M482" s="245">
        <f>IF(ISNA(VLOOKUP($A482,DSSV!$A$7:$R$65536,IN_DTK!M$5,0))=FALSE,IF(M$8&lt;&gt;0,VLOOKUP($A482,DSSV!$A$7:$R$65536,IN_DTK!M$5,0),""),"")</f>
        <v>0</v>
      </c>
      <c r="N482" s="245">
        <f>IF(ISNA(VLOOKUP($A482,DSSV!$A$7:$R$65536,IN_DTK!N$5,0))=FALSE,IF(N$8&lt;&gt;0,VLOOKUP($A482,DSSV!$A$7:$R$65536,IN_DTK!N$5,0),""),"")</f>
        <v>0</v>
      </c>
      <c r="O482" s="245">
        <f>IF(ISNA(VLOOKUP($A482,DSSV!$A$7:$R$65536,IN_DTK!O$5,0))=FALSE,IF(O$8&lt;&gt;0,VLOOKUP($A482,DSSV!$A$7:$R$65536,IN_DTK!O$5,0),""),"")</f>
        <v>0</v>
      </c>
      <c r="P482" s="245">
        <f>IF(ISNA(VLOOKUP($A482,DSSV!$A$7:$R$65536,IN_DTK!P$5,0))=FALSE,IF(P$8&lt;&gt;0,VLOOKUP($A482,DSSV!$A$7:$R$65536,IN_DTK!P$5,0),""),"")</f>
        <v>0</v>
      </c>
      <c r="Q482" s="246">
        <f>IF(ISNA(VLOOKUP($A482,DSSV!$A$7:$R$65536,IN_DTK!Q$5,0))=FALSE,VLOOKUP($A482,DSSV!$A$7:$R$65536,IN_DTK!Q$5,0),"")</f>
        <v>0</v>
      </c>
      <c r="R482" s="237" t="str">
        <f>IF(ISNA(VLOOKUP($A482,DSSV!$A$7:$R$65536,IN_DTK!R$5,0))=FALSE,VLOOKUP($A482,DSSV!$A$7:$R$65536,IN_DTK!R$5,0),"")</f>
        <v>Không</v>
      </c>
      <c r="S482" s="247" t="str">
        <f>IF(ISNA(VLOOKUP($A482,DSSV!$A$7:$R$65536,IN_DTK!S$5,0))=FALSE,VLOOKUP($A482,DSSV!$A$7:$R$65536,IN_DTK!S$5,0),"")</f>
        <v/>
      </c>
    </row>
    <row r="483" spans="1:19" s="213" customFormat="1" ht="20.25" customHeight="1">
      <c r="A483" s="211">
        <v>475</v>
      </c>
      <c r="B483" s="240">
        <f>--SUBTOTAL(2,C$6:C483)</f>
        <v>475</v>
      </c>
      <c r="C483" s="214">
        <f>IF(ISNA(VLOOKUP($A483,DSSV!$A$7:$R$65536,IN_DTK!C$5,0))=FALSE,VLOOKUP($A483,DSSV!$A$7:$R$65536,IN_DTK!C$5,0),"")</f>
        <v>0</v>
      </c>
      <c r="D483" s="243" t="str">
        <f>IF(ISNA(VLOOKUP($A483,DSSV!$A$7:$R$65536,IN_DTK!D$5,0))=FALSE,VLOOKUP($A483,DSSV!$A$7:$R$65536,IN_DTK!D$5,0),"")</f>
        <v/>
      </c>
      <c r="E483" s="244" t="str">
        <f>IF(ISNA(VLOOKUP($A483,DSSV!$A$7:$R$65536,IN_DTK!E$5,0))=FALSE,VLOOKUP($A483,DSSV!$A$7:$R$65536,IN_DTK!E$5,0),"")</f>
        <v/>
      </c>
      <c r="F483" s="249" t="str">
        <f>IF(ISNA(VLOOKUP($A483,DSSV!$A$7:$R$65536,IN_DTK!F$5,0))=FALSE,VLOOKUP($A483,DSSV!$A$7:$R$65536,IN_DTK!F$5,0),"")</f>
        <v/>
      </c>
      <c r="G483" s="249" t="str">
        <f>IF(ISNA(VLOOKUP($A483,DSSV!$A$7:$R$65536,IN_DTK!G$5,0))=FALSE,VLOOKUP($A483,DSSV!$A$7:$R$65536,IN_DTK!G$5,0),"")</f>
        <v/>
      </c>
      <c r="H483" s="245">
        <f>IF(ISNA(VLOOKUP($A483,DSSV!$A$7:$R$65536,IN_DTK!H$5,0))=FALSE,IF(H$8&lt;&gt;0,VLOOKUP($A483,DSSV!$A$7:$R$65536,IN_DTK!H$5,0),""),"")</f>
        <v>0</v>
      </c>
      <c r="I483" s="245">
        <f>IF(ISNA(VLOOKUP($A483,DSSV!$A$7:$R$65536,IN_DTK!I$5,0))=FALSE,IF(I$8&lt;&gt;0,VLOOKUP($A483,DSSV!$A$7:$R$65536,IN_DTK!I$5,0),""),"")</f>
        <v>0</v>
      </c>
      <c r="J483" s="245">
        <f>IF(ISNA(VLOOKUP($A483,DSSV!$A$7:$R$65536,IN_DTK!J$5,0))=FALSE,IF(J$8&lt;&gt;0,VLOOKUP($A483,DSSV!$A$7:$R$65536,IN_DTK!J$5,0),""),"")</f>
        <v>0</v>
      </c>
      <c r="K483" s="245">
        <f>IF(ISNA(VLOOKUP($A483,DSSV!$A$7:$R$65536,IN_DTK!K$5,0))=FALSE,IF(K$8&lt;&gt;0,VLOOKUP($A483,DSSV!$A$7:$R$65536,IN_DTK!K$5,0),""),"")</f>
        <v>0</v>
      </c>
      <c r="L483" s="245">
        <f>IF(ISNA(VLOOKUP($A483,DSSV!$A$7:$R$65536,IN_DTK!L$5,0))=FALSE,IF(L$8&lt;&gt;0,VLOOKUP($A483,DSSV!$A$7:$R$65536,IN_DTK!L$5,0),""),"")</f>
        <v>0</v>
      </c>
      <c r="M483" s="245">
        <f>IF(ISNA(VLOOKUP($A483,DSSV!$A$7:$R$65536,IN_DTK!M$5,0))=FALSE,IF(M$8&lt;&gt;0,VLOOKUP($A483,DSSV!$A$7:$R$65536,IN_DTK!M$5,0),""),"")</f>
        <v>0</v>
      </c>
      <c r="N483" s="245">
        <f>IF(ISNA(VLOOKUP($A483,DSSV!$A$7:$R$65536,IN_DTK!N$5,0))=FALSE,IF(N$8&lt;&gt;0,VLOOKUP($A483,DSSV!$A$7:$R$65536,IN_DTK!N$5,0),""),"")</f>
        <v>0</v>
      </c>
      <c r="O483" s="245">
        <f>IF(ISNA(VLOOKUP($A483,DSSV!$A$7:$R$65536,IN_DTK!O$5,0))=FALSE,IF(O$8&lt;&gt;0,VLOOKUP($A483,DSSV!$A$7:$R$65536,IN_DTK!O$5,0),""),"")</f>
        <v>0</v>
      </c>
      <c r="P483" s="245">
        <f>IF(ISNA(VLOOKUP($A483,DSSV!$A$7:$R$65536,IN_DTK!P$5,0))=FALSE,IF(P$8&lt;&gt;0,VLOOKUP($A483,DSSV!$A$7:$R$65536,IN_DTK!P$5,0),""),"")</f>
        <v>0</v>
      </c>
      <c r="Q483" s="246">
        <f>IF(ISNA(VLOOKUP($A483,DSSV!$A$7:$R$65536,IN_DTK!Q$5,0))=FALSE,VLOOKUP($A483,DSSV!$A$7:$R$65536,IN_DTK!Q$5,0),"")</f>
        <v>0</v>
      </c>
      <c r="R483" s="237" t="str">
        <f>IF(ISNA(VLOOKUP($A483,DSSV!$A$7:$R$65536,IN_DTK!R$5,0))=FALSE,VLOOKUP($A483,DSSV!$A$7:$R$65536,IN_DTK!R$5,0),"")</f>
        <v>Không</v>
      </c>
      <c r="S483" s="247" t="str">
        <f>IF(ISNA(VLOOKUP($A483,DSSV!$A$7:$R$65536,IN_DTK!S$5,0))=FALSE,VLOOKUP($A483,DSSV!$A$7:$R$65536,IN_DTK!S$5,0),"")</f>
        <v/>
      </c>
    </row>
    <row r="484" spans="1:19" s="213" customFormat="1" ht="20.25" customHeight="1">
      <c r="A484" s="211">
        <v>476</v>
      </c>
      <c r="B484" s="240">
        <f>--SUBTOTAL(2,C$6:C484)</f>
        <v>476</v>
      </c>
      <c r="C484" s="214">
        <f>IF(ISNA(VLOOKUP($A484,DSSV!$A$7:$R$65536,IN_DTK!C$5,0))=FALSE,VLOOKUP($A484,DSSV!$A$7:$R$65536,IN_DTK!C$5,0),"")</f>
        <v>0</v>
      </c>
      <c r="D484" s="243" t="str">
        <f>IF(ISNA(VLOOKUP($A484,DSSV!$A$7:$R$65536,IN_DTK!D$5,0))=FALSE,VLOOKUP($A484,DSSV!$A$7:$R$65536,IN_DTK!D$5,0),"")</f>
        <v/>
      </c>
      <c r="E484" s="244" t="str">
        <f>IF(ISNA(VLOOKUP($A484,DSSV!$A$7:$R$65536,IN_DTK!E$5,0))=FALSE,VLOOKUP($A484,DSSV!$A$7:$R$65536,IN_DTK!E$5,0),"")</f>
        <v/>
      </c>
      <c r="F484" s="249" t="str">
        <f>IF(ISNA(VLOOKUP($A484,DSSV!$A$7:$R$65536,IN_DTK!F$5,0))=FALSE,VLOOKUP($A484,DSSV!$A$7:$R$65536,IN_DTK!F$5,0),"")</f>
        <v/>
      </c>
      <c r="G484" s="249" t="str">
        <f>IF(ISNA(VLOOKUP($A484,DSSV!$A$7:$R$65536,IN_DTK!G$5,0))=FALSE,VLOOKUP($A484,DSSV!$A$7:$R$65536,IN_DTK!G$5,0),"")</f>
        <v/>
      </c>
      <c r="H484" s="245">
        <f>IF(ISNA(VLOOKUP($A484,DSSV!$A$7:$R$65536,IN_DTK!H$5,0))=FALSE,IF(H$8&lt;&gt;0,VLOOKUP($A484,DSSV!$A$7:$R$65536,IN_DTK!H$5,0),""),"")</f>
        <v>0</v>
      </c>
      <c r="I484" s="245">
        <f>IF(ISNA(VLOOKUP($A484,DSSV!$A$7:$R$65536,IN_DTK!I$5,0))=FALSE,IF(I$8&lt;&gt;0,VLOOKUP($A484,DSSV!$A$7:$R$65536,IN_DTK!I$5,0),""),"")</f>
        <v>0</v>
      </c>
      <c r="J484" s="245">
        <f>IF(ISNA(VLOOKUP($A484,DSSV!$A$7:$R$65536,IN_DTK!J$5,0))=FALSE,IF(J$8&lt;&gt;0,VLOOKUP($A484,DSSV!$A$7:$R$65536,IN_DTK!J$5,0),""),"")</f>
        <v>0</v>
      </c>
      <c r="K484" s="245">
        <f>IF(ISNA(VLOOKUP($A484,DSSV!$A$7:$R$65536,IN_DTK!K$5,0))=FALSE,IF(K$8&lt;&gt;0,VLOOKUP($A484,DSSV!$A$7:$R$65536,IN_DTK!K$5,0),""),"")</f>
        <v>0</v>
      </c>
      <c r="L484" s="245">
        <f>IF(ISNA(VLOOKUP($A484,DSSV!$A$7:$R$65536,IN_DTK!L$5,0))=FALSE,IF(L$8&lt;&gt;0,VLOOKUP($A484,DSSV!$A$7:$R$65536,IN_DTK!L$5,0),""),"")</f>
        <v>0</v>
      </c>
      <c r="M484" s="245">
        <f>IF(ISNA(VLOOKUP($A484,DSSV!$A$7:$R$65536,IN_DTK!M$5,0))=FALSE,IF(M$8&lt;&gt;0,VLOOKUP($A484,DSSV!$A$7:$R$65536,IN_DTK!M$5,0),""),"")</f>
        <v>0</v>
      </c>
      <c r="N484" s="245">
        <f>IF(ISNA(VLOOKUP($A484,DSSV!$A$7:$R$65536,IN_DTK!N$5,0))=FALSE,IF(N$8&lt;&gt;0,VLOOKUP($A484,DSSV!$A$7:$R$65536,IN_DTK!N$5,0),""),"")</f>
        <v>0</v>
      </c>
      <c r="O484" s="245">
        <f>IF(ISNA(VLOOKUP($A484,DSSV!$A$7:$R$65536,IN_DTK!O$5,0))=FALSE,IF(O$8&lt;&gt;0,VLOOKUP($A484,DSSV!$A$7:$R$65536,IN_DTK!O$5,0),""),"")</f>
        <v>0</v>
      </c>
      <c r="P484" s="245">
        <f>IF(ISNA(VLOOKUP($A484,DSSV!$A$7:$R$65536,IN_DTK!P$5,0))=FALSE,IF(P$8&lt;&gt;0,VLOOKUP($A484,DSSV!$A$7:$R$65536,IN_DTK!P$5,0),""),"")</f>
        <v>0</v>
      </c>
      <c r="Q484" s="246">
        <f>IF(ISNA(VLOOKUP($A484,DSSV!$A$7:$R$65536,IN_DTK!Q$5,0))=FALSE,VLOOKUP($A484,DSSV!$A$7:$R$65536,IN_DTK!Q$5,0),"")</f>
        <v>0</v>
      </c>
      <c r="R484" s="237" t="str">
        <f>IF(ISNA(VLOOKUP($A484,DSSV!$A$7:$R$65536,IN_DTK!R$5,0))=FALSE,VLOOKUP($A484,DSSV!$A$7:$R$65536,IN_DTK!R$5,0),"")</f>
        <v>Không</v>
      </c>
      <c r="S484" s="247" t="str">
        <f>IF(ISNA(VLOOKUP($A484,DSSV!$A$7:$R$65536,IN_DTK!S$5,0))=FALSE,VLOOKUP($A484,DSSV!$A$7:$R$65536,IN_DTK!S$5,0),"")</f>
        <v/>
      </c>
    </row>
    <row r="485" spans="1:19" s="213" customFormat="1" ht="20.25" customHeight="1">
      <c r="A485" s="211">
        <v>477</v>
      </c>
      <c r="B485" s="240">
        <f>--SUBTOTAL(2,C$6:C485)</f>
        <v>477</v>
      </c>
      <c r="C485" s="214">
        <f>IF(ISNA(VLOOKUP($A485,DSSV!$A$7:$R$65536,IN_DTK!C$5,0))=FALSE,VLOOKUP($A485,DSSV!$A$7:$R$65536,IN_DTK!C$5,0),"")</f>
        <v>0</v>
      </c>
      <c r="D485" s="243" t="str">
        <f>IF(ISNA(VLOOKUP($A485,DSSV!$A$7:$R$65536,IN_DTK!D$5,0))=FALSE,VLOOKUP($A485,DSSV!$A$7:$R$65536,IN_DTK!D$5,0),"")</f>
        <v/>
      </c>
      <c r="E485" s="244" t="str">
        <f>IF(ISNA(VLOOKUP($A485,DSSV!$A$7:$R$65536,IN_DTK!E$5,0))=FALSE,VLOOKUP($A485,DSSV!$A$7:$R$65536,IN_DTK!E$5,0),"")</f>
        <v/>
      </c>
      <c r="F485" s="249" t="str">
        <f>IF(ISNA(VLOOKUP($A485,DSSV!$A$7:$R$65536,IN_DTK!F$5,0))=FALSE,VLOOKUP($A485,DSSV!$A$7:$R$65536,IN_DTK!F$5,0),"")</f>
        <v/>
      </c>
      <c r="G485" s="249" t="str">
        <f>IF(ISNA(VLOOKUP($A485,DSSV!$A$7:$R$65536,IN_DTK!G$5,0))=FALSE,VLOOKUP($A485,DSSV!$A$7:$R$65536,IN_DTK!G$5,0),"")</f>
        <v/>
      </c>
      <c r="H485" s="245">
        <f>IF(ISNA(VLOOKUP($A485,DSSV!$A$7:$R$65536,IN_DTK!H$5,0))=FALSE,IF(H$8&lt;&gt;0,VLOOKUP($A485,DSSV!$A$7:$R$65536,IN_DTK!H$5,0),""),"")</f>
        <v>0</v>
      </c>
      <c r="I485" s="245">
        <f>IF(ISNA(VLOOKUP($A485,DSSV!$A$7:$R$65536,IN_DTK!I$5,0))=FALSE,IF(I$8&lt;&gt;0,VLOOKUP($A485,DSSV!$A$7:$R$65536,IN_DTK!I$5,0),""),"")</f>
        <v>0</v>
      </c>
      <c r="J485" s="245">
        <f>IF(ISNA(VLOOKUP($A485,DSSV!$A$7:$R$65536,IN_DTK!J$5,0))=FALSE,IF(J$8&lt;&gt;0,VLOOKUP($A485,DSSV!$A$7:$R$65536,IN_DTK!J$5,0),""),"")</f>
        <v>0</v>
      </c>
      <c r="K485" s="245">
        <f>IF(ISNA(VLOOKUP($A485,DSSV!$A$7:$R$65536,IN_DTK!K$5,0))=FALSE,IF(K$8&lt;&gt;0,VLOOKUP($A485,DSSV!$A$7:$R$65536,IN_DTK!K$5,0),""),"")</f>
        <v>0</v>
      </c>
      <c r="L485" s="245">
        <f>IF(ISNA(VLOOKUP($A485,DSSV!$A$7:$R$65536,IN_DTK!L$5,0))=FALSE,IF(L$8&lt;&gt;0,VLOOKUP($A485,DSSV!$A$7:$R$65536,IN_DTK!L$5,0),""),"")</f>
        <v>0</v>
      </c>
      <c r="M485" s="245">
        <f>IF(ISNA(VLOOKUP($A485,DSSV!$A$7:$R$65536,IN_DTK!M$5,0))=FALSE,IF(M$8&lt;&gt;0,VLOOKUP($A485,DSSV!$A$7:$R$65536,IN_DTK!M$5,0),""),"")</f>
        <v>0</v>
      </c>
      <c r="N485" s="245">
        <f>IF(ISNA(VLOOKUP($A485,DSSV!$A$7:$R$65536,IN_DTK!N$5,0))=FALSE,IF(N$8&lt;&gt;0,VLOOKUP($A485,DSSV!$A$7:$R$65536,IN_DTK!N$5,0),""),"")</f>
        <v>0</v>
      </c>
      <c r="O485" s="245">
        <f>IF(ISNA(VLOOKUP($A485,DSSV!$A$7:$R$65536,IN_DTK!O$5,0))=FALSE,IF(O$8&lt;&gt;0,VLOOKUP($A485,DSSV!$A$7:$R$65536,IN_DTK!O$5,0),""),"")</f>
        <v>0</v>
      </c>
      <c r="P485" s="245">
        <f>IF(ISNA(VLOOKUP($A485,DSSV!$A$7:$R$65536,IN_DTK!P$5,0))=FALSE,IF(P$8&lt;&gt;0,VLOOKUP($A485,DSSV!$A$7:$R$65536,IN_DTK!P$5,0),""),"")</f>
        <v>0</v>
      </c>
      <c r="Q485" s="246">
        <f>IF(ISNA(VLOOKUP($A485,DSSV!$A$7:$R$65536,IN_DTK!Q$5,0))=FALSE,VLOOKUP($A485,DSSV!$A$7:$R$65536,IN_DTK!Q$5,0),"")</f>
        <v>0</v>
      </c>
      <c r="R485" s="237" t="str">
        <f>IF(ISNA(VLOOKUP($A485,DSSV!$A$7:$R$65536,IN_DTK!R$5,0))=FALSE,VLOOKUP($A485,DSSV!$A$7:$R$65536,IN_DTK!R$5,0),"")</f>
        <v>Không</v>
      </c>
      <c r="S485" s="247" t="str">
        <f>IF(ISNA(VLOOKUP($A485,DSSV!$A$7:$R$65536,IN_DTK!S$5,0))=FALSE,VLOOKUP($A485,DSSV!$A$7:$R$65536,IN_DTK!S$5,0),"")</f>
        <v/>
      </c>
    </row>
    <row r="486" spans="1:19" s="213" customFormat="1" ht="20.25" customHeight="1">
      <c r="A486" s="211">
        <v>478</v>
      </c>
      <c r="B486" s="240">
        <f>--SUBTOTAL(2,C$6:C486)</f>
        <v>478</v>
      </c>
      <c r="C486" s="214">
        <f>IF(ISNA(VLOOKUP($A486,DSSV!$A$7:$R$65536,IN_DTK!C$5,0))=FALSE,VLOOKUP($A486,DSSV!$A$7:$R$65536,IN_DTK!C$5,0),"")</f>
        <v>0</v>
      </c>
      <c r="D486" s="243" t="str">
        <f>IF(ISNA(VLOOKUP($A486,DSSV!$A$7:$R$65536,IN_DTK!D$5,0))=FALSE,VLOOKUP($A486,DSSV!$A$7:$R$65536,IN_DTK!D$5,0),"")</f>
        <v/>
      </c>
      <c r="E486" s="244" t="str">
        <f>IF(ISNA(VLOOKUP($A486,DSSV!$A$7:$R$65536,IN_DTK!E$5,0))=FALSE,VLOOKUP($A486,DSSV!$A$7:$R$65536,IN_DTK!E$5,0),"")</f>
        <v/>
      </c>
      <c r="F486" s="249" t="str">
        <f>IF(ISNA(VLOOKUP($A486,DSSV!$A$7:$R$65536,IN_DTK!F$5,0))=FALSE,VLOOKUP($A486,DSSV!$A$7:$R$65536,IN_DTK!F$5,0),"")</f>
        <v/>
      </c>
      <c r="G486" s="249" t="str">
        <f>IF(ISNA(VLOOKUP($A486,DSSV!$A$7:$R$65536,IN_DTK!G$5,0))=FALSE,VLOOKUP($A486,DSSV!$A$7:$R$65536,IN_DTK!G$5,0),"")</f>
        <v/>
      </c>
      <c r="H486" s="245">
        <f>IF(ISNA(VLOOKUP($A486,DSSV!$A$7:$R$65536,IN_DTK!H$5,0))=FALSE,IF(H$8&lt;&gt;0,VLOOKUP($A486,DSSV!$A$7:$R$65536,IN_DTK!H$5,0),""),"")</f>
        <v>0</v>
      </c>
      <c r="I486" s="245">
        <f>IF(ISNA(VLOOKUP($A486,DSSV!$A$7:$R$65536,IN_DTK!I$5,0))=FALSE,IF(I$8&lt;&gt;0,VLOOKUP($A486,DSSV!$A$7:$R$65536,IN_DTK!I$5,0),""),"")</f>
        <v>0</v>
      </c>
      <c r="J486" s="245">
        <f>IF(ISNA(VLOOKUP($A486,DSSV!$A$7:$R$65536,IN_DTK!J$5,0))=FALSE,IF(J$8&lt;&gt;0,VLOOKUP($A486,DSSV!$A$7:$R$65536,IN_DTK!J$5,0),""),"")</f>
        <v>0</v>
      </c>
      <c r="K486" s="245">
        <f>IF(ISNA(VLOOKUP($A486,DSSV!$A$7:$R$65536,IN_DTK!K$5,0))=FALSE,IF(K$8&lt;&gt;0,VLOOKUP($A486,DSSV!$A$7:$R$65536,IN_DTK!K$5,0),""),"")</f>
        <v>0</v>
      </c>
      <c r="L486" s="245">
        <f>IF(ISNA(VLOOKUP($A486,DSSV!$A$7:$R$65536,IN_DTK!L$5,0))=FALSE,IF(L$8&lt;&gt;0,VLOOKUP($A486,DSSV!$A$7:$R$65536,IN_DTK!L$5,0),""),"")</f>
        <v>0</v>
      </c>
      <c r="M486" s="245">
        <f>IF(ISNA(VLOOKUP($A486,DSSV!$A$7:$R$65536,IN_DTK!M$5,0))=FALSE,IF(M$8&lt;&gt;0,VLOOKUP($A486,DSSV!$A$7:$R$65536,IN_DTK!M$5,0),""),"")</f>
        <v>0</v>
      </c>
      <c r="N486" s="245">
        <f>IF(ISNA(VLOOKUP($A486,DSSV!$A$7:$R$65536,IN_DTK!N$5,0))=FALSE,IF(N$8&lt;&gt;0,VLOOKUP($A486,DSSV!$A$7:$R$65536,IN_DTK!N$5,0),""),"")</f>
        <v>0</v>
      </c>
      <c r="O486" s="245">
        <f>IF(ISNA(VLOOKUP($A486,DSSV!$A$7:$R$65536,IN_DTK!O$5,0))=FALSE,IF(O$8&lt;&gt;0,VLOOKUP($A486,DSSV!$A$7:$R$65536,IN_DTK!O$5,0),""),"")</f>
        <v>0</v>
      </c>
      <c r="P486" s="245">
        <f>IF(ISNA(VLOOKUP($A486,DSSV!$A$7:$R$65536,IN_DTK!P$5,0))=FALSE,IF(P$8&lt;&gt;0,VLOOKUP($A486,DSSV!$A$7:$R$65536,IN_DTK!P$5,0),""),"")</f>
        <v>0</v>
      </c>
      <c r="Q486" s="246">
        <f>IF(ISNA(VLOOKUP($A486,DSSV!$A$7:$R$65536,IN_DTK!Q$5,0))=FALSE,VLOOKUP($A486,DSSV!$A$7:$R$65536,IN_DTK!Q$5,0),"")</f>
        <v>0</v>
      </c>
      <c r="R486" s="237" t="str">
        <f>IF(ISNA(VLOOKUP($A486,DSSV!$A$7:$R$65536,IN_DTK!R$5,0))=FALSE,VLOOKUP($A486,DSSV!$A$7:$R$65536,IN_DTK!R$5,0),"")</f>
        <v>Không</v>
      </c>
      <c r="S486" s="247" t="str">
        <f>IF(ISNA(VLOOKUP($A486,DSSV!$A$7:$R$65536,IN_DTK!S$5,0))=FALSE,VLOOKUP($A486,DSSV!$A$7:$R$65536,IN_DTK!S$5,0),"")</f>
        <v/>
      </c>
    </row>
    <row r="487" spans="1:19" s="213" customFormat="1" ht="20.25" customHeight="1">
      <c r="A487" s="211">
        <v>479</v>
      </c>
      <c r="B487" s="240">
        <f>--SUBTOTAL(2,C$6:C487)</f>
        <v>479</v>
      </c>
      <c r="C487" s="214">
        <f>IF(ISNA(VLOOKUP($A487,DSSV!$A$7:$R$65536,IN_DTK!C$5,0))=FALSE,VLOOKUP($A487,DSSV!$A$7:$R$65536,IN_DTK!C$5,0),"")</f>
        <v>0</v>
      </c>
      <c r="D487" s="243" t="str">
        <f>IF(ISNA(VLOOKUP($A487,DSSV!$A$7:$R$65536,IN_DTK!D$5,0))=FALSE,VLOOKUP($A487,DSSV!$A$7:$R$65536,IN_DTK!D$5,0),"")</f>
        <v/>
      </c>
      <c r="E487" s="244" t="str">
        <f>IF(ISNA(VLOOKUP($A487,DSSV!$A$7:$R$65536,IN_DTK!E$5,0))=FALSE,VLOOKUP($A487,DSSV!$A$7:$R$65536,IN_DTK!E$5,0),"")</f>
        <v/>
      </c>
      <c r="F487" s="249" t="str">
        <f>IF(ISNA(VLOOKUP($A487,DSSV!$A$7:$R$65536,IN_DTK!F$5,0))=FALSE,VLOOKUP($A487,DSSV!$A$7:$R$65536,IN_DTK!F$5,0),"")</f>
        <v/>
      </c>
      <c r="G487" s="249" t="str">
        <f>IF(ISNA(VLOOKUP($A487,DSSV!$A$7:$R$65536,IN_DTK!G$5,0))=FALSE,VLOOKUP($A487,DSSV!$A$7:$R$65536,IN_DTK!G$5,0),"")</f>
        <v/>
      </c>
      <c r="H487" s="245">
        <f>IF(ISNA(VLOOKUP($A487,DSSV!$A$7:$R$65536,IN_DTK!H$5,0))=FALSE,IF(H$8&lt;&gt;0,VLOOKUP($A487,DSSV!$A$7:$R$65536,IN_DTK!H$5,0),""),"")</f>
        <v>0</v>
      </c>
      <c r="I487" s="245">
        <f>IF(ISNA(VLOOKUP($A487,DSSV!$A$7:$R$65536,IN_DTK!I$5,0))=FALSE,IF(I$8&lt;&gt;0,VLOOKUP($A487,DSSV!$A$7:$R$65536,IN_DTK!I$5,0),""),"")</f>
        <v>0</v>
      </c>
      <c r="J487" s="245">
        <f>IF(ISNA(VLOOKUP($A487,DSSV!$A$7:$R$65536,IN_DTK!J$5,0))=FALSE,IF(J$8&lt;&gt;0,VLOOKUP($A487,DSSV!$A$7:$R$65536,IN_DTK!J$5,0),""),"")</f>
        <v>0</v>
      </c>
      <c r="K487" s="245">
        <f>IF(ISNA(VLOOKUP($A487,DSSV!$A$7:$R$65536,IN_DTK!K$5,0))=FALSE,IF(K$8&lt;&gt;0,VLOOKUP($A487,DSSV!$A$7:$R$65536,IN_DTK!K$5,0),""),"")</f>
        <v>0</v>
      </c>
      <c r="L487" s="245">
        <f>IF(ISNA(VLOOKUP($A487,DSSV!$A$7:$R$65536,IN_DTK!L$5,0))=FALSE,IF(L$8&lt;&gt;0,VLOOKUP($A487,DSSV!$A$7:$R$65536,IN_DTK!L$5,0),""),"")</f>
        <v>0</v>
      </c>
      <c r="M487" s="245">
        <f>IF(ISNA(VLOOKUP($A487,DSSV!$A$7:$R$65536,IN_DTK!M$5,0))=FALSE,IF(M$8&lt;&gt;0,VLOOKUP($A487,DSSV!$A$7:$R$65536,IN_DTK!M$5,0),""),"")</f>
        <v>0</v>
      </c>
      <c r="N487" s="245">
        <f>IF(ISNA(VLOOKUP($A487,DSSV!$A$7:$R$65536,IN_DTK!N$5,0))=FALSE,IF(N$8&lt;&gt;0,VLOOKUP($A487,DSSV!$A$7:$R$65536,IN_DTK!N$5,0),""),"")</f>
        <v>0</v>
      </c>
      <c r="O487" s="245">
        <f>IF(ISNA(VLOOKUP($A487,DSSV!$A$7:$R$65536,IN_DTK!O$5,0))=FALSE,IF(O$8&lt;&gt;0,VLOOKUP($A487,DSSV!$A$7:$R$65536,IN_DTK!O$5,0),""),"")</f>
        <v>0</v>
      </c>
      <c r="P487" s="245">
        <f>IF(ISNA(VLOOKUP($A487,DSSV!$A$7:$R$65536,IN_DTK!P$5,0))=FALSE,IF(P$8&lt;&gt;0,VLOOKUP($A487,DSSV!$A$7:$R$65536,IN_DTK!P$5,0),""),"")</f>
        <v>0</v>
      </c>
      <c r="Q487" s="246">
        <f>IF(ISNA(VLOOKUP($A487,DSSV!$A$7:$R$65536,IN_DTK!Q$5,0))=FALSE,VLOOKUP($A487,DSSV!$A$7:$R$65536,IN_DTK!Q$5,0),"")</f>
        <v>0</v>
      </c>
      <c r="R487" s="237" t="str">
        <f>IF(ISNA(VLOOKUP($A487,DSSV!$A$7:$R$65536,IN_DTK!R$5,0))=FALSE,VLOOKUP($A487,DSSV!$A$7:$R$65536,IN_DTK!R$5,0),"")</f>
        <v>Không</v>
      </c>
      <c r="S487" s="247" t="str">
        <f>IF(ISNA(VLOOKUP($A487,DSSV!$A$7:$R$65536,IN_DTK!S$5,0))=FALSE,VLOOKUP($A487,DSSV!$A$7:$R$65536,IN_DTK!S$5,0),"")</f>
        <v/>
      </c>
    </row>
    <row r="488" spans="1:19" s="213" customFormat="1" ht="20.25" customHeight="1">
      <c r="A488" s="211">
        <v>480</v>
      </c>
      <c r="B488" s="240">
        <f>--SUBTOTAL(2,C$6:C488)</f>
        <v>480</v>
      </c>
      <c r="C488" s="214">
        <f>IF(ISNA(VLOOKUP($A488,DSSV!$A$7:$R$65536,IN_DTK!C$5,0))=FALSE,VLOOKUP($A488,DSSV!$A$7:$R$65536,IN_DTK!C$5,0),"")</f>
        <v>0</v>
      </c>
      <c r="D488" s="243" t="str">
        <f>IF(ISNA(VLOOKUP($A488,DSSV!$A$7:$R$65536,IN_DTK!D$5,0))=FALSE,VLOOKUP($A488,DSSV!$A$7:$R$65536,IN_DTK!D$5,0),"")</f>
        <v/>
      </c>
      <c r="E488" s="244" t="str">
        <f>IF(ISNA(VLOOKUP($A488,DSSV!$A$7:$R$65536,IN_DTK!E$5,0))=FALSE,VLOOKUP($A488,DSSV!$A$7:$R$65536,IN_DTK!E$5,0),"")</f>
        <v/>
      </c>
      <c r="F488" s="249" t="str">
        <f>IF(ISNA(VLOOKUP($A488,DSSV!$A$7:$R$65536,IN_DTK!F$5,0))=FALSE,VLOOKUP($A488,DSSV!$A$7:$R$65536,IN_DTK!F$5,0),"")</f>
        <v/>
      </c>
      <c r="G488" s="249" t="str">
        <f>IF(ISNA(VLOOKUP($A488,DSSV!$A$7:$R$65536,IN_DTK!G$5,0))=FALSE,VLOOKUP($A488,DSSV!$A$7:$R$65536,IN_DTK!G$5,0),"")</f>
        <v/>
      </c>
      <c r="H488" s="245">
        <f>IF(ISNA(VLOOKUP($A488,DSSV!$A$7:$R$65536,IN_DTK!H$5,0))=FALSE,IF(H$8&lt;&gt;0,VLOOKUP($A488,DSSV!$A$7:$R$65536,IN_DTK!H$5,0),""),"")</f>
        <v>0</v>
      </c>
      <c r="I488" s="245">
        <f>IF(ISNA(VLOOKUP($A488,DSSV!$A$7:$R$65536,IN_DTK!I$5,0))=FALSE,IF(I$8&lt;&gt;0,VLOOKUP($A488,DSSV!$A$7:$R$65536,IN_DTK!I$5,0),""),"")</f>
        <v>0</v>
      </c>
      <c r="J488" s="245">
        <f>IF(ISNA(VLOOKUP($A488,DSSV!$A$7:$R$65536,IN_DTK!J$5,0))=FALSE,IF(J$8&lt;&gt;0,VLOOKUP($A488,DSSV!$A$7:$R$65536,IN_DTK!J$5,0),""),"")</f>
        <v>0</v>
      </c>
      <c r="K488" s="245">
        <f>IF(ISNA(VLOOKUP($A488,DSSV!$A$7:$R$65536,IN_DTK!K$5,0))=FALSE,IF(K$8&lt;&gt;0,VLOOKUP($A488,DSSV!$A$7:$R$65536,IN_DTK!K$5,0),""),"")</f>
        <v>0</v>
      </c>
      <c r="L488" s="245">
        <f>IF(ISNA(VLOOKUP($A488,DSSV!$A$7:$R$65536,IN_DTK!L$5,0))=FALSE,IF(L$8&lt;&gt;0,VLOOKUP($A488,DSSV!$A$7:$R$65536,IN_DTK!L$5,0),""),"")</f>
        <v>0</v>
      </c>
      <c r="M488" s="245">
        <f>IF(ISNA(VLOOKUP($A488,DSSV!$A$7:$R$65536,IN_DTK!M$5,0))=FALSE,IF(M$8&lt;&gt;0,VLOOKUP($A488,DSSV!$A$7:$R$65536,IN_DTK!M$5,0),""),"")</f>
        <v>0</v>
      </c>
      <c r="N488" s="245">
        <f>IF(ISNA(VLOOKUP($A488,DSSV!$A$7:$R$65536,IN_DTK!N$5,0))=FALSE,IF(N$8&lt;&gt;0,VLOOKUP($A488,DSSV!$A$7:$R$65536,IN_DTK!N$5,0),""),"")</f>
        <v>0</v>
      </c>
      <c r="O488" s="245">
        <f>IF(ISNA(VLOOKUP($A488,DSSV!$A$7:$R$65536,IN_DTK!O$5,0))=FALSE,IF(O$8&lt;&gt;0,VLOOKUP($A488,DSSV!$A$7:$R$65536,IN_DTK!O$5,0),""),"")</f>
        <v>0</v>
      </c>
      <c r="P488" s="245">
        <f>IF(ISNA(VLOOKUP($A488,DSSV!$A$7:$R$65536,IN_DTK!P$5,0))=FALSE,IF(P$8&lt;&gt;0,VLOOKUP($A488,DSSV!$A$7:$R$65536,IN_DTK!P$5,0),""),"")</f>
        <v>0</v>
      </c>
      <c r="Q488" s="246">
        <f>IF(ISNA(VLOOKUP($A488,DSSV!$A$7:$R$65536,IN_DTK!Q$5,0))=FALSE,VLOOKUP($A488,DSSV!$A$7:$R$65536,IN_DTK!Q$5,0),"")</f>
        <v>0</v>
      </c>
      <c r="R488" s="237" t="str">
        <f>IF(ISNA(VLOOKUP($A488,DSSV!$A$7:$R$65536,IN_DTK!R$5,0))=FALSE,VLOOKUP($A488,DSSV!$A$7:$R$65536,IN_DTK!R$5,0),"")</f>
        <v>Không</v>
      </c>
      <c r="S488" s="247" t="str">
        <f>IF(ISNA(VLOOKUP($A488,DSSV!$A$7:$R$65536,IN_DTK!S$5,0))=FALSE,VLOOKUP($A488,DSSV!$A$7:$R$65536,IN_DTK!S$5,0),"")</f>
        <v/>
      </c>
    </row>
    <row r="489" spans="1:19" s="213" customFormat="1" ht="20.25" customHeight="1">
      <c r="A489" s="211">
        <v>481</v>
      </c>
      <c r="B489" s="240">
        <f>--SUBTOTAL(2,C$6:C489)</f>
        <v>481</v>
      </c>
      <c r="C489" s="214">
        <f>IF(ISNA(VLOOKUP($A489,DSSV!$A$7:$R$65536,IN_DTK!C$5,0))=FALSE,VLOOKUP($A489,DSSV!$A$7:$R$65536,IN_DTK!C$5,0),"")</f>
        <v>0</v>
      </c>
      <c r="D489" s="243" t="str">
        <f>IF(ISNA(VLOOKUP($A489,DSSV!$A$7:$R$65536,IN_DTK!D$5,0))=FALSE,VLOOKUP($A489,DSSV!$A$7:$R$65536,IN_DTK!D$5,0),"")</f>
        <v/>
      </c>
      <c r="E489" s="244" t="str">
        <f>IF(ISNA(VLOOKUP($A489,DSSV!$A$7:$R$65536,IN_DTK!E$5,0))=FALSE,VLOOKUP($A489,DSSV!$A$7:$R$65536,IN_DTK!E$5,0),"")</f>
        <v/>
      </c>
      <c r="F489" s="249" t="str">
        <f>IF(ISNA(VLOOKUP($A489,DSSV!$A$7:$R$65536,IN_DTK!F$5,0))=FALSE,VLOOKUP($A489,DSSV!$A$7:$R$65536,IN_DTK!F$5,0),"")</f>
        <v/>
      </c>
      <c r="G489" s="249" t="str">
        <f>IF(ISNA(VLOOKUP($A489,DSSV!$A$7:$R$65536,IN_DTK!G$5,0))=FALSE,VLOOKUP($A489,DSSV!$A$7:$R$65536,IN_DTK!G$5,0),"")</f>
        <v/>
      </c>
      <c r="H489" s="245">
        <f>IF(ISNA(VLOOKUP($A489,DSSV!$A$7:$R$65536,IN_DTK!H$5,0))=FALSE,IF(H$8&lt;&gt;0,VLOOKUP($A489,DSSV!$A$7:$R$65536,IN_DTK!H$5,0),""),"")</f>
        <v>0</v>
      </c>
      <c r="I489" s="245">
        <f>IF(ISNA(VLOOKUP($A489,DSSV!$A$7:$R$65536,IN_DTK!I$5,0))=FALSE,IF(I$8&lt;&gt;0,VLOOKUP($A489,DSSV!$A$7:$R$65536,IN_DTK!I$5,0),""),"")</f>
        <v>0</v>
      </c>
      <c r="J489" s="245">
        <f>IF(ISNA(VLOOKUP($A489,DSSV!$A$7:$R$65536,IN_DTK!J$5,0))=FALSE,IF(J$8&lt;&gt;0,VLOOKUP($A489,DSSV!$A$7:$R$65536,IN_DTK!J$5,0),""),"")</f>
        <v>0</v>
      </c>
      <c r="K489" s="245">
        <f>IF(ISNA(VLOOKUP($A489,DSSV!$A$7:$R$65536,IN_DTK!K$5,0))=FALSE,IF(K$8&lt;&gt;0,VLOOKUP($A489,DSSV!$A$7:$R$65536,IN_DTK!K$5,0),""),"")</f>
        <v>0</v>
      </c>
      <c r="L489" s="245">
        <f>IF(ISNA(VLOOKUP($A489,DSSV!$A$7:$R$65536,IN_DTK!L$5,0))=FALSE,IF(L$8&lt;&gt;0,VLOOKUP($A489,DSSV!$A$7:$R$65536,IN_DTK!L$5,0),""),"")</f>
        <v>0</v>
      </c>
      <c r="M489" s="245">
        <f>IF(ISNA(VLOOKUP($A489,DSSV!$A$7:$R$65536,IN_DTK!M$5,0))=FALSE,IF(M$8&lt;&gt;0,VLOOKUP($A489,DSSV!$A$7:$R$65536,IN_DTK!M$5,0),""),"")</f>
        <v>0</v>
      </c>
      <c r="N489" s="245">
        <f>IF(ISNA(VLOOKUP($A489,DSSV!$A$7:$R$65536,IN_DTK!N$5,0))=FALSE,IF(N$8&lt;&gt;0,VLOOKUP($A489,DSSV!$A$7:$R$65536,IN_DTK!N$5,0),""),"")</f>
        <v>0</v>
      </c>
      <c r="O489" s="245">
        <f>IF(ISNA(VLOOKUP($A489,DSSV!$A$7:$R$65536,IN_DTK!O$5,0))=FALSE,IF(O$8&lt;&gt;0,VLOOKUP($A489,DSSV!$A$7:$R$65536,IN_DTK!O$5,0),""),"")</f>
        <v>0</v>
      </c>
      <c r="P489" s="245">
        <f>IF(ISNA(VLOOKUP($A489,DSSV!$A$7:$R$65536,IN_DTK!P$5,0))=FALSE,IF(P$8&lt;&gt;0,VLOOKUP($A489,DSSV!$A$7:$R$65536,IN_DTK!P$5,0),""),"")</f>
        <v>0</v>
      </c>
      <c r="Q489" s="246">
        <f>IF(ISNA(VLOOKUP($A489,DSSV!$A$7:$R$65536,IN_DTK!Q$5,0))=FALSE,VLOOKUP($A489,DSSV!$A$7:$R$65536,IN_DTK!Q$5,0),"")</f>
        <v>0</v>
      </c>
      <c r="R489" s="237" t="str">
        <f>IF(ISNA(VLOOKUP($A489,DSSV!$A$7:$R$65536,IN_DTK!R$5,0))=FALSE,VLOOKUP($A489,DSSV!$A$7:$R$65536,IN_DTK!R$5,0),"")</f>
        <v>Không</v>
      </c>
      <c r="S489" s="247" t="str">
        <f>IF(ISNA(VLOOKUP($A489,DSSV!$A$7:$R$65536,IN_DTK!S$5,0))=FALSE,VLOOKUP($A489,DSSV!$A$7:$R$65536,IN_DTK!S$5,0),"")</f>
        <v/>
      </c>
    </row>
    <row r="490" spans="1:19" s="213" customFormat="1" ht="20.25" customHeight="1">
      <c r="A490" s="211">
        <v>482</v>
      </c>
      <c r="B490" s="240">
        <f>--SUBTOTAL(2,C$6:C490)</f>
        <v>482</v>
      </c>
      <c r="C490" s="214">
        <f>IF(ISNA(VLOOKUP($A490,DSSV!$A$7:$R$65536,IN_DTK!C$5,0))=FALSE,VLOOKUP($A490,DSSV!$A$7:$R$65536,IN_DTK!C$5,0),"")</f>
        <v>0</v>
      </c>
      <c r="D490" s="243" t="str">
        <f>IF(ISNA(VLOOKUP($A490,DSSV!$A$7:$R$65536,IN_DTK!D$5,0))=FALSE,VLOOKUP($A490,DSSV!$A$7:$R$65536,IN_DTK!D$5,0),"")</f>
        <v/>
      </c>
      <c r="E490" s="244" t="str">
        <f>IF(ISNA(VLOOKUP($A490,DSSV!$A$7:$R$65536,IN_DTK!E$5,0))=FALSE,VLOOKUP($A490,DSSV!$A$7:$R$65536,IN_DTK!E$5,0),"")</f>
        <v/>
      </c>
      <c r="F490" s="249" t="str">
        <f>IF(ISNA(VLOOKUP($A490,DSSV!$A$7:$R$65536,IN_DTK!F$5,0))=FALSE,VLOOKUP($A490,DSSV!$A$7:$R$65536,IN_DTK!F$5,0),"")</f>
        <v/>
      </c>
      <c r="G490" s="249" t="str">
        <f>IF(ISNA(VLOOKUP($A490,DSSV!$A$7:$R$65536,IN_DTK!G$5,0))=FALSE,VLOOKUP($A490,DSSV!$A$7:$R$65536,IN_DTK!G$5,0),"")</f>
        <v/>
      </c>
      <c r="H490" s="245">
        <f>IF(ISNA(VLOOKUP($A490,DSSV!$A$7:$R$65536,IN_DTK!H$5,0))=FALSE,IF(H$8&lt;&gt;0,VLOOKUP($A490,DSSV!$A$7:$R$65536,IN_DTK!H$5,0),""),"")</f>
        <v>0</v>
      </c>
      <c r="I490" s="245">
        <f>IF(ISNA(VLOOKUP($A490,DSSV!$A$7:$R$65536,IN_DTK!I$5,0))=FALSE,IF(I$8&lt;&gt;0,VLOOKUP($A490,DSSV!$A$7:$R$65536,IN_DTK!I$5,0),""),"")</f>
        <v>0</v>
      </c>
      <c r="J490" s="245">
        <f>IF(ISNA(VLOOKUP($A490,DSSV!$A$7:$R$65536,IN_DTK!J$5,0))=FALSE,IF(J$8&lt;&gt;0,VLOOKUP($A490,DSSV!$A$7:$R$65536,IN_DTK!J$5,0),""),"")</f>
        <v>0</v>
      </c>
      <c r="K490" s="245">
        <f>IF(ISNA(VLOOKUP($A490,DSSV!$A$7:$R$65536,IN_DTK!K$5,0))=FALSE,IF(K$8&lt;&gt;0,VLOOKUP($A490,DSSV!$A$7:$R$65536,IN_DTK!K$5,0),""),"")</f>
        <v>0</v>
      </c>
      <c r="L490" s="245">
        <f>IF(ISNA(VLOOKUP($A490,DSSV!$A$7:$R$65536,IN_DTK!L$5,0))=FALSE,IF(L$8&lt;&gt;0,VLOOKUP($A490,DSSV!$A$7:$R$65536,IN_DTK!L$5,0),""),"")</f>
        <v>0</v>
      </c>
      <c r="M490" s="245">
        <f>IF(ISNA(VLOOKUP($A490,DSSV!$A$7:$R$65536,IN_DTK!M$5,0))=FALSE,IF(M$8&lt;&gt;0,VLOOKUP($A490,DSSV!$A$7:$R$65536,IN_DTK!M$5,0),""),"")</f>
        <v>0</v>
      </c>
      <c r="N490" s="245">
        <f>IF(ISNA(VLOOKUP($A490,DSSV!$A$7:$R$65536,IN_DTK!N$5,0))=FALSE,IF(N$8&lt;&gt;0,VLOOKUP($A490,DSSV!$A$7:$R$65536,IN_DTK!N$5,0),""),"")</f>
        <v>0</v>
      </c>
      <c r="O490" s="245">
        <f>IF(ISNA(VLOOKUP($A490,DSSV!$A$7:$R$65536,IN_DTK!O$5,0))=FALSE,IF(O$8&lt;&gt;0,VLOOKUP($A490,DSSV!$A$7:$R$65536,IN_DTK!O$5,0),""),"")</f>
        <v>0</v>
      </c>
      <c r="P490" s="245">
        <f>IF(ISNA(VLOOKUP($A490,DSSV!$A$7:$R$65536,IN_DTK!P$5,0))=FALSE,IF(P$8&lt;&gt;0,VLOOKUP($A490,DSSV!$A$7:$R$65536,IN_DTK!P$5,0),""),"")</f>
        <v>0</v>
      </c>
      <c r="Q490" s="246">
        <f>IF(ISNA(VLOOKUP($A490,DSSV!$A$7:$R$65536,IN_DTK!Q$5,0))=FALSE,VLOOKUP($A490,DSSV!$A$7:$R$65536,IN_DTK!Q$5,0),"")</f>
        <v>0</v>
      </c>
      <c r="R490" s="237" t="str">
        <f>IF(ISNA(VLOOKUP($A490,DSSV!$A$7:$R$65536,IN_DTK!R$5,0))=FALSE,VLOOKUP($A490,DSSV!$A$7:$R$65536,IN_DTK!R$5,0),"")</f>
        <v>Không</v>
      </c>
      <c r="S490" s="247" t="str">
        <f>IF(ISNA(VLOOKUP($A490,DSSV!$A$7:$R$65536,IN_DTK!S$5,0))=FALSE,VLOOKUP($A490,DSSV!$A$7:$R$65536,IN_DTK!S$5,0),"")</f>
        <v/>
      </c>
    </row>
    <row r="491" spans="1:19" s="213" customFormat="1" ht="20.25" customHeight="1">
      <c r="A491" s="211">
        <v>483</v>
      </c>
      <c r="B491" s="240">
        <f>--SUBTOTAL(2,C$6:C491)</f>
        <v>483</v>
      </c>
      <c r="C491" s="214">
        <f>IF(ISNA(VLOOKUP($A491,DSSV!$A$7:$R$65536,IN_DTK!C$5,0))=FALSE,VLOOKUP($A491,DSSV!$A$7:$R$65536,IN_DTK!C$5,0),"")</f>
        <v>0</v>
      </c>
      <c r="D491" s="243" t="str">
        <f>IF(ISNA(VLOOKUP($A491,DSSV!$A$7:$R$65536,IN_DTK!D$5,0))=FALSE,VLOOKUP($A491,DSSV!$A$7:$R$65536,IN_DTK!D$5,0),"")</f>
        <v/>
      </c>
      <c r="E491" s="244" t="str">
        <f>IF(ISNA(VLOOKUP($A491,DSSV!$A$7:$R$65536,IN_DTK!E$5,0))=FALSE,VLOOKUP($A491,DSSV!$A$7:$R$65536,IN_DTK!E$5,0),"")</f>
        <v/>
      </c>
      <c r="F491" s="249" t="str">
        <f>IF(ISNA(VLOOKUP($A491,DSSV!$A$7:$R$65536,IN_DTK!F$5,0))=FALSE,VLOOKUP($A491,DSSV!$A$7:$R$65536,IN_DTK!F$5,0),"")</f>
        <v/>
      </c>
      <c r="G491" s="249" t="str">
        <f>IF(ISNA(VLOOKUP($A491,DSSV!$A$7:$R$65536,IN_DTK!G$5,0))=FALSE,VLOOKUP($A491,DSSV!$A$7:$R$65536,IN_DTK!G$5,0),"")</f>
        <v/>
      </c>
      <c r="H491" s="245">
        <f>IF(ISNA(VLOOKUP($A491,DSSV!$A$7:$R$65536,IN_DTK!H$5,0))=FALSE,IF(H$8&lt;&gt;0,VLOOKUP($A491,DSSV!$A$7:$R$65536,IN_DTK!H$5,0),""),"")</f>
        <v>0</v>
      </c>
      <c r="I491" s="245">
        <f>IF(ISNA(VLOOKUP($A491,DSSV!$A$7:$R$65536,IN_DTK!I$5,0))=FALSE,IF(I$8&lt;&gt;0,VLOOKUP($A491,DSSV!$A$7:$R$65536,IN_DTK!I$5,0),""),"")</f>
        <v>0</v>
      </c>
      <c r="J491" s="245">
        <f>IF(ISNA(VLOOKUP($A491,DSSV!$A$7:$R$65536,IN_DTK!J$5,0))=FALSE,IF(J$8&lt;&gt;0,VLOOKUP($A491,DSSV!$A$7:$R$65536,IN_DTK!J$5,0),""),"")</f>
        <v>0</v>
      </c>
      <c r="K491" s="245">
        <f>IF(ISNA(VLOOKUP($A491,DSSV!$A$7:$R$65536,IN_DTK!K$5,0))=FALSE,IF(K$8&lt;&gt;0,VLOOKUP($A491,DSSV!$A$7:$R$65536,IN_DTK!K$5,0),""),"")</f>
        <v>0</v>
      </c>
      <c r="L491" s="245">
        <f>IF(ISNA(VLOOKUP($A491,DSSV!$A$7:$R$65536,IN_DTK!L$5,0))=FALSE,IF(L$8&lt;&gt;0,VLOOKUP($A491,DSSV!$A$7:$R$65536,IN_DTK!L$5,0),""),"")</f>
        <v>0</v>
      </c>
      <c r="M491" s="245">
        <f>IF(ISNA(VLOOKUP($A491,DSSV!$A$7:$R$65536,IN_DTK!M$5,0))=FALSE,IF(M$8&lt;&gt;0,VLOOKUP($A491,DSSV!$A$7:$R$65536,IN_DTK!M$5,0),""),"")</f>
        <v>0</v>
      </c>
      <c r="N491" s="245">
        <f>IF(ISNA(VLOOKUP($A491,DSSV!$A$7:$R$65536,IN_DTK!N$5,0))=FALSE,IF(N$8&lt;&gt;0,VLOOKUP($A491,DSSV!$A$7:$R$65536,IN_DTK!N$5,0),""),"")</f>
        <v>0</v>
      </c>
      <c r="O491" s="245">
        <f>IF(ISNA(VLOOKUP($A491,DSSV!$A$7:$R$65536,IN_DTK!O$5,0))=FALSE,IF(O$8&lt;&gt;0,VLOOKUP($A491,DSSV!$A$7:$R$65536,IN_DTK!O$5,0),""),"")</f>
        <v>0</v>
      </c>
      <c r="P491" s="245">
        <f>IF(ISNA(VLOOKUP($A491,DSSV!$A$7:$R$65536,IN_DTK!P$5,0))=FALSE,IF(P$8&lt;&gt;0,VLOOKUP($A491,DSSV!$A$7:$R$65536,IN_DTK!P$5,0),""),"")</f>
        <v>0</v>
      </c>
      <c r="Q491" s="246">
        <f>IF(ISNA(VLOOKUP($A491,DSSV!$A$7:$R$65536,IN_DTK!Q$5,0))=FALSE,VLOOKUP($A491,DSSV!$A$7:$R$65536,IN_DTK!Q$5,0),"")</f>
        <v>0</v>
      </c>
      <c r="R491" s="237" t="str">
        <f>IF(ISNA(VLOOKUP($A491,DSSV!$A$7:$R$65536,IN_DTK!R$5,0))=FALSE,VLOOKUP($A491,DSSV!$A$7:$R$65536,IN_DTK!R$5,0),"")</f>
        <v>Không</v>
      </c>
      <c r="S491" s="247" t="str">
        <f>IF(ISNA(VLOOKUP($A491,DSSV!$A$7:$R$65536,IN_DTK!S$5,0))=FALSE,VLOOKUP($A491,DSSV!$A$7:$R$65536,IN_DTK!S$5,0),"")</f>
        <v/>
      </c>
    </row>
    <row r="492" spans="1:19" s="213" customFormat="1" ht="20.25" customHeight="1">
      <c r="A492" s="211">
        <v>484</v>
      </c>
      <c r="B492" s="240">
        <f>--SUBTOTAL(2,C$6:C492)</f>
        <v>484</v>
      </c>
      <c r="C492" s="214">
        <f>IF(ISNA(VLOOKUP($A492,DSSV!$A$7:$R$65536,IN_DTK!C$5,0))=FALSE,VLOOKUP($A492,DSSV!$A$7:$R$65536,IN_DTK!C$5,0),"")</f>
        <v>0</v>
      </c>
      <c r="D492" s="243" t="str">
        <f>IF(ISNA(VLOOKUP($A492,DSSV!$A$7:$R$65536,IN_DTK!D$5,0))=FALSE,VLOOKUP($A492,DSSV!$A$7:$R$65536,IN_DTK!D$5,0),"")</f>
        <v/>
      </c>
      <c r="E492" s="244" t="str">
        <f>IF(ISNA(VLOOKUP($A492,DSSV!$A$7:$R$65536,IN_DTK!E$5,0))=FALSE,VLOOKUP($A492,DSSV!$A$7:$R$65536,IN_DTK!E$5,0),"")</f>
        <v/>
      </c>
      <c r="F492" s="249" t="str">
        <f>IF(ISNA(VLOOKUP($A492,DSSV!$A$7:$R$65536,IN_DTK!F$5,0))=FALSE,VLOOKUP($A492,DSSV!$A$7:$R$65536,IN_DTK!F$5,0),"")</f>
        <v/>
      </c>
      <c r="G492" s="249" t="str">
        <f>IF(ISNA(VLOOKUP($A492,DSSV!$A$7:$R$65536,IN_DTK!G$5,0))=FALSE,VLOOKUP($A492,DSSV!$A$7:$R$65536,IN_DTK!G$5,0),"")</f>
        <v/>
      </c>
      <c r="H492" s="245">
        <f>IF(ISNA(VLOOKUP($A492,DSSV!$A$7:$R$65536,IN_DTK!H$5,0))=FALSE,IF(H$8&lt;&gt;0,VLOOKUP($A492,DSSV!$A$7:$R$65536,IN_DTK!H$5,0),""),"")</f>
        <v>0</v>
      </c>
      <c r="I492" s="245">
        <f>IF(ISNA(VLOOKUP($A492,DSSV!$A$7:$R$65536,IN_DTK!I$5,0))=FALSE,IF(I$8&lt;&gt;0,VLOOKUP($A492,DSSV!$A$7:$R$65536,IN_DTK!I$5,0),""),"")</f>
        <v>0</v>
      </c>
      <c r="J492" s="245">
        <f>IF(ISNA(VLOOKUP($A492,DSSV!$A$7:$R$65536,IN_DTK!J$5,0))=FALSE,IF(J$8&lt;&gt;0,VLOOKUP($A492,DSSV!$A$7:$R$65536,IN_DTK!J$5,0),""),"")</f>
        <v>0</v>
      </c>
      <c r="K492" s="245">
        <f>IF(ISNA(VLOOKUP($A492,DSSV!$A$7:$R$65536,IN_DTK!K$5,0))=FALSE,IF(K$8&lt;&gt;0,VLOOKUP($A492,DSSV!$A$7:$R$65536,IN_DTK!K$5,0),""),"")</f>
        <v>0</v>
      </c>
      <c r="L492" s="245">
        <f>IF(ISNA(VLOOKUP($A492,DSSV!$A$7:$R$65536,IN_DTK!L$5,0))=FALSE,IF(L$8&lt;&gt;0,VLOOKUP($A492,DSSV!$A$7:$R$65536,IN_DTK!L$5,0),""),"")</f>
        <v>0</v>
      </c>
      <c r="M492" s="245">
        <f>IF(ISNA(VLOOKUP($A492,DSSV!$A$7:$R$65536,IN_DTK!M$5,0))=FALSE,IF(M$8&lt;&gt;0,VLOOKUP($A492,DSSV!$A$7:$R$65536,IN_DTK!M$5,0),""),"")</f>
        <v>0</v>
      </c>
      <c r="N492" s="245">
        <f>IF(ISNA(VLOOKUP($A492,DSSV!$A$7:$R$65536,IN_DTK!N$5,0))=FALSE,IF(N$8&lt;&gt;0,VLOOKUP($A492,DSSV!$A$7:$R$65536,IN_DTK!N$5,0),""),"")</f>
        <v>0</v>
      </c>
      <c r="O492" s="245">
        <f>IF(ISNA(VLOOKUP($A492,DSSV!$A$7:$R$65536,IN_DTK!O$5,0))=FALSE,IF(O$8&lt;&gt;0,VLOOKUP($A492,DSSV!$A$7:$R$65536,IN_DTK!O$5,0),""),"")</f>
        <v>0</v>
      </c>
      <c r="P492" s="245">
        <f>IF(ISNA(VLOOKUP($A492,DSSV!$A$7:$R$65536,IN_DTK!P$5,0))=FALSE,IF(P$8&lt;&gt;0,VLOOKUP($A492,DSSV!$A$7:$R$65536,IN_DTK!P$5,0),""),"")</f>
        <v>0</v>
      </c>
      <c r="Q492" s="246">
        <f>IF(ISNA(VLOOKUP($A492,DSSV!$A$7:$R$65536,IN_DTK!Q$5,0))=FALSE,VLOOKUP($A492,DSSV!$A$7:$R$65536,IN_DTK!Q$5,0),"")</f>
        <v>0</v>
      </c>
      <c r="R492" s="237" t="str">
        <f>IF(ISNA(VLOOKUP($A492,DSSV!$A$7:$R$65536,IN_DTK!R$5,0))=FALSE,VLOOKUP($A492,DSSV!$A$7:$R$65536,IN_DTK!R$5,0),"")</f>
        <v>Không</v>
      </c>
      <c r="S492" s="247" t="str">
        <f>IF(ISNA(VLOOKUP($A492,DSSV!$A$7:$R$65536,IN_DTK!S$5,0))=FALSE,VLOOKUP($A492,DSSV!$A$7:$R$65536,IN_DTK!S$5,0),"")</f>
        <v/>
      </c>
    </row>
    <row r="493" spans="1:19" s="213" customFormat="1" ht="20.25" customHeight="1">
      <c r="A493" s="211">
        <v>485</v>
      </c>
      <c r="B493" s="240">
        <f>--SUBTOTAL(2,C$6:C493)</f>
        <v>485</v>
      </c>
      <c r="C493" s="214">
        <f>IF(ISNA(VLOOKUP($A493,DSSV!$A$7:$R$65536,IN_DTK!C$5,0))=FALSE,VLOOKUP($A493,DSSV!$A$7:$R$65536,IN_DTK!C$5,0),"")</f>
        <v>0</v>
      </c>
      <c r="D493" s="243" t="str">
        <f>IF(ISNA(VLOOKUP($A493,DSSV!$A$7:$R$65536,IN_DTK!D$5,0))=FALSE,VLOOKUP($A493,DSSV!$A$7:$R$65536,IN_DTK!D$5,0),"")</f>
        <v/>
      </c>
      <c r="E493" s="244" t="str">
        <f>IF(ISNA(VLOOKUP($A493,DSSV!$A$7:$R$65536,IN_DTK!E$5,0))=FALSE,VLOOKUP($A493,DSSV!$A$7:$R$65536,IN_DTK!E$5,0),"")</f>
        <v/>
      </c>
      <c r="F493" s="249" t="str">
        <f>IF(ISNA(VLOOKUP($A493,DSSV!$A$7:$R$65536,IN_DTK!F$5,0))=FALSE,VLOOKUP($A493,DSSV!$A$7:$R$65536,IN_DTK!F$5,0),"")</f>
        <v/>
      </c>
      <c r="G493" s="249" t="str">
        <f>IF(ISNA(VLOOKUP($A493,DSSV!$A$7:$R$65536,IN_DTK!G$5,0))=FALSE,VLOOKUP($A493,DSSV!$A$7:$R$65536,IN_DTK!G$5,0),"")</f>
        <v/>
      </c>
      <c r="H493" s="245">
        <f>IF(ISNA(VLOOKUP($A493,DSSV!$A$7:$R$65536,IN_DTK!H$5,0))=FALSE,IF(H$8&lt;&gt;0,VLOOKUP($A493,DSSV!$A$7:$R$65536,IN_DTK!H$5,0),""),"")</f>
        <v>0</v>
      </c>
      <c r="I493" s="245">
        <f>IF(ISNA(VLOOKUP($A493,DSSV!$A$7:$R$65536,IN_DTK!I$5,0))=FALSE,IF(I$8&lt;&gt;0,VLOOKUP($A493,DSSV!$A$7:$R$65536,IN_DTK!I$5,0),""),"")</f>
        <v>0</v>
      </c>
      <c r="J493" s="245">
        <f>IF(ISNA(VLOOKUP($A493,DSSV!$A$7:$R$65536,IN_DTK!J$5,0))=FALSE,IF(J$8&lt;&gt;0,VLOOKUP($A493,DSSV!$A$7:$R$65536,IN_DTK!J$5,0),""),"")</f>
        <v>0</v>
      </c>
      <c r="K493" s="245">
        <f>IF(ISNA(VLOOKUP($A493,DSSV!$A$7:$R$65536,IN_DTK!K$5,0))=FALSE,IF(K$8&lt;&gt;0,VLOOKUP($A493,DSSV!$A$7:$R$65536,IN_DTK!K$5,0),""),"")</f>
        <v>0</v>
      </c>
      <c r="L493" s="245">
        <f>IF(ISNA(VLOOKUP($A493,DSSV!$A$7:$R$65536,IN_DTK!L$5,0))=FALSE,IF(L$8&lt;&gt;0,VLOOKUP($A493,DSSV!$A$7:$R$65536,IN_DTK!L$5,0),""),"")</f>
        <v>0</v>
      </c>
      <c r="M493" s="245">
        <f>IF(ISNA(VLOOKUP($A493,DSSV!$A$7:$R$65536,IN_DTK!M$5,0))=FALSE,IF(M$8&lt;&gt;0,VLOOKUP($A493,DSSV!$A$7:$R$65536,IN_DTK!M$5,0),""),"")</f>
        <v>0</v>
      </c>
      <c r="N493" s="245">
        <f>IF(ISNA(VLOOKUP($A493,DSSV!$A$7:$R$65536,IN_DTK!N$5,0))=FALSE,IF(N$8&lt;&gt;0,VLOOKUP($A493,DSSV!$A$7:$R$65536,IN_DTK!N$5,0),""),"")</f>
        <v>0</v>
      </c>
      <c r="O493" s="245">
        <f>IF(ISNA(VLOOKUP($A493,DSSV!$A$7:$R$65536,IN_DTK!O$5,0))=FALSE,IF(O$8&lt;&gt;0,VLOOKUP($A493,DSSV!$A$7:$R$65536,IN_DTK!O$5,0),""),"")</f>
        <v>0</v>
      </c>
      <c r="P493" s="245">
        <f>IF(ISNA(VLOOKUP($A493,DSSV!$A$7:$R$65536,IN_DTK!P$5,0))=FALSE,IF(P$8&lt;&gt;0,VLOOKUP($A493,DSSV!$A$7:$R$65536,IN_DTK!P$5,0),""),"")</f>
        <v>0</v>
      </c>
      <c r="Q493" s="246">
        <f>IF(ISNA(VLOOKUP($A493,DSSV!$A$7:$R$65536,IN_DTK!Q$5,0))=FALSE,VLOOKUP($A493,DSSV!$A$7:$R$65536,IN_DTK!Q$5,0),"")</f>
        <v>0</v>
      </c>
      <c r="R493" s="237" t="str">
        <f>IF(ISNA(VLOOKUP($A493,DSSV!$A$7:$R$65536,IN_DTK!R$5,0))=FALSE,VLOOKUP($A493,DSSV!$A$7:$R$65536,IN_DTK!R$5,0),"")</f>
        <v>Không</v>
      </c>
      <c r="S493" s="247" t="str">
        <f>IF(ISNA(VLOOKUP($A493,DSSV!$A$7:$R$65536,IN_DTK!S$5,0))=FALSE,VLOOKUP($A493,DSSV!$A$7:$R$65536,IN_DTK!S$5,0),"")</f>
        <v/>
      </c>
    </row>
    <row r="494" spans="1:19" s="213" customFormat="1" ht="20.25" customHeight="1">
      <c r="A494" s="211">
        <v>486</v>
      </c>
      <c r="B494" s="240">
        <f>--SUBTOTAL(2,C$6:C494)</f>
        <v>486</v>
      </c>
      <c r="C494" s="214">
        <f>IF(ISNA(VLOOKUP($A494,DSSV!$A$7:$R$65536,IN_DTK!C$5,0))=FALSE,VLOOKUP($A494,DSSV!$A$7:$R$65536,IN_DTK!C$5,0),"")</f>
        <v>0</v>
      </c>
      <c r="D494" s="243" t="str">
        <f>IF(ISNA(VLOOKUP($A494,DSSV!$A$7:$R$65536,IN_DTK!D$5,0))=FALSE,VLOOKUP($A494,DSSV!$A$7:$R$65536,IN_DTK!D$5,0),"")</f>
        <v/>
      </c>
      <c r="E494" s="244" t="str">
        <f>IF(ISNA(VLOOKUP($A494,DSSV!$A$7:$R$65536,IN_DTK!E$5,0))=FALSE,VLOOKUP($A494,DSSV!$A$7:$R$65536,IN_DTK!E$5,0),"")</f>
        <v/>
      </c>
      <c r="F494" s="249" t="str">
        <f>IF(ISNA(VLOOKUP($A494,DSSV!$A$7:$R$65536,IN_DTK!F$5,0))=FALSE,VLOOKUP($A494,DSSV!$A$7:$R$65536,IN_DTK!F$5,0),"")</f>
        <v/>
      </c>
      <c r="G494" s="249" t="str">
        <f>IF(ISNA(VLOOKUP($A494,DSSV!$A$7:$R$65536,IN_DTK!G$5,0))=FALSE,VLOOKUP($A494,DSSV!$A$7:$R$65536,IN_DTK!G$5,0),"")</f>
        <v/>
      </c>
      <c r="H494" s="245">
        <f>IF(ISNA(VLOOKUP($A494,DSSV!$A$7:$R$65536,IN_DTK!H$5,0))=FALSE,IF(H$8&lt;&gt;0,VLOOKUP($A494,DSSV!$A$7:$R$65536,IN_DTK!H$5,0),""),"")</f>
        <v>0</v>
      </c>
      <c r="I494" s="245">
        <f>IF(ISNA(VLOOKUP($A494,DSSV!$A$7:$R$65536,IN_DTK!I$5,0))=FALSE,IF(I$8&lt;&gt;0,VLOOKUP($A494,DSSV!$A$7:$R$65536,IN_DTK!I$5,0),""),"")</f>
        <v>0</v>
      </c>
      <c r="J494" s="245">
        <f>IF(ISNA(VLOOKUP($A494,DSSV!$A$7:$R$65536,IN_DTK!J$5,0))=FALSE,IF(J$8&lt;&gt;0,VLOOKUP($A494,DSSV!$A$7:$R$65536,IN_DTK!J$5,0),""),"")</f>
        <v>0</v>
      </c>
      <c r="K494" s="245">
        <f>IF(ISNA(VLOOKUP($A494,DSSV!$A$7:$R$65536,IN_DTK!K$5,0))=FALSE,IF(K$8&lt;&gt;0,VLOOKUP($A494,DSSV!$A$7:$R$65536,IN_DTK!K$5,0),""),"")</f>
        <v>0</v>
      </c>
      <c r="L494" s="245">
        <f>IF(ISNA(VLOOKUP($A494,DSSV!$A$7:$R$65536,IN_DTK!L$5,0))=FALSE,IF(L$8&lt;&gt;0,VLOOKUP($A494,DSSV!$A$7:$R$65536,IN_DTK!L$5,0),""),"")</f>
        <v>0</v>
      </c>
      <c r="M494" s="245">
        <f>IF(ISNA(VLOOKUP($A494,DSSV!$A$7:$R$65536,IN_DTK!M$5,0))=FALSE,IF(M$8&lt;&gt;0,VLOOKUP($A494,DSSV!$A$7:$R$65536,IN_DTK!M$5,0),""),"")</f>
        <v>0</v>
      </c>
      <c r="N494" s="245">
        <f>IF(ISNA(VLOOKUP($A494,DSSV!$A$7:$R$65536,IN_DTK!N$5,0))=FALSE,IF(N$8&lt;&gt;0,VLOOKUP($A494,DSSV!$A$7:$R$65536,IN_DTK!N$5,0),""),"")</f>
        <v>0</v>
      </c>
      <c r="O494" s="245">
        <f>IF(ISNA(VLOOKUP($A494,DSSV!$A$7:$R$65536,IN_DTK!O$5,0))=FALSE,IF(O$8&lt;&gt;0,VLOOKUP($A494,DSSV!$A$7:$R$65536,IN_DTK!O$5,0),""),"")</f>
        <v>0</v>
      </c>
      <c r="P494" s="245">
        <f>IF(ISNA(VLOOKUP($A494,DSSV!$A$7:$R$65536,IN_DTK!P$5,0))=FALSE,IF(P$8&lt;&gt;0,VLOOKUP($A494,DSSV!$A$7:$R$65536,IN_DTK!P$5,0),""),"")</f>
        <v>0</v>
      </c>
      <c r="Q494" s="246">
        <f>IF(ISNA(VLOOKUP($A494,DSSV!$A$7:$R$65536,IN_DTK!Q$5,0))=FALSE,VLOOKUP($A494,DSSV!$A$7:$R$65536,IN_DTK!Q$5,0),"")</f>
        <v>0</v>
      </c>
      <c r="R494" s="237" t="str">
        <f>IF(ISNA(VLOOKUP($A494,DSSV!$A$7:$R$65536,IN_DTK!R$5,0))=FALSE,VLOOKUP($A494,DSSV!$A$7:$R$65536,IN_DTK!R$5,0),"")</f>
        <v>Không</v>
      </c>
      <c r="S494" s="247" t="str">
        <f>IF(ISNA(VLOOKUP($A494,DSSV!$A$7:$R$65536,IN_DTK!S$5,0))=FALSE,VLOOKUP($A494,DSSV!$A$7:$R$65536,IN_DTK!S$5,0),"")</f>
        <v/>
      </c>
    </row>
    <row r="495" spans="1:19" s="213" customFormat="1" ht="20.25" customHeight="1">
      <c r="A495" s="211">
        <v>487</v>
      </c>
      <c r="B495" s="240">
        <f>--SUBTOTAL(2,C$6:C495)</f>
        <v>487</v>
      </c>
      <c r="C495" s="214">
        <f>IF(ISNA(VLOOKUP($A495,DSSV!$A$7:$R$65536,IN_DTK!C$5,0))=FALSE,VLOOKUP($A495,DSSV!$A$7:$R$65536,IN_DTK!C$5,0),"")</f>
        <v>0</v>
      </c>
      <c r="D495" s="243" t="str">
        <f>IF(ISNA(VLOOKUP($A495,DSSV!$A$7:$R$65536,IN_DTK!D$5,0))=FALSE,VLOOKUP($A495,DSSV!$A$7:$R$65536,IN_DTK!D$5,0),"")</f>
        <v/>
      </c>
      <c r="E495" s="244" t="str">
        <f>IF(ISNA(VLOOKUP($A495,DSSV!$A$7:$R$65536,IN_DTK!E$5,0))=FALSE,VLOOKUP($A495,DSSV!$A$7:$R$65536,IN_DTK!E$5,0),"")</f>
        <v/>
      </c>
      <c r="F495" s="249" t="str">
        <f>IF(ISNA(VLOOKUP($A495,DSSV!$A$7:$R$65536,IN_DTK!F$5,0))=FALSE,VLOOKUP($A495,DSSV!$A$7:$R$65536,IN_DTK!F$5,0),"")</f>
        <v/>
      </c>
      <c r="G495" s="249" t="str">
        <f>IF(ISNA(VLOOKUP($A495,DSSV!$A$7:$R$65536,IN_DTK!G$5,0))=FALSE,VLOOKUP($A495,DSSV!$A$7:$R$65536,IN_DTK!G$5,0),"")</f>
        <v/>
      </c>
      <c r="H495" s="245">
        <f>IF(ISNA(VLOOKUP($A495,DSSV!$A$7:$R$65536,IN_DTK!H$5,0))=FALSE,IF(H$8&lt;&gt;0,VLOOKUP($A495,DSSV!$A$7:$R$65536,IN_DTK!H$5,0),""),"")</f>
        <v>0</v>
      </c>
      <c r="I495" s="245">
        <f>IF(ISNA(VLOOKUP($A495,DSSV!$A$7:$R$65536,IN_DTK!I$5,0))=FALSE,IF(I$8&lt;&gt;0,VLOOKUP($A495,DSSV!$A$7:$R$65536,IN_DTK!I$5,0),""),"")</f>
        <v>0</v>
      </c>
      <c r="J495" s="245">
        <f>IF(ISNA(VLOOKUP($A495,DSSV!$A$7:$R$65536,IN_DTK!J$5,0))=FALSE,IF(J$8&lt;&gt;0,VLOOKUP($A495,DSSV!$A$7:$R$65536,IN_DTK!J$5,0),""),"")</f>
        <v>0</v>
      </c>
      <c r="K495" s="245">
        <f>IF(ISNA(VLOOKUP($A495,DSSV!$A$7:$R$65536,IN_DTK!K$5,0))=FALSE,IF(K$8&lt;&gt;0,VLOOKUP($A495,DSSV!$A$7:$R$65536,IN_DTK!K$5,0),""),"")</f>
        <v>0</v>
      </c>
      <c r="L495" s="245">
        <f>IF(ISNA(VLOOKUP($A495,DSSV!$A$7:$R$65536,IN_DTK!L$5,0))=FALSE,IF(L$8&lt;&gt;0,VLOOKUP($A495,DSSV!$A$7:$R$65536,IN_DTK!L$5,0),""),"")</f>
        <v>0</v>
      </c>
      <c r="M495" s="245">
        <f>IF(ISNA(VLOOKUP($A495,DSSV!$A$7:$R$65536,IN_DTK!M$5,0))=FALSE,IF(M$8&lt;&gt;0,VLOOKUP($A495,DSSV!$A$7:$R$65536,IN_DTK!M$5,0),""),"")</f>
        <v>0</v>
      </c>
      <c r="N495" s="245">
        <f>IF(ISNA(VLOOKUP($A495,DSSV!$A$7:$R$65536,IN_DTK!N$5,0))=FALSE,IF(N$8&lt;&gt;0,VLOOKUP($A495,DSSV!$A$7:$R$65536,IN_DTK!N$5,0),""),"")</f>
        <v>0</v>
      </c>
      <c r="O495" s="245">
        <f>IF(ISNA(VLOOKUP($A495,DSSV!$A$7:$R$65536,IN_DTK!O$5,0))=FALSE,IF(O$8&lt;&gt;0,VLOOKUP($A495,DSSV!$A$7:$R$65536,IN_DTK!O$5,0),""),"")</f>
        <v>0</v>
      </c>
      <c r="P495" s="245">
        <f>IF(ISNA(VLOOKUP($A495,DSSV!$A$7:$R$65536,IN_DTK!P$5,0))=FALSE,IF(P$8&lt;&gt;0,VLOOKUP($A495,DSSV!$A$7:$R$65536,IN_DTK!P$5,0),""),"")</f>
        <v>0</v>
      </c>
      <c r="Q495" s="246">
        <f>IF(ISNA(VLOOKUP($A495,DSSV!$A$7:$R$65536,IN_DTK!Q$5,0))=FALSE,VLOOKUP($A495,DSSV!$A$7:$R$65536,IN_DTK!Q$5,0),"")</f>
        <v>0</v>
      </c>
      <c r="R495" s="237" t="str">
        <f>IF(ISNA(VLOOKUP($A495,DSSV!$A$7:$R$65536,IN_DTK!R$5,0))=FALSE,VLOOKUP($A495,DSSV!$A$7:$R$65536,IN_DTK!R$5,0),"")</f>
        <v>Không</v>
      </c>
      <c r="S495" s="247" t="str">
        <f>IF(ISNA(VLOOKUP($A495,DSSV!$A$7:$R$65536,IN_DTK!S$5,0))=FALSE,VLOOKUP($A495,DSSV!$A$7:$R$65536,IN_DTK!S$5,0),"")</f>
        <v/>
      </c>
    </row>
    <row r="496" spans="1:19" s="213" customFormat="1" ht="20.25" customHeight="1">
      <c r="A496" s="211">
        <v>488</v>
      </c>
      <c r="B496" s="240">
        <f>--SUBTOTAL(2,C$6:C496)</f>
        <v>488</v>
      </c>
      <c r="C496" s="214">
        <f>IF(ISNA(VLOOKUP($A496,DSSV!$A$7:$R$65536,IN_DTK!C$5,0))=FALSE,VLOOKUP($A496,DSSV!$A$7:$R$65536,IN_DTK!C$5,0),"")</f>
        <v>0</v>
      </c>
      <c r="D496" s="243" t="str">
        <f>IF(ISNA(VLOOKUP($A496,DSSV!$A$7:$R$65536,IN_DTK!D$5,0))=FALSE,VLOOKUP($A496,DSSV!$A$7:$R$65536,IN_DTK!D$5,0),"")</f>
        <v/>
      </c>
      <c r="E496" s="244" t="str">
        <f>IF(ISNA(VLOOKUP($A496,DSSV!$A$7:$R$65536,IN_DTK!E$5,0))=FALSE,VLOOKUP($A496,DSSV!$A$7:$R$65536,IN_DTK!E$5,0),"")</f>
        <v/>
      </c>
      <c r="F496" s="249" t="str">
        <f>IF(ISNA(VLOOKUP($A496,DSSV!$A$7:$R$65536,IN_DTK!F$5,0))=FALSE,VLOOKUP($A496,DSSV!$A$7:$R$65536,IN_DTK!F$5,0),"")</f>
        <v/>
      </c>
      <c r="G496" s="249" t="str">
        <f>IF(ISNA(VLOOKUP($A496,DSSV!$A$7:$R$65536,IN_DTK!G$5,0))=FALSE,VLOOKUP($A496,DSSV!$A$7:$R$65536,IN_DTK!G$5,0),"")</f>
        <v/>
      </c>
      <c r="H496" s="245">
        <f>IF(ISNA(VLOOKUP($A496,DSSV!$A$7:$R$65536,IN_DTK!H$5,0))=FALSE,IF(H$8&lt;&gt;0,VLOOKUP($A496,DSSV!$A$7:$R$65536,IN_DTK!H$5,0),""),"")</f>
        <v>0</v>
      </c>
      <c r="I496" s="245">
        <f>IF(ISNA(VLOOKUP($A496,DSSV!$A$7:$R$65536,IN_DTK!I$5,0))=FALSE,IF(I$8&lt;&gt;0,VLOOKUP($A496,DSSV!$A$7:$R$65536,IN_DTK!I$5,0),""),"")</f>
        <v>0</v>
      </c>
      <c r="J496" s="245">
        <f>IF(ISNA(VLOOKUP($A496,DSSV!$A$7:$R$65536,IN_DTK!J$5,0))=FALSE,IF(J$8&lt;&gt;0,VLOOKUP($A496,DSSV!$A$7:$R$65536,IN_DTK!J$5,0),""),"")</f>
        <v>0</v>
      </c>
      <c r="K496" s="245">
        <f>IF(ISNA(VLOOKUP($A496,DSSV!$A$7:$R$65536,IN_DTK!K$5,0))=FALSE,IF(K$8&lt;&gt;0,VLOOKUP($A496,DSSV!$A$7:$R$65536,IN_DTK!K$5,0),""),"")</f>
        <v>0</v>
      </c>
      <c r="L496" s="245">
        <f>IF(ISNA(VLOOKUP($A496,DSSV!$A$7:$R$65536,IN_DTK!L$5,0))=FALSE,IF(L$8&lt;&gt;0,VLOOKUP($A496,DSSV!$A$7:$R$65536,IN_DTK!L$5,0),""),"")</f>
        <v>0</v>
      </c>
      <c r="M496" s="245">
        <f>IF(ISNA(VLOOKUP($A496,DSSV!$A$7:$R$65536,IN_DTK!M$5,0))=FALSE,IF(M$8&lt;&gt;0,VLOOKUP($A496,DSSV!$A$7:$R$65536,IN_DTK!M$5,0),""),"")</f>
        <v>0</v>
      </c>
      <c r="N496" s="245">
        <f>IF(ISNA(VLOOKUP($A496,DSSV!$A$7:$R$65536,IN_DTK!N$5,0))=FALSE,IF(N$8&lt;&gt;0,VLOOKUP($A496,DSSV!$A$7:$R$65536,IN_DTK!N$5,0),""),"")</f>
        <v>0</v>
      </c>
      <c r="O496" s="245">
        <f>IF(ISNA(VLOOKUP($A496,DSSV!$A$7:$R$65536,IN_DTK!O$5,0))=FALSE,IF(O$8&lt;&gt;0,VLOOKUP($A496,DSSV!$A$7:$R$65536,IN_DTK!O$5,0),""),"")</f>
        <v>0</v>
      </c>
      <c r="P496" s="245">
        <f>IF(ISNA(VLOOKUP($A496,DSSV!$A$7:$R$65536,IN_DTK!P$5,0))=FALSE,IF(P$8&lt;&gt;0,VLOOKUP($A496,DSSV!$A$7:$R$65536,IN_DTK!P$5,0),""),"")</f>
        <v>0</v>
      </c>
      <c r="Q496" s="246">
        <f>IF(ISNA(VLOOKUP($A496,DSSV!$A$7:$R$65536,IN_DTK!Q$5,0))=FALSE,VLOOKUP($A496,DSSV!$A$7:$R$65536,IN_DTK!Q$5,0),"")</f>
        <v>0</v>
      </c>
      <c r="R496" s="237" t="str">
        <f>IF(ISNA(VLOOKUP($A496,DSSV!$A$7:$R$65536,IN_DTK!R$5,0))=FALSE,VLOOKUP($A496,DSSV!$A$7:$R$65536,IN_DTK!R$5,0),"")</f>
        <v>Không</v>
      </c>
      <c r="S496" s="247" t="str">
        <f>IF(ISNA(VLOOKUP($A496,DSSV!$A$7:$R$65536,IN_DTK!S$5,0))=FALSE,VLOOKUP($A496,DSSV!$A$7:$R$65536,IN_DTK!S$5,0),"")</f>
        <v/>
      </c>
    </row>
    <row r="497" spans="1:19" s="213" customFormat="1" ht="20.25" customHeight="1">
      <c r="A497" s="211">
        <v>489</v>
      </c>
      <c r="B497" s="240">
        <f>--SUBTOTAL(2,C$6:C497)</f>
        <v>489</v>
      </c>
      <c r="C497" s="214">
        <f>IF(ISNA(VLOOKUP($A497,DSSV!$A$7:$R$65536,IN_DTK!C$5,0))=FALSE,VLOOKUP($A497,DSSV!$A$7:$R$65536,IN_DTK!C$5,0),"")</f>
        <v>0</v>
      </c>
      <c r="D497" s="243" t="str">
        <f>IF(ISNA(VLOOKUP($A497,DSSV!$A$7:$R$65536,IN_DTK!D$5,0))=FALSE,VLOOKUP($A497,DSSV!$A$7:$R$65536,IN_DTK!D$5,0),"")</f>
        <v/>
      </c>
      <c r="E497" s="244" t="str">
        <f>IF(ISNA(VLOOKUP($A497,DSSV!$A$7:$R$65536,IN_DTK!E$5,0))=FALSE,VLOOKUP($A497,DSSV!$A$7:$R$65536,IN_DTK!E$5,0),"")</f>
        <v/>
      </c>
      <c r="F497" s="249" t="str">
        <f>IF(ISNA(VLOOKUP($A497,DSSV!$A$7:$R$65536,IN_DTK!F$5,0))=FALSE,VLOOKUP($A497,DSSV!$A$7:$R$65536,IN_DTK!F$5,0),"")</f>
        <v/>
      </c>
      <c r="G497" s="249" t="str">
        <f>IF(ISNA(VLOOKUP($A497,DSSV!$A$7:$R$65536,IN_DTK!G$5,0))=FALSE,VLOOKUP($A497,DSSV!$A$7:$R$65536,IN_DTK!G$5,0),"")</f>
        <v/>
      </c>
      <c r="H497" s="245">
        <f>IF(ISNA(VLOOKUP($A497,DSSV!$A$7:$R$65536,IN_DTK!H$5,0))=FALSE,IF(H$8&lt;&gt;0,VLOOKUP($A497,DSSV!$A$7:$R$65536,IN_DTK!H$5,0),""),"")</f>
        <v>0</v>
      </c>
      <c r="I497" s="245">
        <f>IF(ISNA(VLOOKUP($A497,DSSV!$A$7:$R$65536,IN_DTK!I$5,0))=FALSE,IF(I$8&lt;&gt;0,VLOOKUP($A497,DSSV!$A$7:$R$65536,IN_DTK!I$5,0),""),"")</f>
        <v>0</v>
      </c>
      <c r="J497" s="245">
        <f>IF(ISNA(VLOOKUP($A497,DSSV!$A$7:$R$65536,IN_DTK!J$5,0))=FALSE,IF(J$8&lt;&gt;0,VLOOKUP($A497,DSSV!$A$7:$R$65536,IN_DTK!J$5,0),""),"")</f>
        <v>0</v>
      </c>
      <c r="K497" s="245">
        <f>IF(ISNA(VLOOKUP($A497,DSSV!$A$7:$R$65536,IN_DTK!K$5,0))=FALSE,IF(K$8&lt;&gt;0,VLOOKUP($A497,DSSV!$A$7:$R$65536,IN_DTK!K$5,0),""),"")</f>
        <v>0</v>
      </c>
      <c r="L497" s="245">
        <f>IF(ISNA(VLOOKUP($A497,DSSV!$A$7:$R$65536,IN_DTK!L$5,0))=FALSE,IF(L$8&lt;&gt;0,VLOOKUP($A497,DSSV!$A$7:$R$65536,IN_DTK!L$5,0),""),"")</f>
        <v>0</v>
      </c>
      <c r="M497" s="245">
        <f>IF(ISNA(VLOOKUP($A497,DSSV!$A$7:$R$65536,IN_DTK!M$5,0))=FALSE,IF(M$8&lt;&gt;0,VLOOKUP($A497,DSSV!$A$7:$R$65536,IN_DTK!M$5,0),""),"")</f>
        <v>0</v>
      </c>
      <c r="N497" s="245">
        <f>IF(ISNA(VLOOKUP($A497,DSSV!$A$7:$R$65536,IN_DTK!N$5,0))=FALSE,IF(N$8&lt;&gt;0,VLOOKUP($A497,DSSV!$A$7:$R$65536,IN_DTK!N$5,0),""),"")</f>
        <v>0</v>
      </c>
      <c r="O497" s="245">
        <f>IF(ISNA(VLOOKUP($A497,DSSV!$A$7:$R$65536,IN_DTK!O$5,0))=FALSE,IF(O$8&lt;&gt;0,VLOOKUP($A497,DSSV!$A$7:$R$65536,IN_DTK!O$5,0),""),"")</f>
        <v>0</v>
      </c>
      <c r="P497" s="245">
        <f>IF(ISNA(VLOOKUP($A497,DSSV!$A$7:$R$65536,IN_DTK!P$5,0))=FALSE,IF(P$8&lt;&gt;0,VLOOKUP($A497,DSSV!$A$7:$R$65536,IN_DTK!P$5,0),""),"")</f>
        <v>0</v>
      </c>
      <c r="Q497" s="246">
        <f>IF(ISNA(VLOOKUP($A497,DSSV!$A$7:$R$65536,IN_DTK!Q$5,0))=FALSE,VLOOKUP($A497,DSSV!$A$7:$R$65536,IN_DTK!Q$5,0),"")</f>
        <v>0</v>
      </c>
      <c r="R497" s="237" t="str">
        <f>IF(ISNA(VLOOKUP($A497,DSSV!$A$7:$R$65536,IN_DTK!R$5,0))=FALSE,VLOOKUP($A497,DSSV!$A$7:$R$65536,IN_DTK!R$5,0),"")</f>
        <v>Không</v>
      </c>
      <c r="S497" s="247" t="str">
        <f>IF(ISNA(VLOOKUP($A497,DSSV!$A$7:$R$65536,IN_DTK!S$5,0))=FALSE,VLOOKUP($A497,DSSV!$A$7:$R$65536,IN_DTK!S$5,0),"")</f>
        <v/>
      </c>
    </row>
    <row r="498" spans="1:19" s="213" customFormat="1" ht="20.25" customHeight="1">
      <c r="A498" s="211">
        <v>490</v>
      </c>
      <c r="B498" s="240">
        <f>--SUBTOTAL(2,C$6:C498)</f>
        <v>490</v>
      </c>
      <c r="C498" s="214">
        <f>IF(ISNA(VLOOKUP($A498,DSSV!$A$7:$R$65536,IN_DTK!C$5,0))=FALSE,VLOOKUP($A498,DSSV!$A$7:$R$65536,IN_DTK!C$5,0),"")</f>
        <v>0</v>
      </c>
      <c r="D498" s="243" t="str">
        <f>IF(ISNA(VLOOKUP($A498,DSSV!$A$7:$R$65536,IN_DTK!D$5,0))=FALSE,VLOOKUP($A498,DSSV!$A$7:$R$65536,IN_DTK!D$5,0),"")</f>
        <v/>
      </c>
      <c r="E498" s="244" t="str">
        <f>IF(ISNA(VLOOKUP($A498,DSSV!$A$7:$R$65536,IN_DTK!E$5,0))=FALSE,VLOOKUP($A498,DSSV!$A$7:$R$65536,IN_DTK!E$5,0),"")</f>
        <v/>
      </c>
      <c r="F498" s="249" t="str">
        <f>IF(ISNA(VLOOKUP($A498,DSSV!$A$7:$R$65536,IN_DTK!F$5,0))=FALSE,VLOOKUP($A498,DSSV!$A$7:$R$65536,IN_DTK!F$5,0),"")</f>
        <v/>
      </c>
      <c r="G498" s="249" t="str">
        <f>IF(ISNA(VLOOKUP($A498,DSSV!$A$7:$R$65536,IN_DTK!G$5,0))=FALSE,VLOOKUP($A498,DSSV!$A$7:$R$65536,IN_DTK!G$5,0),"")</f>
        <v/>
      </c>
      <c r="H498" s="245">
        <f>IF(ISNA(VLOOKUP($A498,DSSV!$A$7:$R$65536,IN_DTK!H$5,0))=FALSE,IF(H$8&lt;&gt;0,VLOOKUP($A498,DSSV!$A$7:$R$65536,IN_DTK!H$5,0),""),"")</f>
        <v>0</v>
      </c>
      <c r="I498" s="245">
        <f>IF(ISNA(VLOOKUP($A498,DSSV!$A$7:$R$65536,IN_DTK!I$5,0))=FALSE,IF(I$8&lt;&gt;0,VLOOKUP($A498,DSSV!$A$7:$R$65536,IN_DTK!I$5,0),""),"")</f>
        <v>0</v>
      </c>
      <c r="J498" s="245">
        <f>IF(ISNA(VLOOKUP($A498,DSSV!$A$7:$R$65536,IN_DTK!J$5,0))=FALSE,IF(J$8&lt;&gt;0,VLOOKUP($A498,DSSV!$A$7:$R$65536,IN_DTK!J$5,0),""),"")</f>
        <v>0</v>
      </c>
      <c r="K498" s="245">
        <f>IF(ISNA(VLOOKUP($A498,DSSV!$A$7:$R$65536,IN_DTK!K$5,0))=FALSE,IF(K$8&lt;&gt;0,VLOOKUP($A498,DSSV!$A$7:$R$65536,IN_DTK!K$5,0),""),"")</f>
        <v>0</v>
      </c>
      <c r="L498" s="245">
        <f>IF(ISNA(VLOOKUP($A498,DSSV!$A$7:$R$65536,IN_DTK!L$5,0))=FALSE,IF(L$8&lt;&gt;0,VLOOKUP($A498,DSSV!$A$7:$R$65536,IN_DTK!L$5,0),""),"")</f>
        <v>0</v>
      </c>
      <c r="M498" s="245">
        <f>IF(ISNA(VLOOKUP($A498,DSSV!$A$7:$R$65536,IN_DTK!M$5,0))=FALSE,IF(M$8&lt;&gt;0,VLOOKUP($A498,DSSV!$A$7:$R$65536,IN_DTK!M$5,0),""),"")</f>
        <v>0</v>
      </c>
      <c r="N498" s="245">
        <f>IF(ISNA(VLOOKUP($A498,DSSV!$A$7:$R$65536,IN_DTK!N$5,0))=FALSE,IF(N$8&lt;&gt;0,VLOOKUP($A498,DSSV!$A$7:$R$65536,IN_DTK!N$5,0),""),"")</f>
        <v>0</v>
      </c>
      <c r="O498" s="245">
        <f>IF(ISNA(VLOOKUP($A498,DSSV!$A$7:$R$65536,IN_DTK!O$5,0))=FALSE,IF(O$8&lt;&gt;0,VLOOKUP($A498,DSSV!$A$7:$R$65536,IN_DTK!O$5,0),""),"")</f>
        <v>0</v>
      </c>
      <c r="P498" s="245">
        <f>IF(ISNA(VLOOKUP($A498,DSSV!$A$7:$R$65536,IN_DTK!P$5,0))=FALSE,IF(P$8&lt;&gt;0,VLOOKUP($A498,DSSV!$A$7:$R$65536,IN_DTK!P$5,0),""),"")</f>
        <v>0</v>
      </c>
      <c r="Q498" s="246">
        <f>IF(ISNA(VLOOKUP($A498,DSSV!$A$7:$R$65536,IN_DTK!Q$5,0))=FALSE,VLOOKUP($A498,DSSV!$A$7:$R$65536,IN_DTK!Q$5,0),"")</f>
        <v>0</v>
      </c>
      <c r="R498" s="237" t="str">
        <f>IF(ISNA(VLOOKUP($A498,DSSV!$A$7:$R$65536,IN_DTK!R$5,0))=FALSE,VLOOKUP($A498,DSSV!$A$7:$R$65536,IN_DTK!R$5,0),"")</f>
        <v>Không</v>
      </c>
      <c r="S498" s="247" t="str">
        <f>IF(ISNA(VLOOKUP($A498,DSSV!$A$7:$R$65536,IN_DTK!S$5,0))=FALSE,VLOOKUP($A498,DSSV!$A$7:$R$65536,IN_DTK!S$5,0),"")</f>
        <v/>
      </c>
    </row>
    <row r="499" spans="1:19" s="213" customFormat="1" ht="20.25" customHeight="1">
      <c r="A499" s="211">
        <v>491</v>
      </c>
      <c r="B499" s="240">
        <f>--SUBTOTAL(2,C$6:C499)</f>
        <v>491</v>
      </c>
      <c r="C499" s="214">
        <f>IF(ISNA(VLOOKUP($A499,DSSV!$A$7:$R$65536,IN_DTK!C$5,0))=FALSE,VLOOKUP($A499,DSSV!$A$7:$R$65536,IN_DTK!C$5,0),"")</f>
        <v>0</v>
      </c>
      <c r="D499" s="243" t="str">
        <f>IF(ISNA(VLOOKUP($A499,DSSV!$A$7:$R$65536,IN_DTK!D$5,0))=FALSE,VLOOKUP($A499,DSSV!$A$7:$R$65536,IN_DTK!D$5,0),"")</f>
        <v/>
      </c>
      <c r="E499" s="244" t="str">
        <f>IF(ISNA(VLOOKUP($A499,DSSV!$A$7:$R$65536,IN_DTK!E$5,0))=FALSE,VLOOKUP($A499,DSSV!$A$7:$R$65536,IN_DTK!E$5,0),"")</f>
        <v/>
      </c>
      <c r="F499" s="249" t="str">
        <f>IF(ISNA(VLOOKUP($A499,DSSV!$A$7:$R$65536,IN_DTK!F$5,0))=FALSE,VLOOKUP($A499,DSSV!$A$7:$R$65536,IN_DTK!F$5,0),"")</f>
        <v/>
      </c>
      <c r="G499" s="249" t="str">
        <f>IF(ISNA(VLOOKUP($A499,DSSV!$A$7:$R$65536,IN_DTK!G$5,0))=FALSE,VLOOKUP($A499,DSSV!$A$7:$R$65536,IN_DTK!G$5,0),"")</f>
        <v/>
      </c>
      <c r="H499" s="245">
        <f>IF(ISNA(VLOOKUP($A499,DSSV!$A$7:$R$65536,IN_DTK!H$5,0))=FALSE,IF(H$8&lt;&gt;0,VLOOKUP($A499,DSSV!$A$7:$R$65536,IN_DTK!H$5,0),""),"")</f>
        <v>0</v>
      </c>
      <c r="I499" s="245">
        <f>IF(ISNA(VLOOKUP($A499,DSSV!$A$7:$R$65536,IN_DTK!I$5,0))=FALSE,IF(I$8&lt;&gt;0,VLOOKUP($A499,DSSV!$A$7:$R$65536,IN_DTK!I$5,0),""),"")</f>
        <v>0</v>
      </c>
      <c r="J499" s="245">
        <f>IF(ISNA(VLOOKUP($A499,DSSV!$A$7:$R$65536,IN_DTK!J$5,0))=FALSE,IF(J$8&lt;&gt;0,VLOOKUP($A499,DSSV!$A$7:$R$65536,IN_DTK!J$5,0),""),"")</f>
        <v>0</v>
      </c>
      <c r="K499" s="245">
        <f>IF(ISNA(VLOOKUP($A499,DSSV!$A$7:$R$65536,IN_DTK!K$5,0))=FALSE,IF(K$8&lt;&gt;0,VLOOKUP($A499,DSSV!$A$7:$R$65536,IN_DTK!K$5,0),""),"")</f>
        <v>0</v>
      </c>
      <c r="L499" s="245">
        <f>IF(ISNA(VLOOKUP($A499,DSSV!$A$7:$R$65536,IN_DTK!L$5,0))=FALSE,IF(L$8&lt;&gt;0,VLOOKUP($A499,DSSV!$A$7:$R$65536,IN_DTK!L$5,0),""),"")</f>
        <v>0</v>
      </c>
      <c r="M499" s="245">
        <f>IF(ISNA(VLOOKUP($A499,DSSV!$A$7:$R$65536,IN_DTK!M$5,0))=FALSE,IF(M$8&lt;&gt;0,VLOOKUP($A499,DSSV!$A$7:$R$65536,IN_DTK!M$5,0),""),"")</f>
        <v>0</v>
      </c>
      <c r="N499" s="245">
        <f>IF(ISNA(VLOOKUP($A499,DSSV!$A$7:$R$65536,IN_DTK!N$5,0))=FALSE,IF(N$8&lt;&gt;0,VLOOKUP($A499,DSSV!$A$7:$R$65536,IN_DTK!N$5,0),""),"")</f>
        <v>0</v>
      </c>
      <c r="O499" s="245">
        <f>IF(ISNA(VLOOKUP($A499,DSSV!$A$7:$R$65536,IN_DTK!O$5,0))=FALSE,IF(O$8&lt;&gt;0,VLOOKUP($A499,DSSV!$A$7:$R$65536,IN_DTK!O$5,0),""),"")</f>
        <v>0</v>
      </c>
      <c r="P499" s="245">
        <f>IF(ISNA(VLOOKUP($A499,DSSV!$A$7:$R$65536,IN_DTK!P$5,0))=FALSE,IF(P$8&lt;&gt;0,VLOOKUP($A499,DSSV!$A$7:$R$65536,IN_DTK!P$5,0),""),"")</f>
        <v>0</v>
      </c>
      <c r="Q499" s="246">
        <f>IF(ISNA(VLOOKUP($A499,DSSV!$A$7:$R$65536,IN_DTK!Q$5,0))=FALSE,VLOOKUP($A499,DSSV!$A$7:$R$65536,IN_DTK!Q$5,0),"")</f>
        <v>0</v>
      </c>
      <c r="R499" s="237" t="str">
        <f>IF(ISNA(VLOOKUP($A499,DSSV!$A$7:$R$65536,IN_DTK!R$5,0))=FALSE,VLOOKUP($A499,DSSV!$A$7:$R$65536,IN_DTK!R$5,0),"")</f>
        <v>Không</v>
      </c>
      <c r="S499" s="247" t="str">
        <f>IF(ISNA(VLOOKUP($A499,DSSV!$A$7:$R$65536,IN_DTK!S$5,0))=FALSE,VLOOKUP($A499,DSSV!$A$7:$R$65536,IN_DTK!S$5,0),"")</f>
        <v/>
      </c>
    </row>
    <row r="500" spans="1:19" s="213" customFormat="1" ht="20.25" customHeight="1">
      <c r="A500" s="211">
        <v>492</v>
      </c>
      <c r="B500" s="240">
        <f>--SUBTOTAL(2,C$6:C500)</f>
        <v>492</v>
      </c>
      <c r="C500" s="214">
        <f>IF(ISNA(VLOOKUP($A500,DSSV!$A$7:$R$65536,IN_DTK!C$5,0))=FALSE,VLOOKUP($A500,DSSV!$A$7:$R$65536,IN_DTK!C$5,0),"")</f>
        <v>0</v>
      </c>
      <c r="D500" s="243" t="str">
        <f>IF(ISNA(VLOOKUP($A500,DSSV!$A$7:$R$65536,IN_DTK!D$5,0))=FALSE,VLOOKUP($A500,DSSV!$A$7:$R$65536,IN_DTK!D$5,0),"")</f>
        <v/>
      </c>
      <c r="E500" s="244" t="str">
        <f>IF(ISNA(VLOOKUP($A500,DSSV!$A$7:$R$65536,IN_DTK!E$5,0))=FALSE,VLOOKUP($A500,DSSV!$A$7:$R$65536,IN_DTK!E$5,0),"")</f>
        <v/>
      </c>
      <c r="F500" s="249" t="str">
        <f>IF(ISNA(VLOOKUP($A500,DSSV!$A$7:$R$65536,IN_DTK!F$5,0))=FALSE,VLOOKUP($A500,DSSV!$A$7:$R$65536,IN_DTK!F$5,0),"")</f>
        <v/>
      </c>
      <c r="G500" s="249" t="str">
        <f>IF(ISNA(VLOOKUP($A500,DSSV!$A$7:$R$65536,IN_DTK!G$5,0))=FALSE,VLOOKUP($A500,DSSV!$A$7:$R$65536,IN_DTK!G$5,0),"")</f>
        <v/>
      </c>
      <c r="H500" s="245">
        <f>IF(ISNA(VLOOKUP($A500,DSSV!$A$7:$R$65536,IN_DTK!H$5,0))=FALSE,IF(H$8&lt;&gt;0,VLOOKUP($A500,DSSV!$A$7:$R$65536,IN_DTK!H$5,0),""),"")</f>
        <v>0</v>
      </c>
      <c r="I500" s="245">
        <f>IF(ISNA(VLOOKUP($A500,DSSV!$A$7:$R$65536,IN_DTK!I$5,0))=FALSE,IF(I$8&lt;&gt;0,VLOOKUP($A500,DSSV!$A$7:$R$65536,IN_DTK!I$5,0),""),"")</f>
        <v>0</v>
      </c>
      <c r="J500" s="245">
        <f>IF(ISNA(VLOOKUP($A500,DSSV!$A$7:$R$65536,IN_DTK!J$5,0))=FALSE,IF(J$8&lt;&gt;0,VLOOKUP($A500,DSSV!$A$7:$R$65536,IN_DTK!J$5,0),""),"")</f>
        <v>0</v>
      </c>
      <c r="K500" s="245">
        <f>IF(ISNA(VLOOKUP($A500,DSSV!$A$7:$R$65536,IN_DTK!K$5,0))=FALSE,IF(K$8&lt;&gt;0,VLOOKUP($A500,DSSV!$A$7:$R$65536,IN_DTK!K$5,0),""),"")</f>
        <v>0</v>
      </c>
      <c r="L500" s="245">
        <f>IF(ISNA(VLOOKUP($A500,DSSV!$A$7:$R$65536,IN_DTK!L$5,0))=FALSE,IF(L$8&lt;&gt;0,VLOOKUP($A500,DSSV!$A$7:$R$65536,IN_DTK!L$5,0),""),"")</f>
        <v>0</v>
      </c>
      <c r="M500" s="245">
        <f>IF(ISNA(VLOOKUP($A500,DSSV!$A$7:$R$65536,IN_DTK!M$5,0))=FALSE,IF(M$8&lt;&gt;0,VLOOKUP($A500,DSSV!$A$7:$R$65536,IN_DTK!M$5,0),""),"")</f>
        <v>0</v>
      </c>
      <c r="N500" s="245">
        <f>IF(ISNA(VLOOKUP($A500,DSSV!$A$7:$R$65536,IN_DTK!N$5,0))=FALSE,IF(N$8&lt;&gt;0,VLOOKUP($A500,DSSV!$A$7:$R$65536,IN_DTK!N$5,0),""),"")</f>
        <v>0</v>
      </c>
      <c r="O500" s="245">
        <f>IF(ISNA(VLOOKUP($A500,DSSV!$A$7:$R$65536,IN_DTK!O$5,0))=FALSE,IF(O$8&lt;&gt;0,VLOOKUP($A500,DSSV!$A$7:$R$65536,IN_DTK!O$5,0),""),"")</f>
        <v>0</v>
      </c>
      <c r="P500" s="245">
        <f>IF(ISNA(VLOOKUP($A500,DSSV!$A$7:$R$65536,IN_DTK!P$5,0))=FALSE,IF(P$8&lt;&gt;0,VLOOKUP($A500,DSSV!$A$7:$R$65536,IN_DTK!P$5,0),""),"")</f>
        <v>0</v>
      </c>
      <c r="Q500" s="246">
        <f>IF(ISNA(VLOOKUP($A500,DSSV!$A$7:$R$65536,IN_DTK!Q$5,0))=FALSE,VLOOKUP($A500,DSSV!$A$7:$R$65536,IN_DTK!Q$5,0),"")</f>
        <v>0</v>
      </c>
      <c r="R500" s="237" t="str">
        <f>IF(ISNA(VLOOKUP($A500,DSSV!$A$7:$R$65536,IN_DTK!R$5,0))=FALSE,VLOOKUP($A500,DSSV!$A$7:$R$65536,IN_DTK!R$5,0),"")</f>
        <v>Không</v>
      </c>
      <c r="S500" s="247" t="str">
        <f>IF(ISNA(VLOOKUP($A500,DSSV!$A$7:$R$65536,IN_DTK!S$5,0))=FALSE,VLOOKUP($A500,DSSV!$A$7:$R$65536,IN_DTK!S$5,0),"")</f>
        <v/>
      </c>
    </row>
    <row r="501" spans="1:19" s="213" customFormat="1" ht="20.25" customHeight="1">
      <c r="A501" s="211">
        <v>493</v>
      </c>
      <c r="B501" s="240">
        <f>--SUBTOTAL(2,C$6:C501)</f>
        <v>493</v>
      </c>
      <c r="C501" s="214">
        <f>IF(ISNA(VLOOKUP($A501,DSSV!$A$7:$R$65536,IN_DTK!C$5,0))=FALSE,VLOOKUP($A501,DSSV!$A$7:$R$65536,IN_DTK!C$5,0),"")</f>
        <v>0</v>
      </c>
      <c r="D501" s="243" t="str">
        <f>IF(ISNA(VLOOKUP($A501,DSSV!$A$7:$R$65536,IN_DTK!D$5,0))=FALSE,VLOOKUP($A501,DSSV!$A$7:$R$65536,IN_DTK!D$5,0),"")</f>
        <v/>
      </c>
      <c r="E501" s="244" t="str">
        <f>IF(ISNA(VLOOKUP($A501,DSSV!$A$7:$R$65536,IN_DTK!E$5,0))=FALSE,VLOOKUP($A501,DSSV!$A$7:$R$65536,IN_DTK!E$5,0),"")</f>
        <v/>
      </c>
      <c r="F501" s="249" t="str">
        <f>IF(ISNA(VLOOKUP($A501,DSSV!$A$7:$R$65536,IN_DTK!F$5,0))=FALSE,VLOOKUP($A501,DSSV!$A$7:$R$65536,IN_DTK!F$5,0),"")</f>
        <v/>
      </c>
      <c r="G501" s="249" t="str">
        <f>IF(ISNA(VLOOKUP($A501,DSSV!$A$7:$R$65536,IN_DTK!G$5,0))=FALSE,VLOOKUP($A501,DSSV!$A$7:$R$65536,IN_DTK!G$5,0),"")</f>
        <v/>
      </c>
      <c r="H501" s="245">
        <f>IF(ISNA(VLOOKUP($A501,DSSV!$A$7:$R$65536,IN_DTK!H$5,0))=FALSE,IF(H$8&lt;&gt;0,VLOOKUP($A501,DSSV!$A$7:$R$65536,IN_DTK!H$5,0),""),"")</f>
        <v>0</v>
      </c>
      <c r="I501" s="245">
        <f>IF(ISNA(VLOOKUP($A501,DSSV!$A$7:$R$65536,IN_DTK!I$5,0))=FALSE,IF(I$8&lt;&gt;0,VLOOKUP($A501,DSSV!$A$7:$R$65536,IN_DTK!I$5,0),""),"")</f>
        <v>0</v>
      </c>
      <c r="J501" s="245">
        <f>IF(ISNA(VLOOKUP($A501,DSSV!$A$7:$R$65536,IN_DTK!J$5,0))=FALSE,IF(J$8&lt;&gt;0,VLOOKUP($A501,DSSV!$A$7:$R$65536,IN_DTK!J$5,0),""),"")</f>
        <v>0</v>
      </c>
      <c r="K501" s="245">
        <f>IF(ISNA(VLOOKUP($A501,DSSV!$A$7:$R$65536,IN_DTK!K$5,0))=FALSE,IF(K$8&lt;&gt;0,VLOOKUP($A501,DSSV!$A$7:$R$65536,IN_DTK!K$5,0),""),"")</f>
        <v>0</v>
      </c>
      <c r="L501" s="245">
        <f>IF(ISNA(VLOOKUP($A501,DSSV!$A$7:$R$65536,IN_DTK!L$5,0))=FALSE,IF(L$8&lt;&gt;0,VLOOKUP($A501,DSSV!$A$7:$R$65536,IN_DTK!L$5,0),""),"")</f>
        <v>0</v>
      </c>
      <c r="M501" s="245">
        <f>IF(ISNA(VLOOKUP($A501,DSSV!$A$7:$R$65536,IN_DTK!M$5,0))=FALSE,IF(M$8&lt;&gt;0,VLOOKUP($A501,DSSV!$A$7:$R$65536,IN_DTK!M$5,0),""),"")</f>
        <v>0</v>
      </c>
      <c r="N501" s="245">
        <f>IF(ISNA(VLOOKUP($A501,DSSV!$A$7:$R$65536,IN_DTK!N$5,0))=FALSE,IF(N$8&lt;&gt;0,VLOOKUP($A501,DSSV!$A$7:$R$65536,IN_DTK!N$5,0),""),"")</f>
        <v>0</v>
      </c>
      <c r="O501" s="245">
        <f>IF(ISNA(VLOOKUP($A501,DSSV!$A$7:$R$65536,IN_DTK!O$5,0))=FALSE,IF(O$8&lt;&gt;0,VLOOKUP($A501,DSSV!$A$7:$R$65536,IN_DTK!O$5,0),""),"")</f>
        <v>0</v>
      </c>
      <c r="P501" s="245">
        <f>IF(ISNA(VLOOKUP($A501,DSSV!$A$7:$R$65536,IN_DTK!P$5,0))=FALSE,IF(P$8&lt;&gt;0,VLOOKUP($A501,DSSV!$A$7:$R$65536,IN_DTK!P$5,0),""),"")</f>
        <v>0</v>
      </c>
      <c r="Q501" s="246">
        <f>IF(ISNA(VLOOKUP($A501,DSSV!$A$7:$R$65536,IN_DTK!Q$5,0))=FALSE,VLOOKUP($A501,DSSV!$A$7:$R$65536,IN_DTK!Q$5,0),"")</f>
        <v>0</v>
      </c>
      <c r="R501" s="237" t="str">
        <f>IF(ISNA(VLOOKUP($A501,DSSV!$A$7:$R$65536,IN_DTK!R$5,0))=FALSE,VLOOKUP($A501,DSSV!$A$7:$R$65536,IN_DTK!R$5,0),"")</f>
        <v>Không</v>
      </c>
      <c r="S501" s="247" t="str">
        <f>IF(ISNA(VLOOKUP($A501,DSSV!$A$7:$R$65536,IN_DTK!S$5,0))=FALSE,VLOOKUP($A501,DSSV!$A$7:$R$65536,IN_DTK!S$5,0),"")</f>
        <v/>
      </c>
    </row>
    <row r="502" spans="1:19" s="213" customFormat="1" ht="20.25" customHeight="1">
      <c r="A502" s="211">
        <v>494</v>
      </c>
      <c r="B502" s="240">
        <f>--SUBTOTAL(2,C$6:C502)</f>
        <v>494</v>
      </c>
      <c r="C502" s="214">
        <f>IF(ISNA(VLOOKUP($A502,DSSV!$A$7:$R$65536,IN_DTK!C$5,0))=FALSE,VLOOKUP($A502,DSSV!$A$7:$R$65536,IN_DTK!C$5,0),"")</f>
        <v>0</v>
      </c>
      <c r="D502" s="243" t="str">
        <f>IF(ISNA(VLOOKUP($A502,DSSV!$A$7:$R$65536,IN_DTK!D$5,0))=FALSE,VLOOKUP($A502,DSSV!$A$7:$R$65536,IN_DTK!D$5,0),"")</f>
        <v/>
      </c>
      <c r="E502" s="244" t="str">
        <f>IF(ISNA(VLOOKUP($A502,DSSV!$A$7:$R$65536,IN_DTK!E$5,0))=FALSE,VLOOKUP($A502,DSSV!$A$7:$R$65536,IN_DTK!E$5,0),"")</f>
        <v/>
      </c>
      <c r="F502" s="249" t="str">
        <f>IF(ISNA(VLOOKUP($A502,DSSV!$A$7:$R$65536,IN_DTK!F$5,0))=FALSE,VLOOKUP($A502,DSSV!$A$7:$R$65536,IN_DTK!F$5,0),"")</f>
        <v/>
      </c>
      <c r="G502" s="249" t="str">
        <f>IF(ISNA(VLOOKUP($A502,DSSV!$A$7:$R$65536,IN_DTK!G$5,0))=FALSE,VLOOKUP($A502,DSSV!$A$7:$R$65536,IN_DTK!G$5,0),"")</f>
        <v/>
      </c>
      <c r="H502" s="245">
        <f>IF(ISNA(VLOOKUP($A502,DSSV!$A$7:$R$65536,IN_DTK!H$5,0))=FALSE,IF(H$8&lt;&gt;0,VLOOKUP($A502,DSSV!$A$7:$R$65536,IN_DTK!H$5,0),""),"")</f>
        <v>0</v>
      </c>
      <c r="I502" s="245">
        <f>IF(ISNA(VLOOKUP($A502,DSSV!$A$7:$R$65536,IN_DTK!I$5,0))=FALSE,IF(I$8&lt;&gt;0,VLOOKUP($A502,DSSV!$A$7:$R$65536,IN_DTK!I$5,0),""),"")</f>
        <v>0</v>
      </c>
      <c r="J502" s="245">
        <f>IF(ISNA(VLOOKUP($A502,DSSV!$A$7:$R$65536,IN_DTK!J$5,0))=FALSE,IF(J$8&lt;&gt;0,VLOOKUP($A502,DSSV!$A$7:$R$65536,IN_DTK!J$5,0),""),"")</f>
        <v>0</v>
      </c>
      <c r="K502" s="245">
        <f>IF(ISNA(VLOOKUP($A502,DSSV!$A$7:$R$65536,IN_DTK!K$5,0))=FALSE,IF(K$8&lt;&gt;0,VLOOKUP($A502,DSSV!$A$7:$R$65536,IN_DTK!K$5,0),""),"")</f>
        <v>0</v>
      </c>
      <c r="L502" s="245">
        <f>IF(ISNA(VLOOKUP($A502,DSSV!$A$7:$R$65536,IN_DTK!L$5,0))=FALSE,IF(L$8&lt;&gt;0,VLOOKUP($A502,DSSV!$A$7:$R$65536,IN_DTK!L$5,0),""),"")</f>
        <v>0</v>
      </c>
      <c r="M502" s="245">
        <f>IF(ISNA(VLOOKUP($A502,DSSV!$A$7:$R$65536,IN_DTK!M$5,0))=FALSE,IF(M$8&lt;&gt;0,VLOOKUP($A502,DSSV!$A$7:$R$65536,IN_DTK!M$5,0),""),"")</f>
        <v>0</v>
      </c>
      <c r="N502" s="245">
        <f>IF(ISNA(VLOOKUP($A502,DSSV!$A$7:$R$65536,IN_DTK!N$5,0))=FALSE,IF(N$8&lt;&gt;0,VLOOKUP($A502,DSSV!$A$7:$R$65536,IN_DTK!N$5,0),""),"")</f>
        <v>0</v>
      </c>
      <c r="O502" s="245">
        <f>IF(ISNA(VLOOKUP($A502,DSSV!$A$7:$R$65536,IN_DTK!O$5,0))=FALSE,IF(O$8&lt;&gt;0,VLOOKUP($A502,DSSV!$A$7:$R$65536,IN_DTK!O$5,0),""),"")</f>
        <v>0</v>
      </c>
      <c r="P502" s="245">
        <f>IF(ISNA(VLOOKUP($A502,DSSV!$A$7:$R$65536,IN_DTK!P$5,0))=FALSE,IF(P$8&lt;&gt;0,VLOOKUP($A502,DSSV!$A$7:$R$65536,IN_DTK!P$5,0),""),"")</f>
        <v>0</v>
      </c>
      <c r="Q502" s="246">
        <f>IF(ISNA(VLOOKUP($A502,DSSV!$A$7:$R$65536,IN_DTK!Q$5,0))=FALSE,VLOOKUP($A502,DSSV!$A$7:$R$65536,IN_DTK!Q$5,0),"")</f>
        <v>0</v>
      </c>
      <c r="R502" s="237" t="str">
        <f>IF(ISNA(VLOOKUP($A502,DSSV!$A$7:$R$65536,IN_DTK!R$5,0))=FALSE,VLOOKUP($A502,DSSV!$A$7:$R$65536,IN_DTK!R$5,0),"")</f>
        <v>Không</v>
      </c>
      <c r="S502" s="247" t="str">
        <f>IF(ISNA(VLOOKUP($A502,DSSV!$A$7:$R$65536,IN_DTK!S$5,0))=FALSE,VLOOKUP($A502,DSSV!$A$7:$R$65536,IN_DTK!S$5,0),"")</f>
        <v/>
      </c>
    </row>
    <row r="503" spans="1:19" s="213" customFormat="1" ht="20.25" customHeight="1">
      <c r="A503" s="211">
        <v>495</v>
      </c>
      <c r="B503" s="240">
        <f>--SUBTOTAL(2,C$6:C503)</f>
        <v>495</v>
      </c>
      <c r="C503" s="214">
        <f>IF(ISNA(VLOOKUP($A503,DSSV!$A$7:$R$65536,IN_DTK!C$5,0))=FALSE,VLOOKUP($A503,DSSV!$A$7:$R$65536,IN_DTK!C$5,0),"")</f>
        <v>0</v>
      </c>
      <c r="D503" s="243" t="str">
        <f>IF(ISNA(VLOOKUP($A503,DSSV!$A$7:$R$65536,IN_DTK!D$5,0))=FALSE,VLOOKUP($A503,DSSV!$A$7:$R$65536,IN_DTK!D$5,0),"")</f>
        <v/>
      </c>
      <c r="E503" s="244" t="str">
        <f>IF(ISNA(VLOOKUP($A503,DSSV!$A$7:$R$65536,IN_DTK!E$5,0))=FALSE,VLOOKUP($A503,DSSV!$A$7:$R$65536,IN_DTK!E$5,0),"")</f>
        <v/>
      </c>
      <c r="F503" s="249" t="str">
        <f>IF(ISNA(VLOOKUP($A503,DSSV!$A$7:$R$65536,IN_DTK!F$5,0))=FALSE,VLOOKUP($A503,DSSV!$A$7:$R$65536,IN_DTK!F$5,0),"")</f>
        <v/>
      </c>
      <c r="G503" s="249" t="str">
        <f>IF(ISNA(VLOOKUP($A503,DSSV!$A$7:$R$65536,IN_DTK!G$5,0))=FALSE,VLOOKUP($A503,DSSV!$A$7:$R$65536,IN_DTK!G$5,0),"")</f>
        <v/>
      </c>
      <c r="H503" s="245">
        <f>IF(ISNA(VLOOKUP($A503,DSSV!$A$7:$R$65536,IN_DTK!H$5,0))=FALSE,IF(H$8&lt;&gt;0,VLOOKUP($A503,DSSV!$A$7:$R$65536,IN_DTK!H$5,0),""),"")</f>
        <v>0</v>
      </c>
      <c r="I503" s="245">
        <f>IF(ISNA(VLOOKUP($A503,DSSV!$A$7:$R$65536,IN_DTK!I$5,0))=FALSE,IF(I$8&lt;&gt;0,VLOOKUP($A503,DSSV!$A$7:$R$65536,IN_DTK!I$5,0),""),"")</f>
        <v>0</v>
      </c>
      <c r="J503" s="245">
        <f>IF(ISNA(VLOOKUP($A503,DSSV!$A$7:$R$65536,IN_DTK!J$5,0))=FALSE,IF(J$8&lt;&gt;0,VLOOKUP($A503,DSSV!$A$7:$R$65536,IN_DTK!J$5,0),""),"")</f>
        <v>0</v>
      </c>
      <c r="K503" s="245">
        <f>IF(ISNA(VLOOKUP($A503,DSSV!$A$7:$R$65536,IN_DTK!K$5,0))=FALSE,IF(K$8&lt;&gt;0,VLOOKUP($A503,DSSV!$A$7:$R$65536,IN_DTK!K$5,0),""),"")</f>
        <v>0</v>
      </c>
      <c r="L503" s="245">
        <f>IF(ISNA(VLOOKUP($A503,DSSV!$A$7:$R$65536,IN_DTK!L$5,0))=FALSE,IF(L$8&lt;&gt;0,VLOOKUP($A503,DSSV!$A$7:$R$65536,IN_DTK!L$5,0),""),"")</f>
        <v>0</v>
      </c>
      <c r="M503" s="245">
        <f>IF(ISNA(VLOOKUP($A503,DSSV!$A$7:$R$65536,IN_DTK!M$5,0))=FALSE,IF(M$8&lt;&gt;0,VLOOKUP($A503,DSSV!$A$7:$R$65536,IN_DTK!M$5,0),""),"")</f>
        <v>0</v>
      </c>
      <c r="N503" s="245">
        <f>IF(ISNA(VLOOKUP($A503,DSSV!$A$7:$R$65536,IN_DTK!N$5,0))=FALSE,IF(N$8&lt;&gt;0,VLOOKUP($A503,DSSV!$A$7:$R$65536,IN_DTK!N$5,0),""),"")</f>
        <v>0</v>
      </c>
      <c r="O503" s="245">
        <f>IF(ISNA(VLOOKUP($A503,DSSV!$A$7:$R$65536,IN_DTK!O$5,0))=FALSE,IF(O$8&lt;&gt;0,VLOOKUP($A503,DSSV!$A$7:$R$65536,IN_DTK!O$5,0),""),"")</f>
        <v>0</v>
      </c>
      <c r="P503" s="245">
        <f>IF(ISNA(VLOOKUP($A503,DSSV!$A$7:$R$65536,IN_DTK!P$5,0))=FALSE,IF(P$8&lt;&gt;0,VLOOKUP($A503,DSSV!$A$7:$R$65536,IN_DTK!P$5,0),""),"")</f>
        <v>0</v>
      </c>
      <c r="Q503" s="246">
        <f>IF(ISNA(VLOOKUP($A503,DSSV!$A$7:$R$65536,IN_DTK!Q$5,0))=FALSE,VLOOKUP($A503,DSSV!$A$7:$R$65536,IN_DTK!Q$5,0),"")</f>
        <v>0</v>
      </c>
      <c r="R503" s="237" t="str">
        <f>IF(ISNA(VLOOKUP($A503,DSSV!$A$7:$R$65536,IN_DTK!R$5,0))=FALSE,VLOOKUP($A503,DSSV!$A$7:$R$65536,IN_DTK!R$5,0),"")</f>
        <v>Không</v>
      </c>
      <c r="S503" s="247" t="str">
        <f>IF(ISNA(VLOOKUP($A503,DSSV!$A$7:$R$65536,IN_DTK!S$5,0))=FALSE,VLOOKUP($A503,DSSV!$A$7:$R$65536,IN_DTK!S$5,0),"")</f>
        <v/>
      </c>
    </row>
    <row r="504" spans="1:19" s="213" customFormat="1" ht="20.25" customHeight="1">
      <c r="A504" s="211">
        <v>496</v>
      </c>
      <c r="B504" s="240">
        <f>--SUBTOTAL(2,C$6:C504)</f>
        <v>496</v>
      </c>
      <c r="C504" s="214">
        <f>IF(ISNA(VLOOKUP($A504,DSSV!$A$7:$R$65536,IN_DTK!C$5,0))=FALSE,VLOOKUP($A504,DSSV!$A$7:$R$65536,IN_DTK!C$5,0),"")</f>
        <v>0</v>
      </c>
      <c r="D504" s="243" t="str">
        <f>IF(ISNA(VLOOKUP($A504,DSSV!$A$7:$R$65536,IN_DTK!D$5,0))=FALSE,VLOOKUP($A504,DSSV!$A$7:$R$65536,IN_DTK!D$5,0),"")</f>
        <v/>
      </c>
      <c r="E504" s="244" t="str">
        <f>IF(ISNA(VLOOKUP($A504,DSSV!$A$7:$R$65536,IN_DTK!E$5,0))=FALSE,VLOOKUP($A504,DSSV!$A$7:$R$65536,IN_DTK!E$5,0),"")</f>
        <v/>
      </c>
      <c r="F504" s="249" t="str">
        <f>IF(ISNA(VLOOKUP($A504,DSSV!$A$7:$R$65536,IN_DTK!F$5,0))=FALSE,VLOOKUP($A504,DSSV!$A$7:$R$65536,IN_DTK!F$5,0),"")</f>
        <v/>
      </c>
      <c r="G504" s="249" t="str">
        <f>IF(ISNA(VLOOKUP($A504,DSSV!$A$7:$R$65536,IN_DTK!G$5,0))=FALSE,VLOOKUP($A504,DSSV!$A$7:$R$65536,IN_DTK!G$5,0),"")</f>
        <v/>
      </c>
      <c r="H504" s="245">
        <f>IF(ISNA(VLOOKUP($A504,DSSV!$A$7:$R$65536,IN_DTK!H$5,0))=FALSE,IF(H$8&lt;&gt;0,VLOOKUP($A504,DSSV!$A$7:$R$65536,IN_DTK!H$5,0),""),"")</f>
        <v>0</v>
      </c>
      <c r="I504" s="245">
        <f>IF(ISNA(VLOOKUP($A504,DSSV!$A$7:$R$65536,IN_DTK!I$5,0))=FALSE,IF(I$8&lt;&gt;0,VLOOKUP($A504,DSSV!$A$7:$R$65536,IN_DTK!I$5,0),""),"")</f>
        <v>0</v>
      </c>
      <c r="J504" s="245">
        <f>IF(ISNA(VLOOKUP($A504,DSSV!$A$7:$R$65536,IN_DTK!J$5,0))=FALSE,IF(J$8&lt;&gt;0,VLOOKUP($A504,DSSV!$A$7:$R$65536,IN_DTK!J$5,0),""),"")</f>
        <v>0</v>
      </c>
      <c r="K504" s="245">
        <f>IF(ISNA(VLOOKUP($A504,DSSV!$A$7:$R$65536,IN_DTK!K$5,0))=FALSE,IF(K$8&lt;&gt;0,VLOOKUP($A504,DSSV!$A$7:$R$65536,IN_DTK!K$5,0),""),"")</f>
        <v>0</v>
      </c>
      <c r="L504" s="245">
        <f>IF(ISNA(VLOOKUP($A504,DSSV!$A$7:$R$65536,IN_DTK!L$5,0))=FALSE,IF(L$8&lt;&gt;0,VLOOKUP($A504,DSSV!$A$7:$R$65536,IN_DTK!L$5,0),""),"")</f>
        <v>0</v>
      </c>
      <c r="M504" s="245">
        <f>IF(ISNA(VLOOKUP($A504,DSSV!$A$7:$R$65536,IN_DTK!M$5,0))=FALSE,IF(M$8&lt;&gt;0,VLOOKUP($A504,DSSV!$A$7:$R$65536,IN_DTK!M$5,0),""),"")</f>
        <v>0</v>
      </c>
      <c r="N504" s="245">
        <f>IF(ISNA(VLOOKUP($A504,DSSV!$A$7:$R$65536,IN_DTK!N$5,0))=FALSE,IF(N$8&lt;&gt;0,VLOOKUP($A504,DSSV!$A$7:$R$65536,IN_DTK!N$5,0),""),"")</f>
        <v>0</v>
      </c>
      <c r="O504" s="245">
        <f>IF(ISNA(VLOOKUP($A504,DSSV!$A$7:$R$65536,IN_DTK!O$5,0))=FALSE,IF(O$8&lt;&gt;0,VLOOKUP($A504,DSSV!$A$7:$R$65536,IN_DTK!O$5,0),""),"")</f>
        <v>0</v>
      </c>
      <c r="P504" s="245">
        <f>IF(ISNA(VLOOKUP($A504,DSSV!$A$7:$R$65536,IN_DTK!P$5,0))=FALSE,IF(P$8&lt;&gt;0,VLOOKUP($A504,DSSV!$A$7:$R$65536,IN_DTK!P$5,0),""),"")</f>
        <v>0</v>
      </c>
      <c r="Q504" s="246">
        <f>IF(ISNA(VLOOKUP($A504,DSSV!$A$7:$R$65536,IN_DTK!Q$5,0))=FALSE,VLOOKUP($A504,DSSV!$A$7:$R$65536,IN_DTK!Q$5,0),"")</f>
        <v>0</v>
      </c>
      <c r="R504" s="237" t="str">
        <f>IF(ISNA(VLOOKUP($A504,DSSV!$A$7:$R$65536,IN_DTK!R$5,0))=FALSE,VLOOKUP($A504,DSSV!$A$7:$R$65536,IN_DTK!R$5,0),"")</f>
        <v>Không</v>
      </c>
      <c r="S504" s="247" t="str">
        <f>IF(ISNA(VLOOKUP($A504,DSSV!$A$7:$R$65536,IN_DTK!S$5,0))=FALSE,VLOOKUP($A504,DSSV!$A$7:$R$65536,IN_DTK!S$5,0),"")</f>
        <v/>
      </c>
    </row>
    <row r="505" spans="1:19" s="213" customFormat="1" ht="20.25" customHeight="1">
      <c r="A505" s="211">
        <v>497</v>
      </c>
      <c r="B505" s="240">
        <f>--SUBTOTAL(2,C$6:C505)</f>
        <v>497</v>
      </c>
      <c r="C505" s="214">
        <f>IF(ISNA(VLOOKUP($A505,DSSV!$A$7:$R$65536,IN_DTK!C$5,0))=FALSE,VLOOKUP($A505,DSSV!$A$7:$R$65536,IN_DTK!C$5,0),"")</f>
        <v>0</v>
      </c>
      <c r="D505" s="243" t="str">
        <f>IF(ISNA(VLOOKUP($A505,DSSV!$A$7:$R$65536,IN_DTK!D$5,0))=FALSE,VLOOKUP($A505,DSSV!$A$7:$R$65536,IN_DTK!D$5,0),"")</f>
        <v/>
      </c>
      <c r="E505" s="244" t="str">
        <f>IF(ISNA(VLOOKUP($A505,DSSV!$A$7:$R$65536,IN_DTK!E$5,0))=FALSE,VLOOKUP($A505,DSSV!$A$7:$R$65536,IN_DTK!E$5,0),"")</f>
        <v/>
      </c>
      <c r="F505" s="249" t="str">
        <f>IF(ISNA(VLOOKUP($A505,DSSV!$A$7:$R$65536,IN_DTK!F$5,0))=FALSE,VLOOKUP($A505,DSSV!$A$7:$R$65536,IN_DTK!F$5,0),"")</f>
        <v/>
      </c>
      <c r="G505" s="249" t="str">
        <f>IF(ISNA(VLOOKUP($A505,DSSV!$A$7:$R$65536,IN_DTK!G$5,0))=FALSE,VLOOKUP($A505,DSSV!$A$7:$R$65536,IN_DTK!G$5,0),"")</f>
        <v/>
      </c>
      <c r="H505" s="245">
        <f>IF(ISNA(VLOOKUP($A505,DSSV!$A$7:$R$65536,IN_DTK!H$5,0))=FALSE,IF(H$8&lt;&gt;0,VLOOKUP($A505,DSSV!$A$7:$R$65536,IN_DTK!H$5,0),""),"")</f>
        <v>0</v>
      </c>
      <c r="I505" s="245">
        <f>IF(ISNA(VLOOKUP($A505,DSSV!$A$7:$R$65536,IN_DTK!I$5,0))=FALSE,IF(I$8&lt;&gt;0,VLOOKUP($A505,DSSV!$A$7:$R$65536,IN_DTK!I$5,0),""),"")</f>
        <v>0</v>
      </c>
      <c r="J505" s="245">
        <f>IF(ISNA(VLOOKUP($A505,DSSV!$A$7:$R$65536,IN_DTK!J$5,0))=FALSE,IF(J$8&lt;&gt;0,VLOOKUP($A505,DSSV!$A$7:$R$65536,IN_DTK!J$5,0),""),"")</f>
        <v>0</v>
      </c>
      <c r="K505" s="245">
        <f>IF(ISNA(VLOOKUP($A505,DSSV!$A$7:$R$65536,IN_DTK!K$5,0))=FALSE,IF(K$8&lt;&gt;0,VLOOKUP($A505,DSSV!$A$7:$R$65536,IN_DTK!K$5,0),""),"")</f>
        <v>0</v>
      </c>
      <c r="L505" s="245">
        <f>IF(ISNA(VLOOKUP($A505,DSSV!$A$7:$R$65536,IN_DTK!L$5,0))=FALSE,IF(L$8&lt;&gt;0,VLOOKUP($A505,DSSV!$A$7:$R$65536,IN_DTK!L$5,0),""),"")</f>
        <v>0</v>
      </c>
      <c r="M505" s="245">
        <f>IF(ISNA(VLOOKUP($A505,DSSV!$A$7:$R$65536,IN_DTK!M$5,0))=FALSE,IF(M$8&lt;&gt;0,VLOOKUP($A505,DSSV!$A$7:$R$65536,IN_DTK!M$5,0),""),"")</f>
        <v>0</v>
      </c>
      <c r="N505" s="245">
        <f>IF(ISNA(VLOOKUP($A505,DSSV!$A$7:$R$65536,IN_DTK!N$5,0))=FALSE,IF(N$8&lt;&gt;0,VLOOKUP($A505,DSSV!$A$7:$R$65536,IN_DTK!N$5,0),""),"")</f>
        <v>0</v>
      </c>
      <c r="O505" s="245">
        <f>IF(ISNA(VLOOKUP($A505,DSSV!$A$7:$R$65536,IN_DTK!O$5,0))=FALSE,IF(O$8&lt;&gt;0,VLOOKUP($A505,DSSV!$A$7:$R$65536,IN_DTK!O$5,0),""),"")</f>
        <v>0</v>
      </c>
      <c r="P505" s="245">
        <f>IF(ISNA(VLOOKUP($A505,DSSV!$A$7:$R$65536,IN_DTK!P$5,0))=FALSE,IF(P$8&lt;&gt;0,VLOOKUP($A505,DSSV!$A$7:$R$65536,IN_DTK!P$5,0),""),"")</f>
        <v>0</v>
      </c>
      <c r="Q505" s="246">
        <f>IF(ISNA(VLOOKUP($A505,DSSV!$A$7:$R$65536,IN_DTK!Q$5,0))=FALSE,VLOOKUP($A505,DSSV!$A$7:$R$65536,IN_DTK!Q$5,0),"")</f>
        <v>0</v>
      </c>
      <c r="R505" s="237" t="str">
        <f>IF(ISNA(VLOOKUP($A505,DSSV!$A$7:$R$65536,IN_DTK!R$5,0))=FALSE,VLOOKUP($A505,DSSV!$A$7:$R$65536,IN_DTK!R$5,0),"")</f>
        <v>Không</v>
      </c>
      <c r="S505" s="247" t="str">
        <f>IF(ISNA(VLOOKUP($A505,DSSV!$A$7:$R$65536,IN_DTK!S$5,0))=FALSE,VLOOKUP($A505,DSSV!$A$7:$R$65536,IN_DTK!S$5,0),"")</f>
        <v/>
      </c>
    </row>
    <row r="506" spans="1:19" s="213" customFormat="1" ht="20.25" customHeight="1">
      <c r="A506" s="211">
        <v>498</v>
      </c>
      <c r="B506" s="240">
        <f>--SUBTOTAL(2,C$6:C506)</f>
        <v>498</v>
      </c>
      <c r="C506" s="214">
        <f>IF(ISNA(VLOOKUP($A506,DSSV!$A$7:$R$65536,IN_DTK!C$5,0))=FALSE,VLOOKUP($A506,DSSV!$A$7:$R$65536,IN_DTK!C$5,0),"")</f>
        <v>0</v>
      </c>
      <c r="D506" s="243" t="str">
        <f>IF(ISNA(VLOOKUP($A506,DSSV!$A$7:$R$65536,IN_DTK!D$5,0))=FALSE,VLOOKUP($A506,DSSV!$A$7:$R$65536,IN_DTK!D$5,0),"")</f>
        <v/>
      </c>
      <c r="E506" s="244" t="str">
        <f>IF(ISNA(VLOOKUP($A506,DSSV!$A$7:$R$65536,IN_DTK!E$5,0))=FALSE,VLOOKUP($A506,DSSV!$A$7:$R$65536,IN_DTK!E$5,0),"")</f>
        <v/>
      </c>
      <c r="F506" s="249" t="str">
        <f>IF(ISNA(VLOOKUP($A506,DSSV!$A$7:$R$65536,IN_DTK!F$5,0))=FALSE,VLOOKUP($A506,DSSV!$A$7:$R$65536,IN_DTK!F$5,0),"")</f>
        <v/>
      </c>
      <c r="G506" s="249" t="str">
        <f>IF(ISNA(VLOOKUP($A506,DSSV!$A$7:$R$65536,IN_DTK!G$5,0))=FALSE,VLOOKUP($A506,DSSV!$A$7:$R$65536,IN_DTK!G$5,0),"")</f>
        <v/>
      </c>
      <c r="H506" s="245">
        <f>IF(ISNA(VLOOKUP($A506,DSSV!$A$7:$R$65536,IN_DTK!H$5,0))=FALSE,IF(H$8&lt;&gt;0,VLOOKUP($A506,DSSV!$A$7:$R$65536,IN_DTK!H$5,0),""),"")</f>
        <v>0</v>
      </c>
      <c r="I506" s="245">
        <f>IF(ISNA(VLOOKUP($A506,DSSV!$A$7:$R$65536,IN_DTK!I$5,0))=FALSE,IF(I$8&lt;&gt;0,VLOOKUP($A506,DSSV!$A$7:$R$65536,IN_DTK!I$5,0),""),"")</f>
        <v>0</v>
      </c>
      <c r="J506" s="245">
        <f>IF(ISNA(VLOOKUP($A506,DSSV!$A$7:$R$65536,IN_DTK!J$5,0))=FALSE,IF(J$8&lt;&gt;0,VLOOKUP($A506,DSSV!$A$7:$R$65536,IN_DTK!J$5,0),""),"")</f>
        <v>0</v>
      </c>
      <c r="K506" s="245">
        <f>IF(ISNA(VLOOKUP($A506,DSSV!$A$7:$R$65536,IN_DTK!K$5,0))=FALSE,IF(K$8&lt;&gt;0,VLOOKUP($A506,DSSV!$A$7:$R$65536,IN_DTK!K$5,0),""),"")</f>
        <v>0</v>
      </c>
      <c r="L506" s="245">
        <f>IF(ISNA(VLOOKUP($A506,DSSV!$A$7:$R$65536,IN_DTK!L$5,0))=FALSE,IF(L$8&lt;&gt;0,VLOOKUP($A506,DSSV!$A$7:$R$65536,IN_DTK!L$5,0),""),"")</f>
        <v>0</v>
      </c>
      <c r="M506" s="245">
        <f>IF(ISNA(VLOOKUP($A506,DSSV!$A$7:$R$65536,IN_DTK!M$5,0))=FALSE,IF(M$8&lt;&gt;0,VLOOKUP($A506,DSSV!$A$7:$R$65536,IN_DTK!M$5,0),""),"")</f>
        <v>0</v>
      </c>
      <c r="N506" s="245">
        <f>IF(ISNA(VLOOKUP($A506,DSSV!$A$7:$R$65536,IN_DTK!N$5,0))=FALSE,IF(N$8&lt;&gt;0,VLOOKUP($A506,DSSV!$A$7:$R$65536,IN_DTK!N$5,0),""),"")</f>
        <v>0</v>
      </c>
      <c r="O506" s="245">
        <f>IF(ISNA(VLOOKUP($A506,DSSV!$A$7:$R$65536,IN_DTK!O$5,0))=FALSE,IF(O$8&lt;&gt;0,VLOOKUP($A506,DSSV!$A$7:$R$65536,IN_DTK!O$5,0),""),"")</f>
        <v>0</v>
      </c>
      <c r="P506" s="245">
        <f>IF(ISNA(VLOOKUP($A506,DSSV!$A$7:$R$65536,IN_DTK!P$5,0))=FALSE,IF(P$8&lt;&gt;0,VLOOKUP($A506,DSSV!$A$7:$R$65536,IN_DTK!P$5,0),""),"")</f>
        <v>0</v>
      </c>
      <c r="Q506" s="246">
        <f>IF(ISNA(VLOOKUP($A506,DSSV!$A$7:$R$65536,IN_DTK!Q$5,0))=FALSE,VLOOKUP($A506,DSSV!$A$7:$R$65536,IN_DTK!Q$5,0),"")</f>
        <v>0</v>
      </c>
      <c r="R506" s="237" t="str">
        <f>IF(ISNA(VLOOKUP($A506,DSSV!$A$7:$R$65536,IN_DTK!R$5,0))=FALSE,VLOOKUP($A506,DSSV!$A$7:$R$65536,IN_DTK!R$5,0),"")</f>
        <v>Không</v>
      </c>
      <c r="S506" s="247" t="str">
        <f>IF(ISNA(VLOOKUP($A506,DSSV!$A$7:$R$65536,IN_DTK!S$5,0))=FALSE,VLOOKUP($A506,DSSV!$A$7:$R$65536,IN_DTK!S$5,0),"")</f>
        <v/>
      </c>
    </row>
    <row r="507" spans="1:19" s="213" customFormat="1" ht="20.25" customHeight="1">
      <c r="A507" s="211">
        <v>499</v>
      </c>
      <c r="B507" s="240">
        <f>--SUBTOTAL(2,C$6:C507)</f>
        <v>499</v>
      </c>
      <c r="C507" s="214">
        <f>IF(ISNA(VLOOKUP($A507,DSSV!$A$7:$R$65536,IN_DTK!C$5,0))=FALSE,VLOOKUP($A507,DSSV!$A$7:$R$65536,IN_DTK!C$5,0),"")</f>
        <v>0</v>
      </c>
      <c r="D507" s="243" t="str">
        <f>IF(ISNA(VLOOKUP($A507,DSSV!$A$7:$R$65536,IN_DTK!D$5,0))=FALSE,VLOOKUP($A507,DSSV!$A$7:$R$65536,IN_DTK!D$5,0),"")</f>
        <v/>
      </c>
      <c r="E507" s="244" t="str">
        <f>IF(ISNA(VLOOKUP($A507,DSSV!$A$7:$R$65536,IN_DTK!E$5,0))=FALSE,VLOOKUP($A507,DSSV!$A$7:$R$65536,IN_DTK!E$5,0),"")</f>
        <v/>
      </c>
      <c r="F507" s="249" t="str">
        <f>IF(ISNA(VLOOKUP($A507,DSSV!$A$7:$R$65536,IN_DTK!F$5,0))=FALSE,VLOOKUP($A507,DSSV!$A$7:$R$65536,IN_DTK!F$5,0),"")</f>
        <v/>
      </c>
      <c r="G507" s="249" t="str">
        <f>IF(ISNA(VLOOKUP($A507,DSSV!$A$7:$R$65536,IN_DTK!G$5,0))=FALSE,VLOOKUP($A507,DSSV!$A$7:$R$65536,IN_DTK!G$5,0),"")</f>
        <v/>
      </c>
      <c r="H507" s="245">
        <f>IF(ISNA(VLOOKUP($A507,DSSV!$A$7:$R$65536,IN_DTK!H$5,0))=FALSE,IF(H$8&lt;&gt;0,VLOOKUP($A507,DSSV!$A$7:$R$65536,IN_DTK!H$5,0),""),"")</f>
        <v>0</v>
      </c>
      <c r="I507" s="245">
        <f>IF(ISNA(VLOOKUP($A507,DSSV!$A$7:$R$65536,IN_DTK!I$5,0))=FALSE,IF(I$8&lt;&gt;0,VLOOKUP($A507,DSSV!$A$7:$R$65536,IN_DTK!I$5,0),""),"")</f>
        <v>0</v>
      </c>
      <c r="J507" s="245">
        <f>IF(ISNA(VLOOKUP($A507,DSSV!$A$7:$R$65536,IN_DTK!J$5,0))=FALSE,IF(J$8&lt;&gt;0,VLOOKUP($A507,DSSV!$A$7:$R$65536,IN_DTK!J$5,0),""),"")</f>
        <v>0</v>
      </c>
      <c r="K507" s="245">
        <f>IF(ISNA(VLOOKUP($A507,DSSV!$A$7:$R$65536,IN_DTK!K$5,0))=FALSE,IF(K$8&lt;&gt;0,VLOOKUP($A507,DSSV!$A$7:$R$65536,IN_DTK!K$5,0),""),"")</f>
        <v>0</v>
      </c>
      <c r="L507" s="245">
        <f>IF(ISNA(VLOOKUP($A507,DSSV!$A$7:$R$65536,IN_DTK!L$5,0))=FALSE,IF(L$8&lt;&gt;0,VLOOKUP($A507,DSSV!$A$7:$R$65536,IN_DTK!L$5,0),""),"")</f>
        <v>0</v>
      </c>
      <c r="M507" s="245">
        <f>IF(ISNA(VLOOKUP($A507,DSSV!$A$7:$R$65536,IN_DTK!M$5,0))=FALSE,IF(M$8&lt;&gt;0,VLOOKUP($A507,DSSV!$A$7:$R$65536,IN_DTK!M$5,0),""),"")</f>
        <v>0</v>
      </c>
      <c r="N507" s="245">
        <f>IF(ISNA(VLOOKUP($A507,DSSV!$A$7:$R$65536,IN_DTK!N$5,0))=FALSE,IF(N$8&lt;&gt;0,VLOOKUP($A507,DSSV!$A$7:$R$65536,IN_DTK!N$5,0),""),"")</f>
        <v>0</v>
      </c>
      <c r="O507" s="245">
        <f>IF(ISNA(VLOOKUP($A507,DSSV!$A$7:$R$65536,IN_DTK!O$5,0))=FALSE,IF(O$8&lt;&gt;0,VLOOKUP($A507,DSSV!$A$7:$R$65536,IN_DTK!O$5,0),""),"")</f>
        <v>0</v>
      </c>
      <c r="P507" s="245">
        <f>IF(ISNA(VLOOKUP($A507,DSSV!$A$7:$R$65536,IN_DTK!P$5,0))=FALSE,IF(P$8&lt;&gt;0,VLOOKUP($A507,DSSV!$A$7:$R$65536,IN_DTK!P$5,0),""),"")</f>
        <v>0</v>
      </c>
      <c r="Q507" s="246">
        <f>IF(ISNA(VLOOKUP($A507,DSSV!$A$7:$R$65536,IN_DTK!Q$5,0))=FALSE,VLOOKUP($A507,DSSV!$A$7:$R$65536,IN_DTK!Q$5,0),"")</f>
        <v>0</v>
      </c>
      <c r="R507" s="237" t="str">
        <f>IF(ISNA(VLOOKUP($A507,DSSV!$A$7:$R$65536,IN_DTK!R$5,0))=FALSE,VLOOKUP($A507,DSSV!$A$7:$R$65536,IN_DTK!R$5,0),"")</f>
        <v>Không</v>
      </c>
      <c r="S507" s="247" t="str">
        <f>IF(ISNA(VLOOKUP($A507,DSSV!$A$7:$R$65536,IN_DTK!S$5,0))=FALSE,VLOOKUP($A507,DSSV!$A$7:$R$65536,IN_DTK!S$5,0),"")</f>
        <v/>
      </c>
    </row>
    <row r="508" spans="1:19" s="213" customFormat="1" ht="20.25" customHeight="1">
      <c r="A508" s="211">
        <v>500</v>
      </c>
      <c r="B508" s="240">
        <f>--SUBTOTAL(2,C$6:C508)</f>
        <v>500</v>
      </c>
      <c r="C508" s="214">
        <f>IF(ISNA(VLOOKUP($A508,DSSV!$A$7:$R$65536,IN_DTK!C$5,0))=FALSE,VLOOKUP($A508,DSSV!$A$7:$R$65536,IN_DTK!C$5,0),"")</f>
        <v>0</v>
      </c>
      <c r="D508" s="243" t="str">
        <f>IF(ISNA(VLOOKUP($A508,DSSV!$A$7:$R$65536,IN_DTK!D$5,0))=FALSE,VLOOKUP($A508,DSSV!$A$7:$R$65536,IN_DTK!D$5,0),"")</f>
        <v/>
      </c>
      <c r="E508" s="244" t="str">
        <f>IF(ISNA(VLOOKUP($A508,DSSV!$A$7:$R$65536,IN_DTK!E$5,0))=FALSE,VLOOKUP($A508,DSSV!$A$7:$R$65536,IN_DTK!E$5,0),"")</f>
        <v/>
      </c>
      <c r="F508" s="249" t="str">
        <f>IF(ISNA(VLOOKUP($A508,DSSV!$A$7:$R$65536,IN_DTK!F$5,0))=FALSE,VLOOKUP($A508,DSSV!$A$7:$R$65536,IN_DTK!F$5,0),"")</f>
        <v/>
      </c>
      <c r="G508" s="249" t="str">
        <f>IF(ISNA(VLOOKUP($A508,DSSV!$A$7:$R$65536,IN_DTK!G$5,0))=FALSE,VLOOKUP($A508,DSSV!$A$7:$R$65536,IN_DTK!G$5,0),"")</f>
        <v/>
      </c>
      <c r="H508" s="245">
        <f>IF(ISNA(VLOOKUP($A508,DSSV!$A$7:$R$65536,IN_DTK!H$5,0))=FALSE,IF(H$8&lt;&gt;0,VLOOKUP($A508,DSSV!$A$7:$R$65536,IN_DTK!H$5,0),""),"")</f>
        <v>0</v>
      </c>
      <c r="I508" s="245">
        <f>IF(ISNA(VLOOKUP($A508,DSSV!$A$7:$R$65536,IN_DTK!I$5,0))=FALSE,IF(I$8&lt;&gt;0,VLOOKUP($A508,DSSV!$A$7:$R$65536,IN_DTK!I$5,0),""),"")</f>
        <v>0</v>
      </c>
      <c r="J508" s="245">
        <f>IF(ISNA(VLOOKUP($A508,DSSV!$A$7:$R$65536,IN_DTK!J$5,0))=FALSE,IF(J$8&lt;&gt;0,VLOOKUP($A508,DSSV!$A$7:$R$65536,IN_DTK!J$5,0),""),"")</f>
        <v>0</v>
      </c>
      <c r="K508" s="245">
        <f>IF(ISNA(VLOOKUP($A508,DSSV!$A$7:$R$65536,IN_DTK!K$5,0))=FALSE,IF(K$8&lt;&gt;0,VLOOKUP($A508,DSSV!$A$7:$R$65536,IN_DTK!K$5,0),""),"")</f>
        <v>0</v>
      </c>
      <c r="L508" s="245">
        <f>IF(ISNA(VLOOKUP($A508,DSSV!$A$7:$R$65536,IN_DTK!L$5,0))=FALSE,IF(L$8&lt;&gt;0,VLOOKUP($A508,DSSV!$A$7:$R$65536,IN_DTK!L$5,0),""),"")</f>
        <v>0</v>
      </c>
      <c r="M508" s="245">
        <f>IF(ISNA(VLOOKUP($A508,DSSV!$A$7:$R$65536,IN_DTK!M$5,0))=FALSE,IF(M$8&lt;&gt;0,VLOOKUP($A508,DSSV!$A$7:$R$65536,IN_DTK!M$5,0),""),"")</f>
        <v>0</v>
      </c>
      <c r="N508" s="245">
        <f>IF(ISNA(VLOOKUP($A508,DSSV!$A$7:$R$65536,IN_DTK!N$5,0))=FALSE,IF(N$8&lt;&gt;0,VLOOKUP($A508,DSSV!$A$7:$R$65536,IN_DTK!N$5,0),""),"")</f>
        <v>0</v>
      </c>
      <c r="O508" s="245">
        <f>IF(ISNA(VLOOKUP($A508,DSSV!$A$7:$R$65536,IN_DTK!O$5,0))=FALSE,IF(O$8&lt;&gt;0,VLOOKUP($A508,DSSV!$A$7:$R$65536,IN_DTK!O$5,0),""),"")</f>
        <v>0</v>
      </c>
      <c r="P508" s="245">
        <f>IF(ISNA(VLOOKUP($A508,DSSV!$A$7:$R$65536,IN_DTK!P$5,0))=FALSE,IF(P$8&lt;&gt;0,VLOOKUP($A508,DSSV!$A$7:$R$65536,IN_DTK!P$5,0),""),"")</f>
        <v>0</v>
      </c>
      <c r="Q508" s="246">
        <f>IF(ISNA(VLOOKUP($A508,DSSV!$A$7:$R$65536,IN_DTK!Q$5,0))=FALSE,VLOOKUP($A508,DSSV!$A$7:$R$65536,IN_DTK!Q$5,0),"")</f>
        <v>0</v>
      </c>
      <c r="R508" s="237" t="str">
        <f>IF(ISNA(VLOOKUP($A508,DSSV!$A$7:$R$65536,IN_DTK!R$5,0))=FALSE,VLOOKUP($A508,DSSV!$A$7:$R$65536,IN_DTK!R$5,0),"")</f>
        <v>Không</v>
      </c>
      <c r="S508" s="247" t="str">
        <f>IF(ISNA(VLOOKUP($A508,DSSV!$A$7:$R$65536,IN_DTK!S$5,0))=FALSE,VLOOKUP($A508,DSSV!$A$7:$R$65536,IN_DTK!S$5,0),"")</f>
        <v/>
      </c>
    </row>
    <row r="509" spans="1:19" s="213" customFormat="1" ht="20.25" customHeight="1">
      <c r="A509" s="211">
        <v>501</v>
      </c>
      <c r="B509" s="240">
        <f>--SUBTOTAL(2,C$6:C509)</f>
        <v>501</v>
      </c>
      <c r="C509" s="214">
        <f>IF(ISNA(VLOOKUP($A509,DSSV!$A$7:$R$65536,IN_DTK!C$5,0))=FALSE,VLOOKUP($A509,DSSV!$A$7:$R$65536,IN_DTK!C$5,0),"")</f>
        <v>0</v>
      </c>
      <c r="D509" s="243" t="str">
        <f>IF(ISNA(VLOOKUP($A509,DSSV!$A$7:$R$65536,IN_DTK!D$5,0))=FALSE,VLOOKUP($A509,DSSV!$A$7:$R$65536,IN_DTK!D$5,0),"")</f>
        <v/>
      </c>
      <c r="E509" s="244" t="str">
        <f>IF(ISNA(VLOOKUP($A509,DSSV!$A$7:$R$65536,IN_DTK!E$5,0))=FALSE,VLOOKUP($A509,DSSV!$A$7:$R$65536,IN_DTK!E$5,0),"")</f>
        <v/>
      </c>
      <c r="F509" s="249" t="str">
        <f>IF(ISNA(VLOOKUP($A509,DSSV!$A$7:$R$65536,IN_DTK!F$5,0))=FALSE,VLOOKUP($A509,DSSV!$A$7:$R$65536,IN_DTK!F$5,0),"")</f>
        <v/>
      </c>
      <c r="G509" s="249" t="str">
        <f>IF(ISNA(VLOOKUP($A509,DSSV!$A$7:$R$65536,IN_DTK!G$5,0))=FALSE,VLOOKUP($A509,DSSV!$A$7:$R$65536,IN_DTK!G$5,0),"")</f>
        <v/>
      </c>
      <c r="H509" s="245">
        <f>IF(ISNA(VLOOKUP($A509,DSSV!$A$7:$R$65536,IN_DTK!H$5,0))=FALSE,IF(H$8&lt;&gt;0,VLOOKUP($A509,DSSV!$A$7:$R$65536,IN_DTK!H$5,0),""),"")</f>
        <v>0</v>
      </c>
      <c r="I509" s="245">
        <f>IF(ISNA(VLOOKUP($A509,DSSV!$A$7:$R$65536,IN_DTK!I$5,0))=FALSE,IF(I$8&lt;&gt;0,VLOOKUP($A509,DSSV!$A$7:$R$65536,IN_DTK!I$5,0),""),"")</f>
        <v>0</v>
      </c>
      <c r="J509" s="245">
        <f>IF(ISNA(VLOOKUP($A509,DSSV!$A$7:$R$65536,IN_DTK!J$5,0))=FALSE,IF(J$8&lt;&gt;0,VLOOKUP($A509,DSSV!$A$7:$R$65536,IN_DTK!J$5,0),""),"")</f>
        <v>0</v>
      </c>
      <c r="K509" s="245">
        <f>IF(ISNA(VLOOKUP($A509,DSSV!$A$7:$R$65536,IN_DTK!K$5,0))=FALSE,IF(K$8&lt;&gt;0,VLOOKUP($A509,DSSV!$A$7:$R$65536,IN_DTK!K$5,0),""),"")</f>
        <v>0</v>
      </c>
      <c r="L509" s="245">
        <f>IF(ISNA(VLOOKUP($A509,DSSV!$A$7:$R$65536,IN_DTK!L$5,0))=FALSE,IF(L$8&lt;&gt;0,VLOOKUP($A509,DSSV!$A$7:$R$65536,IN_DTK!L$5,0),""),"")</f>
        <v>0</v>
      </c>
      <c r="M509" s="245">
        <f>IF(ISNA(VLOOKUP($A509,DSSV!$A$7:$R$65536,IN_DTK!M$5,0))=FALSE,IF(M$8&lt;&gt;0,VLOOKUP($A509,DSSV!$A$7:$R$65536,IN_DTK!M$5,0),""),"")</f>
        <v>0</v>
      </c>
      <c r="N509" s="245">
        <f>IF(ISNA(VLOOKUP($A509,DSSV!$A$7:$R$65536,IN_DTK!N$5,0))=FALSE,IF(N$8&lt;&gt;0,VLOOKUP($A509,DSSV!$A$7:$R$65536,IN_DTK!N$5,0),""),"")</f>
        <v>0</v>
      </c>
      <c r="O509" s="245">
        <f>IF(ISNA(VLOOKUP($A509,DSSV!$A$7:$R$65536,IN_DTK!O$5,0))=FALSE,IF(O$8&lt;&gt;0,VLOOKUP($A509,DSSV!$A$7:$R$65536,IN_DTK!O$5,0),""),"")</f>
        <v>0</v>
      </c>
      <c r="P509" s="245">
        <f>IF(ISNA(VLOOKUP($A509,DSSV!$A$7:$R$65536,IN_DTK!P$5,0))=FALSE,IF(P$8&lt;&gt;0,VLOOKUP($A509,DSSV!$A$7:$R$65536,IN_DTK!P$5,0),""),"")</f>
        <v>0</v>
      </c>
      <c r="Q509" s="246">
        <f>IF(ISNA(VLOOKUP($A509,DSSV!$A$7:$R$65536,IN_DTK!Q$5,0))=FALSE,VLOOKUP($A509,DSSV!$A$7:$R$65536,IN_DTK!Q$5,0),"")</f>
        <v>0</v>
      </c>
      <c r="R509" s="237" t="str">
        <f>IF(ISNA(VLOOKUP($A509,DSSV!$A$7:$R$65536,IN_DTK!R$5,0))=FALSE,VLOOKUP($A509,DSSV!$A$7:$R$65536,IN_DTK!R$5,0),"")</f>
        <v>Không</v>
      </c>
      <c r="S509" s="247" t="str">
        <f>IF(ISNA(VLOOKUP($A509,DSSV!$A$7:$R$65536,IN_DTK!S$5,0))=FALSE,VLOOKUP($A509,DSSV!$A$7:$R$65536,IN_DTK!S$5,0),"")</f>
        <v/>
      </c>
    </row>
    <row r="510" spans="1:19" s="213" customFormat="1" ht="20.25" customHeight="1">
      <c r="A510" s="211">
        <v>502</v>
      </c>
      <c r="B510" s="240">
        <f>--SUBTOTAL(2,C$6:C510)</f>
        <v>502</v>
      </c>
      <c r="C510" s="214">
        <f>IF(ISNA(VLOOKUP($A510,DSSV!$A$7:$R$65536,IN_DTK!C$5,0))=FALSE,VLOOKUP($A510,DSSV!$A$7:$R$65536,IN_DTK!C$5,0),"")</f>
        <v>0</v>
      </c>
      <c r="D510" s="243" t="str">
        <f>IF(ISNA(VLOOKUP($A510,DSSV!$A$7:$R$65536,IN_DTK!D$5,0))=FALSE,VLOOKUP($A510,DSSV!$A$7:$R$65536,IN_DTK!D$5,0),"")</f>
        <v/>
      </c>
      <c r="E510" s="244" t="str">
        <f>IF(ISNA(VLOOKUP($A510,DSSV!$A$7:$R$65536,IN_DTK!E$5,0))=FALSE,VLOOKUP($A510,DSSV!$A$7:$R$65536,IN_DTK!E$5,0),"")</f>
        <v/>
      </c>
      <c r="F510" s="249" t="str">
        <f>IF(ISNA(VLOOKUP($A510,DSSV!$A$7:$R$65536,IN_DTK!F$5,0))=FALSE,VLOOKUP($A510,DSSV!$A$7:$R$65536,IN_DTK!F$5,0),"")</f>
        <v/>
      </c>
      <c r="G510" s="249" t="str">
        <f>IF(ISNA(VLOOKUP($A510,DSSV!$A$7:$R$65536,IN_DTK!G$5,0))=FALSE,VLOOKUP($A510,DSSV!$A$7:$R$65536,IN_DTK!G$5,0),"")</f>
        <v/>
      </c>
      <c r="H510" s="245">
        <f>IF(ISNA(VLOOKUP($A510,DSSV!$A$7:$R$65536,IN_DTK!H$5,0))=FALSE,IF(H$8&lt;&gt;0,VLOOKUP($A510,DSSV!$A$7:$R$65536,IN_DTK!H$5,0),""),"")</f>
        <v>0</v>
      </c>
      <c r="I510" s="245">
        <f>IF(ISNA(VLOOKUP($A510,DSSV!$A$7:$R$65536,IN_DTK!I$5,0))=FALSE,IF(I$8&lt;&gt;0,VLOOKUP($A510,DSSV!$A$7:$R$65536,IN_DTK!I$5,0),""),"")</f>
        <v>0</v>
      </c>
      <c r="J510" s="245">
        <f>IF(ISNA(VLOOKUP($A510,DSSV!$A$7:$R$65536,IN_DTK!J$5,0))=FALSE,IF(J$8&lt;&gt;0,VLOOKUP($A510,DSSV!$A$7:$R$65536,IN_DTK!J$5,0),""),"")</f>
        <v>0</v>
      </c>
      <c r="K510" s="245">
        <f>IF(ISNA(VLOOKUP($A510,DSSV!$A$7:$R$65536,IN_DTK!K$5,0))=FALSE,IF(K$8&lt;&gt;0,VLOOKUP($A510,DSSV!$A$7:$R$65536,IN_DTK!K$5,0),""),"")</f>
        <v>0</v>
      </c>
      <c r="L510" s="245">
        <f>IF(ISNA(VLOOKUP($A510,DSSV!$A$7:$R$65536,IN_DTK!L$5,0))=FALSE,IF(L$8&lt;&gt;0,VLOOKUP($A510,DSSV!$A$7:$R$65536,IN_DTK!L$5,0),""),"")</f>
        <v>0</v>
      </c>
      <c r="M510" s="245">
        <f>IF(ISNA(VLOOKUP($A510,DSSV!$A$7:$R$65536,IN_DTK!M$5,0))=FALSE,IF(M$8&lt;&gt;0,VLOOKUP($A510,DSSV!$A$7:$R$65536,IN_DTK!M$5,0),""),"")</f>
        <v>0</v>
      </c>
      <c r="N510" s="245">
        <f>IF(ISNA(VLOOKUP($A510,DSSV!$A$7:$R$65536,IN_DTK!N$5,0))=FALSE,IF(N$8&lt;&gt;0,VLOOKUP($A510,DSSV!$A$7:$R$65536,IN_DTK!N$5,0),""),"")</f>
        <v>0</v>
      </c>
      <c r="O510" s="245">
        <f>IF(ISNA(VLOOKUP($A510,DSSV!$A$7:$R$65536,IN_DTK!O$5,0))=FALSE,IF(O$8&lt;&gt;0,VLOOKUP($A510,DSSV!$A$7:$R$65536,IN_DTK!O$5,0),""),"")</f>
        <v>0</v>
      </c>
      <c r="P510" s="245">
        <f>IF(ISNA(VLOOKUP($A510,DSSV!$A$7:$R$65536,IN_DTK!P$5,0))=FALSE,IF(P$8&lt;&gt;0,VLOOKUP($A510,DSSV!$A$7:$R$65536,IN_DTK!P$5,0),""),"")</f>
        <v>0</v>
      </c>
      <c r="Q510" s="246">
        <f>IF(ISNA(VLOOKUP($A510,DSSV!$A$7:$R$65536,IN_DTK!Q$5,0))=FALSE,VLOOKUP($A510,DSSV!$A$7:$R$65536,IN_DTK!Q$5,0),"")</f>
        <v>0</v>
      </c>
      <c r="R510" s="237" t="str">
        <f>IF(ISNA(VLOOKUP($A510,DSSV!$A$7:$R$65536,IN_DTK!R$5,0))=FALSE,VLOOKUP($A510,DSSV!$A$7:$R$65536,IN_DTK!R$5,0),"")</f>
        <v>Không</v>
      </c>
      <c r="S510" s="247" t="str">
        <f>IF(ISNA(VLOOKUP($A510,DSSV!$A$7:$R$65536,IN_DTK!S$5,0))=FALSE,VLOOKUP($A510,DSSV!$A$7:$R$65536,IN_DTK!S$5,0),"")</f>
        <v/>
      </c>
    </row>
    <row r="511" spans="1:19" s="213" customFormat="1" ht="20.25" customHeight="1">
      <c r="A511" s="211">
        <v>503</v>
      </c>
      <c r="B511" s="240">
        <f>--SUBTOTAL(2,C$6:C511)</f>
        <v>503</v>
      </c>
      <c r="C511" s="214">
        <f>IF(ISNA(VLOOKUP($A511,DSSV!$A$7:$R$65536,IN_DTK!C$5,0))=FALSE,VLOOKUP($A511,DSSV!$A$7:$R$65536,IN_DTK!C$5,0),"")</f>
        <v>0</v>
      </c>
      <c r="D511" s="243" t="str">
        <f>IF(ISNA(VLOOKUP($A511,DSSV!$A$7:$R$65536,IN_DTK!D$5,0))=FALSE,VLOOKUP($A511,DSSV!$A$7:$R$65536,IN_DTK!D$5,0),"")</f>
        <v/>
      </c>
      <c r="E511" s="244" t="str">
        <f>IF(ISNA(VLOOKUP($A511,DSSV!$A$7:$R$65536,IN_DTK!E$5,0))=FALSE,VLOOKUP($A511,DSSV!$A$7:$R$65536,IN_DTK!E$5,0),"")</f>
        <v/>
      </c>
      <c r="F511" s="249" t="str">
        <f>IF(ISNA(VLOOKUP($A511,DSSV!$A$7:$R$65536,IN_DTK!F$5,0))=FALSE,VLOOKUP($A511,DSSV!$A$7:$R$65536,IN_DTK!F$5,0),"")</f>
        <v/>
      </c>
      <c r="G511" s="249" t="str">
        <f>IF(ISNA(VLOOKUP($A511,DSSV!$A$7:$R$65536,IN_DTK!G$5,0))=FALSE,VLOOKUP($A511,DSSV!$A$7:$R$65536,IN_DTK!G$5,0),"")</f>
        <v/>
      </c>
      <c r="H511" s="245">
        <f>IF(ISNA(VLOOKUP($A511,DSSV!$A$7:$R$65536,IN_DTK!H$5,0))=FALSE,IF(H$8&lt;&gt;0,VLOOKUP($A511,DSSV!$A$7:$R$65536,IN_DTK!H$5,0),""),"")</f>
        <v>0</v>
      </c>
      <c r="I511" s="245">
        <f>IF(ISNA(VLOOKUP($A511,DSSV!$A$7:$R$65536,IN_DTK!I$5,0))=FALSE,IF(I$8&lt;&gt;0,VLOOKUP($A511,DSSV!$A$7:$R$65536,IN_DTK!I$5,0),""),"")</f>
        <v>0</v>
      </c>
      <c r="J511" s="245">
        <f>IF(ISNA(VLOOKUP($A511,DSSV!$A$7:$R$65536,IN_DTK!J$5,0))=FALSE,IF(J$8&lt;&gt;0,VLOOKUP($A511,DSSV!$A$7:$R$65536,IN_DTK!J$5,0),""),"")</f>
        <v>0</v>
      </c>
      <c r="K511" s="245">
        <f>IF(ISNA(VLOOKUP($A511,DSSV!$A$7:$R$65536,IN_DTK!K$5,0))=FALSE,IF(K$8&lt;&gt;0,VLOOKUP($A511,DSSV!$A$7:$R$65536,IN_DTK!K$5,0),""),"")</f>
        <v>0</v>
      </c>
      <c r="L511" s="245">
        <f>IF(ISNA(VLOOKUP($A511,DSSV!$A$7:$R$65536,IN_DTK!L$5,0))=FALSE,IF(L$8&lt;&gt;0,VLOOKUP($A511,DSSV!$A$7:$R$65536,IN_DTK!L$5,0),""),"")</f>
        <v>0</v>
      </c>
      <c r="M511" s="245">
        <f>IF(ISNA(VLOOKUP($A511,DSSV!$A$7:$R$65536,IN_DTK!M$5,0))=FALSE,IF(M$8&lt;&gt;0,VLOOKUP($A511,DSSV!$A$7:$R$65536,IN_DTK!M$5,0),""),"")</f>
        <v>0</v>
      </c>
      <c r="N511" s="245">
        <f>IF(ISNA(VLOOKUP($A511,DSSV!$A$7:$R$65536,IN_DTK!N$5,0))=FALSE,IF(N$8&lt;&gt;0,VLOOKUP($A511,DSSV!$A$7:$R$65536,IN_DTK!N$5,0),""),"")</f>
        <v>0</v>
      </c>
      <c r="O511" s="245">
        <f>IF(ISNA(VLOOKUP($A511,DSSV!$A$7:$R$65536,IN_DTK!O$5,0))=FALSE,IF(O$8&lt;&gt;0,VLOOKUP($A511,DSSV!$A$7:$R$65536,IN_DTK!O$5,0),""),"")</f>
        <v>0</v>
      </c>
      <c r="P511" s="245">
        <f>IF(ISNA(VLOOKUP($A511,DSSV!$A$7:$R$65536,IN_DTK!P$5,0))=FALSE,IF(P$8&lt;&gt;0,VLOOKUP($A511,DSSV!$A$7:$R$65536,IN_DTK!P$5,0),""),"")</f>
        <v>0</v>
      </c>
      <c r="Q511" s="246">
        <f>IF(ISNA(VLOOKUP($A511,DSSV!$A$7:$R$65536,IN_DTK!Q$5,0))=FALSE,VLOOKUP($A511,DSSV!$A$7:$R$65536,IN_DTK!Q$5,0),"")</f>
        <v>0</v>
      </c>
      <c r="R511" s="237" t="str">
        <f>IF(ISNA(VLOOKUP($A511,DSSV!$A$7:$R$65536,IN_DTK!R$5,0))=FALSE,VLOOKUP($A511,DSSV!$A$7:$R$65536,IN_DTK!R$5,0),"")</f>
        <v>Không</v>
      </c>
      <c r="S511" s="247" t="str">
        <f>IF(ISNA(VLOOKUP($A511,DSSV!$A$7:$R$65536,IN_DTK!S$5,0))=FALSE,VLOOKUP($A511,DSSV!$A$7:$R$65536,IN_DTK!S$5,0),"")</f>
        <v/>
      </c>
    </row>
    <row r="512" spans="1:19" s="213" customFormat="1" ht="20.25" customHeight="1">
      <c r="A512" s="211">
        <v>504</v>
      </c>
      <c r="B512" s="240">
        <f>--SUBTOTAL(2,C$6:C512)</f>
        <v>504</v>
      </c>
      <c r="C512" s="214">
        <f>IF(ISNA(VLOOKUP($A512,DSSV!$A$7:$R$65536,IN_DTK!C$5,0))=FALSE,VLOOKUP($A512,DSSV!$A$7:$R$65536,IN_DTK!C$5,0),"")</f>
        <v>0</v>
      </c>
      <c r="D512" s="243" t="str">
        <f>IF(ISNA(VLOOKUP($A512,DSSV!$A$7:$R$65536,IN_DTK!D$5,0))=FALSE,VLOOKUP($A512,DSSV!$A$7:$R$65536,IN_DTK!D$5,0),"")</f>
        <v/>
      </c>
      <c r="E512" s="244" t="str">
        <f>IF(ISNA(VLOOKUP($A512,DSSV!$A$7:$R$65536,IN_DTK!E$5,0))=FALSE,VLOOKUP($A512,DSSV!$A$7:$R$65536,IN_DTK!E$5,0),"")</f>
        <v/>
      </c>
      <c r="F512" s="249" t="str">
        <f>IF(ISNA(VLOOKUP($A512,DSSV!$A$7:$R$65536,IN_DTK!F$5,0))=FALSE,VLOOKUP($A512,DSSV!$A$7:$R$65536,IN_DTK!F$5,0),"")</f>
        <v/>
      </c>
      <c r="G512" s="249" t="str">
        <f>IF(ISNA(VLOOKUP($A512,DSSV!$A$7:$R$65536,IN_DTK!G$5,0))=FALSE,VLOOKUP($A512,DSSV!$A$7:$R$65536,IN_DTK!G$5,0),"")</f>
        <v/>
      </c>
      <c r="H512" s="245">
        <f>IF(ISNA(VLOOKUP($A512,DSSV!$A$7:$R$65536,IN_DTK!H$5,0))=FALSE,IF(H$8&lt;&gt;0,VLOOKUP($A512,DSSV!$A$7:$R$65536,IN_DTK!H$5,0),""),"")</f>
        <v>0</v>
      </c>
      <c r="I512" s="245">
        <f>IF(ISNA(VLOOKUP($A512,DSSV!$A$7:$R$65536,IN_DTK!I$5,0))=FALSE,IF(I$8&lt;&gt;0,VLOOKUP($A512,DSSV!$A$7:$R$65536,IN_DTK!I$5,0),""),"")</f>
        <v>0</v>
      </c>
      <c r="J512" s="245">
        <f>IF(ISNA(VLOOKUP($A512,DSSV!$A$7:$R$65536,IN_DTK!J$5,0))=FALSE,IF(J$8&lt;&gt;0,VLOOKUP($A512,DSSV!$A$7:$R$65536,IN_DTK!J$5,0),""),"")</f>
        <v>0</v>
      </c>
      <c r="K512" s="245">
        <f>IF(ISNA(VLOOKUP($A512,DSSV!$A$7:$R$65536,IN_DTK!K$5,0))=FALSE,IF(K$8&lt;&gt;0,VLOOKUP($A512,DSSV!$A$7:$R$65536,IN_DTK!K$5,0),""),"")</f>
        <v>0</v>
      </c>
      <c r="L512" s="245">
        <f>IF(ISNA(VLOOKUP($A512,DSSV!$A$7:$R$65536,IN_DTK!L$5,0))=FALSE,IF(L$8&lt;&gt;0,VLOOKUP($A512,DSSV!$A$7:$R$65536,IN_DTK!L$5,0),""),"")</f>
        <v>0</v>
      </c>
      <c r="M512" s="245">
        <f>IF(ISNA(VLOOKUP($A512,DSSV!$A$7:$R$65536,IN_DTK!M$5,0))=FALSE,IF(M$8&lt;&gt;0,VLOOKUP($A512,DSSV!$A$7:$R$65536,IN_DTK!M$5,0),""),"")</f>
        <v>0</v>
      </c>
      <c r="N512" s="245">
        <f>IF(ISNA(VLOOKUP($A512,DSSV!$A$7:$R$65536,IN_DTK!N$5,0))=FALSE,IF(N$8&lt;&gt;0,VLOOKUP($A512,DSSV!$A$7:$R$65536,IN_DTK!N$5,0),""),"")</f>
        <v>0</v>
      </c>
      <c r="O512" s="245">
        <f>IF(ISNA(VLOOKUP($A512,DSSV!$A$7:$R$65536,IN_DTK!O$5,0))=FALSE,IF(O$8&lt;&gt;0,VLOOKUP($A512,DSSV!$A$7:$R$65536,IN_DTK!O$5,0),""),"")</f>
        <v>0</v>
      </c>
      <c r="P512" s="245">
        <f>IF(ISNA(VLOOKUP($A512,DSSV!$A$7:$R$65536,IN_DTK!P$5,0))=FALSE,IF(P$8&lt;&gt;0,VLOOKUP($A512,DSSV!$A$7:$R$65536,IN_DTK!P$5,0),""),"")</f>
        <v>0</v>
      </c>
      <c r="Q512" s="246">
        <f>IF(ISNA(VLOOKUP($A512,DSSV!$A$7:$R$65536,IN_DTK!Q$5,0))=FALSE,VLOOKUP($A512,DSSV!$A$7:$R$65536,IN_DTK!Q$5,0),"")</f>
        <v>0</v>
      </c>
      <c r="R512" s="237" t="str">
        <f>IF(ISNA(VLOOKUP($A512,DSSV!$A$7:$R$65536,IN_DTK!R$5,0))=FALSE,VLOOKUP($A512,DSSV!$A$7:$R$65536,IN_DTK!R$5,0),"")</f>
        <v>Không</v>
      </c>
      <c r="S512" s="247" t="str">
        <f>IF(ISNA(VLOOKUP($A512,DSSV!$A$7:$R$65536,IN_DTK!S$5,0))=FALSE,VLOOKUP($A512,DSSV!$A$7:$R$65536,IN_DTK!S$5,0),"")</f>
        <v/>
      </c>
    </row>
    <row r="513" spans="1:19" s="213" customFormat="1" ht="20.25" customHeight="1">
      <c r="A513" s="211">
        <v>505</v>
      </c>
      <c r="B513" s="240">
        <f>--SUBTOTAL(2,C$6:C513)</f>
        <v>505</v>
      </c>
      <c r="C513" s="214">
        <f>IF(ISNA(VLOOKUP($A513,DSSV!$A$7:$R$65536,IN_DTK!C$5,0))=FALSE,VLOOKUP($A513,DSSV!$A$7:$R$65536,IN_DTK!C$5,0),"")</f>
        <v>0</v>
      </c>
      <c r="D513" s="243" t="str">
        <f>IF(ISNA(VLOOKUP($A513,DSSV!$A$7:$R$65536,IN_DTK!D$5,0))=FALSE,VLOOKUP($A513,DSSV!$A$7:$R$65536,IN_DTK!D$5,0),"")</f>
        <v/>
      </c>
      <c r="E513" s="244" t="str">
        <f>IF(ISNA(VLOOKUP($A513,DSSV!$A$7:$R$65536,IN_DTK!E$5,0))=FALSE,VLOOKUP($A513,DSSV!$A$7:$R$65536,IN_DTK!E$5,0),"")</f>
        <v/>
      </c>
      <c r="F513" s="249" t="str">
        <f>IF(ISNA(VLOOKUP($A513,DSSV!$A$7:$R$65536,IN_DTK!F$5,0))=FALSE,VLOOKUP($A513,DSSV!$A$7:$R$65536,IN_DTK!F$5,0),"")</f>
        <v/>
      </c>
      <c r="G513" s="249" t="str">
        <f>IF(ISNA(VLOOKUP($A513,DSSV!$A$7:$R$65536,IN_DTK!G$5,0))=FALSE,VLOOKUP($A513,DSSV!$A$7:$R$65536,IN_DTK!G$5,0),"")</f>
        <v/>
      </c>
      <c r="H513" s="245">
        <f>IF(ISNA(VLOOKUP($A513,DSSV!$A$7:$R$65536,IN_DTK!H$5,0))=FALSE,IF(H$8&lt;&gt;0,VLOOKUP($A513,DSSV!$A$7:$R$65536,IN_DTK!H$5,0),""),"")</f>
        <v>0</v>
      </c>
      <c r="I513" s="245">
        <f>IF(ISNA(VLOOKUP($A513,DSSV!$A$7:$R$65536,IN_DTK!I$5,0))=FALSE,IF(I$8&lt;&gt;0,VLOOKUP($A513,DSSV!$A$7:$R$65536,IN_DTK!I$5,0),""),"")</f>
        <v>0</v>
      </c>
      <c r="J513" s="245">
        <f>IF(ISNA(VLOOKUP($A513,DSSV!$A$7:$R$65536,IN_DTK!J$5,0))=FALSE,IF(J$8&lt;&gt;0,VLOOKUP($A513,DSSV!$A$7:$R$65536,IN_DTK!J$5,0),""),"")</f>
        <v>0</v>
      </c>
      <c r="K513" s="245">
        <f>IF(ISNA(VLOOKUP($A513,DSSV!$A$7:$R$65536,IN_DTK!K$5,0))=FALSE,IF(K$8&lt;&gt;0,VLOOKUP($A513,DSSV!$A$7:$R$65536,IN_DTK!K$5,0),""),"")</f>
        <v>0</v>
      </c>
      <c r="L513" s="245">
        <f>IF(ISNA(VLOOKUP($A513,DSSV!$A$7:$R$65536,IN_DTK!L$5,0))=FALSE,IF(L$8&lt;&gt;0,VLOOKUP($A513,DSSV!$A$7:$R$65536,IN_DTK!L$5,0),""),"")</f>
        <v>0</v>
      </c>
      <c r="M513" s="245">
        <f>IF(ISNA(VLOOKUP($A513,DSSV!$A$7:$R$65536,IN_DTK!M$5,0))=FALSE,IF(M$8&lt;&gt;0,VLOOKUP($A513,DSSV!$A$7:$R$65536,IN_DTK!M$5,0),""),"")</f>
        <v>0</v>
      </c>
      <c r="N513" s="245">
        <f>IF(ISNA(VLOOKUP($A513,DSSV!$A$7:$R$65536,IN_DTK!N$5,0))=FALSE,IF(N$8&lt;&gt;0,VLOOKUP($A513,DSSV!$A$7:$R$65536,IN_DTK!N$5,0),""),"")</f>
        <v>0</v>
      </c>
      <c r="O513" s="245">
        <f>IF(ISNA(VLOOKUP($A513,DSSV!$A$7:$R$65536,IN_DTK!O$5,0))=FALSE,IF(O$8&lt;&gt;0,VLOOKUP($A513,DSSV!$A$7:$R$65536,IN_DTK!O$5,0),""),"")</f>
        <v>0</v>
      </c>
      <c r="P513" s="245">
        <f>IF(ISNA(VLOOKUP($A513,DSSV!$A$7:$R$65536,IN_DTK!P$5,0))=FALSE,IF(P$8&lt;&gt;0,VLOOKUP($A513,DSSV!$A$7:$R$65536,IN_DTK!P$5,0),""),"")</f>
        <v>0</v>
      </c>
      <c r="Q513" s="246">
        <f>IF(ISNA(VLOOKUP($A513,DSSV!$A$7:$R$65536,IN_DTK!Q$5,0))=FALSE,VLOOKUP($A513,DSSV!$A$7:$R$65536,IN_DTK!Q$5,0),"")</f>
        <v>0</v>
      </c>
      <c r="R513" s="237" t="str">
        <f>IF(ISNA(VLOOKUP($A513,DSSV!$A$7:$R$65536,IN_DTK!R$5,0))=FALSE,VLOOKUP($A513,DSSV!$A$7:$R$65536,IN_DTK!R$5,0),"")</f>
        <v>Không</v>
      </c>
      <c r="S513" s="247" t="str">
        <f>IF(ISNA(VLOOKUP($A513,DSSV!$A$7:$R$65536,IN_DTK!S$5,0))=FALSE,VLOOKUP($A513,DSSV!$A$7:$R$65536,IN_DTK!S$5,0),"")</f>
        <v/>
      </c>
    </row>
    <row r="514" spans="1:19" s="213" customFormat="1" ht="20.25" customHeight="1">
      <c r="A514" s="211">
        <v>506</v>
      </c>
      <c r="B514" s="240">
        <f>--SUBTOTAL(2,C$6:C514)</f>
        <v>506</v>
      </c>
      <c r="C514" s="214">
        <f>IF(ISNA(VLOOKUP($A514,DSSV!$A$7:$R$65536,IN_DTK!C$5,0))=FALSE,VLOOKUP($A514,DSSV!$A$7:$R$65536,IN_DTK!C$5,0),"")</f>
        <v>0</v>
      </c>
      <c r="D514" s="243" t="str">
        <f>IF(ISNA(VLOOKUP($A514,DSSV!$A$7:$R$65536,IN_DTK!D$5,0))=FALSE,VLOOKUP($A514,DSSV!$A$7:$R$65536,IN_DTK!D$5,0),"")</f>
        <v/>
      </c>
      <c r="E514" s="244" t="str">
        <f>IF(ISNA(VLOOKUP($A514,DSSV!$A$7:$R$65536,IN_DTK!E$5,0))=FALSE,VLOOKUP($A514,DSSV!$A$7:$R$65536,IN_DTK!E$5,0),"")</f>
        <v/>
      </c>
      <c r="F514" s="249" t="str">
        <f>IF(ISNA(VLOOKUP($A514,DSSV!$A$7:$R$65536,IN_DTK!F$5,0))=FALSE,VLOOKUP($A514,DSSV!$A$7:$R$65536,IN_DTK!F$5,0),"")</f>
        <v/>
      </c>
      <c r="G514" s="249" t="str">
        <f>IF(ISNA(VLOOKUP($A514,DSSV!$A$7:$R$65536,IN_DTK!G$5,0))=FALSE,VLOOKUP($A514,DSSV!$A$7:$R$65536,IN_DTK!G$5,0),"")</f>
        <v/>
      </c>
      <c r="H514" s="245">
        <f>IF(ISNA(VLOOKUP($A514,DSSV!$A$7:$R$65536,IN_DTK!H$5,0))=FALSE,IF(H$8&lt;&gt;0,VLOOKUP($A514,DSSV!$A$7:$R$65536,IN_DTK!H$5,0),""),"")</f>
        <v>0</v>
      </c>
      <c r="I514" s="245">
        <f>IF(ISNA(VLOOKUP($A514,DSSV!$A$7:$R$65536,IN_DTK!I$5,0))=FALSE,IF(I$8&lt;&gt;0,VLOOKUP($A514,DSSV!$A$7:$R$65536,IN_DTK!I$5,0),""),"")</f>
        <v>0</v>
      </c>
      <c r="J514" s="245">
        <f>IF(ISNA(VLOOKUP($A514,DSSV!$A$7:$R$65536,IN_DTK!J$5,0))=FALSE,IF(J$8&lt;&gt;0,VLOOKUP($A514,DSSV!$A$7:$R$65536,IN_DTK!J$5,0),""),"")</f>
        <v>0</v>
      </c>
      <c r="K514" s="245">
        <f>IF(ISNA(VLOOKUP($A514,DSSV!$A$7:$R$65536,IN_DTK!K$5,0))=FALSE,IF(K$8&lt;&gt;0,VLOOKUP($A514,DSSV!$A$7:$R$65536,IN_DTK!K$5,0),""),"")</f>
        <v>0</v>
      </c>
      <c r="L514" s="245">
        <f>IF(ISNA(VLOOKUP($A514,DSSV!$A$7:$R$65536,IN_DTK!L$5,0))=FALSE,IF(L$8&lt;&gt;0,VLOOKUP($A514,DSSV!$A$7:$R$65536,IN_DTK!L$5,0),""),"")</f>
        <v>0</v>
      </c>
      <c r="M514" s="245">
        <f>IF(ISNA(VLOOKUP($A514,DSSV!$A$7:$R$65536,IN_DTK!M$5,0))=FALSE,IF(M$8&lt;&gt;0,VLOOKUP($A514,DSSV!$A$7:$R$65536,IN_DTK!M$5,0),""),"")</f>
        <v>0</v>
      </c>
      <c r="N514" s="245">
        <f>IF(ISNA(VLOOKUP($A514,DSSV!$A$7:$R$65536,IN_DTK!N$5,0))=FALSE,IF(N$8&lt;&gt;0,VLOOKUP($A514,DSSV!$A$7:$R$65536,IN_DTK!N$5,0),""),"")</f>
        <v>0</v>
      </c>
      <c r="O514" s="245">
        <f>IF(ISNA(VLOOKUP($A514,DSSV!$A$7:$R$65536,IN_DTK!O$5,0))=FALSE,IF(O$8&lt;&gt;0,VLOOKUP($A514,DSSV!$A$7:$R$65536,IN_DTK!O$5,0),""),"")</f>
        <v>0</v>
      </c>
      <c r="P514" s="245">
        <f>IF(ISNA(VLOOKUP($A514,DSSV!$A$7:$R$65536,IN_DTK!P$5,0))=FALSE,IF(P$8&lt;&gt;0,VLOOKUP($A514,DSSV!$A$7:$R$65536,IN_DTK!P$5,0),""),"")</f>
        <v>0</v>
      </c>
      <c r="Q514" s="246">
        <f>IF(ISNA(VLOOKUP($A514,DSSV!$A$7:$R$65536,IN_DTK!Q$5,0))=FALSE,VLOOKUP($A514,DSSV!$A$7:$R$65536,IN_DTK!Q$5,0),"")</f>
        <v>0</v>
      </c>
      <c r="R514" s="237" t="str">
        <f>IF(ISNA(VLOOKUP($A514,DSSV!$A$7:$R$65536,IN_DTK!R$5,0))=FALSE,VLOOKUP($A514,DSSV!$A$7:$R$65536,IN_DTK!R$5,0),"")</f>
        <v>Không</v>
      </c>
      <c r="S514" s="247" t="str">
        <f>IF(ISNA(VLOOKUP($A514,DSSV!$A$7:$R$65536,IN_DTK!S$5,0))=FALSE,VLOOKUP($A514,DSSV!$A$7:$R$65536,IN_DTK!S$5,0),"")</f>
        <v/>
      </c>
    </row>
    <row r="515" spans="1:19" s="213" customFormat="1" ht="20.25" customHeight="1">
      <c r="A515" s="211">
        <v>507</v>
      </c>
      <c r="B515" s="240">
        <f>--SUBTOTAL(2,C$6:C515)</f>
        <v>507</v>
      </c>
      <c r="C515" s="214">
        <f>IF(ISNA(VLOOKUP($A515,DSSV!$A$7:$R$65536,IN_DTK!C$5,0))=FALSE,VLOOKUP($A515,DSSV!$A$7:$R$65536,IN_DTK!C$5,0),"")</f>
        <v>0</v>
      </c>
      <c r="D515" s="243" t="str">
        <f>IF(ISNA(VLOOKUP($A515,DSSV!$A$7:$R$65536,IN_DTK!D$5,0))=FALSE,VLOOKUP($A515,DSSV!$A$7:$R$65536,IN_DTK!D$5,0),"")</f>
        <v/>
      </c>
      <c r="E515" s="244" t="str">
        <f>IF(ISNA(VLOOKUP($A515,DSSV!$A$7:$R$65536,IN_DTK!E$5,0))=FALSE,VLOOKUP($A515,DSSV!$A$7:$R$65536,IN_DTK!E$5,0),"")</f>
        <v/>
      </c>
      <c r="F515" s="249" t="str">
        <f>IF(ISNA(VLOOKUP($A515,DSSV!$A$7:$R$65536,IN_DTK!F$5,0))=FALSE,VLOOKUP($A515,DSSV!$A$7:$R$65536,IN_DTK!F$5,0),"")</f>
        <v/>
      </c>
      <c r="G515" s="249" t="str">
        <f>IF(ISNA(VLOOKUP($A515,DSSV!$A$7:$R$65536,IN_DTK!G$5,0))=FALSE,VLOOKUP($A515,DSSV!$A$7:$R$65536,IN_DTK!G$5,0),"")</f>
        <v/>
      </c>
      <c r="H515" s="245">
        <f>IF(ISNA(VLOOKUP($A515,DSSV!$A$7:$R$65536,IN_DTK!H$5,0))=FALSE,IF(H$8&lt;&gt;0,VLOOKUP($A515,DSSV!$A$7:$R$65536,IN_DTK!H$5,0),""),"")</f>
        <v>0</v>
      </c>
      <c r="I515" s="245">
        <f>IF(ISNA(VLOOKUP($A515,DSSV!$A$7:$R$65536,IN_DTK!I$5,0))=FALSE,IF(I$8&lt;&gt;0,VLOOKUP($A515,DSSV!$A$7:$R$65536,IN_DTK!I$5,0),""),"")</f>
        <v>0</v>
      </c>
      <c r="J515" s="245">
        <f>IF(ISNA(VLOOKUP($A515,DSSV!$A$7:$R$65536,IN_DTK!J$5,0))=FALSE,IF(J$8&lt;&gt;0,VLOOKUP($A515,DSSV!$A$7:$R$65536,IN_DTK!J$5,0),""),"")</f>
        <v>0</v>
      </c>
      <c r="K515" s="245">
        <f>IF(ISNA(VLOOKUP($A515,DSSV!$A$7:$R$65536,IN_DTK!K$5,0))=FALSE,IF(K$8&lt;&gt;0,VLOOKUP($A515,DSSV!$A$7:$R$65536,IN_DTK!K$5,0),""),"")</f>
        <v>0</v>
      </c>
      <c r="L515" s="245">
        <f>IF(ISNA(VLOOKUP($A515,DSSV!$A$7:$R$65536,IN_DTK!L$5,0))=FALSE,IF(L$8&lt;&gt;0,VLOOKUP($A515,DSSV!$A$7:$R$65536,IN_DTK!L$5,0),""),"")</f>
        <v>0</v>
      </c>
      <c r="M515" s="245">
        <f>IF(ISNA(VLOOKUP($A515,DSSV!$A$7:$R$65536,IN_DTK!M$5,0))=FALSE,IF(M$8&lt;&gt;0,VLOOKUP($A515,DSSV!$A$7:$R$65536,IN_DTK!M$5,0),""),"")</f>
        <v>0</v>
      </c>
      <c r="N515" s="245">
        <f>IF(ISNA(VLOOKUP($A515,DSSV!$A$7:$R$65536,IN_DTK!N$5,0))=FALSE,IF(N$8&lt;&gt;0,VLOOKUP($A515,DSSV!$A$7:$R$65536,IN_DTK!N$5,0),""),"")</f>
        <v>0</v>
      </c>
      <c r="O515" s="245">
        <f>IF(ISNA(VLOOKUP($A515,DSSV!$A$7:$R$65536,IN_DTK!O$5,0))=FALSE,IF(O$8&lt;&gt;0,VLOOKUP($A515,DSSV!$A$7:$R$65536,IN_DTK!O$5,0),""),"")</f>
        <v>0</v>
      </c>
      <c r="P515" s="245">
        <f>IF(ISNA(VLOOKUP($A515,DSSV!$A$7:$R$65536,IN_DTK!P$5,0))=FALSE,IF(P$8&lt;&gt;0,VLOOKUP($A515,DSSV!$A$7:$R$65536,IN_DTK!P$5,0),""),"")</f>
        <v>0</v>
      </c>
      <c r="Q515" s="246">
        <f>IF(ISNA(VLOOKUP($A515,DSSV!$A$7:$R$65536,IN_DTK!Q$5,0))=FALSE,VLOOKUP($A515,DSSV!$A$7:$R$65536,IN_DTK!Q$5,0),"")</f>
        <v>0</v>
      </c>
      <c r="R515" s="237" t="str">
        <f>IF(ISNA(VLOOKUP($A515,DSSV!$A$7:$R$65536,IN_DTK!R$5,0))=FALSE,VLOOKUP($A515,DSSV!$A$7:$R$65536,IN_DTK!R$5,0),"")</f>
        <v>Không</v>
      </c>
      <c r="S515" s="247" t="str">
        <f>IF(ISNA(VLOOKUP($A515,DSSV!$A$7:$R$65536,IN_DTK!S$5,0))=FALSE,VLOOKUP($A515,DSSV!$A$7:$R$65536,IN_DTK!S$5,0),"")</f>
        <v/>
      </c>
    </row>
    <row r="516" spans="1:19" s="213" customFormat="1" ht="20.25" customHeight="1">
      <c r="A516" s="211">
        <v>508</v>
      </c>
      <c r="B516" s="240">
        <f>--SUBTOTAL(2,C$6:C516)</f>
        <v>508</v>
      </c>
      <c r="C516" s="214">
        <f>IF(ISNA(VLOOKUP($A516,DSSV!$A$7:$R$65536,IN_DTK!C$5,0))=FALSE,VLOOKUP($A516,DSSV!$A$7:$R$65536,IN_DTK!C$5,0),"")</f>
        <v>0</v>
      </c>
      <c r="D516" s="243" t="str">
        <f>IF(ISNA(VLOOKUP($A516,DSSV!$A$7:$R$65536,IN_DTK!D$5,0))=FALSE,VLOOKUP($A516,DSSV!$A$7:$R$65536,IN_DTK!D$5,0),"")</f>
        <v/>
      </c>
      <c r="E516" s="244" t="str">
        <f>IF(ISNA(VLOOKUP($A516,DSSV!$A$7:$R$65536,IN_DTK!E$5,0))=FALSE,VLOOKUP($A516,DSSV!$A$7:$R$65536,IN_DTK!E$5,0),"")</f>
        <v/>
      </c>
      <c r="F516" s="249" t="str">
        <f>IF(ISNA(VLOOKUP($A516,DSSV!$A$7:$R$65536,IN_DTK!F$5,0))=FALSE,VLOOKUP($A516,DSSV!$A$7:$R$65536,IN_DTK!F$5,0),"")</f>
        <v/>
      </c>
      <c r="G516" s="249" t="str">
        <f>IF(ISNA(VLOOKUP($A516,DSSV!$A$7:$R$65536,IN_DTK!G$5,0))=FALSE,VLOOKUP($A516,DSSV!$A$7:$R$65536,IN_DTK!G$5,0),"")</f>
        <v/>
      </c>
      <c r="H516" s="245">
        <f>IF(ISNA(VLOOKUP($A516,DSSV!$A$7:$R$65536,IN_DTK!H$5,0))=FALSE,IF(H$8&lt;&gt;0,VLOOKUP($A516,DSSV!$A$7:$R$65536,IN_DTK!H$5,0),""),"")</f>
        <v>0</v>
      </c>
      <c r="I516" s="245">
        <f>IF(ISNA(VLOOKUP($A516,DSSV!$A$7:$R$65536,IN_DTK!I$5,0))=FALSE,IF(I$8&lt;&gt;0,VLOOKUP($A516,DSSV!$A$7:$R$65536,IN_DTK!I$5,0),""),"")</f>
        <v>0</v>
      </c>
      <c r="J516" s="245">
        <f>IF(ISNA(VLOOKUP($A516,DSSV!$A$7:$R$65536,IN_DTK!J$5,0))=FALSE,IF(J$8&lt;&gt;0,VLOOKUP($A516,DSSV!$A$7:$R$65536,IN_DTK!J$5,0),""),"")</f>
        <v>0</v>
      </c>
      <c r="K516" s="245">
        <f>IF(ISNA(VLOOKUP($A516,DSSV!$A$7:$R$65536,IN_DTK!K$5,0))=FALSE,IF(K$8&lt;&gt;0,VLOOKUP($A516,DSSV!$A$7:$R$65536,IN_DTK!K$5,0),""),"")</f>
        <v>0</v>
      </c>
      <c r="L516" s="245">
        <f>IF(ISNA(VLOOKUP($A516,DSSV!$A$7:$R$65536,IN_DTK!L$5,0))=FALSE,IF(L$8&lt;&gt;0,VLOOKUP($A516,DSSV!$A$7:$R$65536,IN_DTK!L$5,0),""),"")</f>
        <v>0</v>
      </c>
      <c r="M516" s="245">
        <f>IF(ISNA(VLOOKUP($A516,DSSV!$A$7:$R$65536,IN_DTK!M$5,0))=FALSE,IF(M$8&lt;&gt;0,VLOOKUP($A516,DSSV!$A$7:$R$65536,IN_DTK!M$5,0),""),"")</f>
        <v>0</v>
      </c>
      <c r="N516" s="245">
        <f>IF(ISNA(VLOOKUP($A516,DSSV!$A$7:$R$65536,IN_DTK!N$5,0))=FALSE,IF(N$8&lt;&gt;0,VLOOKUP($A516,DSSV!$A$7:$R$65536,IN_DTK!N$5,0),""),"")</f>
        <v>0</v>
      </c>
      <c r="O516" s="245">
        <f>IF(ISNA(VLOOKUP($A516,DSSV!$A$7:$R$65536,IN_DTK!O$5,0))=FALSE,IF(O$8&lt;&gt;0,VLOOKUP($A516,DSSV!$A$7:$R$65536,IN_DTK!O$5,0),""),"")</f>
        <v>0</v>
      </c>
      <c r="P516" s="245">
        <f>IF(ISNA(VLOOKUP($A516,DSSV!$A$7:$R$65536,IN_DTK!P$5,0))=FALSE,IF(P$8&lt;&gt;0,VLOOKUP($A516,DSSV!$A$7:$R$65536,IN_DTK!P$5,0),""),"")</f>
        <v>0</v>
      </c>
      <c r="Q516" s="246">
        <f>IF(ISNA(VLOOKUP($A516,DSSV!$A$7:$R$65536,IN_DTK!Q$5,0))=FALSE,VLOOKUP($A516,DSSV!$A$7:$R$65536,IN_DTK!Q$5,0),"")</f>
        <v>0</v>
      </c>
      <c r="R516" s="237" t="str">
        <f>IF(ISNA(VLOOKUP($A516,DSSV!$A$7:$R$65536,IN_DTK!R$5,0))=FALSE,VLOOKUP($A516,DSSV!$A$7:$R$65536,IN_DTK!R$5,0),"")</f>
        <v>Không</v>
      </c>
      <c r="S516" s="247" t="str">
        <f>IF(ISNA(VLOOKUP($A516,DSSV!$A$7:$R$65536,IN_DTK!S$5,0))=FALSE,VLOOKUP($A516,DSSV!$A$7:$R$65536,IN_DTK!S$5,0),"")</f>
        <v/>
      </c>
    </row>
    <row r="517" spans="1:19" s="213" customFormat="1" ht="20.25" customHeight="1">
      <c r="A517" s="211">
        <v>509</v>
      </c>
      <c r="B517" s="240">
        <f>--SUBTOTAL(2,C$6:C517)</f>
        <v>509</v>
      </c>
      <c r="C517" s="214">
        <f>IF(ISNA(VLOOKUP($A517,DSSV!$A$7:$R$65536,IN_DTK!C$5,0))=FALSE,VLOOKUP($A517,DSSV!$A$7:$R$65536,IN_DTK!C$5,0),"")</f>
        <v>0</v>
      </c>
      <c r="D517" s="243" t="str">
        <f>IF(ISNA(VLOOKUP($A517,DSSV!$A$7:$R$65536,IN_DTK!D$5,0))=FALSE,VLOOKUP($A517,DSSV!$A$7:$R$65536,IN_DTK!D$5,0),"")</f>
        <v/>
      </c>
      <c r="E517" s="244" t="str">
        <f>IF(ISNA(VLOOKUP($A517,DSSV!$A$7:$R$65536,IN_DTK!E$5,0))=FALSE,VLOOKUP($A517,DSSV!$A$7:$R$65536,IN_DTK!E$5,0),"")</f>
        <v/>
      </c>
      <c r="F517" s="249" t="str">
        <f>IF(ISNA(VLOOKUP($A517,DSSV!$A$7:$R$65536,IN_DTK!F$5,0))=FALSE,VLOOKUP($A517,DSSV!$A$7:$R$65536,IN_DTK!F$5,0),"")</f>
        <v/>
      </c>
      <c r="G517" s="249" t="str">
        <f>IF(ISNA(VLOOKUP($A517,DSSV!$A$7:$R$65536,IN_DTK!G$5,0))=FALSE,VLOOKUP($A517,DSSV!$A$7:$R$65536,IN_DTK!G$5,0),"")</f>
        <v/>
      </c>
      <c r="H517" s="245">
        <f>IF(ISNA(VLOOKUP($A517,DSSV!$A$7:$R$65536,IN_DTK!H$5,0))=FALSE,IF(H$8&lt;&gt;0,VLOOKUP($A517,DSSV!$A$7:$R$65536,IN_DTK!H$5,0),""),"")</f>
        <v>0</v>
      </c>
      <c r="I517" s="245">
        <f>IF(ISNA(VLOOKUP($A517,DSSV!$A$7:$R$65536,IN_DTK!I$5,0))=FALSE,IF(I$8&lt;&gt;0,VLOOKUP($A517,DSSV!$A$7:$R$65536,IN_DTK!I$5,0),""),"")</f>
        <v>0</v>
      </c>
      <c r="J517" s="245">
        <f>IF(ISNA(VLOOKUP($A517,DSSV!$A$7:$R$65536,IN_DTK!J$5,0))=FALSE,IF(J$8&lt;&gt;0,VLOOKUP($A517,DSSV!$A$7:$R$65536,IN_DTK!J$5,0),""),"")</f>
        <v>0</v>
      </c>
      <c r="K517" s="245">
        <f>IF(ISNA(VLOOKUP($A517,DSSV!$A$7:$R$65536,IN_DTK!K$5,0))=FALSE,IF(K$8&lt;&gt;0,VLOOKUP($A517,DSSV!$A$7:$R$65536,IN_DTK!K$5,0),""),"")</f>
        <v>0</v>
      </c>
      <c r="L517" s="245">
        <f>IF(ISNA(VLOOKUP($A517,DSSV!$A$7:$R$65536,IN_DTK!L$5,0))=FALSE,IF(L$8&lt;&gt;0,VLOOKUP($A517,DSSV!$A$7:$R$65536,IN_DTK!L$5,0),""),"")</f>
        <v>0</v>
      </c>
      <c r="M517" s="245">
        <f>IF(ISNA(VLOOKUP($A517,DSSV!$A$7:$R$65536,IN_DTK!M$5,0))=FALSE,IF(M$8&lt;&gt;0,VLOOKUP($A517,DSSV!$A$7:$R$65536,IN_DTK!M$5,0),""),"")</f>
        <v>0</v>
      </c>
      <c r="N517" s="245">
        <f>IF(ISNA(VLOOKUP($A517,DSSV!$A$7:$R$65536,IN_DTK!N$5,0))=FALSE,IF(N$8&lt;&gt;0,VLOOKUP($A517,DSSV!$A$7:$R$65536,IN_DTK!N$5,0),""),"")</f>
        <v>0</v>
      </c>
      <c r="O517" s="245">
        <f>IF(ISNA(VLOOKUP($A517,DSSV!$A$7:$R$65536,IN_DTK!O$5,0))=FALSE,IF(O$8&lt;&gt;0,VLOOKUP($A517,DSSV!$A$7:$R$65536,IN_DTK!O$5,0),""),"")</f>
        <v>0</v>
      </c>
      <c r="P517" s="245">
        <f>IF(ISNA(VLOOKUP($A517,DSSV!$A$7:$R$65536,IN_DTK!P$5,0))=FALSE,IF(P$8&lt;&gt;0,VLOOKUP($A517,DSSV!$A$7:$R$65536,IN_DTK!P$5,0),""),"")</f>
        <v>0</v>
      </c>
      <c r="Q517" s="246">
        <f>IF(ISNA(VLOOKUP($A517,DSSV!$A$7:$R$65536,IN_DTK!Q$5,0))=FALSE,VLOOKUP($A517,DSSV!$A$7:$R$65536,IN_DTK!Q$5,0),"")</f>
        <v>0</v>
      </c>
      <c r="R517" s="237" t="str">
        <f>IF(ISNA(VLOOKUP($A517,DSSV!$A$7:$R$65536,IN_DTK!R$5,0))=FALSE,VLOOKUP($A517,DSSV!$A$7:$R$65536,IN_DTK!R$5,0),"")</f>
        <v>Không</v>
      </c>
      <c r="S517" s="247" t="str">
        <f>IF(ISNA(VLOOKUP($A517,DSSV!$A$7:$R$65536,IN_DTK!S$5,0))=FALSE,VLOOKUP($A517,DSSV!$A$7:$R$65536,IN_DTK!S$5,0),"")</f>
        <v/>
      </c>
    </row>
    <row r="518" spans="1:19" s="213" customFormat="1" ht="20.25" customHeight="1">
      <c r="A518" s="211">
        <v>510</v>
      </c>
      <c r="B518" s="240">
        <f>--SUBTOTAL(2,C$6:C518)</f>
        <v>510</v>
      </c>
      <c r="C518" s="214">
        <f>IF(ISNA(VLOOKUP($A518,DSSV!$A$7:$R$65536,IN_DTK!C$5,0))=FALSE,VLOOKUP($A518,DSSV!$A$7:$R$65536,IN_DTK!C$5,0),"")</f>
        <v>0</v>
      </c>
      <c r="D518" s="243" t="str">
        <f>IF(ISNA(VLOOKUP($A518,DSSV!$A$7:$R$65536,IN_DTK!D$5,0))=FALSE,VLOOKUP($A518,DSSV!$A$7:$R$65536,IN_DTK!D$5,0),"")</f>
        <v/>
      </c>
      <c r="E518" s="244" t="str">
        <f>IF(ISNA(VLOOKUP($A518,DSSV!$A$7:$R$65536,IN_DTK!E$5,0))=FALSE,VLOOKUP($A518,DSSV!$A$7:$R$65536,IN_DTK!E$5,0),"")</f>
        <v/>
      </c>
      <c r="F518" s="249" t="str">
        <f>IF(ISNA(VLOOKUP($A518,DSSV!$A$7:$R$65536,IN_DTK!F$5,0))=FALSE,VLOOKUP($A518,DSSV!$A$7:$R$65536,IN_DTK!F$5,0),"")</f>
        <v/>
      </c>
      <c r="G518" s="249" t="str">
        <f>IF(ISNA(VLOOKUP($A518,DSSV!$A$7:$R$65536,IN_DTK!G$5,0))=FALSE,VLOOKUP($A518,DSSV!$A$7:$R$65536,IN_DTK!G$5,0),"")</f>
        <v/>
      </c>
      <c r="H518" s="245">
        <f>IF(ISNA(VLOOKUP($A518,DSSV!$A$7:$R$65536,IN_DTK!H$5,0))=FALSE,IF(H$8&lt;&gt;0,VLOOKUP($A518,DSSV!$A$7:$R$65536,IN_DTK!H$5,0),""),"")</f>
        <v>0</v>
      </c>
      <c r="I518" s="245">
        <f>IF(ISNA(VLOOKUP($A518,DSSV!$A$7:$R$65536,IN_DTK!I$5,0))=FALSE,IF(I$8&lt;&gt;0,VLOOKUP($A518,DSSV!$A$7:$R$65536,IN_DTK!I$5,0),""),"")</f>
        <v>0</v>
      </c>
      <c r="J518" s="245">
        <f>IF(ISNA(VLOOKUP($A518,DSSV!$A$7:$R$65536,IN_DTK!J$5,0))=FALSE,IF(J$8&lt;&gt;0,VLOOKUP($A518,DSSV!$A$7:$R$65536,IN_DTK!J$5,0),""),"")</f>
        <v>0</v>
      </c>
      <c r="K518" s="245">
        <f>IF(ISNA(VLOOKUP($A518,DSSV!$A$7:$R$65536,IN_DTK!K$5,0))=FALSE,IF(K$8&lt;&gt;0,VLOOKUP($A518,DSSV!$A$7:$R$65536,IN_DTK!K$5,0),""),"")</f>
        <v>0</v>
      </c>
      <c r="L518" s="245">
        <f>IF(ISNA(VLOOKUP($A518,DSSV!$A$7:$R$65536,IN_DTK!L$5,0))=FALSE,IF(L$8&lt;&gt;0,VLOOKUP($A518,DSSV!$A$7:$R$65536,IN_DTK!L$5,0),""),"")</f>
        <v>0</v>
      </c>
      <c r="M518" s="245">
        <f>IF(ISNA(VLOOKUP($A518,DSSV!$A$7:$R$65536,IN_DTK!M$5,0))=FALSE,IF(M$8&lt;&gt;0,VLOOKUP($A518,DSSV!$A$7:$R$65536,IN_DTK!M$5,0),""),"")</f>
        <v>0</v>
      </c>
      <c r="N518" s="245">
        <f>IF(ISNA(VLOOKUP($A518,DSSV!$A$7:$R$65536,IN_DTK!N$5,0))=FALSE,IF(N$8&lt;&gt;0,VLOOKUP($A518,DSSV!$A$7:$R$65536,IN_DTK!N$5,0),""),"")</f>
        <v>0</v>
      </c>
      <c r="O518" s="245">
        <f>IF(ISNA(VLOOKUP($A518,DSSV!$A$7:$R$65536,IN_DTK!O$5,0))=FALSE,IF(O$8&lt;&gt;0,VLOOKUP($A518,DSSV!$A$7:$R$65536,IN_DTK!O$5,0),""),"")</f>
        <v>0</v>
      </c>
      <c r="P518" s="245">
        <f>IF(ISNA(VLOOKUP($A518,DSSV!$A$7:$R$65536,IN_DTK!P$5,0))=FALSE,IF(P$8&lt;&gt;0,VLOOKUP($A518,DSSV!$A$7:$R$65536,IN_DTK!P$5,0),""),"")</f>
        <v>0</v>
      </c>
      <c r="Q518" s="246">
        <f>IF(ISNA(VLOOKUP($A518,DSSV!$A$7:$R$65536,IN_DTK!Q$5,0))=FALSE,VLOOKUP($A518,DSSV!$A$7:$R$65536,IN_DTK!Q$5,0),"")</f>
        <v>0</v>
      </c>
      <c r="R518" s="237" t="str">
        <f>IF(ISNA(VLOOKUP($A518,DSSV!$A$7:$R$65536,IN_DTK!R$5,0))=FALSE,VLOOKUP($A518,DSSV!$A$7:$R$65536,IN_DTK!R$5,0),"")</f>
        <v>Không</v>
      </c>
      <c r="S518" s="247" t="str">
        <f>IF(ISNA(VLOOKUP($A518,DSSV!$A$7:$R$65536,IN_DTK!S$5,0))=FALSE,VLOOKUP($A518,DSSV!$A$7:$R$65536,IN_DTK!S$5,0),"")</f>
        <v/>
      </c>
    </row>
    <row r="519" spans="1:19" s="213" customFormat="1" ht="20.25" customHeight="1">
      <c r="A519" s="211">
        <v>511</v>
      </c>
      <c r="B519" s="240">
        <f>--SUBTOTAL(2,C$6:C519)</f>
        <v>511</v>
      </c>
      <c r="C519" s="214">
        <f>IF(ISNA(VLOOKUP($A519,DSSV!$A$7:$R$65536,IN_DTK!C$5,0))=FALSE,VLOOKUP($A519,DSSV!$A$7:$R$65536,IN_DTK!C$5,0),"")</f>
        <v>0</v>
      </c>
      <c r="D519" s="243" t="str">
        <f>IF(ISNA(VLOOKUP($A519,DSSV!$A$7:$R$65536,IN_DTK!D$5,0))=FALSE,VLOOKUP($A519,DSSV!$A$7:$R$65536,IN_DTK!D$5,0),"")</f>
        <v/>
      </c>
      <c r="E519" s="244" t="str">
        <f>IF(ISNA(VLOOKUP($A519,DSSV!$A$7:$R$65536,IN_DTK!E$5,0))=FALSE,VLOOKUP($A519,DSSV!$A$7:$R$65536,IN_DTK!E$5,0),"")</f>
        <v/>
      </c>
      <c r="F519" s="249" t="str">
        <f>IF(ISNA(VLOOKUP($A519,DSSV!$A$7:$R$65536,IN_DTK!F$5,0))=FALSE,VLOOKUP($A519,DSSV!$A$7:$R$65536,IN_DTK!F$5,0),"")</f>
        <v/>
      </c>
      <c r="G519" s="249" t="str">
        <f>IF(ISNA(VLOOKUP($A519,DSSV!$A$7:$R$65536,IN_DTK!G$5,0))=FALSE,VLOOKUP($A519,DSSV!$A$7:$R$65536,IN_DTK!G$5,0),"")</f>
        <v/>
      </c>
      <c r="H519" s="245">
        <f>IF(ISNA(VLOOKUP($A519,DSSV!$A$7:$R$65536,IN_DTK!H$5,0))=FALSE,IF(H$8&lt;&gt;0,VLOOKUP($A519,DSSV!$A$7:$R$65536,IN_DTK!H$5,0),""),"")</f>
        <v>0</v>
      </c>
      <c r="I519" s="245">
        <f>IF(ISNA(VLOOKUP($A519,DSSV!$A$7:$R$65536,IN_DTK!I$5,0))=FALSE,IF(I$8&lt;&gt;0,VLOOKUP($A519,DSSV!$A$7:$R$65536,IN_DTK!I$5,0),""),"")</f>
        <v>0</v>
      </c>
      <c r="J519" s="245">
        <f>IF(ISNA(VLOOKUP($A519,DSSV!$A$7:$R$65536,IN_DTK!J$5,0))=FALSE,IF(J$8&lt;&gt;0,VLOOKUP($A519,DSSV!$A$7:$R$65536,IN_DTK!J$5,0),""),"")</f>
        <v>0</v>
      </c>
      <c r="K519" s="245">
        <f>IF(ISNA(VLOOKUP($A519,DSSV!$A$7:$R$65536,IN_DTK!K$5,0))=FALSE,IF(K$8&lt;&gt;0,VLOOKUP($A519,DSSV!$A$7:$R$65536,IN_DTK!K$5,0),""),"")</f>
        <v>0</v>
      </c>
      <c r="L519" s="245">
        <f>IF(ISNA(VLOOKUP($A519,DSSV!$A$7:$R$65536,IN_DTK!L$5,0))=FALSE,IF(L$8&lt;&gt;0,VLOOKUP($A519,DSSV!$A$7:$R$65536,IN_DTK!L$5,0),""),"")</f>
        <v>0</v>
      </c>
      <c r="M519" s="245">
        <f>IF(ISNA(VLOOKUP($A519,DSSV!$A$7:$R$65536,IN_DTK!M$5,0))=FALSE,IF(M$8&lt;&gt;0,VLOOKUP($A519,DSSV!$A$7:$R$65536,IN_DTK!M$5,0),""),"")</f>
        <v>0</v>
      </c>
      <c r="N519" s="245">
        <f>IF(ISNA(VLOOKUP($A519,DSSV!$A$7:$R$65536,IN_DTK!N$5,0))=FALSE,IF(N$8&lt;&gt;0,VLOOKUP($A519,DSSV!$A$7:$R$65536,IN_DTK!N$5,0),""),"")</f>
        <v>0</v>
      </c>
      <c r="O519" s="245">
        <f>IF(ISNA(VLOOKUP($A519,DSSV!$A$7:$R$65536,IN_DTK!O$5,0))=FALSE,IF(O$8&lt;&gt;0,VLOOKUP($A519,DSSV!$A$7:$R$65536,IN_DTK!O$5,0),""),"")</f>
        <v>0</v>
      </c>
      <c r="P519" s="245">
        <f>IF(ISNA(VLOOKUP($A519,DSSV!$A$7:$R$65536,IN_DTK!P$5,0))=FALSE,IF(P$8&lt;&gt;0,VLOOKUP($A519,DSSV!$A$7:$R$65536,IN_DTK!P$5,0),""),"")</f>
        <v>0</v>
      </c>
      <c r="Q519" s="246">
        <f>IF(ISNA(VLOOKUP($A519,DSSV!$A$7:$R$65536,IN_DTK!Q$5,0))=FALSE,VLOOKUP($A519,DSSV!$A$7:$R$65536,IN_DTK!Q$5,0),"")</f>
        <v>0</v>
      </c>
      <c r="R519" s="237" t="str">
        <f>IF(ISNA(VLOOKUP($A519,DSSV!$A$7:$R$65536,IN_DTK!R$5,0))=FALSE,VLOOKUP($A519,DSSV!$A$7:$R$65536,IN_DTK!R$5,0),"")</f>
        <v>Không</v>
      </c>
      <c r="S519" s="247" t="str">
        <f>IF(ISNA(VLOOKUP($A519,DSSV!$A$7:$R$65536,IN_DTK!S$5,0))=FALSE,VLOOKUP($A519,DSSV!$A$7:$R$65536,IN_DTK!S$5,0),"")</f>
        <v/>
      </c>
    </row>
    <row r="520" spans="1:19" s="213" customFormat="1" ht="20.25" customHeight="1">
      <c r="A520" s="211">
        <v>512</v>
      </c>
      <c r="B520" s="240">
        <f>--SUBTOTAL(2,C$6:C520)</f>
        <v>512</v>
      </c>
      <c r="C520" s="214">
        <f>IF(ISNA(VLOOKUP($A520,DSSV!$A$7:$R$65536,IN_DTK!C$5,0))=FALSE,VLOOKUP($A520,DSSV!$A$7:$R$65536,IN_DTK!C$5,0),"")</f>
        <v>0</v>
      </c>
      <c r="D520" s="243" t="str">
        <f>IF(ISNA(VLOOKUP($A520,DSSV!$A$7:$R$65536,IN_DTK!D$5,0))=FALSE,VLOOKUP($A520,DSSV!$A$7:$R$65536,IN_DTK!D$5,0),"")</f>
        <v/>
      </c>
      <c r="E520" s="244" t="str">
        <f>IF(ISNA(VLOOKUP($A520,DSSV!$A$7:$R$65536,IN_DTK!E$5,0))=FALSE,VLOOKUP($A520,DSSV!$A$7:$R$65536,IN_DTK!E$5,0),"")</f>
        <v/>
      </c>
      <c r="F520" s="249" t="str">
        <f>IF(ISNA(VLOOKUP($A520,DSSV!$A$7:$R$65536,IN_DTK!F$5,0))=FALSE,VLOOKUP($A520,DSSV!$A$7:$R$65536,IN_DTK!F$5,0),"")</f>
        <v/>
      </c>
      <c r="G520" s="249" t="str">
        <f>IF(ISNA(VLOOKUP($A520,DSSV!$A$7:$R$65536,IN_DTK!G$5,0))=FALSE,VLOOKUP($A520,DSSV!$A$7:$R$65536,IN_DTK!G$5,0),"")</f>
        <v/>
      </c>
      <c r="H520" s="245">
        <f>IF(ISNA(VLOOKUP($A520,DSSV!$A$7:$R$65536,IN_DTK!H$5,0))=FALSE,IF(H$8&lt;&gt;0,VLOOKUP($A520,DSSV!$A$7:$R$65536,IN_DTK!H$5,0),""),"")</f>
        <v>0</v>
      </c>
      <c r="I520" s="245">
        <f>IF(ISNA(VLOOKUP($A520,DSSV!$A$7:$R$65536,IN_DTK!I$5,0))=FALSE,IF(I$8&lt;&gt;0,VLOOKUP($A520,DSSV!$A$7:$R$65536,IN_DTK!I$5,0),""),"")</f>
        <v>0</v>
      </c>
      <c r="J520" s="245">
        <f>IF(ISNA(VLOOKUP($A520,DSSV!$A$7:$R$65536,IN_DTK!J$5,0))=FALSE,IF(J$8&lt;&gt;0,VLOOKUP($A520,DSSV!$A$7:$R$65536,IN_DTK!J$5,0),""),"")</f>
        <v>0</v>
      </c>
      <c r="K520" s="245">
        <f>IF(ISNA(VLOOKUP($A520,DSSV!$A$7:$R$65536,IN_DTK!K$5,0))=FALSE,IF(K$8&lt;&gt;0,VLOOKUP($A520,DSSV!$A$7:$R$65536,IN_DTK!K$5,0),""),"")</f>
        <v>0</v>
      </c>
      <c r="L520" s="245">
        <f>IF(ISNA(VLOOKUP($A520,DSSV!$A$7:$R$65536,IN_DTK!L$5,0))=FALSE,IF(L$8&lt;&gt;0,VLOOKUP($A520,DSSV!$A$7:$R$65536,IN_DTK!L$5,0),""),"")</f>
        <v>0</v>
      </c>
      <c r="M520" s="245">
        <f>IF(ISNA(VLOOKUP($A520,DSSV!$A$7:$R$65536,IN_DTK!M$5,0))=FALSE,IF(M$8&lt;&gt;0,VLOOKUP($A520,DSSV!$A$7:$R$65536,IN_DTK!M$5,0),""),"")</f>
        <v>0</v>
      </c>
      <c r="N520" s="245">
        <f>IF(ISNA(VLOOKUP($A520,DSSV!$A$7:$R$65536,IN_DTK!N$5,0))=FALSE,IF(N$8&lt;&gt;0,VLOOKUP($A520,DSSV!$A$7:$R$65536,IN_DTK!N$5,0),""),"")</f>
        <v>0</v>
      </c>
      <c r="O520" s="245">
        <f>IF(ISNA(VLOOKUP($A520,DSSV!$A$7:$R$65536,IN_DTK!O$5,0))=FALSE,IF(O$8&lt;&gt;0,VLOOKUP($A520,DSSV!$A$7:$R$65536,IN_DTK!O$5,0),""),"")</f>
        <v>0</v>
      </c>
      <c r="P520" s="245">
        <f>IF(ISNA(VLOOKUP($A520,DSSV!$A$7:$R$65536,IN_DTK!P$5,0))=FALSE,IF(P$8&lt;&gt;0,VLOOKUP($A520,DSSV!$A$7:$R$65536,IN_DTK!P$5,0),""),"")</f>
        <v>0</v>
      </c>
      <c r="Q520" s="246">
        <f>IF(ISNA(VLOOKUP($A520,DSSV!$A$7:$R$65536,IN_DTK!Q$5,0))=FALSE,VLOOKUP($A520,DSSV!$A$7:$R$65536,IN_DTK!Q$5,0),"")</f>
        <v>0</v>
      </c>
      <c r="R520" s="237" t="str">
        <f>IF(ISNA(VLOOKUP($A520,DSSV!$A$7:$R$65536,IN_DTK!R$5,0))=FALSE,VLOOKUP($A520,DSSV!$A$7:$R$65536,IN_DTK!R$5,0),"")</f>
        <v>Không</v>
      </c>
      <c r="S520" s="247" t="str">
        <f>IF(ISNA(VLOOKUP($A520,DSSV!$A$7:$R$65536,IN_DTK!S$5,0))=FALSE,VLOOKUP($A520,DSSV!$A$7:$R$65536,IN_DTK!S$5,0),"")</f>
        <v/>
      </c>
    </row>
    <row r="521" spans="1:19" s="213" customFormat="1" ht="20.25" customHeight="1">
      <c r="A521" s="211">
        <v>513</v>
      </c>
      <c r="B521" s="240">
        <f>--SUBTOTAL(2,C$6:C521)</f>
        <v>513</v>
      </c>
      <c r="C521" s="214">
        <f>IF(ISNA(VLOOKUP($A521,DSSV!$A$7:$R$65536,IN_DTK!C$5,0))=FALSE,VLOOKUP($A521,DSSV!$A$7:$R$65536,IN_DTK!C$5,0),"")</f>
        <v>0</v>
      </c>
      <c r="D521" s="243" t="str">
        <f>IF(ISNA(VLOOKUP($A521,DSSV!$A$7:$R$65536,IN_DTK!D$5,0))=FALSE,VLOOKUP($A521,DSSV!$A$7:$R$65536,IN_DTK!D$5,0),"")</f>
        <v/>
      </c>
      <c r="E521" s="244" t="str">
        <f>IF(ISNA(VLOOKUP($A521,DSSV!$A$7:$R$65536,IN_DTK!E$5,0))=FALSE,VLOOKUP($A521,DSSV!$A$7:$R$65536,IN_DTK!E$5,0),"")</f>
        <v/>
      </c>
      <c r="F521" s="249" t="str">
        <f>IF(ISNA(VLOOKUP($A521,DSSV!$A$7:$R$65536,IN_DTK!F$5,0))=FALSE,VLOOKUP($A521,DSSV!$A$7:$R$65536,IN_DTK!F$5,0),"")</f>
        <v/>
      </c>
      <c r="G521" s="249" t="str">
        <f>IF(ISNA(VLOOKUP($A521,DSSV!$A$7:$R$65536,IN_DTK!G$5,0))=FALSE,VLOOKUP($A521,DSSV!$A$7:$R$65536,IN_DTK!G$5,0),"")</f>
        <v/>
      </c>
      <c r="H521" s="245">
        <f>IF(ISNA(VLOOKUP($A521,DSSV!$A$7:$R$65536,IN_DTK!H$5,0))=FALSE,IF(H$8&lt;&gt;0,VLOOKUP($A521,DSSV!$A$7:$R$65536,IN_DTK!H$5,0),""),"")</f>
        <v>0</v>
      </c>
      <c r="I521" s="245">
        <f>IF(ISNA(VLOOKUP($A521,DSSV!$A$7:$R$65536,IN_DTK!I$5,0))=FALSE,IF(I$8&lt;&gt;0,VLOOKUP($A521,DSSV!$A$7:$R$65536,IN_DTK!I$5,0),""),"")</f>
        <v>0</v>
      </c>
      <c r="J521" s="245">
        <f>IF(ISNA(VLOOKUP($A521,DSSV!$A$7:$R$65536,IN_DTK!J$5,0))=FALSE,IF(J$8&lt;&gt;0,VLOOKUP($A521,DSSV!$A$7:$R$65536,IN_DTK!J$5,0),""),"")</f>
        <v>0</v>
      </c>
      <c r="K521" s="245">
        <f>IF(ISNA(VLOOKUP($A521,DSSV!$A$7:$R$65536,IN_DTK!K$5,0))=FALSE,IF(K$8&lt;&gt;0,VLOOKUP($A521,DSSV!$A$7:$R$65536,IN_DTK!K$5,0),""),"")</f>
        <v>0</v>
      </c>
      <c r="L521" s="245">
        <f>IF(ISNA(VLOOKUP($A521,DSSV!$A$7:$R$65536,IN_DTK!L$5,0))=FALSE,IF(L$8&lt;&gt;0,VLOOKUP($A521,DSSV!$A$7:$R$65536,IN_DTK!L$5,0),""),"")</f>
        <v>0</v>
      </c>
      <c r="M521" s="245">
        <f>IF(ISNA(VLOOKUP($A521,DSSV!$A$7:$R$65536,IN_DTK!M$5,0))=FALSE,IF(M$8&lt;&gt;0,VLOOKUP($A521,DSSV!$A$7:$R$65536,IN_DTK!M$5,0),""),"")</f>
        <v>0</v>
      </c>
      <c r="N521" s="245">
        <f>IF(ISNA(VLOOKUP($A521,DSSV!$A$7:$R$65536,IN_DTK!N$5,0))=FALSE,IF(N$8&lt;&gt;0,VLOOKUP($A521,DSSV!$A$7:$R$65536,IN_DTK!N$5,0),""),"")</f>
        <v>0</v>
      </c>
      <c r="O521" s="245">
        <f>IF(ISNA(VLOOKUP($A521,DSSV!$A$7:$R$65536,IN_DTK!O$5,0))=FALSE,IF(O$8&lt;&gt;0,VLOOKUP($A521,DSSV!$A$7:$R$65536,IN_DTK!O$5,0),""),"")</f>
        <v>0</v>
      </c>
      <c r="P521" s="245">
        <f>IF(ISNA(VLOOKUP($A521,DSSV!$A$7:$R$65536,IN_DTK!P$5,0))=FALSE,IF(P$8&lt;&gt;0,VLOOKUP($A521,DSSV!$A$7:$R$65536,IN_DTK!P$5,0),""),"")</f>
        <v>0</v>
      </c>
      <c r="Q521" s="246">
        <f>IF(ISNA(VLOOKUP($A521,DSSV!$A$7:$R$65536,IN_DTK!Q$5,0))=FALSE,VLOOKUP($A521,DSSV!$A$7:$R$65536,IN_DTK!Q$5,0),"")</f>
        <v>0</v>
      </c>
      <c r="R521" s="237" t="str">
        <f>IF(ISNA(VLOOKUP($A521,DSSV!$A$7:$R$65536,IN_DTK!R$5,0))=FALSE,VLOOKUP($A521,DSSV!$A$7:$R$65536,IN_DTK!R$5,0),"")</f>
        <v>Không</v>
      </c>
      <c r="S521" s="247" t="str">
        <f>IF(ISNA(VLOOKUP($A521,DSSV!$A$7:$R$65536,IN_DTK!S$5,0))=FALSE,VLOOKUP($A521,DSSV!$A$7:$R$65536,IN_DTK!S$5,0),"")</f>
        <v/>
      </c>
    </row>
    <row r="522" spans="1:19" s="213" customFormat="1" ht="20.25" customHeight="1">
      <c r="A522" s="211">
        <v>514</v>
      </c>
      <c r="B522" s="240">
        <f>--SUBTOTAL(2,C$6:C522)</f>
        <v>514</v>
      </c>
      <c r="C522" s="214">
        <f>IF(ISNA(VLOOKUP($A522,DSSV!$A$7:$R$65536,IN_DTK!C$5,0))=FALSE,VLOOKUP($A522,DSSV!$A$7:$R$65536,IN_DTK!C$5,0),"")</f>
        <v>0</v>
      </c>
      <c r="D522" s="243" t="str">
        <f>IF(ISNA(VLOOKUP($A522,DSSV!$A$7:$R$65536,IN_DTK!D$5,0))=FALSE,VLOOKUP($A522,DSSV!$A$7:$R$65536,IN_DTK!D$5,0),"")</f>
        <v/>
      </c>
      <c r="E522" s="244" t="str">
        <f>IF(ISNA(VLOOKUP($A522,DSSV!$A$7:$R$65536,IN_DTK!E$5,0))=FALSE,VLOOKUP($A522,DSSV!$A$7:$R$65536,IN_DTK!E$5,0),"")</f>
        <v/>
      </c>
      <c r="F522" s="249" t="str">
        <f>IF(ISNA(VLOOKUP($A522,DSSV!$A$7:$R$65536,IN_DTK!F$5,0))=FALSE,VLOOKUP($A522,DSSV!$A$7:$R$65536,IN_DTK!F$5,0),"")</f>
        <v/>
      </c>
      <c r="G522" s="249" t="str">
        <f>IF(ISNA(VLOOKUP($A522,DSSV!$A$7:$R$65536,IN_DTK!G$5,0))=FALSE,VLOOKUP($A522,DSSV!$A$7:$R$65536,IN_DTK!G$5,0),"")</f>
        <v/>
      </c>
      <c r="H522" s="245">
        <f>IF(ISNA(VLOOKUP($A522,DSSV!$A$7:$R$65536,IN_DTK!H$5,0))=FALSE,IF(H$8&lt;&gt;0,VLOOKUP($A522,DSSV!$A$7:$R$65536,IN_DTK!H$5,0),""),"")</f>
        <v>0</v>
      </c>
      <c r="I522" s="245">
        <f>IF(ISNA(VLOOKUP($A522,DSSV!$A$7:$R$65536,IN_DTK!I$5,0))=FALSE,IF(I$8&lt;&gt;0,VLOOKUP($A522,DSSV!$A$7:$R$65536,IN_DTK!I$5,0),""),"")</f>
        <v>0</v>
      </c>
      <c r="J522" s="245">
        <f>IF(ISNA(VLOOKUP($A522,DSSV!$A$7:$R$65536,IN_DTK!J$5,0))=FALSE,IF(J$8&lt;&gt;0,VLOOKUP($A522,DSSV!$A$7:$R$65536,IN_DTK!J$5,0),""),"")</f>
        <v>0</v>
      </c>
      <c r="K522" s="245">
        <f>IF(ISNA(VLOOKUP($A522,DSSV!$A$7:$R$65536,IN_DTK!K$5,0))=FALSE,IF(K$8&lt;&gt;0,VLOOKUP($A522,DSSV!$A$7:$R$65536,IN_DTK!K$5,0),""),"")</f>
        <v>0</v>
      </c>
      <c r="L522" s="245">
        <f>IF(ISNA(VLOOKUP($A522,DSSV!$A$7:$R$65536,IN_DTK!L$5,0))=FALSE,IF(L$8&lt;&gt;0,VLOOKUP($A522,DSSV!$A$7:$R$65536,IN_DTK!L$5,0),""),"")</f>
        <v>0</v>
      </c>
      <c r="M522" s="245">
        <f>IF(ISNA(VLOOKUP($A522,DSSV!$A$7:$R$65536,IN_DTK!M$5,0))=FALSE,IF(M$8&lt;&gt;0,VLOOKUP($A522,DSSV!$A$7:$R$65536,IN_DTK!M$5,0),""),"")</f>
        <v>0</v>
      </c>
      <c r="N522" s="245">
        <f>IF(ISNA(VLOOKUP($A522,DSSV!$A$7:$R$65536,IN_DTK!N$5,0))=FALSE,IF(N$8&lt;&gt;0,VLOOKUP($A522,DSSV!$A$7:$R$65536,IN_DTK!N$5,0),""),"")</f>
        <v>0</v>
      </c>
      <c r="O522" s="245">
        <f>IF(ISNA(VLOOKUP($A522,DSSV!$A$7:$R$65536,IN_DTK!O$5,0))=FALSE,IF(O$8&lt;&gt;0,VLOOKUP($A522,DSSV!$A$7:$R$65536,IN_DTK!O$5,0),""),"")</f>
        <v>0</v>
      </c>
      <c r="P522" s="245">
        <f>IF(ISNA(VLOOKUP($A522,DSSV!$A$7:$R$65536,IN_DTK!P$5,0))=FALSE,IF(P$8&lt;&gt;0,VLOOKUP($A522,DSSV!$A$7:$R$65536,IN_DTK!P$5,0),""),"")</f>
        <v>0</v>
      </c>
      <c r="Q522" s="246">
        <f>IF(ISNA(VLOOKUP($A522,DSSV!$A$7:$R$65536,IN_DTK!Q$5,0))=FALSE,VLOOKUP($A522,DSSV!$A$7:$R$65536,IN_DTK!Q$5,0),"")</f>
        <v>0</v>
      </c>
      <c r="R522" s="237" t="str">
        <f>IF(ISNA(VLOOKUP($A522,DSSV!$A$7:$R$65536,IN_DTK!R$5,0))=FALSE,VLOOKUP($A522,DSSV!$A$7:$R$65536,IN_DTK!R$5,0),"")</f>
        <v>Không</v>
      </c>
      <c r="S522" s="247" t="str">
        <f>IF(ISNA(VLOOKUP($A522,DSSV!$A$7:$R$65536,IN_DTK!S$5,0))=FALSE,VLOOKUP($A522,DSSV!$A$7:$R$65536,IN_DTK!S$5,0),"")</f>
        <v/>
      </c>
    </row>
    <row r="523" spans="1:19" s="213" customFormat="1" ht="20.25" customHeight="1">
      <c r="A523" s="211">
        <v>515</v>
      </c>
      <c r="B523" s="240">
        <f>--SUBTOTAL(2,C$6:C523)</f>
        <v>515</v>
      </c>
      <c r="C523" s="214">
        <f>IF(ISNA(VLOOKUP($A523,DSSV!$A$7:$R$65536,IN_DTK!C$5,0))=FALSE,VLOOKUP($A523,DSSV!$A$7:$R$65536,IN_DTK!C$5,0),"")</f>
        <v>0</v>
      </c>
      <c r="D523" s="243" t="str">
        <f>IF(ISNA(VLOOKUP($A523,DSSV!$A$7:$R$65536,IN_DTK!D$5,0))=FALSE,VLOOKUP($A523,DSSV!$A$7:$R$65536,IN_DTK!D$5,0),"")</f>
        <v/>
      </c>
      <c r="E523" s="244" t="str">
        <f>IF(ISNA(VLOOKUP($A523,DSSV!$A$7:$R$65536,IN_DTK!E$5,0))=FALSE,VLOOKUP($A523,DSSV!$A$7:$R$65536,IN_DTK!E$5,0),"")</f>
        <v/>
      </c>
      <c r="F523" s="249" t="str">
        <f>IF(ISNA(VLOOKUP($A523,DSSV!$A$7:$R$65536,IN_DTK!F$5,0))=FALSE,VLOOKUP($A523,DSSV!$A$7:$R$65536,IN_DTK!F$5,0),"")</f>
        <v/>
      </c>
      <c r="G523" s="249" t="str">
        <f>IF(ISNA(VLOOKUP($A523,DSSV!$A$7:$R$65536,IN_DTK!G$5,0))=FALSE,VLOOKUP($A523,DSSV!$A$7:$R$65536,IN_DTK!G$5,0),"")</f>
        <v/>
      </c>
      <c r="H523" s="245">
        <f>IF(ISNA(VLOOKUP($A523,DSSV!$A$7:$R$65536,IN_DTK!H$5,0))=FALSE,IF(H$8&lt;&gt;0,VLOOKUP($A523,DSSV!$A$7:$R$65536,IN_DTK!H$5,0),""),"")</f>
        <v>0</v>
      </c>
      <c r="I523" s="245">
        <f>IF(ISNA(VLOOKUP($A523,DSSV!$A$7:$R$65536,IN_DTK!I$5,0))=FALSE,IF(I$8&lt;&gt;0,VLOOKUP($A523,DSSV!$A$7:$R$65536,IN_DTK!I$5,0),""),"")</f>
        <v>0</v>
      </c>
      <c r="J523" s="245">
        <f>IF(ISNA(VLOOKUP($A523,DSSV!$A$7:$R$65536,IN_DTK!J$5,0))=FALSE,IF(J$8&lt;&gt;0,VLOOKUP($A523,DSSV!$A$7:$R$65536,IN_DTK!J$5,0),""),"")</f>
        <v>0</v>
      </c>
      <c r="K523" s="245">
        <f>IF(ISNA(VLOOKUP($A523,DSSV!$A$7:$R$65536,IN_DTK!K$5,0))=FALSE,IF(K$8&lt;&gt;0,VLOOKUP($A523,DSSV!$A$7:$R$65536,IN_DTK!K$5,0),""),"")</f>
        <v>0</v>
      </c>
      <c r="L523" s="245">
        <f>IF(ISNA(VLOOKUP($A523,DSSV!$A$7:$R$65536,IN_DTK!L$5,0))=FALSE,IF(L$8&lt;&gt;0,VLOOKUP($A523,DSSV!$A$7:$R$65536,IN_DTK!L$5,0),""),"")</f>
        <v>0</v>
      </c>
      <c r="M523" s="245">
        <f>IF(ISNA(VLOOKUP($A523,DSSV!$A$7:$R$65536,IN_DTK!M$5,0))=FALSE,IF(M$8&lt;&gt;0,VLOOKUP($A523,DSSV!$A$7:$R$65536,IN_DTK!M$5,0),""),"")</f>
        <v>0</v>
      </c>
      <c r="N523" s="245">
        <f>IF(ISNA(VLOOKUP($A523,DSSV!$A$7:$R$65536,IN_DTK!N$5,0))=FALSE,IF(N$8&lt;&gt;0,VLOOKUP($A523,DSSV!$A$7:$R$65536,IN_DTK!N$5,0),""),"")</f>
        <v>0</v>
      </c>
      <c r="O523" s="245">
        <f>IF(ISNA(VLOOKUP($A523,DSSV!$A$7:$R$65536,IN_DTK!O$5,0))=FALSE,IF(O$8&lt;&gt;0,VLOOKUP($A523,DSSV!$A$7:$R$65536,IN_DTK!O$5,0),""),"")</f>
        <v>0</v>
      </c>
      <c r="P523" s="245">
        <f>IF(ISNA(VLOOKUP($A523,DSSV!$A$7:$R$65536,IN_DTK!P$5,0))=FALSE,IF(P$8&lt;&gt;0,VLOOKUP($A523,DSSV!$A$7:$R$65536,IN_DTK!P$5,0),""),"")</f>
        <v>0</v>
      </c>
      <c r="Q523" s="246">
        <f>IF(ISNA(VLOOKUP($A523,DSSV!$A$7:$R$65536,IN_DTK!Q$5,0))=FALSE,VLOOKUP($A523,DSSV!$A$7:$R$65536,IN_DTK!Q$5,0),"")</f>
        <v>0</v>
      </c>
      <c r="R523" s="237" t="str">
        <f>IF(ISNA(VLOOKUP($A523,DSSV!$A$7:$R$65536,IN_DTK!R$5,0))=FALSE,VLOOKUP($A523,DSSV!$A$7:$R$65536,IN_DTK!R$5,0),"")</f>
        <v>Không</v>
      </c>
      <c r="S523" s="247" t="str">
        <f>IF(ISNA(VLOOKUP($A523,DSSV!$A$7:$R$65536,IN_DTK!S$5,0))=FALSE,VLOOKUP($A523,DSSV!$A$7:$R$65536,IN_DTK!S$5,0),"")</f>
        <v/>
      </c>
    </row>
    <row r="524" spans="1:19" s="213" customFormat="1" ht="20.25" customHeight="1">
      <c r="A524" s="211">
        <v>516</v>
      </c>
      <c r="B524" s="240">
        <f>--SUBTOTAL(2,C$6:C524)</f>
        <v>516</v>
      </c>
      <c r="C524" s="214">
        <f>IF(ISNA(VLOOKUP($A524,DSSV!$A$7:$R$65536,IN_DTK!C$5,0))=FALSE,VLOOKUP($A524,DSSV!$A$7:$R$65536,IN_DTK!C$5,0),"")</f>
        <v>0</v>
      </c>
      <c r="D524" s="243" t="str">
        <f>IF(ISNA(VLOOKUP($A524,DSSV!$A$7:$R$65536,IN_DTK!D$5,0))=FALSE,VLOOKUP($A524,DSSV!$A$7:$R$65536,IN_DTK!D$5,0),"")</f>
        <v/>
      </c>
      <c r="E524" s="244" t="str">
        <f>IF(ISNA(VLOOKUP($A524,DSSV!$A$7:$R$65536,IN_DTK!E$5,0))=FALSE,VLOOKUP($A524,DSSV!$A$7:$R$65536,IN_DTK!E$5,0),"")</f>
        <v/>
      </c>
      <c r="F524" s="249" t="str">
        <f>IF(ISNA(VLOOKUP($A524,DSSV!$A$7:$R$65536,IN_DTK!F$5,0))=FALSE,VLOOKUP($A524,DSSV!$A$7:$R$65536,IN_DTK!F$5,0),"")</f>
        <v/>
      </c>
      <c r="G524" s="249" t="str">
        <f>IF(ISNA(VLOOKUP($A524,DSSV!$A$7:$R$65536,IN_DTK!G$5,0))=FALSE,VLOOKUP($A524,DSSV!$A$7:$R$65536,IN_DTK!G$5,0),"")</f>
        <v/>
      </c>
      <c r="H524" s="245">
        <f>IF(ISNA(VLOOKUP($A524,DSSV!$A$7:$R$65536,IN_DTK!H$5,0))=FALSE,IF(H$8&lt;&gt;0,VLOOKUP($A524,DSSV!$A$7:$R$65536,IN_DTK!H$5,0),""),"")</f>
        <v>0</v>
      </c>
      <c r="I524" s="245">
        <f>IF(ISNA(VLOOKUP($A524,DSSV!$A$7:$R$65536,IN_DTK!I$5,0))=FALSE,IF(I$8&lt;&gt;0,VLOOKUP($A524,DSSV!$A$7:$R$65536,IN_DTK!I$5,0),""),"")</f>
        <v>0</v>
      </c>
      <c r="J524" s="245">
        <f>IF(ISNA(VLOOKUP($A524,DSSV!$A$7:$R$65536,IN_DTK!J$5,0))=FALSE,IF(J$8&lt;&gt;0,VLOOKUP($A524,DSSV!$A$7:$R$65536,IN_DTK!J$5,0),""),"")</f>
        <v>0</v>
      </c>
      <c r="K524" s="245">
        <f>IF(ISNA(VLOOKUP($A524,DSSV!$A$7:$R$65536,IN_DTK!K$5,0))=FALSE,IF(K$8&lt;&gt;0,VLOOKUP($A524,DSSV!$A$7:$R$65536,IN_DTK!K$5,0),""),"")</f>
        <v>0</v>
      </c>
      <c r="L524" s="245">
        <f>IF(ISNA(VLOOKUP($A524,DSSV!$A$7:$R$65536,IN_DTK!L$5,0))=FALSE,IF(L$8&lt;&gt;0,VLOOKUP($A524,DSSV!$A$7:$R$65536,IN_DTK!L$5,0),""),"")</f>
        <v>0</v>
      </c>
      <c r="M524" s="245">
        <f>IF(ISNA(VLOOKUP($A524,DSSV!$A$7:$R$65536,IN_DTK!M$5,0))=FALSE,IF(M$8&lt;&gt;0,VLOOKUP($A524,DSSV!$A$7:$R$65536,IN_DTK!M$5,0),""),"")</f>
        <v>0</v>
      </c>
      <c r="N524" s="245">
        <f>IF(ISNA(VLOOKUP($A524,DSSV!$A$7:$R$65536,IN_DTK!N$5,0))=FALSE,IF(N$8&lt;&gt;0,VLOOKUP($A524,DSSV!$A$7:$R$65536,IN_DTK!N$5,0),""),"")</f>
        <v>0</v>
      </c>
      <c r="O524" s="245">
        <f>IF(ISNA(VLOOKUP($A524,DSSV!$A$7:$R$65536,IN_DTK!O$5,0))=FALSE,IF(O$8&lt;&gt;0,VLOOKUP($A524,DSSV!$A$7:$R$65536,IN_DTK!O$5,0),""),"")</f>
        <v>0</v>
      </c>
      <c r="P524" s="245">
        <f>IF(ISNA(VLOOKUP($A524,DSSV!$A$7:$R$65536,IN_DTK!P$5,0))=FALSE,IF(P$8&lt;&gt;0,VLOOKUP($A524,DSSV!$A$7:$R$65536,IN_DTK!P$5,0),""),"")</f>
        <v>0</v>
      </c>
      <c r="Q524" s="246">
        <f>IF(ISNA(VLOOKUP($A524,DSSV!$A$7:$R$65536,IN_DTK!Q$5,0))=FALSE,VLOOKUP($A524,DSSV!$A$7:$R$65536,IN_DTK!Q$5,0),"")</f>
        <v>0</v>
      </c>
      <c r="R524" s="237" t="str">
        <f>IF(ISNA(VLOOKUP($A524,DSSV!$A$7:$R$65536,IN_DTK!R$5,0))=FALSE,VLOOKUP($A524,DSSV!$A$7:$R$65536,IN_DTK!R$5,0),"")</f>
        <v>Không</v>
      </c>
      <c r="S524" s="247" t="str">
        <f>IF(ISNA(VLOOKUP($A524,DSSV!$A$7:$R$65536,IN_DTK!S$5,0))=FALSE,VLOOKUP($A524,DSSV!$A$7:$R$65536,IN_DTK!S$5,0),"")</f>
        <v/>
      </c>
    </row>
    <row r="525" spans="1:19" s="213" customFormat="1" ht="20.25" customHeight="1">
      <c r="A525" s="211">
        <v>517</v>
      </c>
      <c r="B525" s="240">
        <f>--SUBTOTAL(2,C$6:C525)</f>
        <v>517</v>
      </c>
      <c r="C525" s="214">
        <f>IF(ISNA(VLOOKUP($A525,DSSV!$A$7:$R$65536,IN_DTK!C$5,0))=FALSE,VLOOKUP($A525,DSSV!$A$7:$R$65536,IN_DTK!C$5,0),"")</f>
        <v>0</v>
      </c>
      <c r="D525" s="243" t="str">
        <f>IF(ISNA(VLOOKUP($A525,DSSV!$A$7:$R$65536,IN_DTK!D$5,0))=FALSE,VLOOKUP($A525,DSSV!$A$7:$R$65536,IN_DTK!D$5,0),"")</f>
        <v/>
      </c>
      <c r="E525" s="244" t="str">
        <f>IF(ISNA(VLOOKUP($A525,DSSV!$A$7:$R$65536,IN_DTK!E$5,0))=FALSE,VLOOKUP($A525,DSSV!$A$7:$R$65536,IN_DTK!E$5,0),"")</f>
        <v/>
      </c>
      <c r="F525" s="249" t="str">
        <f>IF(ISNA(VLOOKUP($A525,DSSV!$A$7:$R$65536,IN_DTK!F$5,0))=FALSE,VLOOKUP($A525,DSSV!$A$7:$R$65536,IN_DTK!F$5,0),"")</f>
        <v/>
      </c>
      <c r="G525" s="249" t="str">
        <f>IF(ISNA(VLOOKUP($A525,DSSV!$A$7:$R$65536,IN_DTK!G$5,0))=FALSE,VLOOKUP($A525,DSSV!$A$7:$R$65536,IN_DTK!G$5,0),"")</f>
        <v/>
      </c>
      <c r="H525" s="245">
        <f>IF(ISNA(VLOOKUP($A525,DSSV!$A$7:$R$65536,IN_DTK!H$5,0))=FALSE,IF(H$8&lt;&gt;0,VLOOKUP($A525,DSSV!$A$7:$R$65536,IN_DTK!H$5,0),""),"")</f>
        <v>0</v>
      </c>
      <c r="I525" s="245">
        <f>IF(ISNA(VLOOKUP($A525,DSSV!$A$7:$R$65536,IN_DTK!I$5,0))=FALSE,IF(I$8&lt;&gt;0,VLOOKUP($A525,DSSV!$A$7:$R$65536,IN_DTK!I$5,0),""),"")</f>
        <v>0</v>
      </c>
      <c r="J525" s="245">
        <f>IF(ISNA(VLOOKUP($A525,DSSV!$A$7:$R$65536,IN_DTK!J$5,0))=FALSE,IF(J$8&lt;&gt;0,VLOOKUP($A525,DSSV!$A$7:$R$65536,IN_DTK!J$5,0),""),"")</f>
        <v>0</v>
      </c>
      <c r="K525" s="245">
        <f>IF(ISNA(VLOOKUP($A525,DSSV!$A$7:$R$65536,IN_DTK!K$5,0))=FALSE,IF(K$8&lt;&gt;0,VLOOKUP($A525,DSSV!$A$7:$R$65536,IN_DTK!K$5,0),""),"")</f>
        <v>0</v>
      </c>
      <c r="L525" s="245">
        <f>IF(ISNA(VLOOKUP($A525,DSSV!$A$7:$R$65536,IN_DTK!L$5,0))=FALSE,IF(L$8&lt;&gt;0,VLOOKUP($A525,DSSV!$A$7:$R$65536,IN_DTK!L$5,0),""),"")</f>
        <v>0</v>
      </c>
      <c r="M525" s="245">
        <f>IF(ISNA(VLOOKUP($A525,DSSV!$A$7:$R$65536,IN_DTK!M$5,0))=FALSE,IF(M$8&lt;&gt;0,VLOOKUP($A525,DSSV!$A$7:$R$65536,IN_DTK!M$5,0),""),"")</f>
        <v>0</v>
      </c>
      <c r="N525" s="245">
        <f>IF(ISNA(VLOOKUP($A525,DSSV!$A$7:$R$65536,IN_DTK!N$5,0))=FALSE,IF(N$8&lt;&gt;0,VLOOKUP($A525,DSSV!$A$7:$R$65536,IN_DTK!N$5,0),""),"")</f>
        <v>0</v>
      </c>
      <c r="O525" s="245">
        <f>IF(ISNA(VLOOKUP($A525,DSSV!$A$7:$R$65536,IN_DTK!O$5,0))=FALSE,IF(O$8&lt;&gt;0,VLOOKUP($A525,DSSV!$A$7:$R$65536,IN_DTK!O$5,0),""),"")</f>
        <v>0</v>
      </c>
      <c r="P525" s="245">
        <f>IF(ISNA(VLOOKUP($A525,DSSV!$A$7:$R$65536,IN_DTK!P$5,0))=FALSE,IF(P$8&lt;&gt;0,VLOOKUP($A525,DSSV!$A$7:$R$65536,IN_DTK!P$5,0),""),"")</f>
        <v>0</v>
      </c>
      <c r="Q525" s="246">
        <f>IF(ISNA(VLOOKUP($A525,DSSV!$A$7:$R$65536,IN_DTK!Q$5,0))=FALSE,VLOOKUP($A525,DSSV!$A$7:$R$65536,IN_DTK!Q$5,0),"")</f>
        <v>0</v>
      </c>
      <c r="R525" s="237" t="str">
        <f>IF(ISNA(VLOOKUP($A525,DSSV!$A$7:$R$65536,IN_DTK!R$5,0))=FALSE,VLOOKUP($A525,DSSV!$A$7:$R$65536,IN_DTK!R$5,0),"")</f>
        <v>Không</v>
      </c>
      <c r="S525" s="247" t="str">
        <f>IF(ISNA(VLOOKUP($A525,DSSV!$A$7:$R$65536,IN_DTK!S$5,0))=FALSE,VLOOKUP($A525,DSSV!$A$7:$R$65536,IN_DTK!S$5,0),"")</f>
        <v/>
      </c>
    </row>
    <row r="526" spans="1:19" s="213" customFormat="1" ht="20.25" customHeight="1">
      <c r="A526" s="211">
        <v>518</v>
      </c>
      <c r="B526" s="240">
        <f>--SUBTOTAL(2,C$6:C526)</f>
        <v>518</v>
      </c>
      <c r="C526" s="214">
        <f>IF(ISNA(VLOOKUP($A526,DSSV!$A$7:$R$65536,IN_DTK!C$5,0))=FALSE,VLOOKUP($A526,DSSV!$A$7:$R$65536,IN_DTK!C$5,0),"")</f>
        <v>0</v>
      </c>
      <c r="D526" s="243" t="str">
        <f>IF(ISNA(VLOOKUP($A526,DSSV!$A$7:$R$65536,IN_DTK!D$5,0))=FALSE,VLOOKUP($A526,DSSV!$A$7:$R$65536,IN_DTK!D$5,0),"")</f>
        <v/>
      </c>
      <c r="E526" s="244" t="str">
        <f>IF(ISNA(VLOOKUP($A526,DSSV!$A$7:$R$65536,IN_DTK!E$5,0))=FALSE,VLOOKUP($A526,DSSV!$A$7:$R$65536,IN_DTK!E$5,0),"")</f>
        <v/>
      </c>
      <c r="F526" s="249" t="str">
        <f>IF(ISNA(VLOOKUP($A526,DSSV!$A$7:$R$65536,IN_DTK!F$5,0))=FALSE,VLOOKUP($A526,DSSV!$A$7:$R$65536,IN_DTK!F$5,0),"")</f>
        <v/>
      </c>
      <c r="G526" s="249" t="str">
        <f>IF(ISNA(VLOOKUP($A526,DSSV!$A$7:$R$65536,IN_DTK!G$5,0))=FALSE,VLOOKUP($A526,DSSV!$A$7:$R$65536,IN_DTK!G$5,0),"")</f>
        <v/>
      </c>
      <c r="H526" s="245">
        <f>IF(ISNA(VLOOKUP($A526,DSSV!$A$7:$R$65536,IN_DTK!H$5,0))=FALSE,IF(H$8&lt;&gt;0,VLOOKUP($A526,DSSV!$A$7:$R$65536,IN_DTK!H$5,0),""),"")</f>
        <v>0</v>
      </c>
      <c r="I526" s="245">
        <f>IF(ISNA(VLOOKUP($A526,DSSV!$A$7:$R$65536,IN_DTK!I$5,0))=FALSE,IF(I$8&lt;&gt;0,VLOOKUP($A526,DSSV!$A$7:$R$65536,IN_DTK!I$5,0),""),"")</f>
        <v>0</v>
      </c>
      <c r="J526" s="245">
        <f>IF(ISNA(VLOOKUP($A526,DSSV!$A$7:$R$65536,IN_DTK!J$5,0))=FALSE,IF(J$8&lt;&gt;0,VLOOKUP($A526,DSSV!$A$7:$R$65536,IN_DTK!J$5,0),""),"")</f>
        <v>0</v>
      </c>
      <c r="K526" s="245">
        <f>IF(ISNA(VLOOKUP($A526,DSSV!$A$7:$R$65536,IN_DTK!K$5,0))=FALSE,IF(K$8&lt;&gt;0,VLOOKUP($A526,DSSV!$A$7:$R$65536,IN_DTK!K$5,0),""),"")</f>
        <v>0</v>
      </c>
      <c r="L526" s="245">
        <f>IF(ISNA(VLOOKUP($A526,DSSV!$A$7:$R$65536,IN_DTK!L$5,0))=FALSE,IF(L$8&lt;&gt;0,VLOOKUP($A526,DSSV!$A$7:$R$65536,IN_DTK!L$5,0),""),"")</f>
        <v>0</v>
      </c>
      <c r="M526" s="245">
        <f>IF(ISNA(VLOOKUP($A526,DSSV!$A$7:$R$65536,IN_DTK!M$5,0))=FALSE,IF(M$8&lt;&gt;0,VLOOKUP($A526,DSSV!$A$7:$R$65536,IN_DTK!M$5,0),""),"")</f>
        <v>0</v>
      </c>
      <c r="N526" s="245">
        <f>IF(ISNA(VLOOKUP($A526,DSSV!$A$7:$R$65536,IN_DTK!N$5,0))=FALSE,IF(N$8&lt;&gt;0,VLOOKUP($A526,DSSV!$A$7:$R$65536,IN_DTK!N$5,0),""),"")</f>
        <v>0</v>
      </c>
      <c r="O526" s="245">
        <f>IF(ISNA(VLOOKUP($A526,DSSV!$A$7:$R$65536,IN_DTK!O$5,0))=FALSE,IF(O$8&lt;&gt;0,VLOOKUP($A526,DSSV!$A$7:$R$65536,IN_DTK!O$5,0),""),"")</f>
        <v>0</v>
      </c>
      <c r="P526" s="245">
        <f>IF(ISNA(VLOOKUP($A526,DSSV!$A$7:$R$65536,IN_DTK!P$5,0))=FALSE,IF(P$8&lt;&gt;0,VLOOKUP($A526,DSSV!$A$7:$R$65536,IN_DTK!P$5,0),""),"")</f>
        <v>0</v>
      </c>
      <c r="Q526" s="246">
        <f>IF(ISNA(VLOOKUP($A526,DSSV!$A$7:$R$65536,IN_DTK!Q$5,0))=FALSE,VLOOKUP($A526,DSSV!$A$7:$R$65536,IN_DTK!Q$5,0),"")</f>
        <v>0</v>
      </c>
      <c r="R526" s="237" t="str">
        <f>IF(ISNA(VLOOKUP($A526,DSSV!$A$7:$R$65536,IN_DTK!R$5,0))=FALSE,VLOOKUP($A526,DSSV!$A$7:$R$65536,IN_DTK!R$5,0),"")</f>
        <v>Không</v>
      </c>
      <c r="S526" s="247" t="str">
        <f>IF(ISNA(VLOOKUP($A526,DSSV!$A$7:$R$65536,IN_DTK!S$5,0))=FALSE,VLOOKUP($A526,DSSV!$A$7:$R$65536,IN_DTK!S$5,0),"")</f>
        <v/>
      </c>
    </row>
    <row r="527" spans="1:19" s="213" customFormat="1" ht="20.25" customHeight="1">
      <c r="A527" s="211">
        <v>519</v>
      </c>
      <c r="B527" s="240">
        <f>--SUBTOTAL(2,C$6:C527)</f>
        <v>519</v>
      </c>
      <c r="C527" s="214">
        <f>IF(ISNA(VLOOKUP($A527,DSSV!$A$7:$R$65536,IN_DTK!C$5,0))=FALSE,VLOOKUP($A527,DSSV!$A$7:$R$65536,IN_DTK!C$5,0),"")</f>
        <v>0</v>
      </c>
      <c r="D527" s="243" t="str">
        <f>IF(ISNA(VLOOKUP($A527,DSSV!$A$7:$R$65536,IN_DTK!D$5,0))=FALSE,VLOOKUP($A527,DSSV!$A$7:$R$65536,IN_DTK!D$5,0),"")</f>
        <v/>
      </c>
      <c r="E527" s="244" t="str">
        <f>IF(ISNA(VLOOKUP($A527,DSSV!$A$7:$R$65536,IN_DTK!E$5,0))=FALSE,VLOOKUP($A527,DSSV!$A$7:$R$65536,IN_DTK!E$5,0),"")</f>
        <v/>
      </c>
      <c r="F527" s="249" t="str">
        <f>IF(ISNA(VLOOKUP($A527,DSSV!$A$7:$R$65536,IN_DTK!F$5,0))=FALSE,VLOOKUP($A527,DSSV!$A$7:$R$65536,IN_DTK!F$5,0),"")</f>
        <v/>
      </c>
      <c r="G527" s="249" t="str">
        <f>IF(ISNA(VLOOKUP($A527,DSSV!$A$7:$R$65536,IN_DTK!G$5,0))=FALSE,VLOOKUP($A527,DSSV!$A$7:$R$65536,IN_DTK!G$5,0),"")</f>
        <v/>
      </c>
      <c r="H527" s="245">
        <f>IF(ISNA(VLOOKUP($A527,DSSV!$A$7:$R$65536,IN_DTK!H$5,0))=FALSE,IF(H$8&lt;&gt;0,VLOOKUP($A527,DSSV!$A$7:$R$65536,IN_DTK!H$5,0),""),"")</f>
        <v>0</v>
      </c>
      <c r="I527" s="245">
        <f>IF(ISNA(VLOOKUP($A527,DSSV!$A$7:$R$65536,IN_DTK!I$5,0))=FALSE,IF(I$8&lt;&gt;0,VLOOKUP($A527,DSSV!$A$7:$R$65536,IN_DTK!I$5,0),""),"")</f>
        <v>0</v>
      </c>
      <c r="J527" s="245">
        <f>IF(ISNA(VLOOKUP($A527,DSSV!$A$7:$R$65536,IN_DTK!J$5,0))=FALSE,IF(J$8&lt;&gt;0,VLOOKUP($A527,DSSV!$A$7:$R$65536,IN_DTK!J$5,0),""),"")</f>
        <v>0</v>
      </c>
      <c r="K527" s="245">
        <f>IF(ISNA(VLOOKUP($A527,DSSV!$A$7:$R$65536,IN_DTK!K$5,0))=FALSE,IF(K$8&lt;&gt;0,VLOOKUP($A527,DSSV!$A$7:$R$65536,IN_DTK!K$5,0),""),"")</f>
        <v>0</v>
      </c>
      <c r="L527" s="245">
        <f>IF(ISNA(VLOOKUP($A527,DSSV!$A$7:$R$65536,IN_DTK!L$5,0))=FALSE,IF(L$8&lt;&gt;0,VLOOKUP($A527,DSSV!$A$7:$R$65536,IN_DTK!L$5,0),""),"")</f>
        <v>0</v>
      </c>
      <c r="M527" s="245">
        <f>IF(ISNA(VLOOKUP($A527,DSSV!$A$7:$R$65536,IN_DTK!M$5,0))=FALSE,IF(M$8&lt;&gt;0,VLOOKUP($A527,DSSV!$A$7:$R$65536,IN_DTK!M$5,0),""),"")</f>
        <v>0</v>
      </c>
      <c r="N527" s="245">
        <f>IF(ISNA(VLOOKUP($A527,DSSV!$A$7:$R$65536,IN_DTK!N$5,0))=FALSE,IF(N$8&lt;&gt;0,VLOOKUP($A527,DSSV!$A$7:$R$65536,IN_DTK!N$5,0),""),"")</f>
        <v>0</v>
      </c>
      <c r="O527" s="245">
        <f>IF(ISNA(VLOOKUP($A527,DSSV!$A$7:$R$65536,IN_DTK!O$5,0))=FALSE,IF(O$8&lt;&gt;0,VLOOKUP($A527,DSSV!$A$7:$R$65536,IN_DTK!O$5,0),""),"")</f>
        <v>0</v>
      </c>
      <c r="P527" s="245">
        <f>IF(ISNA(VLOOKUP($A527,DSSV!$A$7:$R$65536,IN_DTK!P$5,0))=FALSE,IF(P$8&lt;&gt;0,VLOOKUP($A527,DSSV!$A$7:$R$65536,IN_DTK!P$5,0),""),"")</f>
        <v>0</v>
      </c>
      <c r="Q527" s="246">
        <f>IF(ISNA(VLOOKUP($A527,DSSV!$A$7:$R$65536,IN_DTK!Q$5,0))=FALSE,VLOOKUP($A527,DSSV!$A$7:$R$65536,IN_DTK!Q$5,0),"")</f>
        <v>0</v>
      </c>
      <c r="R527" s="237" t="str">
        <f>IF(ISNA(VLOOKUP($A527,DSSV!$A$7:$R$65536,IN_DTK!R$5,0))=FALSE,VLOOKUP($A527,DSSV!$A$7:$R$65536,IN_DTK!R$5,0),"")</f>
        <v>Không</v>
      </c>
      <c r="S527" s="247" t="str">
        <f>IF(ISNA(VLOOKUP($A527,DSSV!$A$7:$R$65536,IN_DTK!S$5,0))=FALSE,VLOOKUP($A527,DSSV!$A$7:$R$65536,IN_DTK!S$5,0),"")</f>
        <v/>
      </c>
    </row>
    <row r="528" spans="1:19" s="213" customFormat="1" ht="20.25" customHeight="1">
      <c r="A528" s="211">
        <v>520</v>
      </c>
      <c r="B528" s="240">
        <f>--SUBTOTAL(2,C$6:C528)</f>
        <v>520</v>
      </c>
      <c r="C528" s="214">
        <f>IF(ISNA(VLOOKUP($A528,DSSV!$A$7:$R$65536,IN_DTK!C$5,0))=FALSE,VLOOKUP($A528,DSSV!$A$7:$R$65536,IN_DTK!C$5,0),"")</f>
        <v>0</v>
      </c>
      <c r="D528" s="243" t="str">
        <f>IF(ISNA(VLOOKUP($A528,DSSV!$A$7:$R$65536,IN_DTK!D$5,0))=FALSE,VLOOKUP($A528,DSSV!$A$7:$R$65536,IN_DTK!D$5,0),"")</f>
        <v/>
      </c>
      <c r="E528" s="244" t="str">
        <f>IF(ISNA(VLOOKUP($A528,DSSV!$A$7:$R$65536,IN_DTK!E$5,0))=FALSE,VLOOKUP($A528,DSSV!$A$7:$R$65536,IN_DTK!E$5,0),"")</f>
        <v/>
      </c>
      <c r="F528" s="249" t="str">
        <f>IF(ISNA(VLOOKUP($A528,DSSV!$A$7:$R$65536,IN_DTK!F$5,0))=FALSE,VLOOKUP($A528,DSSV!$A$7:$R$65536,IN_DTK!F$5,0),"")</f>
        <v/>
      </c>
      <c r="G528" s="249" t="str">
        <f>IF(ISNA(VLOOKUP($A528,DSSV!$A$7:$R$65536,IN_DTK!G$5,0))=FALSE,VLOOKUP($A528,DSSV!$A$7:$R$65536,IN_DTK!G$5,0),"")</f>
        <v/>
      </c>
      <c r="H528" s="245">
        <f>IF(ISNA(VLOOKUP($A528,DSSV!$A$7:$R$65536,IN_DTK!H$5,0))=FALSE,IF(H$8&lt;&gt;0,VLOOKUP($A528,DSSV!$A$7:$R$65536,IN_DTK!H$5,0),""),"")</f>
        <v>0</v>
      </c>
      <c r="I528" s="245">
        <f>IF(ISNA(VLOOKUP($A528,DSSV!$A$7:$R$65536,IN_DTK!I$5,0))=FALSE,IF(I$8&lt;&gt;0,VLOOKUP($A528,DSSV!$A$7:$R$65536,IN_DTK!I$5,0),""),"")</f>
        <v>0</v>
      </c>
      <c r="J528" s="245">
        <f>IF(ISNA(VLOOKUP($A528,DSSV!$A$7:$R$65536,IN_DTK!J$5,0))=FALSE,IF(J$8&lt;&gt;0,VLOOKUP($A528,DSSV!$A$7:$R$65536,IN_DTK!J$5,0),""),"")</f>
        <v>0</v>
      </c>
      <c r="K528" s="245">
        <f>IF(ISNA(VLOOKUP($A528,DSSV!$A$7:$R$65536,IN_DTK!K$5,0))=FALSE,IF(K$8&lt;&gt;0,VLOOKUP($A528,DSSV!$A$7:$R$65536,IN_DTK!K$5,0),""),"")</f>
        <v>0</v>
      </c>
      <c r="L528" s="245">
        <f>IF(ISNA(VLOOKUP($A528,DSSV!$A$7:$R$65536,IN_DTK!L$5,0))=FALSE,IF(L$8&lt;&gt;0,VLOOKUP($A528,DSSV!$A$7:$R$65536,IN_DTK!L$5,0),""),"")</f>
        <v>0</v>
      </c>
      <c r="M528" s="245">
        <f>IF(ISNA(VLOOKUP($A528,DSSV!$A$7:$R$65536,IN_DTK!M$5,0))=FALSE,IF(M$8&lt;&gt;0,VLOOKUP($A528,DSSV!$A$7:$R$65536,IN_DTK!M$5,0),""),"")</f>
        <v>0</v>
      </c>
      <c r="N528" s="245">
        <f>IF(ISNA(VLOOKUP($A528,DSSV!$A$7:$R$65536,IN_DTK!N$5,0))=FALSE,IF(N$8&lt;&gt;0,VLOOKUP($A528,DSSV!$A$7:$R$65536,IN_DTK!N$5,0),""),"")</f>
        <v>0</v>
      </c>
      <c r="O528" s="245">
        <f>IF(ISNA(VLOOKUP($A528,DSSV!$A$7:$R$65536,IN_DTK!O$5,0))=FALSE,IF(O$8&lt;&gt;0,VLOOKUP($A528,DSSV!$A$7:$R$65536,IN_DTK!O$5,0),""),"")</f>
        <v>0</v>
      </c>
      <c r="P528" s="245">
        <f>IF(ISNA(VLOOKUP($A528,DSSV!$A$7:$R$65536,IN_DTK!P$5,0))=FALSE,IF(P$8&lt;&gt;0,VLOOKUP($A528,DSSV!$A$7:$R$65536,IN_DTK!P$5,0),""),"")</f>
        <v>0</v>
      </c>
      <c r="Q528" s="246">
        <f>IF(ISNA(VLOOKUP($A528,DSSV!$A$7:$R$65536,IN_DTK!Q$5,0))=FALSE,VLOOKUP($A528,DSSV!$A$7:$R$65536,IN_DTK!Q$5,0),"")</f>
        <v>0</v>
      </c>
      <c r="R528" s="237" t="str">
        <f>IF(ISNA(VLOOKUP($A528,DSSV!$A$7:$R$65536,IN_DTK!R$5,0))=FALSE,VLOOKUP($A528,DSSV!$A$7:$R$65536,IN_DTK!R$5,0),"")</f>
        <v>Không</v>
      </c>
      <c r="S528" s="247" t="str">
        <f>IF(ISNA(VLOOKUP($A528,DSSV!$A$7:$R$65536,IN_DTK!S$5,0))=FALSE,VLOOKUP($A528,DSSV!$A$7:$R$65536,IN_DTK!S$5,0),"")</f>
        <v/>
      </c>
    </row>
    <row r="529" spans="1:19" s="213" customFormat="1" ht="20.25" customHeight="1">
      <c r="A529" s="211">
        <v>521</v>
      </c>
      <c r="B529" s="240">
        <f>--SUBTOTAL(2,C$6:C529)</f>
        <v>521</v>
      </c>
      <c r="C529" s="214">
        <f>IF(ISNA(VLOOKUP($A529,DSSV!$A$7:$R$65536,IN_DTK!C$5,0))=FALSE,VLOOKUP($A529,DSSV!$A$7:$R$65536,IN_DTK!C$5,0),"")</f>
        <v>0</v>
      </c>
      <c r="D529" s="243" t="str">
        <f>IF(ISNA(VLOOKUP($A529,DSSV!$A$7:$R$65536,IN_DTK!D$5,0))=FALSE,VLOOKUP($A529,DSSV!$A$7:$R$65536,IN_DTK!D$5,0),"")</f>
        <v/>
      </c>
      <c r="E529" s="244" t="str">
        <f>IF(ISNA(VLOOKUP($A529,DSSV!$A$7:$R$65536,IN_DTK!E$5,0))=FALSE,VLOOKUP($A529,DSSV!$A$7:$R$65536,IN_DTK!E$5,0),"")</f>
        <v/>
      </c>
      <c r="F529" s="249" t="str">
        <f>IF(ISNA(VLOOKUP($A529,DSSV!$A$7:$R$65536,IN_DTK!F$5,0))=FALSE,VLOOKUP($A529,DSSV!$A$7:$R$65536,IN_DTK!F$5,0),"")</f>
        <v/>
      </c>
      <c r="G529" s="249" t="str">
        <f>IF(ISNA(VLOOKUP($A529,DSSV!$A$7:$R$65536,IN_DTK!G$5,0))=FALSE,VLOOKUP($A529,DSSV!$A$7:$R$65536,IN_DTK!G$5,0),"")</f>
        <v/>
      </c>
      <c r="H529" s="245">
        <f>IF(ISNA(VLOOKUP($A529,DSSV!$A$7:$R$65536,IN_DTK!H$5,0))=FALSE,IF(H$8&lt;&gt;0,VLOOKUP($A529,DSSV!$A$7:$R$65536,IN_DTK!H$5,0),""),"")</f>
        <v>0</v>
      </c>
      <c r="I529" s="245">
        <f>IF(ISNA(VLOOKUP($A529,DSSV!$A$7:$R$65536,IN_DTK!I$5,0))=FALSE,IF(I$8&lt;&gt;0,VLOOKUP($A529,DSSV!$A$7:$R$65536,IN_DTK!I$5,0),""),"")</f>
        <v>0</v>
      </c>
      <c r="J529" s="245">
        <f>IF(ISNA(VLOOKUP($A529,DSSV!$A$7:$R$65536,IN_DTK!J$5,0))=FALSE,IF(J$8&lt;&gt;0,VLOOKUP($A529,DSSV!$A$7:$R$65536,IN_DTK!J$5,0),""),"")</f>
        <v>0</v>
      </c>
      <c r="K529" s="245">
        <f>IF(ISNA(VLOOKUP($A529,DSSV!$A$7:$R$65536,IN_DTK!K$5,0))=FALSE,IF(K$8&lt;&gt;0,VLOOKUP($A529,DSSV!$A$7:$R$65536,IN_DTK!K$5,0),""),"")</f>
        <v>0</v>
      </c>
      <c r="L529" s="245">
        <f>IF(ISNA(VLOOKUP($A529,DSSV!$A$7:$R$65536,IN_DTK!L$5,0))=FALSE,IF(L$8&lt;&gt;0,VLOOKUP($A529,DSSV!$A$7:$R$65536,IN_DTK!L$5,0),""),"")</f>
        <v>0</v>
      </c>
      <c r="M529" s="245">
        <f>IF(ISNA(VLOOKUP($A529,DSSV!$A$7:$R$65536,IN_DTK!M$5,0))=FALSE,IF(M$8&lt;&gt;0,VLOOKUP($A529,DSSV!$A$7:$R$65536,IN_DTK!M$5,0),""),"")</f>
        <v>0</v>
      </c>
      <c r="N529" s="245">
        <f>IF(ISNA(VLOOKUP($A529,DSSV!$A$7:$R$65536,IN_DTK!N$5,0))=FALSE,IF(N$8&lt;&gt;0,VLOOKUP($A529,DSSV!$A$7:$R$65536,IN_DTK!N$5,0),""),"")</f>
        <v>0</v>
      </c>
      <c r="O529" s="245">
        <f>IF(ISNA(VLOOKUP($A529,DSSV!$A$7:$R$65536,IN_DTK!O$5,0))=FALSE,IF(O$8&lt;&gt;0,VLOOKUP($A529,DSSV!$A$7:$R$65536,IN_DTK!O$5,0),""),"")</f>
        <v>0</v>
      </c>
      <c r="P529" s="245">
        <f>IF(ISNA(VLOOKUP($A529,DSSV!$A$7:$R$65536,IN_DTK!P$5,0))=FALSE,IF(P$8&lt;&gt;0,VLOOKUP($A529,DSSV!$A$7:$R$65536,IN_DTK!P$5,0),""),"")</f>
        <v>0</v>
      </c>
      <c r="Q529" s="246">
        <f>IF(ISNA(VLOOKUP($A529,DSSV!$A$7:$R$65536,IN_DTK!Q$5,0))=FALSE,VLOOKUP($A529,DSSV!$A$7:$R$65536,IN_DTK!Q$5,0),"")</f>
        <v>0</v>
      </c>
      <c r="R529" s="237" t="str">
        <f>IF(ISNA(VLOOKUP($A529,DSSV!$A$7:$R$65536,IN_DTK!R$5,0))=FALSE,VLOOKUP($A529,DSSV!$A$7:$R$65536,IN_DTK!R$5,0),"")</f>
        <v>Không</v>
      </c>
      <c r="S529" s="247" t="str">
        <f>IF(ISNA(VLOOKUP($A529,DSSV!$A$7:$R$65536,IN_DTK!S$5,0))=FALSE,VLOOKUP($A529,DSSV!$A$7:$R$65536,IN_DTK!S$5,0),"")</f>
        <v/>
      </c>
    </row>
    <row r="530" spans="1:19" s="213" customFormat="1" ht="20.25" customHeight="1">
      <c r="A530" s="211">
        <v>522</v>
      </c>
      <c r="B530" s="240">
        <f>--SUBTOTAL(2,C$6:C530)</f>
        <v>522</v>
      </c>
      <c r="C530" s="214">
        <f>IF(ISNA(VLOOKUP($A530,DSSV!$A$7:$R$65536,IN_DTK!C$5,0))=FALSE,VLOOKUP($A530,DSSV!$A$7:$R$65536,IN_DTK!C$5,0),"")</f>
        <v>0</v>
      </c>
      <c r="D530" s="243" t="str">
        <f>IF(ISNA(VLOOKUP($A530,DSSV!$A$7:$R$65536,IN_DTK!D$5,0))=FALSE,VLOOKUP($A530,DSSV!$A$7:$R$65536,IN_DTK!D$5,0),"")</f>
        <v/>
      </c>
      <c r="E530" s="244" t="str">
        <f>IF(ISNA(VLOOKUP($A530,DSSV!$A$7:$R$65536,IN_DTK!E$5,0))=FALSE,VLOOKUP($A530,DSSV!$A$7:$R$65536,IN_DTK!E$5,0),"")</f>
        <v/>
      </c>
      <c r="F530" s="249" t="str">
        <f>IF(ISNA(VLOOKUP($A530,DSSV!$A$7:$R$65536,IN_DTK!F$5,0))=FALSE,VLOOKUP($A530,DSSV!$A$7:$R$65536,IN_DTK!F$5,0),"")</f>
        <v/>
      </c>
      <c r="G530" s="249" t="str">
        <f>IF(ISNA(VLOOKUP($A530,DSSV!$A$7:$R$65536,IN_DTK!G$5,0))=FALSE,VLOOKUP($A530,DSSV!$A$7:$R$65536,IN_DTK!G$5,0),"")</f>
        <v/>
      </c>
      <c r="H530" s="245">
        <f>IF(ISNA(VLOOKUP($A530,DSSV!$A$7:$R$65536,IN_DTK!H$5,0))=FALSE,IF(H$8&lt;&gt;0,VLOOKUP($A530,DSSV!$A$7:$R$65536,IN_DTK!H$5,0),""),"")</f>
        <v>0</v>
      </c>
      <c r="I530" s="245">
        <f>IF(ISNA(VLOOKUP($A530,DSSV!$A$7:$R$65536,IN_DTK!I$5,0))=FALSE,IF(I$8&lt;&gt;0,VLOOKUP($A530,DSSV!$A$7:$R$65536,IN_DTK!I$5,0),""),"")</f>
        <v>0</v>
      </c>
      <c r="J530" s="245">
        <f>IF(ISNA(VLOOKUP($A530,DSSV!$A$7:$R$65536,IN_DTK!J$5,0))=FALSE,IF(J$8&lt;&gt;0,VLOOKUP($A530,DSSV!$A$7:$R$65536,IN_DTK!J$5,0),""),"")</f>
        <v>0</v>
      </c>
      <c r="K530" s="245">
        <f>IF(ISNA(VLOOKUP($A530,DSSV!$A$7:$R$65536,IN_DTK!K$5,0))=FALSE,IF(K$8&lt;&gt;0,VLOOKUP($A530,DSSV!$A$7:$R$65536,IN_DTK!K$5,0),""),"")</f>
        <v>0</v>
      </c>
      <c r="L530" s="245">
        <f>IF(ISNA(VLOOKUP($A530,DSSV!$A$7:$R$65536,IN_DTK!L$5,0))=FALSE,IF(L$8&lt;&gt;0,VLOOKUP($A530,DSSV!$A$7:$R$65536,IN_DTK!L$5,0),""),"")</f>
        <v>0</v>
      </c>
      <c r="M530" s="245">
        <f>IF(ISNA(VLOOKUP($A530,DSSV!$A$7:$R$65536,IN_DTK!M$5,0))=FALSE,IF(M$8&lt;&gt;0,VLOOKUP($A530,DSSV!$A$7:$R$65536,IN_DTK!M$5,0),""),"")</f>
        <v>0</v>
      </c>
      <c r="N530" s="245">
        <f>IF(ISNA(VLOOKUP($A530,DSSV!$A$7:$R$65536,IN_DTK!N$5,0))=FALSE,IF(N$8&lt;&gt;0,VLOOKUP($A530,DSSV!$A$7:$R$65536,IN_DTK!N$5,0),""),"")</f>
        <v>0</v>
      </c>
      <c r="O530" s="245">
        <f>IF(ISNA(VLOOKUP($A530,DSSV!$A$7:$R$65536,IN_DTK!O$5,0))=FALSE,IF(O$8&lt;&gt;0,VLOOKUP($A530,DSSV!$A$7:$R$65536,IN_DTK!O$5,0),""),"")</f>
        <v>0</v>
      </c>
      <c r="P530" s="245">
        <f>IF(ISNA(VLOOKUP($A530,DSSV!$A$7:$R$65536,IN_DTK!P$5,0))=FALSE,IF(P$8&lt;&gt;0,VLOOKUP($A530,DSSV!$A$7:$R$65536,IN_DTK!P$5,0),""),"")</f>
        <v>0</v>
      </c>
      <c r="Q530" s="246">
        <f>IF(ISNA(VLOOKUP($A530,DSSV!$A$7:$R$65536,IN_DTK!Q$5,0))=FALSE,VLOOKUP($A530,DSSV!$A$7:$R$65536,IN_DTK!Q$5,0),"")</f>
        <v>0</v>
      </c>
      <c r="R530" s="237" t="str">
        <f>IF(ISNA(VLOOKUP($A530,DSSV!$A$7:$R$65536,IN_DTK!R$5,0))=FALSE,VLOOKUP($A530,DSSV!$A$7:$R$65536,IN_DTK!R$5,0),"")</f>
        <v>Không</v>
      </c>
      <c r="S530" s="247" t="str">
        <f>IF(ISNA(VLOOKUP($A530,DSSV!$A$7:$R$65536,IN_DTK!S$5,0))=FALSE,VLOOKUP($A530,DSSV!$A$7:$R$65536,IN_DTK!S$5,0),"")</f>
        <v/>
      </c>
    </row>
    <row r="531" spans="1:19" s="213" customFormat="1" ht="20.25" customHeight="1">
      <c r="A531" s="211">
        <v>523</v>
      </c>
      <c r="B531" s="240">
        <f>--SUBTOTAL(2,C$6:C531)</f>
        <v>523</v>
      </c>
      <c r="C531" s="214">
        <f>IF(ISNA(VLOOKUP($A531,DSSV!$A$7:$R$65536,IN_DTK!C$5,0))=FALSE,VLOOKUP($A531,DSSV!$A$7:$R$65536,IN_DTK!C$5,0),"")</f>
        <v>0</v>
      </c>
      <c r="D531" s="243" t="str">
        <f>IF(ISNA(VLOOKUP($A531,DSSV!$A$7:$R$65536,IN_DTK!D$5,0))=FALSE,VLOOKUP($A531,DSSV!$A$7:$R$65536,IN_DTK!D$5,0),"")</f>
        <v/>
      </c>
      <c r="E531" s="244" t="str">
        <f>IF(ISNA(VLOOKUP($A531,DSSV!$A$7:$R$65536,IN_DTK!E$5,0))=FALSE,VLOOKUP($A531,DSSV!$A$7:$R$65536,IN_DTK!E$5,0),"")</f>
        <v/>
      </c>
      <c r="F531" s="249" t="str">
        <f>IF(ISNA(VLOOKUP($A531,DSSV!$A$7:$R$65536,IN_DTK!F$5,0))=FALSE,VLOOKUP($A531,DSSV!$A$7:$R$65536,IN_DTK!F$5,0),"")</f>
        <v/>
      </c>
      <c r="G531" s="249" t="str">
        <f>IF(ISNA(VLOOKUP($A531,DSSV!$A$7:$R$65536,IN_DTK!G$5,0))=FALSE,VLOOKUP($A531,DSSV!$A$7:$R$65536,IN_DTK!G$5,0),"")</f>
        <v/>
      </c>
      <c r="H531" s="245">
        <f>IF(ISNA(VLOOKUP($A531,DSSV!$A$7:$R$65536,IN_DTK!H$5,0))=FALSE,IF(H$8&lt;&gt;0,VLOOKUP($A531,DSSV!$A$7:$R$65536,IN_DTK!H$5,0),""),"")</f>
        <v>0</v>
      </c>
      <c r="I531" s="245">
        <f>IF(ISNA(VLOOKUP($A531,DSSV!$A$7:$R$65536,IN_DTK!I$5,0))=FALSE,IF(I$8&lt;&gt;0,VLOOKUP($A531,DSSV!$A$7:$R$65536,IN_DTK!I$5,0),""),"")</f>
        <v>0</v>
      </c>
      <c r="J531" s="245">
        <f>IF(ISNA(VLOOKUP($A531,DSSV!$A$7:$R$65536,IN_DTK!J$5,0))=FALSE,IF(J$8&lt;&gt;0,VLOOKUP($A531,DSSV!$A$7:$R$65536,IN_DTK!J$5,0),""),"")</f>
        <v>0</v>
      </c>
      <c r="K531" s="245">
        <f>IF(ISNA(VLOOKUP($A531,DSSV!$A$7:$R$65536,IN_DTK!K$5,0))=FALSE,IF(K$8&lt;&gt;0,VLOOKUP($A531,DSSV!$A$7:$R$65536,IN_DTK!K$5,0),""),"")</f>
        <v>0</v>
      </c>
      <c r="L531" s="245">
        <f>IF(ISNA(VLOOKUP($A531,DSSV!$A$7:$R$65536,IN_DTK!L$5,0))=FALSE,IF(L$8&lt;&gt;0,VLOOKUP($A531,DSSV!$A$7:$R$65536,IN_DTK!L$5,0),""),"")</f>
        <v>0</v>
      </c>
      <c r="M531" s="245">
        <f>IF(ISNA(VLOOKUP($A531,DSSV!$A$7:$R$65536,IN_DTK!M$5,0))=FALSE,IF(M$8&lt;&gt;0,VLOOKUP($A531,DSSV!$A$7:$R$65536,IN_DTK!M$5,0),""),"")</f>
        <v>0</v>
      </c>
      <c r="N531" s="245">
        <f>IF(ISNA(VLOOKUP($A531,DSSV!$A$7:$R$65536,IN_DTK!N$5,0))=FALSE,IF(N$8&lt;&gt;0,VLOOKUP($A531,DSSV!$A$7:$R$65536,IN_DTK!N$5,0),""),"")</f>
        <v>0</v>
      </c>
      <c r="O531" s="245">
        <f>IF(ISNA(VLOOKUP($A531,DSSV!$A$7:$R$65536,IN_DTK!O$5,0))=FALSE,IF(O$8&lt;&gt;0,VLOOKUP($A531,DSSV!$A$7:$R$65536,IN_DTK!O$5,0),""),"")</f>
        <v>0</v>
      </c>
      <c r="P531" s="245">
        <f>IF(ISNA(VLOOKUP($A531,DSSV!$A$7:$R$65536,IN_DTK!P$5,0))=FALSE,IF(P$8&lt;&gt;0,VLOOKUP($A531,DSSV!$A$7:$R$65536,IN_DTK!P$5,0),""),"")</f>
        <v>0</v>
      </c>
      <c r="Q531" s="246">
        <f>IF(ISNA(VLOOKUP($A531,DSSV!$A$7:$R$65536,IN_DTK!Q$5,0))=FALSE,VLOOKUP($A531,DSSV!$A$7:$R$65536,IN_DTK!Q$5,0),"")</f>
        <v>0</v>
      </c>
      <c r="R531" s="237" t="str">
        <f>IF(ISNA(VLOOKUP($A531,DSSV!$A$7:$R$65536,IN_DTK!R$5,0))=FALSE,VLOOKUP($A531,DSSV!$A$7:$R$65536,IN_DTK!R$5,0),"")</f>
        <v>Không</v>
      </c>
      <c r="S531" s="247" t="str">
        <f>IF(ISNA(VLOOKUP($A531,DSSV!$A$7:$R$65536,IN_DTK!S$5,0))=FALSE,VLOOKUP($A531,DSSV!$A$7:$R$65536,IN_DTK!S$5,0),"")</f>
        <v/>
      </c>
    </row>
    <row r="532" spans="1:19" s="213" customFormat="1" ht="20.25" customHeight="1">
      <c r="A532" s="211">
        <v>524</v>
      </c>
      <c r="B532" s="240">
        <f>--SUBTOTAL(2,C$6:C532)</f>
        <v>524</v>
      </c>
      <c r="C532" s="214">
        <f>IF(ISNA(VLOOKUP($A532,DSSV!$A$7:$R$65536,IN_DTK!C$5,0))=FALSE,VLOOKUP($A532,DSSV!$A$7:$R$65536,IN_DTK!C$5,0),"")</f>
        <v>0</v>
      </c>
      <c r="D532" s="243" t="str">
        <f>IF(ISNA(VLOOKUP($A532,DSSV!$A$7:$R$65536,IN_DTK!D$5,0))=FALSE,VLOOKUP($A532,DSSV!$A$7:$R$65536,IN_DTK!D$5,0),"")</f>
        <v/>
      </c>
      <c r="E532" s="244" t="str">
        <f>IF(ISNA(VLOOKUP($A532,DSSV!$A$7:$R$65536,IN_DTK!E$5,0))=FALSE,VLOOKUP($A532,DSSV!$A$7:$R$65536,IN_DTK!E$5,0),"")</f>
        <v/>
      </c>
      <c r="F532" s="249" t="str">
        <f>IF(ISNA(VLOOKUP($A532,DSSV!$A$7:$R$65536,IN_DTK!F$5,0))=FALSE,VLOOKUP($A532,DSSV!$A$7:$R$65536,IN_DTK!F$5,0),"")</f>
        <v/>
      </c>
      <c r="G532" s="249" t="str">
        <f>IF(ISNA(VLOOKUP($A532,DSSV!$A$7:$R$65536,IN_DTK!G$5,0))=FALSE,VLOOKUP($A532,DSSV!$A$7:$R$65536,IN_DTK!G$5,0),"")</f>
        <v/>
      </c>
      <c r="H532" s="245">
        <f>IF(ISNA(VLOOKUP($A532,DSSV!$A$7:$R$65536,IN_DTK!H$5,0))=FALSE,IF(H$8&lt;&gt;0,VLOOKUP($A532,DSSV!$A$7:$R$65536,IN_DTK!H$5,0),""),"")</f>
        <v>0</v>
      </c>
      <c r="I532" s="245">
        <f>IF(ISNA(VLOOKUP($A532,DSSV!$A$7:$R$65536,IN_DTK!I$5,0))=FALSE,IF(I$8&lt;&gt;0,VLOOKUP($A532,DSSV!$A$7:$R$65536,IN_DTK!I$5,0),""),"")</f>
        <v>0</v>
      </c>
      <c r="J532" s="245">
        <f>IF(ISNA(VLOOKUP($A532,DSSV!$A$7:$R$65536,IN_DTK!J$5,0))=FALSE,IF(J$8&lt;&gt;0,VLOOKUP($A532,DSSV!$A$7:$R$65536,IN_DTK!J$5,0),""),"")</f>
        <v>0</v>
      </c>
      <c r="K532" s="245">
        <f>IF(ISNA(VLOOKUP($A532,DSSV!$A$7:$R$65536,IN_DTK!K$5,0))=FALSE,IF(K$8&lt;&gt;0,VLOOKUP($A532,DSSV!$A$7:$R$65536,IN_DTK!K$5,0),""),"")</f>
        <v>0</v>
      </c>
      <c r="L532" s="245">
        <f>IF(ISNA(VLOOKUP($A532,DSSV!$A$7:$R$65536,IN_DTK!L$5,0))=FALSE,IF(L$8&lt;&gt;0,VLOOKUP($A532,DSSV!$A$7:$R$65536,IN_DTK!L$5,0),""),"")</f>
        <v>0</v>
      </c>
      <c r="M532" s="245">
        <f>IF(ISNA(VLOOKUP($A532,DSSV!$A$7:$R$65536,IN_DTK!M$5,0))=FALSE,IF(M$8&lt;&gt;0,VLOOKUP($A532,DSSV!$A$7:$R$65536,IN_DTK!M$5,0),""),"")</f>
        <v>0</v>
      </c>
      <c r="N532" s="245">
        <f>IF(ISNA(VLOOKUP($A532,DSSV!$A$7:$R$65536,IN_DTK!N$5,0))=FALSE,IF(N$8&lt;&gt;0,VLOOKUP($A532,DSSV!$A$7:$R$65536,IN_DTK!N$5,0),""),"")</f>
        <v>0</v>
      </c>
      <c r="O532" s="245">
        <f>IF(ISNA(VLOOKUP($A532,DSSV!$A$7:$R$65536,IN_DTK!O$5,0))=FALSE,IF(O$8&lt;&gt;0,VLOOKUP($A532,DSSV!$A$7:$R$65536,IN_DTK!O$5,0),""),"")</f>
        <v>0</v>
      </c>
      <c r="P532" s="245">
        <f>IF(ISNA(VLOOKUP($A532,DSSV!$A$7:$R$65536,IN_DTK!P$5,0))=FALSE,IF(P$8&lt;&gt;0,VLOOKUP($A532,DSSV!$A$7:$R$65536,IN_DTK!P$5,0),""),"")</f>
        <v>0</v>
      </c>
      <c r="Q532" s="246">
        <f>IF(ISNA(VLOOKUP($A532,DSSV!$A$7:$R$65536,IN_DTK!Q$5,0))=FALSE,VLOOKUP($A532,DSSV!$A$7:$R$65536,IN_DTK!Q$5,0),"")</f>
        <v>0</v>
      </c>
      <c r="R532" s="237" t="str">
        <f>IF(ISNA(VLOOKUP($A532,DSSV!$A$7:$R$65536,IN_DTK!R$5,0))=FALSE,VLOOKUP($A532,DSSV!$A$7:$R$65536,IN_DTK!R$5,0),"")</f>
        <v>Không</v>
      </c>
      <c r="S532" s="247" t="str">
        <f>IF(ISNA(VLOOKUP($A532,DSSV!$A$7:$R$65536,IN_DTK!S$5,0))=FALSE,VLOOKUP($A532,DSSV!$A$7:$R$65536,IN_DTK!S$5,0),"")</f>
        <v/>
      </c>
    </row>
    <row r="533" spans="1:19" s="213" customFormat="1" ht="20.25" customHeight="1">
      <c r="A533" s="211">
        <v>525</v>
      </c>
      <c r="B533" s="240">
        <f>--SUBTOTAL(2,C$6:C533)</f>
        <v>525</v>
      </c>
      <c r="C533" s="214">
        <f>IF(ISNA(VLOOKUP($A533,DSSV!$A$7:$R$65536,IN_DTK!C$5,0))=FALSE,VLOOKUP($A533,DSSV!$A$7:$R$65536,IN_DTK!C$5,0),"")</f>
        <v>0</v>
      </c>
      <c r="D533" s="243" t="str">
        <f>IF(ISNA(VLOOKUP($A533,DSSV!$A$7:$R$65536,IN_DTK!D$5,0))=FALSE,VLOOKUP($A533,DSSV!$A$7:$R$65536,IN_DTK!D$5,0),"")</f>
        <v/>
      </c>
      <c r="E533" s="244" t="str">
        <f>IF(ISNA(VLOOKUP($A533,DSSV!$A$7:$R$65536,IN_DTK!E$5,0))=FALSE,VLOOKUP($A533,DSSV!$A$7:$R$65536,IN_DTK!E$5,0),"")</f>
        <v/>
      </c>
      <c r="F533" s="249" t="str">
        <f>IF(ISNA(VLOOKUP($A533,DSSV!$A$7:$R$65536,IN_DTK!F$5,0))=FALSE,VLOOKUP($A533,DSSV!$A$7:$R$65536,IN_DTK!F$5,0),"")</f>
        <v/>
      </c>
      <c r="G533" s="249" t="str">
        <f>IF(ISNA(VLOOKUP($A533,DSSV!$A$7:$R$65536,IN_DTK!G$5,0))=FALSE,VLOOKUP($A533,DSSV!$A$7:$R$65536,IN_DTK!G$5,0),"")</f>
        <v/>
      </c>
      <c r="H533" s="245">
        <f>IF(ISNA(VLOOKUP($A533,DSSV!$A$7:$R$65536,IN_DTK!H$5,0))=FALSE,IF(H$8&lt;&gt;0,VLOOKUP($A533,DSSV!$A$7:$R$65536,IN_DTK!H$5,0),""),"")</f>
        <v>0</v>
      </c>
      <c r="I533" s="245">
        <f>IF(ISNA(VLOOKUP($A533,DSSV!$A$7:$R$65536,IN_DTK!I$5,0))=FALSE,IF(I$8&lt;&gt;0,VLOOKUP($A533,DSSV!$A$7:$R$65536,IN_DTK!I$5,0),""),"")</f>
        <v>0</v>
      </c>
      <c r="J533" s="245">
        <f>IF(ISNA(VLOOKUP($A533,DSSV!$A$7:$R$65536,IN_DTK!J$5,0))=FALSE,IF(J$8&lt;&gt;0,VLOOKUP($A533,DSSV!$A$7:$R$65536,IN_DTK!J$5,0),""),"")</f>
        <v>0</v>
      </c>
      <c r="K533" s="245">
        <f>IF(ISNA(VLOOKUP($A533,DSSV!$A$7:$R$65536,IN_DTK!K$5,0))=FALSE,IF(K$8&lt;&gt;0,VLOOKUP($A533,DSSV!$A$7:$R$65536,IN_DTK!K$5,0),""),"")</f>
        <v>0</v>
      </c>
      <c r="L533" s="245">
        <f>IF(ISNA(VLOOKUP($A533,DSSV!$A$7:$R$65536,IN_DTK!L$5,0))=FALSE,IF(L$8&lt;&gt;0,VLOOKUP($A533,DSSV!$A$7:$R$65536,IN_DTK!L$5,0),""),"")</f>
        <v>0</v>
      </c>
      <c r="M533" s="245">
        <f>IF(ISNA(VLOOKUP($A533,DSSV!$A$7:$R$65536,IN_DTK!M$5,0))=FALSE,IF(M$8&lt;&gt;0,VLOOKUP($A533,DSSV!$A$7:$R$65536,IN_DTK!M$5,0),""),"")</f>
        <v>0</v>
      </c>
      <c r="N533" s="245">
        <f>IF(ISNA(VLOOKUP($A533,DSSV!$A$7:$R$65536,IN_DTK!N$5,0))=FALSE,IF(N$8&lt;&gt;0,VLOOKUP($A533,DSSV!$A$7:$R$65536,IN_DTK!N$5,0),""),"")</f>
        <v>0</v>
      </c>
      <c r="O533" s="245">
        <f>IF(ISNA(VLOOKUP($A533,DSSV!$A$7:$R$65536,IN_DTK!O$5,0))=FALSE,IF(O$8&lt;&gt;0,VLOOKUP($A533,DSSV!$A$7:$R$65536,IN_DTK!O$5,0),""),"")</f>
        <v>0</v>
      </c>
      <c r="P533" s="245">
        <f>IF(ISNA(VLOOKUP($A533,DSSV!$A$7:$R$65536,IN_DTK!P$5,0))=FALSE,IF(P$8&lt;&gt;0,VLOOKUP($A533,DSSV!$A$7:$R$65536,IN_DTK!P$5,0),""),"")</f>
        <v>0</v>
      </c>
      <c r="Q533" s="246">
        <f>IF(ISNA(VLOOKUP($A533,DSSV!$A$7:$R$65536,IN_DTK!Q$5,0))=FALSE,VLOOKUP($A533,DSSV!$A$7:$R$65536,IN_DTK!Q$5,0),"")</f>
        <v>0</v>
      </c>
      <c r="R533" s="237" t="str">
        <f>IF(ISNA(VLOOKUP($A533,DSSV!$A$7:$R$65536,IN_DTK!R$5,0))=FALSE,VLOOKUP($A533,DSSV!$A$7:$R$65536,IN_DTK!R$5,0),"")</f>
        <v>Không</v>
      </c>
      <c r="S533" s="247" t="str">
        <f>IF(ISNA(VLOOKUP($A533,DSSV!$A$7:$R$65536,IN_DTK!S$5,0))=FALSE,VLOOKUP($A533,DSSV!$A$7:$R$65536,IN_DTK!S$5,0),"")</f>
        <v/>
      </c>
    </row>
    <row r="534" spans="1:19" s="213" customFormat="1" ht="20.25" customHeight="1">
      <c r="A534" s="211">
        <v>526</v>
      </c>
      <c r="B534" s="240">
        <f>--SUBTOTAL(2,C$6:C534)</f>
        <v>526</v>
      </c>
      <c r="C534" s="214">
        <f>IF(ISNA(VLOOKUP($A534,DSSV!$A$7:$R$65536,IN_DTK!C$5,0))=FALSE,VLOOKUP($A534,DSSV!$A$7:$R$65536,IN_DTK!C$5,0),"")</f>
        <v>0</v>
      </c>
      <c r="D534" s="243" t="str">
        <f>IF(ISNA(VLOOKUP($A534,DSSV!$A$7:$R$65536,IN_DTK!D$5,0))=FALSE,VLOOKUP($A534,DSSV!$A$7:$R$65536,IN_DTK!D$5,0),"")</f>
        <v/>
      </c>
      <c r="E534" s="244" t="str">
        <f>IF(ISNA(VLOOKUP($A534,DSSV!$A$7:$R$65536,IN_DTK!E$5,0))=FALSE,VLOOKUP($A534,DSSV!$A$7:$R$65536,IN_DTK!E$5,0),"")</f>
        <v/>
      </c>
      <c r="F534" s="249" t="str">
        <f>IF(ISNA(VLOOKUP($A534,DSSV!$A$7:$R$65536,IN_DTK!F$5,0))=FALSE,VLOOKUP($A534,DSSV!$A$7:$R$65536,IN_DTK!F$5,0),"")</f>
        <v/>
      </c>
      <c r="G534" s="249" t="str">
        <f>IF(ISNA(VLOOKUP($A534,DSSV!$A$7:$R$65536,IN_DTK!G$5,0))=FALSE,VLOOKUP($A534,DSSV!$A$7:$R$65536,IN_DTK!G$5,0),"")</f>
        <v/>
      </c>
      <c r="H534" s="245">
        <f>IF(ISNA(VLOOKUP($A534,DSSV!$A$7:$R$65536,IN_DTK!H$5,0))=FALSE,IF(H$8&lt;&gt;0,VLOOKUP($A534,DSSV!$A$7:$R$65536,IN_DTK!H$5,0),""),"")</f>
        <v>0</v>
      </c>
      <c r="I534" s="245">
        <f>IF(ISNA(VLOOKUP($A534,DSSV!$A$7:$R$65536,IN_DTK!I$5,0))=FALSE,IF(I$8&lt;&gt;0,VLOOKUP($A534,DSSV!$A$7:$R$65536,IN_DTK!I$5,0),""),"")</f>
        <v>0</v>
      </c>
      <c r="J534" s="245">
        <f>IF(ISNA(VLOOKUP($A534,DSSV!$A$7:$R$65536,IN_DTK!J$5,0))=FALSE,IF(J$8&lt;&gt;0,VLOOKUP($A534,DSSV!$A$7:$R$65536,IN_DTK!J$5,0),""),"")</f>
        <v>0</v>
      </c>
      <c r="K534" s="245">
        <f>IF(ISNA(VLOOKUP($A534,DSSV!$A$7:$R$65536,IN_DTK!K$5,0))=FALSE,IF(K$8&lt;&gt;0,VLOOKUP($A534,DSSV!$A$7:$R$65536,IN_DTK!K$5,0),""),"")</f>
        <v>0</v>
      </c>
      <c r="L534" s="245">
        <f>IF(ISNA(VLOOKUP($A534,DSSV!$A$7:$R$65536,IN_DTK!L$5,0))=FALSE,IF(L$8&lt;&gt;0,VLOOKUP($A534,DSSV!$A$7:$R$65536,IN_DTK!L$5,0),""),"")</f>
        <v>0</v>
      </c>
      <c r="M534" s="245">
        <f>IF(ISNA(VLOOKUP($A534,DSSV!$A$7:$R$65536,IN_DTK!M$5,0))=FALSE,IF(M$8&lt;&gt;0,VLOOKUP($A534,DSSV!$A$7:$R$65536,IN_DTK!M$5,0),""),"")</f>
        <v>0</v>
      </c>
      <c r="N534" s="245">
        <f>IF(ISNA(VLOOKUP($A534,DSSV!$A$7:$R$65536,IN_DTK!N$5,0))=FALSE,IF(N$8&lt;&gt;0,VLOOKUP($A534,DSSV!$A$7:$R$65536,IN_DTK!N$5,0),""),"")</f>
        <v>0</v>
      </c>
      <c r="O534" s="245">
        <f>IF(ISNA(VLOOKUP($A534,DSSV!$A$7:$R$65536,IN_DTK!O$5,0))=FALSE,IF(O$8&lt;&gt;0,VLOOKUP($A534,DSSV!$A$7:$R$65536,IN_DTK!O$5,0),""),"")</f>
        <v>0</v>
      </c>
      <c r="P534" s="245">
        <f>IF(ISNA(VLOOKUP($A534,DSSV!$A$7:$R$65536,IN_DTK!P$5,0))=FALSE,IF(P$8&lt;&gt;0,VLOOKUP($A534,DSSV!$A$7:$R$65536,IN_DTK!P$5,0),""),"")</f>
        <v>0</v>
      </c>
      <c r="Q534" s="246">
        <f>IF(ISNA(VLOOKUP($A534,DSSV!$A$7:$R$65536,IN_DTK!Q$5,0))=FALSE,VLOOKUP($A534,DSSV!$A$7:$R$65536,IN_DTK!Q$5,0),"")</f>
        <v>0</v>
      </c>
      <c r="R534" s="237" t="str">
        <f>IF(ISNA(VLOOKUP($A534,DSSV!$A$7:$R$65536,IN_DTK!R$5,0))=FALSE,VLOOKUP($A534,DSSV!$A$7:$R$65536,IN_DTK!R$5,0),"")</f>
        <v>Không</v>
      </c>
      <c r="S534" s="247" t="str">
        <f>IF(ISNA(VLOOKUP($A534,DSSV!$A$7:$R$65536,IN_DTK!S$5,0))=FALSE,VLOOKUP($A534,DSSV!$A$7:$R$65536,IN_DTK!S$5,0),"")</f>
        <v/>
      </c>
    </row>
    <row r="535" spans="1:19" s="213" customFormat="1" ht="20.25" customHeight="1">
      <c r="A535" s="211">
        <v>527</v>
      </c>
      <c r="B535" s="240">
        <f>--SUBTOTAL(2,C$6:C535)</f>
        <v>527</v>
      </c>
      <c r="C535" s="214">
        <f>IF(ISNA(VLOOKUP($A535,DSSV!$A$7:$R$65536,IN_DTK!C$5,0))=FALSE,VLOOKUP($A535,DSSV!$A$7:$R$65536,IN_DTK!C$5,0),"")</f>
        <v>0</v>
      </c>
      <c r="D535" s="243" t="str">
        <f>IF(ISNA(VLOOKUP($A535,DSSV!$A$7:$R$65536,IN_DTK!D$5,0))=FALSE,VLOOKUP($A535,DSSV!$A$7:$R$65536,IN_DTK!D$5,0),"")</f>
        <v/>
      </c>
      <c r="E535" s="244" t="str">
        <f>IF(ISNA(VLOOKUP($A535,DSSV!$A$7:$R$65536,IN_DTK!E$5,0))=FALSE,VLOOKUP($A535,DSSV!$A$7:$R$65536,IN_DTK!E$5,0),"")</f>
        <v/>
      </c>
      <c r="F535" s="249" t="str">
        <f>IF(ISNA(VLOOKUP($A535,DSSV!$A$7:$R$65536,IN_DTK!F$5,0))=FALSE,VLOOKUP($A535,DSSV!$A$7:$R$65536,IN_DTK!F$5,0),"")</f>
        <v/>
      </c>
      <c r="G535" s="249" t="str">
        <f>IF(ISNA(VLOOKUP($A535,DSSV!$A$7:$R$65536,IN_DTK!G$5,0))=FALSE,VLOOKUP($A535,DSSV!$A$7:$R$65536,IN_DTK!G$5,0),"")</f>
        <v/>
      </c>
      <c r="H535" s="245">
        <f>IF(ISNA(VLOOKUP($A535,DSSV!$A$7:$R$65536,IN_DTK!H$5,0))=FALSE,IF(H$8&lt;&gt;0,VLOOKUP($A535,DSSV!$A$7:$R$65536,IN_DTK!H$5,0),""),"")</f>
        <v>0</v>
      </c>
      <c r="I535" s="245">
        <f>IF(ISNA(VLOOKUP($A535,DSSV!$A$7:$R$65536,IN_DTK!I$5,0))=FALSE,IF(I$8&lt;&gt;0,VLOOKUP($A535,DSSV!$A$7:$R$65536,IN_DTK!I$5,0),""),"")</f>
        <v>0</v>
      </c>
      <c r="J535" s="245">
        <f>IF(ISNA(VLOOKUP($A535,DSSV!$A$7:$R$65536,IN_DTK!J$5,0))=FALSE,IF(J$8&lt;&gt;0,VLOOKUP($A535,DSSV!$A$7:$R$65536,IN_DTK!J$5,0),""),"")</f>
        <v>0</v>
      </c>
      <c r="K535" s="245">
        <f>IF(ISNA(VLOOKUP($A535,DSSV!$A$7:$R$65536,IN_DTK!K$5,0))=FALSE,IF(K$8&lt;&gt;0,VLOOKUP($A535,DSSV!$A$7:$R$65536,IN_DTK!K$5,0),""),"")</f>
        <v>0</v>
      </c>
      <c r="L535" s="245">
        <f>IF(ISNA(VLOOKUP($A535,DSSV!$A$7:$R$65536,IN_DTK!L$5,0))=FALSE,IF(L$8&lt;&gt;0,VLOOKUP($A535,DSSV!$A$7:$R$65536,IN_DTK!L$5,0),""),"")</f>
        <v>0</v>
      </c>
      <c r="M535" s="245">
        <f>IF(ISNA(VLOOKUP($A535,DSSV!$A$7:$R$65536,IN_DTK!M$5,0))=FALSE,IF(M$8&lt;&gt;0,VLOOKUP($A535,DSSV!$A$7:$R$65536,IN_DTK!M$5,0),""),"")</f>
        <v>0</v>
      </c>
      <c r="N535" s="245">
        <f>IF(ISNA(VLOOKUP($A535,DSSV!$A$7:$R$65536,IN_DTK!N$5,0))=FALSE,IF(N$8&lt;&gt;0,VLOOKUP($A535,DSSV!$A$7:$R$65536,IN_DTK!N$5,0),""),"")</f>
        <v>0</v>
      </c>
      <c r="O535" s="245">
        <f>IF(ISNA(VLOOKUP($A535,DSSV!$A$7:$R$65536,IN_DTK!O$5,0))=FALSE,IF(O$8&lt;&gt;0,VLOOKUP($A535,DSSV!$A$7:$R$65536,IN_DTK!O$5,0),""),"")</f>
        <v>0</v>
      </c>
      <c r="P535" s="245">
        <f>IF(ISNA(VLOOKUP($A535,DSSV!$A$7:$R$65536,IN_DTK!P$5,0))=FALSE,IF(P$8&lt;&gt;0,VLOOKUP($A535,DSSV!$A$7:$R$65536,IN_DTK!P$5,0),""),"")</f>
        <v>0</v>
      </c>
      <c r="Q535" s="246">
        <f>IF(ISNA(VLOOKUP($A535,DSSV!$A$7:$R$65536,IN_DTK!Q$5,0))=FALSE,VLOOKUP($A535,DSSV!$A$7:$R$65536,IN_DTK!Q$5,0),"")</f>
        <v>0</v>
      </c>
      <c r="R535" s="237" t="str">
        <f>IF(ISNA(VLOOKUP($A535,DSSV!$A$7:$R$65536,IN_DTK!R$5,0))=FALSE,VLOOKUP($A535,DSSV!$A$7:$R$65536,IN_DTK!R$5,0),"")</f>
        <v>Không</v>
      </c>
      <c r="S535" s="247" t="str">
        <f>IF(ISNA(VLOOKUP($A535,DSSV!$A$7:$R$65536,IN_DTK!S$5,0))=FALSE,VLOOKUP($A535,DSSV!$A$7:$R$65536,IN_DTK!S$5,0),"")</f>
        <v/>
      </c>
    </row>
    <row r="536" spans="1:19" s="213" customFormat="1" ht="20.25" customHeight="1">
      <c r="A536" s="211">
        <v>528</v>
      </c>
      <c r="B536" s="240">
        <f>--SUBTOTAL(2,C$6:C536)</f>
        <v>528</v>
      </c>
      <c r="C536" s="214">
        <f>IF(ISNA(VLOOKUP($A536,DSSV!$A$7:$R$65536,IN_DTK!C$5,0))=FALSE,VLOOKUP($A536,DSSV!$A$7:$R$65536,IN_DTK!C$5,0),"")</f>
        <v>0</v>
      </c>
      <c r="D536" s="243" t="str">
        <f>IF(ISNA(VLOOKUP($A536,DSSV!$A$7:$R$65536,IN_DTK!D$5,0))=FALSE,VLOOKUP($A536,DSSV!$A$7:$R$65536,IN_DTK!D$5,0),"")</f>
        <v/>
      </c>
      <c r="E536" s="244" t="str">
        <f>IF(ISNA(VLOOKUP($A536,DSSV!$A$7:$R$65536,IN_DTK!E$5,0))=FALSE,VLOOKUP($A536,DSSV!$A$7:$R$65536,IN_DTK!E$5,0),"")</f>
        <v/>
      </c>
      <c r="F536" s="249" t="str">
        <f>IF(ISNA(VLOOKUP($A536,DSSV!$A$7:$R$65536,IN_DTK!F$5,0))=FALSE,VLOOKUP($A536,DSSV!$A$7:$R$65536,IN_DTK!F$5,0),"")</f>
        <v/>
      </c>
      <c r="G536" s="249" t="str">
        <f>IF(ISNA(VLOOKUP($A536,DSSV!$A$7:$R$65536,IN_DTK!G$5,0))=FALSE,VLOOKUP($A536,DSSV!$A$7:$R$65536,IN_DTK!G$5,0),"")</f>
        <v/>
      </c>
      <c r="H536" s="245">
        <f>IF(ISNA(VLOOKUP($A536,DSSV!$A$7:$R$65536,IN_DTK!H$5,0))=FALSE,IF(H$8&lt;&gt;0,VLOOKUP($A536,DSSV!$A$7:$R$65536,IN_DTK!H$5,0),""),"")</f>
        <v>0</v>
      </c>
      <c r="I536" s="245">
        <f>IF(ISNA(VLOOKUP($A536,DSSV!$A$7:$R$65536,IN_DTK!I$5,0))=FALSE,IF(I$8&lt;&gt;0,VLOOKUP($A536,DSSV!$A$7:$R$65536,IN_DTK!I$5,0),""),"")</f>
        <v>0</v>
      </c>
      <c r="J536" s="245">
        <f>IF(ISNA(VLOOKUP($A536,DSSV!$A$7:$R$65536,IN_DTK!J$5,0))=FALSE,IF(J$8&lt;&gt;0,VLOOKUP($A536,DSSV!$A$7:$R$65536,IN_DTK!J$5,0),""),"")</f>
        <v>0</v>
      </c>
      <c r="K536" s="245">
        <f>IF(ISNA(VLOOKUP($A536,DSSV!$A$7:$R$65536,IN_DTK!K$5,0))=FALSE,IF(K$8&lt;&gt;0,VLOOKUP($A536,DSSV!$A$7:$R$65536,IN_DTK!K$5,0),""),"")</f>
        <v>0</v>
      </c>
      <c r="L536" s="245">
        <f>IF(ISNA(VLOOKUP($A536,DSSV!$A$7:$R$65536,IN_DTK!L$5,0))=FALSE,IF(L$8&lt;&gt;0,VLOOKUP($A536,DSSV!$A$7:$R$65536,IN_DTK!L$5,0),""),"")</f>
        <v>0</v>
      </c>
      <c r="M536" s="245">
        <f>IF(ISNA(VLOOKUP($A536,DSSV!$A$7:$R$65536,IN_DTK!M$5,0))=FALSE,IF(M$8&lt;&gt;0,VLOOKUP($A536,DSSV!$A$7:$R$65536,IN_DTK!M$5,0),""),"")</f>
        <v>0</v>
      </c>
      <c r="N536" s="245">
        <f>IF(ISNA(VLOOKUP($A536,DSSV!$A$7:$R$65536,IN_DTK!N$5,0))=FALSE,IF(N$8&lt;&gt;0,VLOOKUP($A536,DSSV!$A$7:$R$65536,IN_DTK!N$5,0),""),"")</f>
        <v>0</v>
      </c>
      <c r="O536" s="245">
        <f>IF(ISNA(VLOOKUP($A536,DSSV!$A$7:$R$65536,IN_DTK!O$5,0))=FALSE,IF(O$8&lt;&gt;0,VLOOKUP($A536,DSSV!$A$7:$R$65536,IN_DTK!O$5,0),""),"")</f>
        <v>0</v>
      </c>
      <c r="P536" s="245">
        <f>IF(ISNA(VLOOKUP($A536,DSSV!$A$7:$R$65536,IN_DTK!P$5,0))=FALSE,IF(P$8&lt;&gt;0,VLOOKUP($A536,DSSV!$A$7:$R$65536,IN_DTK!P$5,0),""),"")</f>
        <v>0</v>
      </c>
      <c r="Q536" s="246">
        <f>IF(ISNA(VLOOKUP($A536,DSSV!$A$7:$R$65536,IN_DTK!Q$5,0))=FALSE,VLOOKUP($A536,DSSV!$A$7:$R$65536,IN_DTK!Q$5,0),"")</f>
        <v>0</v>
      </c>
      <c r="R536" s="237" t="str">
        <f>IF(ISNA(VLOOKUP($A536,DSSV!$A$7:$R$65536,IN_DTK!R$5,0))=FALSE,VLOOKUP($A536,DSSV!$A$7:$R$65536,IN_DTK!R$5,0),"")</f>
        <v>Không</v>
      </c>
      <c r="S536" s="247" t="str">
        <f>IF(ISNA(VLOOKUP($A536,DSSV!$A$7:$R$65536,IN_DTK!S$5,0))=FALSE,VLOOKUP($A536,DSSV!$A$7:$R$65536,IN_DTK!S$5,0),"")</f>
        <v/>
      </c>
    </row>
    <row r="537" spans="1:19" s="213" customFormat="1" ht="20.25" customHeight="1">
      <c r="A537" s="211">
        <v>529</v>
      </c>
      <c r="B537" s="240">
        <f>--SUBTOTAL(2,C$6:C537)</f>
        <v>529</v>
      </c>
      <c r="C537" s="214">
        <f>IF(ISNA(VLOOKUP($A537,DSSV!$A$7:$R$65536,IN_DTK!C$5,0))=FALSE,VLOOKUP($A537,DSSV!$A$7:$R$65536,IN_DTK!C$5,0),"")</f>
        <v>0</v>
      </c>
      <c r="D537" s="243" t="str">
        <f>IF(ISNA(VLOOKUP($A537,DSSV!$A$7:$R$65536,IN_DTK!D$5,0))=FALSE,VLOOKUP($A537,DSSV!$A$7:$R$65536,IN_DTK!D$5,0),"")</f>
        <v/>
      </c>
      <c r="E537" s="244" t="str">
        <f>IF(ISNA(VLOOKUP($A537,DSSV!$A$7:$R$65536,IN_DTK!E$5,0))=FALSE,VLOOKUP($A537,DSSV!$A$7:$R$65536,IN_DTK!E$5,0),"")</f>
        <v/>
      </c>
      <c r="F537" s="249" t="str">
        <f>IF(ISNA(VLOOKUP($A537,DSSV!$A$7:$R$65536,IN_DTK!F$5,0))=FALSE,VLOOKUP($A537,DSSV!$A$7:$R$65536,IN_DTK!F$5,0),"")</f>
        <v/>
      </c>
      <c r="G537" s="249" t="str">
        <f>IF(ISNA(VLOOKUP($A537,DSSV!$A$7:$R$65536,IN_DTK!G$5,0))=FALSE,VLOOKUP($A537,DSSV!$A$7:$R$65536,IN_DTK!G$5,0),"")</f>
        <v/>
      </c>
      <c r="H537" s="245">
        <f>IF(ISNA(VLOOKUP($A537,DSSV!$A$7:$R$65536,IN_DTK!H$5,0))=FALSE,IF(H$8&lt;&gt;0,VLOOKUP($A537,DSSV!$A$7:$R$65536,IN_DTK!H$5,0),""),"")</f>
        <v>0</v>
      </c>
      <c r="I537" s="245">
        <f>IF(ISNA(VLOOKUP($A537,DSSV!$A$7:$R$65536,IN_DTK!I$5,0))=FALSE,IF(I$8&lt;&gt;0,VLOOKUP($A537,DSSV!$A$7:$R$65536,IN_DTK!I$5,0),""),"")</f>
        <v>0</v>
      </c>
      <c r="J537" s="245">
        <f>IF(ISNA(VLOOKUP($A537,DSSV!$A$7:$R$65536,IN_DTK!J$5,0))=FALSE,IF(J$8&lt;&gt;0,VLOOKUP($A537,DSSV!$A$7:$R$65536,IN_DTK!J$5,0),""),"")</f>
        <v>0</v>
      </c>
      <c r="K537" s="245">
        <f>IF(ISNA(VLOOKUP($A537,DSSV!$A$7:$R$65536,IN_DTK!K$5,0))=FALSE,IF(K$8&lt;&gt;0,VLOOKUP($A537,DSSV!$A$7:$R$65536,IN_DTK!K$5,0),""),"")</f>
        <v>0</v>
      </c>
      <c r="L537" s="245">
        <f>IF(ISNA(VLOOKUP($A537,DSSV!$A$7:$R$65536,IN_DTK!L$5,0))=FALSE,IF(L$8&lt;&gt;0,VLOOKUP($A537,DSSV!$A$7:$R$65536,IN_DTK!L$5,0),""),"")</f>
        <v>0</v>
      </c>
      <c r="M537" s="245">
        <f>IF(ISNA(VLOOKUP($A537,DSSV!$A$7:$R$65536,IN_DTK!M$5,0))=FALSE,IF(M$8&lt;&gt;0,VLOOKUP($A537,DSSV!$A$7:$R$65536,IN_DTK!M$5,0),""),"")</f>
        <v>0</v>
      </c>
      <c r="N537" s="245">
        <f>IF(ISNA(VLOOKUP($A537,DSSV!$A$7:$R$65536,IN_DTK!N$5,0))=FALSE,IF(N$8&lt;&gt;0,VLOOKUP($A537,DSSV!$A$7:$R$65536,IN_DTK!N$5,0),""),"")</f>
        <v>0</v>
      </c>
      <c r="O537" s="245">
        <f>IF(ISNA(VLOOKUP($A537,DSSV!$A$7:$R$65536,IN_DTK!O$5,0))=FALSE,IF(O$8&lt;&gt;0,VLOOKUP($A537,DSSV!$A$7:$R$65536,IN_DTK!O$5,0),""),"")</f>
        <v>0</v>
      </c>
      <c r="P537" s="245">
        <f>IF(ISNA(VLOOKUP($A537,DSSV!$A$7:$R$65536,IN_DTK!P$5,0))=FALSE,IF(P$8&lt;&gt;0,VLOOKUP($A537,DSSV!$A$7:$R$65536,IN_DTK!P$5,0),""),"")</f>
        <v>0</v>
      </c>
      <c r="Q537" s="246">
        <f>IF(ISNA(VLOOKUP($A537,DSSV!$A$7:$R$65536,IN_DTK!Q$5,0))=FALSE,VLOOKUP($A537,DSSV!$A$7:$R$65536,IN_DTK!Q$5,0),"")</f>
        <v>0</v>
      </c>
      <c r="R537" s="237" t="str">
        <f>IF(ISNA(VLOOKUP($A537,DSSV!$A$7:$R$65536,IN_DTK!R$5,0))=FALSE,VLOOKUP($A537,DSSV!$A$7:$R$65536,IN_DTK!R$5,0),"")</f>
        <v>Không</v>
      </c>
      <c r="S537" s="247" t="str">
        <f>IF(ISNA(VLOOKUP($A537,DSSV!$A$7:$R$65536,IN_DTK!S$5,0))=FALSE,VLOOKUP($A537,DSSV!$A$7:$R$65536,IN_DTK!S$5,0),"")</f>
        <v/>
      </c>
    </row>
    <row r="538" spans="1:19" s="213" customFormat="1" ht="20.25" customHeight="1">
      <c r="A538" s="211">
        <v>530</v>
      </c>
      <c r="B538" s="240">
        <f>--SUBTOTAL(2,C$6:C538)</f>
        <v>530</v>
      </c>
      <c r="C538" s="214">
        <f>IF(ISNA(VLOOKUP($A538,DSSV!$A$7:$R$65536,IN_DTK!C$5,0))=FALSE,VLOOKUP($A538,DSSV!$A$7:$R$65536,IN_DTK!C$5,0),"")</f>
        <v>0</v>
      </c>
      <c r="D538" s="243" t="str">
        <f>IF(ISNA(VLOOKUP($A538,DSSV!$A$7:$R$65536,IN_DTK!D$5,0))=FALSE,VLOOKUP($A538,DSSV!$A$7:$R$65536,IN_DTK!D$5,0),"")</f>
        <v/>
      </c>
      <c r="E538" s="244" t="str">
        <f>IF(ISNA(VLOOKUP($A538,DSSV!$A$7:$R$65536,IN_DTK!E$5,0))=FALSE,VLOOKUP($A538,DSSV!$A$7:$R$65536,IN_DTK!E$5,0),"")</f>
        <v/>
      </c>
      <c r="F538" s="249" t="str">
        <f>IF(ISNA(VLOOKUP($A538,DSSV!$A$7:$R$65536,IN_DTK!F$5,0))=FALSE,VLOOKUP($A538,DSSV!$A$7:$R$65536,IN_DTK!F$5,0),"")</f>
        <v/>
      </c>
      <c r="G538" s="249" t="str">
        <f>IF(ISNA(VLOOKUP($A538,DSSV!$A$7:$R$65536,IN_DTK!G$5,0))=FALSE,VLOOKUP($A538,DSSV!$A$7:$R$65536,IN_DTK!G$5,0),"")</f>
        <v/>
      </c>
      <c r="H538" s="245">
        <f>IF(ISNA(VLOOKUP($A538,DSSV!$A$7:$R$65536,IN_DTK!H$5,0))=FALSE,IF(H$8&lt;&gt;0,VLOOKUP($A538,DSSV!$A$7:$R$65536,IN_DTK!H$5,0),""),"")</f>
        <v>0</v>
      </c>
      <c r="I538" s="245">
        <f>IF(ISNA(VLOOKUP($A538,DSSV!$A$7:$R$65536,IN_DTK!I$5,0))=FALSE,IF(I$8&lt;&gt;0,VLOOKUP($A538,DSSV!$A$7:$R$65536,IN_DTK!I$5,0),""),"")</f>
        <v>0</v>
      </c>
      <c r="J538" s="245">
        <f>IF(ISNA(VLOOKUP($A538,DSSV!$A$7:$R$65536,IN_DTK!J$5,0))=FALSE,IF(J$8&lt;&gt;0,VLOOKUP($A538,DSSV!$A$7:$R$65536,IN_DTK!J$5,0),""),"")</f>
        <v>0</v>
      </c>
      <c r="K538" s="245">
        <f>IF(ISNA(VLOOKUP($A538,DSSV!$A$7:$R$65536,IN_DTK!K$5,0))=FALSE,IF(K$8&lt;&gt;0,VLOOKUP($A538,DSSV!$A$7:$R$65536,IN_DTK!K$5,0),""),"")</f>
        <v>0</v>
      </c>
      <c r="L538" s="245">
        <f>IF(ISNA(VLOOKUP($A538,DSSV!$A$7:$R$65536,IN_DTK!L$5,0))=FALSE,IF(L$8&lt;&gt;0,VLOOKUP($A538,DSSV!$A$7:$R$65536,IN_DTK!L$5,0),""),"")</f>
        <v>0</v>
      </c>
      <c r="M538" s="245">
        <f>IF(ISNA(VLOOKUP($A538,DSSV!$A$7:$R$65536,IN_DTK!M$5,0))=FALSE,IF(M$8&lt;&gt;0,VLOOKUP($A538,DSSV!$A$7:$R$65536,IN_DTK!M$5,0),""),"")</f>
        <v>0</v>
      </c>
      <c r="N538" s="245">
        <f>IF(ISNA(VLOOKUP($A538,DSSV!$A$7:$R$65536,IN_DTK!N$5,0))=FALSE,IF(N$8&lt;&gt;0,VLOOKUP($A538,DSSV!$A$7:$R$65536,IN_DTK!N$5,0),""),"")</f>
        <v>0</v>
      </c>
      <c r="O538" s="245">
        <f>IF(ISNA(VLOOKUP($A538,DSSV!$A$7:$R$65536,IN_DTK!O$5,0))=FALSE,IF(O$8&lt;&gt;0,VLOOKUP($A538,DSSV!$A$7:$R$65536,IN_DTK!O$5,0),""),"")</f>
        <v>0</v>
      </c>
      <c r="P538" s="245">
        <f>IF(ISNA(VLOOKUP($A538,DSSV!$A$7:$R$65536,IN_DTK!P$5,0))=FALSE,IF(P$8&lt;&gt;0,VLOOKUP($A538,DSSV!$A$7:$R$65536,IN_DTK!P$5,0),""),"")</f>
        <v>0</v>
      </c>
      <c r="Q538" s="246">
        <f>IF(ISNA(VLOOKUP($A538,DSSV!$A$7:$R$65536,IN_DTK!Q$5,0))=FALSE,VLOOKUP($A538,DSSV!$A$7:$R$65536,IN_DTK!Q$5,0),"")</f>
        <v>0</v>
      </c>
      <c r="R538" s="237" t="str">
        <f>IF(ISNA(VLOOKUP($A538,DSSV!$A$7:$R$65536,IN_DTK!R$5,0))=FALSE,VLOOKUP($A538,DSSV!$A$7:$R$65536,IN_DTK!R$5,0),"")</f>
        <v>Không</v>
      </c>
      <c r="S538" s="247" t="str">
        <f>IF(ISNA(VLOOKUP($A538,DSSV!$A$7:$R$65536,IN_DTK!S$5,0))=FALSE,VLOOKUP($A538,DSSV!$A$7:$R$65536,IN_DTK!S$5,0),"")</f>
        <v/>
      </c>
    </row>
    <row r="539" spans="1:19" s="213" customFormat="1" ht="20.25" customHeight="1">
      <c r="A539" s="211">
        <v>531</v>
      </c>
      <c r="B539" s="240">
        <f>--SUBTOTAL(2,C$6:C539)</f>
        <v>531</v>
      </c>
      <c r="C539" s="214">
        <f>IF(ISNA(VLOOKUP($A539,DSSV!$A$7:$R$65536,IN_DTK!C$5,0))=FALSE,VLOOKUP($A539,DSSV!$A$7:$R$65536,IN_DTK!C$5,0),"")</f>
        <v>0</v>
      </c>
      <c r="D539" s="243" t="str">
        <f>IF(ISNA(VLOOKUP($A539,DSSV!$A$7:$R$65536,IN_DTK!D$5,0))=FALSE,VLOOKUP($A539,DSSV!$A$7:$R$65536,IN_DTK!D$5,0),"")</f>
        <v/>
      </c>
      <c r="E539" s="244" t="str">
        <f>IF(ISNA(VLOOKUP($A539,DSSV!$A$7:$R$65536,IN_DTK!E$5,0))=FALSE,VLOOKUP($A539,DSSV!$A$7:$R$65536,IN_DTK!E$5,0),"")</f>
        <v/>
      </c>
      <c r="F539" s="249" t="str">
        <f>IF(ISNA(VLOOKUP($A539,DSSV!$A$7:$R$65536,IN_DTK!F$5,0))=FALSE,VLOOKUP($A539,DSSV!$A$7:$R$65536,IN_DTK!F$5,0),"")</f>
        <v/>
      </c>
      <c r="G539" s="249" t="str">
        <f>IF(ISNA(VLOOKUP($A539,DSSV!$A$7:$R$65536,IN_DTK!G$5,0))=FALSE,VLOOKUP($A539,DSSV!$A$7:$R$65536,IN_DTK!G$5,0),"")</f>
        <v/>
      </c>
      <c r="H539" s="245">
        <f>IF(ISNA(VLOOKUP($A539,DSSV!$A$7:$R$65536,IN_DTK!H$5,0))=FALSE,IF(H$8&lt;&gt;0,VLOOKUP($A539,DSSV!$A$7:$R$65536,IN_DTK!H$5,0),""),"")</f>
        <v>0</v>
      </c>
      <c r="I539" s="245">
        <f>IF(ISNA(VLOOKUP($A539,DSSV!$A$7:$R$65536,IN_DTK!I$5,0))=FALSE,IF(I$8&lt;&gt;0,VLOOKUP($A539,DSSV!$A$7:$R$65536,IN_DTK!I$5,0),""),"")</f>
        <v>0</v>
      </c>
      <c r="J539" s="245">
        <f>IF(ISNA(VLOOKUP($A539,DSSV!$A$7:$R$65536,IN_DTK!J$5,0))=FALSE,IF(J$8&lt;&gt;0,VLOOKUP($A539,DSSV!$A$7:$R$65536,IN_DTK!J$5,0),""),"")</f>
        <v>0</v>
      </c>
      <c r="K539" s="245">
        <f>IF(ISNA(VLOOKUP($A539,DSSV!$A$7:$R$65536,IN_DTK!K$5,0))=FALSE,IF(K$8&lt;&gt;0,VLOOKUP($A539,DSSV!$A$7:$R$65536,IN_DTK!K$5,0),""),"")</f>
        <v>0</v>
      </c>
      <c r="L539" s="245">
        <f>IF(ISNA(VLOOKUP($A539,DSSV!$A$7:$R$65536,IN_DTK!L$5,0))=FALSE,IF(L$8&lt;&gt;0,VLOOKUP($A539,DSSV!$A$7:$R$65536,IN_DTK!L$5,0),""),"")</f>
        <v>0</v>
      </c>
      <c r="M539" s="245">
        <f>IF(ISNA(VLOOKUP($A539,DSSV!$A$7:$R$65536,IN_DTK!M$5,0))=FALSE,IF(M$8&lt;&gt;0,VLOOKUP($A539,DSSV!$A$7:$R$65536,IN_DTK!M$5,0),""),"")</f>
        <v>0</v>
      </c>
      <c r="N539" s="245">
        <f>IF(ISNA(VLOOKUP($A539,DSSV!$A$7:$R$65536,IN_DTK!N$5,0))=FALSE,IF(N$8&lt;&gt;0,VLOOKUP($A539,DSSV!$A$7:$R$65536,IN_DTK!N$5,0),""),"")</f>
        <v>0</v>
      </c>
      <c r="O539" s="245">
        <f>IF(ISNA(VLOOKUP($A539,DSSV!$A$7:$R$65536,IN_DTK!O$5,0))=FALSE,IF(O$8&lt;&gt;0,VLOOKUP($A539,DSSV!$A$7:$R$65536,IN_DTK!O$5,0),""),"")</f>
        <v>0</v>
      </c>
      <c r="P539" s="245">
        <f>IF(ISNA(VLOOKUP($A539,DSSV!$A$7:$R$65536,IN_DTK!P$5,0))=FALSE,IF(P$8&lt;&gt;0,VLOOKUP($A539,DSSV!$A$7:$R$65536,IN_DTK!P$5,0),""),"")</f>
        <v>0</v>
      </c>
      <c r="Q539" s="246">
        <f>IF(ISNA(VLOOKUP($A539,DSSV!$A$7:$R$65536,IN_DTK!Q$5,0))=FALSE,VLOOKUP($A539,DSSV!$A$7:$R$65536,IN_DTK!Q$5,0),"")</f>
        <v>0</v>
      </c>
      <c r="R539" s="237" t="str">
        <f>IF(ISNA(VLOOKUP($A539,DSSV!$A$7:$R$65536,IN_DTK!R$5,0))=FALSE,VLOOKUP($A539,DSSV!$A$7:$R$65536,IN_DTK!R$5,0),"")</f>
        <v>Không</v>
      </c>
      <c r="S539" s="247" t="str">
        <f>IF(ISNA(VLOOKUP($A539,DSSV!$A$7:$R$65536,IN_DTK!S$5,0))=FALSE,VLOOKUP($A539,DSSV!$A$7:$R$65536,IN_DTK!S$5,0),"")</f>
        <v/>
      </c>
    </row>
    <row r="540" spans="1:19" s="213" customFormat="1" ht="20.25" customHeight="1">
      <c r="A540" s="211">
        <v>532</v>
      </c>
      <c r="B540" s="240">
        <f>--SUBTOTAL(2,C$6:C540)</f>
        <v>532</v>
      </c>
      <c r="C540" s="214">
        <f>IF(ISNA(VLOOKUP($A540,DSSV!$A$7:$R$65536,IN_DTK!C$5,0))=FALSE,VLOOKUP($A540,DSSV!$A$7:$R$65536,IN_DTK!C$5,0),"")</f>
        <v>0</v>
      </c>
      <c r="D540" s="243" t="str">
        <f>IF(ISNA(VLOOKUP($A540,DSSV!$A$7:$R$65536,IN_DTK!D$5,0))=FALSE,VLOOKUP($A540,DSSV!$A$7:$R$65536,IN_DTK!D$5,0),"")</f>
        <v/>
      </c>
      <c r="E540" s="244" t="str">
        <f>IF(ISNA(VLOOKUP($A540,DSSV!$A$7:$R$65536,IN_DTK!E$5,0))=FALSE,VLOOKUP($A540,DSSV!$A$7:$R$65536,IN_DTK!E$5,0),"")</f>
        <v/>
      </c>
      <c r="F540" s="249" t="str">
        <f>IF(ISNA(VLOOKUP($A540,DSSV!$A$7:$R$65536,IN_DTK!F$5,0))=FALSE,VLOOKUP($A540,DSSV!$A$7:$R$65536,IN_DTK!F$5,0),"")</f>
        <v/>
      </c>
      <c r="G540" s="249" t="str">
        <f>IF(ISNA(VLOOKUP($A540,DSSV!$A$7:$R$65536,IN_DTK!G$5,0))=FALSE,VLOOKUP($A540,DSSV!$A$7:$R$65536,IN_DTK!G$5,0),"")</f>
        <v/>
      </c>
      <c r="H540" s="245">
        <f>IF(ISNA(VLOOKUP($A540,DSSV!$A$7:$R$65536,IN_DTK!H$5,0))=FALSE,IF(H$8&lt;&gt;0,VLOOKUP($A540,DSSV!$A$7:$R$65536,IN_DTK!H$5,0),""),"")</f>
        <v>0</v>
      </c>
      <c r="I540" s="245">
        <f>IF(ISNA(VLOOKUP($A540,DSSV!$A$7:$R$65536,IN_DTK!I$5,0))=FALSE,IF(I$8&lt;&gt;0,VLOOKUP($A540,DSSV!$A$7:$R$65536,IN_DTK!I$5,0),""),"")</f>
        <v>0</v>
      </c>
      <c r="J540" s="245">
        <f>IF(ISNA(VLOOKUP($A540,DSSV!$A$7:$R$65536,IN_DTK!J$5,0))=FALSE,IF(J$8&lt;&gt;0,VLOOKUP($A540,DSSV!$A$7:$R$65536,IN_DTK!J$5,0),""),"")</f>
        <v>0</v>
      </c>
      <c r="K540" s="245">
        <f>IF(ISNA(VLOOKUP($A540,DSSV!$A$7:$R$65536,IN_DTK!K$5,0))=FALSE,IF(K$8&lt;&gt;0,VLOOKUP($A540,DSSV!$A$7:$R$65536,IN_DTK!K$5,0),""),"")</f>
        <v>0</v>
      </c>
      <c r="L540" s="245">
        <f>IF(ISNA(VLOOKUP($A540,DSSV!$A$7:$R$65536,IN_DTK!L$5,0))=FALSE,IF(L$8&lt;&gt;0,VLOOKUP($A540,DSSV!$A$7:$R$65536,IN_DTK!L$5,0),""),"")</f>
        <v>0</v>
      </c>
      <c r="M540" s="245">
        <f>IF(ISNA(VLOOKUP($A540,DSSV!$A$7:$R$65536,IN_DTK!M$5,0))=FALSE,IF(M$8&lt;&gt;0,VLOOKUP($A540,DSSV!$A$7:$R$65536,IN_DTK!M$5,0),""),"")</f>
        <v>0</v>
      </c>
      <c r="N540" s="245">
        <f>IF(ISNA(VLOOKUP($A540,DSSV!$A$7:$R$65536,IN_DTK!N$5,0))=FALSE,IF(N$8&lt;&gt;0,VLOOKUP($A540,DSSV!$A$7:$R$65536,IN_DTK!N$5,0),""),"")</f>
        <v>0</v>
      </c>
      <c r="O540" s="245">
        <f>IF(ISNA(VLOOKUP($A540,DSSV!$A$7:$R$65536,IN_DTK!O$5,0))=FALSE,IF(O$8&lt;&gt;0,VLOOKUP($A540,DSSV!$A$7:$R$65536,IN_DTK!O$5,0),""),"")</f>
        <v>0</v>
      </c>
      <c r="P540" s="245">
        <f>IF(ISNA(VLOOKUP($A540,DSSV!$A$7:$R$65536,IN_DTK!P$5,0))=FALSE,IF(P$8&lt;&gt;0,VLOOKUP($A540,DSSV!$A$7:$R$65536,IN_DTK!P$5,0),""),"")</f>
        <v>0</v>
      </c>
      <c r="Q540" s="246">
        <f>IF(ISNA(VLOOKUP($A540,DSSV!$A$7:$R$65536,IN_DTK!Q$5,0))=FALSE,VLOOKUP($A540,DSSV!$A$7:$R$65536,IN_DTK!Q$5,0),"")</f>
        <v>0</v>
      </c>
      <c r="R540" s="237" t="str">
        <f>IF(ISNA(VLOOKUP($A540,DSSV!$A$7:$R$65536,IN_DTK!R$5,0))=FALSE,VLOOKUP($A540,DSSV!$A$7:$R$65536,IN_DTK!R$5,0),"")</f>
        <v>Không</v>
      </c>
      <c r="S540" s="247" t="str">
        <f>IF(ISNA(VLOOKUP($A540,DSSV!$A$7:$R$65536,IN_DTK!S$5,0))=FALSE,VLOOKUP($A540,DSSV!$A$7:$R$65536,IN_DTK!S$5,0),"")</f>
        <v/>
      </c>
    </row>
    <row r="541" spans="1:19" s="213" customFormat="1" ht="20.25" customHeight="1">
      <c r="A541" s="211">
        <v>533</v>
      </c>
      <c r="B541" s="240">
        <f>--SUBTOTAL(2,C$6:C541)</f>
        <v>533</v>
      </c>
      <c r="C541" s="214">
        <f>IF(ISNA(VLOOKUP($A541,DSSV!$A$7:$R$65536,IN_DTK!C$5,0))=FALSE,VLOOKUP($A541,DSSV!$A$7:$R$65536,IN_DTK!C$5,0),"")</f>
        <v>0</v>
      </c>
      <c r="D541" s="243" t="str">
        <f>IF(ISNA(VLOOKUP($A541,DSSV!$A$7:$R$65536,IN_DTK!D$5,0))=FALSE,VLOOKUP($A541,DSSV!$A$7:$R$65536,IN_DTK!D$5,0),"")</f>
        <v/>
      </c>
      <c r="E541" s="244" t="str">
        <f>IF(ISNA(VLOOKUP($A541,DSSV!$A$7:$R$65536,IN_DTK!E$5,0))=FALSE,VLOOKUP($A541,DSSV!$A$7:$R$65536,IN_DTK!E$5,0),"")</f>
        <v/>
      </c>
      <c r="F541" s="249" t="str">
        <f>IF(ISNA(VLOOKUP($A541,DSSV!$A$7:$R$65536,IN_DTK!F$5,0))=FALSE,VLOOKUP($A541,DSSV!$A$7:$R$65536,IN_DTK!F$5,0),"")</f>
        <v/>
      </c>
      <c r="G541" s="249" t="str">
        <f>IF(ISNA(VLOOKUP($A541,DSSV!$A$7:$R$65536,IN_DTK!G$5,0))=FALSE,VLOOKUP($A541,DSSV!$A$7:$R$65536,IN_DTK!G$5,0),"")</f>
        <v/>
      </c>
      <c r="H541" s="245">
        <f>IF(ISNA(VLOOKUP($A541,DSSV!$A$7:$R$65536,IN_DTK!H$5,0))=FALSE,IF(H$8&lt;&gt;0,VLOOKUP($A541,DSSV!$A$7:$R$65536,IN_DTK!H$5,0),""),"")</f>
        <v>0</v>
      </c>
      <c r="I541" s="245">
        <f>IF(ISNA(VLOOKUP($A541,DSSV!$A$7:$R$65536,IN_DTK!I$5,0))=FALSE,IF(I$8&lt;&gt;0,VLOOKUP($A541,DSSV!$A$7:$R$65536,IN_DTK!I$5,0),""),"")</f>
        <v>0</v>
      </c>
      <c r="J541" s="245">
        <f>IF(ISNA(VLOOKUP($A541,DSSV!$A$7:$R$65536,IN_DTK!J$5,0))=FALSE,IF(J$8&lt;&gt;0,VLOOKUP($A541,DSSV!$A$7:$R$65536,IN_DTK!J$5,0),""),"")</f>
        <v>0</v>
      </c>
      <c r="K541" s="245">
        <f>IF(ISNA(VLOOKUP($A541,DSSV!$A$7:$R$65536,IN_DTK!K$5,0))=FALSE,IF(K$8&lt;&gt;0,VLOOKUP($A541,DSSV!$A$7:$R$65536,IN_DTK!K$5,0),""),"")</f>
        <v>0</v>
      </c>
      <c r="L541" s="245">
        <f>IF(ISNA(VLOOKUP($A541,DSSV!$A$7:$R$65536,IN_DTK!L$5,0))=FALSE,IF(L$8&lt;&gt;0,VLOOKUP($A541,DSSV!$A$7:$R$65536,IN_DTK!L$5,0),""),"")</f>
        <v>0</v>
      </c>
      <c r="M541" s="245">
        <f>IF(ISNA(VLOOKUP($A541,DSSV!$A$7:$R$65536,IN_DTK!M$5,0))=FALSE,IF(M$8&lt;&gt;0,VLOOKUP($A541,DSSV!$A$7:$R$65536,IN_DTK!M$5,0),""),"")</f>
        <v>0</v>
      </c>
      <c r="N541" s="245">
        <f>IF(ISNA(VLOOKUP($A541,DSSV!$A$7:$R$65536,IN_DTK!N$5,0))=FALSE,IF(N$8&lt;&gt;0,VLOOKUP($A541,DSSV!$A$7:$R$65536,IN_DTK!N$5,0),""),"")</f>
        <v>0</v>
      </c>
      <c r="O541" s="245">
        <f>IF(ISNA(VLOOKUP($A541,DSSV!$A$7:$R$65536,IN_DTK!O$5,0))=FALSE,IF(O$8&lt;&gt;0,VLOOKUP($A541,DSSV!$A$7:$R$65536,IN_DTK!O$5,0),""),"")</f>
        <v>0</v>
      </c>
      <c r="P541" s="245">
        <f>IF(ISNA(VLOOKUP($A541,DSSV!$A$7:$R$65536,IN_DTK!P$5,0))=FALSE,IF(P$8&lt;&gt;0,VLOOKUP($A541,DSSV!$A$7:$R$65536,IN_DTK!P$5,0),""),"")</f>
        <v>0</v>
      </c>
      <c r="Q541" s="246">
        <f>IF(ISNA(VLOOKUP($A541,DSSV!$A$7:$R$65536,IN_DTK!Q$5,0))=FALSE,VLOOKUP($A541,DSSV!$A$7:$R$65536,IN_DTK!Q$5,0),"")</f>
        <v>0</v>
      </c>
      <c r="R541" s="237" t="str">
        <f>IF(ISNA(VLOOKUP($A541,DSSV!$A$7:$R$65536,IN_DTK!R$5,0))=FALSE,VLOOKUP($A541,DSSV!$A$7:$R$65536,IN_DTK!R$5,0),"")</f>
        <v>Không</v>
      </c>
      <c r="S541" s="247" t="str">
        <f>IF(ISNA(VLOOKUP($A541,DSSV!$A$7:$R$65536,IN_DTK!S$5,0))=FALSE,VLOOKUP($A541,DSSV!$A$7:$R$65536,IN_DTK!S$5,0),"")</f>
        <v/>
      </c>
    </row>
    <row r="542" spans="1:19" s="213" customFormat="1" ht="20.25" customHeight="1">
      <c r="A542" s="211">
        <v>534</v>
      </c>
      <c r="B542" s="240">
        <f>--SUBTOTAL(2,C$6:C542)</f>
        <v>534</v>
      </c>
      <c r="C542" s="214">
        <f>IF(ISNA(VLOOKUP($A542,DSSV!$A$7:$R$65536,IN_DTK!C$5,0))=FALSE,VLOOKUP($A542,DSSV!$A$7:$R$65536,IN_DTK!C$5,0),"")</f>
        <v>0</v>
      </c>
      <c r="D542" s="243" t="str">
        <f>IF(ISNA(VLOOKUP($A542,DSSV!$A$7:$R$65536,IN_DTK!D$5,0))=FALSE,VLOOKUP($A542,DSSV!$A$7:$R$65536,IN_DTK!D$5,0),"")</f>
        <v/>
      </c>
      <c r="E542" s="244" t="str">
        <f>IF(ISNA(VLOOKUP($A542,DSSV!$A$7:$R$65536,IN_DTK!E$5,0))=FALSE,VLOOKUP($A542,DSSV!$A$7:$R$65536,IN_DTK!E$5,0),"")</f>
        <v/>
      </c>
      <c r="F542" s="249" t="str">
        <f>IF(ISNA(VLOOKUP($A542,DSSV!$A$7:$R$65536,IN_DTK!F$5,0))=FALSE,VLOOKUP($A542,DSSV!$A$7:$R$65536,IN_DTK!F$5,0),"")</f>
        <v/>
      </c>
      <c r="G542" s="249" t="str">
        <f>IF(ISNA(VLOOKUP($A542,DSSV!$A$7:$R$65536,IN_DTK!G$5,0))=FALSE,VLOOKUP($A542,DSSV!$A$7:$R$65536,IN_DTK!G$5,0),"")</f>
        <v/>
      </c>
      <c r="H542" s="245">
        <f>IF(ISNA(VLOOKUP($A542,DSSV!$A$7:$R$65536,IN_DTK!H$5,0))=FALSE,IF(H$8&lt;&gt;0,VLOOKUP($A542,DSSV!$A$7:$R$65536,IN_DTK!H$5,0),""),"")</f>
        <v>0</v>
      </c>
      <c r="I542" s="245">
        <f>IF(ISNA(VLOOKUP($A542,DSSV!$A$7:$R$65536,IN_DTK!I$5,0))=FALSE,IF(I$8&lt;&gt;0,VLOOKUP($A542,DSSV!$A$7:$R$65536,IN_DTK!I$5,0),""),"")</f>
        <v>0</v>
      </c>
      <c r="J542" s="245">
        <f>IF(ISNA(VLOOKUP($A542,DSSV!$A$7:$R$65536,IN_DTK!J$5,0))=FALSE,IF(J$8&lt;&gt;0,VLOOKUP($A542,DSSV!$A$7:$R$65536,IN_DTK!J$5,0),""),"")</f>
        <v>0</v>
      </c>
      <c r="K542" s="245">
        <f>IF(ISNA(VLOOKUP($A542,DSSV!$A$7:$R$65536,IN_DTK!K$5,0))=FALSE,IF(K$8&lt;&gt;0,VLOOKUP($A542,DSSV!$A$7:$R$65536,IN_DTK!K$5,0),""),"")</f>
        <v>0</v>
      </c>
      <c r="L542" s="245">
        <f>IF(ISNA(VLOOKUP($A542,DSSV!$A$7:$R$65536,IN_DTK!L$5,0))=FALSE,IF(L$8&lt;&gt;0,VLOOKUP($A542,DSSV!$A$7:$R$65536,IN_DTK!L$5,0),""),"")</f>
        <v>0</v>
      </c>
      <c r="M542" s="245">
        <f>IF(ISNA(VLOOKUP($A542,DSSV!$A$7:$R$65536,IN_DTK!M$5,0))=FALSE,IF(M$8&lt;&gt;0,VLOOKUP($A542,DSSV!$A$7:$R$65536,IN_DTK!M$5,0),""),"")</f>
        <v>0</v>
      </c>
      <c r="N542" s="245">
        <f>IF(ISNA(VLOOKUP($A542,DSSV!$A$7:$R$65536,IN_DTK!N$5,0))=FALSE,IF(N$8&lt;&gt;0,VLOOKUP($A542,DSSV!$A$7:$R$65536,IN_DTK!N$5,0),""),"")</f>
        <v>0</v>
      </c>
      <c r="O542" s="245">
        <f>IF(ISNA(VLOOKUP($A542,DSSV!$A$7:$R$65536,IN_DTK!O$5,0))=FALSE,IF(O$8&lt;&gt;0,VLOOKUP($A542,DSSV!$A$7:$R$65536,IN_DTK!O$5,0),""),"")</f>
        <v>0</v>
      </c>
      <c r="P542" s="245">
        <f>IF(ISNA(VLOOKUP($A542,DSSV!$A$7:$R$65536,IN_DTK!P$5,0))=FALSE,IF(P$8&lt;&gt;0,VLOOKUP($A542,DSSV!$A$7:$R$65536,IN_DTK!P$5,0),""),"")</f>
        <v>0</v>
      </c>
      <c r="Q542" s="246">
        <f>IF(ISNA(VLOOKUP($A542,DSSV!$A$7:$R$65536,IN_DTK!Q$5,0))=FALSE,VLOOKUP($A542,DSSV!$A$7:$R$65536,IN_DTK!Q$5,0),"")</f>
        <v>0</v>
      </c>
      <c r="R542" s="237" t="str">
        <f>IF(ISNA(VLOOKUP($A542,DSSV!$A$7:$R$65536,IN_DTK!R$5,0))=FALSE,VLOOKUP($A542,DSSV!$A$7:$R$65536,IN_DTK!R$5,0),"")</f>
        <v>Không</v>
      </c>
      <c r="S542" s="247" t="str">
        <f>IF(ISNA(VLOOKUP($A542,DSSV!$A$7:$R$65536,IN_DTK!S$5,0))=FALSE,VLOOKUP($A542,DSSV!$A$7:$R$65536,IN_DTK!S$5,0),"")</f>
        <v/>
      </c>
    </row>
    <row r="543" spans="1:19" s="213" customFormat="1" ht="20.25" customHeight="1">
      <c r="A543" s="211">
        <v>535</v>
      </c>
      <c r="B543" s="240">
        <f>--SUBTOTAL(2,C$6:C543)</f>
        <v>535</v>
      </c>
      <c r="C543" s="214">
        <f>IF(ISNA(VLOOKUP($A543,DSSV!$A$7:$R$65536,IN_DTK!C$5,0))=FALSE,VLOOKUP($A543,DSSV!$A$7:$R$65536,IN_DTK!C$5,0),"")</f>
        <v>0</v>
      </c>
      <c r="D543" s="243" t="str">
        <f>IF(ISNA(VLOOKUP($A543,DSSV!$A$7:$R$65536,IN_DTK!D$5,0))=FALSE,VLOOKUP($A543,DSSV!$A$7:$R$65536,IN_DTK!D$5,0),"")</f>
        <v/>
      </c>
      <c r="E543" s="244" t="str">
        <f>IF(ISNA(VLOOKUP($A543,DSSV!$A$7:$R$65536,IN_DTK!E$5,0))=FALSE,VLOOKUP($A543,DSSV!$A$7:$R$65536,IN_DTK!E$5,0),"")</f>
        <v/>
      </c>
      <c r="F543" s="249" t="str">
        <f>IF(ISNA(VLOOKUP($A543,DSSV!$A$7:$R$65536,IN_DTK!F$5,0))=FALSE,VLOOKUP($A543,DSSV!$A$7:$R$65536,IN_DTK!F$5,0),"")</f>
        <v/>
      </c>
      <c r="G543" s="249" t="str">
        <f>IF(ISNA(VLOOKUP($A543,DSSV!$A$7:$R$65536,IN_DTK!G$5,0))=FALSE,VLOOKUP($A543,DSSV!$A$7:$R$65536,IN_DTK!G$5,0),"")</f>
        <v/>
      </c>
      <c r="H543" s="245">
        <f>IF(ISNA(VLOOKUP($A543,DSSV!$A$7:$R$65536,IN_DTK!H$5,0))=FALSE,IF(H$8&lt;&gt;0,VLOOKUP($A543,DSSV!$A$7:$R$65536,IN_DTK!H$5,0),""),"")</f>
        <v>0</v>
      </c>
      <c r="I543" s="245">
        <f>IF(ISNA(VLOOKUP($A543,DSSV!$A$7:$R$65536,IN_DTK!I$5,0))=FALSE,IF(I$8&lt;&gt;0,VLOOKUP($A543,DSSV!$A$7:$R$65536,IN_DTK!I$5,0),""),"")</f>
        <v>0</v>
      </c>
      <c r="J543" s="245">
        <f>IF(ISNA(VLOOKUP($A543,DSSV!$A$7:$R$65536,IN_DTK!J$5,0))=FALSE,IF(J$8&lt;&gt;0,VLOOKUP($A543,DSSV!$A$7:$R$65536,IN_DTK!J$5,0),""),"")</f>
        <v>0</v>
      </c>
      <c r="K543" s="245">
        <f>IF(ISNA(VLOOKUP($A543,DSSV!$A$7:$R$65536,IN_DTK!K$5,0))=FALSE,IF(K$8&lt;&gt;0,VLOOKUP($A543,DSSV!$A$7:$R$65536,IN_DTK!K$5,0),""),"")</f>
        <v>0</v>
      </c>
      <c r="L543" s="245">
        <f>IF(ISNA(VLOOKUP($A543,DSSV!$A$7:$R$65536,IN_DTK!L$5,0))=FALSE,IF(L$8&lt;&gt;0,VLOOKUP($A543,DSSV!$A$7:$R$65536,IN_DTK!L$5,0),""),"")</f>
        <v>0</v>
      </c>
      <c r="M543" s="245">
        <f>IF(ISNA(VLOOKUP($A543,DSSV!$A$7:$R$65536,IN_DTK!M$5,0))=FALSE,IF(M$8&lt;&gt;0,VLOOKUP($A543,DSSV!$A$7:$R$65536,IN_DTK!M$5,0),""),"")</f>
        <v>0</v>
      </c>
      <c r="N543" s="245">
        <f>IF(ISNA(VLOOKUP($A543,DSSV!$A$7:$R$65536,IN_DTK!N$5,0))=FALSE,IF(N$8&lt;&gt;0,VLOOKUP($A543,DSSV!$A$7:$R$65536,IN_DTK!N$5,0),""),"")</f>
        <v>0</v>
      </c>
      <c r="O543" s="245">
        <f>IF(ISNA(VLOOKUP($A543,DSSV!$A$7:$R$65536,IN_DTK!O$5,0))=FALSE,IF(O$8&lt;&gt;0,VLOOKUP($A543,DSSV!$A$7:$R$65536,IN_DTK!O$5,0),""),"")</f>
        <v>0</v>
      </c>
      <c r="P543" s="245">
        <f>IF(ISNA(VLOOKUP($A543,DSSV!$A$7:$R$65536,IN_DTK!P$5,0))=FALSE,IF(P$8&lt;&gt;0,VLOOKUP($A543,DSSV!$A$7:$R$65536,IN_DTK!P$5,0),""),"")</f>
        <v>0</v>
      </c>
      <c r="Q543" s="246">
        <f>IF(ISNA(VLOOKUP($A543,DSSV!$A$7:$R$65536,IN_DTK!Q$5,0))=FALSE,VLOOKUP($A543,DSSV!$A$7:$R$65536,IN_DTK!Q$5,0),"")</f>
        <v>0</v>
      </c>
      <c r="R543" s="237" t="str">
        <f>IF(ISNA(VLOOKUP($A543,DSSV!$A$7:$R$65536,IN_DTK!R$5,0))=FALSE,VLOOKUP($A543,DSSV!$A$7:$R$65536,IN_DTK!R$5,0),"")</f>
        <v>Không</v>
      </c>
      <c r="S543" s="247" t="str">
        <f>IF(ISNA(VLOOKUP($A543,DSSV!$A$7:$R$65536,IN_DTK!S$5,0))=FALSE,VLOOKUP($A543,DSSV!$A$7:$R$65536,IN_DTK!S$5,0),"")</f>
        <v/>
      </c>
    </row>
    <row r="544" spans="1:19" s="213" customFormat="1" ht="20.25" customHeight="1">
      <c r="A544" s="211">
        <v>536</v>
      </c>
      <c r="B544" s="240">
        <f>--SUBTOTAL(2,C$6:C544)</f>
        <v>536</v>
      </c>
      <c r="C544" s="214">
        <f>IF(ISNA(VLOOKUP($A544,DSSV!$A$7:$R$65536,IN_DTK!C$5,0))=FALSE,VLOOKUP($A544,DSSV!$A$7:$R$65536,IN_DTK!C$5,0),"")</f>
        <v>0</v>
      </c>
      <c r="D544" s="243" t="str">
        <f>IF(ISNA(VLOOKUP($A544,DSSV!$A$7:$R$65536,IN_DTK!D$5,0))=FALSE,VLOOKUP($A544,DSSV!$A$7:$R$65536,IN_DTK!D$5,0),"")</f>
        <v/>
      </c>
      <c r="E544" s="244" t="str">
        <f>IF(ISNA(VLOOKUP($A544,DSSV!$A$7:$R$65536,IN_DTK!E$5,0))=FALSE,VLOOKUP($A544,DSSV!$A$7:$R$65536,IN_DTK!E$5,0),"")</f>
        <v/>
      </c>
      <c r="F544" s="249" t="str">
        <f>IF(ISNA(VLOOKUP($A544,DSSV!$A$7:$R$65536,IN_DTK!F$5,0))=FALSE,VLOOKUP($A544,DSSV!$A$7:$R$65536,IN_DTK!F$5,0),"")</f>
        <v/>
      </c>
      <c r="G544" s="249" t="str">
        <f>IF(ISNA(VLOOKUP($A544,DSSV!$A$7:$R$65536,IN_DTK!G$5,0))=FALSE,VLOOKUP($A544,DSSV!$A$7:$R$65536,IN_DTK!G$5,0),"")</f>
        <v/>
      </c>
      <c r="H544" s="245">
        <f>IF(ISNA(VLOOKUP($A544,DSSV!$A$7:$R$65536,IN_DTK!H$5,0))=FALSE,IF(H$8&lt;&gt;0,VLOOKUP($A544,DSSV!$A$7:$R$65536,IN_DTK!H$5,0),""),"")</f>
        <v>0</v>
      </c>
      <c r="I544" s="245">
        <f>IF(ISNA(VLOOKUP($A544,DSSV!$A$7:$R$65536,IN_DTK!I$5,0))=FALSE,IF(I$8&lt;&gt;0,VLOOKUP($A544,DSSV!$A$7:$R$65536,IN_DTK!I$5,0),""),"")</f>
        <v>0</v>
      </c>
      <c r="J544" s="245">
        <f>IF(ISNA(VLOOKUP($A544,DSSV!$A$7:$R$65536,IN_DTK!J$5,0))=FALSE,IF(J$8&lt;&gt;0,VLOOKUP($A544,DSSV!$A$7:$R$65536,IN_DTK!J$5,0),""),"")</f>
        <v>0</v>
      </c>
      <c r="K544" s="245">
        <f>IF(ISNA(VLOOKUP($A544,DSSV!$A$7:$R$65536,IN_DTK!K$5,0))=FALSE,IF(K$8&lt;&gt;0,VLOOKUP($A544,DSSV!$A$7:$R$65536,IN_DTK!K$5,0),""),"")</f>
        <v>0</v>
      </c>
      <c r="L544" s="245">
        <f>IF(ISNA(VLOOKUP($A544,DSSV!$A$7:$R$65536,IN_DTK!L$5,0))=FALSE,IF(L$8&lt;&gt;0,VLOOKUP($A544,DSSV!$A$7:$R$65536,IN_DTK!L$5,0),""),"")</f>
        <v>0</v>
      </c>
      <c r="M544" s="245">
        <f>IF(ISNA(VLOOKUP($A544,DSSV!$A$7:$R$65536,IN_DTK!M$5,0))=FALSE,IF(M$8&lt;&gt;0,VLOOKUP($A544,DSSV!$A$7:$R$65536,IN_DTK!M$5,0),""),"")</f>
        <v>0</v>
      </c>
      <c r="N544" s="245">
        <f>IF(ISNA(VLOOKUP($A544,DSSV!$A$7:$R$65536,IN_DTK!N$5,0))=FALSE,IF(N$8&lt;&gt;0,VLOOKUP($A544,DSSV!$A$7:$R$65536,IN_DTK!N$5,0),""),"")</f>
        <v>0</v>
      </c>
      <c r="O544" s="245">
        <f>IF(ISNA(VLOOKUP($A544,DSSV!$A$7:$R$65536,IN_DTK!O$5,0))=FALSE,IF(O$8&lt;&gt;0,VLOOKUP($A544,DSSV!$A$7:$R$65536,IN_DTK!O$5,0),""),"")</f>
        <v>0</v>
      </c>
      <c r="P544" s="245">
        <f>IF(ISNA(VLOOKUP($A544,DSSV!$A$7:$R$65536,IN_DTK!P$5,0))=FALSE,IF(P$8&lt;&gt;0,VLOOKUP($A544,DSSV!$A$7:$R$65536,IN_DTK!P$5,0),""),"")</f>
        <v>0</v>
      </c>
      <c r="Q544" s="246">
        <f>IF(ISNA(VLOOKUP($A544,DSSV!$A$7:$R$65536,IN_DTK!Q$5,0))=FALSE,VLOOKUP($A544,DSSV!$A$7:$R$65536,IN_DTK!Q$5,0),"")</f>
        <v>0</v>
      </c>
      <c r="R544" s="237" t="str">
        <f>IF(ISNA(VLOOKUP($A544,DSSV!$A$7:$R$65536,IN_DTK!R$5,0))=FALSE,VLOOKUP($A544,DSSV!$A$7:$R$65536,IN_DTK!R$5,0),"")</f>
        <v>Không</v>
      </c>
      <c r="S544" s="247" t="str">
        <f>IF(ISNA(VLOOKUP($A544,DSSV!$A$7:$R$65536,IN_DTK!S$5,0))=FALSE,VLOOKUP($A544,DSSV!$A$7:$R$65536,IN_DTK!S$5,0),"")</f>
        <v/>
      </c>
    </row>
    <row r="545" spans="1:19" s="213" customFormat="1" ht="20.25" customHeight="1">
      <c r="A545" s="211">
        <v>537</v>
      </c>
      <c r="B545" s="240">
        <f>--SUBTOTAL(2,C$6:C545)</f>
        <v>537</v>
      </c>
      <c r="C545" s="214">
        <f>IF(ISNA(VLOOKUP($A545,DSSV!$A$7:$R$65536,IN_DTK!C$5,0))=FALSE,VLOOKUP($A545,DSSV!$A$7:$R$65536,IN_DTK!C$5,0),"")</f>
        <v>0</v>
      </c>
      <c r="D545" s="243" t="str">
        <f>IF(ISNA(VLOOKUP($A545,DSSV!$A$7:$R$65536,IN_DTK!D$5,0))=FALSE,VLOOKUP($A545,DSSV!$A$7:$R$65536,IN_DTK!D$5,0),"")</f>
        <v/>
      </c>
      <c r="E545" s="244" t="str">
        <f>IF(ISNA(VLOOKUP($A545,DSSV!$A$7:$R$65536,IN_DTK!E$5,0))=FALSE,VLOOKUP($A545,DSSV!$A$7:$R$65536,IN_DTK!E$5,0),"")</f>
        <v/>
      </c>
      <c r="F545" s="249" t="str">
        <f>IF(ISNA(VLOOKUP($A545,DSSV!$A$7:$R$65536,IN_DTK!F$5,0))=FALSE,VLOOKUP($A545,DSSV!$A$7:$R$65536,IN_DTK!F$5,0),"")</f>
        <v/>
      </c>
      <c r="G545" s="249" t="str">
        <f>IF(ISNA(VLOOKUP($A545,DSSV!$A$7:$R$65536,IN_DTK!G$5,0))=FALSE,VLOOKUP($A545,DSSV!$A$7:$R$65536,IN_DTK!G$5,0),"")</f>
        <v/>
      </c>
      <c r="H545" s="245">
        <f>IF(ISNA(VLOOKUP($A545,DSSV!$A$7:$R$65536,IN_DTK!H$5,0))=FALSE,IF(H$8&lt;&gt;0,VLOOKUP($A545,DSSV!$A$7:$R$65536,IN_DTK!H$5,0),""),"")</f>
        <v>0</v>
      </c>
      <c r="I545" s="245">
        <f>IF(ISNA(VLOOKUP($A545,DSSV!$A$7:$R$65536,IN_DTK!I$5,0))=FALSE,IF(I$8&lt;&gt;0,VLOOKUP($A545,DSSV!$A$7:$R$65536,IN_DTK!I$5,0),""),"")</f>
        <v>0</v>
      </c>
      <c r="J545" s="245">
        <f>IF(ISNA(VLOOKUP($A545,DSSV!$A$7:$R$65536,IN_DTK!J$5,0))=FALSE,IF(J$8&lt;&gt;0,VLOOKUP($A545,DSSV!$A$7:$R$65536,IN_DTK!J$5,0),""),"")</f>
        <v>0</v>
      </c>
      <c r="K545" s="245">
        <f>IF(ISNA(VLOOKUP($A545,DSSV!$A$7:$R$65536,IN_DTK!K$5,0))=FALSE,IF(K$8&lt;&gt;0,VLOOKUP($A545,DSSV!$A$7:$R$65536,IN_DTK!K$5,0),""),"")</f>
        <v>0</v>
      </c>
      <c r="L545" s="245">
        <f>IF(ISNA(VLOOKUP($A545,DSSV!$A$7:$R$65536,IN_DTK!L$5,0))=FALSE,IF(L$8&lt;&gt;0,VLOOKUP($A545,DSSV!$A$7:$R$65536,IN_DTK!L$5,0),""),"")</f>
        <v>0</v>
      </c>
      <c r="M545" s="245">
        <f>IF(ISNA(VLOOKUP($A545,DSSV!$A$7:$R$65536,IN_DTK!M$5,0))=FALSE,IF(M$8&lt;&gt;0,VLOOKUP($A545,DSSV!$A$7:$R$65536,IN_DTK!M$5,0),""),"")</f>
        <v>0</v>
      </c>
      <c r="N545" s="245">
        <f>IF(ISNA(VLOOKUP($A545,DSSV!$A$7:$R$65536,IN_DTK!N$5,0))=FALSE,IF(N$8&lt;&gt;0,VLOOKUP($A545,DSSV!$A$7:$R$65536,IN_DTK!N$5,0),""),"")</f>
        <v>0</v>
      </c>
      <c r="O545" s="245">
        <f>IF(ISNA(VLOOKUP($A545,DSSV!$A$7:$R$65536,IN_DTK!O$5,0))=FALSE,IF(O$8&lt;&gt;0,VLOOKUP($A545,DSSV!$A$7:$R$65536,IN_DTK!O$5,0),""),"")</f>
        <v>0</v>
      </c>
      <c r="P545" s="245">
        <f>IF(ISNA(VLOOKUP($A545,DSSV!$A$7:$R$65536,IN_DTK!P$5,0))=FALSE,IF(P$8&lt;&gt;0,VLOOKUP($A545,DSSV!$A$7:$R$65536,IN_DTK!P$5,0),""),"")</f>
        <v>0</v>
      </c>
      <c r="Q545" s="246">
        <f>IF(ISNA(VLOOKUP($A545,DSSV!$A$7:$R$65536,IN_DTK!Q$5,0))=FALSE,VLOOKUP($A545,DSSV!$A$7:$R$65536,IN_DTK!Q$5,0),"")</f>
        <v>0</v>
      </c>
      <c r="R545" s="237" t="str">
        <f>IF(ISNA(VLOOKUP($A545,DSSV!$A$7:$R$65536,IN_DTK!R$5,0))=FALSE,VLOOKUP($A545,DSSV!$A$7:$R$65536,IN_DTK!R$5,0),"")</f>
        <v>Không</v>
      </c>
      <c r="S545" s="247" t="str">
        <f>IF(ISNA(VLOOKUP($A545,DSSV!$A$7:$R$65536,IN_DTK!S$5,0))=FALSE,VLOOKUP($A545,DSSV!$A$7:$R$65536,IN_DTK!S$5,0),"")</f>
        <v/>
      </c>
    </row>
    <row r="546" spans="1:19" s="213" customFormat="1" ht="20.25" customHeight="1">
      <c r="A546" s="211">
        <v>538</v>
      </c>
      <c r="B546" s="240">
        <f>--SUBTOTAL(2,C$6:C546)</f>
        <v>538</v>
      </c>
      <c r="C546" s="214">
        <f>IF(ISNA(VLOOKUP($A546,DSSV!$A$7:$R$65536,IN_DTK!C$5,0))=FALSE,VLOOKUP($A546,DSSV!$A$7:$R$65536,IN_DTK!C$5,0),"")</f>
        <v>0</v>
      </c>
      <c r="D546" s="243" t="str">
        <f>IF(ISNA(VLOOKUP($A546,DSSV!$A$7:$R$65536,IN_DTK!D$5,0))=FALSE,VLOOKUP($A546,DSSV!$A$7:$R$65536,IN_DTK!D$5,0),"")</f>
        <v/>
      </c>
      <c r="E546" s="244" t="str">
        <f>IF(ISNA(VLOOKUP($A546,DSSV!$A$7:$R$65536,IN_DTK!E$5,0))=FALSE,VLOOKUP($A546,DSSV!$A$7:$R$65536,IN_DTK!E$5,0),"")</f>
        <v/>
      </c>
      <c r="F546" s="249" t="str">
        <f>IF(ISNA(VLOOKUP($A546,DSSV!$A$7:$R$65536,IN_DTK!F$5,0))=FALSE,VLOOKUP($A546,DSSV!$A$7:$R$65536,IN_DTK!F$5,0),"")</f>
        <v/>
      </c>
      <c r="G546" s="249" t="str">
        <f>IF(ISNA(VLOOKUP($A546,DSSV!$A$7:$R$65536,IN_DTK!G$5,0))=FALSE,VLOOKUP($A546,DSSV!$A$7:$R$65536,IN_DTK!G$5,0),"")</f>
        <v/>
      </c>
      <c r="H546" s="245">
        <f>IF(ISNA(VLOOKUP($A546,DSSV!$A$7:$R$65536,IN_DTK!H$5,0))=FALSE,IF(H$8&lt;&gt;0,VLOOKUP($A546,DSSV!$A$7:$R$65536,IN_DTK!H$5,0),""),"")</f>
        <v>0</v>
      </c>
      <c r="I546" s="245">
        <f>IF(ISNA(VLOOKUP($A546,DSSV!$A$7:$R$65536,IN_DTK!I$5,0))=FALSE,IF(I$8&lt;&gt;0,VLOOKUP($A546,DSSV!$A$7:$R$65536,IN_DTK!I$5,0),""),"")</f>
        <v>0</v>
      </c>
      <c r="J546" s="245">
        <f>IF(ISNA(VLOOKUP($A546,DSSV!$A$7:$R$65536,IN_DTK!J$5,0))=FALSE,IF(J$8&lt;&gt;0,VLOOKUP($A546,DSSV!$A$7:$R$65536,IN_DTK!J$5,0),""),"")</f>
        <v>0</v>
      </c>
      <c r="K546" s="245">
        <f>IF(ISNA(VLOOKUP($A546,DSSV!$A$7:$R$65536,IN_DTK!K$5,0))=FALSE,IF(K$8&lt;&gt;0,VLOOKUP($A546,DSSV!$A$7:$R$65536,IN_DTK!K$5,0),""),"")</f>
        <v>0</v>
      </c>
      <c r="L546" s="245">
        <f>IF(ISNA(VLOOKUP($A546,DSSV!$A$7:$R$65536,IN_DTK!L$5,0))=FALSE,IF(L$8&lt;&gt;0,VLOOKUP($A546,DSSV!$A$7:$R$65536,IN_DTK!L$5,0),""),"")</f>
        <v>0</v>
      </c>
      <c r="M546" s="245">
        <f>IF(ISNA(VLOOKUP($A546,DSSV!$A$7:$R$65536,IN_DTK!M$5,0))=FALSE,IF(M$8&lt;&gt;0,VLOOKUP($A546,DSSV!$A$7:$R$65536,IN_DTK!M$5,0),""),"")</f>
        <v>0</v>
      </c>
      <c r="N546" s="245">
        <f>IF(ISNA(VLOOKUP($A546,DSSV!$A$7:$R$65536,IN_DTK!N$5,0))=FALSE,IF(N$8&lt;&gt;0,VLOOKUP($A546,DSSV!$A$7:$R$65536,IN_DTK!N$5,0),""),"")</f>
        <v>0</v>
      </c>
      <c r="O546" s="245">
        <f>IF(ISNA(VLOOKUP($A546,DSSV!$A$7:$R$65536,IN_DTK!O$5,0))=FALSE,IF(O$8&lt;&gt;0,VLOOKUP($A546,DSSV!$A$7:$R$65536,IN_DTK!O$5,0),""),"")</f>
        <v>0</v>
      </c>
      <c r="P546" s="245">
        <f>IF(ISNA(VLOOKUP($A546,DSSV!$A$7:$R$65536,IN_DTK!P$5,0))=FALSE,IF(P$8&lt;&gt;0,VLOOKUP($A546,DSSV!$A$7:$R$65536,IN_DTK!P$5,0),""),"")</f>
        <v>0</v>
      </c>
      <c r="Q546" s="246">
        <f>IF(ISNA(VLOOKUP($A546,DSSV!$A$7:$R$65536,IN_DTK!Q$5,0))=FALSE,VLOOKUP($A546,DSSV!$A$7:$R$65536,IN_DTK!Q$5,0),"")</f>
        <v>0</v>
      </c>
      <c r="R546" s="237" t="str">
        <f>IF(ISNA(VLOOKUP($A546,DSSV!$A$7:$R$65536,IN_DTK!R$5,0))=FALSE,VLOOKUP($A546,DSSV!$A$7:$R$65536,IN_DTK!R$5,0),"")</f>
        <v>Không</v>
      </c>
      <c r="S546" s="247" t="str">
        <f>IF(ISNA(VLOOKUP($A546,DSSV!$A$7:$R$65536,IN_DTK!S$5,0))=FALSE,VLOOKUP($A546,DSSV!$A$7:$R$65536,IN_DTK!S$5,0),"")</f>
        <v/>
      </c>
    </row>
    <row r="547" spans="1:19" s="213" customFormat="1" ht="20.25" customHeight="1">
      <c r="A547" s="211">
        <v>539</v>
      </c>
      <c r="B547" s="240">
        <f>--SUBTOTAL(2,C$6:C547)</f>
        <v>539</v>
      </c>
      <c r="C547" s="214">
        <f>IF(ISNA(VLOOKUP($A547,DSSV!$A$7:$R$65536,IN_DTK!C$5,0))=FALSE,VLOOKUP($A547,DSSV!$A$7:$R$65536,IN_DTK!C$5,0),"")</f>
        <v>0</v>
      </c>
      <c r="D547" s="243" t="str">
        <f>IF(ISNA(VLOOKUP($A547,DSSV!$A$7:$R$65536,IN_DTK!D$5,0))=FALSE,VLOOKUP($A547,DSSV!$A$7:$R$65536,IN_DTK!D$5,0),"")</f>
        <v/>
      </c>
      <c r="E547" s="244" t="str">
        <f>IF(ISNA(VLOOKUP($A547,DSSV!$A$7:$R$65536,IN_DTK!E$5,0))=FALSE,VLOOKUP($A547,DSSV!$A$7:$R$65536,IN_DTK!E$5,0),"")</f>
        <v/>
      </c>
      <c r="F547" s="249" t="str">
        <f>IF(ISNA(VLOOKUP($A547,DSSV!$A$7:$R$65536,IN_DTK!F$5,0))=FALSE,VLOOKUP($A547,DSSV!$A$7:$R$65536,IN_DTK!F$5,0),"")</f>
        <v/>
      </c>
      <c r="G547" s="249" t="str">
        <f>IF(ISNA(VLOOKUP($A547,DSSV!$A$7:$R$65536,IN_DTK!G$5,0))=FALSE,VLOOKUP($A547,DSSV!$A$7:$R$65536,IN_DTK!G$5,0),"")</f>
        <v/>
      </c>
      <c r="H547" s="245">
        <f>IF(ISNA(VLOOKUP($A547,DSSV!$A$7:$R$65536,IN_DTK!H$5,0))=FALSE,IF(H$8&lt;&gt;0,VLOOKUP($A547,DSSV!$A$7:$R$65536,IN_DTK!H$5,0),""),"")</f>
        <v>0</v>
      </c>
      <c r="I547" s="245">
        <f>IF(ISNA(VLOOKUP($A547,DSSV!$A$7:$R$65536,IN_DTK!I$5,0))=FALSE,IF(I$8&lt;&gt;0,VLOOKUP($A547,DSSV!$A$7:$R$65536,IN_DTK!I$5,0),""),"")</f>
        <v>0</v>
      </c>
      <c r="J547" s="245">
        <f>IF(ISNA(VLOOKUP($A547,DSSV!$A$7:$R$65536,IN_DTK!J$5,0))=FALSE,IF(J$8&lt;&gt;0,VLOOKUP($A547,DSSV!$A$7:$R$65536,IN_DTK!J$5,0),""),"")</f>
        <v>0</v>
      </c>
      <c r="K547" s="245">
        <f>IF(ISNA(VLOOKUP($A547,DSSV!$A$7:$R$65536,IN_DTK!K$5,0))=FALSE,IF(K$8&lt;&gt;0,VLOOKUP($A547,DSSV!$A$7:$R$65536,IN_DTK!K$5,0),""),"")</f>
        <v>0</v>
      </c>
      <c r="L547" s="245">
        <f>IF(ISNA(VLOOKUP($A547,DSSV!$A$7:$R$65536,IN_DTK!L$5,0))=FALSE,IF(L$8&lt;&gt;0,VLOOKUP($A547,DSSV!$A$7:$R$65536,IN_DTK!L$5,0),""),"")</f>
        <v>0</v>
      </c>
      <c r="M547" s="245">
        <f>IF(ISNA(VLOOKUP($A547,DSSV!$A$7:$R$65536,IN_DTK!M$5,0))=FALSE,IF(M$8&lt;&gt;0,VLOOKUP($A547,DSSV!$A$7:$R$65536,IN_DTK!M$5,0),""),"")</f>
        <v>0</v>
      </c>
      <c r="N547" s="245">
        <f>IF(ISNA(VLOOKUP($A547,DSSV!$A$7:$R$65536,IN_DTK!N$5,0))=FALSE,IF(N$8&lt;&gt;0,VLOOKUP($A547,DSSV!$A$7:$R$65536,IN_DTK!N$5,0),""),"")</f>
        <v>0</v>
      </c>
      <c r="O547" s="245">
        <f>IF(ISNA(VLOOKUP($A547,DSSV!$A$7:$R$65536,IN_DTK!O$5,0))=FALSE,IF(O$8&lt;&gt;0,VLOOKUP($A547,DSSV!$A$7:$R$65536,IN_DTK!O$5,0),""),"")</f>
        <v>0</v>
      </c>
      <c r="P547" s="245">
        <f>IF(ISNA(VLOOKUP($A547,DSSV!$A$7:$R$65536,IN_DTK!P$5,0))=FALSE,IF(P$8&lt;&gt;0,VLOOKUP($A547,DSSV!$A$7:$R$65536,IN_DTK!P$5,0),""),"")</f>
        <v>0</v>
      </c>
      <c r="Q547" s="246">
        <f>IF(ISNA(VLOOKUP($A547,DSSV!$A$7:$R$65536,IN_DTK!Q$5,0))=FALSE,VLOOKUP($A547,DSSV!$A$7:$R$65536,IN_DTK!Q$5,0),"")</f>
        <v>0</v>
      </c>
      <c r="R547" s="237" t="str">
        <f>IF(ISNA(VLOOKUP($A547,DSSV!$A$7:$R$65536,IN_DTK!R$5,0))=FALSE,VLOOKUP($A547,DSSV!$A$7:$R$65536,IN_DTK!R$5,0),"")</f>
        <v>Không</v>
      </c>
      <c r="S547" s="247" t="str">
        <f>IF(ISNA(VLOOKUP($A547,DSSV!$A$7:$R$65536,IN_DTK!S$5,0))=FALSE,VLOOKUP($A547,DSSV!$A$7:$R$65536,IN_DTK!S$5,0),"")</f>
        <v/>
      </c>
    </row>
    <row r="548" spans="1:19" s="213" customFormat="1" ht="20.25" customHeight="1">
      <c r="A548" s="211">
        <v>540</v>
      </c>
      <c r="B548" s="240">
        <f>--SUBTOTAL(2,C$6:C548)</f>
        <v>540</v>
      </c>
      <c r="C548" s="214">
        <f>IF(ISNA(VLOOKUP($A548,DSSV!$A$7:$R$65536,IN_DTK!C$5,0))=FALSE,VLOOKUP($A548,DSSV!$A$7:$R$65536,IN_DTK!C$5,0),"")</f>
        <v>0</v>
      </c>
      <c r="D548" s="243" t="str">
        <f>IF(ISNA(VLOOKUP($A548,DSSV!$A$7:$R$65536,IN_DTK!D$5,0))=FALSE,VLOOKUP($A548,DSSV!$A$7:$R$65536,IN_DTK!D$5,0),"")</f>
        <v/>
      </c>
      <c r="E548" s="244" t="str">
        <f>IF(ISNA(VLOOKUP($A548,DSSV!$A$7:$R$65536,IN_DTK!E$5,0))=FALSE,VLOOKUP($A548,DSSV!$A$7:$R$65536,IN_DTK!E$5,0),"")</f>
        <v/>
      </c>
      <c r="F548" s="249" t="str">
        <f>IF(ISNA(VLOOKUP($A548,DSSV!$A$7:$R$65536,IN_DTK!F$5,0))=FALSE,VLOOKUP($A548,DSSV!$A$7:$R$65536,IN_DTK!F$5,0),"")</f>
        <v/>
      </c>
      <c r="G548" s="249" t="str">
        <f>IF(ISNA(VLOOKUP($A548,DSSV!$A$7:$R$65536,IN_DTK!G$5,0))=FALSE,VLOOKUP($A548,DSSV!$A$7:$R$65536,IN_DTK!G$5,0),"")</f>
        <v/>
      </c>
      <c r="H548" s="245">
        <f>IF(ISNA(VLOOKUP($A548,DSSV!$A$7:$R$65536,IN_DTK!H$5,0))=FALSE,IF(H$8&lt;&gt;0,VLOOKUP($A548,DSSV!$A$7:$R$65536,IN_DTK!H$5,0),""),"")</f>
        <v>0</v>
      </c>
      <c r="I548" s="245">
        <f>IF(ISNA(VLOOKUP($A548,DSSV!$A$7:$R$65536,IN_DTK!I$5,0))=FALSE,IF(I$8&lt;&gt;0,VLOOKUP($A548,DSSV!$A$7:$R$65536,IN_DTK!I$5,0),""),"")</f>
        <v>0</v>
      </c>
      <c r="J548" s="245">
        <f>IF(ISNA(VLOOKUP($A548,DSSV!$A$7:$R$65536,IN_DTK!J$5,0))=FALSE,IF(J$8&lt;&gt;0,VLOOKUP($A548,DSSV!$A$7:$R$65536,IN_DTK!J$5,0),""),"")</f>
        <v>0</v>
      </c>
      <c r="K548" s="245">
        <f>IF(ISNA(VLOOKUP($A548,DSSV!$A$7:$R$65536,IN_DTK!K$5,0))=FALSE,IF(K$8&lt;&gt;0,VLOOKUP($A548,DSSV!$A$7:$R$65536,IN_DTK!K$5,0),""),"")</f>
        <v>0</v>
      </c>
      <c r="L548" s="245">
        <f>IF(ISNA(VLOOKUP($A548,DSSV!$A$7:$R$65536,IN_DTK!L$5,0))=FALSE,IF(L$8&lt;&gt;0,VLOOKUP($A548,DSSV!$A$7:$R$65536,IN_DTK!L$5,0),""),"")</f>
        <v>0</v>
      </c>
      <c r="M548" s="245">
        <f>IF(ISNA(VLOOKUP($A548,DSSV!$A$7:$R$65536,IN_DTK!M$5,0))=FALSE,IF(M$8&lt;&gt;0,VLOOKUP($A548,DSSV!$A$7:$R$65536,IN_DTK!M$5,0),""),"")</f>
        <v>0</v>
      </c>
      <c r="N548" s="245">
        <f>IF(ISNA(VLOOKUP($A548,DSSV!$A$7:$R$65536,IN_DTK!N$5,0))=FALSE,IF(N$8&lt;&gt;0,VLOOKUP($A548,DSSV!$A$7:$R$65536,IN_DTK!N$5,0),""),"")</f>
        <v>0</v>
      </c>
      <c r="O548" s="245">
        <f>IF(ISNA(VLOOKUP($A548,DSSV!$A$7:$R$65536,IN_DTK!O$5,0))=FALSE,IF(O$8&lt;&gt;0,VLOOKUP($A548,DSSV!$A$7:$R$65536,IN_DTK!O$5,0),""),"")</f>
        <v>0</v>
      </c>
      <c r="P548" s="245">
        <f>IF(ISNA(VLOOKUP($A548,DSSV!$A$7:$R$65536,IN_DTK!P$5,0))=FALSE,IF(P$8&lt;&gt;0,VLOOKUP($A548,DSSV!$A$7:$R$65536,IN_DTK!P$5,0),""),"")</f>
        <v>0</v>
      </c>
      <c r="Q548" s="246">
        <f>IF(ISNA(VLOOKUP($A548,DSSV!$A$7:$R$65536,IN_DTK!Q$5,0))=FALSE,VLOOKUP($A548,DSSV!$A$7:$R$65536,IN_DTK!Q$5,0),"")</f>
        <v>0</v>
      </c>
      <c r="R548" s="237" t="str">
        <f>IF(ISNA(VLOOKUP($A548,DSSV!$A$7:$R$65536,IN_DTK!R$5,0))=FALSE,VLOOKUP($A548,DSSV!$A$7:$R$65536,IN_DTK!R$5,0),"")</f>
        <v>Không</v>
      </c>
      <c r="S548" s="247" t="str">
        <f>IF(ISNA(VLOOKUP($A548,DSSV!$A$7:$R$65536,IN_DTK!S$5,0))=FALSE,VLOOKUP($A548,DSSV!$A$7:$R$65536,IN_DTK!S$5,0),"")</f>
        <v/>
      </c>
    </row>
    <row r="549" spans="1:19" s="213" customFormat="1" ht="20.25" customHeight="1">
      <c r="A549" s="211">
        <v>541</v>
      </c>
      <c r="B549" s="240">
        <f>--SUBTOTAL(2,C$6:C549)</f>
        <v>541</v>
      </c>
      <c r="C549" s="214">
        <f>IF(ISNA(VLOOKUP($A549,DSSV!$A$7:$R$65536,IN_DTK!C$5,0))=FALSE,VLOOKUP($A549,DSSV!$A$7:$R$65536,IN_DTK!C$5,0),"")</f>
        <v>0</v>
      </c>
      <c r="D549" s="243" t="str">
        <f>IF(ISNA(VLOOKUP($A549,DSSV!$A$7:$R$65536,IN_DTK!D$5,0))=FALSE,VLOOKUP($A549,DSSV!$A$7:$R$65536,IN_DTK!D$5,0),"")</f>
        <v/>
      </c>
      <c r="E549" s="244" t="str">
        <f>IF(ISNA(VLOOKUP($A549,DSSV!$A$7:$R$65536,IN_DTK!E$5,0))=FALSE,VLOOKUP($A549,DSSV!$A$7:$R$65536,IN_DTK!E$5,0),"")</f>
        <v/>
      </c>
      <c r="F549" s="249" t="str">
        <f>IF(ISNA(VLOOKUP($A549,DSSV!$A$7:$R$65536,IN_DTK!F$5,0))=FALSE,VLOOKUP($A549,DSSV!$A$7:$R$65536,IN_DTK!F$5,0),"")</f>
        <v/>
      </c>
      <c r="G549" s="249" t="str">
        <f>IF(ISNA(VLOOKUP($A549,DSSV!$A$7:$R$65536,IN_DTK!G$5,0))=FALSE,VLOOKUP($A549,DSSV!$A$7:$R$65536,IN_DTK!G$5,0),"")</f>
        <v/>
      </c>
      <c r="H549" s="245">
        <f>IF(ISNA(VLOOKUP($A549,DSSV!$A$7:$R$65536,IN_DTK!H$5,0))=FALSE,IF(H$8&lt;&gt;0,VLOOKUP($A549,DSSV!$A$7:$R$65536,IN_DTK!H$5,0),""),"")</f>
        <v>0</v>
      </c>
      <c r="I549" s="245">
        <f>IF(ISNA(VLOOKUP($A549,DSSV!$A$7:$R$65536,IN_DTK!I$5,0))=FALSE,IF(I$8&lt;&gt;0,VLOOKUP($A549,DSSV!$A$7:$R$65536,IN_DTK!I$5,0),""),"")</f>
        <v>0</v>
      </c>
      <c r="J549" s="245">
        <f>IF(ISNA(VLOOKUP($A549,DSSV!$A$7:$R$65536,IN_DTK!J$5,0))=FALSE,IF(J$8&lt;&gt;0,VLOOKUP($A549,DSSV!$A$7:$R$65536,IN_DTK!J$5,0),""),"")</f>
        <v>0</v>
      </c>
      <c r="K549" s="245">
        <f>IF(ISNA(VLOOKUP($A549,DSSV!$A$7:$R$65536,IN_DTK!K$5,0))=FALSE,IF(K$8&lt;&gt;0,VLOOKUP($A549,DSSV!$A$7:$R$65536,IN_DTK!K$5,0),""),"")</f>
        <v>0</v>
      </c>
      <c r="L549" s="245">
        <f>IF(ISNA(VLOOKUP($A549,DSSV!$A$7:$R$65536,IN_DTK!L$5,0))=FALSE,IF(L$8&lt;&gt;0,VLOOKUP($A549,DSSV!$A$7:$R$65536,IN_DTK!L$5,0),""),"")</f>
        <v>0</v>
      </c>
      <c r="M549" s="245">
        <f>IF(ISNA(VLOOKUP($A549,DSSV!$A$7:$R$65536,IN_DTK!M$5,0))=FALSE,IF(M$8&lt;&gt;0,VLOOKUP($A549,DSSV!$A$7:$R$65536,IN_DTK!M$5,0),""),"")</f>
        <v>0</v>
      </c>
      <c r="N549" s="245">
        <f>IF(ISNA(VLOOKUP($A549,DSSV!$A$7:$R$65536,IN_DTK!N$5,0))=FALSE,IF(N$8&lt;&gt;0,VLOOKUP($A549,DSSV!$A$7:$R$65536,IN_DTK!N$5,0),""),"")</f>
        <v>0</v>
      </c>
      <c r="O549" s="245">
        <f>IF(ISNA(VLOOKUP($A549,DSSV!$A$7:$R$65536,IN_DTK!O$5,0))=FALSE,IF(O$8&lt;&gt;0,VLOOKUP($A549,DSSV!$A$7:$R$65536,IN_DTK!O$5,0),""),"")</f>
        <v>0</v>
      </c>
      <c r="P549" s="245">
        <f>IF(ISNA(VLOOKUP($A549,DSSV!$A$7:$R$65536,IN_DTK!P$5,0))=FALSE,IF(P$8&lt;&gt;0,VLOOKUP($A549,DSSV!$A$7:$R$65536,IN_DTK!P$5,0),""),"")</f>
        <v>0</v>
      </c>
      <c r="Q549" s="246">
        <f>IF(ISNA(VLOOKUP($A549,DSSV!$A$7:$R$65536,IN_DTK!Q$5,0))=FALSE,VLOOKUP($A549,DSSV!$A$7:$R$65536,IN_DTK!Q$5,0),"")</f>
        <v>0</v>
      </c>
      <c r="R549" s="237" t="str">
        <f>IF(ISNA(VLOOKUP($A549,DSSV!$A$7:$R$65536,IN_DTK!R$5,0))=FALSE,VLOOKUP($A549,DSSV!$A$7:$R$65536,IN_DTK!R$5,0),"")</f>
        <v>Không</v>
      </c>
      <c r="S549" s="247" t="str">
        <f>IF(ISNA(VLOOKUP($A549,DSSV!$A$7:$R$65536,IN_DTK!S$5,0))=FALSE,VLOOKUP($A549,DSSV!$A$7:$R$65536,IN_DTK!S$5,0),"")</f>
        <v/>
      </c>
    </row>
    <row r="550" spans="1:19" s="213" customFormat="1" ht="20.25" customHeight="1">
      <c r="A550" s="211">
        <v>542</v>
      </c>
      <c r="B550" s="240">
        <f>--SUBTOTAL(2,C$6:C550)</f>
        <v>542</v>
      </c>
      <c r="C550" s="214">
        <f>IF(ISNA(VLOOKUP($A550,DSSV!$A$7:$R$65536,IN_DTK!C$5,0))=FALSE,VLOOKUP($A550,DSSV!$A$7:$R$65536,IN_DTK!C$5,0),"")</f>
        <v>0</v>
      </c>
      <c r="D550" s="243" t="str">
        <f>IF(ISNA(VLOOKUP($A550,DSSV!$A$7:$R$65536,IN_DTK!D$5,0))=FALSE,VLOOKUP($A550,DSSV!$A$7:$R$65536,IN_DTK!D$5,0),"")</f>
        <v/>
      </c>
      <c r="E550" s="244" t="str">
        <f>IF(ISNA(VLOOKUP($A550,DSSV!$A$7:$R$65536,IN_DTK!E$5,0))=FALSE,VLOOKUP($A550,DSSV!$A$7:$R$65536,IN_DTK!E$5,0),"")</f>
        <v/>
      </c>
      <c r="F550" s="249" t="str">
        <f>IF(ISNA(VLOOKUP($A550,DSSV!$A$7:$R$65536,IN_DTK!F$5,0))=FALSE,VLOOKUP($A550,DSSV!$A$7:$R$65536,IN_DTK!F$5,0),"")</f>
        <v/>
      </c>
      <c r="G550" s="249" t="str">
        <f>IF(ISNA(VLOOKUP($A550,DSSV!$A$7:$R$65536,IN_DTK!G$5,0))=FALSE,VLOOKUP($A550,DSSV!$A$7:$R$65536,IN_DTK!G$5,0),"")</f>
        <v/>
      </c>
      <c r="H550" s="245">
        <f>IF(ISNA(VLOOKUP($A550,DSSV!$A$7:$R$65536,IN_DTK!H$5,0))=FALSE,IF(H$8&lt;&gt;0,VLOOKUP($A550,DSSV!$A$7:$R$65536,IN_DTK!H$5,0),""),"")</f>
        <v>0</v>
      </c>
      <c r="I550" s="245">
        <f>IF(ISNA(VLOOKUP($A550,DSSV!$A$7:$R$65536,IN_DTK!I$5,0))=FALSE,IF(I$8&lt;&gt;0,VLOOKUP($A550,DSSV!$A$7:$R$65536,IN_DTK!I$5,0),""),"")</f>
        <v>0</v>
      </c>
      <c r="J550" s="245">
        <f>IF(ISNA(VLOOKUP($A550,DSSV!$A$7:$R$65536,IN_DTK!J$5,0))=FALSE,IF(J$8&lt;&gt;0,VLOOKUP($A550,DSSV!$A$7:$R$65536,IN_DTK!J$5,0),""),"")</f>
        <v>0</v>
      </c>
      <c r="K550" s="245">
        <f>IF(ISNA(VLOOKUP($A550,DSSV!$A$7:$R$65536,IN_DTK!K$5,0))=FALSE,IF(K$8&lt;&gt;0,VLOOKUP($A550,DSSV!$A$7:$R$65536,IN_DTK!K$5,0),""),"")</f>
        <v>0</v>
      </c>
      <c r="L550" s="245">
        <f>IF(ISNA(VLOOKUP($A550,DSSV!$A$7:$R$65536,IN_DTK!L$5,0))=FALSE,IF(L$8&lt;&gt;0,VLOOKUP($A550,DSSV!$A$7:$R$65536,IN_DTK!L$5,0),""),"")</f>
        <v>0</v>
      </c>
      <c r="M550" s="245">
        <f>IF(ISNA(VLOOKUP($A550,DSSV!$A$7:$R$65536,IN_DTK!M$5,0))=FALSE,IF(M$8&lt;&gt;0,VLOOKUP($A550,DSSV!$A$7:$R$65536,IN_DTK!M$5,0),""),"")</f>
        <v>0</v>
      </c>
      <c r="N550" s="245">
        <f>IF(ISNA(VLOOKUP($A550,DSSV!$A$7:$R$65536,IN_DTK!N$5,0))=FALSE,IF(N$8&lt;&gt;0,VLOOKUP($A550,DSSV!$A$7:$R$65536,IN_DTK!N$5,0),""),"")</f>
        <v>0</v>
      </c>
      <c r="O550" s="245">
        <f>IF(ISNA(VLOOKUP($A550,DSSV!$A$7:$R$65536,IN_DTK!O$5,0))=FALSE,IF(O$8&lt;&gt;0,VLOOKUP($A550,DSSV!$A$7:$R$65536,IN_DTK!O$5,0),""),"")</f>
        <v>0</v>
      </c>
      <c r="P550" s="245">
        <f>IF(ISNA(VLOOKUP($A550,DSSV!$A$7:$R$65536,IN_DTK!P$5,0))=FALSE,IF(P$8&lt;&gt;0,VLOOKUP($A550,DSSV!$A$7:$R$65536,IN_DTK!P$5,0),""),"")</f>
        <v>0</v>
      </c>
      <c r="Q550" s="246">
        <f>IF(ISNA(VLOOKUP($A550,DSSV!$A$7:$R$65536,IN_DTK!Q$5,0))=FALSE,VLOOKUP($A550,DSSV!$A$7:$R$65536,IN_DTK!Q$5,0),"")</f>
        <v>0</v>
      </c>
      <c r="R550" s="237" t="str">
        <f>IF(ISNA(VLOOKUP($A550,DSSV!$A$7:$R$65536,IN_DTK!R$5,0))=FALSE,VLOOKUP($A550,DSSV!$A$7:$R$65536,IN_DTK!R$5,0),"")</f>
        <v>Không</v>
      </c>
      <c r="S550" s="247" t="str">
        <f>IF(ISNA(VLOOKUP($A550,DSSV!$A$7:$R$65536,IN_DTK!S$5,0))=FALSE,VLOOKUP($A550,DSSV!$A$7:$R$65536,IN_DTK!S$5,0),"")</f>
        <v/>
      </c>
    </row>
    <row r="551" spans="1:19" s="213" customFormat="1" ht="20.25" customHeight="1">
      <c r="A551" s="211">
        <v>543</v>
      </c>
      <c r="B551" s="240">
        <f>--SUBTOTAL(2,C$6:C551)</f>
        <v>543</v>
      </c>
      <c r="C551" s="214">
        <f>IF(ISNA(VLOOKUP($A551,DSSV!$A$7:$R$65536,IN_DTK!C$5,0))=FALSE,VLOOKUP($A551,DSSV!$A$7:$R$65536,IN_DTK!C$5,0),"")</f>
        <v>0</v>
      </c>
      <c r="D551" s="243" t="str">
        <f>IF(ISNA(VLOOKUP($A551,DSSV!$A$7:$R$65536,IN_DTK!D$5,0))=FALSE,VLOOKUP($A551,DSSV!$A$7:$R$65536,IN_DTK!D$5,0),"")</f>
        <v/>
      </c>
      <c r="E551" s="244" t="str">
        <f>IF(ISNA(VLOOKUP($A551,DSSV!$A$7:$R$65536,IN_DTK!E$5,0))=FALSE,VLOOKUP($A551,DSSV!$A$7:$R$65536,IN_DTK!E$5,0),"")</f>
        <v/>
      </c>
      <c r="F551" s="249" t="str">
        <f>IF(ISNA(VLOOKUP($A551,DSSV!$A$7:$R$65536,IN_DTK!F$5,0))=FALSE,VLOOKUP($A551,DSSV!$A$7:$R$65536,IN_DTK!F$5,0),"")</f>
        <v/>
      </c>
      <c r="G551" s="249" t="str">
        <f>IF(ISNA(VLOOKUP($A551,DSSV!$A$7:$R$65536,IN_DTK!G$5,0))=FALSE,VLOOKUP($A551,DSSV!$A$7:$R$65536,IN_DTK!G$5,0),"")</f>
        <v/>
      </c>
      <c r="H551" s="245">
        <f>IF(ISNA(VLOOKUP($A551,DSSV!$A$7:$R$65536,IN_DTK!H$5,0))=FALSE,IF(H$8&lt;&gt;0,VLOOKUP($A551,DSSV!$A$7:$R$65536,IN_DTK!H$5,0),""),"")</f>
        <v>0</v>
      </c>
      <c r="I551" s="245">
        <f>IF(ISNA(VLOOKUP($A551,DSSV!$A$7:$R$65536,IN_DTK!I$5,0))=FALSE,IF(I$8&lt;&gt;0,VLOOKUP($A551,DSSV!$A$7:$R$65536,IN_DTK!I$5,0),""),"")</f>
        <v>0</v>
      </c>
      <c r="J551" s="245">
        <f>IF(ISNA(VLOOKUP($A551,DSSV!$A$7:$R$65536,IN_DTK!J$5,0))=FALSE,IF(J$8&lt;&gt;0,VLOOKUP($A551,DSSV!$A$7:$R$65536,IN_DTK!J$5,0),""),"")</f>
        <v>0</v>
      </c>
      <c r="K551" s="245">
        <f>IF(ISNA(VLOOKUP($A551,DSSV!$A$7:$R$65536,IN_DTK!K$5,0))=FALSE,IF(K$8&lt;&gt;0,VLOOKUP($A551,DSSV!$A$7:$R$65536,IN_DTK!K$5,0),""),"")</f>
        <v>0</v>
      </c>
      <c r="L551" s="245">
        <f>IF(ISNA(VLOOKUP($A551,DSSV!$A$7:$R$65536,IN_DTK!L$5,0))=FALSE,IF(L$8&lt;&gt;0,VLOOKUP($A551,DSSV!$A$7:$R$65536,IN_DTK!L$5,0),""),"")</f>
        <v>0</v>
      </c>
      <c r="M551" s="245">
        <f>IF(ISNA(VLOOKUP($A551,DSSV!$A$7:$R$65536,IN_DTK!M$5,0))=FALSE,IF(M$8&lt;&gt;0,VLOOKUP($A551,DSSV!$A$7:$R$65536,IN_DTK!M$5,0),""),"")</f>
        <v>0</v>
      </c>
      <c r="N551" s="245">
        <f>IF(ISNA(VLOOKUP($A551,DSSV!$A$7:$R$65536,IN_DTK!N$5,0))=FALSE,IF(N$8&lt;&gt;0,VLOOKUP($A551,DSSV!$A$7:$R$65536,IN_DTK!N$5,0),""),"")</f>
        <v>0</v>
      </c>
      <c r="O551" s="245">
        <f>IF(ISNA(VLOOKUP($A551,DSSV!$A$7:$R$65536,IN_DTK!O$5,0))=FALSE,IF(O$8&lt;&gt;0,VLOOKUP($A551,DSSV!$A$7:$R$65536,IN_DTK!O$5,0),""),"")</f>
        <v>0</v>
      </c>
      <c r="P551" s="245">
        <f>IF(ISNA(VLOOKUP($A551,DSSV!$A$7:$R$65536,IN_DTK!P$5,0))=FALSE,IF(P$8&lt;&gt;0,VLOOKUP($A551,DSSV!$A$7:$R$65536,IN_DTK!P$5,0),""),"")</f>
        <v>0</v>
      </c>
      <c r="Q551" s="246">
        <f>IF(ISNA(VLOOKUP($A551,DSSV!$A$7:$R$65536,IN_DTK!Q$5,0))=FALSE,VLOOKUP($A551,DSSV!$A$7:$R$65536,IN_DTK!Q$5,0),"")</f>
        <v>0</v>
      </c>
      <c r="R551" s="237" t="str">
        <f>IF(ISNA(VLOOKUP($A551,DSSV!$A$7:$R$65536,IN_DTK!R$5,0))=FALSE,VLOOKUP($A551,DSSV!$A$7:$R$65536,IN_DTK!R$5,0),"")</f>
        <v>Không</v>
      </c>
      <c r="S551" s="247" t="str">
        <f>IF(ISNA(VLOOKUP($A551,DSSV!$A$7:$R$65536,IN_DTK!S$5,0))=FALSE,VLOOKUP($A551,DSSV!$A$7:$R$65536,IN_DTK!S$5,0),"")</f>
        <v/>
      </c>
    </row>
    <row r="552" spans="1:19" s="213" customFormat="1" ht="20.25" customHeight="1">
      <c r="A552" s="211">
        <v>544</v>
      </c>
      <c r="B552" s="240">
        <f>--SUBTOTAL(2,C$6:C552)</f>
        <v>544</v>
      </c>
      <c r="C552" s="214">
        <f>IF(ISNA(VLOOKUP($A552,DSSV!$A$7:$R$65536,IN_DTK!C$5,0))=FALSE,VLOOKUP($A552,DSSV!$A$7:$R$65536,IN_DTK!C$5,0),"")</f>
        <v>0</v>
      </c>
      <c r="D552" s="243" t="str">
        <f>IF(ISNA(VLOOKUP($A552,DSSV!$A$7:$R$65536,IN_DTK!D$5,0))=FALSE,VLOOKUP($A552,DSSV!$A$7:$R$65536,IN_DTK!D$5,0),"")</f>
        <v/>
      </c>
      <c r="E552" s="244" t="str">
        <f>IF(ISNA(VLOOKUP($A552,DSSV!$A$7:$R$65536,IN_DTK!E$5,0))=FALSE,VLOOKUP($A552,DSSV!$A$7:$R$65536,IN_DTK!E$5,0),"")</f>
        <v/>
      </c>
      <c r="F552" s="249" t="str">
        <f>IF(ISNA(VLOOKUP($A552,DSSV!$A$7:$R$65536,IN_DTK!F$5,0))=FALSE,VLOOKUP($A552,DSSV!$A$7:$R$65536,IN_DTK!F$5,0),"")</f>
        <v/>
      </c>
      <c r="G552" s="249" t="str">
        <f>IF(ISNA(VLOOKUP($A552,DSSV!$A$7:$R$65536,IN_DTK!G$5,0))=FALSE,VLOOKUP($A552,DSSV!$A$7:$R$65536,IN_DTK!G$5,0),"")</f>
        <v/>
      </c>
      <c r="H552" s="245">
        <f>IF(ISNA(VLOOKUP($A552,DSSV!$A$7:$R$65536,IN_DTK!H$5,0))=FALSE,IF(H$8&lt;&gt;0,VLOOKUP($A552,DSSV!$A$7:$R$65536,IN_DTK!H$5,0),""),"")</f>
        <v>0</v>
      </c>
      <c r="I552" s="245">
        <f>IF(ISNA(VLOOKUP($A552,DSSV!$A$7:$R$65536,IN_DTK!I$5,0))=FALSE,IF(I$8&lt;&gt;0,VLOOKUP($A552,DSSV!$A$7:$R$65536,IN_DTK!I$5,0),""),"")</f>
        <v>0</v>
      </c>
      <c r="J552" s="245">
        <f>IF(ISNA(VLOOKUP($A552,DSSV!$A$7:$R$65536,IN_DTK!J$5,0))=FALSE,IF(J$8&lt;&gt;0,VLOOKUP($A552,DSSV!$A$7:$R$65536,IN_DTK!J$5,0),""),"")</f>
        <v>0</v>
      </c>
      <c r="K552" s="245">
        <f>IF(ISNA(VLOOKUP($A552,DSSV!$A$7:$R$65536,IN_DTK!K$5,0))=FALSE,IF(K$8&lt;&gt;0,VLOOKUP($A552,DSSV!$A$7:$R$65536,IN_DTK!K$5,0),""),"")</f>
        <v>0</v>
      </c>
      <c r="L552" s="245">
        <f>IF(ISNA(VLOOKUP($A552,DSSV!$A$7:$R$65536,IN_DTK!L$5,0))=FALSE,IF(L$8&lt;&gt;0,VLOOKUP($A552,DSSV!$A$7:$R$65536,IN_DTK!L$5,0),""),"")</f>
        <v>0</v>
      </c>
      <c r="M552" s="245">
        <f>IF(ISNA(VLOOKUP($A552,DSSV!$A$7:$R$65536,IN_DTK!M$5,0))=FALSE,IF(M$8&lt;&gt;0,VLOOKUP($A552,DSSV!$A$7:$R$65536,IN_DTK!M$5,0),""),"")</f>
        <v>0</v>
      </c>
      <c r="N552" s="245">
        <f>IF(ISNA(VLOOKUP($A552,DSSV!$A$7:$R$65536,IN_DTK!N$5,0))=FALSE,IF(N$8&lt;&gt;0,VLOOKUP($A552,DSSV!$A$7:$R$65536,IN_DTK!N$5,0),""),"")</f>
        <v>0</v>
      </c>
      <c r="O552" s="245">
        <f>IF(ISNA(VLOOKUP($A552,DSSV!$A$7:$R$65536,IN_DTK!O$5,0))=FALSE,IF(O$8&lt;&gt;0,VLOOKUP($A552,DSSV!$A$7:$R$65536,IN_DTK!O$5,0),""),"")</f>
        <v>0</v>
      </c>
      <c r="P552" s="245">
        <f>IF(ISNA(VLOOKUP($A552,DSSV!$A$7:$R$65536,IN_DTK!P$5,0))=FALSE,IF(P$8&lt;&gt;0,VLOOKUP($A552,DSSV!$A$7:$R$65536,IN_DTK!P$5,0),""),"")</f>
        <v>0</v>
      </c>
      <c r="Q552" s="246">
        <f>IF(ISNA(VLOOKUP($A552,DSSV!$A$7:$R$65536,IN_DTK!Q$5,0))=FALSE,VLOOKUP($A552,DSSV!$A$7:$R$65536,IN_DTK!Q$5,0),"")</f>
        <v>0</v>
      </c>
      <c r="R552" s="237" t="str">
        <f>IF(ISNA(VLOOKUP($A552,DSSV!$A$7:$R$65536,IN_DTK!R$5,0))=FALSE,VLOOKUP($A552,DSSV!$A$7:$R$65536,IN_DTK!R$5,0),"")</f>
        <v>Không</v>
      </c>
      <c r="S552" s="247" t="str">
        <f>IF(ISNA(VLOOKUP($A552,DSSV!$A$7:$R$65536,IN_DTK!S$5,0))=FALSE,VLOOKUP($A552,DSSV!$A$7:$R$65536,IN_DTK!S$5,0),"")</f>
        <v/>
      </c>
    </row>
    <row r="553" spans="1:19" s="213" customFormat="1" ht="20.25" customHeight="1">
      <c r="A553" s="211">
        <v>545</v>
      </c>
      <c r="B553" s="240">
        <f>--SUBTOTAL(2,C$6:C553)</f>
        <v>545</v>
      </c>
      <c r="C553" s="214">
        <f>IF(ISNA(VLOOKUP($A553,DSSV!$A$7:$R$65536,IN_DTK!C$5,0))=FALSE,VLOOKUP($A553,DSSV!$A$7:$R$65536,IN_DTK!C$5,0),"")</f>
        <v>0</v>
      </c>
      <c r="D553" s="243" t="str">
        <f>IF(ISNA(VLOOKUP($A553,DSSV!$A$7:$R$65536,IN_DTK!D$5,0))=FALSE,VLOOKUP($A553,DSSV!$A$7:$R$65536,IN_DTK!D$5,0),"")</f>
        <v/>
      </c>
      <c r="E553" s="244" t="str">
        <f>IF(ISNA(VLOOKUP($A553,DSSV!$A$7:$R$65536,IN_DTK!E$5,0))=FALSE,VLOOKUP($A553,DSSV!$A$7:$R$65536,IN_DTK!E$5,0),"")</f>
        <v/>
      </c>
      <c r="F553" s="249" t="str">
        <f>IF(ISNA(VLOOKUP($A553,DSSV!$A$7:$R$65536,IN_DTK!F$5,0))=FALSE,VLOOKUP($A553,DSSV!$A$7:$R$65536,IN_DTK!F$5,0),"")</f>
        <v/>
      </c>
      <c r="G553" s="249" t="str">
        <f>IF(ISNA(VLOOKUP($A553,DSSV!$A$7:$R$65536,IN_DTK!G$5,0))=FALSE,VLOOKUP($A553,DSSV!$A$7:$R$65536,IN_DTK!G$5,0),"")</f>
        <v/>
      </c>
      <c r="H553" s="245">
        <f>IF(ISNA(VLOOKUP($A553,DSSV!$A$7:$R$65536,IN_DTK!H$5,0))=FALSE,IF(H$8&lt;&gt;0,VLOOKUP($A553,DSSV!$A$7:$R$65536,IN_DTK!H$5,0),""),"")</f>
        <v>0</v>
      </c>
      <c r="I553" s="245">
        <f>IF(ISNA(VLOOKUP($A553,DSSV!$A$7:$R$65536,IN_DTK!I$5,0))=FALSE,IF(I$8&lt;&gt;0,VLOOKUP($A553,DSSV!$A$7:$R$65536,IN_DTK!I$5,0),""),"")</f>
        <v>0</v>
      </c>
      <c r="J553" s="245">
        <f>IF(ISNA(VLOOKUP($A553,DSSV!$A$7:$R$65536,IN_DTK!J$5,0))=FALSE,IF(J$8&lt;&gt;0,VLOOKUP($A553,DSSV!$A$7:$R$65536,IN_DTK!J$5,0),""),"")</f>
        <v>0</v>
      </c>
      <c r="K553" s="245">
        <f>IF(ISNA(VLOOKUP($A553,DSSV!$A$7:$R$65536,IN_DTK!K$5,0))=FALSE,IF(K$8&lt;&gt;0,VLOOKUP($A553,DSSV!$A$7:$R$65536,IN_DTK!K$5,0),""),"")</f>
        <v>0</v>
      </c>
      <c r="L553" s="245">
        <f>IF(ISNA(VLOOKUP($A553,DSSV!$A$7:$R$65536,IN_DTK!L$5,0))=FALSE,IF(L$8&lt;&gt;0,VLOOKUP($A553,DSSV!$A$7:$R$65536,IN_DTK!L$5,0),""),"")</f>
        <v>0</v>
      </c>
      <c r="M553" s="245">
        <f>IF(ISNA(VLOOKUP($A553,DSSV!$A$7:$R$65536,IN_DTK!M$5,0))=FALSE,IF(M$8&lt;&gt;0,VLOOKUP($A553,DSSV!$A$7:$R$65536,IN_DTK!M$5,0),""),"")</f>
        <v>0</v>
      </c>
      <c r="N553" s="245">
        <f>IF(ISNA(VLOOKUP($A553,DSSV!$A$7:$R$65536,IN_DTK!N$5,0))=FALSE,IF(N$8&lt;&gt;0,VLOOKUP($A553,DSSV!$A$7:$R$65536,IN_DTK!N$5,0),""),"")</f>
        <v>0</v>
      </c>
      <c r="O553" s="245">
        <f>IF(ISNA(VLOOKUP($A553,DSSV!$A$7:$R$65536,IN_DTK!O$5,0))=FALSE,IF(O$8&lt;&gt;0,VLOOKUP($A553,DSSV!$A$7:$R$65536,IN_DTK!O$5,0),""),"")</f>
        <v>0</v>
      </c>
      <c r="P553" s="245">
        <f>IF(ISNA(VLOOKUP($A553,DSSV!$A$7:$R$65536,IN_DTK!P$5,0))=FALSE,IF(P$8&lt;&gt;0,VLOOKUP($A553,DSSV!$A$7:$R$65536,IN_DTK!P$5,0),""),"")</f>
        <v>0</v>
      </c>
      <c r="Q553" s="246">
        <f>IF(ISNA(VLOOKUP($A553,DSSV!$A$7:$R$65536,IN_DTK!Q$5,0))=FALSE,VLOOKUP($A553,DSSV!$A$7:$R$65536,IN_DTK!Q$5,0),"")</f>
        <v>0</v>
      </c>
      <c r="R553" s="237" t="str">
        <f>IF(ISNA(VLOOKUP($A553,DSSV!$A$7:$R$65536,IN_DTK!R$5,0))=FALSE,VLOOKUP($A553,DSSV!$A$7:$R$65536,IN_DTK!R$5,0),"")</f>
        <v>Không</v>
      </c>
      <c r="S553" s="247" t="str">
        <f>IF(ISNA(VLOOKUP($A553,DSSV!$A$7:$R$65536,IN_DTK!S$5,0))=FALSE,VLOOKUP($A553,DSSV!$A$7:$R$65536,IN_DTK!S$5,0),"")</f>
        <v/>
      </c>
    </row>
    <row r="554" spans="1:19" s="213" customFormat="1" ht="20.25" customHeight="1">
      <c r="A554" s="211">
        <v>546</v>
      </c>
      <c r="B554" s="240">
        <f>--SUBTOTAL(2,C$6:C554)</f>
        <v>546</v>
      </c>
      <c r="C554" s="214">
        <f>IF(ISNA(VLOOKUP($A554,DSSV!$A$7:$R$65536,IN_DTK!C$5,0))=FALSE,VLOOKUP($A554,DSSV!$A$7:$R$65536,IN_DTK!C$5,0),"")</f>
        <v>0</v>
      </c>
      <c r="D554" s="243" t="str">
        <f>IF(ISNA(VLOOKUP($A554,DSSV!$A$7:$R$65536,IN_DTK!D$5,0))=FALSE,VLOOKUP($A554,DSSV!$A$7:$R$65536,IN_DTK!D$5,0),"")</f>
        <v/>
      </c>
      <c r="E554" s="244" t="str">
        <f>IF(ISNA(VLOOKUP($A554,DSSV!$A$7:$R$65536,IN_DTK!E$5,0))=FALSE,VLOOKUP($A554,DSSV!$A$7:$R$65536,IN_DTK!E$5,0),"")</f>
        <v/>
      </c>
      <c r="F554" s="249" t="str">
        <f>IF(ISNA(VLOOKUP($A554,DSSV!$A$7:$R$65536,IN_DTK!F$5,0))=FALSE,VLOOKUP($A554,DSSV!$A$7:$R$65536,IN_DTK!F$5,0),"")</f>
        <v/>
      </c>
      <c r="G554" s="249" t="str">
        <f>IF(ISNA(VLOOKUP($A554,DSSV!$A$7:$R$65536,IN_DTK!G$5,0))=FALSE,VLOOKUP($A554,DSSV!$A$7:$R$65536,IN_DTK!G$5,0),"")</f>
        <v/>
      </c>
      <c r="H554" s="245">
        <f>IF(ISNA(VLOOKUP($A554,DSSV!$A$7:$R$65536,IN_DTK!H$5,0))=FALSE,IF(H$8&lt;&gt;0,VLOOKUP($A554,DSSV!$A$7:$R$65536,IN_DTK!H$5,0),""),"")</f>
        <v>0</v>
      </c>
      <c r="I554" s="245">
        <f>IF(ISNA(VLOOKUP($A554,DSSV!$A$7:$R$65536,IN_DTK!I$5,0))=FALSE,IF(I$8&lt;&gt;0,VLOOKUP($A554,DSSV!$A$7:$R$65536,IN_DTK!I$5,0),""),"")</f>
        <v>0</v>
      </c>
      <c r="J554" s="245">
        <f>IF(ISNA(VLOOKUP($A554,DSSV!$A$7:$R$65536,IN_DTK!J$5,0))=FALSE,IF(J$8&lt;&gt;0,VLOOKUP($A554,DSSV!$A$7:$R$65536,IN_DTK!J$5,0),""),"")</f>
        <v>0</v>
      </c>
      <c r="K554" s="245">
        <f>IF(ISNA(VLOOKUP($A554,DSSV!$A$7:$R$65536,IN_DTK!K$5,0))=FALSE,IF(K$8&lt;&gt;0,VLOOKUP($A554,DSSV!$A$7:$R$65536,IN_DTK!K$5,0),""),"")</f>
        <v>0</v>
      </c>
      <c r="L554" s="245">
        <f>IF(ISNA(VLOOKUP($A554,DSSV!$A$7:$R$65536,IN_DTK!L$5,0))=FALSE,IF(L$8&lt;&gt;0,VLOOKUP($A554,DSSV!$A$7:$R$65536,IN_DTK!L$5,0),""),"")</f>
        <v>0</v>
      </c>
      <c r="M554" s="245">
        <f>IF(ISNA(VLOOKUP($A554,DSSV!$A$7:$R$65536,IN_DTK!M$5,0))=FALSE,IF(M$8&lt;&gt;0,VLOOKUP($A554,DSSV!$A$7:$R$65536,IN_DTK!M$5,0),""),"")</f>
        <v>0</v>
      </c>
      <c r="N554" s="245">
        <f>IF(ISNA(VLOOKUP($A554,DSSV!$A$7:$R$65536,IN_DTK!N$5,0))=FALSE,IF(N$8&lt;&gt;0,VLOOKUP($A554,DSSV!$A$7:$R$65536,IN_DTK!N$5,0),""),"")</f>
        <v>0</v>
      </c>
      <c r="O554" s="245">
        <f>IF(ISNA(VLOOKUP($A554,DSSV!$A$7:$R$65536,IN_DTK!O$5,0))=FALSE,IF(O$8&lt;&gt;0,VLOOKUP($A554,DSSV!$A$7:$R$65536,IN_DTK!O$5,0),""),"")</f>
        <v>0</v>
      </c>
      <c r="P554" s="245">
        <f>IF(ISNA(VLOOKUP($A554,DSSV!$A$7:$R$65536,IN_DTK!P$5,0))=FALSE,IF(P$8&lt;&gt;0,VLOOKUP($A554,DSSV!$A$7:$R$65536,IN_DTK!P$5,0),""),"")</f>
        <v>0</v>
      </c>
      <c r="Q554" s="246">
        <f>IF(ISNA(VLOOKUP($A554,DSSV!$A$7:$R$65536,IN_DTK!Q$5,0))=FALSE,VLOOKUP($A554,DSSV!$A$7:$R$65536,IN_DTK!Q$5,0),"")</f>
        <v>0</v>
      </c>
      <c r="R554" s="237" t="str">
        <f>IF(ISNA(VLOOKUP($A554,DSSV!$A$7:$R$65536,IN_DTK!R$5,0))=FALSE,VLOOKUP($A554,DSSV!$A$7:$R$65536,IN_DTK!R$5,0),"")</f>
        <v>Không</v>
      </c>
      <c r="S554" s="247" t="str">
        <f>IF(ISNA(VLOOKUP($A554,DSSV!$A$7:$R$65536,IN_DTK!S$5,0))=FALSE,VLOOKUP($A554,DSSV!$A$7:$R$65536,IN_DTK!S$5,0),"")</f>
        <v/>
      </c>
    </row>
    <row r="555" spans="1:19" s="213" customFormat="1" ht="20.25" customHeight="1">
      <c r="A555" s="211">
        <v>547</v>
      </c>
      <c r="B555" s="240">
        <f>--SUBTOTAL(2,C$6:C555)</f>
        <v>547</v>
      </c>
      <c r="C555" s="214">
        <f>IF(ISNA(VLOOKUP($A555,DSSV!$A$7:$R$65536,IN_DTK!C$5,0))=FALSE,VLOOKUP($A555,DSSV!$A$7:$R$65536,IN_DTK!C$5,0),"")</f>
        <v>0</v>
      </c>
      <c r="D555" s="243" t="str">
        <f>IF(ISNA(VLOOKUP($A555,DSSV!$A$7:$R$65536,IN_DTK!D$5,0))=FALSE,VLOOKUP($A555,DSSV!$A$7:$R$65536,IN_DTK!D$5,0),"")</f>
        <v/>
      </c>
      <c r="E555" s="244" t="str">
        <f>IF(ISNA(VLOOKUP($A555,DSSV!$A$7:$R$65536,IN_DTK!E$5,0))=FALSE,VLOOKUP($A555,DSSV!$A$7:$R$65536,IN_DTK!E$5,0),"")</f>
        <v/>
      </c>
      <c r="F555" s="249" t="str">
        <f>IF(ISNA(VLOOKUP($A555,DSSV!$A$7:$R$65536,IN_DTK!F$5,0))=FALSE,VLOOKUP($A555,DSSV!$A$7:$R$65536,IN_DTK!F$5,0),"")</f>
        <v/>
      </c>
      <c r="G555" s="249" t="str">
        <f>IF(ISNA(VLOOKUP($A555,DSSV!$A$7:$R$65536,IN_DTK!G$5,0))=FALSE,VLOOKUP($A555,DSSV!$A$7:$R$65536,IN_DTK!G$5,0),"")</f>
        <v/>
      </c>
      <c r="H555" s="245">
        <f>IF(ISNA(VLOOKUP($A555,DSSV!$A$7:$R$65536,IN_DTK!H$5,0))=FALSE,IF(H$8&lt;&gt;0,VLOOKUP($A555,DSSV!$A$7:$R$65536,IN_DTK!H$5,0),""),"")</f>
        <v>0</v>
      </c>
      <c r="I555" s="245">
        <f>IF(ISNA(VLOOKUP($A555,DSSV!$A$7:$R$65536,IN_DTK!I$5,0))=FALSE,IF(I$8&lt;&gt;0,VLOOKUP($A555,DSSV!$A$7:$R$65536,IN_DTK!I$5,0),""),"")</f>
        <v>0</v>
      </c>
      <c r="J555" s="245">
        <f>IF(ISNA(VLOOKUP($A555,DSSV!$A$7:$R$65536,IN_DTK!J$5,0))=FALSE,IF(J$8&lt;&gt;0,VLOOKUP($A555,DSSV!$A$7:$R$65536,IN_DTK!J$5,0),""),"")</f>
        <v>0</v>
      </c>
      <c r="K555" s="245">
        <f>IF(ISNA(VLOOKUP($A555,DSSV!$A$7:$R$65536,IN_DTK!K$5,0))=FALSE,IF(K$8&lt;&gt;0,VLOOKUP($A555,DSSV!$A$7:$R$65536,IN_DTK!K$5,0),""),"")</f>
        <v>0</v>
      </c>
      <c r="L555" s="245">
        <f>IF(ISNA(VLOOKUP($A555,DSSV!$A$7:$R$65536,IN_DTK!L$5,0))=FALSE,IF(L$8&lt;&gt;0,VLOOKUP($A555,DSSV!$A$7:$R$65536,IN_DTK!L$5,0),""),"")</f>
        <v>0</v>
      </c>
      <c r="M555" s="245">
        <f>IF(ISNA(VLOOKUP($A555,DSSV!$A$7:$R$65536,IN_DTK!M$5,0))=FALSE,IF(M$8&lt;&gt;0,VLOOKUP($A555,DSSV!$A$7:$R$65536,IN_DTK!M$5,0),""),"")</f>
        <v>0</v>
      </c>
      <c r="N555" s="245">
        <f>IF(ISNA(VLOOKUP($A555,DSSV!$A$7:$R$65536,IN_DTK!N$5,0))=FALSE,IF(N$8&lt;&gt;0,VLOOKUP($A555,DSSV!$A$7:$R$65536,IN_DTK!N$5,0),""),"")</f>
        <v>0</v>
      </c>
      <c r="O555" s="245">
        <f>IF(ISNA(VLOOKUP($A555,DSSV!$A$7:$R$65536,IN_DTK!O$5,0))=FALSE,IF(O$8&lt;&gt;0,VLOOKUP($A555,DSSV!$A$7:$R$65536,IN_DTK!O$5,0),""),"")</f>
        <v>0</v>
      </c>
      <c r="P555" s="245">
        <f>IF(ISNA(VLOOKUP($A555,DSSV!$A$7:$R$65536,IN_DTK!P$5,0))=FALSE,IF(P$8&lt;&gt;0,VLOOKUP($A555,DSSV!$A$7:$R$65536,IN_DTK!P$5,0),""),"")</f>
        <v>0</v>
      </c>
      <c r="Q555" s="246">
        <f>IF(ISNA(VLOOKUP($A555,DSSV!$A$7:$R$65536,IN_DTK!Q$5,0))=FALSE,VLOOKUP($A555,DSSV!$A$7:$R$65536,IN_DTK!Q$5,0),"")</f>
        <v>0</v>
      </c>
      <c r="R555" s="237" t="str">
        <f>IF(ISNA(VLOOKUP($A555,DSSV!$A$7:$R$65536,IN_DTK!R$5,0))=FALSE,VLOOKUP($A555,DSSV!$A$7:$R$65536,IN_DTK!R$5,0),"")</f>
        <v>Không</v>
      </c>
      <c r="S555" s="247" t="str">
        <f>IF(ISNA(VLOOKUP($A555,DSSV!$A$7:$R$65536,IN_DTK!S$5,0))=FALSE,VLOOKUP($A555,DSSV!$A$7:$R$65536,IN_DTK!S$5,0),"")</f>
        <v/>
      </c>
    </row>
    <row r="556" spans="1:19" s="213" customFormat="1" ht="20.25" customHeight="1">
      <c r="A556" s="211">
        <v>548</v>
      </c>
      <c r="B556" s="240">
        <f>--SUBTOTAL(2,C$6:C556)</f>
        <v>548</v>
      </c>
      <c r="C556" s="214">
        <f>IF(ISNA(VLOOKUP($A556,DSSV!$A$7:$R$65536,IN_DTK!C$5,0))=FALSE,VLOOKUP($A556,DSSV!$A$7:$R$65536,IN_DTK!C$5,0),"")</f>
        <v>0</v>
      </c>
      <c r="D556" s="243" t="str">
        <f>IF(ISNA(VLOOKUP($A556,DSSV!$A$7:$R$65536,IN_DTK!D$5,0))=FALSE,VLOOKUP($A556,DSSV!$A$7:$R$65536,IN_DTK!D$5,0),"")</f>
        <v/>
      </c>
      <c r="E556" s="244" t="str">
        <f>IF(ISNA(VLOOKUP($A556,DSSV!$A$7:$R$65536,IN_DTK!E$5,0))=FALSE,VLOOKUP($A556,DSSV!$A$7:$R$65536,IN_DTK!E$5,0),"")</f>
        <v/>
      </c>
      <c r="F556" s="249" t="str">
        <f>IF(ISNA(VLOOKUP($A556,DSSV!$A$7:$R$65536,IN_DTK!F$5,0))=FALSE,VLOOKUP($A556,DSSV!$A$7:$R$65536,IN_DTK!F$5,0),"")</f>
        <v/>
      </c>
      <c r="G556" s="249" t="str">
        <f>IF(ISNA(VLOOKUP($A556,DSSV!$A$7:$R$65536,IN_DTK!G$5,0))=FALSE,VLOOKUP($A556,DSSV!$A$7:$R$65536,IN_DTK!G$5,0),"")</f>
        <v/>
      </c>
      <c r="H556" s="245">
        <f>IF(ISNA(VLOOKUP($A556,DSSV!$A$7:$R$65536,IN_DTK!H$5,0))=FALSE,IF(H$8&lt;&gt;0,VLOOKUP($A556,DSSV!$A$7:$R$65536,IN_DTK!H$5,0),""),"")</f>
        <v>0</v>
      </c>
      <c r="I556" s="245">
        <f>IF(ISNA(VLOOKUP($A556,DSSV!$A$7:$R$65536,IN_DTK!I$5,0))=FALSE,IF(I$8&lt;&gt;0,VLOOKUP($A556,DSSV!$A$7:$R$65536,IN_DTK!I$5,0),""),"")</f>
        <v>0</v>
      </c>
      <c r="J556" s="245">
        <f>IF(ISNA(VLOOKUP($A556,DSSV!$A$7:$R$65536,IN_DTK!J$5,0))=FALSE,IF(J$8&lt;&gt;0,VLOOKUP($A556,DSSV!$A$7:$R$65536,IN_DTK!J$5,0),""),"")</f>
        <v>0</v>
      </c>
      <c r="K556" s="245">
        <f>IF(ISNA(VLOOKUP($A556,DSSV!$A$7:$R$65536,IN_DTK!K$5,0))=FALSE,IF(K$8&lt;&gt;0,VLOOKUP($A556,DSSV!$A$7:$R$65536,IN_DTK!K$5,0),""),"")</f>
        <v>0</v>
      </c>
      <c r="L556" s="245">
        <f>IF(ISNA(VLOOKUP($A556,DSSV!$A$7:$R$65536,IN_DTK!L$5,0))=FALSE,IF(L$8&lt;&gt;0,VLOOKUP($A556,DSSV!$A$7:$R$65536,IN_DTK!L$5,0),""),"")</f>
        <v>0</v>
      </c>
      <c r="M556" s="245">
        <f>IF(ISNA(VLOOKUP($A556,DSSV!$A$7:$R$65536,IN_DTK!M$5,0))=FALSE,IF(M$8&lt;&gt;0,VLOOKUP($A556,DSSV!$A$7:$R$65536,IN_DTK!M$5,0),""),"")</f>
        <v>0</v>
      </c>
      <c r="N556" s="245">
        <f>IF(ISNA(VLOOKUP($A556,DSSV!$A$7:$R$65536,IN_DTK!N$5,0))=FALSE,IF(N$8&lt;&gt;0,VLOOKUP($A556,DSSV!$A$7:$R$65536,IN_DTK!N$5,0),""),"")</f>
        <v>0</v>
      </c>
      <c r="O556" s="245">
        <f>IF(ISNA(VLOOKUP($A556,DSSV!$A$7:$R$65536,IN_DTK!O$5,0))=FALSE,IF(O$8&lt;&gt;0,VLOOKUP($A556,DSSV!$A$7:$R$65536,IN_DTK!O$5,0),""),"")</f>
        <v>0</v>
      </c>
      <c r="P556" s="245">
        <f>IF(ISNA(VLOOKUP($A556,DSSV!$A$7:$R$65536,IN_DTK!P$5,0))=FALSE,IF(P$8&lt;&gt;0,VLOOKUP($A556,DSSV!$A$7:$R$65536,IN_DTK!P$5,0),""),"")</f>
        <v>0</v>
      </c>
      <c r="Q556" s="246">
        <f>IF(ISNA(VLOOKUP($A556,DSSV!$A$7:$R$65536,IN_DTK!Q$5,0))=FALSE,VLOOKUP($A556,DSSV!$A$7:$R$65536,IN_DTK!Q$5,0),"")</f>
        <v>0</v>
      </c>
      <c r="R556" s="237" t="str">
        <f>IF(ISNA(VLOOKUP($A556,DSSV!$A$7:$R$65536,IN_DTK!R$5,0))=FALSE,VLOOKUP($A556,DSSV!$A$7:$R$65536,IN_DTK!R$5,0),"")</f>
        <v>Không</v>
      </c>
      <c r="S556" s="247" t="str">
        <f>IF(ISNA(VLOOKUP($A556,DSSV!$A$7:$R$65536,IN_DTK!S$5,0))=FALSE,VLOOKUP($A556,DSSV!$A$7:$R$65536,IN_DTK!S$5,0),"")</f>
        <v/>
      </c>
    </row>
    <row r="557" spans="1:19" s="213" customFormat="1" ht="20.25" customHeight="1">
      <c r="A557" s="211">
        <v>549</v>
      </c>
      <c r="B557" s="240">
        <f>--SUBTOTAL(2,C$6:C557)</f>
        <v>549</v>
      </c>
      <c r="C557" s="214">
        <f>IF(ISNA(VLOOKUP($A557,DSSV!$A$7:$R$65536,IN_DTK!C$5,0))=FALSE,VLOOKUP($A557,DSSV!$A$7:$R$65536,IN_DTK!C$5,0),"")</f>
        <v>0</v>
      </c>
      <c r="D557" s="243" t="str">
        <f>IF(ISNA(VLOOKUP($A557,DSSV!$A$7:$R$65536,IN_DTK!D$5,0))=FALSE,VLOOKUP($A557,DSSV!$A$7:$R$65536,IN_DTK!D$5,0),"")</f>
        <v/>
      </c>
      <c r="E557" s="244" t="str">
        <f>IF(ISNA(VLOOKUP($A557,DSSV!$A$7:$R$65536,IN_DTK!E$5,0))=FALSE,VLOOKUP($A557,DSSV!$A$7:$R$65536,IN_DTK!E$5,0),"")</f>
        <v/>
      </c>
      <c r="F557" s="249" t="str">
        <f>IF(ISNA(VLOOKUP($A557,DSSV!$A$7:$R$65536,IN_DTK!F$5,0))=FALSE,VLOOKUP($A557,DSSV!$A$7:$R$65536,IN_DTK!F$5,0),"")</f>
        <v/>
      </c>
      <c r="G557" s="249" t="str">
        <f>IF(ISNA(VLOOKUP($A557,DSSV!$A$7:$R$65536,IN_DTK!G$5,0))=FALSE,VLOOKUP($A557,DSSV!$A$7:$R$65536,IN_DTK!G$5,0),"")</f>
        <v/>
      </c>
      <c r="H557" s="245">
        <f>IF(ISNA(VLOOKUP($A557,DSSV!$A$7:$R$65536,IN_DTK!H$5,0))=FALSE,IF(H$8&lt;&gt;0,VLOOKUP($A557,DSSV!$A$7:$R$65536,IN_DTK!H$5,0),""),"")</f>
        <v>0</v>
      </c>
      <c r="I557" s="245">
        <f>IF(ISNA(VLOOKUP($A557,DSSV!$A$7:$R$65536,IN_DTK!I$5,0))=FALSE,IF(I$8&lt;&gt;0,VLOOKUP($A557,DSSV!$A$7:$R$65536,IN_DTK!I$5,0),""),"")</f>
        <v>0</v>
      </c>
      <c r="J557" s="245">
        <f>IF(ISNA(VLOOKUP($A557,DSSV!$A$7:$R$65536,IN_DTK!J$5,0))=FALSE,IF(J$8&lt;&gt;0,VLOOKUP($A557,DSSV!$A$7:$R$65536,IN_DTK!J$5,0),""),"")</f>
        <v>0</v>
      </c>
      <c r="K557" s="245">
        <f>IF(ISNA(VLOOKUP($A557,DSSV!$A$7:$R$65536,IN_DTK!K$5,0))=FALSE,IF(K$8&lt;&gt;0,VLOOKUP($A557,DSSV!$A$7:$R$65536,IN_DTK!K$5,0),""),"")</f>
        <v>0</v>
      </c>
      <c r="L557" s="245">
        <f>IF(ISNA(VLOOKUP($A557,DSSV!$A$7:$R$65536,IN_DTK!L$5,0))=FALSE,IF(L$8&lt;&gt;0,VLOOKUP($A557,DSSV!$A$7:$R$65536,IN_DTK!L$5,0),""),"")</f>
        <v>0</v>
      </c>
      <c r="M557" s="245">
        <f>IF(ISNA(VLOOKUP($A557,DSSV!$A$7:$R$65536,IN_DTK!M$5,0))=FALSE,IF(M$8&lt;&gt;0,VLOOKUP($A557,DSSV!$A$7:$R$65536,IN_DTK!M$5,0),""),"")</f>
        <v>0</v>
      </c>
      <c r="N557" s="245">
        <f>IF(ISNA(VLOOKUP($A557,DSSV!$A$7:$R$65536,IN_DTK!N$5,0))=FALSE,IF(N$8&lt;&gt;0,VLOOKUP($A557,DSSV!$A$7:$R$65536,IN_DTK!N$5,0),""),"")</f>
        <v>0</v>
      </c>
      <c r="O557" s="245">
        <f>IF(ISNA(VLOOKUP($A557,DSSV!$A$7:$R$65536,IN_DTK!O$5,0))=FALSE,IF(O$8&lt;&gt;0,VLOOKUP($A557,DSSV!$A$7:$R$65536,IN_DTK!O$5,0),""),"")</f>
        <v>0</v>
      </c>
      <c r="P557" s="245">
        <f>IF(ISNA(VLOOKUP($A557,DSSV!$A$7:$R$65536,IN_DTK!P$5,0))=FALSE,IF(P$8&lt;&gt;0,VLOOKUP($A557,DSSV!$A$7:$R$65536,IN_DTK!P$5,0),""),"")</f>
        <v>0</v>
      </c>
      <c r="Q557" s="246">
        <f>IF(ISNA(VLOOKUP($A557,DSSV!$A$7:$R$65536,IN_DTK!Q$5,0))=FALSE,VLOOKUP($A557,DSSV!$A$7:$R$65536,IN_DTK!Q$5,0),"")</f>
        <v>0</v>
      </c>
      <c r="R557" s="237" t="str">
        <f>IF(ISNA(VLOOKUP($A557,DSSV!$A$7:$R$65536,IN_DTK!R$5,0))=FALSE,VLOOKUP($A557,DSSV!$A$7:$R$65536,IN_DTK!R$5,0),"")</f>
        <v>Không</v>
      </c>
      <c r="S557" s="247" t="str">
        <f>IF(ISNA(VLOOKUP($A557,DSSV!$A$7:$R$65536,IN_DTK!S$5,0))=FALSE,VLOOKUP($A557,DSSV!$A$7:$R$65536,IN_DTK!S$5,0),"")</f>
        <v/>
      </c>
    </row>
    <row r="558" spans="1:19" s="213" customFormat="1" ht="20.25" customHeight="1">
      <c r="A558" s="211">
        <v>550</v>
      </c>
      <c r="B558" s="240">
        <f>--SUBTOTAL(2,C$6:C558)</f>
        <v>550</v>
      </c>
      <c r="C558" s="214">
        <f>IF(ISNA(VLOOKUP($A558,DSSV!$A$7:$R$65536,IN_DTK!C$5,0))=FALSE,VLOOKUP($A558,DSSV!$A$7:$R$65536,IN_DTK!C$5,0),"")</f>
        <v>0</v>
      </c>
      <c r="D558" s="243" t="str">
        <f>IF(ISNA(VLOOKUP($A558,DSSV!$A$7:$R$65536,IN_DTK!D$5,0))=FALSE,VLOOKUP($A558,DSSV!$A$7:$R$65536,IN_DTK!D$5,0),"")</f>
        <v/>
      </c>
      <c r="E558" s="244" t="str">
        <f>IF(ISNA(VLOOKUP($A558,DSSV!$A$7:$R$65536,IN_DTK!E$5,0))=FALSE,VLOOKUP($A558,DSSV!$A$7:$R$65536,IN_DTK!E$5,0),"")</f>
        <v/>
      </c>
      <c r="F558" s="249" t="str">
        <f>IF(ISNA(VLOOKUP($A558,DSSV!$A$7:$R$65536,IN_DTK!F$5,0))=FALSE,VLOOKUP($A558,DSSV!$A$7:$R$65536,IN_DTK!F$5,0),"")</f>
        <v/>
      </c>
      <c r="G558" s="249" t="str">
        <f>IF(ISNA(VLOOKUP($A558,DSSV!$A$7:$R$65536,IN_DTK!G$5,0))=FALSE,VLOOKUP($A558,DSSV!$A$7:$R$65536,IN_DTK!G$5,0),"")</f>
        <v/>
      </c>
      <c r="H558" s="245">
        <f>IF(ISNA(VLOOKUP($A558,DSSV!$A$7:$R$65536,IN_DTK!H$5,0))=FALSE,IF(H$8&lt;&gt;0,VLOOKUP($A558,DSSV!$A$7:$R$65536,IN_DTK!H$5,0),""),"")</f>
        <v>0</v>
      </c>
      <c r="I558" s="245">
        <f>IF(ISNA(VLOOKUP($A558,DSSV!$A$7:$R$65536,IN_DTK!I$5,0))=FALSE,IF(I$8&lt;&gt;0,VLOOKUP($A558,DSSV!$A$7:$R$65536,IN_DTK!I$5,0),""),"")</f>
        <v>0</v>
      </c>
      <c r="J558" s="245">
        <f>IF(ISNA(VLOOKUP($A558,DSSV!$A$7:$R$65536,IN_DTK!J$5,0))=FALSE,IF(J$8&lt;&gt;0,VLOOKUP($A558,DSSV!$A$7:$R$65536,IN_DTK!J$5,0),""),"")</f>
        <v>0</v>
      </c>
      <c r="K558" s="245">
        <f>IF(ISNA(VLOOKUP($A558,DSSV!$A$7:$R$65536,IN_DTK!K$5,0))=FALSE,IF(K$8&lt;&gt;0,VLOOKUP($A558,DSSV!$A$7:$R$65536,IN_DTK!K$5,0),""),"")</f>
        <v>0</v>
      </c>
      <c r="L558" s="245">
        <f>IF(ISNA(VLOOKUP($A558,DSSV!$A$7:$R$65536,IN_DTK!L$5,0))=FALSE,IF(L$8&lt;&gt;0,VLOOKUP($A558,DSSV!$A$7:$R$65536,IN_DTK!L$5,0),""),"")</f>
        <v>0</v>
      </c>
      <c r="M558" s="245">
        <f>IF(ISNA(VLOOKUP($A558,DSSV!$A$7:$R$65536,IN_DTK!M$5,0))=FALSE,IF(M$8&lt;&gt;0,VLOOKUP($A558,DSSV!$A$7:$R$65536,IN_DTK!M$5,0),""),"")</f>
        <v>0</v>
      </c>
      <c r="N558" s="245">
        <f>IF(ISNA(VLOOKUP($A558,DSSV!$A$7:$R$65536,IN_DTK!N$5,0))=FALSE,IF(N$8&lt;&gt;0,VLOOKUP($A558,DSSV!$A$7:$R$65536,IN_DTK!N$5,0),""),"")</f>
        <v>0</v>
      </c>
      <c r="O558" s="245">
        <f>IF(ISNA(VLOOKUP($A558,DSSV!$A$7:$R$65536,IN_DTK!O$5,0))=FALSE,IF(O$8&lt;&gt;0,VLOOKUP($A558,DSSV!$A$7:$R$65536,IN_DTK!O$5,0),""),"")</f>
        <v>0</v>
      </c>
      <c r="P558" s="245">
        <f>IF(ISNA(VLOOKUP($A558,DSSV!$A$7:$R$65536,IN_DTK!P$5,0))=FALSE,IF(P$8&lt;&gt;0,VLOOKUP($A558,DSSV!$A$7:$R$65536,IN_DTK!P$5,0),""),"")</f>
        <v>0</v>
      </c>
      <c r="Q558" s="246">
        <f>IF(ISNA(VLOOKUP($A558,DSSV!$A$7:$R$65536,IN_DTK!Q$5,0))=FALSE,VLOOKUP($A558,DSSV!$A$7:$R$65536,IN_DTK!Q$5,0),"")</f>
        <v>0</v>
      </c>
      <c r="R558" s="237" t="str">
        <f>IF(ISNA(VLOOKUP($A558,DSSV!$A$7:$R$65536,IN_DTK!R$5,0))=FALSE,VLOOKUP($A558,DSSV!$A$7:$R$65536,IN_DTK!R$5,0),"")</f>
        <v>Không</v>
      </c>
      <c r="S558" s="247" t="str">
        <f>IF(ISNA(VLOOKUP($A558,DSSV!$A$7:$R$65536,IN_DTK!S$5,0))=FALSE,VLOOKUP($A558,DSSV!$A$7:$R$65536,IN_DTK!S$5,0),"")</f>
        <v/>
      </c>
    </row>
    <row r="559" spans="1:19" s="213" customFormat="1" ht="20.25" customHeight="1">
      <c r="A559" s="211">
        <v>551</v>
      </c>
      <c r="B559" s="240">
        <f>--SUBTOTAL(2,C$6:C559)</f>
        <v>551</v>
      </c>
      <c r="C559" s="214">
        <f>IF(ISNA(VLOOKUP($A559,DSSV!$A$7:$R$65536,IN_DTK!C$5,0))=FALSE,VLOOKUP($A559,DSSV!$A$7:$R$65536,IN_DTK!C$5,0),"")</f>
        <v>0</v>
      </c>
      <c r="D559" s="243" t="str">
        <f>IF(ISNA(VLOOKUP($A559,DSSV!$A$7:$R$65536,IN_DTK!D$5,0))=FALSE,VLOOKUP($A559,DSSV!$A$7:$R$65536,IN_DTK!D$5,0),"")</f>
        <v/>
      </c>
      <c r="E559" s="244" t="str">
        <f>IF(ISNA(VLOOKUP($A559,DSSV!$A$7:$R$65536,IN_DTK!E$5,0))=FALSE,VLOOKUP($A559,DSSV!$A$7:$R$65536,IN_DTK!E$5,0),"")</f>
        <v/>
      </c>
      <c r="F559" s="249" t="str">
        <f>IF(ISNA(VLOOKUP($A559,DSSV!$A$7:$R$65536,IN_DTK!F$5,0))=FALSE,VLOOKUP($A559,DSSV!$A$7:$R$65536,IN_DTK!F$5,0),"")</f>
        <v/>
      </c>
      <c r="G559" s="249" t="str">
        <f>IF(ISNA(VLOOKUP($A559,DSSV!$A$7:$R$65536,IN_DTK!G$5,0))=FALSE,VLOOKUP($A559,DSSV!$A$7:$R$65536,IN_DTK!G$5,0),"")</f>
        <v/>
      </c>
      <c r="H559" s="245">
        <f>IF(ISNA(VLOOKUP($A559,DSSV!$A$7:$R$65536,IN_DTK!H$5,0))=FALSE,IF(H$8&lt;&gt;0,VLOOKUP($A559,DSSV!$A$7:$R$65536,IN_DTK!H$5,0),""),"")</f>
        <v>0</v>
      </c>
      <c r="I559" s="245">
        <f>IF(ISNA(VLOOKUP($A559,DSSV!$A$7:$R$65536,IN_DTK!I$5,0))=FALSE,IF(I$8&lt;&gt;0,VLOOKUP($A559,DSSV!$A$7:$R$65536,IN_DTK!I$5,0),""),"")</f>
        <v>0</v>
      </c>
      <c r="J559" s="245">
        <f>IF(ISNA(VLOOKUP($A559,DSSV!$A$7:$R$65536,IN_DTK!J$5,0))=FALSE,IF(J$8&lt;&gt;0,VLOOKUP($A559,DSSV!$A$7:$R$65536,IN_DTK!J$5,0),""),"")</f>
        <v>0</v>
      </c>
      <c r="K559" s="245">
        <f>IF(ISNA(VLOOKUP($A559,DSSV!$A$7:$R$65536,IN_DTK!K$5,0))=FALSE,IF(K$8&lt;&gt;0,VLOOKUP($A559,DSSV!$A$7:$R$65536,IN_DTK!K$5,0),""),"")</f>
        <v>0</v>
      </c>
      <c r="L559" s="245">
        <f>IF(ISNA(VLOOKUP($A559,DSSV!$A$7:$R$65536,IN_DTK!L$5,0))=FALSE,IF(L$8&lt;&gt;0,VLOOKUP($A559,DSSV!$A$7:$R$65536,IN_DTK!L$5,0),""),"")</f>
        <v>0</v>
      </c>
      <c r="M559" s="245">
        <f>IF(ISNA(VLOOKUP($A559,DSSV!$A$7:$R$65536,IN_DTK!M$5,0))=FALSE,IF(M$8&lt;&gt;0,VLOOKUP($A559,DSSV!$A$7:$R$65536,IN_DTK!M$5,0),""),"")</f>
        <v>0</v>
      </c>
      <c r="N559" s="245">
        <f>IF(ISNA(VLOOKUP($A559,DSSV!$A$7:$R$65536,IN_DTK!N$5,0))=FALSE,IF(N$8&lt;&gt;0,VLOOKUP($A559,DSSV!$A$7:$R$65536,IN_DTK!N$5,0),""),"")</f>
        <v>0</v>
      </c>
      <c r="O559" s="245">
        <f>IF(ISNA(VLOOKUP($A559,DSSV!$A$7:$R$65536,IN_DTK!O$5,0))=FALSE,IF(O$8&lt;&gt;0,VLOOKUP($A559,DSSV!$A$7:$R$65536,IN_DTK!O$5,0),""),"")</f>
        <v>0</v>
      </c>
      <c r="P559" s="245">
        <f>IF(ISNA(VLOOKUP($A559,DSSV!$A$7:$R$65536,IN_DTK!P$5,0))=FALSE,IF(P$8&lt;&gt;0,VLOOKUP($A559,DSSV!$A$7:$R$65536,IN_DTK!P$5,0),""),"")</f>
        <v>0</v>
      </c>
      <c r="Q559" s="246">
        <f>IF(ISNA(VLOOKUP($A559,DSSV!$A$7:$R$65536,IN_DTK!Q$5,0))=FALSE,VLOOKUP($A559,DSSV!$A$7:$R$65536,IN_DTK!Q$5,0),"")</f>
        <v>0</v>
      </c>
      <c r="R559" s="237" t="str">
        <f>IF(ISNA(VLOOKUP($A559,DSSV!$A$7:$R$65536,IN_DTK!R$5,0))=FALSE,VLOOKUP($A559,DSSV!$A$7:$R$65536,IN_DTK!R$5,0),"")</f>
        <v>Không</v>
      </c>
      <c r="S559" s="247" t="str">
        <f>IF(ISNA(VLOOKUP($A559,DSSV!$A$7:$R$65536,IN_DTK!S$5,0))=FALSE,VLOOKUP($A559,DSSV!$A$7:$R$65536,IN_DTK!S$5,0),"")</f>
        <v/>
      </c>
    </row>
    <row r="560" spans="1:19" s="213" customFormat="1" ht="20.25" customHeight="1">
      <c r="A560" s="211">
        <v>552</v>
      </c>
      <c r="B560" s="240">
        <f>--SUBTOTAL(2,C$6:C560)</f>
        <v>552</v>
      </c>
      <c r="C560" s="214">
        <f>IF(ISNA(VLOOKUP($A560,DSSV!$A$7:$R$65536,IN_DTK!C$5,0))=FALSE,VLOOKUP($A560,DSSV!$A$7:$R$65536,IN_DTK!C$5,0),"")</f>
        <v>0</v>
      </c>
      <c r="D560" s="243" t="str">
        <f>IF(ISNA(VLOOKUP($A560,DSSV!$A$7:$R$65536,IN_DTK!D$5,0))=FALSE,VLOOKUP($A560,DSSV!$A$7:$R$65536,IN_DTK!D$5,0),"")</f>
        <v/>
      </c>
      <c r="E560" s="244" t="str">
        <f>IF(ISNA(VLOOKUP($A560,DSSV!$A$7:$R$65536,IN_DTK!E$5,0))=FALSE,VLOOKUP($A560,DSSV!$A$7:$R$65536,IN_DTK!E$5,0),"")</f>
        <v/>
      </c>
      <c r="F560" s="249" t="str">
        <f>IF(ISNA(VLOOKUP($A560,DSSV!$A$7:$R$65536,IN_DTK!F$5,0))=FALSE,VLOOKUP($A560,DSSV!$A$7:$R$65536,IN_DTK!F$5,0),"")</f>
        <v/>
      </c>
      <c r="G560" s="249" t="str">
        <f>IF(ISNA(VLOOKUP($A560,DSSV!$A$7:$R$65536,IN_DTK!G$5,0))=FALSE,VLOOKUP($A560,DSSV!$A$7:$R$65536,IN_DTK!G$5,0),"")</f>
        <v/>
      </c>
      <c r="H560" s="245">
        <f>IF(ISNA(VLOOKUP($A560,DSSV!$A$7:$R$65536,IN_DTK!H$5,0))=FALSE,IF(H$8&lt;&gt;0,VLOOKUP($A560,DSSV!$A$7:$R$65536,IN_DTK!H$5,0),""),"")</f>
        <v>0</v>
      </c>
      <c r="I560" s="245">
        <f>IF(ISNA(VLOOKUP($A560,DSSV!$A$7:$R$65536,IN_DTK!I$5,0))=FALSE,IF(I$8&lt;&gt;0,VLOOKUP($A560,DSSV!$A$7:$R$65536,IN_DTK!I$5,0),""),"")</f>
        <v>0</v>
      </c>
      <c r="J560" s="245">
        <f>IF(ISNA(VLOOKUP($A560,DSSV!$A$7:$R$65536,IN_DTK!J$5,0))=FALSE,IF(J$8&lt;&gt;0,VLOOKUP($A560,DSSV!$A$7:$R$65536,IN_DTK!J$5,0),""),"")</f>
        <v>0</v>
      </c>
      <c r="K560" s="245">
        <f>IF(ISNA(VLOOKUP($A560,DSSV!$A$7:$R$65536,IN_DTK!K$5,0))=FALSE,IF(K$8&lt;&gt;0,VLOOKUP($A560,DSSV!$A$7:$R$65536,IN_DTK!K$5,0),""),"")</f>
        <v>0</v>
      </c>
      <c r="L560" s="245">
        <f>IF(ISNA(VLOOKUP($A560,DSSV!$A$7:$R$65536,IN_DTK!L$5,0))=FALSE,IF(L$8&lt;&gt;0,VLOOKUP($A560,DSSV!$A$7:$R$65536,IN_DTK!L$5,0),""),"")</f>
        <v>0</v>
      </c>
      <c r="M560" s="245">
        <f>IF(ISNA(VLOOKUP($A560,DSSV!$A$7:$R$65536,IN_DTK!M$5,0))=FALSE,IF(M$8&lt;&gt;0,VLOOKUP($A560,DSSV!$A$7:$R$65536,IN_DTK!M$5,0),""),"")</f>
        <v>0</v>
      </c>
      <c r="N560" s="245">
        <f>IF(ISNA(VLOOKUP($A560,DSSV!$A$7:$R$65536,IN_DTK!N$5,0))=FALSE,IF(N$8&lt;&gt;0,VLOOKUP($A560,DSSV!$A$7:$R$65536,IN_DTK!N$5,0),""),"")</f>
        <v>0</v>
      </c>
      <c r="O560" s="245">
        <f>IF(ISNA(VLOOKUP($A560,DSSV!$A$7:$R$65536,IN_DTK!O$5,0))=FALSE,IF(O$8&lt;&gt;0,VLOOKUP($A560,DSSV!$A$7:$R$65536,IN_DTK!O$5,0),""),"")</f>
        <v>0</v>
      </c>
      <c r="P560" s="245">
        <f>IF(ISNA(VLOOKUP($A560,DSSV!$A$7:$R$65536,IN_DTK!P$5,0))=FALSE,IF(P$8&lt;&gt;0,VLOOKUP($A560,DSSV!$A$7:$R$65536,IN_DTK!P$5,0),""),"")</f>
        <v>0</v>
      </c>
      <c r="Q560" s="246">
        <f>IF(ISNA(VLOOKUP($A560,DSSV!$A$7:$R$65536,IN_DTK!Q$5,0))=FALSE,VLOOKUP($A560,DSSV!$A$7:$R$65536,IN_DTK!Q$5,0),"")</f>
        <v>0</v>
      </c>
      <c r="R560" s="237" t="str">
        <f>IF(ISNA(VLOOKUP($A560,DSSV!$A$7:$R$65536,IN_DTK!R$5,0))=FALSE,VLOOKUP($A560,DSSV!$A$7:$R$65536,IN_DTK!R$5,0),"")</f>
        <v>Không</v>
      </c>
      <c r="S560" s="247" t="str">
        <f>IF(ISNA(VLOOKUP($A560,DSSV!$A$7:$R$65536,IN_DTK!S$5,0))=FALSE,VLOOKUP($A560,DSSV!$A$7:$R$65536,IN_DTK!S$5,0),"")</f>
        <v/>
      </c>
    </row>
    <row r="561" spans="1:19" s="213" customFormat="1" ht="20.25" customHeight="1">
      <c r="A561" s="211">
        <v>553</v>
      </c>
      <c r="B561" s="240">
        <f>--SUBTOTAL(2,C$6:C561)</f>
        <v>553</v>
      </c>
      <c r="C561" s="214">
        <f>IF(ISNA(VLOOKUP($A561,DSSV!$A$7:$R$65536,IN_DTK!C$5,0))=FALSE,VLOOKUP($A561,DSSV!$A$7:$R$65536,IN_DTK!C$5,0),"")</f>
        <v>0</v>
      </c>
      <c r="D561" s="243" t="str">
        <f>IF(ISNA(VLOOKUP($A561,DSSV!$A$7:$R$65536,IN_DTK!D$5,0))=FALSE,VLOOKUP($A561,DSSV!$A$7:$R$65536,IN_DTK!D$5,0),"")</f>
        <v/>
      </c>
      <c r="E561" s="244" t="str">
        <f>IF(ISNA(VLOOKUP($A561,DSSV!$A$7:$R$65536,IN_DTK!E$5,0))=FALSE,VLOOKUP($A561,DSSV!$A$7:$R$65536,IN_DTK!E$5,0),"")</f>
        <v/>
      </c>
      <c r="F561" s="249" t="str">
        <f>IF(ISNA(VLOOKUP($A561,DSSV!$A$7:$R$65536,IN_DTK!F$5,0))=FALSE,VLOOKUP($A561,DSSV!$A$7:$R$65536,IN_DTK!F$5,0),"")</f>
        <v/>
      </c>
      <c r="G561" s="249" t="str">
        <f>IF(ISNA(VLOOKUP($A561,DSSV!$A$7:$R$65536,IN_DTK!G$5,0))=FALSE,VLOOKUP($A561,DSSV!$A$7:$R$65536,IN_DTK!G$5,0),"")</f>
        <v/>
      </c>
      <c r="H561" s="245">
        <f>IF(ISNA(VLOOKUP($A561,DSSV!$A$7:$R$65536,IN_DTK!H$5,0))=FALSE,IF(H$8&lt;&gt;0,VLOOKUP($A561,DSSV!$A$7:$R$65536,IN_DTK!H$5,0),""),"")</f>
        <v>0</v>
      </c>
      <c r="I561" s="245">
        <f>IF(ISNA(VLOOKUP($A561,DSSV!$A$7:$R$65536,IN_DTK!I$5,0))=FALSE,IF(I$8&lt;&gt;0,VLOOKUP($A561,DSSV!$A$7:$R$65536,IN_DTK!I$5,0),""),"")</f>
        <v>0</v>
      </c>
      <c r="J561" s="245">
        <f>IF(ISNA(VLOOKUP($A561,DSSV!$A$7:$R$65536,IN_DTK!J$5,0))=FALSE,IF(J$8&lt;&gt;0,VLOOKUP($A561,DSSV!$A$7:$R$65536,IN_DTK!J$5,0),""),"")</f>
        <v>0</v>
      </c>
      <c r="K561" s="245">
        <f>IF(ISNA(VLOOKUP($A561,DSSV!$A$7:$R$65536,IN_DTK!K$5,0))=FALSE,IF(K$8&lt;&gt;0,VLOOKUP($A561,DSSV!$A$7:$R$65536,IN_DTK!K$5,0),""),"")</f>
        <v>0</v>
      </c>
      <c r="L561" s="245">
        <f>IF(ISNA(VLOOKUP($A561,DSSV!$A$7:$R$65536,IN_DTK!L$5,0))=FALSE,IF(L$8&lt;&gt;0,VLOOKUP($A561,DSSV!$A$7:$R$65536,IN_DTK!L$5,0),""),"")</f>
        <v>0</v>
      </c>
      <c r="M561" s="245">
        <f>IF(ISNA(VLOOKUP($A561,DSSV!$A$7:$R$65536,IN_DTK!M$5,0))=FALSE,IF(M$8&lt;&gt;0,VLOOKUP($A561,DSSV!$A$7:$R$65536,IN_DTK!M$5,0),""),"")</f>
        <v>0</v>
      </c>
      <c r="N561" s="245">
        <f>IF(ISNA(VLOOKUP($A561,DSSV!$A$7:$R$65536,IN_DTK!N$5,0))=FALSE,IF(N$8&lt;&gt;0,VLOOKUP($A561,DSSV!$A$7:$R$65536,IN_DTK!N$5,0),""),"")</f>
        <v>0</v>
      </c>
      <c r="O561" s="245">
        <f>IF(ISNA(VLOOKUP($A561,DSSV!$A$7:$R$65536,IN_DTK!O$5,0))=FALSE,IF(O$8&lt;&gt;0,VLOOKUP($A561,DSSV!$A$7:$R$65536,IN_DTK!O$5,0),""),"")</f>
        <v>0</v>
      </c>
      <c r="P561" s="245">
        <f>IF(ISNA(VLOOKUP($A561,DSSV!$A$7:$R$65536,IN_DTK!P$5,0))=FALSE,IF(P$8&lt;&gt;0,VLOOKUP($A561,DSSV!$A$7:$R$65536,IN_DTK!P$5,0),""),"")</f>
        <v>0</v>
      </c>
      <c r="Q561" s="246">
        <f>IF(ISNA(VLOOKUP($A561,DSSV!$A$7:$R$65536,IN_DTK!Q$5,0))=FALSE,VLOOKUP($A561,DSSV!$A$7:$R$65536,IN_DTK!Q$5,0),"")</f>
        <v>0</v>
      </c>
      <c r="R561" s="237" t="str">
        <f>IF(ISNA(VLOOKUP($A561,DSSV!$A$7:$R$65536,IN_DTK!R$5,0))=FALSE,VLOOKUP($A561,DSSV!$A$7:$R$65536,IN_DTK!R$5,0),"")</f>
        <v>Không</v>
      </c>
      <c r="S561" s="247" t="str">
        <f>IF(ISNA(VLOOKUP($A561,DSSV!$A$7:$R$65536,IN_DTK!S$5,0))=FALSE,VLOOKUP($A561,DSSV!$A$7:$R$65536,IN_DTK!S$5,0),"")</f>
        <v/>
      </c>
    </row>
    <row r="562" spans="1:19" s="213" customFormat="1" ht="20.25" customHeight="1">
      <c r="A562" s="211">
        <v>554</v>
      </c>
      <c r="B562" s="240">
        <f>--SUBTOTAL(2,C$6:C562)</f>
        <v>554</v>
      </c>
      <c r="C562" s="214">
        <f>IF(ISNA(VLOOKUP($A562,DSSV!$A$7:$R$65536,IN_DTK!C$5,0))=FALSE,VLOOKUP($A562,DSSV!$A$7:$R$65536,IN_DTK!C$5,0),"")</f>
        <v>0</v>
      </c>
      <c r="D562" s="243" t="str">
        <f>IF(ISNA(VLOOKUP($A562,DSSV!$A$7:$R$65536,IN_DTK!D$5,0))=FALSE,VLOOKUP($A562,DSSV!$A$7:$R$65536,IN_DTK!D$5,0),"")</f>
        <v/>
      </c>
      <c r="E562" s="244" t="str">
        <f>IF(ISNA(VLOOKUP($A562,DSSV!$A$7:$R$65536,IN_DTK!E$5,0))=FALSE,VLOOKUP($A562,DSSV!$A$7:$R$65536,IN_DTK!E$5,0),"")</f>
        <v/>
      </c>
      <c r="F562" s="249" t="str">
        <f>IF(ISNA(VLOOKUP($A562,DSSV!$A$7:$R$65536,IN_DTK!F$5,0))=FALSE,VLOOKUP($A562,DSSV!$A$7:$R$65536,IN_DTK!F$5,0),"")</f>
        <v/>
      </c>
      <c r="G562" s="249" t="str">
        <f>IF(ISNA(VLOOKUP($A562,DSSV!$A$7:$R$65536,IN_DTK!G$5,0))=FALSE,VLOOKUP($A562,DSSV!$A$7:$R$65536,IN_DTK!G$5,0),"")</f>
        <v/>
      </c>
      <c r="H562" s="245">
        <f>IF(ISNA(VLOOKUP($A562,DSSV!$A$7:$R$65536,IN_DTK!H$5,0))=FALSE,IF(H$8&lt;&gt;0,VLOOKUP($A562,DSSV!$A$7:$R$65536,IN_DTK!H$5,0),""),"")</f>
        <v>0</v>
      </c>
      <c r="I562" s="245">
        <f>IF(ISNA(VLOOKUP($A562,DSSV!$A$7:$R$65536,IN_DTK!I$5,0))=FALSE,IF(I$8&lt;&gt;0,VLOOKUP($A562,DSSV!$A$7:$R$65536,IN_DTK!I$5,0),""),"")</f>
        <v>0</v>
      </c>
      <c r="J562" s="245">
        <f>IF(ISNA(VLOOKUP($A562,DSSV!$A$7:$R$65536,IN_DTK!J$5,0))=FALSE,IF(J$8&lt;&gt;0,VLOOKUP($A562,DSSV!$A$7:$R$65536,IN_DTK!J$5,0),""),"")</f>
        <v>0</v>
      </c>
      <c r="K562" s="245">
        <f>IF(ISNA(VLOOKUP($A562,DSSV!$A$7:$R$65536,IN_DTK!K$5,0))=FALSE,IF(K$8&lt;&gt;0,VLOOKUP($A562,DSSV!$A$7:$R$65536,IN_DTK!K$5,0),""),"")</f>
        <v>0</v>
      </c>
      <c r="L562" s="245">
        <f>IF(ISNA(VLOOKUP($A562,DSSV!$A$7:$R$65536,IN_DTK!L$5,0))=FALSE,IF(L$8&lt;&gt;0,VLOOKUP($A562,DSSV!$A$7:$R$65536,IN_DTK!L$5,0),""),"")</f>
        <v>0</v>
      </c>
      <c r="M562" s="245">
        <f>IF(ISNA(VLOOKUP($A562,DSSV!$A$7:$R$65536,IN_DTK!M$5,0))=FALSE,IF(M$8&lt;&gt;0,VLOOKUP($A562,DSSV!$A$7:$R$65536,IN_DTK!M$5,0),""),"")</f>
        <v>0</v>
      </c>
      <c r="N562" s="245">
        <f>IF(ISNA(VLOOKUP($A562,DSSV!$A$7:$R$65536,IN_DTK!N$5,0))=FALSE,IF(N$8&lt;&gt;0,VLOOKUP($A562,DSSV!$A$7:$R$65536,IN_DTK!N$5,0),""),"")</f>
        <v>0</v>
      </c>
      <c r="O562" s="245">
        <f>IF(ISNA(VLOOKUP($A562,DSSV!$A$7:$R$65536,IN_DTK!O$5,0))=FALSE,IF(O$8&lt;&gt;0,VLOOKUP($A562,DSSV!$A$7:$R$65536,IN_DTK!O$5,0),""),"")</f>
        <v>0</v>
      </c>
      <c r="P562" s="245">
        <f>IF(ISNA(VLOOKUP($A562,DSSV!$A$7:$R$65536,IN_DTK!P$5,0))=FALSE,IF(P$8&lt;&gt;0,VLOOKUP($A562,DSSV!$A$7:$R$65536,IN_DTK!P$5,0),""),"")</f>
        <v>0</v>
      </c>
      <c r="Q562" s="246">
        <f>IF(ISNA(VLOOKUP($A562,DSSV!$A$7:$R$65536,IN_DTK!Q$5,0))=FALSE,VLOOKUP($A562,DSSV!$A$7:$R$65536,IN_DTK!Q$5,0),"")</f>
        <v>0</v>
      </c>
      <c r="R562" s="237" t="str">
        <f>IF(ISNA(VLOOKUP($A562,DSSV!$A$7:$R$65536,IN_DTK!R$5,0))=FALSE,VLOOKUP($A562,DSSV!$A$7:$R$65536,IN_DTK!R$5,0),"")</f>
        <v>Không</v>
      </c>
      <c r="S562" s="247" t="str">
        <f>IF(ISNA(VLOOKUP($A562,DSSV!$A$7:$R$65536,IN_DTK!S$5,0))=FALSE,VLOOKUP($A562,DSSV!$A$7:$R$65536,IN_DTK!S$5,0),"")</f>
        <v/>
      </c>
    </row>
    <row r="563" spans="1:19" s="213" customFormat="1" ht="20.25" customHeight="1">
      <c r="A563" s="211">
        <v>555</v>
      </c>
      <c r="B563" s="240">
        <f>--SUBTOTAL(2,C$6:C563)</f>
        <v>555</v>
      </c>
      <c r="C563" s="214">
        <f>IF(ISNA(VLOOKUP($A563,DSSV!$A$7:$R$65536,IN_DTK!C$5,0))=FALSE,VLOOKUP($A563,DSSV!$A$7:$R$65536,IN_DTK!C$5,0),"")</f>
        <v>0</v>
      </c>
      <c r="D563" s="243" t="str">
        <f>IF(ISNA(VLOOKUP($A563,DSSV!$A$7:$R$65536,IN_DTK!D$5,0))=FALSE,VLOOKUP($A563,DSSV!$A$7:$R$65536,IN_DTK!D$5,0),"")</f>
        <v/>
      </c>
      <c r="E563" s="244" t="str">
        <f>IF(ISNA(VLOOKUP($A563,DSSV!$A$7:$R$65536,IN_DTK!E$5,0))=FALSE,VLOOKUP($A563,DSSV!$A$7:$R$65536,IN_DTK!E$5,0),"")</f>
        <v/>
      </c>
      <c r="F563" s="249" t="str">
        <f>IF(ISNA(VLOOKUP($A563,DSSV!$A$7:$R$65536,IN_DTK!F$5,0))=FALSE,VLOOKUP($A563,DSSV!$A$7:$R$65536,IN_DTK!F$5,0),"")</f>
        <v/>
      </c>
      <c r="G563" s="249" t="str">
        <f>IF(ISNA(VLOOKUP($A563,DSSV!$A$7:$R$65536,IN_DTK!G$5,0))=FALSE,VLOOKUP($A563,DSSV!$A$7:$R$65536,IN_DTK!G$5,0),"")</f>
        <v/>
      </c>
      <c r="H563" s="245">
        <f>IF(ISNA(VLOOKUP($A563,DSSV!$A$7:$R$65536,IN_DTK!H$5,0))=FALSE,IF(H$8&lt;&gt;0,VLOOKUP($A563,DSSV!$A$7:$R$65536,IN_DTK!H$5,0),""),"")</f>
        <v>0</v>
      </c>
      <c r="I563" s="245">
        <f>IF(ISNA(VLOOKUP($A563,DSSV!$A$7:$R$65536,IN_DTK!I$5,0))=FALSE,IF(I$8&lt;&gt;0,VLOOKUP($A563,DSSV!$A$7:$R$65536,IN_DTK!I$5,0),""),"")</f>
        <v>0</v>
      </c>
      <c r="J563" s="245">
        <f>IF(ISNA(VLOOKUP($A563,DSSV!$A$7:$R$65536,IN_DTK!J$5,0))=FALSE,IF(J$8&lt;&gt;0,VLOOKUP($A563,DSSV!$A$7:$R$65536,IN_DTK!J$5,0),""),"")</f>
        <v>0</v>
      </c>
      <c r="K563" s="245">
        <f>IF(ISNA(VLOOKUP($A563,DSSV!$A$7:$R$65536,IN_DTK!K$5,0))=FALSE,IF(K$8&lt;&gt;0,VLOOKUP($A563,DSSV!$A$7:$R$65536,IN_DTK!K$5,0),""),"")</f>
        <v>0</v>
      </c>
      <c r="L563" s="245">
        <f>IF(ISNA(VLOOKUP($A563,DSSV!$A$7:$R$65536,IN_DTK!L$5,0))=FALSE,IF(L$8&lt;&gt;0,VLOOKUP($A563,DSSV!$A$7:$R$65536,IN_DTK!L$5,0),""),"")</f>
        <v>0</v>
      </c>
      <c r="M563" s="245">
        <f>IF(ISNA(VLOOKUP($A563,DSSV!$A$7:$R$65536,IN_DTK!M$5,0))=FALSE,IF(M$8&lt;&gt;0,VLOOKUP($A563,DSSV!$A$7:$R$65536,IN_DTK!M$5,0),""),"")</f>
        <v>0</v>
      </c>
      <c r="N563" s="245">
        <f>IF(ISNA(VLOOKUP($A563,DSSV!$A$7:$R$65536,IN_DTK!N$5,0))=FALSE,IF(N$8&lt;&gt;0,VLOOKUP($A563,DSSV!$A$7:$R$65536,IN_DTK!N$5,0),""),"")</f>
        <v>0</v>
      </c>
      <c r="O563" s="245">
        <f>IF(ISNA(VLOOKUP($A563,DSSV!$A$7:$R$65536,IN_DTK!O$5,0))=FALSE,IF(O$8&lt;&gt;0,VLOOKUP($A563,DSSV!$A$7:$R$65536,IN_DTK!O$5,0),""),"")</f>
        <v>0</v>
      </c>
      <c r="P563" s="245">
        <f>IF(ISNA(VLOOKUP($A563,DSSV!$A$7:$R$65536,IN_DTK!P$5,0))=FALSE,IF(P$8&lt;&gt;0,VLOOKUP($A563,DSSV!$A$7:$R$65536,IN_DTK!P$5,0),""),"")</f>
        <v>0</v>
      </c>
      <c r="Q563" s="246">
        <f>IF(ISNA(VLOOKUP($A563,DSSV!$A$7:$R$65536,IN_DTK!Q$5,0))=FALSE,VLOOKUP($A563,DSSV!$A$7:$R$65536,IN_DTK!Q$5,0),"")</f>
        <v>0</v>
      </c>
      <c r="R563" s="237" t="str">
        <f>IF(ISNA(VLOOKUP($A563,DSSV!$A$7:$R$65536,IN_DTK!R$5,0))=FALSE,VLOOKUP($A563,DSSV!$A$7:$R$65536,IN_DTK!R$5,0),"")</f>
        <v>Không</v>
      </c>
      <c r="S563" s="247" t="str">
        <f>IF(ISNA(VLOOKUP($A563,DSSV!$A$7:$R$65536,IN_DTK!S$5,0))=FALSE,VLOOKUP($A563,DSSV!$A$7:$R$65536,IN_DTK!S$5,0),"")</f>
        <v/>
      </c>
    </row>
    <row r="564" spans="1:19" s="213" customFormat="1" ht="20.25" customHeight="1">
      <c r="A564" s="211">
        <v>556</v>
      </c>
      <c r="B564" s="240">
        <f>--SUBTOTAL(2,C$6:C564)</f>
        <v>556</v>
      </c>
      <c r="C564" s="214">
        <f>IF(ISNA(VLOOKUP($A564,DSSV!$A$7:$R$65536,IN_DTK!C$5,0))=FALSE,VLOOKUP($A564,DSSV!$A$7:$R$65536,IN_DTK!C$5,0),"")</f>
        <v>0</v>
      </c>
      <c r="D564" s="243" t="str">
        <f>IF(ISNA(VLOOKUP($A564,DSSV!$A$7:$R$65536,IN_DTK!D$5,0))=FALSE,VLOOKUP($A564,DSSV!$A$7:$R$65536,IN_DTK!D$5,0),"")</f>
        <v/>
      </c>
      <c r="E564" s="244" t="str">
        <f>IF(ISNA(VLOOKUP($A564,DSSV!$A$7:$R$65536,IN_DTK!E$5,0))=FALSE,VLOOKUP($A564,DSSV!$A$7:$R$65536,IN_DTK!E$5,0),"")</f>
        <v/>
      </c>
      <c r="F564" s="249" t="str">
        <f>IF(ISNA(VLOOKUP($A564,DSSV!$A$7:$R$65536,IN_DTK!F$5,0))=FALSE,VLOOKUP($A564,DSSV!$A$7:$R$65536,IN_DTK!F$5,0),"")</f>
        <v/>
      </c>
      <c r="G564" s="249" t="str">
        <f>IF(ISNA(VLOOKUP($A564,DSSV!$A$7:$R$65536,IN_DTK!G$5,0))=FALSE,VLOOKUP($A564,DSSV!$A$7:$R$65536,IN_DTK!G$5,0),"")</f>
        <v/>
      </c>
      <c r="H564" s="245">
        <f>IF(ISNA(VLOOKUP($A564,DSSV!$A$7:$R$65536,IN_DTK!H$5,0))=FALSE,IF(H$8&lt;&gt;0,VLOOKUP($A564,DSSV!$A$7:$R$65536,IN_DTK!H$5,0),""),"")</f>
        <v>0</v>
      </c>
      <c r="I564" s="245">
        <f>IF(ISNA(VLOOKUP($A564,DSSV!$A$7:$R$65536,IN_DTK!I$5,0))=FALSE,IF(I$8&lt;&gt;0,VLOOKUP($A564,DSSV!$A$7:$R$65536,IN_DTK!I$5,0),""),"")</f>
        <v>0</v>
      </c>
      <c r="J564" s="245">
        <f>IF(ISNA(VLOOKUP($A564,DSSV!$A$7:$R$65536,IN_DTK!J$5,0))=FALSE,IF(J$8&lt;&gt;0,VLOOKUP($A564,DSSV!$A$7:$R$65536,IN_DTK!J$5,0),""),"")</f>
        <v>0</v>
      </c>
      <c r="K564" s="245">
        <f>IF(ISNA(VLOOKUP($A564,DSSV!$A$7:$R$65536,IN_DTK!K$5,0))=FALSE,IF(K$8&lt;&gt;0,VLOOKUP($A564,DSSV!$A$7:$R$65536,IN_DTK!K$5,0),""),"")</f>
        <v>0</v>
      </c>
      <c r="L564" s="245">
        <f>IF(ISNA(VLOOKUP($A564,DSSV!$A$7:$R$65536,IN_DTK!L$5,0))=FALSE,IF(L$8&lt;&gt;0,VLOOKUP($A564,DSSV!$A$7:$R$65536,IN_DTK!L$5,0),""),"")</f>
        <v>0</v>
      </c>
      <c r="M564" s="245">
        <f>IF(ISNA(VLOOKUP($A564,DSSV!$A$7:$R$65536,IN_DTK!M$5,0))=FALSE,IF(M$8&lt;&gt;0,VLOOKUP($A564,DSSV!$A$7:$R$65536,IN_DTK!M$5,0),""),"")</f>
        <v>0</v>
      </c>
      <c r="N564" s="245">
        <f>IF(ISNA(VLOOKUP($A564,DSSV!$A$7:$R$65536,IN_DTK!N$5,0))=FALSE,IF(N$8&lt;&gt;0,VLOOKUP($A564,DSSV!$A$7:$R$65536,IN_DTK!N$5,0),""),"")</f>
        <v>0</v>
      </c>
      <c r="O564" s="245">
        <f>IF(ISNA(VLOOKUP($A564,DSSV!$A$7:$R$65536,IN_DTK!O$5,0))=FALSE,IF(O$8&lt;&gt;0,VLOOKUP($A564,DSSV!$A$7:$R$65536,IN_DTK!O$5,0),""),"")</f>
        <v>0</v>
      </c>
      <c r="P564" s="245">
        <f>IF(ISNA(VLOOKUP($A564,DSSV!$A$7:$R$65536,IN_DTK!P$5,0))=FALSE,IF(P$8&lt;&gt;0,VLOOKUP($A564,DSSV!$A$7:$R$65536,IN_DTK!P$5,0),""),"")</f>
        <v>0</v>
      </c>
      <c r="Q564" s="246">
        <f>IF(ISNA(VLOOKUP($A564,DSSV!$A$7:$R$65536,IN_DTK!Q$5,0))=FALSE,VLOOKUP($A564,DSSV!$A$7:$R$65536,IN_DTK!Q$5,0),"")</f>
        <v>0</v>
      </c>
      <c r="R564" s="237" t="str">
        <f>IF(ISNA(VLOOKUP($A564,DSSV!$A$7:$R$65536,IN_DTK!R$5,0))=FALSE,VLOOKUP($A564,DSSV!$A$7:$R$65536,IN_DTK!R$5,0),"")</f>
        <v>Không</v>
      </c>
      <c r="S564" s="247" t="str">
        <f>IF(ISNA(VLOOKUP($A564,DSSV!$A$7:$R$65536,IN_DTK!S$5,0))=FALSE,VLOOKUP($A564,DSSV!$A$7:$R$65536,IN_DTK!S$5,0),"")</f>
        <v/>
      </c>
    </row>
    <row r="565" spans="1:19" s="213" customFormat="1" ht="20.25" customHeight="1">
      <c r="A565" s="211">
        <v>557</v>
      </c>
      <c r="B565" s="240">
        <f>--SUBTOTAL(2,C$6:C565)</f>
        <v>557</v>
      </c>
      <c r="C565" s="214">
        <f>IF(ISNA(VLOOKUP($A565,DSSV!$A$7:$R$65536,IN_DTK!C$5,0))=FALSE,VLOOKUP($A565,DSSV!$A$7:$R$65536,IN_DTK!C$5,0),"")</f>
        <v>0</v>
      </c>
      <c r="D565" s="243" t="str">
        <f>IF(ISNA(VLOOKUP($A565,DSSV!$A$7:$R$65536,IN_DTK!D$5,0))=FALSE,VLOOKUP($A565,DSSV!$A$7:$R$65536,IN_DTK!D$5,0),"")</f>
        <v/>
      </c>
      <c r="E565" s="244" t="str">
        <f>IF(ISNA(VLOOKUP($A565,DSSV!$A$7:$R$65536,IN_DTK!E$5,0))=FALSE,VLOOKUP($A565,DSSV!$A$7:$R$65536,IN_DTK!E$5,0),"")</f>
        <v/>
      </c>
      <c r="F565" s="249" t="str">
        <f>IF(ISNA(VLOOKUP($A565,DSSV!$A$7:$R$65536,IN_DTK!F$5,0))=FALSE,VLOOKUP($A565,DSSV!$A$7:$R$65536,IN_DTK!F$5,0),"")</f>
        <v/>
      </c>
      <c r="G565" s="249" t="str">
        <f>IF(ISNA(VLOOKUP($A565,DSSV!$A$7:$R$65536,IN_DTK!G$5,0))=FALSE,VLOOKUP($A565,DSSV!$A$7:$R$65536,IN_DTK!G$5,0),"")</f>
        <v/>
      </c>
      <c r="H565" s="245">
        <f>IF(ISNA(VLOOKUP($A565,DSSV!$A$7:$R$65536,IN_DTK!H$5,0))=FALSE,IF(H$8&lt;&gt;0,VLOOKUP($A565,DSSV!$A$7:$R$65536,IN_DTK!H$5,0),""),"")</f>
        <v>0</v>
      </c>
      <c r="I565" s="245">
        <f>IF(ISNA(VLOOKUP($A565,DSSV!$A$7:$R$65536,IN_DTK!I$5,0))=FALSE,IF(I$8&lt;&gt;0,VLOOKUP($A565,DSSV!$A$7:$R$65536,IN_DTK!I$5,0),""),"")</f>
        <v>0</v>
      </c>
      <c r="J565" s="245">
        <f>IF(ISNA(VLOOKUP($A565,DSSV!$A$7:$R$65536,IN_DTK!J$5,0))=FALSE,IF(J$8&lt;&gt;0,VLOOKUP($A565,DSSV!$A$7:$R$65536,IN_DTK!J$5,0),""),"")</f>
        <v>0</v>
      </c>
      <c r="K565" s="245">
        <f>IF(ISNA(VLOOKUP($A565,DSSV!$A$7:$R$65536,IN_DTK!K$5,0))=FALSE,IF(K$8&lt;&gt;0,VLOOKUP($A565,DSSV!$A$7:$R$65536,IN_DTK!K$5,0),""),"")</f>
        <v>0</v>
      </c>
      <c r="L565" s="245">
        <f>IF(ISNA(VLOOKUP($A565,DSSV!$A$7:$R$65536,IN_DTK!L$5,0))=FALSE,IF(L$8&lt;&gt;0,VLOOKUP($A565,DSSV!$A$7:$R$65536,IN_DTK!L$5,0),""),"")</f>
        <v>0</v>
      </c>
      <c r="M565" s="245">
        <f>IF(ISNA(VLOOKUP($A565,DSSV!$A$7:$R$65536,IN_DTK!M$5,0))=FALSE,IF(M$8&lt;&gt;0,VLOOKUP($A565,DSSV!$A$7:$R$65536,IN_DTK!M$5,0),""),"")</f>
        <v>0</v>
      </c>
      <c r="N565" s="245">
        <f>IF(ISNA(VLOOKUP($A565,DSSV!$A$7:$R$65536,IN_DTK!N$5,0))=FALSE,IF(N$8&lt;&gt;0,VLOOKUP($A565,DSSV!$A$7:$R$65536,IN_DTK!N$5,0),""),"")</f>
        <v>0</v>
      </c>
      <c r="O565" s="245">
        <f>IF(ISNA(VLOOKUP($A565,DSSV!$A$7:$R$65536,IN_DTK!O$5,0))=FALSE,IF(O$8&lt;&gt;0,VLOOKUP($A565,DSSV!$A$7:$R$65536,IN_DTK!O$5,0),""),"")</f>
        <v>0</v>
      </c>
      <c r="P565" s="245">
        <f>IF(ISNA(VLOOKUP($A565,DSSV!$A$7:$R$65536,IN_DTK!P$5,0))=FALSE,IF(P$8&lt;&gt;0,VLOOKUP($A565,DSSV!$A$7:$R$65536,IN_DTK!P$5,0),""),"")</f>
        <v>0</v>
      </c>
      <c r="Q565" s="246">
        <f>IF(ISNA(VLOOKUP($A565,DSSV!$A$7:$R$65536,IN_DTK!Q$5,0))=FALSE,VLOOKUP($A565,DSSV!$A$7:$R$65536,IN_DTK!Q$5,0),"")</f>
        <v>0</v>
      </c>
      <c r="R565" s="237" t="str">
        <f>IF(ISNA(VLOOKUP($A565,DSSV!$A$7:$R$65536,IN_DTK!R$5,0))=FALSE,VLOOKUP($A565,DSSV!$A$7:$R$65536,IN_DTK!R$5,0),"")</f>
        <v>Không</v>
      </c>
      <c r="S565" s="247" t="str">
        <f>IF(ISNA(VLOOKUP($A565,DSSV!$A$7:$R$65536,IN_DTK!S$5,0))=FALSE,VLOOKUP($A565,DSSV!$A$7:$R$65536,IN_DTK!S$5,0),"")</f>
        <v/>
      </c>
    </row>
    <row r="566" spans="1:19" s="213" customFormat="1" ht="20.25" customHeight="1">
      <c r="A566" s="211">
        <v>558</v>
      </c>
      <c r="B566" s="240">
        <f>--SUBTOTAL(2,C$6:C566)</f>
        <v>558</v>
      </c>
      <c r="C566" s="214">
        <f>IF(ISNA(VLOOKUP($A566,DSSV!$A$7:$R$65536,IN_DTK!C$5,0))=FALSE,VLOOKUP($A566,DSSV!$A$7:$R$65536,IN_DTK!C$5,0),"")</f>
        <v>0</v>
      </c>
      <c r="D566" s="243" t="str">
        <f>IF(ISNA(VLOOKUP($A566,DSSV!$A$7:$R$65536,IN_DTK!D$5,0))=FALSE,VLOOKUP($A566,DSSV!$A$7:$R$65536,IN_DTK!D$5,0),"")</f>
        <v/>
      </c>
      <c r="E566" s="244" t="str">
        <f>IF(ISNA(VLOOKUP($A566,DSSV!$A$7:$R$65536,IN_DTK!E$5,0))=FALSE,VLOOKUP($A566,DSSV!$A$7:$R$65536,IN_DTK!E$5,0),"")</f>
        <v/>
      </c>
      <c r="F566" s="249" t="str">
        <f>IF(ISNA(VLOOKUP($A566,DSSV!$A$7:$R$65536,IN_DTK!F$5,0))=FALSE,VLOOKUP($A566,DSSV!$A$7:$R$65536,IN_DTK!F$5,0),"")</f>
        <v/>
      </c>
      <c r="G566" s="249" t="str">
        <f>IF(ISNA(VLOOKUP($A566,DSSV!$A$7:$R$65536,IN_DTK!G$5,0))=FALSE,VLOOKUP($A566,DSSV!$A$7:$R$65536,IN_DTK!G$5,0),"")</f>
        <v/>
      </c>
      <c r="H566" s="245">
        <f>IF(ISNA(VLOOKUP($A566,DSSV!$A$7:$R$65536,IN_DTK!H$5,0))=FALSE,IF(H$8&lt;&gt;0,VLOOKUP($A566,DSSV!$A$7:$R$65536,IN_DTK!H$5,0),""),"")</f>
        <v>0</v>
      </c>
      <c r="I566" s="245">
        <f>IF(ISNA(VLOOKUP($A566,DSSV!$A$7:$R$65536,IN_DTK!I$5,0))=FALSE,IF(I$8&lt;&gt;0,VLOOKUP($A566,DSSV!$A$7:$R$65536,IN_DTK!I$5,0),""),"")</f>
        <v>0</v>
      </c>
      <c r="J566" s="245">
        <f>IF(ISNA(VLOOKUP($A566,DSSV!$A$7:$R$65536,IN_DTK!J$5,0))=FALSE,IF(J$8&lt;&gt;0,VLOOKUP($A566,DSSV!$A$7:$R$65536,IN_DTK!J$5,0),""),"")</f>
        <v>0</v>
      </c>
      <c r="K566" s="245">
        <f>IF(ISNA(VLOOKUP($A566,DSSV!$A$7:$R$65536,IN_DTK!K$5,0))=FALSE,IF(K$8&lt;&gt;0,VLOOKUP($A566,DSSV!$A$7:$R$65536,IN_DTK!K$5,0),""),"")</f>
        <v>0</v>
      </c>
      <c r="L566" s="245">
        <f>IF(ISNA(VLOOKUP($A566,DSSV!$A$7:$R$65536,IN_DTK!L$5,0))=FALSE,IF(L$8&lt;&gt;0,VLOOKUP($A566,DSSV!$A$7:$R$65536,IN_DTK!L$5,0),""),"")</f>
        <v>0</v>
      </c>
      <c r="M566" s="245">
        <f>IF(ISNA(VLOOKUP($A566,DSSV!$A$7:$R$65536,IN_DTK!M$5,0))=FALSE,IF(M$8&lt;&gt;0,VLOOKUP($A566,DSSV!$A$7:$R$65536,IN_DTK!M$5,0),""),"")</f>
        <v>0</v>
      </c>
      <c r="N566" s="245">
        <f>IF(ISNA(VLOOKUP($A566,DSSV!$A$7:$R$65536,IN_DTK!N$5,0))=FALSE,IF(N$8&lt;&gt;0,VLOOKUP($A566,DSSV!$A$7:$R$65536,IN_DTK!N$5,0),""),"")</f>
        <v>0</v>
      </c>
      <c r="O566" s="245">
        <f>IF(ISNA(VLOOKUP($A566,DSSV!$A$7:$R$65536,IN_DTK!O$5,0))=FALSE,IF(O$8&lt;&gt;0,VLOOKUP($A566,DSSV!$A$7:$R$65536,IN_DTK!O$5,0),""),"")</f>
        <v>0</v>
      </c>
      <c r="P566" s="245">
        <f>IF(ISNA(VLOOKUP($A566,DSSV!$A$7:$R$65536,IN_DTK!P$5,0))=FALSE,IF(P$8&lt;&gt;0,VLOOKUP($A566,DSSV!$A$7:$R$65536,IN_DTK!P$5,0),""),"")</f>
        <v>0</v>
      </c>
      <c r="Q566" s="246">
        <f>IF(ISNA(VLOOKUP($A566,DSSV!$A$7:$R$65536,IN_DTK!Q$5,0))=FALSE,VLOOKUP($A566,DSSV!$A$7:$R$65536,IN_DTK!Q$5,0),"")</f>
        <v>0</v>
      </c>
      <c r="R566" s="237" t="str">
        <f>IF(ISNA(VLOOKUP($A566,DSSV!$A$7:$R$65536,IN_DTK!R$5,0))=FALSE,VLOOKUP($A566,DSSV!$A$7:$R$65536,IN_DTK!R$5,0),"")</f>
        <v>Không</v>
      </c>
      <c r="S566" s="247" t="str">
        <f>IF(ISNA(VLOOKUP($A566,DSSV!$A$7:$R$65536,IN_DTK!S$5,0))=FALSE,VLOOKUP($A566,DSSV!$A$7:$R$65536,IN_DTK!S$5,0),"")</f>
        <v/>
      </c>
    </row>
    <row r="567" spans="1:19" s="213" customFormat="1" ht="20.25" customHeight="1">
      <c r="A567" s="211">
        <v>559</v>
      </c>
      <c r="B567" s="240">
        <f>--SUBTOTAL(2,C$6:C567)</f>
        <v>559</v>
      </c>
      <c r="C567" s="214">
        <f>IF(ISNA(VLOOKUP($A567,DSSV!$A$7:$R$65536,IN_DTK!C$5,0))=FALSE,VLOOKUP($A567,DSSV!$A$7:$R$65536,IN_DTK!C$5,0),"")</f>
        <v>0</v>
      </c>
      <c r="D567" s="243" t="str">
        <f>IF(ISNA(VLOOKUP($A567,DSSV!$A$7:$R$65536,IN_DTK!D$5,0))=FALSE,VLOOKUP($A567,DSSV!$A$7:$R$65536,IN_DTK!D$5,0),"")</f>
        <v/>
      </c>
      <c r="E567" s="244" t="str">
        <f>IF(ISNA(VLOOKUP($A567,DSSV!$A$7:$R$65536,IN_DTK!E$5,0))=FALSE,VLOOKUP($A567,DSSV!$A$7:$R$65536,IN_DTK!E$5,0),"")</f>
        <v/>
      </c>
      <c r="F567" s="249" t="str">
        <f>IF(ISNA(VLOOKUP($A567,DSSV!$A$7:$R$65536,IN_DTK!F$5,0))=FALSE,VLOOKUP($A567,DSSV!$A$7:$R$65536,IN_DTK!F$5,0),"")</f>
        <v/>
      </c>
      <c r="G567" s="249" t="str">
        <f>IF(ISNA(VLOOKUP($A567,DSSV!$A$7:$R$65536,IN_DTK!G$5,0))=FALSE,VLOOKUP($A567,DSSV!$A$7:$R$65536,IN_DTK!G$5,0),"")</f>
        <v/>
      </c>
      <c r="H567" s="245">
        <f>IF(ISNA(VLOOKUP($A567,DSSV!$A$7:$R$65536,IN_DTK!H$5,0))=FALSE,IF(H$8&lt;&gt;0,VLOOKUP($A567,DSSV!$A$7:$R$65536,IN_DTK!H$5,0),""),"")</f>
        <v>0</v>
      </c>
      <c r="I567" s="245">
        <f>IF(ISNA(VLOOKUP($A567,DSSV!$A$7:$R$65536,IN_DTK!I$5,0))=FALSE,IF(I$8&lt;&gt;0,VLOOKUP($A567,DSSV!$A$7:$R$65536,IN_DTK!I$5,0),""),"")</f>
        <v>0</v>
      </c>
      <c r="J567" s="245">
        <f>IF(ISNA(VLOOKUP($A567,DSSV!$A$7:$R$65536,IN_DTK!J$5,0))=FALSE,IF(J$8&lt;&gt;0,VLOOKUP($A567,DSSV!$A$7:$R$65536,IN_DTK!J$5,0),""),"")</f>
        <v>0</v>
      </c>
      <c r="K567" s="245">
        <f>IF(ISNA(VLOOKUP($A567,DSSV!$A$7:$R$65536,IN_DTK!K$5,0))=FALSE,IF(K$8&lt;&gt;0,VLOOKUP($A567,DSSV!$A$7:$R$65536,IN_DTK!K$5,0),""),"")</f>
        <v>0</v>
      </c>
      <c r="L567" s="245">
        <f>IF(ISNA(VLOOKUP($A567,DSSV!$A$7:$R$65536,IN_DTK!L$5,0))=FALSE,IF(L$8&lt;&gt;0,VLOOKUP($A567,DSSV!$A$7:$R$65536,IN_DTK!L$5,0),""),"")</f>
        <v>0</v>
      </c>
      <c r="M567" s="245">
        <f>IF(ISNA(VLOOKUP($A567,DSSV!$A$7:$R$65536,IN_DTK!M$5,0))=FALSE,IF(M$8&lt;&gt;0,VLOOKUP($A567,DSSV!$A$7:$R$65536,IN_DTK!M$5,0),""),"")</f>
        <v>0</v>
      </c>
      <c r="N567" s="245">
        <f>IF(ISNA(VLOOKUP($A567,DSSV!$A$7:$R$65536,IN_DTK!N$5,0))=FALSE,IF(N$8&lt;&gt;0,VLOOKUP($A567,DSSV!$A$7:$R$65536,IN_DTK!N$5,0),""),"")</f>
        <v>0</v>
      </c>
      <c r="O567" s="245">
        <f>IF(ISNA(VLOOKUP($A567,DSSV!$A$7:$R$65536,IN_DTK!O$5,0))=FALSE,IF(O$8&lt;&gt;0,VLOOKUP($A567,DSSV!$A$7:$R$65536,IN_DTK!O$5,0),""),"")</f>
        <v>0</v>
      </c>
      <c r="P567" s="245">
        <f>IF(ISNA(VLOOKUP($A567,DSSV!$A$7:$R$65536,IN_DTK!P$5,0))=FALSE,IF(P$8&lt;&gt;0,VLOOKUP($A567,DSSV!$A$7:$R$65536,IN_DTK!P$5,0),""),"")</f>
        <v>0</v>
      </c>
      <c r="Q567" s="246">
        <f>IF(ISNA(VLOOKUP($A567,DSSV!$A$7:$R$65536,IN_DTK!Q$5,0))=FALSE,VLOOKUP($A567,DSSV!$A$7:$R$65536,IN_DTK!Q$5,0),"")</f>
        <v>0</v>
      </c>
      <c r="R567" s="237" t="str">
        <f>IF(ISNA(VLOOKUP($A567,DSSV!$A$7:$R$65536,IN_DTK!R$5,0))=FALSE,VLOOKUP($A567,DSSV!$A$7:$R$65536,IN_DTK!R$5,0),"")</f>
        <v>Không</v>
      </c>
      <c r="S567" s="247" t="str">
        <f>IF(ISNA(VLOOKUP($A567,DSSV!$A$7:$R$65536,IN_DTK!S$5,0))=FALSE,VLOOKUP($A567,DSSV!$A$7:$R$65536,IN_DTK!S$5,0),"")</f>
        <v/>
      </c>
    </row>
    <row r="568" spans="1:19" s="213" customFormat="1" ht="20.25" customHeight="1">
      <c r="A568" s="211">
        <v>560</v>
      </c>
      <c r="B568" s="240">
        <f>--SUBTOTAL(2,C$6:C568)</f>
        <v>560</v>
      </c>
      <c r="C568" s="214">
        <f>IF(ISNA(VLOOKUP($A568,DSSV!$A$7:$R$65536,IN_DTK!C$5,0))=FALSE,VLOOKUP($A568,DSSV!$A$7:$R$65536,IN_DTK!C$5,0),"")</f>
        <v>0</v>
      </c>
      <c r="D568" s="243" t="str">
        <f>IF(ISNA(VLOOKUP($A568,DSSV!$A$7:$R$65536,IN_DTK!D$5,0))=FALSE,VLOOKUP($A568,DSSV!$A$7:$R$65536,IN_DTK!D$5,0),"")</f>
        <v/>
      </c>
      <c r="E568" s="244" t="str">
        <f>IF(ISNA(VLOOKUP($A568,DSSV!$A$7:$R$65536,IN_DTK!E$5,0))=FALSE,VLOOKUP($A568,DSSV!$A$7:$R$65536,IN_DTK!E$5,0),"")</f>
        <v/>
      </c>
      <c r="F568" s="249" t="str">
        <f>IF(ISNA(VLOOKUP($A568,DSSV!$A$7:$R$65536,IN_DTK!F$5,0))=FALSE,VLOOKUP($A568,DSSV!$A$7:$R$65536,IN_DTK!F$5,0),"")</f>
        <v/>
      </c>
      <c r="G568" s="249" t="str">
        <f>IF(ISNA(VLOOKUP($A568,DSSV!$A$7:$R$65536,IN_DTK!G$5,0))=FALSE,VLOOKUP($A568,DSSV!$A$7:$R$65536,IN_DTK!G$5,0),"")</f>
        <v/>
      </c>
      <c r="H568" s="245">
        <f>IF(ISNA(VLOOKUP($A568,DSSV!$A$7:$R$65536,IN_DTK!H$5,0))=FALSE,IF(H$8&lt;&gt;0,VLOOKUP($A568,DSSV!$A$7:$R$65536,IN_DTK!H$5,0),""),"")</f>
        <v>0</v>
      </c>
      <c r="I568" s="245">
        <f>IF(ISNA(VLOOKUP($A568,DSSV!$A$7:$R$65536,IN_DTK!I$5,0))=FALSE,IF(I$8&lt;&gt;0,VLOOKUP($A568,DSSV!$A$7:$R$65536,IN_DTK!I$5,0),""),"")</f>
        <v>0</v>
      </c>
      <c r="J568" s="245">
        <f>IF(ISNA(VLOOKUP($A568,DSSV!$A$7:$R$65536,IN_DTK!J$5,0))=FALSE,IF(J$8&lt;&gt;0,VLOOKUP($A568,DSSV!$A$7:$R$65536,IN_DTK!J$5,0),""),"")</f>
        <v>0</v>
      </c>
      <c r="K568" s="245">
        <f>IF(ISNA(VLOOKUP($A568,DSSV!$A$7:$R$65536,IN_DTK!K$5,0))=FALSE,IF(K$8&lt;&gt;0,VLOOKUP($A568,DSSV!$A$7:$R$65536,IN_DTK!K$5,0),""),"")</f>
        <v>0</v>
      </c>
      <c r="L568" s="245">
        <f>IF(ISNA(VLOOKUP($A568,DSSV!$A$7:$R$65536,IN_DTK!L$5,0))=FALSE,IF(L$8&lt;&gt;0,VLOOKUP($A568,DSSV!$A$7:$R$65536,IN_DTK!L$5,0),""),"")</f>
        <v>0</v>
      </c>
      <c r="M568" s="245">
        <f>IF(ISNA(VLOOKUP($A568,DSSV!$A$7:$R$65536,IN_DTK!M$5,0))=FALSE,IF(M$8&lt;&gt;0,VLOOKUP($A568,DSSV!$A$7:$R$65536,IN_DTK!M$5,0),""),"")</f>
        <v>0</v>
      </c>
      <c r="N568" s="245">
        <f>IF(ISNA(VLOOKUP($A568,DSSV!$A$7:$R$65536,IN_DTK!N$5,0))=FALSE,IF(N$8&lt;&gt;0,VLOOKUP($A568,DSSV!$A$7:$R$65536,IN_DTK!N$5,0),""),"")</f>
        <v>0</v>
      </c>
      <c r="O568" s="245">
        <f>IF(ISNA(VLOOKUP($A568,DSSV!$A$7:$R$65536,IN_DTK!O$5,0))=FALSE,IF(O$8&lt;&gt;0,VLOOKUP($A568,DSSV!$A$7:$R$65536,IN_DTK!O$5,0),""),"")</f>
        <v>0</v>
      </c>
      <c r="P568" s="245">
        <f>IF(ISNA(VLOOKUP($A568,DSSV!$A$7:$R$65536,IN_DTK!P$5,0))=FALSE,IF(P$8&lt;&gt;0,VLOOKUP($A568,DSSV!$A$7:$R$65536,IN_DTK!P$5,0),""),"")</f>
        <v>0</v>
      </c>
      <c r="Q568" s="246">
        <f>IF(ISNA(VLOOKUP($A568,DSSV!$A$7:$R$65536,IN_DTK!Q$5,0))=FALSE,VLOOKUP($A568,DSSV!$A$7:$R$65536,IN_DTK!Q$5,0),"")</f>
        <v>0</v>
      </c>
      <c r="R568" s="237" t="str">
        <f>IF(ISNA(VLOOKUP($A568,DSSV!$A$7:$R$65536,IN_DTK!R$5,0))=FALSE,VLOOKUP($A568,DSSV!$A$7:$R$65536,IN_DTK!R$5,0),"")</f>
        <v>Không</v>
      </c>
      <c r="S568" s="247" t="str">
        <f>IF(ISNA(VLOOKUP($A568,DSSV!$A$7:$R$65536,IN_DTK!S$5,0))=FALSE,VLOOKUP($A568,DSSV!$A$7:$R$65536,IN_DTK!S$5,0),"")</f>
        <v/>
      </c>
    </row>
    <row r="569" spans="1:19" s="213" customFormat="1" ht="20.25" customHeight="1">
      <c r="A569" s="211">
        <v>561</v>
      </c>
      <c r="B569" s="240">
        <f>--SUBTOTAL(2,C$6:C569)</f>
        <v>561</v>
      </c>
      <c r="C569" s="214">
        <f>IF(ISNA(VLOOKUP($A569,DSSV!$A$7:$R$65536,IN_DTK!C$5,0))=FALSE,VLOOKUP($A569,DSSV!$A$7:$R$65536,IN_DTK!C$5,0),"")</f>
        <v>0</v>
      </c>
      <c r="D569" s="243" t="str">
        <f>IF(ISNA(VLOOKUP($A569,DSSV!$A$7:$R$65536,IN_DTK!D$5,0))=FALSE,VLOOKUP($A569,DSSV!$A$7:$R$65536,IN_DTK!D$5,0),"")</f>
        <v/>
      </c>
      <c r="E569" s="244" t="str">
        <f>IF(ISNA(VLOOKUP($A569,DSSV!$A$7:$R$65536,IN_DTK!E$5,0))=FALSE,VLOOKUP($A569,DSSV!$A$7:$R$65536,IN_DTK!E$5,0),"")</f>
        <v/>
      </c>
      <c r="F569" s="249" t="str">
        <f>IF(ISNA(VLOOKUP($A569,DSSV!$A$7:$R$65536,IN_DTK!F$5,0))=FALSE,VLOOKUP($A569,DSSV!$A$7:$R$65536,IN_DTK!F$5,0),"")</f>
        <v/>
      </c>
      <c r="G569" s="249" t="str">
        <f>IF(ISNA(VLOOKUP($A569,DSSV!$A$7:$R$65536,IN_DTK!G$5,0))=FALSE,VLOOKUP($A569,DSSV!$A$7:$R$65536,IN_DTK!G$5,0),"")</f>
        <v/>
      </c>
      <c r="H569" s="245">
        <f>IF(ISNA(VLOOKUP($A569,DSSV!$A$7:$R$65536,IN_DTK!H$5,0))=FALSE,IF(H$8&lt;&gt;0,VLOOKUP($A569,DSSV!$A$7:$R$65536,IN_DTK!H$5,0),""),"")</f>
        <v>0</v>
      </c>
      <c r="I569" s="245">
        <f>IF(ISNA(VLOOKUP($A569,DSSV!$A$7:$R$65536,IN_DTK!I$5,0))=FALSE,IF(I$8&lt;&gt;0,VLOOKUP($A569,DSSV!$A$7:$R$65536,IN_DTK!I$5,0),""),"")</f>
        <v>0</v>
      </c>
      <c r="J569" s="245">
        <f>IF(ISNA(VLOOKUP($A569,DSSV!$A$7:$R$65536,IN_DTK!J$5,0))=FALSE,IF(J$8&lt;&gt;0,VLOOKUP($A569,DSSV!$A$7:$R$65536,IN_DTK!J$5,0),""),"")</f>
        <v>0</v>
      </c>
      <c r="K569" s="245">
        <f>IF(ISNA(VLOOKUP($A569,DSSV!$A$7:$R$65536,IN_DTK!K$5,0))=FALSE,IF(K$8&lt;&gt;0,VLOOKUP($A569,DSSV!$A$7:$R$65536,IN_DTK!K$5,0),""),"")</f>
        <v>0</v>
      </c>
      <c r="L569" s="245">
        <f>IF(ISNA(VLOOKUP($A569,DSSV!$A$7:$R$65536,IN_DTK!L$5,0))=FALSE,IF(L$8&lt;&gt;0,VLOOKUP($A569,DSSV!$A$7:$R$65536,IN_DTK!L$5,0),""),"")</f>
        <v>0</v>
      </c>
      <c r="M569" s="245">
        <f>IF(ISNA(VLOOKUP($A569,DSSV!$A$7:$R$65536,IN_DTK!M$5,0))=FALSE,IF(M$8&lt;&gt;0,VLOOKUP($A569,DSSV!$A$7:$R$65536,IN_DTK!M$5,0),""),"")</f>
        <v>0</v>
      </c>
      <c r="N569" s="245">
        <f>IF(ISNA(VLOOKUP($A569,DSSV!$A$7:$R$65536,IN_DTK!N$5,0))=FALSE,IF(N$8&lt;&gt;0,VLOOKUP($A569,DSSV!$A$7:$R$65536,IN_DTK!N$5,0),""),"")</f>
        <v>0</v>
      </c>
      <c r="O569" s="245">
        <f>IF(ISNA(VLOOKUP($A569,DSSV!$A$7:$R$65536,IN_DTK!O$5,0))=FALSE,IF(O$8&lt;&gt;0,VLOOKUP($A569,DSSV!$A$7:$R$65536,IN_DTK!O$5,0),""),"")</f>
        <v>0</v>
      </c>
      <c r="P569" s="245">
        <f>IF(ISNA(VLOOKUP($A569,DSSV!$A$7:$R$65536,IN_DTK!P$5,0))=FALSE,IF(P$8&lt;&gt;0,VLOOKUP($A569,DSSV!$A$7:$R$65536,IN_DTK!P$5,0),""),"")</f>
        <v>0</v>
      </c>
      <c r="Q569" s="246">
        <f>IF(ISNA(VLOOKUP($A569,DSSV!$A$7:$R$65536,IN_DTK!Q$5,0))=FALSE,VLOOKUP($A569,DSSV!$A$7:$R$65536,IN_DTK!Q$5,0),"")</f>
        <v>0</v>
      </c>
      <c r="R569" s="237" t="str">
        <f>IF(ISNA(VLOOKUP($A569,DSSV!$A$7:$R$65536,IN_DTK!R$5,0))=FALSE,VLOOKUP($A569,DSSV!$A$7:$R$65536,IN_DTK!R$5,0),"")</f>
        <v>Không</v>
      </c>
      <c r="S569" s="247" t="str">
        <f>IF(ISNA(VLOOKUP($A569,DSSV!$A$7:$R$65536,IN_DTK!S$5,0))=FALSE,VLOOKUP($A569,DSSV!$A$7:$R$65536,IN_DTK!S$5,0),"")</f>
        <v/>
      </c>
    </row>
    <row r="570" spans="1:19" s="213" customFormat="1" ht="20.25" customHeight="1">
      <c r="A570" s="211">
        <v>562</v>
      </c>
      <c r="B570" s="240">
        <f>--SUBTOTAL(2,C$6:C570)</f>
        <v>562</v>
      </c>
      <c r="C570" s="214">
        <f>IF(ISNA(VLOOKUP($A570,DSSV!$A$7:$R$65536,IN_DTK!C$5,0))=FALSE,VLOOKUP($A570,DSSV!$A$7:$R$65536,IN_DTK!C$5,0),"")</f>
        <v>0</v>
      </c>
      <c r="D570" s="243" t="str">
        <f>IF(ISNA(VLOOKUP($A570,DSSV!$A$7:$R$65536,IN_DTK!D$5,0))=FALSE,VLOOKUP($A570,DSSV!$A$7:$R$65536,IN_DTK!D$5,0),"")</f>
        <v/>
      </c>
      <c r="E570" s="244" t="str">
        <f>IF(ISNA(VLOOKUP($A570,DSSV!$A$7:$R$65536,IN_DTK!E$5,0))=FALSE,VLOOKUP($A570,DSSV!$A$7:$R$65536,IN_DTK!E$5,0),"")</f>
        <v/>
      </c>
      <c r="F570" s="249" t="str">
        <f>IF(ISNA(VLOOKUP($A570,DSSV!$A$7:$R$65536,IN_DTK!F$5,0))=FALSE,VLOOKUP($A570,DSSV!$A$7:$R$65536,IN_DTK!F$5,0),"")</f>
        <v/>
      </c>
      <c r="G570" s="249" t="str">
        <f>IF(ISNA(VLOOKUP($A570,DSSV!$A$7:$R$65536,IN_DTK!G$5,0))=FALSE,VLOOKUP($A570,DSSV!$A$7:$R$65536,IN_DTK!G$5,0),"")</f>
        <v/>
      </c>
      <c r="H570" s="245">
        <f>IF(ISNA(VLOOKUP($A570,DSSV!$A$7:$R$65536,IN_DTK!H$5,0))=FALSE,IF(H$8&lt;&gt;0,VLOOKUP($A570,DSSV!$A$7:$R$65536,IN_DTK!H$5,0),""),"")</f>
        <v>0</v>
      </c>
      <c r="I570" s="245">
        <f>IF(ISNA(VLOOKUP($A570,DSSV!$A$7:$R$65536,IN_DTK!I$5,0))=FALSE,IF(I$8&lt;&gt;0,VLOOKUP($A570,DSSV!$A$7:$R$65536,IN_DTK!I$5,0),""),"")</f>
        <v>0</v>
      </c>
      <c r="J570" s="245">
        <f>IF(ISNA(VLOOKUP($A570,DSSV!$A$7:$R$65536,IN_DTK!J$5,0))=FALSE,IF(J$8&lt;&gt;0,VLOOKUP($A570,DSSV!$A$7:$R$65536,IN_DTK!J$5,0),""),"")</f>
        <v>0</v>
      </c>
      <c r="K570" s="245">
        <f>IF(ISNA(VLOOKUP($A570,DSSV!$A$7:$R$65536,IN_DTK!K$5,0))=FALSE,IF(K$8&lt;&gt;0,VLOOKUP($A570,DSSV!$A$7:$R$65536,IN_DTK!K$5,0),""),"")</f>
        <v>0</v>
      </c>
      <c r="L570" s="245">
        <f>IF(ISNA(VLOOKUP($A570,DSSV!$A$7:$R$65536,IN_DTK!L$5,0))=FALSE,IF(L$8&lt;&gt;0,VLOOKUP($A570,DSSV!$A$7:$R$65536,IN_DTK!L$5,0),""),"")</f>
        <v>0</v>
      </c>
      <c r="M570" s="245">
        <f>IF(ISNA(VLOOKUP($A570,DSSV!$A$7:$R$65536,IN_DTK!M$5,0))=FALSE,IF(M$8&lt;&gt;0,VLOOKUP($A570,DSSV!$A$7:$R$65536,IN_DTK!M$5,0),""),"")</f>
        <v>0</v>
      </c>
      <c r="N570" s="245">
        <f>IF(ISNA(VLOOKUP($A570,DSSV!$A$7:$R$65536,IN_DTK!N$5,0))=FALSE,IF(N$8&lt;&gt;0,VLOOKUP($A570,DSSV!$A$7:$R$65536,IN_DTK!N$5,0),""),"")</f>
        <v>0</v>
      </c>
      <c r="O570" s="245">
        <f>IF(ISNA(VLOOKUP($A570,DSSV!$A$7:$R$65536,IN_DTK!O$5,0))=FALSE,IF(O$8&lt;&gt;0,VLOOKUP($A570,DSSV!$A$7:$R$65536,IN_DTK!O$5,0),""),"")</f>
        <v>0</v>
      </c>
      <c r="P570" s="245">
        <f>IF(ISNA(VLOOKUP($A570,DSSV!$A$7:$R$65536,IN_DTK!P$5,0))=FALSE,IF(P$8&lt;&gt;0,VLOOKUP($A570,DSSV!$A$7:$R$65536,IN_DTK!P$5,0),""),"")</f>
        <v>0</v>
      </c>
      <c r="Q570" s="246">
        <f>IF(ISNA(VLOOKUP($A570,DSSV!$A$7:$R$65536,IN_DTK!Q$5,0))=FALSE,VLOOKUP($A570,DSSV!$A$7:$R$65536,IN_DTK!Q$5,0),"")</f>
        <v>0</v>
      </c>
      <c r="R570" s="237" t="str">
        <f>IF(ISNA(VLOOKUP($A570,DSSV!$A$7:$R$65536,IN_DTK!R$5,0))=FALSE,VLOOKUP($A570,DSSV!$A$7:$R$65536,IN_DTK!R$5,0),"")</f>
        <v>Không</v>
      </c>
      <c r="S570" s="247" t="str">
        <f>IF(ISNA(VLOOKUP($A570,DSSV!$A$7:$R$65536,IN_DTK!S$5,0))=FALSE,VLOOKUP($A570,DSSV!$A$7:$R$65536,IN_DTK!S$5,0),"")</f>
        <v/>
      </c>
    </row>
    <row r="571" spans="1:19" s="213" customFormat="1" ht="20.25" customHeight="1">
      <c r="A571" s="211">
        <v>563</v>
      </c>
      <c r="B571" s="240">
        <f>--SUBTOTAL(2,C$6:C571)</f>
        <v>563</v>
      </c>
      <c r="C571" s="214">
        <f>IF(ISNA(VLOOKUP($A571,DSSV!$A$7:$R$65536,IN_DTK!C$5,0))=FALSE,VLOOKUP($A571,DSSV!$A$7:$R$65536,IN_DTK!C$5,0),"")</f>
        <v>0</v>
      </c>
      <c r="D571" s="243" t="str">
        <f>IF(ISNA(VLOOKUP($A571,DSSV!$A$7:$R$65536,IN_DTK!D$5,0))=FALSE,VLOOKUP($A571,DSSV!$A$7:$R$65536,IN_DTK!D$5,0),"")</f>
        <v/>
      </c>
      <c r="E571" s="244" t="str">
        <f>IF(ISNA(VLOOKUP($A571,DSSV!$A$7:$R$65536,IN_DTK!E$5,0))=FALSE,VLOOKUP($A571,DSSV!$A$7:$R$65536,IN_DTK!E$5,0),"")</f>
        <v/>
      </c>
      <c r="F571" s="249" t="str">
        <f>IF(ISNA(VLOOKUP($A571,DSSV!$A$7:$R$65536,IN_DTK!F$5,0))=FALSE,VLOOKUP($A571,DSSV!$A$7:$R$65536,IN_DTK!F$5,0),"")</f>
        <v/>
      </c>
      <c r="G571" s="249" t="str">
        <f>IF(ISNA(VLOOKUP($A571,DSSV!$A$7:$R$65536,IN_DTK!G$5,0))=FALSE,VLOOKUP($A571,DSSV!$A$7:$R$65536,IN_DTK!G$5,0),"")</f>
        <v/>
      </c>
      <c r="H571" s="245">
        <f>IF(ISNA(VLOOKUP($A571,DSSV!$A$7:$R$65536,IN_DTK!H$5,0))=FALSE,IF(H$8&lt;&gt;0,VLOOKUP($A571,DSSV!$A$7:$R$65536,IN_DTK!H$5,0),""),"")</f>
        <v>0</v>
      </c>
      <c r="I571" s="245">
        <f>IF(ISNA(VLOOKUP($A571,DSSV!$A$7:$R$65536,IN_DTK!I$5,0))=FALSE,IF(I$8&lt;&gt;0,VLOOKUP($A571,DSSV!$A$7:$R$65536,IN_DTK!I$5,0),""),"")</f>
        <v>0</v>
      </c>
      <c r="J571" s="245">
        <f>IF(ISNA(VLOOKUP($A571,DSSV!$A$7:$R$65536,IN_DTK!J$5,0))=FALSE,IF(J$8&lt;&gt;0,VLOOKUP($A571,DSSV!$A$7:$R$65536,IN_DTK!J$5,0),""),"")</f>
        <v>0</v>
      </c>
      <c r="K571" s="245">
        <f>IF(ISNA(VLOOKUP($A571,DSSV!$A$7:$R$65536,IN_DTK!K$5,0))=FALSE,IF(K$8&lt;&gt;0,VLOOKUP($A571,DSSV!$A$7:$R$65536,IN_DTK!K$5,0),""),"")</f>
        <v>0</v>
      </c>
      <c r="L571" s="245">
        <f>IF(ISNA(VLOOKUP($A571,DSSV!$A$7:$R$65536,IN_DTK!L$5,0))=FALSE,IF(L$8&lt;&gt;0,VLOOKUP($A571,DSSV!$A$7:$R$65536,IN_DTK!L$5,0),""),"")</f>
        <v>0</v>
      </c>
      <c r="M571" s="245">
        <f>IF(ISNA(VLOOKUP($A571,DSSV!$A$7:$R$65536,IN_DTK!M$5,0))=FALSE,IF(M$8&lt;&gt;0,VLOOKUP($A571,DSSV!$A$7:$R$65536,IN_DTK!M$5,0),""),"")</f>
        <v>0</v>
      </c>
      <c r="N571" s="245">
        <f>IF(ISNA(VLOOKUP($A571,DSSV!$A$7:$R$65536,IN_DTK!N$5,0))=FALSE,IF(N$8&lt;&gt;0,VLOOKUP($A571,DSSV!$A$7:$R$65536,IN_DTK!N$5,0),""),"")</f>
        <v>0</v>
      </c>
      <c r="O571" s="245">
        <f>IF(ISNA(VLOOKUP($A571,DSSV!$A$7:$R$65536,IN_DTK!O$5,0))=FALSE,IF(O$8&lt;&gt;0,VLOOKUP($A571,DSSV!$A$7:$R$65536,IN_DTK!O$5,0),""),"")</f>
        <v>0</v>
      </c>
      <c r="P571" s="245">
        <f>IF(ISNA(VLOOKUP($A571,DSSV!$A$7:$R$65536,IN_DTK!P$5,0))=FALSE,IF(P$8&lt;&gt;0,VLOOKUP($A571,DSSV!$A$7:$R$65536,IN_DTK!P$5,0),""),"")</f>
        <v>0</v>
      </c>
      <c r="Q571" s="246">
        <f>IF(ISNA(VLOOKUP($A571,DSSV!$A$7:$R$65536,IN_DTK!Q$5,0))=FALSE,VLOOKUP($A571,DSSV!$A$7:$R$65536,IN_DTK!Q$5,0),"")</f>
        <v>0</v>
      </c>
      <c r="R571" s="237" t="str">
        <f>IF(ISNA(VLOOKUP($A571,DSSV!$A$7:$R$65536,IN_DTK!R$5,0))=FALSE,VLOOKUP($A571,DSSV!$A$7:$R$65536,IN_DTK!R$5,0),"")</f>
        <v>Không</v>
      </c>
      <c r="S571" s="247" t="str">
        <f>IF(ISNA(VLOOKUP($A571,DSSV!$A$7:$R$65536,IN_DTK!S$5,0))=FALSE,VLOOKUP($A571,DSSV!$A$7:$R$65536,IN_DTK!S$5,0),"")</f>
        <v/>
      </c>
    </row>
    <row r="572" spans="1:19" s="213" customFormat="1" ht="20.25" customHeight="1">
      <c r="A572" s="211">
        <v>564</v>
      </c>
      <c r="B572" s="240">
        <f>--SUBTOTAL(2,C$6:C572)</f>
        <v>564</v>
      </c>
      <c r="C572" s="214">
        <f>IF(ISNA(VLOOKUP($A572,DSSV!$A$7:$R$65536,IN_DTK!C$5,0))=FALSE,VLOOKUP($A572,DSSV!$A$7:$R$65536,IN_DTK!C$5,0),"")</f>
        <v>0</v>
      </c>
      <c r="D572" s="243" t="str">
        <f>IF(ISNA(VLOOKUP($A572,DSSV!$A$7:$R$65536,IN_DTK!D$5,0))=FALSE,VLOOKUP($A572,DSSV!$A$7:$R$65536,IN_DTK!D$5,0),"")</f>
        <v/>
      </c>
      <c r="E572" s="244" t="str">
        <f>IF(ISNA(VLOOKUP($A572,DSSV!$A$7:$R$65536,IN_DTK!E$5,0))=FALSE,VLOOKUP($A572,DSSV!$A$7:$R$65536,IN_DTK!E$5,0),"")</f>
        <v/>
      </c>
      <c r="F572" s="249" t="str">
        <f>IF(ISNA(VLOOKUP($A572,DSSV!$A$7:$R$65536,IN_DTK!F$5,0))=FALSE,VLOOKUP($A572,DSSV!$A$7:$R$65536,IN_DTK!F$5,0),"")</f>
        <v/>
      </c>
      <c r="G572" s="249" t="str">
        <f>IF(ISNA(VLOOKUP($A572,DSSV!$A$7:$R$65536,IN_DTK!G$5,0))=FALSE,VLOOKUP($A572,DSSV!$A$7:$R$65536,IN_DTK!G$5,0),"")</f>
        <v/>
      </c>
      <c r="H572" s="245">
        <f>IF(ISNA(VLOOKUP($A572,DSSV!$A$7:$R$65536,IN_DTK!H$5,0))=FALSE,IF(H$8&lt;&gt;0,VLOOKUP($A572,DSSV!$A$7:$R$65536,IN_DTK!H$5,0),""),"")</f>
        <v>0</v>
      </c>
      <c r="I572" s="245">
        <f>IF(ISNA(VLOOKUP($A572,DSSV!$A$7:$R$65536,IN_DTK!I$5,0))=FALSE,IF(I$8&lt;&gt;0,VLOOKUP($A572,DSSV!$A$7:$R$65536,IN_DTK!I$5,0),""),"")</f>
        <v>0</v>
      </c>
      <c r="J572" s="245">
        <f>IF(ISNA(VLOOKUP($A572,DSSV!$A$7:$R$65536,IN_DTK!J$5,0))=FALSE,IF(J$8&lt;&gt;0,VLOOKUP($A572,DSSV!$A$7:$R$65536,IN_DTK!J$5,0),""),"")</f>
        <v>0</v>
      </c>
      <c r="K572" s="245">
        <f>IF(ISNA(VLOOKUP($A572,DSSV!$A$7:$R$65536,IN_DTK!K$5,0))=FALSE,IF(K$8&lt;&gt;0,VLOOKUP($A572,DSSV!$A$7:$R$65536,IN_DTK!K$5,0),""),"")</f>
        <v>0</v>
      </c>
      <c r="L572" s="245">
        <f>IF(ISNA(VLOOKUP($A572,DSSV!$A$7:$R$65536,IN_DTK!L$5,0))=FALSE,IF(L$8&lt;&gt;0,VLOOKUP($A572,DSSV!$A$7:$R$65536,IN_DTK!L$5,0),""),"")</f>
        <v>0</v>
      </c>
      <c r="M572" s="245">
        <f>IF(ISNA(VLOOKUP($A572,DSSV!$A$7:$R$65536,IN_DTK!M$5,0))=FALSE,IF(M$8&lt;&gt;0,VLOOKUP($A572,DSSV!$A$7:$R$65536,IN_DTK!M$5,0),""),"")</f>
        <v>0</v>
      </c>
      <c r="N572" s="245">
        <f>IF(ISNA(VLOOKUP($A572,DSSV!$A$7:$R$65536,IN_DTK!N$5,0))=FALSE,IF(N$8&lt;&gt;0,VLOOKUP($A572,DSSV!$A$7:$R$65536,IN_DTK!N$5,0),""),"")</f>
        <v>0</v>
      </c>
      <c r="O572" s="245">
        <f>IF(ISNA(VLOOKUP($A572,DSSV!$A$7:$R$65536,IN_DTK!O$5,0))=FALSE,IF(O$8&lt;&gt;0,VLOOKUP($A572,DSSV!$A$7:$R$65536,IN_DTK!O$5,0),""),"")</f>
        <v>0</v>
      </c>
      <c r="P572" s="245">
        <f>IF(ISNA(VLOOKUP($A572,DSSV!$A$7:$R$65536,IN_DTK!P$5,0))=FALSE,IF(P$8&lt;&gt;0,VLOOKUP($A572,DSSV!$A$7:$R$65536,IN_DTK!P$5,0),""),"")</f>
        <v>0</v>
      </c>
      <c r="Q572" s="246">
        <f>IF(ISNA(VLOOKUP($A572,DSSV!$A$7:$R$65536,IN_DTK!Q$5,0))=FALSE,VLOOKUP($A572,DSSV!$A$7:$R$65536,IN_DTK!Q$5,0),"")</f>
        <v>0</v>
      </c>
      <c r="R572" s="237" t="str">
        <f>IF(ISNA(VLOOKUP($A572,DSSV!$A$7:$R$65536,IN_DTK!R$5,0))=FALSE,VLOOKUP($A572,DSSV!$A$7:$R$65536,IN_DTK!R$5,0),"")</f>
        <v>Không</v>
      </c>
      <c r="S572" s="247" t="str">
        <f>IF(ISNA(VLOOKUP($A572,DSSV!$A$7:$R$65536,IN_DTK!S$5,0))=FALSE,VLOOKUP($A572,DSSV!$A$7:$R$65536,IN_DTK!S$5,0),"")</f>
        <v/>
      </c>
    </row>
    <row r="573" spans="1:19" s="213" customFormat="1" ht="20.25" customHeight="1">
      <c r="A573" s="211">
        <v>565</v>
      </c>
      <c r="B573" s="240">
        <f>--SUBTOTAL(2,C$6:C573)</f>
        <v>565</v>
      </c>
      <c r="C573" s="214">
        <f>IF(ISNA(VLOOKUP($A573,DSSV!$A$7:$R$65536,IN_DTK!C$5,0))=FALSE,VLOOKUP($A573,DSSV!$A$7:$R$65536,IN_DTK!C$5,0),"")</f>
        <v>0</v>
      </c>
      <c r="D573" s="243" t="str">
        <f>IF(ISNA(VLOOKUP($A573,DSSV!$A$7:$R$65536,IN_DTK!D$5,0))=FALSE,VLOOKUP($A573,DSSV!$A$7:$R$65536,IN_DTK!D$5,0),"")</f>
        <v/>
      </c>
      <c r="E573" s="244" t="str">
        <f>IF(ISNA(VLOOKUP($A573,DSSV!$A$7:$R$65536,IN_DTK!E$5,0))=FALSE,VLOOKUP($A573,DSSV!$A$7:$R$65536,IN_DTK!E$5,0),"")</f>
        <v/>
      </c>
      <c r="F573" s="249" t="str">
        <f>IF(ISNA(VLOOKUP($A573,DSSV!$A$7:$R$65536,IN_DTK!F$5,0))=FALSE,VLOOKUP($A573,DSSV!$A$7:$R$65536,IN_DTK!F$5,0),"")</f>
        <v/>
      </c>
      <c r="G573" s="249" t="str">
        <f>IF(ISNA(VLOOKUP($A573,DSSV!$A$7:$R$65536,IN_DTK!G$5,0))=FALSE,VLOOKUP($A573,DSSV!$A$7:$R$65536,IN_DTK!G$5,0),"")</f>
        <v/>
      </c>
      <c r="H573" s="245">
        <f>IF(ISNA(VLOOKUP($A573,DSSV!$A$7:$R$65536,IN_DTK!H$5,0))=FALSE,IF(H$8&lt;&gt;0,VLOOKUP($A573,DSSV!$A$7:$R$65536,IN_DTK!H$5,0),""),"")</f>
        <v>0</v>
      </c>
      <c r="I573" s="245">
        <f>IF(ISNA(VLOOKUP($A573,DSSV!$A$7:$R$65536,IN_DTK!I$5,0))=FALSE,IF(I$8&lt;&gt;0,VLOOKUP($A573,DSSV!$A$7:$R$65536,IN_DTK!I$5,0),""),"")</f>
        <v>0</v>
      </c>
      <c r="J573" s="245">
        <f>IF(ISNA(VLOOKUP($A573,DSSV!$A$7:$R$65536,IN_DTK!J$5,0))=FALSE,IF(J$8&lt;&gt;0,VLOOKUP($A573,DSSV!$A$7:$R$65536,IN_DTK!J$5,0),""),"")</f>
        <v>0</v>
      </c>
      <c r="K573" s="245">
        <f>IF(ISNA(VLOOKUP($A573,DSSV!$A$7:$R$65536,IN_DTK!K$5,0))=FALSE,IF(K$8&lt;&gt;0,VLOOKUP($A573,DSSV!$A$7:$R$65536,IN_DTK!K$5,0),""),"")</f>
        <v>0</v>
      </c>
      <c r="L573" s="245">
        <f>IF(ISNA(VLOOKUP($A573,DSSV!$A$7:$R$65536,IN_DTK!L$5,0))=FALSE,IF(L$8&lt;&gt;0,VLOOKUP($A573,DSSV!$A$7:$R$65536,IN_DTK!L$5,0),""),"")</f>
        <v>0</v>
      </c>
      <c r="M573" s="245">
        <f>IF(ISNA(VLOOKUP($A573,DSSV!$A$7:$R$65536,IN_DTK!M$5,0))=FALSE,IF(M$8&lt;&gt;0,VLOOKUP($A573,DSSV!$A$7:$R$65536,IN_DTK!M$5,0),""),"")</f>
        <v>0</v>
      </c>
      <c r="N573" s="245">
        <f>IF(ISNA(VLOOKUP($A573,DSSV!$A$7:$R$65536,IN_DTK!N$5,0))=FALSE,IF(N$8&lt;&gt;0,VLOOKUP($A573,DSSV!$A$7:$R$65536,IN_DTK!N$5,0),""),"")</f>
        <v>0</v>
      </c>
      <c r="O573" s="245">
        <f>IF(ISNA(VLOOKUP($A573,DSSV!$A$7:$R$65536,IN_DTK!O$5,0))=FALSE,IF(O$8&lt;&gt;0,VLOOKUP($A573,DSSV!$A$7:$R$65536,IN_DTK!O$5,0),""),"")</f>
        <v>0</v>
      </c>
      <c r="P573" s="245">
        <f>IF(ISNA(VLOOKUP($A573,DSSV!$A$7:$R$65536,IN_DTK!P$5,0))=FALSE,IF(P$8&lt;&gt;0,VLOOKUP($A573,DSSV!$A$7:$R$65536,IN_DTK!P$5,0),""),"")</f>
        <v>0</v>
      </c>
      <c r="Q573" s="246">
        <f>IF(ISNA(VLOOKUP($A573,DSSV!$A$7:$R$65536,IN_DTK!Q$5,0))=FALSE,VLOOKUP($A573,DSSV!$A$7:$R$65536,IN_DTK!Q$5,0),"")</f>
        <v>0</v>
      </c>
      <c r="R573" s="237" t="str">
        <f>IF(ISNA(VLOOKUP($A573,DSSV!$A$7:$R$65536,IN_DTK!R$5,0))=FALSE,VLOOKUP($A573,DSSV!$A$7:$R$65536,IN_DTK!R$5,0),"")</f>
        <v>Không</v>
      </c>
      <c r="S573" s="247" t="str">
        <f>IF(ISNA(VLOOKUP($A573,DSSV!$A$7:$R$65536,IN_DTK!S$5,0))=FALSE,VLOOKUP($A573,DSSV!$A$7:$R$65536,IN_DTK!S$5,0),"")</f>
        <v/>
      </c>
    </row>
    <row r="574" spans="1:19" s="213" customFormat="1" ht="20.25" customHeight="1">
      <c r="A574" s="211">
        <v>566</v>
      </c>
      <c r="B574" s="240">
        <f>--SUBTOTAL(2,C$6:C574)</f>
        <v>566</v>
      </c>
      <c r="C574" s="214">
        <f>IF(ISNA(VLOOKUP($A574,DSSV!$A$7:$R$65536,IN_DTK!C$5,0))=FALSE,VLOOKUP($A574,DSSV!$A$7:$R$65536,IN_DTK!C$5,0),"")</f>
        <v>0</v>
      </c>
      <c r="D574" s="243" t="str">
        <f>IF(ISNA(VLOOKUP($A574,DSSV!$A$7:$R$65536,IN_DTK!D$5,0))=FALSE,VLOOKUP($A574,DSSV!$A$7:$R$65536,IN_DTK!D$5,0),"")</f>
        <v/>
      </c>
      <c r="E574" s="244" t="str">
        <f>IF(ISNA(VLOOKUP($A574,DSSV!$A$7:$R$65536,IN_DTK!E$5,0))=FALSE,VLOOKUP($A574,DSSV!$A$7:$R$65536,IN_DTK!E$5,0),"")</f>
        <v/>
      </c>
      <c r="F574" s="249" t="str">
        <f>IF(ISNA(VLOOKUP($A574,DSSV!$A$7:$R$65536,IN_DTK!F$5,0))=FALSE,VLOOKUP($A574,DSSV!$A$7:$R$65536,IN_DTK!F$5,0),"")</f>
        <v/>
      </c>
      <c r="G574" s="249" t="str">
        <f>IF(ISNA(VLOOKUP($A574,DSSV!$A$7:$R$65536,IN_DTK!G$5,0))=FALSE,VLOOKUP($A574,DSSV!$A$7:$R$65536,IN_DTK!G$5,0),"")</f>
        <v/>
      </c>
      <c r="H574" s="245">
        <f>IF(ISNA(VLOOKUP($A574,DSSV!$A$7:$R$65536,IN_DTK!H$5,0))=FALSE,IF(H$8&lt;&gt;0,VLOOKUP($A574,DSSV!$A$7:$R$65536,IN_DTK!H$5,0),""),"")</f>
        <v>0</v>
      </c>
      <c r="I574" s="245">
        <f>IF(ISNA(VLOOKUP($A574,DSSV!$A$7:$R$65536,IN_DTK!I$5,0))=FALSE,IF(I$8&lt;&gt;0,VLOOKUP($A574,DSSV!$A$7:$R$65536,IN_DTK!I$5,0),""),"")</f>
        <v>0</v>
      </c>
      <c r="J574" s="245">
        <f>IF(ISNA(VLOOKUP($A574,DSSV!$A$7:$R$65536,IN_DTK!J$5,0))=FALSE,IF(J$8&lt;&gt;0,VLOOKUP($A574,DSSV!$A$7:$R$65536,IN_DTK!J$5,0),""),"")</f>
        <v>0</v>
      </c>
      <c r="K574" s="245">
        <f>IF(ISNA(VLOOKUP($A574,DSSV!$A$7:$R$65536,IN_DTK!K$5,0))=FALSE,IF(K$8&lt;&gt;0,VLOOKUP($A574,DSSV!$A$7:$R$65536,IN_DTK!K$5,0),""),"")</f>
        <v>0</v>
      </c>
      <c r="L574" s="245">
        <f>IF(ISNA(VLOOKUP($A574,DSSV!$A$7:$R$65536,IN_DTK!L$5,0))=FALSE,IF(L$8&lt;&gt;0,VLOOKUP($A574,DSSV!$A$7:$R$65536,IN_DTK!L$5,0),""),"")</f>
        <v>0</v>
      </c>
      <c r="M574" s="245">
        <f>IF(ISNA(VLOOKUP($A574,DSSV!$A$7:$R$65536,IN_DTK!M$5,0))=FALSE,IF(M$8&lt;&gt;0,VLOOKUP($A574,DSSV!$A$7:$R$65536,IN_DTK!M$5,0),""),"")</f>
        <v>0</v>
      </c>
      <c r="N574" s="245">
        <f>IF(ISNA(VLOOKUP($A574,DSSV!$A$7:$R$65536,IN_DTK!N$5,0))=FALSE,IF(N$8&lt;&gt;0,VLOOKUP($A574,DSSV!$A$7:$R$65536,IN_DTK!N$5,0),""),"")</f>
        <v>0</v>
      </c>
      <c r="O574" s="245">
        <f>IF(ISNA(VLOOKUP($A574,DSSV!$A$7:$R$65536,IN_DTK!O$5,0))=FALSE,IF(O$8&lt;&gt;0,VLOOKUP($A574,DSSV!$A$7:$R$65536,IN_DTK!O$5,0),""),"")</f>
        <v>0</v>
      </c>
      <c r="P574" s="245">
        <f>IF(ISNA(VLOOKUP($A574,DSSV!$A$7:$R$65536,IN_DTK!P$5,0))=FALSE,IF(P$8&lt;&gt;0,VLOOKUP($A574,DSSV!$A$7:$R$65536,IN_DTK!P$5,0),""),"")</f>
        <v>0</v>
      </c>
      <c r="Q574" s="246">
        <f>IF(ISNA(VLOOKUP($A574,DSSV!$A$7:$R$65536,IN_DTK!Q$5,0))=FALSE,VLOOKUP($A574,DSSV!$A$7:$R$65536,IN_DTK!Q$5,0),"")</f>
        <v>0</v>
      </c>
      <c r="R574" s="237" t="str">
        <f>IF(ISNA(VLOOKUP($A574,DSSV!$A$7:$R$65536,IN_DTK!R$5,0))=FALSE,VLOOKUP($A574,DSSV!$A$7:$R$65536,IN_DTK!R$5,0),"")</f>
        <v>Không</v>
      </c>
      <c r="S574" s="247" t="str">
        <f>IF(ISNA(VLOOKUP($A574,DSSV!$A$7:$R$65536,IN_DTK!S$5,0))=FALSE,VLOOKUP($A574,DSSV!$A$7:$R$65536,IN_DTK!S$5,0),"")</f>
        <v/>
      </c>
    </row>
    <row r="575" spans="1:19" s="213" customFormat="1" ht="20.25" customHeight="1">
      <c r="A575" s="211">
        <v>567</v>
      </c>
      <c r="B575" s="240">
        <f>--SUBTOTAL(2,C$6:C575)</f>
        <v>567</v>
      </c>
      <c r="C575" s="214">
        <f>IF(ISNA(VLOOKUP($A575,DSSV!$A$7:$R$65536,IN_DTK!C$5,0))=FALSE,VLOOKUP($A575,DSSV!$A$7:$R$65536,IN_DTK!C$5,0),"")</f>
        <v>0</v>
      </c>
      <c r="D575" s="243" t="str">
        <f>IF(ISNA(VLOOKUP($A575,DSSV!$A$7:$R$65536,IN_DTK!D$5,0))=FALSE,VLOOKUP($A575,DSSV!$A$7:$R$65536,IN_DTK!D$5,0),"")</f>
        <v/>
      </c>
      <c r="E575" s="244" t="str">
        <f>IF(ISNA(VLOOKUP($A575,DSSV!$A$7:$R$65536,IN_DTK!E$5,0))=FALSE,VLOOKUP($A575,DSSV!$A$7:$R$65536,IN_DTK!E$5,0),"")</f>
        <v/>
      </c>
      <c r="F575" s="249" t="str">
        <f>IF(ISNA(VLOOKUP($A575,DSSV!$A$7:$R$65536,IN_DTK!F$5,0))=FALSE,VLOOKUP($A575,DSSV!$A$7:$R$65536,IN_DTK!F$5,0),"")</f>
        <v/>
      </c>
      <c r="G575" s="249" t="str">
        <f>IF(ISNA(VLOOKUP($A575,DSSV!$A$7:$R$65536,IN_DTK!G$5,0))=FALSE,VLOOKUP($A575,DSSV!$A$7:$R$65536,IN_DTK!G$5,0),"")</f>
        <v/>
      </c>
      <c r="H575" s="245">
        <f>IF(ISNA(VLOOKUP($A575,DSSV!$A$7:$R$65536,IN_DTK!H$5,0))=FALSE,IF(H$8&lt;&gt;0,VLOOKUP($A575,DSSV!$A$7:$R$65536,IN_DTK!H$5,0),""),"")</f>
        <v>0</v>
      </c>
      <c r="I575" s="245">
        <f>IF(ISNA(VLOOKUP($A575,DSSV!$A$7:$R$65536,IN_DTK!I$5,0))=FALSE,IF(I$8&lt;&gt;0,VLOOKUP($A575,DSSV!$A$7:$R$65536,IN_DTK!I$5,0),""),"")</f>
        <v>0</v>
      </c>
      <c r="J575" s="245">
        <f>IF(ISNA(VLOOKUP($A575,DSSV!$A$7:$R$65536,IN_DTK!J$5,0))=FALSE,IF(J$8&lt;&gt;0,VLOOKUP($A575,DSSV!$A$7:$R$65536,IN_DTK!J$5,0),""),"")</f>
        <v>0</v>
      </c>
      <c r="K575" s="245">
        <f>IF(ISNA(VLOOKUP($A575,DSSV!$A$7:$R$65536,IN_DTK!K$5,0))=FALSE,IF(K$8&lt;&gt;0,VLOOKUP($A575,DSSV!$A$7:$R$65536,IN_DTK!K$5,0),""),"")</f>
        <v>0</v>
      </c>
      <c r="L575" s="245">
        <f>IF(ISNA(VLOOKUP($A575,DSSV!$A$7:$R$65536,IN_DTK!L$5,0))=FALSE,IF(L$8&lt;&gt;0,VLOOKUP($A575,DSSV!$A$7:$R$65536,IN_DTK!L$5,0),""),"")</f>
        <v>0</v>
      </c>
      <c r="M575" s="245">
        <f>IF(ISNA(VLOOKUP($A575,DSSV!$A$7:$R$65536,IN_DTK!M$5,0))=FALSE,IF(M$8&lt;&gt;0,VLOOKUP($A575,DSSV!$A$7:$R$65536,IN_DTK!M$5,0),""),"")</f>
        <v>0</v>
      </c>
      <c r="N575" s="245">
        <f>IF(ISNA(VLOOKUP($A575,DSSV!$A$7:$R$65536,IN_DTK!N$5,0))=FALSE,IF(N$8&lt;&gt;0,VLOOKUP($A575,DSSV!$A$7:$R$65536,IN_DTK!N$5,0),""),"")</f>
        <v>0</v>
      </c>
      <c r="O575" s="245">
        <f>IF(ISNA(VLOOKUP($A575,DSSV!$A$7:$R$65536,IN_DTK!O$5,0))=FALSE,IF(O$8&lt;&gt;0,VLOOKUP($A575,DSSV!$A$7:$R$65536,IN_DTK!O$5,0),""),"")</f>
        <v>0</v>
      </c>
      <c r="P575" s="245">
        <f>IF(ISNA(VLOOKUP($A575,DSSV!$A$7:$R$65536,IN_DTK!P$5,0))=FALSE,IF(P$8&lt;&gt;0,VLOOKUP($A575,DSSV!$A$7:$R$65536,IN_DTK!P$5,0),""),"")</f>
        <v>0</v>
      </c>
      <c r="Q575" s="246">
        <f>IF(ISNA(VLOOKUP($A575,DSSV!$A$7:$R$65536,IN_DTK!Q$5,0))=FALSE,VLOOKUP($A575,DSSV!$A$7:$R$65536,IN_DTK!Q$5,0),"")</f>
        <v>0</v>
      </c>
      <c r="R575" s="237" t="str">
        <f>IF(ISNA(VLOOKUP($A575,DSSV!$A$7:$R$65536,IN_DTK!R$5,0))=FALSE,VLOOKUP($A575,DSSV!$A$7:$R$65536,IN_DTK!R$5,0),"")</f>
        <v>Không</v>
      </c>
      <c r="S575" s="247" t="str">
        <f>IF(ISNA(VLOOKUP($A575,DSSV!$A$7:$R$65536,IN_DTK!S$5,0))=FALSE,VLOOKUP($A575,DSSV!$A$7:$R$65536,IN_DTK!S$5,0),"")</f>
        <v/>
      </c>
    </row>
    <row r="576" spans="1:19" s="213" customFormat="1" ht="20.25" customHeight="1">
      <c r="A576" s="211">
        <v>568</v>
      </c>
      <c r="B576" s="240">
        <f>--SUBTOTAL(2,C$6:C576)</f>
        <v>568</v>
      </c>
      <c r="C576" s="214">
        <f>IF(ISNA(VLOOKUP($A576,DSSV!$A$7:$R$65536,IN_DTK!C$5,0))=FALSE,VLOOKUP($A576,DSSV!$A$7:$R$65536,IN_DTK!C$5,0),"")</f>
        <v>0</v>
      </c>
      <c r="D576" s="243" t="str">
        <f>IF(ISNA(VLOOKUP($A576,DSSV!$A$7:$R$65536,IN_DTK!D$5,0))=FALSE,VLOOKUP($A576,DSSV!$A$7:$R$65536,IN_DTK!D$5,0),"")</f>
        <v/>
      </c>
      <c r="E576" s="244" t="str">
        <f>IF(ISNA(VLOOKUP($A576,DSSV!$A$7:$R$65536,IN_DTK!E$5,0))=FALSE,VLOOKUP($A576,DSSV!$A$7:$R$65536,IN_DTK!E$5,0),"")</f>
        <v/>
      </c>
      <c r="F576" s="249" t="str">
        <f>IF(ISNA(VLOOKUP($A576,DSSV!$A$7:$R$65536,IN_DTK!F$5,0))=FALSE,VLOOKUP($A576,DSSV!$A$7:$R$65536,IN_DTK!F$5,0),"")</f>
        <v/>
      </c>
      <c r="G576" s="249" t="str">
        <f>IF(ISNA(VLOOKUP($A576,DSSV!$A$7:$R$65536,IN_DTK!G$5,0))=FALSE,VLOOKUP($A576,DSSV!$A$7:$R$65536,IN_DTK!G$5,0),"")</f>
        <v/>
      </c>
      <c r="H576" s="245">
        <f>IF(ISNA(VLOOKUP($A576,DSSV!$A$7:$R$65536,IN_DTK!H$5,0))=FALSE,IF(H$8&lt;&gt;0,VLOOKUP($A576,DSSV!$A$7:$R$65536,IN_DTK!H$5,0),""),"")</f>
        <v>0</v>
      </c>
      <c r="I576" s="245">
        <f>IF(ISNA(VLOOKUP($A576,DSSV!$A$7:$R$65536,IN_DTK!I$5,0))=FALSE,IF(I$8&lt;&gt;0,VLOOKUP($A576,DSSV!$A$7:$R$65536,IN_DTK!I$5,0),""),"")</f>
        <v>0</v>
      </c>
      <c r="J576" s="245">
        <f>IF(ISNA(VLOOKUP($A576,DSSV!$A$7:$R$65536,IN_DTK!J$5,0))=FALSE,IF(J$8&lt;&gt;0,VLOOKUP($A576,DSSV!$A$7:$R$65536,IN_DTK!J$5,0),""),"")</f>
        <v>0</v>
      </c>
      <c r="K576" s="245">
        <f>IF(ISNA(VLOOKUP($A576,DSSV!$A$7:$R$65536,IN_DTK!K$5,0))=FALSE,IF(K$8&lt;&gt;0,VLOOKUP($A576,DSSV!$A$7:$R$65536,IN_DTK!K$5,0),""),"")</f>
        <v>0</v>
      </c>
      <c r="L576" s="245">
        <f>IF(ISNA(VLOOKUP($A576,DSSV!$A$7:$R$65536,IN_DTK!L$5,0))=FALSE,IF(L$8&lt;&gt;0,VLOOKUP($A576,DSSV!$A$7:$R$65536,IN_DTK!L$5,0),""),"")</f>
        <v>0</v>
      </c>
      <c r="M576" s="245">
        <f>IF(ISNA(VLOOKUP($A576,DSSV!$A$7:$R$65536,IN_DTK!M$5,0))=FALSE,IF(M$8&lt;&gt;0,VLOOKUP($A576,DSSV!$A$7:$R$65536,IN_DTK!M$5,0),""),"")</f>
        <v>0</v>
      </c>
      <c r="N576" s="245">
        <f>IF(ISNA(VLOOKUP($A576,DSSV!$A$7:$R$65536,IN_DTK!N$5,0))=FALSE,IF(N$8&lt;&gt;0,VLOOKUP($A576,DSSV!$A$7:$R$65536,IN_DTK!N$5,0),""),"")</f>
        <v>0</v>
      </c>
      <c r="O576" s="245">
        <f>IF(ISNA(VLOOKUP($A576,DSSV!$A$7:$R$65536,IN_DTK!O$5,0))=FALSE,IF(O$8&lt;&gt;0,VLOOKUP($A576,DSSV!$A$7:$R$65536,IN_DTK!O$5,0),""),"")</f>
        <v>0</v>
      </c>
      <c r="P576" s="245">
        <f>IF(ISNA(VLOOKUP($A576,DSSV!$A$7:$R$65536,IN_DTK!P$5,0))=FALSE,IF(P$8&lt;&gt;0,VLOOKUP($A576,DSSV!$A$7:$R$65536,IN_DTK!P$5,0),""),"")</f>
        <v>0</v>
      </c>
      <c r="Q576" s="246">
        <f>IF(ISNA(VLOOKUP($A576,DSSV!$A$7:$R$65536,IN_DTK!Q$5,0))=FALSE,VLOOKUP($A576,DSSV!$A$7:$R$65536,IN_DTK!Q$5,0),"")</f>
        <v>0</v>
      </c>
      <c r="R576" s="237" t="str">
        <f>IF(ISNA(VLOOKUP($A576,DSSV!$A$7:$R$65536,IN_DTK!R$5,0))=FALSE,VLOOKUP($A576,DSSV!$A$7:$R$65536,IN_DTK!R$5,0),"")</f>
        <v>Không</v>
      </c>
      <c r="S576" s="247" t="str">
        <f>IF(ISNA(VLOOKUP($A576,DSSV!$A$7:$R$65536,IN_DTK!S$5,0))=FALSE,VLOOKUP($A576,DSSV!$A$7:$R$65536,IN_DTK!S$5,0),"")</f>
        <v/>
      </c>
    </row>
    <row r="577" spans="1:19" s="213" customFormat="1" ht="20.25" customHeight="1">
      <c r="A577" s="211">
        <v>569</v>
      </c>
      <c r="B577" s="240">
        <f>--SUBTOTAL(2,C$6:C577)</f>
        <v>569</v>
      </c>
      <c r="C577" s="214">
        <f>IF(ISNA(VLOOKUP($A577,DSSV!$A$7:$R$65536,IN_DTK!C$5,0))=FALSE,VLOOKUP($A577,DSSV!$A$7:$R$65536,IN_DTK!C$5,0),"")</f>
        <v>0</v>
      </c>
      <c r="D577" s="243" t="str">
        <f>IF(ISNA(VLOOKUP($A577,DSSV!$A$7:$R$65536,IN_DTK!D$5,0))=FALSE,VLOOKUP($A577,DSSV!$A$7:$R$65536,IN_DTK!D$5,0),"")</f>
        <v/>
      </c>
      <c r="E577" s="244" t="str">
        <f>IF(ISNA(VLOOKUP($A577,DSSV!$A$7:$R$65536,IN_DTK!E$5,0))=FALSE,VLOOKUP($A577,DSSV!$A$7:$R$65536,IN_DTK!E$5,0),"")</f>
        <v/>
      </c>
      <c r="F577" s="249" t="str">
        <f>IF(ISNA(VLOOKUP($A577,DSSV!$A$7:$R$65536,IN_DTK!F$5,0))=FALSE,VLOOKUP($A577,DSSV!$A$7:$R$65536,IN_DTK!F$5,0),"")</f>
        <v/>
      </c>
      <c r="G577" s="249" t="str">
        <f>IF(ISNA(VLOOKUP($A577,DSSV!$A$7:$R$65536,IN_DTK!G$5,0))=FALSE,VLOOKUP($A577,DSSV!$A$7:$R$65536,IN_DTK!G$5,0),"")</f>
        <v/>
      </c>
      <c r="H577" s="245">
        <f>IF(ISNA(VLOOKUP($A577,DSSV!$A$7:$R$65536,IN_DTK!H$5,0))=FALSE,IF(H$8&lt;&gt;0,VLOOKUP($A577,DSSV!$A$7:$R$65536,IN_DTK!H$5,0),""),"")</f>
        <v>0</v>
      </c>
      <c r="I577" s="245">
        <f>IF(ISNA(VLOOKUP($A577,DSSV!$A$7:$R$65536,IN_DTK!I$5,0))=FALSE,IF(I$8&lt;&gt;0,VLOOKUP($A577,DSSV!$A$7:$R$65536,IN_DTK!I$5,0),""),"")</f>
        <v>0</v>
      </c>
      <c r="J577" s="245">
        <f>IF(ISNA(VLOOKUP($A577,DSSV!$A$7:$R$65536,IN_DTK!J$5,0))=FALSE,IF(J$8&lt;&gt;0,VLOOKUP($A577,DSSV!$A$7:$R$65536,IN_DTK!J$5,0),""),"")</f>
        <v>0</v>
      </c>
      <c r="K577" s="245">
        <f>IF(ISNA(VLOOKUP($A577,DSSV!$A$7:$R$65536,IN_DTK!K$5,0))=FALSE,IF(K$8&lt;&gt;0,VLOOKUP($A577,DSSV!$A$7:$R$65536,IN_DTK!K$5,0),""),"")</f>
        <v>0</v>
      </c>
      <c r="L577" s="245">
        <f>IF(ISNA(VLOOKUP($A577,DSSV!$A$7:$R$65536,IN_DTK!L$5,0))=FALSE,IF(L$8&lt;&gt;0,VLOOKUP($A577,DSSV!$A$7:$R$65536,IN_DTK!L$5,0),""),"")</f>
        <v>0</v>
      </c>
      <c r="M577" s="245">
        <f>IF(ISNA(VLOOKUP($A577,DSSV!$A$7:$R$65536,IN_DTK!M$5,0))=FALSE,IF(M$8&lt;&gt;0,VLOOKUP($A577,DSSV!$A$7:$R$65536,IN_DTK!M$5,0),""),"")</f>
        <v>0</v>
      </c>
      <c r="N577" s="245">
        <f>IF(ISNA(VLOOKUP($A577,DSSV!$A$7:$R$65536,IN_DTK!N$5,0))=FALSE,IF(N$8&lt;&gt;0,VLOOKUP($A577,DSSV!$A$7:$R$65536,IN_DTK!N$5,0),""),"")</f>
        <v>0</v>
      </c>
      <c r="O577" s="245">
        <f>IF(ISNA(VLOOKUP($A577,DSSV!$A$7:$R$65536,IN_DTK!O$5,0))=FALSE,IF(O$8&lt;&gt;0,VLOOKUP($A577,DSSV!$A$7:$R$65536,IN_DTK!O$5,0),""),"")</f>
        <v>0</v>
      </c>
      <c r="P577" s="245">
        <f>IF(ISNA(VLOOKUP($A577,DSSV!$A$7:$R$65536,IN_DTK!P$5,0))=FALSE,IF(P$8&lt;&gt;0,VLOOKUP($A577,DSSV!$A$7:$R$65536,IN_DTK!P$5,0),""),"")</f>
        <v>0</v>
      </c>
      <c r="Q577" s="246">
        <f>IF(ISNA(VLOOKUP($A577,DSSV!$A$7:$R$65536,IN_DTK!Q$5,0))=FALSE,VLOOKUP($A577,DSSV!$A$7:$R$65536,IN_DTK!Q$5,0),"")</f>
        <v>0</v>
      </c>
      <c r="R577" s="237" t="str">
        <f>IF(ISNA(VLOOKUP($A577,DSSV!$A$7:$R$65536,IN_DTK!R$5,0))=FALSE,VLOOKUP($A577,DSSV!$A$7:$R$65536,IN_DTK!R$5,0),"")</f>
        <v>Không</v>
      </c>
      <c r="S577" s="247" t="str">
        <f>IF(ISNA(VLOOKUP($A577,DSSV!$A$7:$R$65536,IN_DTK!S$5,0))=FALSE,VLOOKUP($A577,DSSV!$A$7:$R$65536,IN_DTK!S$5,0),"")</f>
        <v/>
      </c>
    </row>
    <row r="578" spans="1:19" s="213" customFormat="1" ht="20.25" customHeight="1">
      <c r="A578" s="211">
        <v>570</v>
      </c>
      <c r="B578" s="240">
        <f>--SUBTOTAL(2,C$6:C578)</f>
        <v>570</v>
      </c>
      <c r="C578" s="214">
        <f>IF(ISNA(VLOOKUP($A578,DSSV!$A$7:$R$65536,IN_DTK!C$5,0))=FALSE,VLOOKUP($A578,DSSV!$A$7:$R$65536,IN_DTK!C$5,0),"")</f>
        <v>0</v>
      </c>
      <c r="D578" s="243" t="str">
        <f>IF(ISNA(VLOOKUP($A578,DSSV!$A$7:$R$65536,IN_DTK!D$5,0))=FALSE,VLOOKUP($A578,DSSV!$A$7:$R$65536,IN_DTK!D$5,0),"")</f>
        <v/>
      </c>
      <c r="E578" s="244" t="str">
        <f>IF(ISNA(VLOOKUP($A578,DSSV!$A$7:$R$65536,IN_DTK!E$5,0))=FALSE,VLOOKUP($A578,DSSV!$A$7:$R$65536,IN_DTK!E$5,0),"")</f>
        <v/>
      </c>
      <c r="F578" s="249" t="str">
        <f>IF(ISNA(VLOOKUP($A578,DSSV!$A$7:$R$65536,IN_DTK!F$5,0))=FALSE,VLOOKUP($A578,DSSV!$A$7:$R$65536,IN_DTK!F$5,0),"")</f>
        <v/>
      </c>
      <c r="G578" s="249" t="str">
        <f>IF(ISNA(VLOOKUP($A578,DSSV!$A$7:$R$65536,IN_DTK!G$5,0))=FALSE,VLOOKUP($A578,DSSV!$A$7:$R$65536,IN_DTK!G$5,0),"")</f>
        <v/>
      </c>
      <c r="H578" s="245">
        <f>IF(ISNA(VLOOKUP($A578,DSSV!$A$7:$R$65536,IN_DTK!H$5,0))=FALSE,IF(H$8&lt;&gt;0,VLOOKUP($A578,DSSV!$A$7:$R$65536,IN_DTK!H$5,0),""),"")</f>
        <v>0</v>
      </c>
      <c r="I578" s="245">
        <f>IF(ISNA(VLOOKUP($A578,DSSV!$A$7:$R$65536,IN_DTK!I$5,0))=FALSE,IF(I$8&lt;&gt;0,VLOOKUP($A578,DSSV!$A$7:$R$65536,IN_DTK!I$5,0),""),"")</f>
        <v>0</v>
      </c>
      <c r="J578" s="245">
        <f>IF(ISNA(VLOOKUP($A578,DSSV!$A$7:$R$65536,IN_DTK!J$5,0))=FALSE,IF(J$8&lt;&gt;0,VLOOKUP($A578,DSSV!$A$7:$R$65536,IN_DTK!J$5,0),""),"")</f>
        <v>0</v>
      </c>
      <c r="K578" s="245">
        <f>IF(ISNA(VLOOKUP($A578,DSSV!$A$7:$R$65536,IN_DTK!K$5,0))=FALSE,IF(K$8&lt;&gt;0,VLOOKUP($A578,DSSV!$A$7:$R$65536,IN_DTK!K$5,0),""),"")</f>
        <v>0</v>
      </c>
      <c r="L578" s="245">
        <f>IF(ISNA(VLOOKUP($A578,DSSV!$A$7:$R$65536,IN_DTK!L$5,0))=FALSE,IF(L$8&lt;&gt;0,VLOOKUP($A578,DSSV!$A$7:$R$65536,IN_DTK!L$5,0),""),"")</f>
        <v>0</v>
      </c>
      <c r="M578" s="245">
        <f>IF(ISNA(VLOOKUP($A578,DSSV!$A$7:$R$65536,IN_DTK!M$5,0))=FALSE,IF(M$8&lt;&gt;0,VLOOKUP($A578,DSSV!$A$7:$R$65536,IN_DTK!M$5,0),""),"")</f>
        <v>0</v>
      </c>
      <c r="N578" s="245">
        <f>IF(ISNA(VLOOKUP($A578,DSSV!$A$7:$R$65536,IN_DTK!N$5,0))=FALSE,IF(N$8&lt;&gt;0,VLOOKUP($A578,DSSV!$A$7:$R$65536,IN_DTK!N$5,0),""),"")</f>
        <v>0</v>
      </c>
      <c r="O578" s="245">
        <f>IF(ISNA(VLOOKUP($A578,DSSV!$A$7:$R$65536,IN_DTK!O$5,0))=FALSE,IF(O$8&lt;&gt;0,VLOOKUP($A578,DSSV!$A$7:$R$65536,IN_DTK!O$5,0),""),"")</f>
        <v>0</v>
      </c>
      <c r="P578" s="245">
        <f>IF(ISNA(VLOOKUP($A578,DSSV!$A$7:$R$65536,IN_DTK!P$5,0))=FALSE,IF(P$8&lt;&gt;0,VLOOKUP($A578,DSSV!$A$7:$R$65536,IN_DTK!P$5,0),""),"")</f>
        <v>0</v>
      </c>
      <c r="Q578" s="246">
        <f>IF(ISNA(VLOOKUP($A578,DSSV!$A$7:$R$65536,IN_DTK!Q$5,0))=FALSE,VLOOKUP($A578,DSSV!$A$7:$R$65536,IN_DTK!Q$5,0),"")</f>
        <v>0</v>
      </c>
      <c r="R578" s="237" t="str">
        <f>IF(ISNA(VLOOKUP($A578,DSSV!$A$7:$R$65536,IN_DTK!R$5,0))=FALSE,VLOOKUP($A578,DSSV!$A$7:$R$65536,IN_DTK!R$5,0),"")</f>
        <v>Không</v>
      </c>
      <c r="S578" s="247" t="str">
        <f>IF(ISNA(VLOOKUP($A578,DSSV!$A$7:$R$65536,IN_DTK!S$5,0))=FALSE,VLOOKUP($A578,DSSV!$A$7:$R$65536,IN_DTK!S$5,0),"")</f>
        <v/>
      </c>
    </row>
    <row r="579" spans="1:19" s="213" customFormat="1" ht="20.25" customHeight="1">
      <c r="A579" s="211">
        <v>571</v>
      </c>
      <c r="B579" s="240">
        <f>--SUBTOTAL(2,C$6:C579)</f>
        <v>571</v>
      </c>
      <c r="C579" s="214">
        <f>IF(ISNA(VLOOKUP($A579,DSSV!$A$7:$R$65536,IN_DTK!C$5,0))=FALSE,VLOOKUP($A579,DSSV!$A$7:$R$65536,IN_DTK!C$5,0),"")</f>
        <v>0</v>
      </c>
      <c r="D579" s="243" t="str">
        <f>IF(ISNA(VLOOKUP($A579,DSSV!$A$7:$R$65536,IN_DTK!D$5,0))=FALSE,VLOOKUP($A579,DSSV!$A$7:$R$65536,IN_DTK!D$5,0),"")</f>
        <v/>
      </c>
      <c r="E579" s="244" t="str">
        <f>IF(ISNA(VLOOKUP($A579,DSSV!$A$7:$R$65536,IN_DTK!E$5,0))=FALSE,VLOOKUP($A579,DSSV!$A$7:$R$65536,IN_DTK!E$5,0),"")</f>
        <v/>
      </c>
      <c r="F579" s="249" t="str">
        <f>IF(ISNA(VLOOKUP($A579,DSSV!$A$7:$R$65536,IN_DTK!F$5,0))=FALSE,VLOOKUP($A579,DSSV!$A$7:$R$65536,IN_DTK!F$5,0),"")</f>
        <v/>
      </c>
      <c r="G579" s="249" t="str">
        <f>IF(ISNA(VLOOKUP($A579,DSSV!$A$7:$R$65536,IN_DTK!G$5,0))=FALSE,VLOOKUP($A579,DSSV!$A$7:$R$65536,IN_DTK!G$5,0),"")</f>
        <v/>
      </c>
      <c r="H579" s="245">
        <f>IF(ISNA(VLOOKUP($A579,DSSV!$A$7:$R$65536,IN_DTK!H$5,0))=FALSE,IF(H$8&lt;&gt;0,VLOOKUP($A579,DSSV!$A$7:$R$65536,IN_DTK!H$5,0),""),"")</f>
        <v>0</v>
      </c>
      <c r="I579" s="245">
        <f>IF(ISNA(VLOOKUP($A579,DSSV!$A$7:$R$65536,IN_DTK!I$5,0))=FALSE,IF(I$8&lt;&gt;0,VLOOKUP($A579,DSSV!$A$7:$R$65536,IN_DTK!I$5,0),""),"")</f>
        <v>0</v>
      </c>
      <c r="J579" s="245">
        <f>IF(ISNA(VLOOKUP($A579,DSSV!$A$7:$R$65536,IN_DTK!J$5,0))=FALSE,IF(J$8&lt;&gt;0,VLOOKUP($A579,DSSV!$A$7:$R$65536,IN_DTK!J$5,0),""),"")</f>
        <v>0</v>
      </c>
      <c r="K579" s="245">
        <f>IF(ISNA(VLOOKUP($A579,DSSV!$A$7:$R$65536,IN_DTK!K$5,0))=FALSE,IF(K$8&lt;&gt;0,VLOOKUP($A579,DSSV!$A$7:$R$65536,IN_DTK!K$5,0),""),"")</f>
        <v>0</v>
      </c>
      <c r="L579" s="245">
        <f>IF(ISNA(VLOOKUP($A579,DSSV!$A$7:$R$65536,IN_DTK!L$5,0))=FALSE,IF(L$8&lt;&gt;0,VLOOKUP($A579,DSSV!$A$7:$R$65536,IN_DTK!L$5,0),""),"")</f>
        <v>0</v>
      </c>
      <c r="M579" s="245">
        <f>IF(ISNA(VLOOKUP($A579,DSSV!$A$7:$R$65536,IN_DTK!M$5,0))=FALSE,IF(M$8&lt;&gt;0,VLOOKUP($A579,DSSV!$A$7:$R$65536,IN_DTK!M$5,0),""),"")</f>
        <v>0</v>
      </c>
      <c r="N579" s="245">
        <f>IF(ISNA(VLOOKUP($A579,DSSV!$A$7:$R$65536,IN_DTK!N$5,0))=FALSE,IF(N$8&lt;&gt;0,VLOOKUP($A579,DSSV!$A$7:$R$65536,IN_DTK!N$5,0),""),"")</f>
        <v>0</v>
      </c>
      <c r="O579" s="245">
        <f>IF(ISNA(VLOOKUP($A579,DSSV!$A$7:$R$65536,IN_DTK!O$5,0))=FALSE,IF(O$8&lt;&gt;0,VLOOKUP($A579,DSSV!$A$7:$R$65536,IN_DTK!O$5,0),""),"")</f>
        <v>0</v>
      </c>
      <c r="P579" s="245">
        <f>IF(ISNA(VLOOKUP($A579,DSSV!$A$7:$R$65536,IN_DTK!P$5,0))=FALSE,IF(P$8&lt;&gt;0,VLOOKUP($A579,DSSV!$A$7:$R$65536,IN_DTK!P$5,0),""),"")</f>
        <v>0</v>
      </c>
      <c r="Q579" s="246">
        <f>IF(ISNA(VLOOKUP($A579,DSSV!$A$7:$R$65536,IN_DTK!Q$5,0))=FALSE,VLOOKUP($A579,DSSV!$A$7:$R$65536,IN_DTK!Q$5,0),"")</f>
        <v>0</v>
      </c>
      <c r="R579" s="237" t="str">
        <f>IF(ISNA(VLOOKUP($A579,DSSV!$A$7:$R$65536,IN_DTK!R$5,0))=FALSE,VLOOKUP($A579,DSSV!$A$7:$R$65536,IN_DTK!R$5,0),"")</f>
        <v>Không</v>
      </c>
      <c r="S579" s="247" t="str">
        <f>IF(ISNA(VLOOKUP($A579,DSSV!$A$7:$R$65536,IN_DTK!S$5,0))=FALSE,VLOOKUP($A579,DSSV!$A$7:$R$65536,IN_DTK!S$5,0),"")</f>
        <v/>
      </c>
    </row>
    <row r="580" spans="1:19" s="213" customFormat="1" ht="20.25" customHeight="1">
      <c r="A580" s="211">
        <v>572</v>
      </c>
      <c r="B580" s="240">
        <f>--SUBTOTAL(2,C$6:C580)</f>
        <v>572</v>
      </c>
      <c r="C580" s="214">
        <f>IF(ISNA(VLOOKUP($A580,DSSV!$A$7:$R$65536,IN_DTK!C$5,0))=FALSE,VLOOKUP($A580,DSSV!$A$7:$R$65536,IN_DTK!C$5,0),"")</f>
        <v>0</v>
      </c>
      <c r="D580" s="243" t="str">
        <f>IF(ISNA(VLOOKUP($A580,DSSV!$A$7:$R$65536,IN_DTK!D$5,0))=FALSE,VLOOKUP($A580,DSSV!$A$7:$R$65536,IN_DTK!D$5,0),"")</f>
        <v/>
      </c>
      <c r="E580" s="244" t="str">
        <f>IF(ISNA(VLOOKUP($A580,DSSV!$A$7:$R$65536,IN_DTK!E$5,0))=FALSE,VLOOKUP($A580,DSSV!$A$7:$R$65536,IN_DTK!E$5,0),"")</f>
        <v/>
      </c>
      <c r="F580" s="249" t="str">
        <f>IF(ISNA(VLOOKUP($A580,DSSV!$A$7:$R$65536,IN_DTK!F$5,0))=FALSE,VLOOKUP($A580,DSSV!$A$7:$R$65536,IN_DTK!F$5,0),"")</f>
        <v/>
      </c>
      <c r="G580" s="249" t="str">
        <f>IF(ISNA(VLOOKUP($A580,DSSV!$A$7:$R$65536,IN_DTK!G$5,0))=FALSE,VLOOKUP($A580,DSSV!$A$7:$R$65536,IN_DTK!G$5,0),"")</f>
        <v/>
      </c>
      <c r="H580" s="245">
        <f>IF(ISNA(VLOOKUP($A580,DSSV!$A$7:$R$65536,IN_DTK!H$5,0))=FALSE,IF(H$8&lt;&gt;0,VLOOKUP($A580,DSSV!$A$7:$R$65536,IN_DTK!H$5,0),""),"")</f>
        <v>0</v>
      </c>
      <c r="I580" s="245">
        <f>IF(ISNA(VLOOKUP($A580,DSSV!$A$7:$R$65536,IN_DTK!I$5,0))=FALSE,IF(I$8&lt;&gt;0,VLOOKUP($A580,DSSV!$A$7:$R$65536,IN_DTK!I$5,0),""),"")</f>
        <v>0</v>
      </c>
      <c r="J580" s="245">
        <f>IF(ISNA(VLOOKUP($A580,DSSV!$A$7:$R$65536,IN_DTK!J$5,0))=FALSE,IF(J$8&lt;&gt;0,VLOOKUP($A580,DSSV!$A$7:$R$65536,IN_DTK!J$5,0),""),"")</f>
        <v>0</v>
      </c>
      <c r="K580" s="245">
        <f>IF(ISNA(VLOOKUP($A580,DSSV!$A$7:$R$65536,IN_DTK!K$5,0))=FALSE,IF(K$8&lt;&gt;0,VLOOKUP($A580,DSSV!$A$7:$R$65536,IN_DTK!K$5,0),""),"")</f>
        <v>0</v>
      </c>
      <c r="L580" s="245">
        <f>IF(ISNA(VLOOKUP($A580,DSSV!$A$7:$R$65536,IN_DTK!L$5,0))=FALSE,IF(L$8&lt;&gt;0,VLOOKUP($A580,DSSV!$A$7:$R$65536,IN_DTK!L$5,0),""),"")</f>
        <v>0</v>
      </c>
      <c r="M580" s="245">
        <f>IF(ISNA(VLOOKUP($A580,DSSV!$A$7:$R$65536,IN_DTK!M$5,0))=FALSE,IF(M$8&lt;&gt;0,VLOOKUP($A580,DSSV!$A$7:$R$65536,IN_DTK!M$5,0),""),"")</f>
        <v>0</v>
      </c>
      <c r="N580" s="245">
        <f>IF(ISNA(VLOOKUP($A580,DSSV!$A$7:$R$65536,IN_DTK!N$5,0))=FALSE,IF(N$8&lt;&gt;0,VLOOKUP($A580,DSSV!$A$7:$R$65536,IN_DTK!N$5,0),""),"")</f>
        <v>0</v>
      </c>
      <c r="O580" s="245">
        <f>IF(ISNA(VLOOKUP($A580,DSSV!$A$7:$R$65536,IN_DTK!O$5,0))=FALSE,IF(O$8&lt;&gt;0,VLOOKUP($A580,DSSV!$A$7:$R$65536,IN_DTK!O$5,0),""),"")</f>
        <v>0</v>
      </c>
      <c r="P580" s="245">
        <f>IF(ISNA(VLOOKUP($A580,DSSV!$A$7:$R$65536,IN_DTK!P$5,0))=FALSE,IF(P$8&lt;&gt;0,VLOOKUP($A580,DSSV!$A$7:$R$65536,IN_DTK!P$5,0),""),"")</f>
        <v>0</v>
      </c>
      <c r="Q580" s="246">
        <f>IF(ISNA(VLOOKUP($A580,DSSV!$A$7:$R$65536,IN_DTK!Q$5,0))=FALSE,VLOOKUP($A580,DSSV!$A$7:$R$65536,IN_DTK!Q$5,0),"")</f>
        <v>0</v>
      </c>
      <c r="R580" s="237" t="str">
        <f>IF(ISNA(VLOOKUP($A580,DSSV!$A$7:$R$65536,IN_DTK!R$5,0))=FALSE,VLOOKUP($A580,DSSV!$A$7:$R$65536,IN_DTK!R$5,0),"")</f>
        <v>Không</v>
      </c>
      <c r="S580" s="247" t="str">
        <f>IF(ISNA(VLOOKUP($A580,DSSV!$A$7:$R$65536,IN_DTK!S$5,0))=FALSE,VLOOKUP($A580,DSSV!$A$7:$R$65536,IN_DTK!S$5,0),"")</f>
        <v/>
      </c>
    </row>
    <row r="581" spans="1:19" s="213" customFormat="1" ht="20.25" customHeight="1">
      <c r="A581" s="211">
        <v>573</v>
      </c>
      <c r="B581" s="240">
        <f>--SUBTOTAL(2,C$6:C581)</f>
        <v>573</v>
      </c>
      <c r="C581" s="214">
        <f>IF(ISNA(VLOOKUP($A581,DSSV!$A$7:$R$65536,IN_DTK!C$5,0))=FALSE,VLOOKUP($A581,DSSV!$A$7:$R$65536,IN_DTK!C$5,0),"")</f>
        <v>0</v>
      </c>
      <c r="D581" s="243" t="str">
        <f>IF(ISNA(VLOOKUP($A581,DSSV!$A$7:$R$65536,IN_DTK!D$5,0))=FALSE,VLOOKUP($A581,DSSV!$A$7:$R$65536,IN_DTK!D$5,0),"")</f>
        <v/>
      </c>
      <c r="E581" s="244" t="str">
        <f>IF(ISNA(VLOOKUP($A581,DSSV!$A$7:$R$65536,IN_DTK!E$5,0))=FALSE,VLOOKUP($A581,DSSV!$A$7:$R$65536,IN_DTK!E$5,0),"")</f>
        <v/>
      </c>
      <c r="F581" s="249" t="str">
        <f>IF(ISNA(VLOOKUP($A581,DSSV!$A$7:$R$65536,IN_DTK!F$5,0))=FALSE,VLOOKUP($A581,DSSV!$A$7:$R$65536,IN_DTK!F$5,0),"")</f>
        <v/>
      </c>
      <c r="G581" s="249" t="str">
        <f>IF(ISNA(VLOOKUP($A581,DSSV!$A$7:$R$65536,IN_DTK!G$5,0))=FALSE,VLOOKUP($A581,DSSV!$A$7:$R$65536,IN_DTK!G$5,0),"")</f>
        <v/>
      </c>
      <c r="H581" s="245">
        <f>IF(ISNA(VLOOKUP($A581,DSSV!$A$7:$R$65536,IN_DTK!H$5,0))=FALSE,IF(H$8&lt;&gt;0,VLOOKUP($A581,DSSV!$A$7:$R$65536,IN_DTK!H$5,0),""),"")</f>
        <v>0</v>
      </c>
      <c r="I581" s="245">
        <f>IF(ISNA(VLOOKUP($A581,DSSV!$A$7:$R$65536,IN_DTK!I$5,0))=FALSE,IF(I$8&lt;&gt;0,VLOOKUP($A581,DSSV!$A$7:$R$65536,IN_DTK!I$5,0),""),"")</f>
        <v>0</v>
      </c>
      <c r="J581" s="245">
        <f>IF(ISNA(VLOOKUP($A581,DSSV!$A$7:$R$65536,IN_DTK!J$5,0))=FALSE,IF(J$8&lt;&gt;0,VLOOKUP($A581,DSSV!$A$7:$R$65536,IN_DTK!J$5,0),""),"")</f>
        <v>0</v>
      </c>
      <c r="K581" s="245">
        <f>IF(ISNA(VLOOKUP($A581,DSSV!$A$7:$R$65536,IN_DTK!K$5,0))=FALSE,IF(K$8&lt;&gt;0,VLOOKUP($A581,DSSV!$A$7:$R$65536,IN_DTK!K$5,0),""),"")</f>
        <v>0</v>
      </c>
      <c r="L581" s="245">
        <f>IF(ISNA(VLOOKUP($A581,DSSV!$A$7:$R$65536,IN_DTK!L$5,0))=FALSE,IF(L$8&lt;&gt;0,VLOOKUP($A581,DSSV!$A$7:$R$65536,IN_DTK!L$5,0),""),"")</f>
        <v>0</v>
      </c>
      <c r="M581" s="245">
        <f>IF(ISNA(VLOOKUP($A581,DSSV!$A$7:$R$65536,IN_DTK!M$5,0))=FALSE,IF(M$8&lt;&gt;0,VLOOKUP($A581,DSSV!$A$7:$R$65536,IN_DTK!M$5,0),""),"")</f>
        <v>0</v>
      </c>
      <c r="N581" s="245">
        <f>IF(ISNA(VLOOKUP($A581,DSSV!$A$7:$R$65536,IN_DTK!N$5,0))=FALSE,IF(N$8&lt;&gt;0,VLOOKUP($A581,DSSV!$A$7:$R$65536,IN_DTK!N$5,0),""),"")</f>
        <v>0</v>
      </c>
      <c r="O581" s="245">
        <f>IF(ISNA(VLOOKUP($A581,DSSV!$A$7:$R$65536,IN_DTK!O$5,0))=FALSE,IF(O$8&lt;&gt;0,VLOOKUP($A581,DSSV!$A$7:$R$65536,IN_DTK!O$5,0),""),"")</f>
        <v>0</v>
      </c>
      <c r="P581" s="245">
        <f>IF(ISNA(VLOOKUP($A581,DSSV!$A$7:$R$65536,IN_DTK!P$5,0))=FALSE,IF(P$8&lt;&gt;0,VLOOKUP($A581,DSSV!$A$7:$R$65536,IN_DTK!P$5,0),""),"")</f>
        <v>0</v>
      </c>
      <c r="Q581" s="246">
        <f>IF(ISNA(VLOOKUP($A581,DSSV!$A$7:$R$65536,IN_DTK!Q$5,0))=FALSE,VLOOKUP($A581,DSSV!$A$7:$R$65536,IN_DTK!Q$5,0),"")</f>
        <v>0</v>
      </c>
      <c r="R581" s="237" t="str">
        <f>IF(ISNA(VLOOKUP($A581,DSSV!$A$7:$R$65536,IN_DTK!R$5,0))=FALSE,VLOOKUP($A581,DSSV!$A$7:$R$65536,IN_DTK!R$5,0),"")</f>
        <v>Không</v>
      </c>
      <c r="S581" s="247" t="str">
        <f>IF(ISNA(VLOOKUP($A581,DSSV!$A$7:$R$65536,IN_DTK!S$5,0))=FALSE,VLOOKUP($A581,DSSV!$A$7:$R$65536,IN_DTK!S$5,0),"")</f>
        <v/>
      </c>
    </row>
    <row r="582" spans="1:19" s="213" customFormat="1" ht="20.25" customHeight="1">
      <c r="A582" s="211">
        <v>574</v>
      </c>
      <c r="B582" s="240">
        <f>--SUBTOTAL(2,C$6:C582)</f>
        <v>574</v>
      </c>
      <c r="C582" s="214">
        <f>IF(ISNA(VLOOKUP($A582,DSSV!$A$7:$R$65536,IN_DTK!C$5,0))=FALSE,VLOOKUP($A582,DSSV!$A$7:$R$65536,IN_DTK!C$5,0),"")</f>
        <v>0</v>
      </c>
      <c r="D582" s="243" t="str">
        <f>IF(ISNA(VLOOKUP($A582,DSSV!$A$7:$R$65536,IN_DTK!D$5,0))=FALSE,VLOOKUP($A582,DSSV!$A$7:$R$65536,IN_DTK!D$5,0),"")</f>
        <v/>
      </c>
      <c r="E582" s="244" t="str">
        <f>IF(ISNA(VLOOKUP($A582,DSSV!$A$7:$R$65536,IN_DTK!E$5,0))=FALSE,VLOOKUP($A582,DSSV!$A$7:$R$65536,IN_DTK!E$5,0),"")</f>
        <v/>
      </c>
      <c r="F582" s="249" t="str">
        <f>IF(ISNA(VLOOKUP($A582,DSSV!$A$7:$R$65536,IN_DTK!F$5,0))=FALSE,VLOOKUP($A582,DSSV!$A$7:$R$65536,IN_DTK!F$5,0),"")</f>
        <v/>
      </c>
      <c r="G582" s="249" t="str">
        <f>IF(ISNA(VLOOKUP($A582,DSSV!$A$7:$R$65536,IN_DTK!G$5,0))=FALSE,VLOOKUP($A582,DSSV!$A$7:$R$65536,IN_DTK!G$5,0),"")</f>
        <v/>
      </c>
      <c r="H582" s="245">
        <f>IF(ISNA(VLOOKUP($A582,DSSV!$A$7:$R$65536,IN_DTK!H$5,0))=FALSE,IF(H$8&lt;&gt;0,VLOOKUP($A582,DSSV!$A$7:$R$65536,IN_DTK!H$5,0),""),"")</f>
        <v>0</v>
      </c>
      <c r="I582" s="245">
        <f>IF(ISNA(VLOOKUP($A582,DSSV!$A$7:$R$65536,IN_DTK!I$5,0))=FALSE,IF(I$8&lt;&gt;0,VLOOKUP($A582,DSSV!$A$7:$R$65536,IN_DTK!I$5,0),""),"")</f>
        <v>0</v>
      </c>
      <c r="J582" s="245">
        <f>IF(ISNA(VLOOKUP($A582,DSSV!$A$7:$R$65536,IN_DTK!J$5,0))=FALSE,IF(J$8&lt;&gt;0,VLOOKUP($A582,DSSV!$A$7:$R$65536,IN_DTK!J$5,0),""),"")</f>
        <v>0</v>
      </c>
      <c r="K582" s="245">
        <f>IF(ISNA(VLOOKUP($A582,DSSV!$A$7:$R$65536,IN_DTK!K$5,0))=FALSE,IF(K$8&lt;&gt;0,VLOOKUP($A582,DSSV!$A$7:$R$65536,IN_DTK!K$5,0),""),"")</f>
        <v>0</v>
      </c>
      <c r="L582" s="245">
        <f>IF(ISNA(VLOOKUP($A582,DSSV!$A$7:$R$65536,IN_DTK!L$5,0))=FALSE,IF(L$8&lt;&gt;0,VLOOKUP($A582,DSSV!$A$7:$R$65536,IN_DTK!L$5,0),""),"")</f>
        <v>0</v>
      </c>
      <c r="M582" s="245">
        <f>IF(ISNA(VLOOKUP($A582,DSSV!$A$7:$R$65536,IN_DTK!M$5,0))=FALSE,IF(M$8&lt;&gt;0,VLOOKUP($A582,DSSV!$A$7:$R$65536,IN_DTK!M$5,0),""),"")</f>
        <v>0</v>
      </c>
      <c r="N582" s="245">
        <f>IF(ISNA(VLOOKUP($A582,DSSV!$A$7:$R$65536,IN_DTK!N$5,0))=FALSE,IF(N$8&lt;&gt;0,VLOOKUP($A582,DSSV!$A$7:$R$65536,IN_DTK!N$5,0),""),"")</f>
        <v>0</v>
      </c>
      <c r="O582" s="245">
        <f>IF(ISNA(VLOOKUP($A582,DSSV!$A$7:$R$65536,IN_DTK!O$5,0))=FALSE,IF(O$8&lt;&gt;0,VLOOKUP($A582,DSSV!$A$7:$R$65536,IN_DTK!O$5,0),""),"")</f>
        <v>0</v>
      </c>
      <c r="P582" s="245">
        <f>IF(ISNA(VLOOKUP($A582,DSSV!$A$7:$R$65536,IN_DTK!P$5,0))=FALSE,IF(P$8&lt;&gt;0,VLOOKUP($A582,DSSV!$A$7:$R$65536,IN_DTK!P$5,0),""),"")</f>
        <v>0</v>
      </c>
      <c r="Q582" s="246">
        <f>IF(ISNA(VLOOKUP($A582,DSSV!$A$7:$R$65536,IN_DTK!Q$5,0))=FALSE,VLOOKUP($A582,DSSV!$A$7:$R$65536,IN_DTK!Q$5,0),"")</f>
        <v>0</v>
      </c>
      <c r="R582" s="237" t="str">
        <f>IF(ISNA(VLOOKUP($A582,DSSV!$A$7:$R$65536,IN_DTK!R$5,0))=FALSE,VLOOKUP($A582,DSSV!$A$7:$R$65536,IN_DTK!R$5,0),"")</f>
        <v>Không</v>
      </c>
      <c r="S582" s="247" t="str">
        <f>IF(ISNA(VLOOKUP($A582,DSSV!$A$7:$R$65536,IN_DTK!S$5,0))=FALSE,VLOOKUP($A582,DSSV!$A$7:$R$65536,IN_DTK!S$5,0),"")</f>
        <v/>
      </c>
    </row>
    <row r="583" spans="1:19" s="213" customFormat="1" ht="20.25" customHeight="1">
      <c r="A583" s="211">
        <v>575</v>
      </c>
      <c r="B583" s="240">
        <f>--SUBTOTAL(2,C$6:C583)</f>
        <v>575</v>
      </c>
      <c r="C583" s="214">
        <f>IF(ISNA(VLOOKUP($A583,DSSV!$A$7:$R$65536,IN_DTK!C$5,0))=FALSE,VLOOKUP($A583,DSSV!$A$7:$R$65536,IN_DTK!C$5,0),"")</f>
        <v>0</v>
      </c>
      <c r="D583" s="243" t="str">
        <f>IF(ISNA(VLOOKUP($A583,DSSV!$A$7:$R$65536,IN_DTK!D$5,0))=FALSE,VLOOKUP($A583,DSSV!$A$7:$R$65536,IN_DTK!D$5,0),"")</f>
        <v/>
      </c>
      <c r="E583" s="244" t="str">
        <f>IF(ISNA(VLOOKUP($A583,DSSV!$A$7:$R$65536,IN_DTK!E$5,0))=FALSE,VLOOKUP($A583,DSSV!$A$7:$R$65536,IN_DTK!E$5,0),"")</f>
        <v/>
      </c>
      <c r="F583" s="249" t="str">
        <f>IF(ISNA(VLOOKUP($A583,DSSV!$A$7:$R$65536,IN_DTK!F$5,0))=FALSE,VLOOKUP($A583,DSSV!$A$7:$R$65536,IN_DTK!F$5,0),"")</f>
        <v/>
      </c>
      <c r="G583" s="249" t="str">
        <f>IF(ISNA(VLOOKUP($A583,DSSV!$A$7:$R$65536,IN_DTK!G$5,0))=FALSE,VLOOKUP($A583,DSSV!$A$7:$R$65536,IN_DTK!G$5,0),"")</f>
        <v/>
      </c>
      <c r="H583" s="245">
        <f>IF(ISNA(VLOOKUP($A583,DSSV!$A$7:$R$65536,IN_DTK!H$5,0))=FALSE,IF(H$8&lt;&gt;0,VLOOKUP($A583,DSSV!$A$7:$R$65536,IN_DTK!H$5,0),""),"")</f>
        <v>0</v>
      </c>
      <c r="I583" s="245">
        <f>IF(ISNA(VLOOKUP($A583,DSSV!$A$7:$R$65536,IN_DTK!I$5,0))=FALSE,IF(I$8&lt;&gt;0,VLOOKUP($A583,DSSV!$A$7:$R$65536,IN_DTK!I$5,0),""),"")</f>
        <v>0</v>
      </c>
      <c r="J583" s="245">
        <f>IF(ISNA(VLOOKUP($A583,DSSV!$A$7:$R$65536,IN_DTK!J$5,0))=FALSE,IF(J$8&lt;&gt;0,VLOOKUP($A583,DSSV!$A$7:$R$65536,IN_DTK!J$5,0),""),"")</f>
        <v>0</v>
      </c>
      <c r="K583" s="245">
        <f>IF(ISNA(VLOOKUP($A583,DSSV!$A$7:$R$65536,IN_DTK!K$5,0))=FALSE,IF(K$8&lt;&gt;0,VLOOKUP($A583,DSSV!$A$7:$R$65536,IN_DTK!K$5,0),""),"")</f>
        <v>0</v>
      </c>
      <c r="L583" s="245">
        <f>IF(ISNA(VLOOKUP($A583,DSSV!$A$7:$R$65536,IN_DTK!L$5,0))=FALSE,IF(L$8&lt;&gt;0,VLOOKUP($A583,DSSV!$A$7:$R$65536,IN_DTK!L$5,0),""),"")</f>
        <v>0</v>
      </c>
      <c r="M583" s="245">
        <f>IF(ISNA(VLOOKUP($A583,DSSV!$A$7:$R$65536,IN_DTK!M$5,0))=FALSE,IF(M$8&lt;&gt;0,VLOOKUP($A583,DSSV!$A$7:$R$65536,IN_DTK!M$5,0),""),"")</f>
        <v>0</v>
      </c>
      <c r="N583" s="245">
        <f>IF(ISNA(VLOOKUP($A583,DSSV!$A$7:$R$65536,IN_DTK!N$5,0))=FALSE,IF(N$8&lt;&gt;0,VLOOKUP($A583,DSSV!$A$7:$R$65536,IN_DTK!N$5,0),""),"")</f>
        <v>0</v>
      </c>
      <c r="O583" s="245">
        <f>IF(ISNA(VLOOKUP($A583,DSSV!$A$7:$R$65536,IN_DTK!O$5,0))=FALSE,IF(O$8&lt;&gt;0,VLOOKUP($A583,DSSV!$A$7:$R$65536,IN_DTK!O$5,0),""),"")</f>
        <v>0</v>
      </c>
      <c r="P583" s="245">
        <f>IF(ISNA(VLOOKUP($A583,DSSV!$A$7:$R$65536,IN_DTK!P$5,0))=FALSE,IF(P$8&lt;&gt;0,VLOOKUP($A583,DSSV!$A$7:$R$65536,IN_DTK!P$5,0),""),"")</f>
        <v>0</v>
      </c>
      <c r="Q583" s="246">
        <f>IF(ISNA(VLOOKUP($A583,DSSV!$A$7:$R$65536,IN_DTK!Q$5,0))=FALSE,VLOOKUP($A583,DSSV!$A$7:$R$65536,IN_DTK!Q$5,0),"")</f>
        <v>0</v>
      </c>
      <c r="R583" s="237" t="str">
        <f>IF(ISNA(VLOOKUP($A583,DSSV!$A$7:$R$65536,IN_DTK!R$5,0))=FALSE,VLOOKUP($A583,DSSV!$A$7:$R$65536,IN_DTK!R$5,0),"")</f>
        <v>Không</v>
      </c>
      <c r="S583" s="247" t="str">
        <f>IF(ISNA(VLOOKUP($A583,DSSV!$A$7:$R$65536,IN_DTK!S$5,0))=FALSE,VLOOKUP($A583,DSSV!$A$7:$R$65536,IN_DTK!S$5,0),"")</f>
        <v/>
      </c>
    </row>
    <row r="584" spans="1:19" s="213" customFormat="1" ht="20.25" customHeight="1">
      <c r="A584" s="211">
        <v>576</v>
      </c>
      <c r="B584" s="240">
        <f>--SUBTOTAL(2,C$6:C584)</f>
        <v>576</v>
      </c>
      <c r="C584" s="214">
        <f>IF(ISNA(VLOOKUP($A584,DSSV!$A$7:$R$65536,IN_DTK!C$5,0))=FALSE,VLOOKUP($A584,DSSV!$A$7:$R$65536,IN_DTK!C$5,0),"")</f>
        <v>0</v>
      </c>
      <c r="D584" s="243" t="str">
        <f>IF(ISNA(VLOOKUP($A584,DSSV!$A$7:$R$65536,IN_DTK!D$5,0))=FALSE,VLOOKUP($A584,DSSV!$A$7:$R$65536,IN_DTK!D$5,0),"")</f>
        <v/>
      </c>
      <c r="E584" s="244" t="str">
        <f>IF(ISNA(VLOOKUP($A584,DSSV!$A$7:$R$65536,IN_DTK!E$5,0))=FALSE,VLOOKUP($A584,DSSV!$A$7:$R$65536,IN_DTK!E$5,0),"")</f>
        <v/>
      </c>
      <c r="F584" s="249" t="str">
        <f>IF(ISNA(VLOOKUP($A584,DSSV!$A$7:$R$65536,IN_DTK!F$5,0))=FALSE,VLOOKUP($A584,DSSV!$A$7:$R$65536,IN_DTK!F$5,0),"")</f>
        <v/>
      </c>
      <c r="G584" s="249" t="str">
        <f>IF(ISNA(VLOOKUP($A584,DSSV!$A$7:$R$65536,IN_DTK!G$5,0))=FALSE,VLOOKUP($A584,DSSV!$A$7:$R$65536,IN_DTK!G$5,0),"")</f>
        <v/>
      </c>
      <c r="H584" s="245">
        <f>IF(ISNA(VLOOKUP($A584,DSSV!$A$7:$R$65536,IN_DTK!H$5,0))=FALSE,IF(H$8&lt;&gt;0,VLOOKUP($A584,DSSV!$A$7:$R$65536,IN_DTK!H$5,0),""),"")</f>
        <v>0</v>
      </c>
      <c r="I584" s="245">
        <f>IF(ISNA(VLOOKUP($A584,DSSV!$A$7:$R$65536,IN_DTK!I$5,0))=FALSE,IF(I$8&lt;&gt;0,VLOOKUP($A584,DSSV!$A$7:$R$65536,IN_DTK!I$5,0),""),"")</f>
        <v>0</v>
      </c>
      <c r="J584" s="245">
        <f>IF(ISNA(VLOOKUP($A584,DSSV!$A$7:$R$65536,IN_DTK!J$5,0))=FALSE,IF(J$8&lt;&gt;0,VLOOKUP($A584,DSSV!$A$7:$R$65536,IN_DTK!J$5,0),""),"")</f>
        <v>0</v>
      </c>
      <c r="K584" s="245">
        <f>IF(ISNA(VLOOKUP($A584,DSSV!$A$7:$R$65536,IN_DTK!K$5,0))=FALSE,IF(K$8&lt;&gt;0,VLOOKUP($A584,DSSV!$A$7:$R$65536,IN_DTK!K$5,0),""),"")</f>
        <v>0</v>
      </c>
      <c r="L584" s="245">
        <f>IF(ISNA(VLOOKUP($A584,DSSV!$A$7:$R$65536,IN_DTK!L$5,0))=FALSE,IF(L$8&lt;&gt;0,VLOOKUP($A584,DSSV!$A$7:$R$65536,IN_DTK!L$5,0),""),"")</f>
        <v>0</v>
      </c>
      <c r="M584" s="245">
        <f>IF(ISNA(VLOOKUP($A584,DSSV!$A$7:$R$65536,IN_DTK!M$5,0))=FALSE,IF(M$8&lt;&gt;0,VLOOKUP($A584,DSSV!$A$7:$R$65536,IN_DTK!M$5,0),""),"")</f>
        <v>0</v>
      </c>
      <c r="N584" s="245">
        <f>IF(ISNA(VLOOKUP($A584,DSSV!$A$7:$R$65536,IN_DTK!N$5,0))=FALSE,IF(N$8&lt;&gt;0,VLOOKUP($A584,DSSV!$A$7:$R$65536,IN_DTK!N$5,0),""),"")</f>
        <v>0</v>
      </c>
      <c r="O584" s="245">
        <f>IF(ISNA(VLOOKUP($A584,DSSV!$A$7:$R$65536,IN_DTK!O$5,0))=FALSE,IF(O$8&lt;&gt;0,VLOOKUP($A584,DSSV!$A$7:$R$65536,IN_DTK!O$5,0),""),"")</f>
        <v>0</v>
      </c>
      <c r="P584" s="245">
        <f>IF(ISNA(VLOOKUP($A584,DSSV!$A$7:$R$65536,IN_DTK!P$5,0))=FALSE,IF(P$8&lt;&gt;0,VLOOKUP($A584,DSSV!$A$7:$R$65536,IN_DTK!P$5,0),""),"")</f>
        <v>0</v>
      </c>
      <c r="Q584" s="246">
        <f>IF(ISNA(VLOOKUP($A584,DSSV!$A$7:$R$65536,IN_DTK!Q$5,0))=FALSE,VLOOKUP($A584,DSSV!$A$7:$R$65536,IN_DTK!Q$5,0),"")</f>
        <v>0</v>
      </c>
      <c r="R584" s="237" t="str">
        <f>IF(ISNA(VLOOKUP($A584,DSSV!$A$7:$R$65536,IN_DTK!R$5,0))=FALSE,VLOOKUP($A584,DSSV!$A$7:$R$65536,IN_DTK!R$5,0),"")</f>
        <v>Không</v>
      </c>
      <c r="S584" s="247" t="str">
        <f>IF(ISNA(VLOOKUP($A584,DSSV!$A$7:$R$65536,IN_DTK!S$5,0))=FALSE,VLOOKUP($A584,DSSV!$A$7:$R$65536,IN_DTK!S$5,0),"")</f>
        <v/>
      </c>
    </row>
    <row r="585" spans="1:19" s="213" customFormat="1" ht="20.25" customHeight="1">
      <c r="A585" s="211">
        <v>577</v>
      </c>
      <c r="B585" s="240">
        <f>--SUBTOTAL(2,C$6:C585)</f>
        <v>577</v>
      </c>
      <c r="C585" s="214">
        <f>IF(ISNA(VLOOKUP($A585,DSSV!$A$7:$R$65536,IN_DTK!C$5,0))=FALSE,VLOOKUP($A585,DSSV!$A$7:$R$65536,IN_DTK!C$5,0),"")</f>
        <v>0</v>
      </c>
      <c r="D585" s="243" t="str">
        <f>IF(ISNA(VLOOKUP($A585,DSSV!$A$7:$R$65536,IN_DTK!D$5,0))=FALSE,VLOOKUP($A585,DSSV!$A$7:$R$65536,IN_DTK!D$5,0),"")</f>
        <v/>
      </c>
      <c r="E585" s="244" t="str">
        <f>IF(ISNA(VLOOKUP($A585,DSSV!$A$7:$R$65536,IN_DTK!E$5,0))=FALSE,VLOOKUP($A585,DSSV!$A$7:$R$65536,IN_DTK!E$5,0),"")</f>
        <v/>
      </c>
      <c r="F585" s="249" t="str">
        <f>IF(ISNA(VLOOKUP($A585,DSSV!$A$7:$R$65536,IN_DTK!F$5,0))=FALSE,VLOOKUP($A585,DSSV!$A$7:$R$65536,IN_DTK!F$5,0),"")</f>
        <v/>
      </c>
      <c r="G585" s="249" t="str">
        <f>IF(ISNA(VLOOKUP($A585,DSSV!$A$7:$R$65536,IN_DTK!G$5,0))=FALSE,VLOOKUP($A585,DSSV!$A$7:$R$65536,IN_DTK!G$5,0),"")</f>
        <v/>
      </c>
      <c r="H585" s="245">
        <f>IF(ISNA(VLOOKUP($A585,DSSV!$A$7:$R$65536,IN_DTK!H$5,0))=FALSE,IF(H$8&lt;&gt;0,VLOOKUP($A585,DSSV!$A$7:$R$65536,IN_DTK!H$5,0),""),"")</f>
        <v>0</v>
      </c>
      <c r="I585" s="245">
        <f>IF(ISNA(VLOOKUP($A585,DSSV!$A$7:$R$65536,IN_DTK!I$5,0))=FALSE,IF(I$8&lt;&gt;0,VLOOKUP($A585,DSSV!$A$7:$R$65536,IN_DTK!I$5,0),""),"")</f>
        <v>0</v>
      </c>
      <c r="J585" s="245">
        <f>IF(ISNA(VLOOKUP($A585,DSSV!$A$7:$R$65536,IN_DTK!J$5,0))=FALSE,IF(J$8&lt;&gt;0,VLOOKUP($A585,DSSV!$A$7:$R$65536,IN_DTK!J$5,0),""),"")</f>
        <v>0</v>
      </c>
      <c r="K585" s="245">
        <f>IF(ISNA(VLOOKUP($A585,DSSV!$A$7:$R$65536,IN_DTK!K$5,0))=FALSE,IF(K$8&lt;&gt;0,VLOOKUP($A585,DSSV!$A$7:$R$65536,IN_DTK!K$5,0),""),"")</f>
        <v>0</v>
      </c>
      <c r="L585" s="245">
        <f>IF(ISNA(VLOOKUP($A585,DSSV!$A$7:$R$65536,IN_DTK!L$5,0))=FALSE,IF(L$8&lt;&gt;0,VLOOKUP($A585,DSSV!$A$7:$R$65536,IN_DTK!L$5,0),""),"")</f>
        <v>0</v>
      </c>
      <c r="M585" s="245">
        <f>IF(ISNA(VLOOKUP($A585,DSSV!$A$7:$R$65536,IN_DTK!M$5,0))=FALSE,IF(M$8&lt;&gt;0,VLOOKUP($A585,DSSV!$A$7:$R$65536,IN_DTK!M$5,0),""),"")</f>
        <v>0</v>
      </c>
      <c r="N585" s="245">
        <f>IF(ISNA(VLOOKUP($A585,DSSV!$A$7:$R$65536,IN_DTK!N$5,0))=FALSE,IF(N$8&lt;&gt;0,VLOOKUP($A585,DSSV!$A$7:$R$65536,IN_DTK!N$5,0),""),"")</f>
        <v>0</v>
      </c>
      <c r="O585" s="245">
        <f>IF(ISNA(VLOOKUP($A585,DSSV!$A$7:$R$65536,IN_DTK!O$5,0))=FALSE,IF(O$8&lt;&gt;0,VLOOKUP($A585,DSSV!$A$7:$R$65536,IN_DTK!O$5,0),""),"")</f>
        <v>0</v>
      </c>
      <c r="P585" s="245">
        <f>IF(ISNA(VLOOKUP($A585,DSSV!$A$7:$R$65536,IN_DTK!P$5,0))=FALSE,IF(P$8&lt;&gt;0,VLOOKUP($A585,DSSV!$A$7:$R$65536,IN_DTK!P$5,0),""),"")</f>
        <v>0</v>
      </c>
      <c r="Q585" s="246">
        <f>IF(ISNA(VLOOKUP($A585,DSSV!$A$7:$R$65536,IN_DTK!Q$5,0))=FALSE,VLOOKUP($A585,DSSV!$A$7:$R$65536,IN_DTK!Q$5,0),"")</f>
        <v>0</v>
      </c>
      <c r="R585" s="237" t="str">
        <f>IF(ISNA(VLOOKUP($A585,DSSV!$A$7:$R$65536,IN_DTK!R$5,0))=FALSE,VLOOKUP($A585,DSSV!$A$7:$R$65536,IN_DTK!R$5,0),"")</f>
        <v>Không</v>
      </c>
      <c r="S585" s="247" t="str">
        <f>IF(ISNA(VLOOKUP($A585,DSSV!$A$7:$R$65536,IN_DTK!S$5,0))=FALSE,VLOOKUP($A585,DSSV!$A$7:$R$65536,IN_DTK!S$5,0),"")</f>
        <v/>
      </c>
    </row>
    <row r="586" spans="1:19" s="213" customFormat="1" ht="20.25" customHeight="1">
      <c r="A586" s="211">
        <v>578</v>
      </c>
      <c r="B586" s="240">
        <f>--SUBTOTAL(2,C$6:C586)</f>
        <v>578</v>
      </c>
      <c r="C586" s="214">
        <f>IF(ISNA(VLOOKUP($A586,DSSV!$A$7:$R$65536,IN_DTK!C$5,0))=FALSE,VLOOKUP($A586,DSSV!$A$7:$R$65536,IN_DTK!C$5,0),"")</f>
        <v>0</v>
      </c>
      <c r="D586" s="243" t="str">
        <f>IF(ISNA(VLOOKUP($A586,DSSV!$A$7:$R$65536,IN_DTK!D$5,0))=FALSE,VLOOKUP($A586,DSSV!$A$7:$R$65536,IN_DTK!D$5,0),"")</f>
        <v/>
      </c>
      <c r="E586" s="244" t="str">
        <f>IF(ISNA(VLOOKUP($A586,DSSV!$A$7:$R$65536,IN_DTK!E$5,0))=FALSE,VLOOKUP($A586,DSSV!$A$7:$R$65536,IN_DTK!E$5,0),"")</f>
        <v/>
      </c>
      <c r="F586" s="249" t="str">
        <f>IF(ISNA(VLOOKUP($A586,DSSV!$A$7:$R$65536,IN_DTK!F$5,0))=FALSE,VLOOKUP($A586,DSSV!$A$7:$R$65536,IN_DTK!F$5,0),"")</f>
        <v/>
      </c>
      <c r="G586" s="249" t="str">
        <f>IF(ISNA(VLOOKUP($A586,DSSV!$A$7:$R$65536,IN_DTK!G$5,0))=FALSE,VLOOKUP($A586,DSSV!$A$7:$R$65536,IN_DTK!G$5,0),"")</f>
        <v/>
      </c>
      <c r="H586" s="245">
        <f>IF(ISNA(VLOOKUP($A586,DSSV!$A$7:$R$65536,IN_DTK!H$5,0))=FALSE,IF(H$8&lt;&gt;0,VLOOKUP($A586,DSSV!$A$7:$R$65536,IN_DTK!H$5,0),""),"")</f>
        <v>0</v>
      </c>
      <c r="I586" s="245">
        <f>IF(ISNA(VLOOKUP($A586,DSSV!$A$7:$R$65536,IN_DTK!I$5,0))=FALSE,IF(I$8&lt;&gt;0,VLOOKUP($A586,DSSV!$A$7:$R$65536,IN_DTK!I$5,0),""),"")</f>
        <v>0</v>
      </c>
      <c r="J586" s="245">
        <f>IF(ISNA(VLOOKUP($A586,DSSV!$A$7:$R$65536,IN_DTK!J$5,0))=FALSE,IF(J$8&lt;&gt;0,VLOOKUP($A586,DSSV!$A$7:$R$65536,IN_DTK!J$5,0),""),"")</f>
        <v>0</v>
      </c>
      <c r="K586" s="245">
        <f>IF(ISNA(VLOOKUP($A586,DSSV!$A$7:$R$65536,IN_DTK!K$5,0))=FALSE,IF(K$8&lt;&gt;0,VLOOKUP($A586,DSSV!$A$7:$R$65536,IN_DTK!K$5,0),""),"")</f>
        <v>0</v>
      </c>
      <c r="L586" s="245">
        <f>IF(ISNA(VLOOKUP($A586,DSSV!$A$7:$R$65536,IN_DTK!L$5,0))=FALSE,IF(L$8&lt;&gt;0,VLOOKUP($A586,DSSV!$A$7:$R$65536,IN_DTK!L$5,0),""),"")</f>
        <v>0</v>
      </c>
      <c r="M586" s="245">
        <f>IF(ISNA(VLOOKUP($A586,DSSV!$A$7:$R$65536,IN_DTK!M$5,0))=FALSE,IF(M$8&lt;&gt;0,VLOOKUP($A586,DSSV!$A$7:$R$65536,IN_DTK!M$5,0),""),"")</f>
        <v>0</v>
      </c>
      <c r="N586" s="245">
        <f>IF(ISNA(VLOOKUP($A586,DSSV!$A$7:$R$65536,IN_DTK!N$5,0))=FALSE,IF(N$8&lt;&gt;0,VLOOKUP($A586,DSSV!$A$7:$R$65536,IN_DTK!N$5,0),""),"")</f>
        <v>0</v>
      </c>
      <c r="O586" s="245">
        <f>IF(ISNA(VLOOKUP($A586,DSSV!$A$7:$R$65536,IN_DTK!O$5,0))=FALSE,IF(O$8&lt;&gt;0,VLOOKUP($A586,DSSV!$A$7:$R$65536,IN_DTK!O$5,0),""),"")</f>
        <v>0</v>
      </c>
      <c r="P586" s="245">
        <f>IF(ISNA(VLOOKUP($A586,DSSV!$A$7:$R$65536,IN_DTK!P$5,0))=FALSE,IF(P$8&lt;&gt;0,VLOOKUP($A586,DSSV!$A$7:$R$65536,IN_DTK!P$5,0),""),"")</f>
        <v>0</v>
      </c>
      <c r="Q586" s="246">
        <f>IF(ISNA(VLOOKUP($A586,DSSV!$A$7:$R$65536,IN_DTK!Q$5,0))=FALSE,VLOOKUP($A586,DSSV!$A$7:$R$65536,IN_DTK!Q$5,0),"")</f>
        <v>0</v>
      </c>
      <c r="R586" s="237" t="str">
        <f>IF(ISNA(VLOOKUP($A586,DSSV!$A$7:$R$65536,IN_DTK!R$5,0))=FALSE,VLOOKUP($A586,DSSV!$A$7:$R$65536,IN_DTK!R$5,0),"")</f>
        <v>Không</v>
      </c>
      <c r="S586" s="247" t="str">
        <f>IF(ISNA(VLOOKUP($A586,DSSV!$A$7:$R$65536,IN_DTK!S$5,0))=FALSE,VLOOKUP($A586,DSSV!$A$7:$R$65536,IN_DTK!S$5,0),"")</f>
        <v/>
      </c>
    </row>
    <row r="587" spans="1:19" s="213" customFormat="1" ht="20.25" customHeight="1">
      <c r="A587" s="211">
        <v>579</v>
      </c>
      <c r="B587" s="240">
        <f>--SUBTOTAL(2,C$6:C587)</f>
        <v>579</v>
      </c>
      <c r="C587" s="214">
        <f>IF(ISNA(VLOOKUP($A587,DSSV!$A$7:$R$65536,IN_DTK!C$5,0))=FALSE,VLOOKUP($A587,DSSV!$A$7:$R$65536,IN_DTK!C$5,0),"")</f>
        <v>0</v>
      </c>
      <c r="D587" s="243" t="str">
        <f>IF(ISNA(VLOOKUP($A587,DSSV!$A$7:$R$65536,IN_DTK!D$5,0))=FALSE,VLOOKUP($A587,DSSV!$A$7:$R$65536,IN_DTK!D$5,0),"")</f>
        <v/>
      </c>
      <c r="E587" s="244" t="str">
        <f>IF(ISNA(VLOOKUP($A587,DSSV!$A$7:$R$65536,IN_DTK!E$5,0))=FALSE,VLOOKUP($A587,DSSV!$A$7:$R$65536,IN_DTK!E$5,0),"")</f>
        <v/>
      </c>
      <c r="F587" s="249" t="str">
        <f>IF(ISNA(VLOOKUP($A587,DSSV!$A$7:$R$65536,IN_DTK!F$5,0))=FALSE,VLOOKUP($A587,DSSV!$A$7:$R$65536,IN_DTK!F$5,0),"")</f>
        <v/>
      </c>
      <c r="G587" s="249" t="str">
        <f>IF(ISNA(VLOOKUP($A587,DSSV!$A$7:$R$65536,IN_DTK!G$5,0))=FALSE,VLOOKUP($A587,DSSV!$A$7:$R$65536,IN_DTK!G$5,0),"")</f>
        <v/>
      </c>
      <c r="H587" s="245">
        <f>IF(ISNA(VLOOKUP($A587,DSSV!$A$7:$R$65536,IN_DTK!H$5,0))=FALSE,IF(H$8&lt;&gt;0,VLOOKUP($A587,DSSV!$A$7:$R$65536,IN_DTK!H$5,0),""),"")</f>
        <v>0</v>
      </c>
      <c r="I587" s="245">
        <f>IF(ISNA(VLOOKUP($A587,DSSV!$A$7:$R$65536,IN_DTK!I$5,0))=FALSE,IF(I$8&lt;&gt;0,VLOOKUP($A587,DSSV!$A$7:$R$65536,IN_DTK!I$5,0),""),"")</f>
        <v>0</v>
      </c>
      <c r="J587" s="245">
        <f>IF(ISNA(VLOOKUP($A587,DSSV!$A$7:$R$65536,IN_DTK!J$5,0))=FALSE,IF(J$8&lt;&gt;0,VLOOKUP($A587,DSSV!$A$7:$R$65536,IN_DTK!J$5,0),""),"")</f>
        <v>0</v>
      </c>
      <c r="K587" s="245">
        <f>IF(ISNA(VLOOKUP($A587,DSSV!$A$7:$R$65536,IN_DTK!K$5,0))=FALSE,IF(K$8&lt;&gt;0,VLOOKUP($A587,DSSV!$A$7:$R$65536,IN_DTK!K$5,0),""),"")</f>
        <v>0</v>
      </c>
      <c r="L587" s="245">
        <f>IF(ISNA(VLOOKUP($A587,DSSV!$A$7:$R$65536,IN_DTK!L$5,0))=FALSE,IF(L$8&lt;&gt;0,VLOOKUP($A587,DSSV!$A$7:$R$65536,IN_DTK!L$5,0),""),"")</f>
        <v>0</v>
      </c>
      <c r="M587" s="245">
        <f>IF(ISNA(VLOOKUP($A587,DSSV!$A$7:$R$65536,IN_DTK!M$5,0))=FALSE,IF(M$8&lt;&gt;0,VLOOKUP($A587,DSSV!$A$7:$R$65536,IN_DTK!M$5,0),""),"")</f>
        <v>0</v>
      </c>
      <c r="N587" s="245">
        <f>IF(ISNA(VLOOKUP($A587,DSSV!$A$7:$R$65536,IN_DTK!N$5,0))=FALSE,IF(N$8&lt;&gt;0,VLOOKUP($A587,DSSV!$A$7:$R$65536,IN_DTK!N$5,0),""),"")</f>
        <v>0</v>
      </c>
      <c r="O587" s="245">
        <f>IF(ISNA(VLOOKUP($A587,DSSV!$A$7:$R$65536,IN_DTK!O$5,0))=FALSE,IF(O$8&lt;&gt;0,VLOOKUP($A587,DSSV!$A$7:$R$65536,IN_DTK!O$5,0),""),"")</f>
        <v>0</v>
      </c>
      <c r="P587" s="245">
        <f>IF(ISNA(VLOOKUP($A587,DSSV!$A$7:$R$65536,IN_DTK!P$5,0))=FALSE,IF(P$8&lt;&gt;0,VLOOKUP($A587,DSSV!$A$7:$R$65536,IN_DTK!P$5,0),""),"")</f>
        <v>0</v>
      </c>
      <c r="Q587" s="246">
        <f>IF(ISNA(VLOOKUP($A587,DSSV!$A$7:$R$65536,IN_DTK!Q$5,0))=FALSE,VLOOKUP($A587,DSSV!$A$7:$R$65536,IN_DTK!Q$5,0),"")</f>
        <v>0</v>
      </c>
      <c r="R587" s="237" t="str">
        <f>IF(ISNA(VLOOKUP($A587,DSSV!$A$7:$R$65536,IN_DTK!R$5,0))=FALSE,VLOOKUP($A587,DSSV!$A$7:$R$65536,IN_DTK!R$5,0),"")</f>
        <v>Không</v>
      </c>
      <c r="S587" s="247" t="str">
        <f>IF(ISNA(VLOOKUP($A587,DSSV!$A$7:$R$65536,IN_DTK!S$5,0))=FALSE,VLOOKUP($A587,DSSV!$A$7:$R$65536,IN_DTK!S$5,0),"")</f>
        <v/>
      </c>
    </row>
    <row r="588" spans="1:19" s="213" customFormat="1" ht="20.25" customHeight="1">
      <c r="A588" s="211">
        <v>580</v>
      </c>
      <c r="B588" s="240">
        <f>--SUBTOTAL(2,C$6:C588)</f>
        <v>580</v>
      </c>
      <c r="C588" s="214">
        <f>IF(ISNA(VLOOKUP($A588,DSSV!$A$7:$R$65536,IN_DTK!C$5,0))=FALSE,VLOOKUP($A588,DSSV!$A$7:$R$65536,IN_DTK!C$5,0),"")</f>
        <v>0</v>
      </c>
      <c r="D588" s="243" t="str">
        <f>IF(ISNA(VLOOKUP($A588,DSSV!$A$7:$R$65536,IN_DTK!D$5,0))=FALSE,VLOOKUP($A588,DSSV!$A$7:$R$65536,IN_DTK!D$5,0),"")</f>
        <v/>
      </c>
      <c r="E588" s="244" t="str">
        <f>IF(ISNA(VLOOKUP($A588,DSSV!$A$7:$R$65536,IN_DTK!E$5,0))=FALSE,VLOOKUP($A588,DSSV!$A$7:$R$65536,IN_DTK!E$5,0),"")</f>
        <v/>
      </c>
      <c r="F588" s="249" t="str">
        <f>IF(ISNA(VLOOKUP($A588,DSSV!$A$7:$R$65536,IN_DTK!F$5,0))=FALSE,VLOOKUP($A588,DSSV!$A$7:$R$65536,IN_DTK!F$5,0),"")</f>
        <v/>
      </c>
      <c r="G588" s="249" t="str">
        <f>IF(ISNA(VLOOKUP($A588,DSSV!$A$7:$R$65536,IN_DTK!G$5,0))=FALSE,VLOOKUP($A588,DSSV!$A$7:$R$65536,IN_DTK!G$5,0),"")</f>
        <v/>
      </c>
      <c r="H588" s="245">
        <f>IF(ISNA(VLOOKUP($A588,DSSV!$A$7:$R$65536,IN_DTK!H$5,0))=FALSE,IF(H$8&lt;&gt;0,VLOOKUP($A588,DSSV!$A$7:$R$65536,IN_DTK!H$5,0),""),"")</f>
        <v>0</v>
      </c>
      <c r="I588" s="245">
        <f>IF(ISNA(VLOOKUP($A588,DSSV!$A$7:$R$65536,IN_DTK!I$5,0))=FALSE,IF(I$8&lt;&gt;0,VLOOKUP($A588,DSSV!$A$7:$R$65536,IN_DTK!I$5,0),""),"")</f>
        <v>0</v>
      </c>
      <c r="J588" s="245">
        <f>IF(ISNA(VLOOKUP($A588,DSSV!$A$7:$R$65536,IN_DTK!J$5,0))=FALSE,IF(J$8&lt;&gt;0,VLOOKUP($A588,DSSV!$A$7:$R$65536,IN_DTK!J$5,0),""),"")</f>
        <v>0</v>
      </c>
      <c r="K588" s="245">
        <f>IF(ISNA(VLOOKUP($A588,DSSV!$A$7:$R$65536,IN_DTK!K$5,0))=FALSE,IF(K$8&lt;&gt;0,VLOOKUP($A588,DSSV!$A$7:$R$65536,IN_DTK!K$5,0),""),"")</f>
        <v>0</v>
      </c>
      <c r="L588" s="245">
        <f>IF(ISNA(VLOOKUP($A588,DSSV!$A$7:$R$65536,IN_DTK!L$5,0))=FALSE,IF(L$8&lt;&gt;0,VLOOKUP($A588,DSSV!$A$7:$R$65536,IN_DTK!L$5,0),""),"")</f>
        <v>0</v>
      </c>
      <c r="M588" s="245">
        <f>IF(ISNA(VLOOKUP($A588,DSSV!$A$7:$R$65536,IN_DTK!M$5,0))=FALSE,IF(M$8&lt;&gt;0,VLOOKUP($A588,DSSV!$A$7:$R$65536,IN_DTK!M$5,0),""),"")</f>
        <v>0</v>
      </c>
      <c r="N588" s="245">
        <f>IF(ISNA(VLOOKUP($A588,DSSV!$A$7:$R$65536,IN_DTK!N$5,0))=FALSE,IF(N$8&lt;&gt;0,VLOOKUP($A588,DSSV!$A$7:$R$65536,IN_DTK!N$5,0),""),"")</f>
        <v>0</v>
      </c>
      <c r="O588" s="245">
        <f>IF(ISNA(VLOOKUP($A588,DSSV!$A$7:$R$65536,IN_DTK!O$5,0))=FALSE,IF(O$8&lt;&gt;0,VLOOKUP($A588,DSSV!$A$7:$R$65536,IN_DTK!O$5,0),""),"")</f>
        <v>0</v>
      </c>
      <c r="P588" s="245">
        <f>IF(ISNA(VLOOKUP($A588,DSSV!$A$7:$R$65536,IN_DTK!P$5,0))=FALSE,IF(P$8&lt;&gt;0,VLOOKUP($A588,DSSV!$A$7:$R$65536,IN_DTK!P$5,0),""),"")</f>
        <v>0</v>
      </c>
      <c r="Q588" s="246">
        <f>IF(ISNA(VLOOKUP($A588,DSSV!$A$7:$R$65536,IN_DTK!Q$5,0))=FALSE,VLOOKUP($A588,DSSV!$A$7:$R$65536,IN_DTK!Q$5,0),"")</f>
        <v>0</v>
      </c>
      <c r="R588" s="237" t="str">
        <f>IF(ISNA(VLOOKUP($A588,DSSV!$A$7:$R$65536,IN_DTK!R$5,0))=FALSE,VLOOKUP($A588,DSSV!$A$7:$R$65536,IN_DTK!R$5,0),"")</f>
        <v>Không</v>
      </c>
      <c r="S588" s="247" t="str">
        <f>IF(ISNA(VLOOKUP($A588,DSSV!$A$7:$R$65536,IN_DTK!S$5,0))=FALSE,VLOOKUP($A588,DSSV!$A$7:$R$65536,IN_DTK!S$5,0),"")</f>
        <v/>
      </c>
    </row>
    <row r="589" spans="1:19" s="213" customFormat="1" ht="20.25" customHeight="1">
      <c r="A589" s="211">
        <v>581</v>
      </c>
      <c r="B589" s="240">
        <f>--SUBTOTAL(2,C$6:C589)</f>
        <v>581</v>
      </c>
      <c r="C589" s="214">
        <f>IF(ISNA(VLOOKUP($A589,DSSV!$A$7:$R$65536,IN_DTK!C$5,0))=FALSE,VLOOKUP($A589,DSSV!$A$7:$R$65536,IN_DTK!C$5,0),"")</f>
        <v>0</v>
      </c>
      <c r="D589" s="243" t="str">
        <f>IF(ISNA(VLOOKUP($A589,DSSV!$A$7:$R$65536,IN_DTK!D$5,0))=FALSE,VLOOKUP($A589,DSSV!$A$7:$R$65536,IN_DTK!D$5,0),"")</f>
        <v/>
      </c>
      <c r="E589" s="244" t="str">
        <f>IF(ISNA(VLOOKUP($A589,DSSV!$A$7:$R$65536,IN_DTK!E$5,0))=FALSE,VLOOKUP($A589,DSSV!$A$7:$R$65536,IN_DTK!E$5,0),"")</f>
        <v/>
      </c>
      <c r="F589" s="249" t="str">
        <f>IF(ISNA(VLOOKUP($A589,DSSV!$A$7:$R$65536,IN_DTK!F$5,0))=FALSE,VLOOKUP($A589,DSSV!$A$7:$R$65536,IN_DTK!F$5,0),"")</f>
        <v/>
      </c>
      <c r="G589" s="249" t="str">
        <f>IF(ISNA(VLOOKUP($A589,DSSV!$A$7:$R$65536,IN_DTK!G$5,0))=FALSE,VLOOKUP($A589,DSSV!$A$7:$R$65536,IN_DTK!G$5,0),"")</f>
        <v/>
      </c>
      <c r="H589" s="245">
        <f>IF(ISNA(VLOOKUP($A589,DSSV!$A$7:$R$65536,IN_DTK!H$5,0))=FALSE,IF(H$8&lt;&gt;0,VLOOKUP($A589,DSSV!$A$7:$R$65536,IN_DTK!H$5,0),""),"")</f>
        <v>0</v>
      </c>
      <c r="I589" s="245">
        <f>IF(ISNA(VLOOKUP($A589,DSSV!$A$7:$R$65536,IN_DTK!I$5,0))=FALSE,IF(I$8&lt;&gt;0,VLOOKUP($A589,DSSV!$A$7:$R$65536,IN_DTK!I$5,0),""),"")</f>
        <v>0</v>
      </c>
      <c r="J589" s="245">
        <f>IF(ISNA(VLOOKUP($A589,DSSV!$A$7:$R$65536,IN_DTK!J$5,0))=FALSE,IF(J$8&lt;&gt;0,VLOOKUP($A589,DSSV!$A$7:$R$65536,IN_DTK!J$5,0),""),"")</f>
        <v>0</v>
      </c>
      <c r="K589" s="245">
        <f>IF(ISNA(VLOOKUP($A589,DSSV!$A$7:$R$65536,IN_DTK!K$5,0))=FALSE,IF(K$8&lt;&gt;0,VLOOKUP($A589,DSSV!$A$7:$R$65536,IN_DTK!K$5,0),""),"")</f>
        <v>0</v>
      </c>
      <c r="L589" s="245">
        <f>IF(ISNA(VLOOKUP($A589,DSSV!$A$7:$R$65536,IN_DTK!L$5,0))=FALSE,IF(L$8&lt;&gt;0,VLOOKUP($A589,DSSV!$A$7:$R$65536,IN_DTK!L$5,0),""),"")</f>
        <v>0</v>
      </c>
      <c r="M589" s="245">
        <f>IF(ISNA(VLOOKUP($A589,DSSV!$A$7:$R$65536,IN_DTK!M$5,0))=FALSE,IF(M$8&lt;&gt;0,VLOOKUP($A589,DSSV!$A$7:$R$65536,IN_DTK!M$5,0),""),"")</f>
        <v>0</v>
      </c>
      <c r="N589" s="245">
        <f>IF(ISNA(VLOOKUP($A589,DSSV!$A$7:$R$65536,IN_DTK!N$5,0))=FALSE,IF(N$8&lt;&gt;0,VLOOKUP($A589,DSSV!$A$7:$R$65536,IN_DTK!N$5,0),""),"")</f>
        <v>0</v>
      </c>
      <c r="O589" s="245">
        <f>IF(ISNA(VLOOKUP($A589,DSSV!$A$7:$R$65536,IN_DTK!O$5,0))=FALSE,IF(O$8&lt;&gt;0,VLOOKUP($A589,DSSV!$A$7:$R$65536,IN_DTK!O$5,0),""),"")</f>
        <v>0</v>
      </c>
      <c r="P589" s="245">
        <f>IF(ISNA(VLOOKUP($A589,DSSV!$A$7:$R$65536,IN_DTK!P$5,0))=FALSE,IF(P$8&lt;&gt;0,VLOOKUP($A589,DSSV!$A$7:$R$65536,IN_DTK!P$5,0),""),"")</f>
        <v>0</v>
      </c>
      <c r="Q589" s="246">
        <f>IF(ISNA(VLOOKUP($A589,DSSV!$A$7:$R$65536,IN_DTK!Q$5,0))=FALSE,VLOOKUP($A589,DSSV!$A$7:$R$65536,IN_DTK!Q$5,0),"")</f>
        <v>0</v>
      </c>
      <c r="R589" s="237" t="str">
        <f>IF(ISNA(VLOOKUP($A589,DSSV!$A$7:$R$65536,IN_DTK!R$5,0))=FALSE,VLOOKUP($A589,DSSV!$A$7:$R$65536,IN_DTK!R$5,0),"")</f>
        <v>Không</v>
      </c>
      <c r="S589" s="247" t="str">
        <f>IF(ISNA(VLOOKUP($A589,DSSV!$A$7:$R$65536,IN_DTK!S$5,0))=FALSE,VLOOKUP($A589,DSSV!$A$7:$R$65536,IN_DTK!S$5,0),"")</f>
        <v/>
      </c>
    </row>
    <row r="590" spans="1:19" s="213" customFormat="1" ht="20.25" customHeight="1">
      <c r="A590" s="211">
        <v>582</v>
      </c>
      <c r="B590" s="240">
        <f>--SUBTOTAL(2,C$6:C590)</f>
        <v>582</v>
      </c>
      <c r="C590" s="214">
        <f>IF(ISNA(VLOOKUP($A590,DSSV!$A$7:$R$65536,IN_DTK!C$5,0))=FALSE,VLOOKUP($A590,DSSV!$A$7:$R$65536,IN_DTK!C$5,0),"")</f>
        <v>0</v>
      </c>
      <c r="D590" s="243" t="str">
        <f>IF(ISNA(VLOOKUP($A590,DSSV!$A$7:$R$65536,IN_DTK!D$5,0))=FALSE,VLOOKUP($A590,DSSV!$A$7:$R$65536,IN_DTK!D$5,0),"")</f>
        <v/>
      </c>
      <c r="E590" s="244" t="str">
        <f>IF(ISNA(VLOOKUP($A590,DSSV!$A$7:$R$65536,IN_DTK!E$5,0))=FALSE,VLOOKUP($A590,DSSV!$A$7:$R$65536,IN_DTK!E$5,0),"")</f>
        <v/>
      </c>
      <c r="F590" s="249" t="str">
        <f>IF(ISNA(VLOOKUP($A590,DSSV!$A$7:$R$65536,IN_DTK!F$5,0))=FALSE,VLOOKUP($A590,DSSV!$A$7:$R$65536,IN_DTK!F$5,0),"")</f>
        <v/>
      </c>
      <c r="G590" s="249" t="str">
        <f>IF(ISNA(VLOOKUP($A590,DSSV!$A$7:$R$65536,IN_DTK!G$5,0))=FALSE,VLOOKUP($A590,DSSV!$A$7:$R$65536,IN_DTK!G$5,0),"")</f>
        <v/>
      </c>
      <c r="H590" s="245">
        <f>IF(ISNA(VLOOKUP($A590,DSSV!$A$7:$R$65536,IN_DTK!H$5,0))=FALSE,IF(H$8&lt;&gt;0,VLOOKUP($A590,DSSV!$A$7:$R$65536,IN_DTK!H$5,0),""),"")</f>
        <v>0</v>
      </c>
      <c r="I590" s="245">
        <f>IF(ISNA(VLOOKUP($A590,DSSV!$A$7:$R$65536,IN_DTK!I$5,0))=FALSE,IF(I$8&lt;&gt;0,VLOOKUP($A590,DSSV!$A$7:$R$65536,IN_DTK!I$5,0),""),"")</f>
        <v>0</v>
      </c>
      <c r="J590" s="245">
        <f>IF(ISNA(VLOOKUP($A590,DSSV!$A$7:$R$65536,IN_DTK!J$5,0))=FALSE,IF(J$8&lt;&gt;0,VLOOKUP($A590,DSSV!$A$7:$R$65536,IN_DTK!J$5,0),""),"")</f>
        <v>0</v>
      </c>
      <c r="K590" s="245">
        <f>IF(ISNA(VLOOKUP($A590,DSSV!$A$7:$R$65536,IN_DTK!K$5,0))=FALSE,IF(K$8&lt;&gt;0,VLOOKUP($A590,DSSV!$A$7:$R$65536,IN_DTK!K$5,0),""),"")</f>
        <v>0</v>
      </c>
      <c r="L590" s="245">
        <f>IF(ISNA(VLOOKUP($A590,DSSV!$A$7:$R$65536,IN_DTK!L$5,0))=FALSE,IF(L$8&lt;&gt;0,VLOOKUP($A590,DSSV!$A$7:$R$65536,IN_DTK!L$5,0),""),"")</f>
        <v>0</v>
      </c>
      <c r="M590" s="245">
        <f>IF(ISNA(VLOOKUP($A590,DSSV!$A$7:$R$65536,IN_DTK!M$5,0))=FALSE,IF(M$8&lt;&gt;0,VLOOKUP($A590,DSSV!$A$7:$R$65536,IN_DTK!M$5,0),""),"")</f>
        <v>0</v>
      </c>
      <c r="N590" s="245">
        <f>IF(ISNA(VLOOKUP($A590,DSSV!$A$7:$R$65536,IN_DTK!N$5,0))=FALSE,IF(N$8&lt;&gt;0,VLOOKUP($A590,DSSV!$A$7:$R$65536,IN_DTK!N$5,0),""),"")</f>
        <v>0</v>
      </c>
      <c r="O590" s="245">
        <f>IF(ISNA(VLOOKUP($A590,DSSV!$A$7:$R$65536,IN_DTK!O$5,0))=FALSE,IF(O$8&lt;&gt;0,VLOOKUP($A590,DSSV!$A$7:$R$65536,IN_DTK!O$5,0),""),"")</f>
        <v>0</v>
      </c>
      <c r="P590" s="245">
        <f>IF(ISNA(VLOOKUP($A590,DSSV!$A$7:$R$65536,IN_DTK!P$5,0))=FALSE,IF(P$8&lt;&gt;0,VLOOKUP($A590,DSSV!$A$7:$R$65536,IN_DTK!P$5,0),""),"")</f>
        <v>0</v>
      </c>
      <c r="Q590" s="246">
        <f>IF(ISNA(VLOOKUP($A590,DSSV!$A$7:$R$65536,IN_DTK!Q$5,0))=FALSE,VLOOKUP($A590,DSSV!$A$7:$R$65536,IN_DTK!Q$5,0),"")</f>
        <v>0</v>
      </c>
      <c r="R590" s="237" t="str">
        <f>IF(ISNA(VLOOKUP($A590,DSSV!$A$7:$R$65536,IN_DTK!R$5,0))=FALSE,VLOOKUP($A590,DSSV!$A$7:$R$65536,IN_DTK!R$5,0),"")</f>
        <v>Không</v>
      </c>
      <c r="S590" s="247" t="str">
        <f>IF(ISNA(VLOOKUP($A590,DSSV!$A$7:$R$65536,IN_DTK!S$5,0))=FALSE,VLOOKUP($A590,DSSV!$A$7:$R$65536,IN_DTK!S$5,0),"")</f>
        <v/>
      </c>
    </row>
    <row r="591" spans="1:19" s="213" customFormat="1" ht="20.25" customHeight="1">
      <c r="A591" s="211">
        <v>583</v>
      </c>
      <c r="B591" s="240">
        <f>--SUBTOTAL(2,C$6:C591)</f>
        <v>583</v>
      </c>
      <c r="C591" s="214">
        <f>IF(ISNA(VLOOKUP($A591,DSSV!$A$7:$R$65536,IN_DTK!C$5,0))=FALSE,VLOOKUP($A591,DSSV!$A$7:$R$65536,IN_DTK!C$5,0),"")</f>
        <v>0</v>
      </c>
      <c r="D591" s="243" t="str">
        <f>IF(ISNA(VLOOKUP($A591,DSSV!$A$7:$R$65536,IN_DTK!D$5,0))=FALSE,VLOOKUP($A591,DSSV!$A$7:$R$65536,IN_DTK!D$5,0),"")</f>
        <v/>
      </c>
      <c r="E591" s="244" t="str">
        <f>IF(ISNA(VLOOKUP($A591,DSSV!$A$7:$R$65536,IN_DTK!E$5,0))=FALSE,VLOOKUP($A591,DSSV!$A$7:$R$65536,IN_DTK!E$5,0),"")</f>
        <v/>
      </c>
      <c r="F591" s="249" t="str">
        <f>IF(ISNA(VLOOKUP($A591,DSSV!$A$7:$R$65536,IN_DTK!F$5,0))=FALSE,VLOOKUP($A591,DSSV!$A$7:$R$65536,IN_DTK!F$5,0),"")</f>
        <v/>
      </c>
      <c r="G591" s="249" t="str">
        <f>IF(ISNA(VLOOKUP($A591,DSSV!$A$7:$R$65536,IN_DTK!G$5,0))=FALSE,VLOOKUP($A591,DSSV!$A$7:$R$65536,IN_DTK!G$5,0),"")</f>
        <v/>
      </c>
      <c r="H591" s="245">
        <f>IF(ISNA(VLOOKUP($A591,DSSV!$A$7:$R$65536,IN_DTK!H$5,0))=FALSE,IF(H$8&lt;&gt;0,VLOOKUP($A591,DSSV!$A$7:$R$65536,IN_DTK!H$5,0),""),"")</f>
        <v>0</v>
      </c>
      <c r="I591" s="245">
        <f>IF(ISNA(VLOOKUP($A591,DSSV!$A$7:$R$65536,IN_DTK!I$5,0))=FALSE,IF(I$8&lt;&gt;0,VLOOKUP($A591,DSSV!$A$7:$R$65536,IN_DTK!I$5,0),""),"")</f>
        <v>0</v>
      </c>
      <c r="J591" s="245">
        <f>IF(ISNA(VLOOKUP($A591,DSSV!$A$7:$R$65536,IN_DTK!J$5,0))=FALSE,IF(J$8&lt;&gt;0,VLOOKUP($A591,DSSV!$A$7:$R$65536,IN_DTK!J$5,0),""),"")</f>
        <v>0</v>
      </c>
      <c r="K591" s="245">
        <f>IF(ISNA(VLOOKUP($A591,DSSV!$A$7:$R$65536,IN_DTK!K$5,0))=FALSE,IF(K$8&lt;&gt;0,VLOOKUP($A591,DSSV!$A$7:$R$65536,IN_DTK!K$5,0),""),"")</f>
        <v>0</v>
      </c>
      <c r="L591" s="245">
        <f>IF(ISNA(VLOOKUP($A591,DSSV!$A$7:$R$65536,IN_DTK!L$5,0))=FALSE,IF(L$8&lt;&gt;0,VLOOKUP($A591,DSSV!$A$7:$R$65536,IN_DTK!L$5,0),""),"")</f>
        <v>0</v>
      </c>
      <c r="M591" s="245">
        <f>IF(ISNA(VLOOKUP($A591,DSSV!$A$7:$R$65536,IN_DTK!M$5,0))=FALSE,IF(M$8&lt;&gt;0,VLOOKUP($A591,DSSV!$A$7:$R$65536,IN_DTK!M$5,0),""),"")</f>
        <v>0</v>
      </c>
      <c r="N591" s="245">
        <f>IF(ISNA(VLOOKUP($A591,DSSV!$A$7:$R$65536,IN_DTK!N$5,0))=FALSE,IF(N$8&lt;&gt;0,VLOOKUP($A591,DSSV!$A$7:$R$65536,IN_DTK!N$5,0),""),"")</f>
        <v>0</v>
      </c>
      <c r="O591" s="245">
        <f>IF(ISNA(VLOOKUP($A591,DSSV!$A$7:$R$65536,IN_DTK!O$5,0))=FALSE,IF(O$8&lt;&gt;0,VLOOKUP($A591,DSSV!$A$7:$R$65536,IN_DTK!O$5,0),""),"")</f>
        <v>0</v>
      </c>
      <c r="P591" s="245">
        <f>IF(ISNA(VLOOKUP($A591,DSSV!$A$7:$R$65536,IN_DTK!P$5,0))=FALSE,IF(P$8&lt;&gt;0,VLOOKUP($A591,DSSV!$A$7:$R$65536,IN_DTK!P$5,0),""),"")</f>
        <v>0</v>
      </c>
      <c r="Q591" s="246">
        <f>IF(ISNA(VLOOKUP($A591,DSSV!$A$7:$R$65536,IN_DTK!Q$5,0))=FALSE,VLOOKUP($A591,DSSV!$A$7:$R$65536,IN_DTK!Q$5,0),"")</f>
        <v>0</v>
      </c>
      <c r="R591" s="237" t="str">
        <f>IF(ISNA(VLOOKUP($A591,DSSV!$A$7:$R$65536,IN_DTK!R$5,0))=FALSE,VLOOKUP($A591,DSSV!$A$7:$R$65536,IN_DTK!R$5,0),"")</f>
        <v>Không</v>
      </c>
      <c r="S591" s="247" t="str">
        <f>IF(ISNA(VLOOKUP($A591,DSSV!$A$7:$R$65536,IN_DTK!S$5,0))=FALSE,VLOOKUP($A591,DSSV!$A$7:$R$65536,IN_DTK!S$5,0),"")</f>
        <v/>
      </c>
    </row>
    <row r="592" spans="1:19" s="213" customFormat="1" ht="20.25" customHeight="1">
      <c r="A592" s="211">
        <v>584</v>
      </c>
      <c r="B592" s="240">
        <f>--SUBTOTAL(2,C$6:C592)</f>
        <v>584</v>
      </c>
      <c r="C592" s="214">
        <f>IF(ISNA(VLOOKUP($A592,DSSV!$A$7:$R$65536,IN_DTK!C$5,0))=FALSE,VLOOKUP($A592,DSSV!$A$7:$R$65536,IN_DTK!C$5,0),"")</f>
        <v>0</v>
      </c>
      <c r="D592" s="243" t="str">
        <f>IF(ISNA(VLOOKUP($A592,DSSV!$A$7:$R$65536,IN_DTK!D$5,0))=FALSE,VLOOKUP($A592,DSSV!$A$7:$R$65536,IN_DTK!D$5,0),"")</f>
        <v/>
      </c>
      <c r="E592" s="244" t="str">
        <f>IF(ISNA(VLOOKUP($A592,DSSV!$A$7:$R$65536,IN_DTK!E$5,0))=FALSE,VLOOKUP($A592,DSSV!$A$7:$R$65536,IN_DTK!E$5,0),"")</f>
        <v/>
      </c>
      <c r="F592" s="249" t="str">
        <f>IF(ISNA(VLOOKUP($A592,DSSV!$A$7:$R$65536,IN_DTK!F$5,0))=FALSE,VLOOKUP($A592,DSSV!$A$7:$R$65536,IN_DTK!F$5,0),"")</f>
        <v/>
      </c>
      <c r="G592" s="249" t="str">
        <f>IF(ISNA(VLOOKUP($A592,DSSV!$A$7:$R$65536,IN_DTK!G$5,0))=FALSE,VLOOKUP($A592,DSSV!$A$7:$R$65536,IN_DTK!G$5,0),"")</f>
        <v/>
      </c>
      <c r="H592" s="245">
        <f>IF(ISNA(VLOOKUP($A592,DSSV!$A$7:$R$65536,IN_DTK!H$5,0))=FALSE,IF(H$8&lt;&gt;0,VLOOKUP($A592,DSSV!$A$7:$R$65536,IN_DTK!H$5,0),""),"")</f>
        <v>0</v>
      </c>
      <c r="I592" s="245">
        <f>IF(ISNA(VLOOKUP($A592,DSSV!$A$7:$R$65536,IN_DTK!I$5,0))=FALSE,IF(I$8&lt;&gt;0,VLOOKUP($A592,DSSV!$A$7:$R$65536,IN_DTK!I$5,0),""),"")</f>
        <v>0</v>
      </c>
      <c r="J592" s="245">
        <f>IF(ISNA(VLOOKUP($A592,DSSV!$A$7:$R$65536,IN_DTK!J$5,0))=FALSE,IF(J$8&lt;&gt;0,VLOOKUP($A592,DSSV!$A$7:$R$65536,IN_DTK!J$5,0),""),"")</f>
        <v>0</v>
      </c>
      <c r="K592" s="245">
        <f>IF(ISNA(VLOOKUP($A592,DSSV!$A$7:$R$65536,IN_DTK!K$5,0))=FALSE,IF(K$8&lt;&gt;0,VLOOKUP($A592,DSSV!$A$7:$R$65536,IN_DTK!K$5,0),""),"")</f>
        <v>0</v>
      </c>
      <c r="L592" s="245">
        <f>IF(ISNA(VLOOKUP($A592,DSSV!$A$7:$R$65536,IN_DTK!L$5,0))=FALSE,IF(L$8&lt;&gt;0,VLOOKUP($A592,DSSV!$A$7:$R$65536,IN_DTK!L$5,0),""),"")</f>
        <v>0</v>
      </c>
      <c r="M592" s="245">
        <f>IF(ISNA(VLOOKUP($A592,DSSV!$A$7:$R$65536,IN_DTK!M$5,0))=FALSE,IF(M$8&lt;&gt;0,VLOOKUP($A592,DSSV!$A$7:$R$65536,IN_DTK!M$5,0),""),"")</f>
        <v>0</v>
      </c>
      <c r="N592" s="245">
        <f>IF(ISNA(VLOOKUP($A592,DSSV!$A$7:$R$65536,IN_DTK!N$5,0))=FALSE,IF(N$8&lt;&gt;0,VLOOKUP($A592,DSSV!$A$7:$R$65536,IN_DTK!N$5,0),""),"")</f>
        <v>0</v>
      </c>
      <c r="O592" s="245">
        <f>IF(ISNA(VLOOKUP($A592,DSSV!$A$7:$R$65536,IN_DTK!O$5,0))=FALSE,IF(O$8&lt;&gt;0,VLOOKUP($A592,DSSV!$A$7:$R$65536,IN_DTK!O$5,0),""),"")</f>
        <v>0</v>
      </c>
      <c r="P592" s="245">
        <f>IF(ISNA(VLOOKUP($A592,DSSV!$A$7:$R$65536,IN_DTK!P$5,0))=FALSE,IF(P$8&lt;&gt;0,VLOOKUP($A592,DSSV!$A$7:$R$65536,IN_DTK!P$5,0),""),"")</f>
        <v>0</v>
      </c>
      <c r="Q592" s="246">
        <f>IF(ISNA(VLOOKUP($A592,DSSV!$A$7:$R$65536,IN_DTK!Q$5,0))=FALSE,VLOOKUP($A592,DSSV!$A$7:$R$65536,IN_DTK!Q$5,0),"")</f>
        <v>0</v>
      </c>
      <c r="R592" s="237" t="str">
        <f>IF(ISNA(VLOOKUP($A592,DSSV!$A$7:$R$65536,IN_DTK!R$5,0))=FALSE,VLOOKUP($A592,DSSV!$A$7:$R$65536,IN_DTK!R$5,0),"")</f>
        <v>Không</v>
      </c>
      <c r="S592" s="247" t="str">
        <f>IF(ISNA(VLOOKUP($A592,DSSV!$A$7:$R$65536,IN_DTK!S$5,0))=FALSE,VLOOKUP($A592,DSSV!$A$7:$R$65536,IN_DTK!S$5,0),"")</f>
        <v/>
      </c>
    </row>
    <row r="593" spans="1:19" s="213" customFormat="1" ht="20.25" customHeight="1">
      <c r="A593" s="211">
        <v>585</v>
      </c>
      <c r="B593" s="240">
        <f>--SUBTOTAL(2,C$6:C593)</f>
        <v>585</v>
      </c>
      <c r="C593" s="214">
        <f>IF(ISNA(VLOOKUP($A593,DSSV!$A$7:$R$65536,IN_DTK!C$5,0))=FALSE,VLOOKUP($A593,DSSV!$A$7:$R$65536,IN_DTK!C$5,0),"")</f>
        <v>0</v>
      </c>
      <c r="D593" s="243" t="str">
        <f>IF(ISNA(VLOOKUP($A593,DSSV!$A$7:$R$65536,IN_DTK!D$5,0))=FALSE,VLOOKUP($A593,DSSV!$A$7:$R$65536,IN_DTK!D$5,0),"")</f>
        <v/>
      </c>
      <c r="E593" s="244" t="str">
        <f>IF(ISNA(VLOOKUP($A593,DSSV!$A$7:$R$65536,IN_DTK!E$5,0))=FALSE,VLOOKUP($A593,DSSV!$A$7:$R$65536,IN_DTK!E$5,0),"")</f>
        <v/>
      </c>
      <c r="F593" s="249" t="str">
        <f>IF(ISNA(VLOOKUP($A593,DSSV!$A$7:$R$65536,IN_DTK!F$5,0))=FALSE,VLOOKUP($A593,DSSV!$A$7:$R$65536,IN_DTK!F$5,0),"")</f>
        <v/>
      </c>
      <c r="G593" s="249" t="str">
        <f>IF(ISNA(VLOOKUP($A593,DSSV!$A$7:$R$65536,IN_DTK!G$5,0))=FALSE,VLOOKUP($A593,DSSV!$A$7:$R$65536,IN_DTK!G$5,0),"")</f>
        <v/>
      </c>
      <c r="H593" s="245">
        <f>IF(ISNA(VLOOKUP($A593,DSSV!$A$7:$R$65536,IN_DTK!H$5,0))=FALSE,IF(H$8&lt;&gt;0,VLOOKUP($A593,DSSV!$A$7:$R$65536,IN_DTK!H$5,0),""),"")</f>
        <v>0</v>
      </c>
      <c r="I593" s="245">
        <f>IF(ISNA(VLOOKUP($A593,DSSV!$A$7:$R$65536,IN_DTK!I$5,0))=FALSE,IF(I$8&lt;&gt;0,VLOOKUP($A593,DSSV!$A$7:$R$65536,IN_DTK!I$5,0),""),"")</f>
        <v>0</v>
      </c>
      <c r="J593" s="245">
        <f>IF(ISNA(VLOOKUP($A593,DSSV!$A$7:$R$65536,IN_DTK!J$5,0))=FALSE,IF(J$8&lt;&gt;0,VLOOKUP($A593,DSSV!$A$7:$R$65536,IN_DTK!J$5,0),""),"")</f>
        <v>0</v>
      </c>
      <c r="K593" s="245">
        <f>IF(ISNA(VLOOKUP($A593,DSSV!$A$7:$R$65536,IN_DTK!K$5,0))=FALSE,IF(K$8&lt;&gt;0,VLOOKUP($A593,DSSV!$A$7:$R$65536,IN_DTK!K$5,0),""),"")</f>
        <v>0</v>
      </c>
      <c r="L593" s="245">
        <f>IF(ISNA(VLOOKUP($A593,DSSV!$A$7:$R$65536,IN_DTK!L$5,0))=FALSE,IF(L$8&lt;&gt;0,VLOOKUP($A593,DSSV!$A$7:$R$65536,IN_DTK!L$5,0),""),"")</f>
        <v>0</v>
      </c>
      <c r="M593" s="245">
        <f>IF(ISNA(VLOOKUP($A593,DSSV!$A$7:$R$65536,IN_DTK!M$5,0))=FALSE,IF(M$8&lt;&gt;0,VLOOKUP($A593,DSSV!$A$7:$R$65536,IN_DTK!M$5,0),""),"")</f>
        <v>0</v>
      </c>
      <c r="N593" s="245">
        <f>IF(ISNA(VLOOKUP($A593,DSSV!$A$7:$R$65536,IN_DTK!N$5,0))=FALSE,IF(N$8&lt;&gt;0,VLOOKUP($A593,DSSV!$A$7:$R$65536,IN_DTK!N$5,0),""),"")</f>
        <v>0</v>
      </c>
      <c r="O593" s="245">
        <f>IF(ISNA(VLOOKUP($A593,DSSV!$A$7:$R$65536,IN_DTK!O$5,0))=FALSE,IF(O$8&lt;&gt;0,VLOOKUP($A593,DSSV!$A$7:$R$65536,IN_DTK!O$5,0),""),"")</f>
        <v>0</v>
      </c>
      <c r="P593" s="245">
        <f>IF(ISNA(VLOOKUP($A593,DSSV!$A$7:$R$65536,IN_DTK!P$5,0))=FALSE,IF(P$8&lt;&gt;0,VLOOKUP($A593,DSSV!$A$7:$R$65536,IN_DTK!P$5,0),""),"")</f>
        <v>0</v>
      </c>
      <c r="Q593" s="246">
        <f>IF(ISNA(VLOOKUP($A593,DSSV!$A$7:$R$65536,IN_DTK!Q$5,0))=FALSE,VLOOKUP($A593,DSSV!$A$7:$R$65536,IN_DTK!Q$5,0),"")</f>
        <v>0</v>
      </c>
      <c r="R593" s="237" t="str">
        <f>IF(ISNA(VLOOKUP($A593,DSSV!$A$7:$R$65536,IN_DTK!R$5,0))=FALSE,VLOOKUP($A593,DSSV!$A$7:$R$65536,IN_DTK!R$5,0),"")</f>
        <v>Không</v>
      </c>
      <c r="S593" s="247" t="str">
        <f>IF(ISNA(VLOOKUP($A593,DSSV!$A$7:$R$65536,IN_DTK!S$5,0))=FALSE,VLOOKUP($A593,DSSV!$A$7:$R$65536,IN_DTK!S$5,0),"")</f>
        <v/>
      </c>
    </row>
    <row r="594" spans="1:19" s="213" customFormat="1" ht="20.25" customHeight="1">
      <c r="A594" s="211">
        <v>586</v>
      </c>
      <c r="B594" s="240">
        <f>--SUBTOTAL(2,C$6:C594)</f>
        <v>586</v>
      </c>
      <c r="C594" s="214">
        <f>IF(ISNA(VLOOKUP($A594,DSSV!$A$7:$R$65536,IN_DTK!C$5,0))=FALSE,VLOOKUP($A594,DSSV!$A$7:$R$65536,IN_DTK!C$5,0),"")</f>
        <v>0</v>
      </c>
      <c r="D594" s="243" t="str">
        <f>IF(ISNA(VLOOKUP($A594,DSSV!$A$7:$R$65536,IN_DTK!D$5,0))=FALSE,VLOOKUP($A594,DSSV!$A$7:$R$65536,IN_DTK!D$5,0),"")</f>
        <v/>
      </c>
      <c r="E594" s="244" t="str">
        <f>IF(ISNA(VLOOKUP($A594,DSSV!$A$7:$R$65536,IN_DTK!E$5,0))=FALSE,VLOOKUP($A594,DSSV!$A$7:$R$65536,IN_DTK!E$5,0),"")</f>
        <v/>
      </c>
      <c r="F594" s="249" t="str">
        <f>IF(ISNA(VLOOKUP($A594,DSSV!$A$7:$R$65536,IN_DTK!F$5,0))=FALSE,VLOOKUP($A594,DSSV!$A$7:$R$65536,IN_DTK!F$5,0),"")</f>
        <v/>
      </c>
      <c r="G594" s="249" t="str">
        <f>IF(ISNA(VLOOKUP($A594,DSSV!$A$7:$R$65536,IN_DTK!G$5,0))=FALSE,VLOOKUP($A594,DSSV!$A$7:$R$65536,IN_DTK!G$5,0),"")</f>
        <v/>
      </c>
      <c r="H594" s="245">
        <f>IF(ISNA(VLOOKUP($A594,DSSV!$A$7:$R$65536,IN_DTK!H$5,0))=FALSE,IF(H$8&lt;&gt;0,VLOOKUP($A594,DSSV!$A$7:$R$65536,IN_DTK!H$5,0),""),"")</f>
        <v>0</v>
      </c>
      <c r="I594" s="245">
        <f>IF(ISNA(VLOOKUP($A594,DSSV!$A$7:$R$65536,IN_DTK!I$5,0))=FALSE,IF(I$8&lt;&gt;0,VLOOKUP($A594,DSSV!$A$7:$R$65536,IN_DTK!I$5,0),""),"")</f>
        <v>0</v>
      </c>
      <c r="J594" s="245">
        <f>IF(ISNA(VLOOKUP($A594,DSSV!$A$7:$R$65536,IN_DTK!J$5,0))=FALSE,IF(J$8&lt;&gt;0,VLOOKUP($A594,DSSV!$A$7:$R$65536,IN_DTK!J$5,0),""),"")</f>
        <v>0</v>
      </c>
      <c r="K594" s="245">
        <f>IF(ISNA(VLOOKUP($A594,DSSV!$A$7:$R$65536,IN_DTK!K$5,0))=FALSE,IF(K$8&lt;&gt;0,VLOOKUP($A594,DSSV!$A$7:$R$65536,IN_DTK!K$5,0),""),"")</f>
        <v>0</v>
      </c>
      <c r="L594" s="245">
        <f>IF(ISNA(VLOOKUP($A594,DSSV!$A$7:$R$65536,IN_DTK!L$5,0))=FALSE,IF(L$8&lt;&gt;0,VLOOKUP($A594,DSSV!$A$7:$R$65536,IN_DTK!L$5,0),""),"")</f>
        <v>0</v>
      </c>
      <c r="M594" s="245">
        <f>IF(ISNA(VLOOKUP($A594,DSSV!$A$7:$R$65536,IN_DTK!M$5,0))=FALSE,IF(M$8&lt;&gt;0,VLOOKUP($A594,DSSV!$A$7:$R$65536,IN_DTK!M$5,0),""),"")</f>
        <v>0</v>
      </c>
      <c r="N594" s="245">
        <f>IF(ISNA(VLOOKUP($A594,DSSV!$A$7:$R$65536,IN_DTK!N$5,0))=FALSE,IF(N$8&lt;&gt;0,VLOOKUP($A594,DSSV!$A$7:$R$65536,IN_DTK!N$5,0),""),"")</f>
        <v>0</v>
      </c>
      <c r="O594" s="245">
        <f>IF(ISNA(VLOOKUP($A594,DSSV!$A$7:$R$65536,IN_DTK!O$5,0))=FALSE,IF(O$8&lt;&gt;0,VLOOKUP($A594,DSSV!$A$7:$R$65536,IN_DTK!O$5,0),""),"")</f>
        <v>0</v>
      </c>
      <c r="P594" s="245">
        <f>IF(ISNA(VLOOKUP($A594,DSSV!$A$7:$R$65536,IN_DTK!P$5,0))=FALSE,IF(P$8&lt;&gt;0,VLOOKUP($A594,DSSV!$A$7:$R$65536,IN_DTK!P$5,0),""),"")</f>
        <v>0</v>
      </c>
      <c r="Q594" s="246">
        <f>IF(ISNA(VLOOKUP($A594,DSSV!$A$7:$R$65536,IN_DTK!Q$5,0))=FALSE,VLOOKUP($A594,DSSV!$A$7:$R$65536,IN_DTK!Q$5,0),"")</f>
        <v>0</v>
      </c>
      <c r="R594" s="237" t="str">
        <f>IF(ISNA(VLOOKUP($A594,DSSV!$A$7:$R$65536,IN_DTK!R$5,0))=FALSE,VLOOKUP($A594,DSSV!$A$7:$R$65536,IN_DTK!R$5,0),"")</f>
        <v>Không</v>
      </c>
      <c r="S594" s="247" t="str">
        <f>IF(ISNA(VLOOKUP($A594,DSSV!$A$7:$R$65536,IN_DTK!S$5,0))=FALSE,VLOOKUP($A594,DSSV!$A$7:$R$65536,IN_DTK!S$5,0),"")</f>
        <v/>
      </c>
    </row>
    <row r="595" spans="1:19" s="213" customFormat="1" ht="20.25" customHeight="1">
      <c r="A595" s="211">
        <v>587</v>
      </c>
      <c r="B595" s="240">
        <f>--SUBTOTAL(2,C$6:C595)</f>
        <v>587</v>
      </c>
      <c r="C595" s="214">
        <f>IF(ISNA(VLOOKUP($A595,DSSV!$A$7:$R$65536,IN_DTK!C$5,0))=FALSE,VLOOKUP($A595,DSSV!$A$7:$R$65536,IN_DTK!C$5,0),"")</f>
        <v>0</v>
      </c>
      <c r="D595" s="243" t="str">
        <f>IF(ISNA(VLOOKUP($A595,DSSV!$A$7:$R$65536,IN_DTK!D$5,0))=FALSE,VLOOKUP($A595,DSSV!$A$7:$R$65536,IN_DTK!D$5,0),"")</f>
        <v/>
      </c>
      <c r="E595" s="244" t="str">
        <f>IF(ISNA(VLOOKUP($A595,DSSV!$A$7:$R$65536,IN_DTK!E$5,0))=FALSE,VLOOKUP($A595,DSSV!$A$7:$R$65536,IN_DTK!E$5,0),"")</f>
        <v/>
      </c>
      <c r="F595" s="249" t="str">
        <f>IF(ISNA(VLOOKUP($A595,DSSV!$A$7:$R$65536,IN_DTK!F$5,0))=FALSE,VLOOKUP($A595,DSSV!$A$7:$R$65536,IN_DTK!F$5,0),"")</f>
        <v/>
      </c>
      <c r="G595" s="249" t="str">
        <f>IF(ISNA(VLOOKUP($A595,DSSV!$A$7:$R$65536,IN_DTK!G$5,0))=FALSE,VLOOKUP($A595,DSSV!$A$7:$R$65536,IN_DTK!G$5,0),"")</f>
        <v/>
      </c>
      <c r="H595" s="245">
        <f>IF(ISNA(VLOOKUP($A595,DSSV!$A$7:$R$65536,IN_DTK!H$5,0))=FALSE,IF(H$8&lt;&gt;0,VLOOKUP($A595,DSSV!$A$7:$R$65536,IN_DTK!H$5,0),""),"")</f>
        <v>0</v>
      </c>
      <c r="I595" s="245">
        <f>IF(ISNA(VLOOKUP($A595,DSSV!$A$7:$R$65536,IN_DTK!I$5,0))=FALSE,IF(I$8&lt;&gt;0,VLOOKUP($A595,DSSV!$A$7:$R$65536,IN_DTK!I$5,0),""),"")</f>
        <v>0</v>
      </c>
      <c r="J595" s="245">
        <f>IF(ISNA(VLOOKUP($A595,DSSV!$A$7:$R$65536,IN_DTK!J$5,0))=FALSE,IF(J$8&lt;&gt;0,VLOOKUP($A595,DSSV!$A$7:$R$65536,IN_DTK!J$5,0),""),"")</f>
        <v>0</v>
      </c>
      <c r="K595" s="245">
        <f>IF(ISNA(VLOOKUP($A595,DSSV!$A$7:$R$65536,IN_DTK!K$5,0))=FALSE,IF(K$8&lt;&gt;0,VLOOKUP($A595,DSSV!$A$7:$R$65536,IN_DTK!K$5,0),""),"")</f>
        <v>0</v>
      </c>
      <c r="L595" s="245">
        <f>IF(ISNA(VLOOKUP($A595,DSSV!$A$7:$R$65536,IN_DTK!L$5,0))=FALSE,IF(L$8&lt;&gt;0,VLOOKUP($A595,DSSV!$A$7:$R$65536,IN_DTK!L$5,0),""),"")</f>
        <v>0</v>
      </c>
      <c r="M595" s="245">
        <f>IF(ISNA(VLOOKUP($A595,DSSV!$A$7:$R$65536,IN_DTK!M$5,0))=FALSE,IF(M$8&lt;&gt;0,VLOOKUP($A595,DSSV!$A$7:$R$65536,IN_DTK!M$5,0),""),"")</f>
        <v>0</v>
      </c>
      <c r="N595" s="245">
        <f>IF(ISNA(VLOOKUP($A595,DSSV!$A$7:$R$65536,IN_DTK!N$5,0))=FALSE,IF(N$8&lt;&gt;0,VLOOKUP($A595,DSSV!$A$7:$R$65536,IN_DTK!N$5,0),""),"")</f>
        <v>0</v>
      </c>
      <c r="O595" s="245">
        <f>IF(ISNA(VLOOKUP($A595,DSSV!$A$7:$R$65536,IN_DTK!O$5,0))=FALSE,IF(O$8&lt;&gt;0,VLOOKUP($A595,DSSV!$A$7:$R$65536,IN_DTK!O$5,0),""),"")</f>
        <v>0</v>
      </c>
      <c r="P595" s="245">
        <f>IF(ISNA(VLOOKUP($A595,DSSV!$A$7:$R$65536,IN_DTK!P$5,0))=FALSE,IF(P$8&lt;&gt;0,VLOOKUP($A595,DSSV!$A$7:$R$65536,IN_DTK!P$5,0),""),"")</f>
        <v>0</v>
      </c>
      <c r="Q595" s="246">
        <f>IF(ISNA(VLOOKUP($A595,DSSV!$A$7:$R$65536,IN_DTK!Q$5,0))=FALSE,VLOOKUP($A595,DSSV!$A$7:$R$65536,IN_DTK!Q$5,0),"")</f>
        <v>0</v>
      </c>
      <c r="R595" s="237" t="str">
        <f>IF(ISNA(VLOOKUP($A595,DSSV!$A$7:$R$65536,IN_DTK!R$5,0))=FALSE,VLOOKUP($A595,DSSV!$A$7:$R$65536,IN_DTK!R$5,0),"")</f>
        <v>Không</v>
      </c>
      <c r="S595" s="247" t="str">
        <f>IF(ISNA(VLOOKUP($A595,DSSV!$A$7:$R$65536,IN_DTK!S$5,0))=FALSE,VLOOKUP($A595,DSSV!$A$7:$R$65536,IN_DTK!S$5,0),"")</f>
        <v/>
      </c>
    </row>
    <row r="596" spans="1:19" s="213" customFormat="1" ht="20.25" customHeight="1">
      <c r="A596" s="211">
        <v>588</v>
      </c>
      <c r="B596" s="240">
        <f>--SUBTOTAL(2,C$6:C596)</f>
        <v>588</v>
      </c>
      <c r="C596" s="214">
        <f>IF(ISNA(VLOOKUP($A596,DSSV!$A$7:$R$65536,IN_DTK!C$5,0))=FALSE,VLOOKUP($A596,DSSV!$A$7:$R$65536,IN_DTK!C$5,0),"")</f>
        <v>0</v>
      </c>
      <c r="D596" s="243" t="str">
        <f>IF(ISNA(VLOOKUP($A596,DSSV!$A$7:$R$65536,IN_DTK!D$5,0))=FALSE,VLOOKUP($A596,DSSV!$A$7:$R$65536,IN_DTK!D$5,0),"")</f>
        <v/>
      </c>
      <c r="E596" s="244" t="str">
        <f>IF(ISNA(VLOOKUP($A596,DSSV!$A$7:$R$65536,IN_DTK!E$5,0))=FALSE,VLOOKUP($A596,DSSV!$A$7:$R$65536,IN_DTK!E$5,0),"")</f>
        <v/>
      </c>
      <c r="F596" s="249" t="str">
        <f>IF(ISNA(VLOOKUP($A596,DSSV!$A$7:$R$65536,IN_DTK!F$5,0))=FALSE,VLOOKUP($A596,DSSV!$A$7:$R$65536,IN_DTK!F$5,0),"")</f>
        <v/>
      </c>
      <c r="G596" s="249" t="str">
        <f>IF(ISNA(VLOOKUP($A596,DSSV!$A$7:$R$65536,IN_DTK!G$5,0))=FALSE,VLOOKUP($A596,DSSV!$A$7:$R$65536,IN_DTK!G$5,0),"")</f>
        <v/>
      </c>
      <c r="H596" s="245">
        <f>IF(ISNA(VLOOKUP($A596,DSSV!$A$7:$R$65536,IN_DTK!H$5,0))=FALSE,IF(H$8&lt;&gt;0,VLOOKUP($A596,DSSV!$A$7:$R$65536,IN_DTK!H$5,0),""),"")</f>
        <v>0</v>
      </c>
      <c r="I596" s="245">
        <f>IF(ISNA(VLOOKUP($A596,DSSV!$A$7:$R$65536,IN_DTK!I$5,0))=FALSE,IF(I$8&lt;&gt;0,VLOOKUP($A596,DSSV!$A$7:$R$65536,IN_DTK!I$5,0),""),"")</f>
        <v>0</v>
      </c>
      <c r="J596" s="245">
        <f>IF(ISNA(VLOOKUP($A596,DSSV!$A$7:$R$65536,IN_DTK!J$5,0))=FALSE,IF(J$8&lt;&gt;0,VLOOKUP($A596,DSSV!$A$7:$R$65536,IN_DTK!J$5,0),""),"")</f>
        <v>0</v>
      </c>
      <c r="K596" s="245">
        <f>IF(ISNA(VLOOKUP($A596,DSSV!$A$7:$R$65536,IN_DTK!K$5,0))=FALSE,IF(K$8&lt;&gt;0,VLOOKUP($A596,DSSV!$A$7:$R$65536,IN_DTK!K$5,0),""),"")</f>
        <v>0</v>
      </c>
      <c r="L596" s="245">
        <f>IF(ISNA(VLOOKUP($A596,DSSV!$A$7:$R$65536,IN_DTK!L$5,0))=FALSE,IF(L$8&lt;&gt;0,VLOOKUP($A596,DSSV!$A$7:$R$65536,IN_DTK!L$5,0),""),"")</f>
        <v>0</v>
      </c>
      <c r="M596" s="245">
        <f>IF(ISNA(VLOOKUP($A596,DSSV!$A$7:$R$65536,IN_DTK!M$5,0))=FALSE,IF(M$8&lt;&gt;0,VLOOKUP($A596,DSSV!$A$7:$R$65536,IN_DTK!M$5,0),""),"")</f>
        <v>0</v>
      </c>
      <c r="N596" s="245">
        <f>IF(ISNA(VLOOKUP($A596,DSSV!$A$7:$R$65536,IN_DTK!N$5,0))=FALSE,IF(N$8&lt;&gt;0,VLOOKUP($A596,DSSV!$A$7:$R$65536,IN_DTK!N$5,0),""),"")</f>
        <v>0</v>
      </c>
      <c r="O596" s="245">
        <f>IF(ISNA(VLOOKUP($A596,DSSV!$A$7:$R$65536,IN_DTK!O$5,0))=FALSE,IF(O$8&lt;&gt;0,VLOOKUP($A596,DSSV!$A$7:$R$65536,IN_DTK!O$5,0),""),"")</f>
        <v>0</v>
      </c>
      <c r="P596" s="245">
        <f>IF(ISNA(VLOOKUP($A596,DSSV!$A$7:$R$65536,IN_DTK!P$5,0))=FALSE,IF(P$8&lt;&gt;0,VLOOKUP($A596,DSSV!$A$7:$R$65536,IN_DTK!P$5,0),""),"")</f>
        <v>0</v>
      </c>
      <c r="Q596" s="246">
        <f>IF(ISNA(VLOOKUP($A596,DSSV!$A$7:$R$65536,IN_DTK!Q$5,0))=FALSE,VLOOKUP($A596,DSSV!$A$7:$R$65536,IN_DTK!Q$5,0),"")</f>
        <v>0</v>
      </c>
      <c r="R596" s="237" t="str">
        <f>IF(ISNA(VLOOKUP($A596,DSSV!$A$7:$R$65536,IN_DTK!R$5,0))=FALSE,VLOOKUP($A596,DSSV!$A$7:$R$65536,IN_DTK!R$5,0),"")</f>
        <v>Không</v>
      </c>
      <c r="S596" s="247" t="str">
        <f>IF(ISNA(VLOOKUP($A596,DSSV!$A$7:$R$65536,IN_DTK!S$5,0))=FALSE,VLOOKUP($A596,DSSV!$A$7:$R$65536,IN_DTK!S$5,0),"")</f>
        <v/>
      </c>
    </row>
    <row r="597" spans="1:19" s="213" customFormat="1" ht="20.25" customHeight="1">
      <c r="A597" s="211">
        <v>589</v>
      </c>
      <c r="B597" s="240">
        <f>--SUBTOTAL(2,C$6:C597)</f>
        <v>589</v>
      </c>
      <c r="C597" s="214">
        <f>IF(ISNA(VLOOKUP($A597,DSSV!$A$7:$R$65536,IN_DTK!C$5,0))=FALSE,VLOOKUP($A597,DSSV!$A$7:$R$65536,IN_DTK!C$5,0),"")</f>
        <v>0</v>
      </c>
      <c r="D597" s="243" t="str">
        <f>IF(ISNA(VLOOKUP($A597,DSSV!$A$7:$R$65536,IN_DTK!D$5,0))=FALSE,VLOOKUP($A597,DSSV!$A$7:$R$65536,IN_DTK!D$5,0),"")</f>
        <v/>
      </c>
      <c r="E597" s="244" t="str">
        <f>IF(ISNA(VLOOKUP($A597,DSSV!$A$7:$R$65536,IN_DTK!E$5,0))=FALSE,VLOOKUP($A597,DSSV!$A$7:$R$65536,IN_DTK!E$5,0),"")</f>
        <v/>
      </c>
      <c r="F597" s="249" t="str">
        <f>IF(ISNA(VLOOKUP($A597,DSSV!$A$7:$R$65536,IN_DTK!F$5,0))=FALSE,VLOOKUP($A597,DSSV!$A$7:$R$65536,IN_DTK!F$5,0),"")</f>
        <v/>
      </c>
      <c r="G597" s="249" t="str">
        <f>IF(ISNA(VLOOKUP($A597,DSSV!$A$7:$R$65536,IN_DTK!G$5,0))=FALSE,VLOOKUP($A597,DSSV!$A$7:$R$65536,IN_DTK!G$5,0),"")</f>
        <v/>
      </c>
      <c r="H597" s="245">
        <f>IF(ISNA(VLOOKUP($A597,DSSV!$A$7:$R$65536,IN_DTK!H$5,0))=FALSE,IF(H$8&lt;&gt;0,VLOOKUP($A597,DSSV!$A$7:$R$65536,IN_DTK!H$5,0),""),"")</f>
        <v>0</v>
      </c>
      <c r="I597" s="245">
        <f>IF(ISNA(VLOOKUP($A597,DSSV!$A$7:$R$65536,IN_DTK!I$5,0))=FALSE,IF(I$8&lt;&gt;0,VLOOKUP($A597,DSSV!$A$7:$R$65536,IN_DTK!I$5,0),""),"")</f>
        <v>0</v>
      </c>
      <c r="J597" s="245">
        <f>IF(ISNA(VLOOKUP($A597,DSSV!$A$7:$R$65536,IN_DTK!J$5,0))=FALSE,IF(J$8&lt;&gt;0,VLOOKUP($A597,DSSV!$A$7:$R$65536,IN_DTK!J$5,0),""),"")</f>
        <v>0</v>
      </c>
      <c r="K597" s="245">
        <f>IF(ISNA(VLOOKUP($A597,DSSV!$A$7:$R$65536,IN_DTK!K$5,0))=FALSE,IF(K$8&lt;&gt;0,VLOOKUP($A597,DSSV!$A$7:$R$65536,IN_DTK!K$5,0),""),"")</f>
        <v>0</v>
      </c>
      <c r="L597" s="245">
        <f>IF(ISNA(VLOOKUP($A597,DSSV!$A$7:$R$65536,IN_DTK!L$5,0))=FALSE,IF(L$8&lt;&gt;0,VLOOKUP($A597,DSSV!$A$7:$R$65536,IN_DTK!L$5,0),""),"")</f>
        <v>0</v>
      </c>
      <c r="M597" s="245">
        <f>IF(ISNA(VLOOKUP($A597,DSSV!$A$7:$R$65536,IN_DTK!M$5,0))=FALSE,IF(M$8&lt;&gt;0,VLOOKUP($A597,DSSV!$A$7:$R$65536,IN_DTK!M$5,0),""),"")</f>
        <v>0</v>
      </c>
      <c r="N597" s="245">
        <f>IF(ISNA(VLOOKUP($A597,DSSV!$A$7:$R$65536,IN_DTK!N$5,0))=FALSE,IF(N$8&lt;&gt;0,VLOOKUP($A597,DSSV!$A$7:$R$65536,IN_DTK!N$5,0),""),"")</f>
        <v>0</v>
      </c>
      <c r="O597" s="245">
        <f>IF(ISNA(VLOOKUP($A597,DSSV!$A$7:$R$65536,IN_DTK!O$5,0))=FALSE,IF(O$8&lt;&gt;0,VLOOKUP($A597,DSSV!$A$7:$R$65536,IN_DTK!O$5,0),""),"")</f>
        <v>0</v>
      </c>
      <c r="P597" s="245">
        <f>IF(ISNA(VLOOKUP($A597,DSSV!$A$7:$R$65536,IN_DTK!P$5,0))=FALSE,IF(P$8&lt;&gt;0,VLOOKUP($A597,DSSV!$A$7:$R$65536,IN_DTK!P$5,0),""),"")</f>
        <v>0</v>
      </c>
      <c r="Q597" s="246">
        <f>IF(ISNA(VLOOKUP($A597,DSSV!$A$7:$R$65536,IN_DTK!Q$5,0))=FALSE,VLOOKUP($A597,DSSV!$A$7:$R$65536,IN_DTK!Q$5,0),"")</f>
        <v>0</v>
      </c>
      <c r="R597" s="237" t="str">
        <f>IF(ISNA(VLOOKUP($A597,DSSV!$A$7:$R$65536,IN_DTK!R$5,0))=FALSE,VLOOKUP($A597,DSSV!$A$7:$R$65536,IN_DTK!R$5,0),"")</f>
        <v>Không</v>
      </c>
      <c r="S597" s="247" t="str">
        <f>IF(ISNA(VLOOKUP($A597,DSSV!$A$7:$R$65536,IN_DTK!S$5,0))=FALSE,VLOOKUP($A597,DSSV!$A$7:$R$65536,IN_DTK!S$5,0),"")</f>
        <v/>
      </c>
    </row>
    <row r="598" spans="1:19" s="213" customFormat="1" ht="20.25" customHeight="1">
      <c r="A598" s="211">
        <v>590</v>
      </c>
      <c r="B598" s="240">
        <f>--SUBTOTAL(2,C$6:C598)</f>
        <v>590</v>
      </c>
      <c r="C598" s="214">
        <f>IF(ISNA(VLOOKUP($A598,DSSV!$A$7:$R$65536,IN_DTK!C$5,0))=FALSE,VLOOKUP($A598,DSSV!$A$7:$R$65536,IN_DTK!C$5,0),"")</f>
        <v>0</v>
      </c>
      <c r="D598" s="243" t="str">
        <f>IF(ISNA(VLOOKUP($A598,DSSV!$A$7:$R$65536,IN_DTK!D$5,0))=FALSE,VLOOKUP($A598,DSSV!$A$7:$R$65536,IN_DTK!D$5,0),"")</f>
        <v/>
      </c>
      <c r="E598" s="244" t="str">
        <f>IF(ISNA(VLOOKUP($A598,DSSV!$A$7:$R$65536,IN_DTK!E$5,0))=FALSE,VLOOKUP($A598,DSSV!$A$7:$R$65536,IN_DTK!E$5,0),"")</f>
        <v/>
      </c>
      <c r="F598" s="249" t="str">
        <f>IF(ISNA(VLOOKUP($A598,DSSV!$A$7:$R$65536,IN_DTK!F$5,0))=FALSE,VLOOKUP($A598,DSSV!$A$7:$R$65536,IN_DTK!F$5,0),"")</f>
        <v/>
      </c>
      <c r="G598" s="249" t="str">
        <f>IF(ISNA(VLOOKUP($A598,DSSV!$A$7:$R$65536,IN_DTK!G$5,0))=FALSE,VLOOKUP($A598,DSSV!$A$7:$R$65536,IN_DTK!G$5,0),"")</f>
        <v/>
      </c>
      <c r="H598" s="245">
        <f>IF(ISNA(VLOOKUP($A598,DSSV!$A$7:$R$65536,IN_DTK!H$5,0))=FALSE,IF(H$8&lt;&gt;0,VLOOKUP($A598,DSSV!$A$7:$R$65536,IN_DTK!H$5,0),""),"")</f>
        <v>0</v>
      </c>
      <c r="I598" s="245">
        <f>IF(ISNA(VLOOKUP($A598,DSSV!$A$7:$R$65536,IN_DTK!I$5,0))=FALSE,IF(I$8&lt;&gt;0,VLOOKUP($A598,DSSV!$A$7:$R$65536,IN_DTK!I$5,0),""),"")</f>
        <v>0</v>
      </c>
      <c r="J598" s="245">
        <f>IF(ISNA(VLOOKUP($A598,DSSV!$A$7:$R$65536,IN_DTK!J$5,0))=FALSE,IF(J$8&lt;&gt;0,VLOOKUP($A598,DSSV!$A$7:$R$65536,IN_DTK!J$5,0),""),"")</f>
        <v>0</v>
      </c>
      <c r="K598" s="245">
        <f>IF(ISNA(VLOOKUP($A598,DSSV!$A$7:$R$65536,IN_DTK!K$5,0))=FALSE,IF(K$8&lt;&gt;0,VLOOKUP($A598,DSSV!$A$7:$R$65536,IN_DTK!K$5,0),""),"")</f>
        <v>0</v>
      </c>
      <c r="L598" s="245">
        <f>IF(ISNA(VLOOKUP($A598,DSSV!$A$7:$R$65536,IN_DTK!L$5,0))=FALSE,IF(L$8&lt;&gt;0,VLOOKUP($A598,DSSV!$A$7:$R$65536,IN_DTK!L$5,0),""),"")</f>
        <v>0</v>
      </c>
      <c r="M598" s="245">
        <f>IF(ISNA(VLOOKUP($A598,DSSV!$A$7:$R$65536,IN_DTK!M$5,0))=FALSE,IF(M$8&lt;&gt;0,VLOOKUP($A598,DSSV!$A$7:$R$65536,IN_DTK!M$5,0),""),"")</f>
        <v>0</v>
      </c>
      <c r="N598" s="245">
        <f>IF(ISNA(VLOOKUP($A598,DSSV!$A$7:$R$65536,IN_DTK!N$5,0))=FALSE,IF(N$8&lt;&gt;0,VLOOKUP($A598,DSSV!$A$7:$R$65536,IN_DTK!N$5,0),""),"")</f>
        <v>0</v>
      </c>
      <c r="O598" s="245">
        <f>IF(ISNA(VLOOKUP($A598,DSSV!$A$7:$R$65536,IN_DTK!O$5,0))=FALSE,IF(O$8&lt;&gt;0,VLOOKUP($A598,DSSV!$A$7:$R$65536,IN_DTK!O$5,0),""),"")</f>
        <v>0</v>
      </c>
      <c r="P598" s="245">
        <f>IF(ISNA(VLOOKUP($A598,DSSV!$A$7:$R$65536,IN_DTK!P$5,0))=FALSE,IF(P$8&lt;&gt;0,VLOOKUP($A598,DSSV!$A$7:$R$65536,IN_DTK!P$5,0),""),"")</f>
        <v>0</v>
      </c>
      <c r="Q598" s="246">
        <f>IF(ISNA(VLOOKUP($A598,DSSV!$A$7:$R$65536,IN_DTK!Q$5,0))=FALSE,VLOOKUP($A598,DSSV!$A$7:$R$65536,IN_DTK!Q$5,0),"")</f>
        <v>0</v>
      </c>
      <c r="R598" s="237" t="str">
        <f>IF(ISNA(VLOOKUP($A598,DSSV!$A$7:$R$65536,IN_DTK!R$5,0))=FALSE,VLOOKUP($A598,DSSV!$A$7:$R$65536,IN_DTK!R$5,0),"")</f>
        <v>Không</v>
      </c>
      <c r="S598" s="247" t="str">
        <f>IF(ISNA(VLOOKUP($A598,DSSV!$A$7:$R$65536,IN_DTK!S$5,0))=FALSE,VLOOKUP($A598,DSSV!$A$7:$R$65536,IN_DTK!S$5,0),"")</f>
        <v/>
      </c>
    </row>
    <row r="599" spans="1:19" s="213" customFormat="1" ht="20.25" customHeight="1">
      <c r="A599" s="211">
        <v>591</v>
      </c>
      <c r="B599" s="240">
        <f>--SUBTOTAL(2,C$6:C599)</f>
        <v>591</v>
      </c>
      <c r="C599" s="214">
        <f>IF(ISNA(VLOOKUP($A599,DSSV!$A$7:$R$65536,IN_DTK!C$5,0))=FALSE,VLOOKUP($A599,DSSV!$A$7:$R$65536,IN_DTK!C$5,0),"")</f>
        <v>0</v>
      </c>
      <c r="D599" s="243" t="str">
        <f>IF(ISNA(VLOOKUP($A599,DSSV!$A$7:$R$65536,IN_DTK!D$5,0))=FALSE,VLOOKUP($A599,DSSV!$A$7:$R$65536,IN_DTK!D$5,0),"")</f>
        <v/>
      </c>
      <c r="E599" s="244" t="str">
        <f>IF(ISNA(VLOOKUP($A599,DSSV!$A$7:$R$65536,IN_DTK!E$5,0))=FALSE,VLOOKUP($A599,DSSV!$A$7:$R$65536,IN_DTK!E$5,0),"")</f>
        <v/>
      </c>
      <c r="F599" s="249" t="str">
        <f>IF(ISNA(VLOOKUP($A599,DSSV!$A$7:$R$65536,IN_DTK!F$5,0))=FALSE,VLOOKUP($A599,DSSV!$A$7:$R$65536,IN_DTK!F$5,0),"")</f>
        <v/>
      </c>
      <c r="G599" s="249" t="str">
        <f>IF(ISNA(VLOOKUP($A599,DSSV!$A$7:$R$65536,IN_DTK!G$5,0))=FALSE,VLOOKUP($A599,DSSV!$A$7:$R$65536,IN_DTK!G$5,0),"")</f>
        <v/>
      </c>
      <c r="H599" s="245">
        <f>IF(ISNA(VLOOKUP($A599,DSSV!$A$7:$R$65536,IN_DTK!H$5,0))=FALSE,IF(H$8&lt;&gt;0,VLOOKUP($A599,DSSV!$A$7:$R$65536,IN_DTK!H$5,0),""),"")</f>
        <v>0</v>
      </c>
      <c r="I599" s="245">
        <f>IF(ISNA(VLOOKUP($A599,DSSV!$A$7:$R$65536,IN_DTK!I$5,0))=FALSE,IF(I$8&lt;&gt;0,VLOOKUP($A599,DSSV!$A$7:$R$65536,IN_DTK!I$5,0),""),"")</f>
        <v>0</v>
      </c>
      <c r="J599" s="245">
        <f>IF(ISNA(VLOOKUP($A599,DSSV!$A$7:$R$65536,IN_DTK!J$5,0))=FALSE,IF(J$8&lt;&gt;0,VLOOKUP($A599,DSSV!$A$7:$R$65536,IN_DTK!J$5,0),""),"")</f>
        <v>0</v>
      </c>
      <c r="K599" s="245">
        <f>IF(ISNA(VLOOKUP($A599,DSSV!$A$7:$R$65536,IN_DTK!K$5,0))=FALSE,IF(K$8&lt;&gt;0,VLOOKUP($A599,DSSV!$A$7:$R$65536,IN_DTK!K$5,0),""),"")</f>
        <v>0</v>
      </c>
      <c r="L599" s="245">
        <f>IF(ISNA(VLOOKUP($A599,DSSV!$A$7:$R$65536,IN_DTK!L$5,0))=FALSE,IF(L$8&lt;&gt;0,VLOOKUP($A599,DSSV!$A$7:$R$65536,IN_DTK!L$5,0),""),"")</f>
        <v>0</v>
      </c>
      <c r="M599" s="245">
        <f>IF(ISNA(VLOOKUP($A599,DSSV!$A$7:$R$65536,IN_DTK!M$5,0))=FALSE,IF(M$8&lt;&gt;0,VLOOKUP($A599,DSSV!$A$7:$R$65536,IN_DTK!M$5,0),""),"")</f>
        <v>0</v>
      </c>
      <c r="N599" s="245">
        <f>IF(ISNA(VLOOKUP($A599,DSSV!$A$7:$R$65536,IN_DTK!N$5,0))=FALSE,IF(N$8&lt;&gt;0,VLOOKUP($A599,DSSV!$A$7:$R$65536,IN_DTK!N$5,0),""),"")</f>
        <v>0</v>
      </c>
      <c r="O599" s="245">
        <f>IF(ISNA(VLOOKUP($A599,DSSV!$A$7:$R$65536,IN_DTK!O$5,0))=FALSE,IF(O$8&lt;&gt;0,VLOOKUP($A599,DSSV!$A$7:$R$65536,IN_DTK!O$5,0),""),"")</f>
        <v>0</v>
      </c>
      <c r="P599" s="245">
        <f>IF(ISNA(VLOOKUP($A599,DSSV!$A$7:$R$65536,IN_DTK!P$5,0))=FALSE,IF(P$8&lt;&gt;0,VLOOKUP($A599,DSSV!$A$7:$R$65536,IN_DTK!P$5,0),""),"")</f>
        <v>0</v>
      </c>
      <c r="Q599" s="246">
        <f>IF(ISNA(VLOOKUP($A599,DSSV!$A$7:$R$65536,IN_DTK!Q$5,0))=FALSE,VLOOKUP($A599,DSSV!$A$7:$R$65536,IN_DTK!Q$5,0),"")</f>
        <v>0</v>
      </c>
      <c r="R599" s="237" t="str">
        <f>IF(ISNA(VLOOKUP($A599,DSSV!$A$7:$R$65536,IN_DTK!R$5,0))=FALSE,VLOOKUP($A599,DSSV!$A$7:$R$65536,IN_DTK!R$5,0),"")</f>
        <v>Không</v>
      </c>
      <c r="S599" s="247" t="str">
        <f>IF(ISNA(VLOOKUP($A599,DSSV!$A$7:$R$65536,IN_DTK!S$5,0))=FALSE,VLOOKUP($A599,DSSV!$A$7:$R$65536,IN_DTK!S$5,0),"")</f>
        <v/>
      </c>
    </row>
    <row r="600" spans="1:19" s="213" customFormat="1" ht="20.25" customHeight="1">
      <c r="A600" s="211">
        <v>592</v>
      </c>
      <c r="B600" s="240">
        <f>--SUBTOTAL(2,C$6:C600)</f>
        <v>592</v>
      </c>
      <c r="C600" s="214">
        <f>IF(ISNA(VLOOKUP($A600,DSSV!$A$7:$R$65536,IN_DTK!C$5,0))=FALSE,VLOOKUP($A600,DSSV!$A$7:$R$65536,IN_DTK!C$5,0),"")</f>
        <v>0</v>
      </c>
      <c r="D600" s="243" t="str">
        <f>IF(ISNA(VLOOKUP($A600,DSSV!$A$7:$R$65536,IN_DTK!D$5,0))=FALSE,VLOOKUP($A600,DSSV!$A$7:$R$65536,IN_DTK!D$5,0),"")</f>
        <v/>
      </c>
      <c r="E600" s="244" t="str">
        <f>IF(ISNA(VLOOKUP($A600,DSSV!$A$7:$R$65536,IN_DTK!E$5,0))=FALSE,VLOOKUP($A600,DSSV!$A$7:$R$65536,IN_DTK!E$5,0),"")</f>
        <v/>
      </c>
      <c r="F600" s="249" t="str">
        <f>IF(ISNA(VLOOKUP($A600,DSSV!$A$7:$R$65536,IN_DTK!F$5,0))=FALSE,VLOOKUP($A600,DSSV!$A$7:$R$65536,IN_DTK!F$5,0),"")</f>
        <v/>
      </c>
      <c r="G600" s="249" t="str">
        <f>IF(ISNA(VLOOKUP($A600,DSSV!$A$7:$R$65536,IN_DTK!G$5,0))=FALSE,VLOOKUP($A600,DSSV!$A$7:$R$65536,IN_DTK!G$5,0),"")</f>
        <v/>
      </c>
      <c r="H600" s="245">
        <f>IF(ISNA(VLOOKUP($A600,DSSV!$A$7:$R$65536,IN_DTK!H$5,0))=FALSE,IF(H$8&lt;&gt;0,VLOOKUP($A600,DSSV!$A$7:$R$65536,IN_DTK!H$5,0),""),"")</f>
        <v>0</v>
      </c>
      <c r="I600" s="245">
        <f>IF(ISNA(VLOOKUP($A600,DSSV!$A$7:$R$65536,IN_DTK!I$5,0))=FALSE,IF(I$8&lt;&gt;0,VLOOKUP($A600,DSSV!$A$7:$R$65536,IN_DTK!I$5,0),""),"")</f>
        <v>0</v>
      </c>
      <c r="J600" s="245">
        <f>IF(ISNA(VLOOKUP($A600,DSSV!$A$7:$R$65536,IN_DTK!J$5,0))=FALSE,IF(J$8&lt;&gt;0,VLOOKUP($A600,DSSV!$A$7:$R$65536,IN_DTK!J$5,0),""),"")</f>
        <v>0</v>
      </c>
      <c r="K600" s="245">
        <f>IF(ISNA(VLOOKUP($A600,DSSV!$A$7:$R$65536,IN_DTK!K$5,0))=FALSE,IF(K$8&lt;&gt;0,VLOOKUP($A600,DSSV!$A$7:$R$65536,IN_DTK!K$5,0),""),"")</f>
        <v>0</v>
      </c>
      <c r="L600" s="245">
        <f>IF(ISNA(VLOOKUP($A600,DSSV!$A$7:$R$65536,IN_DTK!L$5,0))=FALSE,IF(L$8&lt;&gt;0,VLOOKUP($A600,DSSV!$A$7:$R$65536,IN_DTK!L$5,0),""),"")</f>
        <v>0</v>
      </c>
      <c r="M600" s="245">
        <f>IF(ISNA(VLOOKUP($A600,DSSV!$A$7:$R$65536,IN_DTK!M$5,0))=FALSE,IF(M$8&lt;&gt;0,VLOOKUP($A600,DSSV!$A$7:$R$65536,IN_DTK!M$5,0),""),"")</f>
        <v>0</v>
      </c>
      <c r="N600" s="245">
        <f>IF(ISNA(VLOOKUP($A600,DSSV!$A$7:$R$65536,IN_DTK!N$5,0))=FALSE,IF(N$8&lt;&gt;0,VLOOKUP($A600,DSSV!$A$7:$R$65536,IN_DTK!N$5,0),""),"")</f>
        <v>0</v>
      </c>
      <c r="O600" s="245">
        <f>IF(ISNA(VLOOKUP($A600,DSSV!$A$7:$R$65536,IN_DTK!O$5,0))=FALSE,IF(O$8&lt;&gt;0,VLOOKUP($A600,DSSV!$A$7:$R$65536,IN_DTK!O$5,0),""),"")</f>
        <v>0</v>
      </c>
      <c r="P600" s="245">
        <f>IF(ISNA(VLOOKUP($A600,DSSV!$A$7:$R$65536,IN_DTK!P$5,0))=FALSE,IF(P$8&lt;&gt;0,VLOOKUP($A600,DSSV!$A$7:$R$65536,IN_DTK!P$5,0),""),"")</f>
        <v>0</v>
      </c>
      <c r="Q600" s="246">
        <f>IF(ISNA(VLOOKUP($A600,DSSV!$A$7:$R$65536,IN_DTK!Q$5,0))=FALSE,VLOOKUP($A600,DSSV!$A$7:$R$65536,IN_DTK!Q$5,0),"")</f>
        <v>0</v>
      </c>
      <c r="R600" s="237" t="str">
        <f>IF(ISNA(VLOOKUP($A600,DSSV!$A$7:$R$65536,IN_DTK!R$5,0))=FALSE,VLOOKUP($A600,DSSV!$A$7:$R$65536,IN_DTK!R$5,0),"")</f>
        <v>Không</v>
      </c>
      <c r="S600" s="247" t="str">
        <f>IF(ISNA(VLOOKUP($A600,DSSV!$A$7:$R$65536,IN_DTK!S$5,0))=FALSE,VLOOKUP($A600,DSSV!$A$7:$R$65536,IN_DTK!S$5,0),"")</f>
        <v/>
      </c>
    </row>
    <row r="601" spans="1:19" s="213" customFormat="1" ht="20.25" customHeight="1">
      <c r="A601" s="211">
        <v>593</v>
      </c>
      <c r="B601" s="240">
        <f>--SUBTOTAL(2,C$6:C601)</f>
        <v>593</v>
      </c>
      <c r="C601" s="214">
        <f>IF(ISNA(VLOOKUP($A601,DSSV!$A$7:$R$65536,IN_DTK!C$5,0))=FALSE,VLOOKUP($A601,DSSV!$A$7:$R$65536,IN_DTK!C$5,0),"")</f>
        <v>0</v>
      </c>
      <c r="D601" s="243" t="str">
        <f>IF(ISNA(VLOOKUP($A601,DSSV!$A$7:$R$65536,IN_DTK!D$5,0))=FALSE,VLOOKUP($A601,DSSV!$A$7:$R$65536,IN_DTK!D$5,0),"")</f>
        <v/>
      </c>
      <c r="E601" s="244" t="str">
        <f>IF(ISNA(VLOOKUP($A601,DSSV!$A$7:$R$65536,IN_DTK!E$5,0))=FALSE,VLOOKUP($A601,DSSV!$A$7:$R$65536,IN_DTK!E$5,0),"")</f>
        <v/>
      </c>
      <c r="F601" s="249" t="str">
        <f>IF(ISNA(VLOOKUP($A601,DSSV!$A$7:$R$65536,IN_DTK!F$5,0))=FALSE,VLOOKUP($A601,DSSV!$A$7:$R$65536,IN_DTK!F$5,0),"")</f>
        <v/>
      </c>
      <c r="G601" s="249" t="str">
        <f>IF(ISNA(VLOOKUP($A601,DSSV!$A$7:$R$65536,IN_DTK!G$5,0))=FALSE,VLOOKUP($A601,DSSV!$A$7:$R$65536,IN_DTK!G$5,0),"")</f>
        <v/>
      </c>
      <c r="H601" s="245">
        <f>IF(ISNA(VLOOKUP($A601,DSSV!$A$7:$R$65536,IN_DTK!H$5,0))=FALSE,IF(H$8&lt;&gt;0,VLOOKUP($A601,DSSV!$A$7:$R$65536,IN_DTK!H$5,0),""),"")</f>
        <v>0</v>
      </c>
      <c r="I601" s="245">
        <f>IF(ISNA(VLOOKUP($A601,DSSV!$A$7:$R$65536,IN_DTK!I$5,0))=FALSE,IF(I$8&lt;&gt;0,VLOOKUP($A601,DSSV!$A$7:$R$65536,IN_DTK!I$5,0),""),"")</f>
        <v>0</v>
      </c>
      <c r="J601" s="245">
        <f>IF(ISNA(VLOOKUP($A601,DSSV!$A$7:$R$65536,IN_DTK!J$5,0))=FALSE,IF(J$8&lt;&gt;0,VLOOKUP($A601,DSSV!$A$7:$R$65536,IN_DTK!J$5,0),""),"")</f>
        <v>0</v>
      </c>
      <c r="K601" s="245">
        <f>IF(ISNA(VLOOKUP($A601,DSSV!$A$7:$R$65536,IN_DTK!K$5,0))=FALSE,IF(K$8&lt;&gt;0,VLOOKUP($A601,DSSV!$A$7:$R$65536,IN_DTK!K$5,0),""),"")</f>
        <v>0</v>
      </c>
      <c r="L601" s="245">
        <f>IF(ISNA(VLOOKUP($A601,DSSV!$A$7:$R$65536,IN_DTK!L$5,0))=FALSE,IF(L$8&lt;&gt;0,VLOOKUP($A601,DSSV!$A$7:$R$65536,IN_DTK!L$5,0),""),"")</f>
        <v>0</v>
      </c>
      <c r="M601" s="245">
        <f>IF(ISNA(VLOOKUP($A601,DSSV!$A$7:$R$65536,IN_DTK!M$5,0))=FALSE,IF(M$8&lt;&gt;0,VLOOKUP($A601,DSSV!$A$7:$R$65536,IN_DTK!M$5,0),""),"")</f>
        <v>0</v>
      </c>
      <c r="N601" s="245">
        <f>IF(ISNA(VLOOKUP($A601,DSSV!$A$7:$R$65536,IN_DTK!N$5,0))=FALSE,IF(N$8&lt;&gt;0,VLOOKUP($A601,DSSV!$A$7:$R$65536,IN_DTK!N$5,0),""),"")</f>
        <v>0</v>
      </c>
      <c r="O601" s="245">
        <f>IF(ISNA(VLOOKUP($A601,DSSV!$A$7:$R$65536,IN_DTK!O$5,0))=FALSE,IF(O$8&lt;&gt;0,VLOOKUP($A601,DSSV!$A$7:$R$65536,IN_DTK!O$5,0),""),"")</f>
        <v>0</v>
      </c>
      <c r="P601" s="245">
        <f>IF(ISNA(VLOOKUP($A601,DSSV!$A$7:$R$65536,IN_DTK!P$5,0))=FALSE,IF(P$8&lt;&gt;0,VLOOKUP($A601,DSSV!$A$7:$R$65536,IN_DTK!P$5,0),""),"")</f>
        <v>0</v>
      </c>
      <c r="Q601" s="246">
        <f>IF(ISNA(VLOOKUP($A601,DSSV!$A$7:$R$65536,IN_DTK!Q$5,0))=FALSE,VLOOKUP($A601,DSSV!$A$7:$R$65536,IN_DTK!Q$5,0),"")</f>
        <v>0</v>
      </c>
      <c r="R601" s="237" t="str">
        <f>IF(ISNA(VLOOKUP($A601,DSSV!$A$7:$R$65536,IN_DTK!R$5,0))=FALSE,VLOOKUP($A601,DSSV!$A$7:$R$65536,IN_DTK!R$5,0),"")</f>
        <v>Không</v>
      </c>
      <c r="S601" s="247" t="str">
        <f>IF(ISNA(VLOOKUP($A601,DSSV!$A$7:$R$65536,IN_DTK!S$5,0))=FALSE,VLOOKUP($A601,DSSV!$A$7:$R$65536,IN_DTK!S$5,0),"")</f>
        <v/>
      </c>
    </row>
    <row r="602" spans="1:19" s="213" customFormat="1" ht="20.25" customHeight="1">
      <c r="A602" s="211">
        <v>594</v>
      </c>
      <c r="B602" s="240">
        <f>--SUBTOTAL(2,C$6:C602)</f>
        <v>594</v>
      </c>
      <c r="C602" s="214">
        <f>IF(ISNA(VLOOKUP($A602,DSSV!$A$7:$R$65536,IN_DTK!C$5,0))=FALSE,VLOOKUP($A602,DSSV!$A$7:$R$65536,IN_DTK!C$5,0),"")</f>
        <v>0</v>
      </c>
      <c r="D602" s="243" t="str">
        <f>IF(ISNA(VLOOKUP($A602,DSSV!$A$7:$R$65536,IN_DTK!D$5,0))=FALSE,VLOOKUP($A602,DSSV!$A$7:$R$65536,IN_DTK!D$5,0),"")</f>
        <v/>
      </c>
      <c r="E602" s="244" t="str">
        <f>IF(ISNA(VLOOKUP($A602,DSSV!$A$7:$R$65536,IN_DTK!E$5,0))=FALSE,VLOOKUP($A602,DSSV!$A$7:$R$65536,IN_DTK!E$5,0),"")</f>
        <v/>
      </c>
      <c r="F602" s="249" t="str">
        <f>IF(ISNA(VLOOKUP($A602,DSSV!$A$7:$R$65536,IN_DTK!F$5,0))=FALSE,VLOOKUP($A602,DSSV!$A$7:$R$65536,IN_DTK!F$5,0),"")</f>
        <v/>
      </c>
      <c r="G602" s="249" t="str">
        <f>IF(ISNA(VLOOKUP($A602,DSSV!$A$7:$R$65536,IN_DTK!G$5,0))=FALSE,VLOOKUP($A602,DSSV!$A$7:$R$65536,IN_DTK!G$5,0),"")</f>
        <v/>
      </c>
      <c r="H602" s="245">
        <f>IF(ISNA(VLOOKUP($A602,DSSV!$A$7:$R$65536,IN_DTK!H$5,0))=FALSE,IF(H$8&lt;&gt;0,VLOOKUP($A602,DSSV!$A$7:$R$65536,IN_DTK!H$5,0),""),"")</f>
        <v>0</v>
      </c>
      <c r="I602" s="245">
        <f>IF(ISNA(VLOOKUP($A602,DSSV!$A$7:$R$65536,IN_DTK!I$5,0))=FALSE,IF(I$8&lt;&gt;0,VLOOKUP($A602,DSSV!$A$7:$R$65536,IN_DTK!I$5,0),""),"")</f>
        <v>0</v>
      </c>
      <c r="J602" s="245">
        <f>IF(ISNA(VLOOKUP($A602,DSSV!$A$7:$R$65536,IN_DTK!J$5,0))=FALSE,IF(J$8&lt;&gt;0,VLOOKUP($A602,DSSV!$A$7:$R$65536,IN_DTK!J$5,0),""),"")</f>
        <v>0</v>
      </c>
      <c r="K602" s="245">
        <f>IF(ISNA(VLOOKUP($A602,DSSV!$A$7:$R$65536,IN_DTK!K$5,0))=FALSE,IF(K$8&lt;&gt;0,VLOOKUP($A602,DSSV!$A$7:$R$65536,IN_DTK!K$5,0),""),"")</f>
        <v>0</v>
      </c>
      <c r="L602" s="245">
        <f>IF(ISNA(VLOOKUP($A602,DSSV!$A$7:$R$65536,IN_DTK!L$5,0))=FALSE,IF(L$8&lt;&gt;0,VLOOKUP($A602,DSSV!$A$7:$R$65536,IN_DTK!L$5,0),""),"")</f>
        <v>0</v>
      </c>
      <c r="M602" s="245">
        <f>IF(ISNA(VLOOKUP($A602,DSSV!$A$7:$R$65536,IN_DTK!M$5,0))=FALSE,IF(M$8&lt;&gt;0,VLOOKUP($A602,DSSV!$A$7:$R$65536,IN_DTK!M$5,0),""),"")</f>
        <v>0</v>
      </c>
      <c r="N602" s="245">
        <f>IF(ISNA(VLOOKUP($A602,DSSV!$A$7:$R$65536,IN_DTK!N$5,0))=FALSE,IF(N$8&lt;&gt;0,VLOOKUP($A602,DSSV!$A$7:$R$65536,IN_DTK!N$5,0),""),"")</f>
        <v>0</v>
      </c>
      <c r="O602" s="245">
        <f>IF(ISNA(VLOOKUP($A602,DSSV!$A$7:$R$65536,IN_DTK!O$5,0))=FALSE,IF(O$8&lt;&gt;0,VLOOKUP($A602,DSSV!$A$7:$R$65536,IN_DTK!O$5,0),""),"")</f>
        <v>0</v>
      </c>
      <c r="P602" s="245">
        <f>IF(ISNA(VLOOKUP($A602,DSSV!$A$7:$R$65536,IN_DTK!P$5,0))=FALSE,IF(P$8&lt;&gt;0,VLOOKUP($A602,DSSV!$A$7:$R$65536,IN_DTK!P$5,0),""),"")</f>
        <v>0</v>
      </c>
      <c r="Q602" s="246">
        <f>IF(ISNA(VLOOKUP($A602,DSSV!$A$7:$R$65536,IN_DTK!Q$5,0))=FALSE,VLOOKUP($A602,DSSV!$A$7:$R$65536,IN_DTK!Q$5,0),"")</f>
        <v>0</v>
      </c>
      <c r="R602" s="237" t="str">
        <f>IF(ISNA(VLOOKUP($A602,DSSV!$A$7:$R$65536,IN_DTK!R$5,0))=FALSE,VLOOKUP($A602,DSSV!$A$7:$R$65536,IN_DTK!R$5,0),"")</f>
        <v>Không</v>
      </c>
      <c r="S602" s="247" t="str">
        <f>IF(ISNA(VLOOKUP($A602,DSSV!$A$7:$R$65536,IN_DTK!S$5,0))=FALSE,VLOOKUP($A602,DSSV!$A$7:$R$65536,IN_DTK!S$5,0),"")</f>
        <v/>
      </c>
    </row>
    <row r="603" spans="1:19" s="213" customFormat="1" ht="20.25" customHeight="1">
      <c r="A603" s="211">
        <v>595</v>
      </c>
      <c r="B603" s="240">
        <f>--SUBTOTAL(2,C$6:C603)</f>
        <v>595</v>
      </c>
      <c r="C603" s="214">
        <f>IF(ISNA(VLOOKUP($A603,DSSV!$A$7:$R$65536,IN_DTK!C$5,0))=FALSE,VLOOKUP($A603,DSSV!$A$7:$R$65536,IN_DTK!C$5,0),"")</f>
        <v>0</v>
      </c>
      <c r="D603" s="243" t="str">
        <f>IF(ISNA(VLOOKUP($A603,DSSV!$A$7:$R$65536,IN_DTK!D$5,0))=FALSE,VLOOKUP($A603,DSSV!$A$7:$R$65536,IN_DTK!D$5,0),"")</f>
        <v/>
      </c>
      <c r="E603" s="244" t="str">
        <f>IF(ISNA(VLOOKUP($A603,DSSV!$A$7:$R$65536,IN_DTK!E$5,0))=FALSE,VLOOKUP($A603,DSSV!$A$7:$R$65536,IN_DTK!E$5,0),"")</f>
        <v/>
      </c>
      <c r="F603" s="249" t="str">
        <f>IF(ISNA(VLOOKUP($A603,DSSV!$A$7:$R$65536,IN_DTK!F$5,0))=FALSE,VLOOKUP($A603,DSSV!$A$7:$R$65536,IN_DTK!F$5,0),"")</f>
        <v/>
      </c>
      <c r="G603" s="249" t="str">
        <f>IF(ISNA(VLOOKUP($A603,DSSV!$A$7:$R$65536,IN_DTK!G$5,0))=FALSE,VLOOKUP($A603,DSSV!$A$7:$R$65536,IN_DTK!G$5,0),"")</f>
        <v/>
      </c>
      <c r="H603" s="245">
        <f>IF(ISNA(VLOOKUP($A603,DSSV!$A$7:$R$65536,IN_DTK!H$5,0))=FALSE,IF(H$8&lt;&gt;0,VLOOKUP($A603,DSSV!$A$7:$R$65536,IN_DTK!H$5,0),""),"")</f>
        <v>0</v>
      </c>
      <c r="I603" s="245">
        <f>IF(ISNA(VLOOKUP($A603,DSSV!$A$7:$R$65536,IN_DTK!I$5,0))=FALSE,IF(I$8&lt;&gt;0,VLOOKUP($A603,DSSV!$A$7:$R$65536,IN_DTK!I$5,0),""),"")</f>
        <v>0</v>
      </c>
      <c r="J603" s="245">
        <f>IF(ISNA(VLOOKUP($A603,DSSV!$A$7:$R$65536,IN_DTK!J$5,0))=FALSE,IF(J$8&lt;&gt;0,VLOOKUP($A603,DSSV!$A$7:$R$65536,IN_DTK!J$5,0),""),"")</f>
        <v>0</v>
      </c>
      <c r="K603" s="245">
        <f>IF(ISNA(VLOOKUP($A603,DSSV!$A$7:$R$65536,IN_DTK!K$5,0))=FALSE,IF(K$8&lt;&gt;0,VLOOKUP($A603,DSSV!$A$7:$R$65536,IN_DTK!K$5,0),""),"")</f>
        <v>0</v>
      </c>
      <c r="L603" s="245">
        <f>IF(ISNA(VLOOKUP($A603,DSSV!$A$7:$R$65536,IN_DTK!L$5,0))=FALSE,IF(L$8&lt;&gt;0,VLOOKUP($A603,DSSV!$A$7:$R$65536,IN_DTK!L$5,0),""),"")</f>
        <v>0</v>
      </c>
      <c r="M603" s="245">
        <f>IF(ISNA(VLOOKUP($A603,DSSV!$A$7:$R$65536,IN_DTK!M$5,0))=FALSE,IF(M$8&lt;&gt;0,VLOOKUP($A603,DSSV!$A$7:$R$65536,IN_DTK!M$5,0),""),"")</f>
        <v>0</v>
      </c>
      <c r="N603" s="245">
        <f>IF(ISNA(VLOOKUP($A603,DSSV!$A$7:$R$65536,IN_DTK!N$5,0))=FALSE,IF(N$8&lt;&gt;0,VLOOKUP($A603,DSSV!$A$7:$R$65536,IN_DTK!N$5,0),""),"")</f>
        <v>0</v>
      </c>
      <c r="O603" s="245">
        <f>IF(ISNA(VLOOKUP($A603,DSSV!$A$7:$R$65536,IN_DTK!O$5,0))=FALSE,IF(O$8&lt;&gt;0,VLOOKUP($A603,DSSV!$A$7:$R$65536,IN_DTK!O$5,0),""),"")</f>
        <v>0</v>
      </c>
      <c r="P603" s="245">
        <f>IF(ISNA(VLOOKUP($A603,DSSV!$A$7:$R$65536,IN_DTK!P$5,0))=FALSE,IF(P$8&lt;&gt;0,VLOOKUP($A603,DSSV!$A$7:$R$65536,IN_DTK!P$5,0),""),"")</f>
        <v>0</v>
      </c>
      <c r="Q603" s="246">
        <f>IF(ISNA(VLOOKUP($A603,DSSV!$A$7:$R$65536,IN_DTK!Q$5,0))=FALSE,VLOOKUP($A603,DSSV!$A$7:$R$65536,IN_DTK!Q$5,0),"")</f>
        <v>0</v>
      </c>
      <c r="R603" s="237" t="str">
        <f>IF(ISNA(VLOOKUP($A603,DSSV!$A$7:$R$65536,IN_DTK!R$5,0))=FALSE,VLOOKUP($A603,DSSV!$A$7:$R$65536,IN_DTK!R$5,0),"")</f>
        <v>Không</v>
      </c>
      <c r="S603" s="247" t="str">
        <f>IF(ISNA(VLOOKUP($A603,DSSV!$A$7:$R$65536,IN_DTK!S$5,0))=FALSE,VLOOKUP($A603,DSSV!$A$7:$R$65536,IN_DTK!S$5,0),"")</f>
        <v/>
      </c>
    </row>
    <row r="604" spans="1:19" s="213" customFormat="1" ht="20.25" customHeight="1">
      <c r="A604" s="211">
        <v>596</v>
      </c>
      <c r="B604" s="240">
        <f>--SUBTOTAL(2,C$6:C604)</f>
        <v>596</v>
      </c>
      <c r="C604" s="214">
        <f>IF(ISNA(VLOOKUP($A604,DSSV!$A$7:$R$65536,IN_DTK!C$5,0))=FALSE,VLOOKUP($A604,DSSV!$A$7:$R$65536,IN_DTK!C$5,0),"")</f>
        <v>0</v>
      </c>
      <c r="D604" s="243" t="str">
        <f>IF(ISNA(VLOOKUP($A604,DSSV!$A$7:$R$65536,IN_DTK!D$5,0))=FALSE,VLOOKUP($A604,DSSV!$A$7:$R$65536,IN_DTK!D$5,0),"")</f>
        <v/>
      </c>
      <c r="E604" s="244" t="str">
        <f>IF(ISNA(VLOOKUP($A604,DSSV!$A$7:$R$65536,IN_DTK!E$5,0))=FALSE,VLOOKUP($A604,DSSV!$A$7:$R$65536,IN_DTK!E$5,0),"")</f>
        <v/>
      </c>
      <c r="F604" s="249" t="str">
        <f>IF(ISNA(VLOOKUP($A604,DSSV!$A$7:$R$65536,IN_DTK!F$5,0))=FALSE,VLOOKUP($A604,DSSV!$A$7:$R$65536,IN_DTK!F$5,0),"")</f>
        <v/>
      </c>
      <c r="G604" s="249" t="str">
        <f>IF(ISNA(VLOOKUP($A604,DSSV!$A$7:$R$65536,IN_DTK!G$5,0))=FALSE,VLOOKUP($A604,DSSV!$A$7:$R$65536,IN_DTK!G$5,0),"")</f>
        <v/>
      </c>
      <c r="H604" s="245">
        <f>IF(ISNA(VLOOKUP($A604,DSSV!$A$7:$R$65536,IN_DTK!H$5,0))=FALSE,IF(H$8&lt;&gt;0,VLOOKUP($A604,DSSV!$A$7:$R$65536,IN_DTK!H$5,0),""),"")</f>
        <v>0</v>
      </c>
      <c r="I604" s="245">
        <f>IF(ISNA(VLOOKUP($A604,DSSV!$A$7:$R$65536,IN_DTK!I$5,0))=FALSE,IF(I$8&lt;&gt;0,VLOOKUP($A604,DSSV!$A$7:$R$65536,IN_DTK!I$5,0),""),"")</f>
        <v>0</v>
      </c>
      <c r="J604" s="245">
        <f>IF(ISNA(VLOOKUP($A604,DSSV!$A$7:$R$65536,IN_DTK!J$5,0))=FALSE,IF(J$8&lt;&gt;0,VLOOKUP($A604,DSSV!$A$7:$R$65536,IN_DTK!J$5,0),""),"")</f>
        <v>0</v>
      </c>
      <c r="K604" s="245">
        <f>IF(ISNA(VLOOKUP($A604,DSSV!$A$7:$R$65536,IN_DTK!K$5,0))=FALSE,IF(K$8&lt;&gt;0,VLOOKUP($A604,DSSV!$A$7:$R$65536,IN_DTK!K$5,0),""),"")</f>
        <v>0</v>
      </c>
      <c r="L604" s="245">
        <f>IF(ISNA(VLOOKUP($A604,DSSV!$A$7:$R$65536,IN_DTK!L$5,0))=FALSE,IF(L$8&lt;&gt;0,VLOOKUP($A604,DSSV!$A$7:$R$65536,IN_DTK!L$5,0),""),"")</f>
        <v>0</v>
      </c>
      <c r="M604" s="245">
        <f>IF(ISNA(VLOOKUP($A604,DSSV!$A$7:$R$65536,IN_DTK!M$5,0))=FALSE,IF(M$8&lt;&gt;0,VLOOKUP($A604,DSSV!$A$7:$R$65536,IN_DTK!M$5,0),""),"")</f>
        <v>0</v>
      </c>
      <c r="N604" s="245">
        <f>IF(ISNA(VLOOKUP($A604,DSSV!$A$7:$R$65536,IN_DTK!N$5,0))=FALSE,IF(N$8&lt;&gt;0,VLOOKUP($A604,DSSV!$A$7:$R$65536,IN_DTK!N$5,0),""),"")</f>
        <v>0</v>
      </c>
      <c r="O604" s="245">
        <f>IF(ISNA(VLOOKUP($A604,DSSV!$A$7:$R$65536,IN_DTK!O$5,0))=FALSE,IF(O$8&lt;&gt;0,VLOOKUP($A604,DSSV!$A$7:$R$65536,IN_DTK!O$5,0),""),"")</f>
        <v>0</v>
      </c>
      <c r="P604" s="245">
        <f>IF(ISNA(VLOOKUP($A604,DSSV!$A$7:$R$65536,IN_DTK!P$5,0))=FALSE,IF(P$8&lt;&gt;0,VLOOKUP($A604,DSSV!$A$7:$R$65536,IN_DTK!P$5,0),""),"")</f>
        <v>0</v>
      </c>
      <c r="Q604" s="246">
        <f>IF(ISNA(VLOOKUP($A604,DSSV!$A$7:$R$65536,IN_DTK!Q$5,0))=FALSE,VLOOKUP($A604,DSSV!$A$7:$R$65536,IN_DTK!Q$5,0),"")</f>
        <v>0</v>
      </c>
      <c r="R604" s="237" t="str">
        <f>IF(ISNA(VLOOKUP($A604,DSSV!$A$7:$R$65536,IN_DTK!R$5,0))=FALSE,VLOOKUP($A604,DSSV!$A$7:$R$65536,IN_DTK!R$5,0),"")</f>
        <v>Không</v>
      </c>
      <c r="S604" s="247" t="str">
        <f>IF(ISNA(VLOOKUP($A604,DSSV!$A$7:$R$65536,IN_DTK!S$5,0))=FALSE,VLOOKUP($A604,DSSV!$A$7:$R$65536,IN_DTK!S$5,0),"")</f>
        <v/>
      </c>
    </row>
    <row r="605" spans="1:19" s="213" customFormat="1" ht="20.25" customHeight="1">
      <c r="A605" s="211">
        <v>597</v>
      </c>
      <c r="B605" s="240">
        <f>--SUBTOTAL(2,C$6:C605)</f>
        <v>597</v>
      </c>
      <c r="C605" s="214">
        <f>IF(ISNA(VLOOKUP($A605,DSSV!$A$7:$R$65536,IN_DTK!C$5,0))=FALSE,VLOOKUP($A605,DSSV!$A$7:$R$65536,IN_DTK!C$5,0),"")</f>
        <v>0</v>
      </c>
      <c r="D605" s="243" t="str">
        <f>IF(ISNA(VLOOKUP($A605,DSSV!$A$7:$R$65536,IN_DTK!D$5,0))=FALSE,VLOOKUP($A605,DSSV!$A$7:$R$65536,IN_DTK!D$5,0),"")</f>
        <v/>
      </c>
      <c r="E605" s="244" t="str">
        <f>IF(ISNA(VLOOKUP($A605,DSSV!$A$7:$R$65536,IN_DTK!E$5,0))=FALSE,VLOOKUP($A605,DSSV!$A$7:$R$65536,IN_DTK!E$5,0),"")</f>
        <v/>
      </c>
      <c r="F605" s="249" t="str">
        <f>IF(ISNA(VLOOKUP($A605,DSSV!$A$7:$R$65536,IN_DTK!F$5,0))=FALSE,VLOOKUP($A605,DSSV!$A$7:$R$65536,IN_DTK!F$5,0),"")</f>
        <v/>
      </c>
      <c r="G605" s="249" t="str">
        <f>IF(ISNA(VLOOKUP($A605,DSSV!$A$7:$R$65536,IN_DTK!G$5,0))=FALSE,VLOOKUP($A605,DSSV!$A$7:$R$65536,IN_DTK!G$5,0),"")</f>
        <v/>
      </c>
      <c r="H605" s="245">
        <f>IF(ISNA(VLOOKUP($A605,DSSV!$A$7:$R$65536,IN_DTK!H$5,0))=FALSE,IF(H$8&lt;&gt;0,VLOOKUP($A605,DSSV!$A$7:$R$65536,IN_DTK!H$5,0),""),"")</f>
        <v>0</v>
      </c>
      <c r="I605" s="245">
        <f>IF(ISNA(VLOOKUP($A605,DSSV!$A$7:$R$65536,IN_DTK!I$5,0))=FALSE,IF(I$8&lt;&gt;0,VLOOKUP($A605,DSSV!$A$7:$R$65536,IN_DTK!I$5,0),""),"")</f>
        <v>0</v>
      </c>
      <c r="J605" s="245">
        <f>IF(ISNA(VLOOKUP($A605,DSSV!$A$7:$R$65536,IN_DTK!J$5,0))=FALSE,IF(J$8&lt;&gt;0,VLOOKUP($A605,DSSV!$A$7:$R$65536,IN_DTK!J$5,0),""),"")</f>
        <v>0</v>
      </c>
      <c r="K605" s="245">
        <f>IF(ISNA(VLOOKUP($A605,DSSV!$A$7:$R$65536,IN_DTK!K$5,0))=FALSE,IF(K$8&lt;&gt;0,VLOOKUP($A605,DSSV!$A$7:$R$65536,IN_DTK!K$5,0),""),"")</f>
        <v>0</v>
      </c>
      <c r="L605" s="245">
        <f>IF(ISNA(VLOOKUP($A605,DSSV!$A$7:$R$65536,IN_DTK!L$5,0))=FALSE,IF(L$8&lt;&gt;0,VLOOKUP($A605,DSSV!$A$7:$R$65536,IN_DTK!L$5,0),""),"")</f>
        <v>0</v>
      </c>
      <c r="M605" s="245">
        <f>IF(ISNA(VLOOKUP($A605,DSSV!$A$7:$R$65536,IN_DTK!M$5,0))=FALSE,IF(M$8&lt;&gt;0,VLOOKUP($A605,DSSV!$A$7:$R$65536,IN_DTK!M$5,0),""),"")</f>
        <v>0</v>
      </c>
      <c r="N605" s="245">
        <f>IF(ISNA(VLOOKUP($A605,DSSV!$A$7:$R$65536,IN_DTK!N$5,0))=FALSE,IF(N$8&lt;&gt;0,VLOOKUP($A605,DSSV!$A$7:$R$65536,IN_DTK!N$5,0),""),"")</f>
        <v>0</v>
      </c>
      <c r="O605" s="245">
        <f>IF(ISNA(VLOOKUP($A605,DSSV!$A$7:$R$65536,IN_DTK!O$5,0))=FALSE,IF(O$8&lt;&gt;0,VLOOKUP($A605,DSSV!$A$7:$R$65536,IN_DTK!O$5,0),""),"")</f>
        <v>0</v>
      </c>
      <c r="P605" s="245">
        <f>IF(ISNA(VLOOKUP($A605,DSSV!$A$7:$R$65536,IN_DTK!P$5,0))=FALSE,IF(P$8&lt;&gt;0,VLOOKUP($A605,DSSV!$A$7:$R$65536,IN_DTK!P$5,0),""),"")</f>
        <v>0</v>
      </c>
      <c r="Q605" s="246">
        <f>IF(ISNA(VLOOKUP($A605,DSSV!$A$7:$R$65536,IN_DTK!Q$5,0))=FALSE,VLOOKUP($A605,DSSV!$A$7:$R$65536,IN_DTK!Q$5,0),"")</f>
        <v>0</v>
      </c>
      <c r="R605" s="237" t="str">
        <f>IF(ISNA(VLOOKUP($A605,DSSV!$A$7:$R$65536,IN_DTK!R$5,0))=FALSE,VLOOKUP($A605,DSSV!$A$7:$R$65536,IN_DTK!R$5,0),"")</f>
        <v>Không</v>
      </c>
      <c r="S605" s="247" t="str">
        <f>IF(ISNA(VLOOKUP($A605,DSSV!$A$7:$R$65536,IN_DTK!S$5,0))=FALSE,VLOOKUP($A605,DSSV!$A$7:$R$65536,IN_DTK!S$5,0),"")</f>
        <v/>
      </c>
    </row>
    <row r="606" spans="1:19" s="213" customFormat="1" ht="20.25" customHeight="1">
      <c r="A606" s="211">
        <v>598</v>
      </c>
      <c r="B606" s="240">
        <f>--SUBTOTAL(2,C$6:C606)</f>
        <v>598</v>
      </c>
      <c r="C606" s="214">
        <f>IF(ISNA(VLOOKUP($A606,DSSV!$A$7:$R$65536,IN_DTK!C$5,0))=FALSE,VLOOKUP($A606,DSSV!$A$7:$R$65536,IN_DTK!C$5,0),"")</f>
        <v>0</v>
      </c>
      <c r="D606" s="243" t="str">
        <f>IF(ISNA(VLOOKUP($A606,DSSV!$A$7:$R$65536,IN_DTK!D$5,0))=FALSE,VLOOKUP($A606,DSSV!$A$7:$R$65536,IN_DTK!D$5,0),"")</f>
        <v/>
      </c>
      <c r="E606" s="244" t="str">
        <f>IF(ISNA(VLOOKUP($A606,DSSV!$A$7:$R$65536,IN_DTK!E$5,0))=FALSE,VLOOKUP($A606,DSSV!$A$7:$R$65536,IN_DTK!E$5,0),"")</f>
        <v/>
      </c>
      <c r="F606" s="249" t="str">
        <f>IF(ISNA(VLOOKUP($A606,DSSV!$A$7:$R$65536,IN_DTK!F$5,0))=FALSE,VLOOKUP($A606,DSSV!$A$7:$R$65536,IN_DTK!F$5,0),"")</f>
        <v/>
      </c>
      <c r="G606" s="249" t="str">
        <f>IF(ISNA(VLOOKUP($A606,DSSV!$A$7:$R$65536,IN_DTK!G$5,0))=FALSE,VLOOKUP($A606,DSSV!$A$7:$R$65536,IN_DTK!G$5,0),"")</f>
        <v/>
      </c>
      <c r="H606" s="245">
        <f>IF(ISNA(VLOOKUP($A606,DSSV!$A$7:$R$65536,IN_DTK!H$5,0))=FALSE,IF(H$8&lt;&gt;0,VLOOKUP($A606,DSSV!$A$7:$R$65536,IN_DTK!H$5,0),""),"")</f>
        <v>0</v>
      </c>
      <c r="I606" s="245">
        <f>IF(ISNA(VLOOKUP($A606,DSSV!$A$7:$R$65536,IN_DTK!I$5,0))=FALSE,IF(I$8&lt;&gt;0,VLOOKUP($A606,DSSV!$A$7:$R$65536,IN_DTK!I$5,0),""),"")</f>
        <v>0</v>
      </c>
      <c r="J606" s="245">
        <f>IF(ISNA(VLOOKUP($A606,DSSV!$A$7:$R$65536,IN_DTK!J$5,0))=FALSE,IF(J$8&lt;&gt;0,VLOOKUP($A606,DSSV!$A$7:$R$65536,IN_DTK!J$5,0),""),"")</f>
        <v>0</v>
      </c>
      <c r="K606" s="245">
        <f>IF(ISNA(VLOOKUP($A606,DSSV!$A$7:$R$65536,IN_DTK!K$5,0))=FALSE,IF(K$8&lt;&gt;0,VLOOKUP($A606,DSSV!$A$7:$R$65536,IN_DTK!K$5,0),""),"")</f>
        <v>0</v>
      </c>
      <c r="L606" s="245">
        <f>IF(ISNA(VLOOKUP($A606,DSSV!$A$7:$R$65536,IN_DTK!L$5,0))=FALSE,IF(L$8&lt;&gt;0,VLOOKUP($A606,DSSV!$A$7:$R$65536,IN_DTK!L$5,0),""),"")</f>
        <v>0</v>
      </c>
      <c r="M606" s="245">
        <f>IF(ISNA(VLOOKUP($A606,DSSV!$A$7:$R$65536,IN_DTK!M$5,0))=FALSE,IF(M$8&lt;&gt;0,VLOOKUP($A606,DSSV!$A$7:$R$65536,IN_DTK!M$5,0),""),"")</f>
        <v>0</v>
      </c>
      <c r="N606" s="245">
        <f>IF(ISNA(VLOOKUP($A606,DSSV!$A$7:$R$65536,IN_DTK!N$5,0))=FALSE,IF(N$8&lt;&gt;0,VLOOKUP($A606,DSSV!$A$7:$R$65536,IN_DTK!N$5,0),""),"")</f>
        <v>0</v>
      </c>
      <c r="O606" s="245">
        <f>IF(ISNA(VLOOKUP($A606,DSSV!$A$7:$R$65536,IN_DTK!O$5,0))=FALSE,IF(O$8&lt;&gt;0,VLOOKUP($A606,DSSV!$A$7:$R$65536,IN_DTK!O$5,0),""),"")</f>
        <v>0</v>
      </c>
      <c r="P606" s="245">
        <f>IF(ISNA(VLOOKUP($A606,DSSV!$A$7:$R$65536,IN_DTK!P$5,0))=FALSE,IF(P$8&lt;&gt;0,VLOOKUP($A606,DSSV!$A$7:$R$65536,IN_DTK!P$5,0),""),"")</f>
        <v>0</v>
      </c>
      <c r="Q606" s="246">
        <f>IF(ISNA(VLOOKUP($A606,DSSV!$A$7:$R$65536,IN_DTK!Q$5,0))=FALSE,VLOOKUP($A606,DSSV!$A$7:$R$65536,IN_DTK!Q$5,0),"")</f>
        <v>0</v>
      </c>
      <c r="R606" s="237" t="str">
        <f>IF(ISNA(VLOOKUP($A606,DSSV!$A$7:$R$65536,IN_DTK!R$5,0))=FALSE,VLOOKUP($A606,DSSV!$A$7:$R$65536,IN_DTK!R$5,0),"")</f>
        <v>Không</v>
      </c>
      <c r="S606" s="247" t="str">
        <f>IF(ISNA(VLOOKUP($A606,DSSV!$A$7:$R$65536,IN_DTK!S$5,0))=FALSE,VLOOKUP($A606,DSSV!$A$7:$R$65536,IN_DTK!S$5,0),"")</f>
        <v/>
      </c>
    </row>
    <row r="607" spans="1:19" s="213" customFormat="1" ht="20.25" customHeight="1">
      <c r="A607" s="211">
        <v>599</v>
      </c>
      <c r="B607" s="240">
        <f>--SUBTOTAL(2,C$6:C607)</f>
        <v>599</v>
      </c>
      <c r="C607" s="214">
        <f>IF(ISNA(VLOOKUP($A607,DSSV!$A$7:$R$65536,IN_DTK!C$5,0))=FALSE,VLOOKUP($A607,DSSV!$A$7:$R$65536,IN_DTK!C$5,0),"")</f>
        <v>0</v>
      </c>
      <c r="D607" s="243" t="str">
        <f>IF(ISNA(VLOOKUP($A607,DSSV!$A$7:$R$65536,IN_DTK!D$5,0))=FALSE,VLOOKUP($A607,DSSV!$A$7:$R$65536,IN_DTK!D$5,0),"")</f>
        <v/>
      </c>
      <c r="E607" s="244" t="str">
        <f>IF(ISNA(VLOOKUP($A607,DSSV!$A$7:$R$65536,IN_DTK!E$5,0))=FALSE,VLOOKUP($A607,DSSV!$A$7:$R$65536,IN_DTK!E$5,0),"")</f>
        <v/>
      </c>
      <c r="F607" s="249" t="str">
        <f>IF(ISNA(VLOOKUP($A607,DSSV!$A$7:$R$65536,IN_DTK!F$5,0))=FALSE,VLOOKUP($A607,DSSV!$A$7:$R$65536,IN_DTK!F$5,0),"")</f>
        <v/>
      </c>
      <c r="G607" s="249" t="str">
        <f>IF(ISNA(VLOOKUP($A607,DSSV!$A$7:$R$65536,IN_DTK!G$5,0))=FALSE,VLOOKUP($A607,DSSV!$A$7:$R$65536,IN_DTK!G$5,0),"")</f>
        <v/>
      </c>
      <c r="H607" s="245">
        <f>IF(ISNA(VLOOKUP($A607,DSSV!$A$7:$R$65536,IN_DTK!H$5,0))=FALSE,IF(H$8&lt;&gt;0,VLOOKUP($A607,DSSV!$A$7:$R$65536,IN_DTK!H$5,0),""),"")</f>
        <v>0</v>
      </c>
      <c r="I607" s="245">
        <f>IF(ISNA(VLOOKUP($A607,DSSV!$A$7:$R$65536,IN_DTK!I$5,0))=FALSE,IF(I$8&lt;&gt;0,VLOOKUP($A607,DSSV!$A$7:$R$65536,IN_DTK!I$5,0),""),"")</f>
        <v>0</v>
      </c>
      <c r="J607" s="245">
        <f>IF(ISNA(VLOOKUP($A607,DSSV!$A$7:$R$65536,IN_DTK!J$5,0))=FALSE,IF(J$8&lt;&gt;0,VLOOKUP($A607,DSSV!$A$7:$R$65536,IN_DTK!J$5,0),""),"")</f>
        <v>0</v>
      </c>
      <c r="K607" s="245">
        <f>IF(ISNA(VLOOKUP($A607,DSSV!$A$7:$R$65536,IN_DTK!K$5,0))=FALSE,IF(K$8&lt;&gt;0,VLOOKUP($A607,DSSV!$A$7:$R$65536,IN_DTK!K$5,0),""),"")</f>
        <v>0</v>
      </c>
      <c r="L607" s="245">
        <f>IF(ISNA(VLOOKUP($A607,DSSV!$A$7:$R$65536,IN_DTK!L$5,0))=FALSE,IF(L$8&lt;&gt;0,VLOOKUP($A607,DSSV!$A$7:$R$65536,IN_DTK!L$5,0),""),"")</f>
        <v>0</v>
      </c>
      <c r="M607" s="245">
        <f>IF(ISNA(VLOOKUP($A607,DSSV!$A$7:$R$65536,IN_DTK!M$5,0))=FALSE,IF(M$8&lt;&gt;0,VLOOKUP($A607,DSSV!$A$7:$R$65536,IN_DTK!M$5,0),""),"")</f>
        <v>0</v>
      </c>
      <c r="N607" s="245">
        <f>IF(ISNA(VLOOKUP($A607,DSSV!$A$7:$R$65536,IN_DTK!N$5,0))=FALSE,IF(N$8&lt;&gt;0,VLOOKUP($A607,DSSV!$A$7:$R$65536,IN_DTK!N$5,0),""),"")</f>
        <v>0</v>
      </c>
      <c r="O607" s="245">
        <f>IF(ISNA(VLOOKUP($A607,DSSV!$A$7:$R$65536,IN_DTK!O$5,0))=FALSE,IF(O$8&lt;&gt;0,VLOOKUP($A607,DSSV!$A$7:$R$65536,IN_DTK!O$5,0),""),"")</f>
        <v>0</v>
      </c>
      <c r="P607" s="245">
        <f>IF(ISNA(VLOOKUP($A607,DSSV!$A$7:$R$65536,IN_DTK!P$5,0))=FALSE,IF(P$8&lt;&gt;0,VLOOKUP($A607,DSSV!$A$7:$R$65536,IN_DTK!P$5,0),""),"")</f>
        <v>0</v>
      </c>
      <c r="Q607" s="246">
        <f>IF(ISNA(VLOOKUP($A607,DSSV!$A$7:$R$65536,IN_DTK!Q$5,0))=FALSE,VLOOKUP($A607,DSSV!$A$7:$R$65536,IN_DTK!Q$5,0),"")</f>
        <v>0</v>
      </c>
      <c r="R607" s="237" t="str">
        <f>IF(ISNA(VLOOKUP($A607,DSSV!$A$7:$R$65536,IN_DTK!R$5,0))=FALSE,VLOOKUP($A607,DSSV!$A$7:$R$65536,IN_DTK!R$5,0),"")</f>
        <v>Không</v>
      </c>
      <c r="S607" s="247" t="str">
        <f>IF(ISNA(VLOOKUP($A607,DSSV!$A$7:$R$65536,IN_DTK!S$5,0))=FALSE,VLOOKUP($A607,DSSV!$A$7:$R$65536,IN_DTK!S$5,0),"")</f>
        <v/>
      </c>
    </row>
    <row r="608" spans="1:19" s="213" customFormat="1" ht="20.25" customHeight="1">
      <c r="A608" s="211">
        <v>600</v>
      </c>
      <c r="B608" s="240">
        <f>--SUBTOTAL(2,C$6:C608)</f>
        <v>600</v>
      </c>
      <c r="C608" s="214">
        <f>IF(ISNA(VLOOKUP($A608,DSSV!$A$7:$R$65536,IN_DTK!C$5,0))=FALSE,VLOOKUP($A608,DSSV!$A$7:$R$65536,IN_DTK!C$5,0),"")</f>
        <v>0</v>
      </c>
      <c r="D608" s="243" t="str">
        <f>IF(ISNA(VLOOKUP($A608,DSSV!$A$7:$R$65536,IN_DTK!D$5,0))=FALSE,VLOOKUP($A608,DSSV!$A$7:$R$65536,IN_DTK!D$5,0),"")</f>
        <v/>
      </c>
      <c r="E608" s="244" t="str">
        <f>IF(ISNA(VLOOKUP($A608,DSSV!$A$7:$R$65536,IN_DTK!E$5,0))=FALSE,VLOOKUP($A608,DSSV!$A$7:$R$65536,IN_DTK!E$5,0),"")</f>
        <v/>
      </c>
      <c r="F608" s="249" t="str">
        <f>IF(ISNA(VLOOKUP($A608,DSSV!$A$7:$R$65536,IN_DTK!F$5,0))=FALSE,VLOOKUP($A608,DSSV!$A$7:$R$65536,IN_DTK!F$5,0),"")</f>
        <v/>
      </c>
      <c r="G608" s="249" t="str">
        <f>IF(ISNA(VLOOKUP($A608,DSSV!$A$7:$R$65536,IN_DTK!G$5,0))=FALSE,VLOOKUP($A608,DSSV!$A$7:$R$65536,IN_DTK!G$5,0),"")</f>
        <v/>
      </c>
      <c r="H608" s="245">
        <f>IF(ISNA(VLOOKUP($A608,DSSV!$A$7:$R$65536,IN_DTK!H$5,0))=FALSE,IF(H$8&lt;&gt;0,VLOOKUP($A608,DSSV!$A$7:$R$65536,IN_DTK!H$5,0),""),"")</f>
        <v>0</v>
      </c>
      <c r="I608" s="245">
        <f>IF(ISNA(VLOOKUP($A608,DSSV!$A$7:$R$65536,IN_DTK!I$5,0))=FALSE,IF(I$8&lt;&gt;0,VLOOKUP($A608,DSSV!$A$7:$R$65536,IN_DTK!I$5,0),""),"")</f>
        <v>0</v>
      </c>
      <c r="J608" s="245">
        <f>IF(ISNA(VLOOKUP($A608,DSSV!$A$7:$R$65536,IN_DTK!J$5,0))=FALSE,IF(J$8&lt;&gt;0,VLOOKUP($A608,DSSV!$A$7:$R$65536,IN_DTK!J$5,0),""),"")</f>
        <v>0</v>
      </c>
      <c r="K608" s="245">
        <f>IF(ISNA(VLOOKUP($A608,DSSV!$A$7:$R$65536,IN_DTK!K$5,0))=FALSE,IF(K$8&lt;&gt;0,VLOOKUP($A608,DSSV!$A$7:$R$65536,IN_DTK!K$5,0),""),"")</f>
        <v>0</v>
      </c>
      <c r="L608" s="245">
        <f>IF(ISNA(VLOOKUP($A608,DSSV!$A$7:$R$65536,IN_DTK!L$5,0))=FALSE,IF(L$8&lt;&gt;0,VLOOKUP($A608,DSSV!$A$7:$R$65536,IN_DTK!L$5,0),""),"")</f>
        <v>0</v>
      </c>
      <c r="M608" s="245">
        <f>IF(ISNA(VLOOKUP($A608,DSSV!$A$7:$R$65536,IN_DTK!M$5,0))=FALSE,IF(M$8&lt;&gt;0,VLOOKUP($A608,DSSV!$A$7:$R$65536,IN_DTK!M$5,0),""),"")</f>
        <v>0</v>
      </c>
      <c r="N608" s="245">
        <f>IF(ISNA(VLOOKUP($A608,DSSV!$A$7:$R$65536,IN_DTK!N$5,0))=FALSE,IF(N$8&lt;&gt;0,VLOOKUP($A608,DSSV!$A$7:$R$65536,IN_DTK!N$5,0),""),"")</f>
        <v>0</v>
      </c>
      <c r="O608" s="245">
        <f>IF(ISNA(VLOOKUP($A608,DSSV!$A$7:$R$65536,IN_DTK!O$5,0))=FALSE,IF(O$8&lt;&gt;0,VLOOKUP($A608,DSSV!$A$7:$R$65536,IN_DTK!O$5,0),""),"")</f>
        <v>0</v>
      </c>
      <c r="P608" s="245">
        <f>IF(ISNA(VLOOKUP($A608,DSSV!$A$7:$R$65536,IN_DTK!P$5,0))=FALSE,IF(P$8&lt;&gt;0,VLOOKUP($A608,DSSV!$A$7:$R$65536,IN_DTK!P$5,0),""),"")</f>
        <v>0</v>
      </c>
      <c r="Q608" s="246">
        <f>IF(ISNA(VLOOKUP($A608,DSSV!$A$7:$R$65536,IN_DTK!Q$5,0))=FALSE,VLOOKUP($A608,DSSV!$A$7:$R$65536,IN_DTK!Q$5,0),"")</f>
        <v>0</v>
      </c>
      <c r="R608" s="237" t="str">
        <f>IF(ISNA(VLOOKUP($A608,DSSV!$A$7:$R$65536,IN_DTK!R$5,0))=FALSE,VLOOKUP($A608,DSSV!$A$7:$R$65536,IN_DTK!R$5,0),"")</f>
        <v>Không</v>
      </c>
      <c r="S608" s="247" t="str">
        <f>IF(ISNA(VLOOKUP($A608,DSSV!$A$7:$R$65536,IN_DTK!S$5,0))=FALSE,VLOOKUP($A608,DSSV!$A$7:$R$65536,IN_DTK!S$5,0),"")</f>
        <v/>
      </c>
    </row>
    <row r="609" spans="1:19" s="213" customFormat="1" ht="20.25" customHeight="1">
      <c r="A609" s="211">
        <v>601</v>
      </c>
      <c r="B609" s="240">
        <f>--SUBTOTAL(2,C$6:C609)</f>
        <v>601</v>
      </c>
      <c r="C609" s="214">
        <f>IF(ISNA(VLOOKUP($A609,DSSV!$A$7:$R$65536,IN_DTK!C$5,0))=FALSE,VLOOKUP($A609,DSSV!$A$7:$R$65536,IN_DTK!C$5,0),"")</f>
        <v>0</v>
      </c>
      <c r="D609" s="243" t="str">
        <f>IF(ISNA(VLOOKUP($A609,DSSV!$A$7:$R$65536,IN_DTK!D$5,0))=FALSE,VLOOKUP($A609,DSSV!$A$7:$R$65536,IN_DTK!D$5,0),"")</f>
        <v/>
      </c>
      <c r="E609" s="244" t="str">
        <f>IF(ISNA(VLOOKUP($A609,DSSV!$A$7:$R$65536,IN_DTK!E$5,0))=FALSE,VLOOKUP($A609,DSSV!$A$7:$R$65536,IN_DTK!E$5,0),"")</f>
        <v/>
      </c>
      <c r="F609" s="249" t="str">
        <f>IF(ISNA(VLOOKUP($A609,DSSV!$A$7:$R$65536,IN_DTK!F$5,0))=FALSE,VLOOKUP($A609,DSSV!$A$7:$R$65536,IN_DTK!F$5,0),"")</f>
        <v/>
      </c>
      <c r="G609" s="249" t="str">
        <f>IF(ISNA(VLOOKUP($A609,DSSV!$A$7:$R$65536,IN_DTK!G$5,0))=FALSE,VLOOKUP($A609,DSSV!$A$7:$R$65536,IN_DTK!G$5,0),"")</f>
        <v/>
      </c>
      <c r="H609" s="245">
        <f>IF(ISNA(VLOOKUP($A609,DSSV!$A$7:$R$65536,IN_DTK!H$5,0))=FALSE,IF(H$8&lt;&gt;0,VLOOKUP($A609,DSSV!$A$7:$R$65536,IN_DTK!H$5,0),""),"")</f>
        <v>0</v>
      </c>
      <c r="I609" s="245">
        <f>IF(ISNA(VLOOKUP($A609,DSSV!$A$7:$R$65536,IN_DTK!I$5,0))=FALSE,IF(I$8&lt;&gt;0,VLOOKUP($A609,DSSV!$A$7:$R$65536,IN_DTK!I$5,0),""),"")</f>
        <v>0</v>
      </c>
      <c r="J609" s="245">
        <f>IF(ISNA(VLOOKUP($A609,DSSV!$A$7:$R$65536,IN_DTK!J$5,0))=FALSE,IF(J$8&lt;&gt;0,VLOOKUP($A609,DSSV!$A$7:$R$65536,IN_DTK!J$5,0),""),"")</f>
        <v>0</v>
      </c>
      <c r="K609" s="245">
        <f>IF(ISNA(VLOOKUP($A609,DSSV!$A$7:$R$65536,IN_DTK!K$5,0))=FALSE,IF(K$8&lt;&gt;0,VLOOKUP($A609,DSSV!$A$7:$R$65536,IN_DTK!K$5,0),""),"")</f>
        <v>0</v>
      </c>
      <c r="L609" s="245">
        <f>IF(ISNA(VLOOKUP($A609,DSSV!$A$7:$R$65536,IN_DTK!L$5,0))=FALSE,IF(L$8&lt;&gt;0,VLOOKUP($A609,DSSV!$A$7:$R$65536,IN_DTK!L$5,0),""),"")</f>
        <v>0</v>
      </c>
      <c r="M609" s="245">
        <f>IF(ISNA(VLOOKUP($A609,DSSV!$A$7:$R$65536,IN_DTK!M$5,0))=FALSE,IF(M$8&lt;&gt;0,VLOOKUP($A609,DSSV!$A$7:$R$65536,IN_DTK!M$5,0),""),"")</f>
        <v>0</v>
      </c>
      <c r="N609" s="245">
        <f>IF(ISNA(VLOOKUP($A609,DSSV!$A$7:$R$65536,IN_DTK!N$5,0))=FALSE,IF(N$8&lt;&gt;0,VLOOKUP($A609,DSSV!$A$7:$R$65536,IN_DTK!N$5,0),""),"")</f>
        <v>0</v>
      </c>
      <c r="O609" s="245">
        <f>IF(ISNA(VLOOKUP($A609,DSSV!$A$7:$R$65536,IN_DTK!O$5,0))=FALSE,IF(O$8&lt;&gt;0,VLOOKUP($A609,DSSV!$A$7:$R$65536,IN_DTK!O$5,0),""),"")</f>
        <v>0</v>
      </c>
      <c r="P609" s="245">
        <f>IF(ISNA(VLOOKUP($A609,DSSV!$A$7:$R$65536,IN_DTK!P$5,0))=FALSE,IF(P$8&lt;&gt;0,VLOOKUP($A609,DSSV!$A$7:$R$65536,IN_DTK!P$5,0),""),"")</f>
        <v>0</v>
      </c>
      <c r="Q609" s="246">
        <f>IF(ISNA(VLOOKUP($A609,DSSV!$A$7:$R$65536,IN_DTK!Q$5,0))=FALSE,VLOOKUP($A609,DSSV!$A$7:$R$65536,IN_DTK!Q$5,0),"")</f>
        <v>0</v>
      </c>
      <c r="R609" s="237" t="str">
        <f>IF(ISNA(VLOOKUP($A609,DSSV!$A$7:$R$65536,IN_DTK!R$5,0))=FALSE,VLOOKUP($A609,DSSV!$A$7:$R$65536,IN_DTK!R$5,0),"")</f>
        <v>Không</v>
      </c>
      <c r="S609" s="247" t="str">
        <f>IF(ISNA(VLOOKUP($A609,DSSV!$A$7:$R$65536,IN_DTK!S$5,0))=FALSE,VLOOKUP($A609,DSSV!$A$7:$R$65536,IN_DTK!S$5,0),"")</f>
        <v/>
      </c>
    </row>
    <row r="610" spans="1:19" s="213" customFormat="1" ht="20.25" customHeight="1">
      <c r="A610" s="211">
        <v>602</v>
      </c>
      <c r="B610" s="240">
        <f>--SUBTOTAL(2,C$6:C610)</f>
        <v>602</v>
      </c>
      <c r="C610" s="214">
        <f>IF(ISNA(VLOOKUP($A610,DSSV!$A$7:$R$65536,IN_DTK!C$5,0))=FALSE,VLOOKUP($A610,DSSV!$A$7:$R$65536,IN_DTK!C$5,0),"")</f>
        <v>0</v>
      </c>
      <c r="D610" s="243" t="str">
        <f>IF(ISNA(VLOOKUP($A610,DSSV!$A$7:$R$65536,IN_DTK!D$5,0))=FALSE,VLOOKUP($A610,DSSV!$A$7:$R$65536,IN_DTK!D$5,0),"")</f>
        <v/>
      </c>
      <c r="E610" s="244" t="str">
        <f>IF(ISNA(VLOOKUP($A610,DSSV!$A$7:$R$65536,IN_DTK!E$5,0))=FALSE,VLOOKUP($A610,DSSV!$A$7:$R$65536,IN_DTK!E$5,0),"")</f>
        <v/>
      </c>
      <c r="F610" s="249" t="str">
        <f>IF(ISNA(VLOOKUP($A610,DSSV!$A$7:$R$65536,IN_DTK!F$5,0))=FALSE,VLOOKUP($A610,DSSV!$A$7:$R$65536,IN_DTK!F$5,0),"")</f>
        <v/>
      </c>
      <c r="G610" s="249" t="str">
        <f>IF(ISNA(VLOOKUP($A610,DSSV!$A$7:$R$65536,IN_DTK!G$5,0))=FALSE,VLOOKUP($A610,DSSV!$A$7:$R$65536,IN_DTK!G$5,0),"")</f>
        <v/>
      </c>
      <c r="H610" s="245">
        <f>IF(ISNA(VLOOKUP($A610,DSSV!$A$7:$R$65536,IN_DTK!H$5,0))=FALSE,IF(H$8&lt;&gt;0,VLOOKUP($A610,DSSV!$A$7:$R$65536,IN_DTK!H$5,0),""),"")</f>
        <v>0</v>
      </c>
      <c r="I610" s="245">
        <f>IF(ISNA(VLOOKUP($A610,DSSV!$A$7:$R$65536,IN_DTK!I$5,0))=FALSE,IF(I$8&lt;&gt;0,VLOOKUP($A610,DSSV!$A$7:$R$65536,IN_DTK!I$5,0),""),"")</f>
        <v>0</v>
      </c>
      <c r="J610" s="245">
        <f>IF(ISNA(VLOOKUP($A610,DSSV!$A$7:$R$65536,IN_DTK!J$5,0))=FALSE,IF(J$8&lt;&gt;0,VLOOKUP($A610,DSSV!$A$7:$R$65536,IN_DTK!J$5,0),""),"")</f>
        <v>0</v>
      </c>
      <c r="K610" s="245">
        <f>IF(ISNA(VLOOKUP($A610,DSSV!$A$7:$R$65536,IN_DTK!K$5,0))=FALSE,IF(K$8&lt;&gt;0,VLOOKUP($A610,DSSV!$A$7:$R$65536,IN_DTK!K$5,0),""),"")</f>
        <v>0</v>
      </c>
      <c r="L610" s="245">
        <f>IF(ISNA(VLOOKUP($A610,DSSV!$A$7:$R$65536,IN_DTK!L$5,0))=FALSE,IF(L$8&lt;&gt;0,VLOOKUP($A610,DSSV!$A$7:$R$65536,IN_DTK!L$5,0),""),"")</f>
        <v>0</v>
      </c>
      <c r="M610" s="245">
        <f>IF(ISNA(VLOOKUP($A610,DSSV!$A$7:$R$65536,IN_DTK!M$5,0))=FALSE,IF(M$8&lt;&gt;0,VLOOKUP($A610,DSSV!$A$7:$R$65536,IN_DTK!M$5,0),""),"")</f>
        <v>0</v>
      </c>
      <c r="N610" s="245">
        <f>IF(ISNA(VLOOKUP($A610,DSSV!$A$7:$R$65536,IN_DTK!N$5,0))=FALSE,IF(N$8&lt;&gt;0,VLOOKUP($A610,DSSV!$A$7:$R$65536,IN_DTK!N$5,0),""),"")</f>
        <v>0</v>
      </c>
      <c r="O610" s="245">
        <f>IF(ISNA(VLOOKUP($A610,DSSV!$A$7:$R$65536,IN_DTK!O$5,0))=FALSE,IF(O$8&lt;&gt;0,VLOOKUP($A610,DSSV!$A$7:$R$65536,IN_DTK!O$5,0),""),"")</f>
        <v>0</v>
      </c>
      <c r="P610" s="245">
        <f>IF(ISNA(VLOOKUP($A610,DSSV!$A$7:$R$65536,IN_DTK!P$5,0))=FALSE,IF(P$8&lt;&gt;0,VLOOKUP($A610,DSSV!$A$7:$R$65536,IN_DTK!P$5,0),""),"")</f>
        <v>0</v>
      </c>
      <c r="Q610" s="246">
        <f>IF(ISNA(VLOOKUP($A610,DSSV!$A$7:$R$65536,IN_DTK!Q$5,0))=FALSE,VLOOKUP($A610,DSSV!$A$7:$R$65536,IN_DTK!Q$5,0),"")</f>
        <v>0</v>
      </c>
      <c r="R610" s="237" t="str">
        <f>IF(ISNA(VLOOKUP($A610,DSSV!$A$7:$R$65536,IN_DTK!R$5,0))=FALSE,VLOOKUP($A610,DSSV!$A$7:$R$65536,IN_DTK!R$5,0),"")</f>
        <v>Không</v>
      </c>
      <c r="S610" s="247" t="str">
        <f>IF(ISNA(VLOOKUP($A610,DSSV!$A$7:$R$65536,IN_DTK!S$5,0))=FALSE,VLOOKUP($A610,DSSV!$A$7:$R$65536,IN_DTK!S$5,0),"")</f>
        <v/>
      </c>
    </row>
    <row r="611" spans="1:19" s="213" customFormat="1" ht="20.25" customHeight="1">
      <c r="A611" s="211">
        <v>603</v>
      </c>
      <c r="B611" s="240">
        <f>--SUBTOTAL(2,C$6:C611)</f>
        <v>603</v>
      </c>
      <c r="C611" s="214">
        <f>IF(ISNA(VLOOKUP($A611,DSSV!$A$7:$R$65536,IN_DTK!C$5,0))=FALSE,VLOOKUP($A611,DSSV!$A$7:$R$65536,IN_DTK!C$5,0),"")</f>
        <v>0</v>
      </c>
      <c r="D611" s="243" t="str">
        <f>IF(ISNA(VLOOKUP($A611,DSSV!$A$7:$R$65536,IN_DTK!D$5,0))=FALSE,VLOOKUP($A611,DSSV!$A$7:$R$65536,IN_DTK!D$5,0),"")</f>
        <v/>
      </c>
      <c r="E611" s="244" t="str">
        <f>IF(ISNA(VLOOKUP($A611,DSSV!$A$7:$R$65536,IN_DTK!E$5,0))=FALSE,VLOOKUP($A611,DSSV!$A$7:$R$65536,IN_DTK!E$5,0),"")</f>
        <v/>
      </c>
      <c r="F611" s="249" t="str">
        <f>IF(ISNA(VLOOKUP($A611,DSSV!$A$7:$R$65536,IN_DTK!F$5,0))=FALSE,VLOOKUP($A611,DSSV!$A$7:$R$65536,IN_DTK!F$5,0),"")</f>
        <v/>
      </c>
      <c r="G611" s="249" t="str">
        <f>IF(ISNA(VLOOKUP($A611,DSSV!$A$7:$R$65536,IN_DTK!G$5,0))=FALSE,VLOOKUP($A611,DSSV!$A$7:$R$65536,IN_DTK!G$5,0),"")</f>
        <v/>
      </c>
      <c r="H611" s="245">
        <f>IF(ISNA(VLOOKUP($A611,DSSV!$A$7:$R$65536,IN_DTK!H$5,0))=FALSE,IF(H$8&lt;&gt;0,VLOOKUP($A611,DSSV!$A$7:$R$65536,IN_DTK!H$5,0),""),"")</f>
        <v>0</v>
      </c>
      <c r="I611" s="245">
        <f>IF(ISNA(VLOOKUP($A611,DSSV!$A$7:$R$65536,IN_DTK!I$5,0))=FALSE,IF(I$8&lt;&gt;0,VLOOKUP($A611,DSSV!$A$7:$R$65536,IN_DTK!I$5,0),""),"")</f>
        <v>0</v>
      </c>
      <c r="J611" s="245">
        <f>IF(ISNA(VLOOKUP($A611,DSSV!$A$7:$R$65536,IN_DTK!J$5,0))=FALSE,IF(J$8&lt;&gt;0,VLOOKUP($A611,DSSV!$A$7:$R$65536,IN_DTK!J$5,0),""),"")</f>
        <v>0</v>
      </c>
      <c r="K611" s="245">
        <f>IF(ISNA(VLOOKUP($A611,DSSV!$A$7:$R$65536,IN_DTK!K$5,0))=FALSE,IF(K$8&lt;&gt;0,VLOOKUP($A611,DSSV!$A$7:$R$65536,IN_DTK!K$5,0),""),"")</f>
        <v>0</v>
      </c>
      <c r="L611" s="245">
        <f>IF(ISNA(VLOOKUP($A611,DSSV!$A$7:$R$65536,IN_DTK!L$5,0))=FALSE,IF(L$8&lt;&gt;0,VLOOKUP($A611,DSSV!$A$7:$R$65536,IN_DTK!L$5,0),""),"")</f>
        <v>0</v>
      </c>
      <c r="M611" s="245">
        <f>IF(ISNA(VLOOKUP($A611,DSSV!$A$7:$R$65536,IN_DTK!M$5,0))=FALSE,IF(M$8&lt;&gt;0,VLOOKUP($A611,DSSV!$A$7:$R$65536,IN_DTK!M$5,0),""),"")</f>
        <v>0</v>
      </c>
      <c r="N611" s="245">
        <f>IF(ISNA(VLOOKUP($A611,DSSV!$A$7:$R$65536,IN_DTK!N$5,0))=FALSE,IF(N$8&lt;&gt;0,VLOOKUP($A611,DSSV!$A$7:$R$65536,IN_DTK!N$5,0),""),"")</f>
        <v>0</v>
      </c>
      <c r="O611" s="245">
        <f>IF(ISNA(VLOOKUP($A611,DSSV!$A$7:$R$65536,IN_DTK!O$5,0))=FALSE,IF(O$8&lt;&gt;0,VLOOKUP($A611,DSSV!$A$7:$R$65536,IN_DTK!O$5,0),""),"")</f>
        <v>0</v>
      </c>
      <c r="P611" s="245">
        <f>IF(ISNA(VLOOKUP($A611,DSSV!$A$7:$R$65536,IN_DTK!P$5,0))=FALSE,IF(P$8&lt;&gt;0,VLOOKUP($A611,DSSV!$A$7:$R$65536,IN_DTK!P$5,0),""),"")</f>
        <v>0</v>
      </c>
      <c r="Q611" s="246">
        <f>IF(ISNA(VLOOKUP($A611,DSSV!$A$7:$R$65536,IN_DTK!Q$5,0))=FALSE,VLOOKUP($A611,DSSV!$A$7:$R$65536,IN_DTK!Q$5,0),"")</f>
        <v>0</v>
      </c>
      <c r="R611" s="237" t="str">
        <f>IF(ISNA(VLOOKUP($A611,DSSV!$A$7:$R$65536,IN_DTK!R$5,0))=FALSE,VLOOKUP($A611,DSSV!$A$7:$R$65536,IN_DTK!R$5,0),"")</f>
        <v>Không</v>
      </c>
      <c r="S611" s="247" t="str">
        <f>IF(ISNA(VLOOKUP($A611,DSSV!$A$7:$R$65536,IN_DTK!S$5,0))=FALSE,VLOOKUP($A611,DSSV!$A$7:$R$65536,IN_DTK!S$5,0),"")</f>
        <v/>
      </c>
    </row>
    <row r="612" spans="1:19" s="213" customFormat="1" ht="20.25" customHeight="1">
      <c r="A612" s="211">
        <v>604</v>
      </c>
      <c r="B612" s="240">
        <f>--SUBTOTAL(2,C$6:C612)</f>
        <v>604</v>
      </c>
      <c r="C612" s="214">
        <f>IF(ISNA(VLOOKUP($A612,DSSV!$A$7:$R$65536,IN_DTK!C$5,0))=FALSE,VLOOKUP($A612,DSSV!$A$7:$R$65536,IN_DTK!C$5,0),"")</f>
        <v>0</v>
      </c>
      <c r="D612" s="243" t="str">
        <f>IF(ISNA(VLOOKUP($A612,DSSV!$A$7:$R$65536,IN_DTK!D$5,0))=FALSE,VLOOKUP($A612,DSSV!$A$7:$R$65536,IN_DTK!D$5,0),"")</f>
        <v/>
      </c>
      <c r="E612" s="244" t="str">
        <f>IF(ISNA(VLOOKUP($A612,DSSV!$A$7:$R$65536,IN_DTK!E$5,0))=FALSE,VLOOKUP($A612,DSSV!$A$7:$R$65536,IN_DTK!E$5,0),"")</f>
        <v/>
      </c>
      <c r="F612" s="249" t="str">
        <f>IF(ISNA(VLOOKUP($A612,DSSV!$A$7:$R$65536,IN_DTK!F$5,0))=FALSE,VLOOKUP($A612,DSSV!$A$7:$R$65536,IN_DTK!F$5,0),"")</f>
        <v/>
      </c>
      <c r="G612" s="249" t="str">
        <f>IF(ISNA(VLOOKUP($A612,DSSV!$A$7:$R$65536,IN_DTK!G$5,0))=FALSE,VLOOKUP($A612,DSSV!$A$7:$R$65536,IN_DTK!G$5,0),"")</f>
        <v/>
      </c>
      <c r="H612" s="245">
        <f>IF(ISNA(VLOOKUP($A612,DSSV!$A$7:$R$65536,IN_DTK!H$5,0))=FALSE,IF(H$8&lt;&gt;0,VLOOKUP($A612,DSSV!$A$7:$R$65536,IN_DTK!H$5,0),""),"")</f>
        <v>0</v>
      </c>
      <c r="I612" s="245">
        <f>IF(ISNA(VLOOKUP($A612,DSSV!$A$7:$R$65536,IN_DTK!I$5,0))=FALSE,IF(I$8&lt;&gt;0,VLOOKUP($A612,DSSV!$A$7:$R$65536,IN_DTK!I$5,0),""),"")</f>
        <v>0</v>
      </c>
      <c r="J612" s="245">
        <f>IF(ISNA(VLOOKUP($A612,DSSV!$A$7:$R$65536,IN_DTK!J$5,0))=FALSE,IF(J$8&lt;&gt;0,VLOOKUP($A612,DSSV!$A$7:$R$65536,IN_DTK!J$5,0),""),"")</f>
        <v>0</v>
      </c>
      <c r="K612" s="245">
        <f>IF(ISNA(VLOOKUP($A612,DSSV!$A$7:$R$65536,IN_DTK!K$5,0))=FALSE,IF(K$8&lt;&gt;0,VLOOKUP($A612,DSSV!$A$7:$R$65536,IN_DTK!K$5,0),""),"")</f>
        <v>0</v>
      </c>
      <c r="L612" s="245">
        <f>IF(ISNA(VLOOKUP($A612,DSSV!$A$7:$R$65536,IN_DTK!L$5,0))=FALSE,IF(L$8&lt;&gt;0,VLOOKUP($A612,DSSV!$A$7:$R$65536,IN_DTK!L$5,0),""),"")</f>
        <v>0</v>
      </c>
      <c r="M612" s="245">
        <f>IF(ISNA(VLOOKUP($A612,DSSV!$A$7:$R$65536,IN_DTK!M$5,0))=FALSE,IF(M$8&lt;&gt;0,VLOOKUP($A612,DSSV!$A$7:$R$65536,IN_DTK!M$5,0),""),"")</f>
        <v>0</v>
      </c>
      <c r="N612" s="245">
        <f>IF(ISNA(VLOOKUP($A612,DSSV!$A$7:$R$65536,IN_DTK!N$5,0))=FALSE,IF(N$8&lt;&gt;0,VLOOKUP($A612,DSSV!$A$7:$R$65536,IN_DTK!N$5,0),""),"")</f>
        <v>0</v>
      </c>
      <c r="O612" s="245">
        <f>IF(ISNA(VLOOKUP($A612,DSSV!$A$7:$R$65536,IN_DTK!O$5,0))=FALSE,IF(O$8&lt;&gt;0,VLOOKUP($A612,DSSV!$A$7:$R$65536,IN_DTK!O$5,0),""),"")</f>
        <v>0</v>
      </c>
      <c r="P612" s="245">
        <f>IF(ISNA(VLOOKUP($A612,DSSV!$A$7:$R$65536,IN_DTK!P$5,0))=FALSE,IF(P$8&lt;&gt;0,VLOOKUP($A612,DSSV!$A$7:$R$65536,IN_DTK!P$5,0),""),"")</f>
        <v>0</v>
      </c>
      <c r="Q612" s="246">
        <f>IF(ISNA(VLOOKUP($A612,DSSV!$A$7:$R$65536,IN_DTK!Q$5,0))=FALSE,VLOOKUP($A612,DSSV!$A$7:$R$65536,IN_DTK!Q$5,0),"")</f>
        <v>0</v>
      </c>
      <c r="R612" s="237" t="str">
        <f>IF(ISNA(VLOOKUP($A612,DSSV!$A$7:$R$65536,IN_DTK!R$5,0))=FALSE,VLOOKUP($A612,DSSV!$A$7:$R$65536,IN_DTK!R$5,0),"")</f>
        <v>Không</v>
      </c>
      <c r="S612" s="247" t="str">
        <f>IF(ISNA(VLOOKUP($A612,DSSV!$A$7:$R$65536,IN_DTK!S$5,0))=FALSE,VLOOKUP($A612,DSSV!$A$7:$R$65536,IN_DTK!S$5,0),"")</f>
        <v/>
      </c>
    </row>
    <row r="613" spans="1:19" s="213" customFormat="1" ht="20.25" customHeight="1">
      <c r="A613" s="211">
        <v>605</v>
      </c>
      <c r="B613" s="240">
        <f>--SUBTOTAL(2,C$6:C613)</f>
        <v>605</v>
      </c>
      <c r="C613" s="214">
        <f>IF(ISNA(VLOOKUP($A613,DSSV!$A$7:$R$65536,IN_DTK!C$5,0))=FALSE,VLOOKUP($A613,DSSV!$A$7:$R$65536,IN_DTK!C$5,0),"")</f>
        <v>0</v>
      </c>
      <c r="D613" s="243" t="str">
        <f>IF(ISNA(VLOOKUP($A613,DSSV!$A$7:$R$65536,IN_DTK!D$5,0))=FALSE,VLOOKUP($A613,DSSV!$A$7:$R$65536,IN_DTK!D$5,0),"")</f>
        <v/>
      </c>
      <c r="E613" s="244" t="str">
        <f>IF(ISNA(VLOOKUP($A613,DSSV!$A$7:$R$65536,IN_DTK!E$5,0))=FALSE,VLOOKUP($A613,DSSV!$A$7:$R$65536,IN_DTK!E$5,0),"")</f>
        <v/>
      </c>
      <c r="F613" s="249" t="str">
        <f>IF(ISNA(VLOOKUP($A613,DSSV!$A$7:$R$65536,IN_DTK!F$5,0))=FALSE,VLOOKUP($A613,DSSV!$A$7:$R$65536,IN_DTK!F$5,0),"")</f>
        <v/>
      </c>
      <c r="G613" s="249" t="str">
        <f>IF(ISNA(VLOOKUP($A613,DSSV!$A$7:$R$65536,IN_DTK!G$5,0))=FALSE,VLOOKUP($A613,DSSV!$A$7:$R$65536,IN_DTK!G$5,0),"")</f>
        <v/>
      </c>
      <c r="H613" s="245">
        <f>IF(ISNA(VLOOKUP($A613,DSSV!$A$7:$R$65536,IN_DTK!H$5,0))=FALSE,IF(H$8&lt;&gt;0,VLOOKUP($A613,DSSV!$A$7:$R$65536,IN_DTK!H$5,0),""),"")</f>
        <v>0</v>
      </c>
      <c r="I613" s="245">
        <f>IF(ISNA(VLOOKUP($A613,DSSV!$A$7:$R$65536,IN_DTK!I$5,0))=FALSE,IF(I$8&lt;&gt;0,VLOOKUP($A613,DSSV!$A$7:$R$65536,IN_DTK!I$5,0),""),"")</f>
        <v>0</v>
      </c>
      <c r="J613" s="245">
        <f>IF(ISNA(VLOOKUP($A613,DSSV!$A$7:$R$65536,IN_DTK!J$5,0))=FALSE,IF(J$8&lt;&gt;0,VLOOKUP($A613,DSSV!$A$7:$R$65536,IN_DTK!J$5,0),""),"")</f>
        <v>0</v>
      </c>
      <c r="K613" s="245">
        <f>IF(ISNA(VLOOKUP($A613,DSSV!$A$7:$R$65536,IN_DTK!K$5,0))=FALSE,IF(K$8&lt;&gt;0,VLOOKUP($A613,DSSV!$A$7:$R$65536,IN_DTK!K$5,0),""),"")</f>
        <v>0</v>
      </c>
      <c r="L613" s="245">
        <f>IF(ISNA(VLOOKUP($A613,DSSV!$A$7:$R$65536,IN_DTK!L$5,0))=FALSE,IF(L$8&lt;&gt;0,VLOOKUP($A613,DSSV!$A$7:$R$65536,IN_DTK!L$5,0),""),"")</f>
        <v>0</v>
      </c>
      <c r="M613" s="245">
        <f>IF(ISNA(VLOOKUP($A613,DSSV!$A$7:$R$65536,IN_DTK!M$5,0))=FALSE,IF(M$8&lt;&gt;0,VLOOKUP($A613,DSSV!$A$7:$R$65536,IN_DTK!M$5,0),""),"")</f>
        <v>0</v>
      </c>
      <c r="N613" s="245">
        <f>IF(ISNA(VLOOKUP($A613,DSSV!$A$7:$R$65536,IN_DTK!N$5,0))=FALSE,IF(N$8&lt;&gt;0,VLOOKUP($A613,DSSV!$A$7:$R$65536,IN_DTK!N$5,0),""),"")</f>
        <v>0</v>
      </c>
      <c r="O613" s="245">
        <f>IF(ISNA(VLOOKUP($A613,DSSV!$A$7:$R$65536,IN_DTK!O$5,0))=FALSE,IF(O$8&lt;&gt;0,VLOOKUP($A613,DSSV!$A$7:$R$65536,IN_DTK!O$5,0),""),"")</f>
        <v>0</v>
      </c>
      <c r="P613" s="245">
        <f>IF(ISNA(VLOOKUP($A613,DSSV!$A$7:$R$65536,IN_DTK!P$5,0))=FALSE,IF(P$8&lt;&gt;0,VLOOKUP($A613,DSSV!$A$7:$R$65536,IN_DTK!P$5,0),""),"")</f>
        <v>0</v>
      </c>
      <c r="Q613" s="246">
        <f>IF(ISNA(VLOOKUP($A613,DSSV!$A$7:$R$65536,IN_DTK!Q$5,0))=FALSE,VLOOKUP($A613,DSSV!$A$7:$R$65536,IN_DTK!Q$5,0),"")</f>
        <v>0</v>
      </c>
      <c r="R613" s="237" t="str">
        <f>IF(ISNA(VLOOKUP($A613,DSSV!$A$7:$R$65536,IN_DTK!R$5,0))=FALSE,VLOOKUP($A613,DSSV!$A$7:$R$65536,IN_DTK!R$5,0),"")</f>
        <v>Không</v>
      </c>
      <c r="S613" s="247" t="str">
        <f>IF(ISNA(VLOOKUP($A613,DSSV!$A$7:$R$65536,IN_DTK!S$5,0))=FALSE,VLOOKUP($A613,DSSV!$A$7:$R$65536,IN_DTK!S$5,0),"")</f>
        <v/>
      </c>
    </row>
    <row r="614" spans="1:19" s="213" customFormat="1" ht="20.25" customHeight="1">
      <c r="A614" s="211">
        <v>606</v>
      </c>
      <c r="B614" s="240">
        <f>--SUBTOTAL(2,C$6:C614)</f>
        <v>606</v>
      </c>
      <c r="C614" s="214">
        <f>IF(ISNA(VLOOKUP($A614,DSSV!$A$7:$R$65536,IN_DTK!C$5,0))=FALSE,VLOOKUP($A614,DSSV!$A$7:$R$65536,IN_DTK!C$5,0),"")</f>
        <v>0</v>
      </c>
      <c r="D614" s="243" t="str">
        <f>IF(ISNA(VLOOKUP($A614,DSSV!$A$7:$R$65536,IN_DTK!D$5,0))=FALSE,VLOOKUP($A614,DSSV!$A$7:$R$65536,IN_DTK!D$5,0),"")</f>
        <v/>
      </c>
      <c r="E614" s="244" t="str">
        <f>IF(ISNA(VLOOKUP($A614,DSSV!$A$7:$R$65536,IN_DTK!E$5,0))=FALSE,VLOOKUP($A614,DSSV!$A$7:$R$65536,IN_DTK!E$5,0),"")</f>
        <v/>
      </c>
      <c r="F614" s="249" t="str">
        <f>IF(ISNA(VLOOKUP($A614,DSSV!$A$7:$R$65536,IN_DTK!F$5,0))=FALSE,VLOOKUP($A614,DSSV!$A$7:$R$65536,IN_DTK!F$5,0),"")</f>
        <v/>
      </c>
      <c r="G614" s="249" t="str">
        <f>IF(ISNA(VLOOKUP($A614,DSSV!$A$7:$R$65536,IN_DTK!G$5,0))=FALSE,VLOOKUP($A614,DSSV!$A$7:$R$65536,IN_DTK!G$5,0),"")</f>
        <v/>
      </c>
      <c r="H614" s="245">
        <f>IF(ISNA(VLOOKUP($A614,DSSV!$A$7:$R$65536,IN_DTK!H$5,0))=FALSE,IF(H$8&lt;&gt;0,VLOOKUP($A614,DSSV!$A$7:$R$65536,IN_DTK!H$5,0),""),"")</f>
        <v>0</v>
      </c>
      <c r="I614" s="245">
        <f>IF(ISNA(VLOOKUP($A614,DSSV!$A$7:$R$65536,IN_DTK!I$5,0))=FALSE,IF(I$8&lt;&gt;0,VLOOKUP($A614,DSSV!$A$7:$R$65536,IN_DTK!I$5,0),""),"")</f>
        <v>0</v>
      </c>
      <c r="J614" s="245">
        <f>IF(ISNA(VLOOKUP($A614,DSSV!$A$7:$R$65536,IN_DTK!J$5,0))=FALSE,IF(J$8&lt;&gt;0,VLOOKUP($A614,DSSV!$A$7:$R$65536,IN_DTK!J$5,0),""),"")</f>
        <v>0</v>
      </c>
      <c r="K614" s="245">
        <f>IF(ISNA(VLOOKUP($A614,DSSV!$A$7:$R$65536,IN_DTK!K$5,0))=FALSE,IF(K$8&lt;&gt;0,VLOOKUP($A614,DSSV!$A$7:$R$65536,IN_DTK!K$5,0),""),"")</f>
        <v>0</v>
      </c>
      <c r="L614" s="245">
        <f>IF(ISNA(VLOOKUP($A614,DSSV!$A$7:$R$65536,IN_DTK!L$5,0))=FALSE,IF(L$8&lt;&gt;0,VLOOKUP($A614,DSSV!$A$7:$R$65536,IN_DTK!L$5,0),""),"")</f>
        <v>0</v>
      </c>
      <c r="M614" s="245">
        <f>IF(ISNA(VLOOKUP($A614,DSSV!$A$7:$R$65536,IN_DTK!M$5,0))=FALSE,IF(M$8&lt;&gt;0,VLOOKUP($A614,DSSV!$A$7:$R$65536,IN_DTK!M$5,0),""),"")</f>
        <v>0</v>
      </c>
      <c r="N614" s="245">
        <f>IF(ISNA(VLOOKUP($A614,DSSV!$A$7:$R$65536,IN_DTK!N$5,0))=FALSE,IF(N$8&lt;&gt;0,VLOOKUP($A614,DSSV!$A$7:$R$65536,IN_DTK!N$5,0),""),"")</f>
        <v>0</v>
      </c>
      <c r="O614" s="245">
        <f>IF(ISNA(VLOOKUP($A614,DSSV!$A$7:$R$65536,IN_DTK!O$5,0))=FALSE,IF(O$8&lt;&gt;0,VLOOKUP($A614,DSSV!$A$7:$R$65536,IN_DTK!O$5,0),""),"")</f>
        <v>0</v>
      </c>
      <c r="P614" s="245">
        <f>IF(ISNA(VLOOKUP($A614,DSSV!$A$7:$R$65536,IN_DTK!P$5,0))=FALSE,IF(P$8&lt;&gt;0,VLOOKUP($A614,DSSV!$A$7:$R$65536,IN_DTK!P$5,0),""),"")</f>
        <v>0</v>
      </c>
      <c r="Q614" s="246">
        <f>IF(ISNA(VLOOKUP($A614,DSSV!$A$7:$R$65536,IN_DTK!Q$5,0))=FALSE,VLOOKUP($A614,DSSV!$A$7:$R$65536,IN_DTK!Q$5,0),"")</f>
        <v>0</v>
      </c>
      <c r="R614" s="237" t="str">
        <f>IF(ISNA(VLOOKUP($A614,DSSV!$A$7:$R$65536,IN_DTK!R$5,0))=FALSE,VLOOKUP($A614,DSSV!$A$7:$R$65536,IN_DTK!R$5,0),"")</f>
        <v>Không</v>
      </c>
      <c r="S614" s="247" t="str">
        <f>IF(ISNA(VLOOKUP($A614,DSSV!$A$7:$R$65536,IN_DTK!S$5,0))=FALSE,VLOOKUP($A614,DSSV!$A$7:$R$65536,IN_DTK!S$5,0),"")</f>
        <v/>
      </c>
    </row>
    <row r="615" spans="1:19" s="213" customFormat="1" ht="20.25" customHeight="1">
      <c r="A615" s="211">
        <v>607</v>
      </c>
      <c r="B615" s="240">
        <f>--SUBTOTAL(2,C$6:C615)</f>
        <v>607</v>
      </c>
      <c r="C615" s="214">
        <f>IF(ISNA(VLOOKUP($A615,DSSV!$A$7:$R$65536,IN_DTK!C$5,0))=FALSE,VLOOKUP($A615,DSSV!$A$7:$R$65536,IN_DTK!C$5,0),"")</f>
        <v>0</v>
      </c>
      <c r="D615" s="243" t="str">
        <f>IF(ISNA(VLOOKUP($A615,DSSV!$A$7:$R$65536,IN_DTK!D$5,0))=FALSE,VLOOKUP($A615,DSSV!$A$7:$R$65536,IN_DTK!D$5,0),"")</f>
        <v/>
      </c>
      <c r="E615" s="244" t="str">
        <f>IF(ISNA(VLOOKUP($A615,DSSV!$A$7:$R$65536,IN_DTK!E$5,0))=FALSE,VLOOKUP($A615,DSSV!$A$7:$R$65536,IN_DTK!E$5,0),"")</f>
        <v/>
      </c>
      <c r="F615" s="249" t="str">
        <f>IF(ISNA(VLOOKUP($A615,DSSV!$A$7:$R$65536,IN_DTK!F$5,0))=FALSE,VLOOKUP($A615,DSSV!$A$7:$R$65536,IN_DTK!F$5,0),"")</f>
        <v/>
      </c>
      <c r="G615" s="249" t="str">
        <f>IF(ISNA(VLOOKUP($A615,DSSV!$A$7:$R$65536,IN_DTK!G$5,0))=FALSE,VLOOKUP($A615,DSSV!$A$7:$R$65536,IN_DTK!G$5,0),"")</f>
        <v/>
      </c>
      <c r="H615" s="245">
        <f>IF(ISNA(VLOOKUP($A615,DSSV!$A$7:$R$65536,IN_DTK!H$5,0))=FALSE,IF(H$8&lt;&gt;0,VLOOKUP($A615,DSSV!$A$7:$R$65536,IN_DTK!H$5,0),""),"")</f>
        <v>0</v>
      </c>
      <c r="I615" s="245">
        <f>IF(ISNA(VLOOKUP($A615,DSSV!$A$7:$R$65536,IN_DTK!I$5,0))=FALSE,IF(I$8&lt;&gt;0,VLOOKUP($A615,DSSV!$A$7:$R$65536,IN_DTK!I$5,0),""),"")</f>
        <v>0</v>
      </c>
      <c r="J615" s="245">
        <f>IF(ISNA(VLOOKUP($A615,DSSV!$A$7:$R$65536,IN_DTK!J$5,0))=FALSE,IF(J$8&lt;&gt;0,VLOOKUP($A615,DSSV!$A$7:$R$65536,IN_DTK!J$5,0),""),"")</f>
        <v>0</v>
      </c>
      <c r="K615" s="245">
        <f>IF(ISNA(VLOOKUP($A615,DSSV!$A$7:$R$65536,IN_DTK!K$5,0))=FALSE,IF(K$8&lt;&gt;0,VLOOKUP($A615,DSSV!$A$7:$R$65536,IN_DTK!K$5,0),""),"")</f>
        <v>0</v>
      </c>
      <c r="L615" s="245">
        <f>IF(ISNA(VLOOKUP($A615,DSSV!$A$7:$R$65536,IN_DTK!L$5,0))=FALSE,IF(L$8&lt;&gt;0,VLOOKUP($A615,DSSV!$A$7:$R$65536,IN_DTK!L$5,0),""),"")</f>
        <v>0</v>
      </c>
      <c r="M615" s="245">
        <f>IF(ISNA(VLOOKUP($A615,DSSV!$A$7:$R$65536,IN_DTK!M$5,0))=FALSE,IF(M$8&lt;&gt;0,VLOOKUP($A615,DSSV!$A$7:$R$65536,IN_DTK!M$5,0),""),"")</f>
        <v>0</v>
      </c>
      <c r="N615" s="245">
        <f>IF(ISNA(VLOOKUP($A615,DSSV!$A$7:$R$65536,IN_DTK!N$5,0))=FALSE,IF(N$8&lt;&gt;0,VLOOKUP($A615,DSSV!$A$7:$R$65536,IN_DTK!N$5,0),""),"")</f>
        <v>0</v>
      </c>
      <c r="O615" s="245">
        <f>IF(ISNA(VLOOKUP($A615,DSSV!$A$7:$R$65536,IN_DTK!O$5,0))=FALSE,IF(O$8&lt;&gt;0,VLOOKUP($A615,DSSV!$A$7:$R$65536,IN_DTK!O$5,0),""),"")</f>
        <v>0</v>
      </c>
      <c r="P615" s="245">
        <f>IF(ISNA(VLOOKUP($A615,DSSV!$A$7:$R$65536,IN_DTK!P$5,0))=FALSE,IF(P$8&lt;&gt;0,VLOOKUP($A615,DSSV!$A$7:$R$65536,IN_DTK!P$5,0),""),"")</f>
        <v>0</v>
      </c>
      <c r="Q615" s="246">
        <f>IF(ISNA(VLOOKUP($A615,DSSV!$A$7:$R$65536,IN_DTK!Q$5,0))=FALSE,VLOOKUP($A615,DSSV!$A$7:$R$65536,IN_DTK!Q$5,0),"")</f>
        <v>0</v>
      </c>
      <c r="R615" s="237" t="str">
        <f>IF(ISNA(VLOOKUP($A615,DSSV!$A$7:$R$65536,IN_DTK!R$5,0))=FALSE,VLOOKUP($A615,DSSV!$A$7:$R$65536,IN_DTK!R$5,0),"")</f>
        <v>Không</v>
      </c>
      <c r="S615" s="247" t="str">
        <f>IF(ISNA(VLOOKUP($A615,DSSV!$A$7:$R$65536,IN_DTK!S$5,0))=FALSE,VLOOKUP($A615,DSSV!$A$7:$R$65536,IN_DTK!S$5,0),"")</f>
        <v/>
      </c>
    </row>
    <row r="616" spans="1:19" s="213" customFormat="1" ht="20.25" customHeight="1">
      <c r="A616" s="211">
        <v>608</v>
      </c>
      <c r="B616" s="240">
        <f>--SUBTOTAL(2,C$6:C616)</f>
        <v>608</v>
      </c>
      <c r="C616" s="214">
        <f>IF(ISNA(VLOOKUP($A616,DSSV!$A$7:$R$65536,IN_DTK!C$5,0))=FALSE,VLOOKUP($A616,DSSV!$A$7:$R$65536,IN_DTK!C$5,0),"")</f>
        <v>0</v>
      </c>
      <c r="D616" s="243" t="str">
        <f>IF(ISNA(VLOOKUP($A616,DSSV!$A$7:$R$65536,IN_DTK!D$5,0))=FALSE,VLOOKUP($A616,DSSV!$A$7:$R$65536,IN_DTK!D$5,0),"")</f>
        <v/>
      </c>
      <c r="E616" s="244" t="str">
        <f>IF(ISNA(VLOOKUP($A616,DSSV!$A$7:$R$65536,IN_DTK!E$5,0))=FALSE,VLOOKUP($A616,DSSV!$A$7:$R$65536,IN_DTK!E$5,0),"")</f>
        <v/>
      </c>
      <c r="F616" s="249" t="str">
        <f>IF(ISNA(VLOOKUP($A616,DSSV!$A$7:$R$65536,IN_DTK!F$5,0))=FALSE,VLOOKUP($A616,DSSV!$A$7:$R$65536,IN_DTK!F$5,0),"")</f>
        <v/>
      </c>
      <c r="G616" s="249" t="str">
        <f>IF(ISNA(VLOOKUP($A616,DSSV!$A$7:$R$65536,IN_DTK!G$5,0))=FALSE,VLOOKUP($A616,DSSV!$A$7:$R$65536,IN_DTK!G$5,0),"")</f>
        <v/>
      </c>
      <c r="H616" s="245">
        <f>IF(ISNA(VLOOKUP($A616,DSSV!$A$7:$R$65536,IN_DTK!H$5,0))=FALSE,IF(H$8&lt;&gt;0,VLOOKUP($A616,DSSV!$A$7:$R$65536,IN_DTK!H$5,0),""),"")</f>
        <v>0</v>
      </c>
      <c r="I616" s="245">
        <f>IF(ISNA(VLOOKUP($A616,DSSV!$A$7:$R$65536,IN_DTK!I$5,0))=FALSE,IF(I$8&lt;&gt;0,VLOOKUP($A616,DSSV!$A$7:$R$65536,IN_DTK!I$5,0),""),"")</f>
        <v>0</v>
      </c>
      <c r="J616" s="245">
        <f>IF(ISNA(VLOOKUP($A616,DSSV!$A$7:$R$65536,IN_DTK!J$5,0))=FALSE,IF(J$8&lt;&gt;0,VLOOKUP($A616,DSSV!$A$7:$R$65536,IN_DTK!J$5,0),""),"")</f>
        <v>0</v>
      </c>
      <c r="K616" s="245">
        <f>IF(ISNA(VLOOKUP($A616,DSSV!$A$7:$R$65536,IN_DTK!K$5,0))=FALSE,IF(K$8&lt;&gt;0,VLOOKUP($A616,DSSV!$A$7:$R$65536,IN_DTK!K$5,0),""),"")</f>
        <v>0</v>
      </c>
      <c r="L616" s="245">
        <f>IF(ISNA(VLOOKUP($A616,DSSV!$A$7:$R$65536,IN_DTK!L$5,0))=FALSE,IF(L$8&lt;&gt;0,VLOOKUP($A616,DSSV!$A$7:$R$65536,IN_DTK!L$5,0),""),"")</f>
        <v>0</v>
      </c>
      <c r="M616" s="245">
        <f>IF(ISNA(VLOOKUP($A616,DSSV!$A$7:$R$65536,IN_DTK!M$5,0))=FALSE,IF(M$8&lt;&gt;0,VLOOKUP($A616,DSSV!$A$7:$R$65536,IN_DTK!M$5,0),""),"")</f>
        <v>0</v>
      </c>
      <c r="N616" s="245">
        <f>IF(ISNA(VLOOKUP($A616,DSSV!$A$7:$R$65536,IN_DTK!N$5,0))=FALSE,IF(N$8&lt;&gt;0,VLOOKUP($A616,DSSV!$A$7:$R$65536,IN_DTK!N$5,0),""),"")</f>
        <v>0</v>
      </c>
      <c r="O616" s="245">
        <f>IF(ISNA(VLOOKUP($A616,DSSV!$A$7:$R$65536,IN_DTK!O$5,0))=FALSE,IF(O$8&lt;&gt;0,VLOOKUP($A616,DSSV!$A$7:$R$65536,IN_DTK!O$5,0),""),"")</f>
        <v>0</v>
      </c>
      <c r="P616" s="245">
        <f>IF(ISNA(VLOOKUP($A616,DSSV!$A$7:$R$65536,IN_DTK!P$5,0))=FALSE,IF(P$8&lt;&gt;0,VLOOKUP($A616,DSSV!$A$7:$R$65536,IN_DTK!P$5,0),""),"")</f>
        <v>0</v>
      </c>
      <c r="Q616" s="246">
        <f>IF(ISNA(VLOOKUP($A616,DSSV!$A$7:$R$65536,IN_DTK!Q$5,0))=FALSE,VLOOKUP($A616,DSSV!$A$7:$R$65536,IN_DTK!Q$5,0),"")</f>
        <v>0</v>
      </c>
      <c r="R616" s="237" t="str">
        <f>IF(ISNA(VLOOKUP($A616,DSSV!$A$7:$R$65536,IN_DTK!R$5,0))=FALSE,VLOOKUP($A616,DSSV!$A$7:$R$65536,IN_DTK!R$5,0),"")</f>
        <v>Không</v>
      </c>
      <c r="S616" s="247" t="str">
        <f>IF(ISNA(VLOOKUP($A616,DSSV!$A$7:$R$65536,IN_DTK!S$5,0))=FALSE,VLOOKUP($A616,DSSV!$A$7:$R$65536,IN_DTK!S$5,0),"")</f>
        <v/>
      </c>
    </row>
    <row r="617" spans="1:19" s="213" customFormat="1" ht="20.25" customHeight="1">
      <c r="A617" s="211">
        <v>609</v>
      </c>
      <c r="B617" s="240">
        <f>--SUBTOTAL(2,C$6:C617)</f>
        <v>609</v>
      </c>
      <c r="C617" s="214">
        <f>IF(ISNA(VLOOKUP($A617,DSSV!$A$7:$R$65536,IN_DTK!C$5,0))=FALSE,VLOOKUP($A617,DSSV!$A$7:$R$65536,IN_DTK!C$5,0),"")</f>
        <v>0</v>
      </c>
      <c r="D617" s="243" t="str">
        <f>IF(ISNA(VLOOKUP($A617,DSSV!$A$7:$R$65536,IN_DTK!D$5,0))=FALSE,VLOOKUP($A617,DSSV!$A$7:$R$65536,IN_DTK!D$5,0),"")</f>
        <v/>
      </c>
      <c r="E617" s="244" t="str">
        <f>IF(ISNA(VLOOKUP($A617,DSSV!$A$7:$R$65536,IN_DTK!E$5,0))=FALSE,VLOOKUP($A617,DSSV!$A$7:$R$65536,IN_DTK!E$5,0),"")</f>
        <v/>
      </c>
      <c r="F617" s="249" t="str">
        <f>IF(ISNA(VLOOKUP($A617,DSSV!$A$7:$R$65536,IN_DTK!F$5,0))=FALSE,VLOOKUP($A617,DSSV!$A$7:$R$65536,IN_DTK!F$5,0),"")</f>
        <v/>
      </c>
      <c r="G617" s="249" t="str">
        <f>IF(ISNA(VLOOKUP($A617,DSSV!$A$7:$R$65536,IN_DTK!G$5,0))=FALSE,VLOOKUP($A617,DSSV!$A$7:$R$65536,IN_DTK!G$5,0),"")</f>
        <v/>
      </c>
      <c r="H617" s="245">
        <f>IF(ISNA(VLOOKUP($A617,DSSV!$A$7:$R$65536,IN_DTK!H$5,0))=FALSE,IF(H$8&lt;&gt;0,VLOOKUP($A617,DSSV!$A$7:$R$65536,IN_DTK!H$5,0),""),"")</f>
        <v>0</v>
      </c>
      <c r="I617" s="245">
        <f>IF(ISNA(VLOOKUP($A617,DSSV!$A$7:$R$65536,IN_DTK!I$5,0))=FALSE,IF(I$8&lt;&gt;0,VLOOKUP($A617,DSSV!$A$7:$R$65536,IN_DTK!I$5,0),""),"")</f>
        <v>0</v>
      </c>
      <c r="J617" s="245">
        <f>IF(ISNA(VLOOKUP($A617,DSSV!$A$7:$R$65536,IN_DTK!J$5,0))=FALSE,IF(J$8&lt;&gt;0,VLOOKUP($A617,DSSV!$A$7:$R$65536,IN_DTK!J$5,0),""),"")</f>
        <v>0</v>
      </c>
      <c r="K617" s="245">
        <f>IF(ISNA(VLOOKUP($A617,DSSV!$A$7:$R$65536,IN_DTK!K$5,0))=FALSE,IF(K$8&lt;&gt;0,VLOOKUP($A617,DSSV!$A$7:$R$65536,IN_DTK!K$5,0),""),"")</f>
        <v>0</v>
      </c>
      <c r="L617" s="245">
        <f>IF(ISNA(VLOOKUP($A617,DSSV!$A$7:$R$65536,IN_DTK!L$5,0))=FALSE,IF(L$8&lt;&gt;0,VLOOKUP($A617,DSSV!$A$7:$R$65536,IN_DTK!L$5,0),""),"")</f>
        <v>0</v>
      </c>
      <c r="M617" s="245">
        <f>IF(ISNA(VLOOKUP($A617,DSSV!$A$7:$R$65536,IN_DTK!M$5,0))=FALSE,IF(M$8&lt;&gt;0,VLOOKUP($A617,DSSV!$A$7:$R$65536,IN_DTK!M$5,0),""),"")</f>
        <v>0</v>
      </c>
      <c r="N617" s="245">
        <f>IF(ISNA(VLOOKUP($A617,DSSV!$A$7:$R$65536,IN_DTK!N$5,0))=FALSE,IF(N$8&lt;&gt;0,VLOOKUP($A617,DSSV!$A$7:$R$65536,IN_DTK!N$5,0),""),"")</f>
        <v>0</v>
      </c>
      <c r="O617" s="245">
        <f>IF(ISNA(VLOOKUP($A617,DSSV!$A$7:$R$65536,IN_DTK!O$5,0))=FALSE,IF(O$8&lt;&gt;0,VLOOKUP($A617,DSSV!$A$7:$R$65536,IN_DTK!O$5,0),""),"")</f>
        <v>0</v>
      </c>
      <c r="P617" s="245">
        <f>IF(ISNA(VLOOKUP($A617,DSSV!$A$7:$R$65536,IN_DTK!P$5,0))=FALSE,IF(P$8&lt;&gt;0,VLOOKUP($A617,DSSV!$A$7:$R$65536,IN_DTK!P$5,0),""),"")</f>
        <v>0</v>
      </c>
      <c r="Q617" s="246">
        <f>IF(ISNA(VLOOKUP($A617,DSSV!$A$7:$R$65536,IN_DTK!Q$5,0))=FALSE,VLOOKUP($A617,DSSV!$A$7:$R$65536,IN_DTK!Q$5,0),"")</f>
        <v>0</v>
      </c>
      <c r="R617" s="237" t="str">
        <f>IF(ISNA(VLOOKUP($A617,DSSV!$A$7:$R$65536,IN_DTK!R$5,0))=FALSE,VLOOKUP($A617,DSSV!$A$7:$R$65536,IN_DTK!R$5,0),"")</f>
        <v>Không</v>
      </c>
      <c r="S617" s="247" t="str">
        <f>IF(ISNA(VLOOKUP($A617,DSSV!$A$7:$R$65536,IN_DTK!S$5,0))=FALSE,VLOOKUP($A617,DSSV!$A$7:$R$65536,IN_DTK!S$5,0),"")</f>
        <v/>
      </c>
    </row>
    <row r="618" spans="1:19" s="213" customFormat="1" ht="20.25" customHeight="1">
      <c r="A618" s="211">
        <v>610</v>
      </c>
      <c r="B618" s="240">
        <f>--SUBTOTAL(2,C$6:C618)</f>
        <v>610</v>
      </c>
      <c r="C618" s="214">
        <f>IF(ISNA(VLOOKUP($A618,DSSV!$A$7:$R$65536,IN_DTK!C$5,0))=FALSE,VLOOKUP($A618,DSSV!$A$7:$R$65536,IN_DTK!C$5,0),"")</f>
        <v>0</v>
      </c>
      <c r="D618" s="243" t="str">
        <f>IF(ISNA(VLOOKUP($A618,DSSV!$A$7:$R$65536,IN_DTK!D$5,0))=FALSE,VLOOKUP($A618,DSSV!$A$7:$R$65536,IN_DTK!D$5,0),"")</f>
        <v/>
      </c>
      <c r="E618" s="244" t="str">
        <f>IF(ISNA(VLOOKUP($A618,DSSV!$A$7:$R$65536,IN_DTK!E$5,0))=FALSE,VLOOKUP($A618,DSSV!$A$7:$R$65536,IN_DTK!E$5,0),"")</f>
        <v/>
      </c>
      <c r="F618" s="249" t="str">
        <f>IF(ISNA(VLOOKUP($A618,DSSV!$A$7:$R$65536,IN_DTK!F$5,0))=FALSE,VLOOKUP($A618,DSSV!$A$7:$R$65536,IN_DTK!F$5,0),"")</f>
        <v/>
      </c>
      <c r="G618" s="249" t="str">
        <f>IF(ISNA(VLOOKUP($A618,DSSV!$A$7:$R$65536,IN_DTK!G$5,0))=FALSE,VLOOKUP($A618,DSSV!$A$7:$R$65536,IN_DTK!G$5,0),"")</f>
        <v/>
      </c>
      <c r="H618" s="245">
        <f>IF(ISNA(VLOOKUP($A618,DSSV!$A$7:$R$65536,IN_DTK!H$5,0))=FALSE,IF(H$8&lt;&gt;0,VLOOKUP($A618,DSSV!$A$7:$R$65536,IN_DTK!H$5,0),""),"")</f>
        <v>0</v>
      </c>
      <c r="I618" s="245">
        <f>IF(ISNA(VLOOKUP($A618,DSSV!$A$7:$R$65536,IN_DTK!I$5,0))=FALSE,IF(I$8&lt;&gt;0,VLOOKUP($A618,DSSV!$A$7:$R$65536,IN_DTK!I$5,0),""),"")</f>
        <v>0</v>
      </c>
      <c r="J618" s="245">
        <f>IF(ISNA(VLOOKUP($A618,DSSV!$A$7:$R$65536,IN_DTK!J$5,0))=FALSE,IF(J$8&lt;&gt;0,VLOOKUP($A618,DSSV!$A$7:$R$65536,IN_DTK!J$5,0),""),"")</f>
        <v>0</v>
      </c>
      <c r="K618" s="245">
        <f>IF(ISNA(VLOOKUP($A618,DSSV!$A$7:$R$65536,IN_DTK!K$5,0))=FALSE,IF(K$8&lt;&gt;0,VLOOKUP($A618,DSSV!$A$7:$R$65536,IN_DTK!K$5,0),""),"")</f>
        <v>0</v>
      </c>
      <c r="L618" s="245">
        <f>IF(ISNA(VLOOKUP($A618,DSSV!$A$7:$R$65536,IN_DTK!L$5,0))=FALSE,IF(L$8&lt;&gt;0,VLOOKUP($A618,DSSV!$A$7:$R$65536,IN_DTK!L$5,0),""),"")</f>
        <v>0</v>
      </c>
      <c r="M618" s="245">
        <f>IF(ISNA(VLOOKUP($A618,DSSV!$A$7:$R$65536,IN_DTK!M$5,0))=FALSE,IF(M$8&lt;&gt;0,VLOOKUP($A618,DSSV!$A$7:$R$65536,IN_DTK!M$5,0),""),"")</f>
        <v>0</v>
      </c>
      <c r="N618" s="245">
        <f>IF(ISNA(VLOOKUP($A618,DSSV!$A$7:$R$65536,IN_DTK!N$5,0))=FALSE,IF(N$8&lt;&gt;0,VLOOKUP($A618,DSSV!$A$7:$R$65536,IN_DTK!N$5,0),""),"")</f>
        <v>0</v>
      </c>
      <c r="O618" s="245">
        <f>IF(ISNA(VLOOKUP($A618,DSSV!$A$7:$R$65536,IN_DTK!O$5,0))=FALSE,IF(O$8&lt;&gt;0,VLOOKUP($A618,DSSV!$A$7:$R$65536,IN_DTK!O$5,0),""),"")</f>
        <v>0</v>
      </c>
      <c r="P618" s="245">
        <f>IF(ISNA(VLOOKUP($A618,DSSV!$A$7:$R$65536,IN_DTK!P$5,0))=FALSE,IF(P$8&lt;&gt;0,VLOOKUP($A618,DSSV!$A$7:$R$65536,IN_DTK!P$5,0),""),"")</f>
        <v>0</v>
      </c>
      <c r="Q618" s="246">
        <f>IF(ISNA(VLOOKUP($A618,DSSV!$A$7:$R$65536,IN_DTK!Q$5,0))=FALSE,VLOOKUP($A618,DSSV!$A$7:$R$65536,IN_DTK!Q$5,0),"")</f>
        <v>0</v>
      </c>
      <c r="R618" s="237" t="str">
        <f>IF(ISNA(VLOOKUP($A618,DSSV!$A$7:$R$65536,IN_DTK!R$5,0))=FALSE,VLOOKUP($A618,DSSV!$A$7:$R$65536,IN_DTK!R$5,0),"")</f>
        <v>Không</v>
      </c>
      <c r="S618" s="247" t="str">
        <f>IF(ISNA(VLOOKUP($A618,DSSV!$A$7:$R$65536,IN_DTK!S$5,0))=FALSE,VLOOKUP($A618,DSSV!$A$7:$R$65536,IN_DTK!S$5,0),"")</f>
        <v/>
      </c>
    </row>
    <row r="619" spans="1:19" s="213" customFormat="1" ht="20.25" customHeight="1">
      <c r="A619" s="211">
        <v>611</v>
      </c>
      <c r="B619" s="240">
        <f>--SUBTOTAL(2,C$6:C619)</f>
        <v>611</v>
      </c>
      <c r="C619" s="214">
        <f>IF(ISNA(VLOOKUP($A619,DSSV!$A$7:$R$65536,IN_DTK!C$5,0))=FALSE,VLOOKUP($A619,DSSV!$A$7:$R$65536,IN_DTK!C$5,0),"")</f>
        <v>0</v>
      </c>
      <c r="D619" s="243" t="str">
        <f>IF(ISNA(VLOOKUP($A619,DSSV!$A$7:$R$65536,IN_DTK!D$5,0))=FALSE,VLOOKUP($A619,DSSV!$A$7:$R$65536,IN_DTK!D$5,0),"")</f>
        <v/>
      </c>
      <c r="E619" s="244" t="str">
        <f>IF(ISNA(VLOOKUP($A619,DSSV!$A$7:$R$65536,IN_DTK!E$5,0))=FALSE,VLOOKUP($A619,DSSV!$A$7:$R$65536,IN_DTK!E$5,0),"")</f>
        <v/>
      </c>
      <c r="F619" s="249" t="str">
        <f>IF(ISNA(VLOOKUP($A619,DSSV!$A$7:$R$65536,IN_DTK!F$5,0))=FALSE,VLOOKUP($A619,DSSV!$A$7:$R$65536,IN_DTK!F$5,0),"")</f>
        <v/>
      </c>
      <c r="G619" s="249" t="str">
        <f>IF(ISNA(VLOOKUP($A619,DSSV!$A$7:$R$65536,IN_DTK!G$5,0))=FALSE,VLOOKUP($A619,DSSV!$A$7:$R$65536,IN_DTK!G$5,0),"")</f>
        <v/>
      </c>
      <c r="H619" s="245">
        <f>IF(ISNA(VLOOKUP($A619,DSSV!$A$7:$R$65536,IN_DTK!H$5,0))=FALSE,IF(H$8&lt;&gt;0,VLOOKUP($A619,DSSV!$A$7:$R$65536,IN_DTK!H$5,0),""),"")</f>
        <v>0</v>
      </c>
      <c r="I619" s="245">
        <f>IF(ISNA(VLOOKUP($A619,DSSV!$A$7:$R$65536,IN_DTK!I$5,0))=FALSE,IF(I$8&lt;&gt;0,VLOOKUP($A619,DSSV!$A$7:$R$65536,IN_DTK!I$5,0),""),"")</f>
        <v>0</v>
      </c>
      <c r="J619" s="245">
        <f>IF(ISNA(VLOOKUP($A619,DSSV!$A$7:$R$65536,IN_DTK!J$5,0))=FALSE,IF(J$8&lt;&gt;0,VLOOKUP($A619,DSSV!$A$7:$R$65536,IN_DTK!J$5,0),""),"")</f>
        <v>0</v>
      </c>
      <c r="K619" s="245">
        <f>IF(ISNA(VLOOKUP($A619,DSSV!$A$7:$R$65536,IN_DTK!K$5,0))=FALSE,IF(K$8&lt;&gt;0,VLOOKUP($A619,DSSV!$A$7:$R$65536,IN_DTK!K$5,0),""),"")</f>
        <v>0</v>
      </c>
      <c r="L619" s="245">
        <f>IF(ISNA(VLOOKUP($A619,DSSV!$A$7:$R$65536,IN_DTK!L$5,0))=FALSE,IF(L$8&lt;&gt;0,VLOOKUP($A619,DSSV!$A$7:$R$65536,IN_DTK!L$5,0),""),"")</f>
        <v>0</v>
      </c>
      <c r="M619" s="245">
        <f>IF(ISNA(VLOOKUP($A619,DSSV!$A$7:$R$65536,IN_DTK!M$5,0))=FALSE,IF(M$8&lt;&gt;0,VLOOKUP($A619,DSSV!$A$7:$R$65536,IN_DTK!M$5,0),""),"")</f>
        <v>0</v>
      </c>
      <c r="N619" s="245">
        <f>IF(ISNA(VLOOKUP($A619,DSSV!$A$7:$R$65536,IN_DTK!N$5,0))=FALSE,IF(N$8&lt;&gt;0,VLOOKUP($A619,DSSV!$A$7:$R$65536,IN_DTK!N$5,0),""),"")</f>
        <v>0</v>
      </c>
      <c r="O619" s="245">
        <f>IF(ISNA(VLOOKUP($A619,DSSV!$A$7:$R$65536,IN_DTK!O$5,0))=FALSE,IF(O$8&lt;&gt;0,VLOOKUP($A619,DSSV!$A$7:$R$65536,IN_DTK!O$5,0),""),"")</f>
        <v>0</v>
      </c>
      <c r="P619" s="245">
        <f>IF(ISNA(VLOOKUP($A619,DSSV!$A$7:$R$65536,IN_DTK!P$5,0))=FALSE,IF(P$8&lt;&gt;0,VLOOKUP($A619,DSSV!$A$7:$R$65536,IN_DTK!P$5,0),""),"")</f>
        <v>0</v>
      </c>
      <c r="Q619" s="246">
        <f>IF(ISNA(VLOOKUP($A619,DSSV!$A$7:$R$65536,IN_DTK!Q$5,0))=FALSE,VLOOKUP($A619,DSSV!$A$7:$R$65536,IN_DTK!Q$5,0),"")</f>
        <v>0</v>
      </c>
      <c r="R619" s="237" t="str">
        <f>IF(ISNA(VLOOKUP($A619,DSSV!$A$7:$R$65536,IN_DTK!R$5,0))=FALSE,VLOOKUP($A619,DSSV!$A$7:$R$65536,IN_DTK!R$5,0),"")</f>
        <v>Không</v>
      </c>
      <c r="S619" s="247" t="str">
        <f>IF(ISNA(VLOOKUP($A619,DSSV!$A$7:$R$65536,IN_DTK!S$5,0))=FALSE,VLOOKUP($A619,DSSV!$A$7:$R$65536,IN_DTK!S$5,0),"")</f>
        <v/>
      </c>
    </row>
    <row r="620" spans="1:19" s="213" customFormat="1" ht="20.25" customHeight="1">
      <c r="A620" s="211">
        <v>612</v>
      </c>
      <c r="B620" s="240">
        <f>--SUBTOTAL(2,C$6:C620)</f>
        <v>612</v>
      </c>
      <c r="C620" s="214">
        <f>IF(ISNA(VLOOKUP($A620,DSSV!$A$7:$R$65536,IN_DTK!C$5,0))=FALSE,VLOOKUP($A620,DSSV!$A$7:$R$65536,IN_DTK!C$5,0),"")</f>
        <v>0</v>
      </c>
      <c r="D620" s="243" t="str">
        <f>IF(ISNA(VLOOKUP($A620,DSSV!$A$7:$R$65536,IN_DTK!D$5,0))=FALSE,VLOOKUP($A620,DSSV!$A$7:$R$65536,IN_DTK!D$5,0),"")</f>
        <v/>
      </c>
      <c r="E620" s="244" t="str">
        <f>IF(ISNA(VLOOKUP($A620,DSSV!$A$7:$R$65536,IN_DTK!E$5,0))=FALSE,VLOOKUP($A620,DSSV!$A$7:$R$65536,IN_DTK!E$5,0),"")</f>
        <v/>
      </c>
      <c r="F620" s="249" t="str">
        <f>IF(ISNA(VLOOKUP($A620,DSSV!$A$7:$R$65536,IN_DTK!F$5,0))=FALSE,VLOOKUP($A620,DSSV!$A$7:$R$65536,IN_DTK!F$5,0),"")</f>
        <v/>
      </c>
      <c r="G620" s="249" t="str">
        <f>IF(ISNA(VLOOKUP($A620,DSSV!$A$7:$R$65536,IN_DTK!G$5,0))=FALSE,VLOOKUP($A620,DSSV!$A$7:$R$65536,IN_DTK!G$5,0),"")</f>
        <v/>
      </c>
      <c r="H620" s="245">
        <f>IF(ISNA(VLOOKUP($A620,DSSV!$A$7:$R$65536,IN_DTK!H$5,0))=FALSE,IF(H$8&lt;&gt;0,VLOOKUP($A620,DSSV!$A$7:$R$65536,IN_DTK!H$5,0),""),"")</f>
        <v>0</v>
      </c>
      <c r="I620" s="245">
        <f>IF(ISNA(VLOOKUP($A620,DSSV!$A$7:$R$65536,IN_DTK!I$5,0))=FALSE,IF(I$8&lt;&gt;0,VLOOKUP($A620,DSSV!$A$7:$R$65536,IN_DTK!I$5,0),""),"")</f>
        <v>0</v>
      </c>
      <c r="J620" s="245">
        <f>IF(ISNA(VLOOKUP($A620,DSSV!$A$7:$R$65536,IN_DTK!J$5,0))=FALSE,IF(J$8&lt;&gt;0,VLOOKUP($A620,DSSV!$A$7:$R$65536,IN_DTK!J$5,0),""),"")</f>
        <v>0</v>
      </c>
      <c r="K620" s="245">
        <f>IF(ISNA(VLOOKUP($A620,DSSV!$A$7:$R$65536,IN_DTK!K$5,0))=FALSE,IF(K$8&lt;&gt;0,VLOOKUP($A620,DSSV!$A$7:$R$65536,IN_DTK!K$5,0),""),"")</f>
        <v>0</v>
      </c>
      <c r="L620" s="245">
        <f>IF(ISNA(VLOOKUP($A620,DSSV!$A$7:$R$65536,IN_DTK!L$5,0))=FALSE,IF(L$8&lt;&gt;0,VLOOKUP($A620,DSSV!$A$7:$R$65536,IN_DTK!L$5,0),""),"")</f>
        <v>0</v>
      </c>
      <c r="M620" s="245">
        <f>IF(ISNA(VLOOKUP($A620,DSSV!$A$7:$R$65536,IN_DTK!M$5,0))=FALSE,IF(M$8&lt;&gt;0,VLOOKUP($A620,DSSV!$A$7:$R$65536,IN_DTK!M$5,0),""),"")</f>
        <v>0</v>
      </c>
      <c r="N620" s="245">
        <f>IF(ISNA(VLOOKUP($A620,DSSV!$A$7:$R$65536,IN_DTK!N$5,0))=FALSE,IF(N$8&lt;&gt;0,VLOOKUP($A620,DSSV!$A$7:$R$65536,IN_DTK!N$5,0),""),"")</f>
        <v>0</v>
      </c>
      <c r="O620" s="245">
        <f>IF(ISNA(VLOOKUP($A620,DSSV!$A$7:$R$65536,IN_DTK!O$5,0))=FALSE,IF(O$8&lt;&gt;0,VLOOKUP($A620,DSSV!$A$7:$R$65536,IN_DTK!O$5,0),""),"")</f>
        <v>0</v>
      </c>
      <c r="P620" s="245">
        <f>IF(ISNA(VLOOKUP($A620,DSSV!$A$7:$R$65536,IN_DTK!P$5,0))=FALSE,IF(P$8&lt;&gt;0,VLOOKUP($A620,DSSV!$A$7:$R$65536,IN_DTK!P$5,0),""),"")</f>
        <v>0</v>
      </c>
      <c r="Q620" s="246">
        <f>IF(ISNA(VLOOKUP($A620,DSSV!$A$7:$R$65536,IN_DTK!Q$5,0))=FALSE,VLOOKUP($A620,DSSV!$A$7:$R$65536,IN_DTK!Q$5,0),"")</f>
        <v>0</v>
      </c>
      <c r="R620" s="237" t="str">
        <f>IF(ISNA(VLOOKUP($A620,DSSV!$A$7:$R$65536,IN_DTK!R$5,0))=FALSE,VLOOKUP($A620,DSSV!$A$7:$R$65536,IN_DTK!R$5,0),"")</f>
        <v>Không</v>
      </c>
      <c r="S620" s="247" t="str">
        <f>IF(ISNA(VLOOKUP($A620,DSSV!$A$7:$R$65536,IN_DTK!S$5,0))=FALSE,VLOOKUP($A620,DSSV!$A$7:$R$65536,IN_DTK!S$5,0),"")</f>
        <v/>
      </c>
    </row>
    <row r="621" spans="1:19" s="213" customFormat="1" ht="20.25" customHeight="1">
      <c r="A621" s="211">
        <v>613</v>
      </c>
      <c r="B621" s="240">
        <f>--SUBTOTAL(2,C$6:C621)</f>
        <v>613</v>
      </c>
      <c r="C621" s="214">
        <f>IF(ISNA(VLOOKUP($A621,DSSV!$A$7:$R$65536,IN_DTK!C$5,0))=FALSE,VLOOKUP($A621,DSSV!$A$7:$R$65536,IN_DTK!C$5,0),"")</f>
        <v>0</v>
      </c>
      <c r="D621" s="243" t="str">
        <f>IF(ISNA(VLOOKUP($A621,DSSV!$A$7:$R$65536,IN_DTK!D$5,0))=FALSE,VLOOKUP($A621,DSSV!$A$7:$R$65536,IN_DTK!D$5,0),"")</f>
        <v/>
      </c>
      <c r="E621" s="244" t="str">
        <f>IF(ISNA(VLOOKUP($A621,DSSV!$A$7:$R$65536,IN_DTK!E$5,0))=FALSE,VLOOKUP($A621,DSSV!$A$7:$R$65536,IN_DTK!E$5,0),"")</f>
        <v/>
      </c>
      <c r="F621" s="249" t="str">
        <f>IF(ISNA(VLOOKUP($A621,DSSV!$A$7:$R$65536,IN_DTK!F$5,0))=FALSE,VLOOKUP($A621,DSSV!$A$7:$R$65536,IN_DTK!F$5,0),"")</f>
        <v/>
      </c>
      <c r="G621" s="249" t="str">
        <f>IF(ISNA(VLOOKUP($A621,DSSV!$A$7:$R$65536,IN_DTK!G$5,0))=FALSE,VLOOKUP($A621,DSSV!$A$7:$R$65536,IN_DTK!G$5,0),"")</f>
        <v/>
      </c>
      <c r="H621" s="245">
        <f>IF(ISNA(VLOOKUP($A621,DSSV!$A$7:$R$65536,IN_DTK!H$5,0))=FALSE,IF(H$8&lt;&gt;0,VLOOKUP($A621,DSSV!$A$7:$R$65536,IN_DTK!H$5,0),""),"")</f>
        <v>0</v>
      </c>
      <c r="I621" s="245">
        <f>IF(ISNA(VLOOKUP($A621,DSSV!$A$7:$R$65536,IN_DTK!I$5,0))=FALSE,IF(I$8&lt;&gt;0,VLOOKUP($A621,DSSV!$A$7:$R$65536,IN_DTK!I$5,0),""),"")</f>
        <v>0</v>
      </c>
      <c r="J621" s="245">
        <f>IF(ISNA(VLOOKUP($A621,DSSV!$A$7:$R$65536,IN_DTK!J$5,0))=FALSE,IF(J$8&lt;&gt;0,VLOOKUP($A621,DSSV!$A$7:$R$65536,IN_DTK!J$5,0),""),"")</f>
        <v>0</v>
      </c>
      <c r="K621" s="245">
        <f>IF(ISNA(VLOOKUP($A621,DSSV!$A$7:$R$65536,IN_DTK!K$5,0))=FALSE,IF(K$8&lt;&gt;0,VLOOKUP($A621,DSSV!$A$7:$R$65536,IN_DTK!K$5,0),""),"")</f>
        <v>0</v>
      </c>
      <c r="L621" s="245">
        <f>IF(ISNA(VLOOKUP($A621,DSSV!$A$7:$R$65536,IN_DTK!L$5,0))=FALSE,IF(L$8&lt;&gt;0,VLOOKUP($A621,DSSV!$A$7:$R$65536,IN_DTK!L$5,0),""),"")</f>
        <v>0</v>
      </c>
      <c r="M621" s="245">
        <f>IF(ISNA(VLOOKUP($A621,DSSV!$A$7:$R$65536,IN_DTK!M$5,0))=FALSE,IF(M$8&lt;&gt;0,VLOOKUP($A621,DSSV!$A$7:$R$65536,IN_DTK!M$5,0),""),"")</f>
        <v>0</v>
      </c>
      <c r="N621" s="245">
        <f>IF(ISNA(VLOOKUP($A621,DSSV!$A$7:$R$65536,IN_DTK!N$5,0))=FALSE,IF(N$8&lt;&gt;0,VLOOKUP($A621,DSSV!$A$7:$R$65536,IN_DTK!N$5,0),""),"")</f>
        <v>0</v>
      </c>
      <c r="O621" s="245">
        <f>IF(ISNA(VLOOKUP($A621,DSSV!$A$7:$R$65536,IN_DTK!O$5,0))=FALSE,IF(O$8&lt;&gt;0,VLOOKUP($A621,DSSV!$A$7:$R$65536,IN_DTK!O$5,0),""),"")</f>
        <v>0</v>
      </c>
      <c r="P621" s="245">
        <f>IF(ISNA(VLOOKUP($A621,DSSV!$A$7:$R$65536,IN_DTK!P$5,0))=FALSE,IF(P$8&lt;&gt;0,VLOOKUP($A621,DSSV!$A$7:$R$65536,IN_DTK!P$5,0),""),"")</f>
        <v>0</v>
      </c>
      <c r="Q621" s="246">
        <f>IF(ISNA(VLOOKUP($A621,DSSV!$A$7:$R$65536,IN_DTK!Q$5,0))=FALSE,VLOOKUP($A621,DSSV!$A$7:$R$65536,IN_DTK!Q$5,0),"")</f>
        <v>0</v>
      </c>
      <c r="R621" s="237" t="str">
        <f>IF(ISNA(VLOOKUP($A621,DSSV!$A$7:$R$65536,IN_DTK!R$5,0))=FALSE,VLOOKUP($A621,DSSV!$A$7:$R$65536,IN_DTK!R$5,0),"")</f>
        <v>Không</v>
      </c>
      <c r="S621" s="247" t="str">
        <f>IF(ISNA(VLOOKUP($A621,DSSV!$A$7:$R$65536,IN_DTK!S$5,0))=FALSE,VLOOKUP($A621,DSSV!$A$7:$R$65536,IN_DTK!S$5,0),"")</f>
        <v/>
      </c>
    </row>
    <row r="622" spans="1:19" s="213" customFormat="1" ht="20.25" customHeight="1">
      <c r="A622" s="211">
        <v>614</v>
      </c>
      <c r="B622" s="240">
        <f>--SUBTOTAL(2,C$6:C622)</f>
        <v>614</v>
      </c>
      <c r="C622" s="214">
        <f>IF(ISNA(VLOOKUP($A622,DSSV!$A$7:$R$65536,IN_DTK!C$5,0))=FALSE,VLOOKUP($A622,DSSV!$A$7:$R$65536,IN_DTK!C$5,0),"")</f>
        <v>0</v>
      </c>
      <c r="D622" s="243" t="str">
        <f>IF(ISNA(VLOOKUP($A622,DSSV!$A$7:$R$65536,IN_DTK!D$5,0))=FALSE,VLOOKUP($A622,DSSV!$A$7:$R$65536,IN_DTK!D$5,0),"")</f>
        <v/>
      </c>
      <c r="E622" s="244" t="str">
        <f>IF(ISNA(VLOOKUP($A622,DSSV!$A$7:$R$65536,IN_DTK!E$5,0))=FALSE,VLOOKUP($A622,DSSV!$A$7:$R$65536,IN_DTK!E$5,0),"")</f>
        <v/>
      </c>
      <c r="F622" s="249" t="str">
        <f>IF(ISNA(VLOOKUP($A622,DSSV!$A$7:$R$65536,IN_DTK!F$5,0))=FALSE,VLOOKUP($A622,DSSV!$A$7:$R$65536,IN_DTK!F$5,0),"")</f>
        <v/>
      </c>
      <c r="G622" s="249" t="str">
        <f>IF(ISNA(VLOOKUP($A622,DSSV!$A$7:$R$65536,IN_DTK!G$5,0))=FALSE,VLOOKUP($A622,DSSV!$A$7:$R$65536,IN_DTK!G$5,0),"")</f>
        <v/>
      </c>
      <c r="H622" s="245">
        <f>IF(ISNA(VLOOKUP($A622,DSSV!$A$7:$R$65536,IN_DTK!H$5,0))=FALSE,IF(H$8&lt;&gt;0,VLOOKUP($A622,DSSV!$A$7:$R$65536,IN_DTK!H$5,0),""),"")</f>
        <v>0</v>
      </c>
      <c r="I622" s="245">
        <f>IF(ISNA(VLOOKUP($A622,DSSV!$A$7:$R$65536,IN_DTK!I$5,0))=FALSE,IF(I$8&lt;&gt;0,VLOOKUP($A622,DSSV!$A$7:$R$65536,IN_DTK!I$5,0),""),"")</f>
        <v>0</v>
      </c>
      <c r="J622" s="245">
        <f>IF(ISNA(VLOOKUP($A622,DSSV!$A$7:$R$65536,IN_DTK!J$5,0))=FALSE,IF(J$8&lt;&gt;0,VLOOKUP($A622,DSSV!$A$7:$R$65536,IN_DTK!J$5,0),""),"")</f>
        <v>0</v>
      </c>
      <c r="K622" s="245">
        <f>IF(ISNA(VLOOKUP($A622,DSSV!$A$7:$R$65536,IN_DTK!K$5,0))=FALSE,IF(K$8&lt;&gt;0,VLOOKUP($A622,DSSV!$A$7:$R$65536,IN_DTK!K$5,0),""),"")</f>
        <v>0</v>
      </c>
      <c r="L622" s="245">
        <f>IF(ISNA(VLOOKUP($A622,DSSV!$A$7:$R$65536,IN_DTK!L$5,0))=FALSE,IF(L$8&lt;&gt;0,VLOOKUP($A622,DSSV!$A$7:$R$65536,IN_DTK!L$5,0),""),"")</f>
        <v>0</v>
      </c>
      <c r="M622" s="245">
        <f>IF(ISNA(VLOOKUP($A622,DSSV!$A$7:$R$65536,IN_DTK!M$5,0))=FALSE,IF(M$8&lt;&gt;0,VLOOKUP($A622,DSSV!$A$7:$R$65536,IN_DTK!M$5,0),""),"")</f>
        <v>0</v>
      </c>
      <c r="N622" s="245">
        <f>IF(ISNA(VLOOKUP($A622,DSSV!$A$7:$R$65536,IN_DTK!N$5,0))=FALSE,IF(N$8&lt;&gt;0,VLOOKUP($A622,DSSV!$A$7:$R$65536,IN_DTK!N$5,0),""),"")</f>
        <v>0</v>
      </c>
      <c r="O622" s="245">
        <f>IF(ISNA(VLOOKUP($A622,DSSV!$A$7:$R$65536,IN_DTK!O$5,0))=FALSE,IF(O$8&lt;&gt;0,VLOOKUP($A622,DSSV!$A$7:$R$65536,IN_DTK!O$5,0),""),"")</f>
        <v>0</v>
      </c>
      <c r="P622" s="245">
        <f>IF(ISNA(VLOOKUP($A622,DSSV!$A$7:$R$65536,IN_DTK!P$5,0))=FALSE,IF(P$8&lt;&gt;0,VLOOKUP($A622,DSSV!$A$7:$R$65536,IN_DTK!P$5,0),""),"")</f>
        <v>0</v>
      </c>
      <c r="Q622" s="246">
        <f>IF(ISNA(VLOOKUP($A622,DSSV!$A$7:$R$65536,IN_DTK!Q$5,0))=FALSE,VLOOKUP($A622,DSSV!$A$7:$R$65536,IN_DTK!Q$5,0),"")</f>
        <v>0</v>
      </c>
      <c r="R622" s="237" t="str">
        <f>IF(ISNA(VLOOKUP($A622,DSSV!$A$7:$R$65536,IN_DTK!R$5,0))=FALSE,VLOOKUP($A622,DSSV!$A$7:$R$65536,IN_DTK!R$5,0),"")</f>
        <v>Không</v>
      </c>
      <c r="S622" s="247" t="str">
        <f>IF(ISNA(VLOOKUP($A622,DSSV!$A$7:$R$65536,IN_DTK!S$5,0))=FALSE,VLOOKUP($A622,DSSV!$A$7:$R$65536,IN_DTK!S$5,0),"")</f>
        <v/>
      </c>
    </row>
    <row r="623" spans="1:19" s="213" customFormat="1" ht="20.25" customHeight="1">
      <c r="A623" s="211">
        <v>615</v>
      </c>
      <c r="B623" s="240">
        <f>--SUBTOTAL(2,C$6:C623)</f>
        <v>615</v>
      </c>
      <c r="C623" s="214">
        <f>IF(ISNA(VLOOKUP($A623,DSSV!$A$7:$R$65536,IN_DTK!C$5,0))=FALSE,VLOOKUP($A623,DSSV!$A$7:$R$65536,IN_DTK!C$5,0),"")</f>
        <v>0</v>
      </c>
      <c r="D623" s="243" t="str">
        <f>IF(ISNA(VLOOKUP($A623,DSSV!$A$7:$R$65536,IN_DTK!D$5,0))=FALSE,VLOOKUP($A623,DSSV!$A$7:$R$65536,IN_DTK!D$5,0),"")</f>
        <v/>
      </c>
      <c r="E623" s="244" t="str">
        <f>IF(ISNA(VLOOKUP($A623,DSSV!$A$7:$R$65536,IN_DTK!E$5,0))=FALSE,VLOOKUP($A623,DSSV!$A$7:$R$65536,IN_DTK!E$5,0),"")</f>
        <v/>
      </c>
      <c r="F623" s="249" t="str">
        <f>IF(ISNA(VLOOKUP($A623,DSSV!$A$7:$R$65536,IN_DTK!F$5,0))=FALSE,VLOOKUP($A623,DSSV!$A$7:$R$65536,IN_DTK!F$5,0),"")</f>
        <v/>
      </c>
      <c r="G623" s="249" t="str">
        <f>IF(ISNA(VLOOKUP($A623,DSSV!$A$7:$R$65536,IN_DTK!G$5,0))=FALSE,VLOOKUP($A623,DSSV!$A$7:$R$65536,IN_DTK!G$5,0),"")</f>
        <v/>
      </c>
      <c r="H623" s="245">
        <f>IF(ISNA(VLOOKUP($A623,DSSV!$A$7:$R$65536,IN_DTK!H$5,0))=FALSE,IF(H$8&lt;&gt;0,VLOOKUP($A623,DSSV!$A$7:$R$65536,IN_DTK!H$5,0),""),"")</f>
        <v>0</v>
      </c>
      <c r="I623" s="245">
        <f>IF(ISNA(VLOOKUP($A623,DSSV!$A$7:$R$65536,IN_DTK!I$5,0))=FALSE,IF(I$8&lt;&gt;0,VLOOKUP($A623,DSSV!$A$7:$R$65536,IN_DTK!I$5,0),""),"")</f>
        <v>0</v>
      </c>
      <c r="J623" s="245">
        <f>IF(ISNA(VLOOKUP($A623,DSSV!$A$7:$R$65536,IN_DTK!J$5,0))=FALSE,IF(J$8&lt;&gt;0,VLOOKUP($A623,DSSV!$A$7:$R$65536,IN_DTK!J$5,0),""),"")</f>
        <v>0</v>
      </c>
      <c r="K623" s="245">
        <f>IF(ISNA(VLOOKUP($A623,DSSV!$A$7:$R$65536,IN_DTK!K$5,0))=FALSE,IF(K$8&lt;&gt;0,VLOOKUP($A623,DSSV!$A$7:$R$65536,IN_DTK!K$5,0),""),"")</f>
        <v>0</v>
      </c>
      <c r="L623" s="245">
        <f>IF(ISNA(VLOOKUP($A623,DSSV!$A$7:$R$65536,IN_DTK!L$5,0))=FALSE,IF(L$8&lt;&gt;0,VLOOKUP($A623,DSSV!$A$7:$R$65536,IN_DTK!L$5,0),""),"")</f>
        <v>0</v>
      </c>
      <c r="M623" s="245">
        <f>IF(ISNA(VLOOKUP($A623,DSSV!$A$7:$R$65536,IN_DTK!M$5,0))=FALSE,IF(M$8&lt;&gt;0,VLOOKUP($A623,DSSV!$A$7:$R$65536,IN_DTK!M$5,0),""),"")</f>
        <v>0</v>
      </c>
      <c r="N623" s="245">
        <f>IF(ISNA(VLOOKUP($A623,DSSV!$A$7:$R$65536,IN_DTK!N$5,0))=FALSE,IF(N$8&lt;&gt;0,VLOOKUP($A623,DSSV!$A$7:$R$65536,IN_DTK!N$5,0),""),"")</f>
        <v>0</v>
      </c>
      <c r="O623" s="245">
        <f>IF(ISNA(VLOOKUP($A623,DSSV!$A$7:$R$65536,IN_DTK!O$5,0))=FALSE,IF(O$8&lt;&gt;0,VLOOKUP($A623,DSSV!$A$7:$R$65536,IN_DTK!O$5,0),""),"")</f>
        <v>0</v>
      </c>
      <c r="P623" s="245">
        <f>IF(ISNA(VLOOKUP($A623,DSSV!$A$7:$R$65536,IN_DTK!P$5,0))=FALSE,IF(P$8&lt;&gt;0,VLOOKUP($A623,DSSV!$A$7:$R$65536,IN_DTK!P$5,0),""),"")</f>
        <v>0</v>
      </c>
      <c r="Q623" s="246">
        <f>IF(ISNA(VLOOKUP($A623,DSSV!$A$7:$R$65536,IN_DTK!Q$5,0))=FALSE,VLOOKUP($A623,DSSV!$A$7:$R$65536,IN_DTK!Q$5,0),"")</f>
        <v>0</v>
      </c>
      <c r="R623" s="237" t="str">
        <f>IF(ISNA(VLOOKUP($A623,DSSV!$A$7:$R$65536,IN_DTK!R$5,0))=FALSE,VLOOKUP($A623,DSSV!$A$7:$R$65536,IN_DTK!R$5,0),"")</f>
        <v>Không</v>
      </c>
      <c r="S623" s="247" t="str">
        <f>IF(ISNA(VLOOKUP($A623,DSSV!$A$7:$R$65536,IN_DTK!S$5,0))=FALSE,VLOOKUP($A623,DSSV!$A$7:$R$65536,IN_DTK!S$5,0),"")</f>
        <v/>
      </c>
    </row>
    <row r="624" spans="1:19" s="213" customFormat="1" ht="20.25" customHeight="1">
      <c r="A624" s="211">
        <v>616</v>
      </c>
      <c r="B624" s="240">
        <f>--SUBTOTAL(2,C$6:C624)</f>
        <v>616</v>
      </c>
      <c r="C624" s="214">
        <f>IF(ISNA(VLOOKUP($A624,DSSV!$A$7:$R$65536,IN_DTK!C$5,0))=FALSE,VLOOKUP($A624,DSSV!$A$7:$R$65536,IN_DTK!C$5,0),"")</f>
        <v>0</v>
      </c>
      <c r="D624" s="243" t="str">
        <f>IF(ISNA(VLOOKUP($A624,DSSV!$A$7:$R$65536,IN_DTK!D$5,0))=FALSE,VLOOKUP($A624,DSSV!$A$7:$R$65536,IN_DTK!D$5,0),"")</f>
        <v/>
      </c>
      <c r="E624" s="244" t="str">
        <f>IF(ISNA(VLOOKUP($A624,DSSV!$A$7:$R$65536,IN_DTK!E$5,0))=FALSE,VLOOKUP($A624,DSSV!$A$7:$R$65536,IN_DTK!E$5,0),"")</f>
        <v/>
      </c>
      <c r="F624" s="249" t="str">
        <f>IF(ISNA(VLOOKUP($A624,DSSV!$A$7:$R$65536,IN_DTK!F$5,0))=FALSE,VLOOKUP($A624,DSSV!$A$7:$R$65536,IN_DTK!F$5,0),"")</f>
        <v/>
      </c>
      <c r="G624" s="249" t="str">
        <f>IF(ISNA(VLOOKUP($A624,DSSV!$A$7:$R$65536,IN_DTK!G$5,0))=FALSE,VLOOKUP($A624,DSSV!$A$7:$R$65536,IN_DTK!G$5,0),"")</f>
        <v/>
      </c>
      <c r="H624" s="245">
        <f>IF(ISNA(VLOOKUP($A624,DSSV!$A$7:$R$65536,IN_DTK!H$5,0))=FALSE,IF(H$8&lt;&gt;0,VLOOKUP($A624,DSSV!$A$7:$R$65536,IN_DTK!H$5,0),""),"")</f>
        <v>0</v>
      </c>
      <c r="I624" s="245">
        <f>IF(ISNA(VLOOKUP($A624,DSSV!$A$7:$R$65536,IN_DTK!I$5,0))=FALSE,IF(I$8&lt;&gt;0,VLOOKUP($A624,DSSV!$A$7:$R$65536,IN_DTK!I$5,0),""),"")</f>
        <v>0</v>
      </c>
      <c r="J624" s="245">
        <f>IF(ISNA(VLOOKUP($A624,DSSV!$A$7:$R$65536,IN_DTK!J$5,0))=FALSE,IF(J$8&lt;&gt;0,VLOOKUP($A624,DSSV!$A$7:$R$65536,IN_DTK!J$5,0),""),"")</f>
        <v>0</v>
      </c>
      <c r="K624" s="245">
        <f>IF(ISNA(VLOOKUP($A624,DSSV!$A$7:$R$65536,IN_DTK!K$5,0))=FALSE,IF(K$8&lt;&gt;0,VLOOKUP($A624,DSSV!$A$7:$R$65536,IN_DTK!K$5,0),""),"")</f>
        <v>0</v>
      </c>
      <c r="L624" s="245">
        <f>IF(ISNA(VLOOKUP($A624,DSSV!$A$7:$R$65536,IN_DTK!L$5,0))=FALSE,IF(L$8&lt;&gt;0,VLOOKUP($A624,DSSV!$A$7:$R$65536,IN_DTK!L$5,0),""),"")</f>
        <v>0</v>
      </c>
      <c r="M624" s="245">
        <f>IF(ISNA(VLOOKUP($A624,DSSV!$A$7:$R$65536,IN_DTK!M$5,0))=FALSE,IF(M$8&lt;&gt;0,VLOOKUP($A624,DSSV!$A$7:$R$65536,IN_DTK!M$5,0),""),"")</f>
        <v>0</v>
      </c>
      <c r="N624" s="245">
        <f>IF(ISNA(VLOOKUP($A624,DSSV!$A$7:$R$65536,IN_DTK!N$5,0))=FALSE,IF(N$8&lt;&gt;0,VLOOKUP($A624,DSSV!$A$7:$R$65536,IN_DTK!N$5,0),""),"")</f>
        <v>0</v>
      </c>
      <c r="O624" s="245">
        <f>IF(ISNA(VLOOKUP($A624,DSSV!$A$7:$R$65536,IN_DTK!O$5,0))=FALSE,IF(O$8&lt;&gt;0,VLOOKUP($A624,DSSV!$A$7:$R$65536,IN_DTK!O$5,0),""),"")</f>
        <v>0</v>
      </c>
      <c r="P624" s="245">
        <f>IF(ISNA(VLOOKUP($A624,DSSV!$A$7:$R$65536,IN_DTK!P$5,0))=FALSE,IF(P$8&lt;&gt;0,VLOOKUP($A624,DSSV!$A$7:$R$65536,IN_DTK!P$5,0),""),"")</f>
        <v>0</v>
      </c>
      <c r="Q624" s="246">
        <f>IF(ISNA(VLOOKUP($A624,DSSV!$A$7:$R$65536,IN_DTK!Q$5,0))=FALSE,VLOOKUP($A624,DSSV!$A$7:$R$65536,IN_DTK!Q$5,0),"")</f>
        <v>0</v>
      </c>
      <c r="R624" s="237" t="str">
        <f>IF(ISNA(VLOOKUP($A624,DSSV!$A$7:$R$65536,IN_DTK!R$5,0))=FALSE,VLOOKUP($A624,DSSV!$A$7:$R$65536,IN_DTK!R$5,0),"")</f>
        <v>Không</v>
      </c>
      <c r="S624" s="247" t="str">
        <f>IF(ISNA(VLOOKUP($A624,DSSV!$A$7:$R$65536,IN_DTK!S$5,0))=FALSE,VLOOKUP($A624,DSSV!$A$7:$R$65536,IN_DTK!S$5,0),"")</f>
        <v/>
      </c>
    </row>
    <row r="625" spans="1:19" s="213" customFormat="1" ht="20.25" customHeight="1">
      <c r="A625" s="211">
        <v>617</v>
      </c>
      <c r="B625" s="240">
        <f>--SUBTOTAL(2,C$6:C625)</f>
        <v>617</v>
      </c>
      <c r="C625" s="214">
        <f>IF(ISNA(VLOOKUP($A625,DSSV!$A$7:$R$65536,IN_DTK!C$5,0))=FALSE,VLOOKUP($A625,DSSV!$A$7:$R$65536,IN_DTK!C$5,0),"")</f>
        <v>0</v>
      </c>
      <c r="D625" s="243" t="str">
        <f>IF(ISNA(VLOOKUP($A625,DSSV!$A$7:$R$65536,IN_DTK!D$5,0))=FALSE,VLOOKUP($A625,DSSV!$A$7:$R$65536,IN_DTK!D$5,0),"")</f>
        <v/>
      </c>
      <c r="E625" s="244" t="str">
        <f>IF(ISNA(VLOOKUP($A625,DSSV!$A$7:$R$65536,IN_DTK!E$5,0))=FALSE,VLOOKUP($A625,DSSV!$A$7:$R$65536,IN_DTK!E$5,0),"")</f>
        <v/>
      </c>
      <c r="F625" s="249" t="str">
        <f>IF(ISNA(VLOOKUP($A625,DSSV!$A$7:$R$65536,IN_DTK!F$5,0))=FALSE,VLOOKUP($A625,DSSV!$A$7:$R$65536,IN_DTK!F$5,0),"")</f>
        <v/>
      </c>
      <c r="G625" s="249" t="str">
        <f>IF(ISNA(VLOOKUP($A625,DSSV!$A$7:$R$65536,IN_DTK!G$5,0))=FALSE,VLOOKUP($A625,DSSV!$A$7:$R$65536,IN_DTK!G$5,0),"")</f>
        <v/>
      </c>
      <c r="H625" s="245">
        <f>IF(ISNA(VLOOKUP($A625,DSSV!$A$7:$R$65536,IN_DTK!H$5,0))=FALSE,IF(H$8&lt;&gt;0,VLOOKUP($A625,DSSV!$A$7:$R$65536,IN_DTK!H$5,0),""),"")</f>
        <v>0</v>
      </c>
      <c r="I625" s="245">
        <f>IF(ISNA(VLOOKUP($A625,DSSV!$A$7:$R$65536,IN_DTK!I$5,0))=FALSE,IF(I$8&lt;&gt;0,VLOOKUP($A625,DSSV!$A$7:$R$65536,IN_DTK!I$5,0),""),"")</f>
        <v>0</v>
      </c>
      <c r="J625" s="245">
        <f>IF(ISNA(VLOOKUP($A625,DSSV!$A$7:$R$65536,IN_DTK!J$5,0))=FALSE,IF(J$8&lt;&gt;0,VLOOKUP($A625,DSSV!$A$7:$R$65536,IN_DTK!J$5,0),""),"")</f>
        <v>0</v>
      </c>
      <c r="K625" s="245">
        <f>IF(ISNA(VLOOKUP($A625,DSSV!$A$7:$R$65536,IN_DTK!K$5,0))=FALSE,IF(K$8&lt;&gt;0,VLOOKUP($A625,DSSV!$A$7:$R$65536,IN_DTK!K$5,0),""),"")</f>
        <v>0</v>
      </c>
      <c r="L625" s="245">
        <f>IF(ISNA(VLOOKUP($A625,DSSV!$A$7:$R$65536,IN_DTK!L$5,0))=FALSE,IF(L$8&lt;&gt;0,VLOOKUP($A625,DSSV!$A$7:$R$65536,IN_DTK!L$5,0),""),"")</f>
        <v>0</v>
      </c>
      <c r="M625" s="245">
        <f>IF(ISNA(VLOOKUP($A625,DSSV!$A$7:$R$65536,IN_DTK!M$5,0))=FALSE,IF(M$8&lt;&gt;0,VLOOKUP($A625,DSSV!$A$7:$R$65536,IN_DTK!M$5,0),""),"")</f>
        <v>0</v>
      </c>
      <c r="N625" s="245">
        <f>IF(ISNA(VLOOKUP($A625,DSSV!$A$7:$R$65536,IN_DTK!N$5,0))=FALSE,IF(N$8&lt;&gt;0,VLOOKUP($A625,DSSV!$A$7:$R$65536,IN_DTK!N$5,0),""),"")</f>
        <v>0</v>
      </c>
      <c r="O625" s="245">
        <f>IF(ISNA(VLOOKUP($A625,DSSV!$A$7:$R$65536,IN_DTK!O$5,0))=FALSE,IF(O$8&lt;&gt;0,VLOOKUP($A625,DSSV!$A$7:$R$65536,IN_DTK!O$5,0),""),"")</f>
        <v>0</v>
      </c>
      <c r="P625" s="245">
        <f>IF(ISNA(VLOOKUP($A625,DSSV!$A$7:$R$65536,IN_DTK!P$5,0))=FALSE,IF(P$8&lt;&gt;0,VLOOKUP($A625,DSSV!$A$7:$R$65536,IN_DTK!P$5,0),""),"")</f>
        <v>0</v>
      </c>
      <c r="Q625" s="246">
        <f>IF(ISNA(VLOOKUP($A625,DSSV!$A$7:$R$65536,IN_DTK!Q$5,0))=FALSE,VLOOKUP($A625,DSSV!$A$7:$R$65536,IN_DTK!Q$5,0),"")</f>
        <v>0</v>
      </c>
      <c r="R625" s="237" t="str">
        <f>IF(ISNA(VLOOKUP($A625,DSSV!$A$7:$R$65536,IN_DTK!R$5,0))=FALSE,VLOOKUP($A625,DSSV!$A$7:$R$65536,IN_DTK!R$5,0),"")</f>
        <v>Không</v>
      </c>
      <c r="S625" s="247" t="str">
        <f>IF(ISNA(VLOOKUP($A625,DSSV!$A$7:$R$65536,IN_DTK!S$5,0))=FALSE,VLOOKUP($A625,DSSV!$A$7:$R$65536,IN_DTK!S$5,0),"")</f>
        <v/>
      </c>
    </row>
    <row r="626" spans="1:19" s="213" customFormat="1" ht="20.25" customHeight="1">
      <c r="A626" s="211">
        <v>618</v>
      </c>
      <c r="B626" s="240">
        <f>--SUBTOTAL(2,C$6:C626)</f>
        <v>618</v>
      </c>
      <c r="C626" s="214">
        <f>IF(ISNA(VLOOKUP($A626,DSSV!$A$7:$R$65536,IN_DTK!C$5,0))=FALSE,VLOOKUP($A626,DSSV!$A$7:$R$65536,IN_DTK!C$5,0),"")</f>
        <v>0</v>
      </c>
      <c r="D626" s="243" t="str">
        <f>IF(ISNA(VLOOKUP($A626,DSSV!$A$7:$R$65536,IN_DTK!D$5,0))=FALSE,VLOOKUP($A626,DSSV!$A$7:$R$65536,IN_DTK!D$5,0),"")</f>
        <v/>
      </c>
      <c r="E626" s="244" t="str">
        <f>IF(ISNA(VLOOKUP($A626,DSSV!$A$7:$R$65536,IN_DTK!E$5,0))=FALSE,VLOOKUP($A626,DSSV!$A$7:$R$65536,IN_DTK!E$5,0),"")</f>
        <v/>
      </c>
      <c r="F626" s="249" t="str">
        <f>IF(ISNA(VLOOKUP($A626,DSSV!$A$7:$R$65536,IN_DTK!F$5,0))=FALSE,VLOOKUP($A626,DSSV!$A$7:$R$65536,IN_DTK!F$5,0),"")</f>
        <v/>
      </c>
      <c r="G626" s="249" t="str">
        <f>IF(ISNA(VLOOKUP($A626,DSSV!$A$7:$R$65536,IN_DTK!G$5,0))=FALSE,VLOOKUP($A626,DSSV!$A$7:$R$65536,IN_DTK!G$5,0),"")</f>
        <v/>
      </c>
      <c r="H626" s="245">
        <f>IF(ISNA(VLOOKUP($A626,DSSV!$A$7:$R$65536,IN_DTK!H$5,0))=FALSE,IF(H$8&lt;&gt;0,VLOOKUP($A626,DSSV!$A$7:$R$65536,IN_DTK!H$5,0),""),"")</f>
        <v>0</v>
      </c>
      <c r="I626" s="245">
        <f>IF(ISNA(VLOOKUP($A626,DSSV!$A$7:$R$65536,IN_DTK!I$5,0))=FALSE,IF(I$8&lt;&gt;0,VLOOKUP($A626,DSSV!$A$7:$R$65536,IN_DTK!I$5,0),""),"")</f>
        <v>0</v>
      </c>
      <c r="J626" s="245">
        <f>IF(ISNA(VLOOKUP($A626,DSSV!$A$7:$R$65536,IN_DTK!J$5,0))=FALSE,IF(J$8&lt;&gt;0,VLOOKUP($A626,DSSV!$A$7:$R$65536,IN_DTK!J$5,0),""),"")</f>
        <v>0</v>
      </c>
      <c r="K626" s="245">
        <f>IF(ISNA(VLOOKUP($A626,DSSV!$A$7:$R$65536,IN_DTK!K$5,0))=FALSE,IF(K$8&lt;&gt;0,VLOOKUP($A626,DSSV!$A$7:$R$65536,IN_DTK!K$5,0),""),"")</f>
        <v>0</v>
      </c>
      <c r="L626" s="245">
        <f>IF(ISNA(VLOOKUP($A626,DSSV!$A$7:$R$65536,IN_DTK!L$5,0))=FALSE,IF(L$8&lt;&gt;0,VLOOKUP($A626,DSSV!$A$7:$R$65536,IN_DTK!L$5,0),""),"")</f>
        <v>0</v>
      </c>
      <c r="M626" s="245">
        <f>IF(ISNA(VLOOKUP($A626,DSSV!$A$7:$R$65536,IN_DTK!M$5,0))=FALSE,IF(M$8&lt;&gt;0,VLOOKUP($A626,DSSV!$A$7:$R$65536,IN_DTK!M$5,0),""),"")</f>
        <v>0</v>
      </c>
      <c r="N626" s="245">
        <f>IF(ISNA(VLOOKUP($A626,DSSV!$A$7:$R$65536,IN_DTK!N$5,0))=FALSE,IF(N$8&lt;&gt;0,VLOOKUP($A626,DSSV!$A$7:$R$65536,IN_DTK!N$5,0),""),"")</f>
        <v>0</v>
      </c>
      <c r="O626" s="245">
        <f>IF(ISNA(VLOOKUP($A626,DSSV!$A$7:$R$65536,IN_DTK!O$5,0))=FALSE,IF(O$8&lt;&gt;0,VLOOKUP($A626,DSSV!$A$7:$R$65536,IN_DTK!O$5,0),""),"")</f>
        <v>0</v>
      </c>
      <c r="P626" s="245">
        <f>IF(ISNA(VLOOKUP($A626,DSSV!$A$7:$R$65536,IN_DTK!P$5,0))=FALSE,IF(P$8&lt;&gt;0,VLOOKUP($A626,DSSV!$A$7:$R$65536,IN_DTK!P$5,0),""),"")</f>
        <v>0</v>
      </c>
      <c r="Q626" s="246">
        <f>IF(ISNA(VLOOKUP($A626,DSSV!$A$7:$R$65536,IN_DTK!Q$5,0))=FALSE,VLOOKUP($A626,DSSV!$A$7:$R$65536,IN_DTK!Q$5,0),"")</f>
        <v>0</v>
      </c>
      <c r="R626" s="237" t="str">
        <f>IF(ISNA(VLOOKUP($A626,DSSV!$A$7:$R$65536,IN_DTK!R$5,0))=FALSE,VLOOKUP($A626,DSSV!$A$7:$R$65536,IN_DTK!R$5,0),"")</f>
        <v>Không</v>
      </c>
      <c r="S626" s="247" t="str">
        <f>IF(ISNA(VLOOKUP($A626,DSSV!$A$7:$R$65536,IN_DTK!S$5,0))=FALSE,VLOOKUP($A626,DSSV!$A$7:$R$65536,IN_DTK!S$5,0),"")</f>
        <v/>
      </c>
    </row>
    <row r="627" spans="1:19" s="213" customFormat="1" ht="20.25" customHeight="1">
      <c r="A627" s="211">
        <v>619</v>
      </c>
      <c r="B627" s="240">
        <f>--SUBTOTAL(2,C$6:C627)</f>
        <v>619</v>
      </c>
      <c r="C627" s="214">
        <f>IF(ISNA(VLOOKUP($A627,DSSV!$A$7:$R$65536,IN_DTK!C$5,0))=FALSE,VLOOKUP($A627,DSSV!$A$7:$R$65536,IN_DTK!C$5,0),"")</f>
        <v>0</v>
      </c>
      <c r="D627" s="243" t="str">
        <f>IF(ISNA(VLOOKUP($A627,DSSV!$A$7:$R$65536,IN_DTK!D$5,0))=FALSE,VLOOKUP($A627,DSSV!$A$7:$R$65536,IN_DTK!D$5,0),"")</f>
        <v/>
      </c>
      <c r="E627" s="244" t="str">
        <f>IF(ISNA(VLOOKUP($A627,DSSV!$A$7:$R$65536,IN_DTK!E$5,0))=FALSE,VLOOKUP($A627,DSSV!$A$7:$R$65536,IN_DTK!E$5,0),"")</f>
        <v/>
      </c>
      <c r="F627" s="249" t="str">
        <f>IF(ISNA(VLOOKUP($A627,DSSV!$A$7:$R$65536,IN_DTK!F$5,0))=FALSE,VLOOKUP($A627,DSSV!$A$7:$R$65536,IN_DTK!F$5,0),"")</f>
        <v/>
      </c>
      <c r="G627" s="249" t="str">
        <f>IF(ISNA(VLOOKUP($A627,DSSV!$A$7:$R$65536,IN_DTK!G$5,0))=FALSE,VLOOKUP($A627,DSSV!$A$7:$R$65536,IN_DTK!G$5,0),"")</f>
        <v/>
      </c>
      <c r="H627" s="245">
        <f>IF(ISNA(VLOOKUP($A627,DSSV!$A$7:$R$65536,IN_DTK!H$5,0))=FALSE,IF(H$8&lt;&gt;0,VLOOKUP($A627,DSSV!$A$7:$R$65536,IN_DTK!H$5,0),""),"")</f>
        <v>0</v>
      </c>
      <c r="I627" s="245">
        <f>IF(ISNA(VLOOKUP($A627,DSSV!$A$7:$R$65536,IN_DTK!I$5,0))=FALSE,IF(I$8&lt;&gt;0,VLOOKUP($A627,DSSV!$A$7:$R$65536,IN_DTK!I$5,0),""),"")</f>
        <v>0</v>
      </c>
      <c r="J627" s="245">
        <f>IF(ISNA(VLOOKUP($A627,DSSV!$A$7:$R$65536,IN_DTK!J$5,0))=FALSE,IF(J$8&lt;&gt;0,VLOOKUP($A627,DSSV!$A$7:$R$65536,IN_DTK!J$5,0),""),"")</f>
        <v>0</v>
      </c>
      <c r="K627" s="245">
        <f>IF(ISNA(VLOOKUP($A627,DSSV!$A$7:$R$65536,IN_DTK!K$5,0))=FALSE,IF(K$8&lt;&gt;0,VLOOKUP($A627,DSSV!$A$7:$R$65536,IN_DTK!K$5,0),""),"")</f>
        <v>0</v>
      </c>
      <c r="L627" s="245">
        <f>IF(ISNA(VLOOKUP($A627,DSSV!$A$7:$R$65536,IN_DTK!L$5,0))=FALSE,IF(L$8&lt;&gt;0,VLOOKUP($A627,DSSV!$A$7:$R$65536,IN_DTK!L$5,0),""),"")</f>
        <v>0</v>
      </c>
      <c r="M627" s="245">
        <f>IF(ISNA(VLOOKUP($A627,DSSV!$A$7:$R$65536,IN_DTK!M$5,0))=FALSE,IF(M$8&lt;&gt;0,VLOOKUP($A627,DSSV!$A$7:$R$65536,IN_DTK!M$5,0),""),"")</f>
        <v>0</v>
      </c>
      <c r="N627" s="245">
        <f>IF(ISNA(VLOOKUP($A627,DSSV!$A$7:$R$65536,IN_DTK!N$5,0))=FALSE,IF(N$8&lt;&gt;0,VLOOKUP($A627,DSSV!$A$7:$R$65536,IN_DTK!N$5,0),""),"")</f>
        <v>0</v>
      </c>
      <c r="O627" s="245">
        <f>IF(ISNA(VLOOKUP($A627,DSSV!$A$7:$R$65536,IN_DTK!O$5,0))=FALSE,IF(O$8&lt;&gt;0,VLOOKUP($A627,DSSV!$A$7:$R$65536,IN_DTK!O$5,0),""),"")</f>
        <v>0</v>
      </c>
      <c r="P627" s="245">
        <f>IF(ISNA(VLOOKUP($A627,DSSV!$A$7:$R$65536,IN_DTK!P$5,0))=FALSE,IF(P$8&lt;&gt;0,VLOOKUP($A627,DSSV!$A$7:$R$65536,IN_DTK!P$5,0),""),"")</f>
        <v>0</v>
      </c>
      <c r="Q627" s="246">
        <f>IF(ISNA(VLOOKUP($A627,DSSV!$A$7:$R$65536,IN_DTK!Q$5,0))=FALSE,VLOOKUP($A627,DSSV!$A$7:$R$65536,IN_DTK!Q$5,0),"")</f>
        <v>0</v>
      </c>
      <c r="R627" s="237" t="str">
        <f>IF(ISNA(VLOOKUP($A627,DSSV!$A$7:$R$65536,IN_DTK!R$5,0))=FALSE,VLOOKUP($A627,DSSV!$A$7:$R$65536,IN_DTK!R$5,0),"")</f>
        <v>Không</v>
      </c>
      <c r="S627" s="247" t="str">
        <f>IF(ISNA(VLOOKUP($A627,DSSV!$A$7:$R$65536,IN_DTK!S$5,0))=FALSE,VLOOKUP($A627,DSSV!$A$7:$R$65536,IN_DTK!S$5,0),"")</f>
        <v/>
      </c>
    </row>
    <row r="628" spans="1:19" s="213" customFormat="1" ht="20.25" customHeight="1">
      <c r="A628" s="211">
        <v>620</v>
      </c>
      <c r="B628" s="240">
        <f>--SUBTOTAL(2,C$6:C628)</f>
        <v>620</v>
      </c>
      <c r="C628" s="214">
        <f>IF(ISNA(VLOOKUP($A628,DSSV!$A$7:$R$65536,IN_DTK!C$5,0))=FALSE,VLOOKUP($A628,DSSV!$A$7:$R$65536,IN_DTK!C$5,0),"")</f>
        <v>0</v>
      </c>
      <c r="D628" s="243" t="str">
        <f>IF(ISNA(VLOOKUP($A628,DSSV!$A$7:$R$65536,IN_DTK!D$5,0))=FALSE,VLOOKUP($A628,DSSV!$A$7:$R$65536,IN_DTK!D$5,0),"")</f>
        <v/>
      </c>
      <c r="E628" s="244" t="str">
        <f>IF(ISNA(VLOOKUP($A628,DSSV!$A$7:$R$65536,IN_DTK!E$5,0))=FALSE,VLOOKUP($A628,DSSV!$A$7:$R$65536,IN_DTK!E$5,0),"")</f>
        <v/>
      </c>
      <c r="F628" s="249" t="str">
        <f>IF(ISNA(VLOOKUP($A628,DSSV!$A$7:$R$65536,IN_DTK!F$5,0))=FALSE,VLOOKUP($A628,DSSV!$A$7:$R$65536,IN_DTK!F$5,0),"")</f>
        <v/>
      </c>
      <c r="G628" s="249" t="str">
        <f>IF(ISNA(VLOOKUP($A628,DSSV!$A$7:$R$65536,IN_DTK!G$5,0))=FALSE,VLOOKUP($A628,DSSV!$A$7:$R$65536,IN_DTK!G$5,0),"")</f>
        <v/>
      </c>
      <c r="H628" s="245">
        <f>IF(ISNA(VLOOKUP($A628,DSSV!$A$7:$R$65536,IN_DTK!H$5,0))=FALSE,IF(H$8&lt;&gt;0,VLOOKUP($A628,DSSV!$A$7:$R$65536,IN_DTK!H$5,0),""),"")</f>
        <v>0</v>
      </c>
      <c r="I628" s="245">
        <f>IF(ISNA(VLOOKUP($A628,DSSV!$A$7:$R$65536,IN_DTK!I$5,0))=FALSE,IF(I$8&lt;&gt;0,VLOOKUP($A628,DSSV!$A$7:$R$65536,IN_DTK!I$5,0),""),"")</f>
        <v>0</v>
      </c>
      <c r="J628" s="245">
        <f>IF(ISNA(VLOOKUP($A628,DSSV!$A$7:$R$65536,IN_DTK!J$5,0))=FALSE,IF(J$8&lt;&gt;0,VLOOKUP($A628,DSSV!$A$7:$R$65536,IN_DTK!J$5,0),""),"")</f>
        <v>0</v>
      </c>
      <c r="K628" s="245">
        <f>IF(ISNA(VLOOKUP($A628,DSSV!$A$7:$R$65536,IN_DTK!K$5,0))=FALSE,IF(K$8&lt;&gt;0,VLOOKUP($A628,DSSV!$A$7:$R$65536,IN_DTK!K$5,0),""),"")</f>
        <v>0</v>
      </c>
      <c r="L628" s="245">
        <f>IF(ISNA(VLOOKUP($A628,DSSV!$A$7:$R$65536,IN_DTK!L$5,0))=FALSE,IF(L$8&lt;&gt;0,VLOOKUP($A628,DSSV!$A$7:$R$65536,IN_DTK!L$5,0),""),"")</f>
        <v>0</v>
      </c>
      <c r="M628" s="245">
        <f>IF(ISNA(VLOOKUP($A628,DSSV!$A$7:$R$65536,IN_DTK!M$5,0))=FALSE,IF(M$8&lt;&gt;0,VLOOKUP($A628,DSSV!$A$7:$R$65536,IN_DTK!M$5,0),""),"")</f>
        <v>0</v>
      </c>
      <c r="N628" s="245">
        <f>IF(ISNA(VLOOKUP($A628,DSSV!$A$7:$R$65536,IN_DTK!N$5,0))=FALSE,IF(N$8&lt;&gt;0,VLOOKUP($A628,DSSV!$A$7:$R$65536,IN_DTK!N$5,0),""),"")</f>
        <v>0</v>
      </c>
      <c r="O628" s="245">
        <f>IF(ISNA(VLOOKUP($A628,DSSV!$A$7:$R$65536,IN_DTK!O$5,0))=FALSE,IF(O$8&lt;&gt;0,VLOOKUP($A628,DSSV!$A$7:$R$65536,IN_DTK!O$5,0),""),"")</f>
        <v>0</v>
      </c>
      <c r="P628" s="245">
        <f>IF(ISNA(VLOOKUP($A628,DSSV!$A$7:$R$65536,IN_DTK!P$5,0))=FALSE,IF(P$8&lt;&gt;0,VLOOKUP($A628,DSSV!$A$7:$R$65536,IN_DTK!P$5,0),""),"")</f>
        <v>0</v>
      </c>
      <c r="Q628" s="246">
        <f>IF(ISNA(VLOOKUP($A628,DSSV!$A$7:$R$65536,IN_DTK!Q$5,0))=FALSE,VLOOKUP($A628,DSSV!$A$7:$R$65536,IN_DTK!Q$5,0),"")</f>
        <v>0</v>
      </c>
      <c r="R628" s="237" t="str">
        <f>IF(ISNA(VLOOKUP($A628,DSSV!$A$7:$R$65536,IN_DTK!R$5,0))=FALSE,VLOOKUP($A628,DSSV!$A$7:$R$65536,IN_DTK!R$5,0),"")</f>
        <v>Không</v>
      </c>
      <c r="S628" s="247" t="str">
        <f>IF(ISNA(VLOOKUP($A628,DSSV!$A$7:$R$65536,IN_DTK!S$5,0))=FALSE,VLOOKUP($A628,DSSV!$A$7:$R$65536,IN_DTK!S$5,0),"")</f>
        <v/>
      </c>
    </row>
    <row r="629" spans="1:19" s="213" customFormat="1" ht="20.25" customHeight="1">
      <c r="A629" s="211">
        <v>621</v>
      </c>
      <c r="B629" s="240">
        <f>--SUBTOTAL(2,C$6:C629)</f>
        <v>621</v>
      </c>
      <c r="C629" s="214">
        <f>IF(ISNA(VLOOKUP($A629,DSSV!$A$7:$R$65536,IN_DTK!C$5,0))=FALSE,VLOOKUP($A629,DSSV!$A$7:$R$65536,IN_DTK!C$5,0),"")</f>
        <v>0</v>
      </c>
      <c r="D629" s="243" t="str">
        <f>IF(ISNA(VLOOKUP($A629,DSSV!$A$7:$R$65536,IN_DTK!D$5,0))=FALSE,VLOOKUP($A629,DSSV!$A$7:$R$65536,IN_DTK!D$5,0),"")</f>
        <v/>
      </c>
      <c r="E629" s="244" t="str">
        <f>IF(ISNA(VLOOKUP($A629,DSSV!$A$7:$R$65536,IN_DTK!E$5,0))=FALSE,VLOOKUP($A629,DSSV!$A$7:$R$65536,IN_DTK!E$5,0),"")</f>
        <v/>
      </c>
      <c r="F629" s="249" t="str">
        <f>IF(ISNA(VLOOKUP($A629,DSSV!$A$7:$R$65536,IN_DTK!F$5,0))=FALSE,VLOOKUP($A629,DSSV!$A$7:$R$65536,IN_DTK!F$5,0),"")</f>
        <v/>
      </c>
      <c r="G629" s="249" t="str">
        <f>IF(ISNA(VLOOKUP($A629,DSSV!$A$7:$R$65536,IN_DTK!G$5,0))=FALSE,VLOOKUP($A629,DSSV!$A$7:$R$65536,IN_DTK!G$5,0),"")</f>
        <v/>
      </c>
      <c r="H629" s="245">
        <f>IF(ISNA(VLOOKUP($A629,DSSV!$A$7:$R$65536,IN_DTK!H$5,0))=FALSE,IF(H$8&lt;&gt;0,VLOOKUP($A629,DSSV!$A$7:$R$65536,IN_DTK!H$5,0),""),"")</f>
        <v>0</v>
      </c>
      <c r="I629" s="245">
        <f>IF(ISNA(VLOOKUP($A629,DSSV!$A$7:$R$65536,IN_DTK!I$5,0))=FALSE,IF(I$8&lt;&gt;0,VLOOKUP($A629,DSSV!$A$7:$R$65536,IN_DTK!I$5,0),""),"")</f>
        <v>0</v>
      </c>
      <c r="J629" s="245">
        <f>IF(ISNA(VLOOKUP($A629,DSSV!$A$7:$R$65536,IN_DTK!J$5,0))=FALSE,IF(J$8&lt;&gt;0,VLOOKUP($A629,DSSV!$A$7:$R$65536,IN_DTK!J$5,0),""),"")</f>
        <v>0</v>
      </c>
      <c r="K629" s="245">
        <f>IF(ISNA(VLOOKUP($A629,DSSV!$A$7:$R$65536,IN_DTK!K$5,0))=FALSE,IF(K$8&lt;&gt;0,VLOOKUP($A629,DSSV!$A$7:$R$65536,IN_DTK!K$5,0),""),"")</f>
        <v>0</v>
      </c>
      <c r="L629" s="245">
        <f>IF(ISNA(VLOOKUP($A629,DSSV!$A$7:$R$65536,IN_DTK!L$5,0))=FALSE,IF(L$8&lt;&gt;0,VLOOKUP($A629,DSSV!$A$7:$R$65536,IN_DTK!L$5,0),""),"")</f>
        <v>0</v>
      </c>
      <c r="M629" s="245">
        <f>IF(ISNA(VLOOKUP($A629,DSSV!$A$7:$R$65536,IN_DTK!M$5,0))=FALSE,IF(M$8&lt;&gt;0,VLOOKUP($A629,DSSV!$A$7:$R$65536,IN_DTK!M$5,0),""),"")</f>
        <v>0</v>
      </c>
      <c r="N629" s="245">
        <f>IF(ISNA(VLOOKUP($A629,DSSV!$A$7:$R$65536,IN_DTK!N$5,0))=FALSE,IF(N$8&lt;&gt;0,VLOOKUP($A629,DSSV!$A$7:$R$65536,IN_DTK!N$5,0),""),"")</f>
        <v>0</v>
      </c>
      <c r="O629" s="245">
        <f>IF(ISNA(VLOOKUP($A629,DSSV!$A$7:$R$65536,IN_DTK!O$5,0))=FALSE,IF(O$8&lt;&gt;0,VLOOKUP($A629,DSSV!$A$7:$R$65536,IN_DTK!O$5,0),""),"")</f>
        <v>0</v>
      </c>
      <c r="P629" s="245">
        <f>IF(ISNA(VLOOKUP($A629,DSSV!$A$7:$R$65536,IN_DTK!P$5,0))=FALSE,IF(P$8&lt;&gt;0,VLOOKUP($A629,DSSV!$A$7:$R$65536,IN_DTK!P$5,0),""),"")</f>
        <v>0</v>
      </c>
      <c r="Q629" s="246">
        <f>IF(ISNA(VLOOKUP($A629,DSSV!$A$7:$R$65536,IN_DTK!Q$5,0))=FALSE,VLOOKUP($A629,DSSV!$A$7:$R$65536,IN_DTK!Q$5,0),"")</f>
        <v>0</v>
      </c>
      <c r="R629" s="237" t="str">
        <f>IF(ISNA(VLOOKUP($A629,DSSV!$A$7:$R$65536,IN_DTK!R$5,0))=FALSE,VLOOKUP($A629,DSSV!$A$7:$R$65536,IN_DTK!R$5,0),"")</f>
        <v>Không</v>
      </c>
      <c r="S629" s="247" t="str">
        <f>IF(ISNA(VLOOKUP($A629,DSSV!$A$7:$R$65536,IN_DTK!S$5,0))=FALSE,VLOOKUP($A629,DSSV!$A$7:$R$65536,IN_DTK!S$5,0),"")</f>
        <v/>
      </c>
    </row>
    <row r="630" spans="1:19" s="213" customFormat="1" ht="20.25" customHeight="1">
      <c r="A630" s="211">
        <v>622</v>
      </c>
      <c r="B630" s="240">
        <f>--SUBTOTAL(2,C$6:C630)</f>
        <v>622</v>
      </c>
      <c r="C630" s="214">
        <f>IF(ISNA(VLOOKUP($A630,DSSV!$A$7:$R$65536,IN_DTK!C$5,0))=FALSE,VLOOKUP($A630,DSSV!$A$7:$R$65536,IN_DTK!C$5,0),"")</f>
        <v>0</v>
      </c>
      <c r="D630" s="243" t="str">
        <f>IF(ISNA(VLOOKUP($A630,DSSV!$A$7:$R$65536,IN_DTK!D$5,0))=FALSE,VLOOKUP($A630,DSSV!$A$7:$R$65536,IN_DTK!D$5,0),"")</f>
        <v/>
      </c>
      <c r="E630" s="244" t="str">
        <f>IF(ISNA(VLOOKUP($A630,DSSV!$A$7:$R$65536,IN_DTK!E$5,0))=FALSE,VLOOKUP($A630,DSSV!$A$7:$R$65536,IN_DTK!E$5,0),"")</f>
        <v/>
      </c>
      <c r="F630" s="249" t="str">
        <f>IF(ISNA(VLOOKUP($A630,DSSV!$A$7:$R$65536,IN_DTK!F$5,0))=FALSE,VLOOKUP($A630,DSSV!$A$7:$R$65536,IN_DTK!F$5,0),"")</f>
        <v/>
      </c>
      <c r="G630" s="249" t="str">
        <f>IF(ISNA(VLOOKUP($A630,DSSV!$A$7:$R$65536,IN_DTK!G$5,0))=FALSE,VLOOKUP($A630,DSSV!$A$7:$R$65536,IN_DTK!G$5,0),"")</f>
        <v/>
      </c>
      <c r="H630" s="245">
        <f>IF(ISNA(VLOOKUP($A630,DSSV!$A$7:$R$65536,IN_DTK!H$5,0))=FALSE,IF(H$8&lt;&gt;0,VLOOKUP($A630,DSSV!$A$7:$R$65536,IN_DTK!H$5,0),""),"")</f>
        <v>0</v>
      </c>
      <c r="I630" s="245">
        <f>IF(ISNA(VLOOKUP($A630,DSSV!$A$7:$R$65536,IN_DTK!I$5,0))=FALSE,IF(I$8&lt;&gt;0,VLOOKUP($A630,DSSV!$A$7:$R$65536,IN_DTK!I$5,0),""),"")</f>
        <v>0</v>
      </c>
      <c r="J630" s="245">
        <f>IF(ISNA(VLOOKUP($A630,DSSV!$A$7:$R$65536,IN_DTK!J$5,0))=FALSE,IF(J$8&lt;&gt;0,VLOOKUP($A630,DSSV!$A$7:$R$65536,IN_DTK!J$5,0),""),"")</f>
        <v>0</v>
      </c>
      <c r="K630" s="245">
        <f>IF(ISNA(VLOOKUP($A630,DSSV!$A$7:$R$65536,IN_DTK!K$5,0))=FALSE,IF(K$8&lt;&gt;0,VLOOKUP($A630,DSSV!$A$7:$R$65536,IN_DTK!K$5,0),""),"")</f>
        <v>0</v>
      </c>
      <c r="L630" s="245">
        <f>IF(ISNA(VLOOKUP($A630,DSSV!$A$7:$R$65536,IN_DTK!L$5,0))=FALSE,IF(L$8&lt;&gt;0,VLOOKUP($A630,DSSV!$A$7:$R$65536,IN_DTK!L$5,0),""),"")</f>
        <v>0</v>
      </c>
      <c r="M630" s="245">
        <f>IF(ISNA(VLOOKUP($A630,DSSV!$A$7:$R$65536,IN_DTK!M$5,0))=FALSE,IF(M$8&lt;&gt;0,VLOOKUP($A630,DSSV!$A$7:$R$65536,IN_DTK!M$5,0),""),"")</f>
        <v>0</v>
      </c>
      <c r="N630" s="245">
        <f>IF(ISNA(VLOOKUP($A630,DSSV!$A$7:$R$65536,IN_DTK!N$5,0))=FALSE,IF(N$8&lt;&gt;0,VLOOKUP($A630,DSSV!$A$7:$R$65536,IN_DTK!N$5,0),""),"")</f>
        <v>0</v>
      </c>
      <c r="O630" s="245">
        <f>IF(ISNA(VLOOKUP($A630,DSSV!$A$7:$R$65536,IN_DTK!O$5,0))=FALSE,IF(O$8&lt;&gt;0,VLOOKUP($A630,DSSV!$A$7:$R$65536,IN_DTK!O$5,0),""),"")</f>
        <v>0</v>
      </c>
      <c r="P630" s="245">
        <f>IF(ISNA(VLOOKUP($A630,DSSV!$A$7:$R$65536,IN_DTK!P$5,0))=FALSE,IF(P$8&lt;&gt;0,VLOOKUP($A630,DSSV!$A$7:$R$65536,IN_DTK!P$5,0),""),"")</f>
        <v>0</v>
      </c>
      <c r="Q630" s="246">
        <f>IF(ISNA(VLOOKUP($A630,DSSV!$A$7:$R$65536,IN_DTK!Q$5,0))=FALSE,VLOOKUP($A630,DSSV!$A$7:$R$65536,IN_DTK!Q$5,0),"")</f>
        <v>0</v>
      </c>
      <c r="R630" s="237" t="str">
        <f>IF(ISNA(VLOOKUP($A630,DSSV!$A$7:$R$65536,IN_DTK!R$5,0))=FALSE,VLOOKUP($A630,DSSV!$A$7:$R$65536,IN_DTK!R$5,0),"")</f>
        <v>Không</v>
      </c>
      <c r="S630" s="247" t="str">
        <f>IF(ISNA(VLOOKUP($A630,DSSV!$A$7:$R$65536,IN_DTK!S$5,0))=FALSE,VLOOKUP($A630,DSSV!$A$7:$R$65536,IN_DTK!S$5,0),"")</f>
        <v/>
      </c>
    </row>
    <row r="631" spans="1:19" s="213" customFormat="1" ht="20.25" customHeight="1">
      <c r="A631" s="211">
        <v>623</v>
      </c>
      <c r="B631" s="240">
        <f>--SUBTOTAL(2,C$6:C631)</f>
        <v>623</v>
      </c>
      <c r="C631" s="214">
        <f>IF(ISNA(VLOOKUP($A631,DSSV!$A$7:$R$65536,IN_DTK!C$5,0))=FALSE,VLOOKUP($A631,DSSV!$A$7:$R$65536,IN_DTK!C$5,0),"")</f>
        <v>0</v>
      </c>
      <c r="D631" s="243" t="str">
        <f>IF(ISNA(VLOOKUP($A631,DSSV!$A$7:$R$65536,IN_DTK!D$5,0))=FALSE,VLOOKUP($A631,DSSV!$A$7:$R$65536,IN_DTK!D$5,0),"")</f>
        <v/>
      </c>
      <c r="E631" s="244" t="str">
        <f>IF(ISNA(VLOOKUP($A631,DSSV!$A$7:$R$65536,IN_DTK!E$5,0))=FALSE,VLOOKUP($A631,DSSV!$A$7:$R$65536,IN_DTK!E$5,0),"")</f>
        <v/>
      </c>
      <c r="F631" s="249" t="str">
        <f>IF(ISNA(VLOOKUP($A631,DSSV!$A$7:$R$65536,IN_DTK!F$5,0))=FALSE,VLOOKUP($A631,DSSV!$A$7:$R$65536,IN_DTK!F$5,0),"")</f>
        <v/>
      </c>
      <c r="G631" s="249" t="str">
        <f>IF(ISNA(VLOOKUP($A631,DSSV!$A$7:$R$65536,IN_DTK!G$5,0))=FALSE,VLOOKUP($A631,DSSV!$A$7:$R$65536,IN_DTK!G$5,0),"")</f>
        <v/>
      </c>
      <c r="H631" s="245">
        <f>IF(ISNA(VLOOKUP($A631,DSSV!$A$7:$R$65536,IN_DTK!H$5,0))=FALSE,IF(H$8&lt;&gt;0,VLOOKUP($A631,DSSV!$A$7:$R$65536,IN_DTK!H$5,0),""),"")</f>
        <v>0</v>
      </c>
      <c r="I631" s="245">
        <f>IF(ISNA(VLOOKUP($A631,DSSV!$A$7:$R$65536,IN_DTK!I$5,0))=FALSE,IF(I$8&lt;&gt;0,VLOOKUP($A631,DSSV!$A$7:$R$65536,IN_DTK!I$5,0),""),"")</f>
        <v>0</v>
      </c>
      <c r="J631" s="245">
        <f>IF(ISNA(VLOOKUP($A631,DSSV!$A$7:$R$65536,IN_DTK!J$5,0))=FALSE,IF(J$8&lt;&gt;0,VLOOKUP($A631,DSSV!$A$7:$R$65536,IN_DTK!J$5,0),""),"")</f>
        <v>0</v>
      </c>
      <c r="K631" s="245">
        <f>IF(ISNA(VLOOKUP($A631,DSSV!$A$7:$R$65536,IN_DTK!K$5,0))=FALSE,IF(K$8&lt;&gt;0,VLOOKUP($A631,DSSV!$A$7:$R$65536,IN_DTK!K$5,0),""),"")</f>
        <v>0</v>
      </c>
      <c r="L631" s="245">
        <f>IF(ISNA(VLOOKUP($A631,DSSV!$A$7:$R$65536,IN_DTK!L$5,0))=FALSE,IF(L$8&lt;&gt;0,VLOOKUP($A631,DSSV!$A$7:$R$65536,IN_DTK!L$5,0),""),"")</f>
        <v>0</v>
      </c>
      <c r="M631" s="245">
        <f>IF(ISNA(VLOOKUP($A631,DSSV!$A$7:$R$65536,IN_DTK!M$5,0))=FALSE,IF(M$8&lt;&gt;0,VLOOKUP($A631,DSSV!$A$7:$R$65536,IN_DTK!M$5,0),""),"")</f>
        <v>0</v>
      </c>
      <c r="N631" s="245">
        <f>IF(ISNA(VLOOKUP($A631,DSSV!$A$7:$R$65536,IN_DTK!N$5,0))=FALSE,IF(N$8&lt;&gt;0,VLOOKUP($A631,DSSV!$A$7:$R$65536,IN_DTK!N$5,0),""),"")</f>
        <v>0</v>
      </c>
      <c r="O631" s="245">
        <f>IF(ISNA(VLOOKUP($A631,DSSV!$A$7:$R$65536,IN_DTK!O$5,0))=FALSE,IF(O$8&lt;&gt;0,VLOOKUP($A631,DSSV!$A$7:$R$65536,IN_DTK!O$5,0),""),"")</f>
        <v>0</v>
      </c>
      <c r="P631" s="245">
        <f>IF(ISNA(VLOOKUP($A631,DSSV!$A$7:$R$65536,IN_DTK!P$5,0))=FALSE,IF(P$8&lt;&gt;0,VLOOKUP($A631,DSSV!$A$7:$R$65536,IN_DTK!P$5,0),""),"")</f>
        <v>0</v>
      </c>
      <c r="Q631" s="246">
        <f>IF(ISNA(VLOOKUP($A631,DSSV!$A$7:$R$65536,IN_DTK!Q$5,0))=FALSE,VLOOKUP($A631,DSSV!$A$7:$R$65536,IN_DTK!Q$5,0),"")</f>
        <v>0</v>
      </c>
      <c r="R631" s="237" t="str">
        <f>IF(ISNA(VLOOKUP($A631,DSSV!$A$7:$R$65536,IN_DTK!R$5,0))=FALSE,VLOOKUP($A631,DSSV!$A$7:$R$65536,IN_DTK!R$5,0),"")</f>
        <v>Không</v>
      </c>
      <c r="S631" s="247" t="str">
        <f>IF(ISNA(VLOOKUP($A631,DSSV!$A$7:$R$65536,IN_DTK!S$5,0))=FALSE,VLOOKUP($A631,DSSV!$A$7:$R$65536,IN_DTK!S$5,0),"")</f>
        <v/>
      </c>
    </row>
    <row r="632" spans="1:19" s="213" customFormat="1" ht="20.25" customHeight="1">
      <c r="A632" s="211">
        <v>624</v>
      </c>
      <c r="B632" s="240">
        <f>--SUBTOTAL(2,C$6:C632)</f>
        <v>624</v>
      </c>
      <c r="C632" s="214">
        <f>IF(ISNA(VLOOKUP($A632,DSSV!$A$7:$R$65536,IN_DTK!C$5,0))=FALSE,VLOOKUP($A632,DSSV!$A$7:$R$65536,IN_DTK!C$5,0),"")</f>
        <v>0</v>
      </c>
      <c r="D632" s="243" t="str">
        <f>IF(ISNA(VLOOKUP($A632,DSSV!$A$7:$R$65536,IN_DTK!D$5,0))=FALSE,VLOOKUP($A632,DSSV!$A$7:$R$65536,IN_DTK!D$5,0),"")</f>
        <v/>
      </c>
      <c r="E632" s="244" t="str">
        <f>IF(ISNA(VLOOKUP($A632,DSSV!$A$7:$R$65536,IN_DTK!E$5,0))=FALSE,VLOOKUP($A632,DSSV!$A$7:$R$65536,IN_DTK!E$5,0),"")</f>
        <v/>
      </c>
      <c r="F632" s="249" t="str">
        <f>IF(ISNA(VLOOKUP($A632,DSSV!$A$7:$R$65536,IN_DTK!F$5,0))=FALSE,VLOOKUP($A632,DSSV!$A$7:$R$65536,IN_DTK!F$5,0),"")</f>
        <v/>
      </c>
      <c r="G632" s="249" t="str">
        <f>IF(ISNA(VLOOKUP($A632,DSSV!$A$7:$R$65536,IN_DTK!G$5,0))=FALSE,VLOOKUP($A632,DSSV!$A$7:$R$65536,IN_DTK!G$5,0),"")</f>
        <v/>
      </c>
      <c r="H632" s="245">
        <f>IF(ISNA(VLOOKUP($A632,DSSV!$A$7:$R$65536,IN_DTK!H$5,0))=FALSE,IF(H$8&lt;&gt;0,VLOOKUP($A632,DSSV!$A$7:$R$65536,IN_DTK!H$5,0),""),"")</f>
        <v>0</v>
      </c>
      <c r="I632" s="245">
        <f>IF(ISNA(VLOOKUP($A632,DSSV!$A$7:$R$65536,IN_DTK!I$5,0))=FALSE,IF(I$8&lt;&gt;0,VLOOKUP($A632,DSSV!$A$7:$R$65536,IN_DTK!I$5,0),""),"")</f>
        <v>0</v>
      </c>
      <c r="J632" s="245">
        <f>IF(ISNA(VLOOKUP($A632,DSSV!$A$7:$R$65536,IN_DTK!J$5,0))=FALSE,IF(J$8&lt;&gt;0,VLOOKUP($A632,DSSV!$A$7:$R$65536,IN_DTK!J$5,0),""),"")</f>
        <v>0</v>
      </c>
      <c r="K632" s="245">
        <f>IF(ISNA(VLOOKUP($A632,DSSV!$A$7:$R$65536,IN_DTK!K$5,0))=FALSE,IF(K$8&lt;&gt;0,VLOOKUP($A632,DSSV!$A$7:$R$65536,IN_DTK!K$5,0),""),"")</f>
        <v>0</v>
      </c>
      <c r="L632" s="245">
        <f>IF(ISNA(VLOOKUP($A632,DSSV!$A$7:$R$65536,IN_DTK!L$5,0))=FALSE,IF(L$8&lt;&gt;0,VLOOKUP($A632,DSSV!$A$7:$R$65536,IN_DTK!L$5,0),""),"")</f>
        <v>0</v>
      </c>
      <c r="M632" s="245">
        <f>IF(ISNA(VLOOKUP($A632,DSSV!$A$7:$R$65536,IN_DTK!M$5,0))=FALSE,IF(M$8&lt;&gt;0,VLOOKUP($A632,DSSV!$A$7:$R$65536,IN_DTK!M$5,0),""),"")</f>
        <v>0</v>
      </c>
      <c r="N632" s="245">
        <f>IF(ISNA(VLOOKUP($A632,DSSV!$A$7:$R$65536,IN_DTK!N$5,0))=FALSE,IF(N$8&lt;&gt;0,VLOOKUP($A632,DSSV!$A$7:$R$65536,IN_DTK!N$5,0),""),"")</f>
        <v>0</v>
      </c>
      <c r="O632" s="245">
        <f>IF(ISNA(VLOOKUP($A632,DSSV!$A$7:$R$65536,IN_DTK!O$5,0))=FALSE,IF(O$8&lt;&gt;0,VLOOKUP($A632,DSSV!$A$7:$R$65536,IN_DTK!O$5,0),""),"")</f>
        <v>0</v>
      </c>
      <c r="P632" s="245">
        <f>IF(ISNA(VLOOKUP($A632,DSSV!$A$7:$R$65536,IN_DTK!P$5,0))=FALSE,IF(P$8&lt;&gt;0,VLOOKUP($A632,DSSV!$A$7:$R$65536,IN_DTK!P$5,0),""),"")</f>
        <v>0</v>
      </c>
      <c r="Q632" s="246">
        <f>IF(ISNA(VLOOKUP($A632,DSSV!$A$7:$R$65536,IN_DTK!Q$5,0))=FALSE,VLOOKUP($A632,DSSV!$A$7:$R$65536,IN_DTK!Q$5,0),"")</f>
        <v>0</v>
      </c>
      <c r="R632" s="237" t="str">
        <f>IF(ISNA(VLOOKUP($A632,DSSV!$A$7:$R$65536,IN_DTK!R$5,0))=FALSE,VLOOKUP($A632,DSSV!$A$7:$R$65536,IN_DTK!R$5,0),"")</f>
        <v>Không</v>
      </c>
      <c r="S632" s="247" t="str">
        <f>IF(ISNA(VLOOKUP($A632,DSSV!$A$7:$R$65536,IN_DTK!S$5,0))=FALSE,VLOOKUP($A632,DSSV!$A$7:$R$65536,IN_DTK!S$5,0),"")</f>
        <v/>
      </c>
    </row>
    <row r="633" spans="1:19" s="213" customFormat="1" ht="20.25" customHeight="1">
      <c r="A633" s="211">
        <v>625</v>
      </c>
      <c r="B633" s="240">
        <f>--SUBTOTAL(2,C$6:C633)</f>
        <v>625</v>
      </c>
      <c r="C633" s="214">
        <f>IF(ISNA(VLOOKUP($A633,DSSV!$A$7:$R$65536,IN_DTK!C$5,0))=FALSE,VLOOKUP($A633,DSSV!$A$7:$R$65536,IN_DTK!C$5,0),"")</f>
        <v>0</v>
      </c>
      <c r="D633" s="243" t="str">
        <f>IF(ISNA(VLOOKUP($A633,DSSV!$A$7:$R$65536,IN_DTK!D$5,0))=FALSE,VLOOKUP($A633,DSSV!$A$7:$R$65536,IN_DTK!D$5,0),"")</f>
        <v/>
      </c>
      <c r="E633" s="244" t="str">
        <f>IF(ISNA(VLOOKUP($A633,DSSV!$A$7:$R$65536,IN_DTK!E$5,0))=FALSE,VLOOKUP($A633,DSSV!$A$7:$R$65536,IN_DTK!E$5,0),"")</f>
        <v/>
      </c>
      <c r="F633" s="249" t="str">
        <f>IF(ISNA(VLOOKUP($A633,DSSV!$A$7:$R$65536,IN_DTK!F$5,0))=FALSE,VLOOKUP($A633,DSSV!$A$7:$R$65536,IN_DTK!F$5,0),"")</f>
        <v/>
      </c>
      <c r="G633" s="249" t="str">
        <f>IF(ISNA(VLOOKUP($A633,DSSV!$A$7:$R$65536,IN_DTK!G$5,0))=FALSE,VLOOKUP($A633,DSSV!$A$7:$R$65536,IN_DTK!G$5,0),"")</f>
        <v/>
      </c>
      <c r="H633" s="245">
        <f>IF(ISNA(VLOOKUP($A633,DSSV!$A$7:$R$65536,IN_DTK!H$5,0))=FALSE,IF(H$8&lt;&gt;0,VLOOKUP($A633,DSSV!$A$7:$R$65536,IN_DTK!H$5,0),""),"")</f>
        <v>0</v>
      </c>
      <c r="I633" s="245">
        <f>IF(ISNA(VLOOKUP($A633,DSSV!$A$7:$R$65536,IN_DTK!I$5,0))=FALSE,IF(I$8&lt;&gt;0,VLOOKUP($A633,DSSV!$A$7:$R$65536,IN_DTK!I$5,0),""),"")</f>
        <v>0</v>
      </c>
      <c r="J633" s="245">
        <f>IF(ISNA(VLOOKUP($A633,DSSV!$A$7:$R$65536,IN_DTK!J$5,0))=FALSE,IF(J$8&lt;&gt;0,VLOOKUP($A633,DSSV!$A$7:$R$65536,IN_DTK!J$5,0),""),"")</f>
        <v>0</v>
      </c>
      <c r="K633" s="245">
        <f>IF(ISNA(VLOOKUP($A633,DSSV!$A$7:$R$65536,IN_DTK!K$5,0))=FALSE,IF(K$8&lt;&gt;0,VLOOKUP($A633,DSSV!$A$7:$R$65536,IN_DTK!K$5,0),""),"")</f>
        <v>0</v>
      </c>
      <c r="L633" s="245">
        <f>IF(ISNA(VLOOKUP($A633,DSSV!$A$7:$R$65536,IN_DTK!L$5,0))=FALSE,IF(L$8&lt;&gt;0,VLOOKUP($A633,DSSV!$A$7:$R$65536,IN_DTK!L$5,0),""),"")</f>
        <v>0</v>
      </c>
      <c r="M633" s="245">
        <f>IF(ISNA(VLOOKUP($A633,DSSV!$A$7:$R$65536,IN_DTK!M$5,0))=FALSE,IF(M$8&lt;&gt;0,VLOOKUP($A633,DSSV!$A$7:$R$65536,IN_DTK!M$5,0),""),"")</f>
        <v>0</v>
      </c>
      <c r="N633" s="245">
        <f>IF(ISNA(VLOOKUP($A633,DSSV!$A$7:$R$65536,IN_DTK!N$5,0))=FALSE,IF(N$8&lt;&gt;0,VLOOKUP($A633,DSSV!$A$7:$R$65536,IN_DTK!N$5,0),""),"")</f>
        <v>0</v>
      </c>
      <c r="O633" s="245">
        <f>IF(ISNA(VLOOKUP($A633,DSSV!$A$7:$R$65536,IN_DTK!O$5,0))=FALSE,IF(O$8&lt;&gt;0,VLOOKUP($A633,DSSV!$A$7:$R$65536,IN_DTK!O$5,0),""),"")</f>
        <v>0</v>
      </c>
      <c r="P633" s="245">
        <f>IF(ISNA(VLOOKUP($A633,DSSV!$A$7:$R$65536,IN_DTK!P$5,0))=FALSE,IF(P$8&lt;&gt;0,VLOOKUP($A633,DSSV!$A$7:$R$65536,IN_DTK!P$5,0),""),"")</f>
        <v>0</v>
      </c>
      <c r="Q633" s="246">
        <f>IF(ISNA(VLOOKUP($A633,DSSV!$A$7:$R$65536,IN_DTK!Q$5,0))=FALSE,VLOOKUP($A633,DSSV!$A$7:$R$65536,IN_DTK!Q$5,0),"")</f>
        <v>0</v>
      </c>
      <c r="R633" s="237" t="str">
        <f>IF(ISNA(VLOOKUP($A633,DSSV!$A$7:$R$65536,IN_DTK!R$5,0))=FALSE,VLOOKUP($A633,DSSV!$A$7:$R$65536,IN_DTK!R$5,0),"")</f>
        <v>Không</v>
      </c>
      <c r="S633" s="247" t="str">
        <f>IF(ISNA(VLOOKUP($A633,DSSV!$A$7:$R$65536,IN_DTK!S$5,0))=FALSE,VLOOKUP($A633,DSSV!$A$7:$R$65536,IN_DTK!S$5,0),"")</f>
        <v/>
      </c>
    </row>
    <row r="634" spans="1:19" s="213" customFormat="1" ht="20.25" customHeight="1">
      <c r="A634" s="211">
        <v>626</v>
      </c>
      <c r="B634" s="240">
        <f>--SUBTOTAL(2,C$6:C634)</f>
        <v>626</v>
      </c>
      <c r="C634" s="214">
        <f>IF(ISNA(VLOOKUP($A634,DSSV!$A$7:$R$65536,IN_DTK!C$5,0))=FALSE,VLOOKUP($A634,DSSV!$A$7:$R$65536,IN_DTK!C$5,0),"")</f>
        <v>0</v>
      </c>
      <c r="D634" s="243" t="str">
        <f>IF(ISNA(VLOOKUP($A634,DSSV!$A$7:$R$65536,IN_DTK!D$5,0))=FALSE,VLOOKUP($A634,DSSV!$A$7:$R$65536,IN_DTK!D$5,0),"")</f>
        <v/>
      </c>
      <c r="E634" s="244" t="str">
        <f>IF(ISNA(VLOOKUP($A634,DSSV!$A$7:$R$65536,IN_DTK!E$5,0))=FALSE,VLOOKUP($A634,DSSV!$A$7:$R$65536,IN_DTK!E$5,0),"")</f>
        <v/>
      </c>
      <c r="F634" s="249" t="str">
        <f>IF(ISNA(VLOOKUP($A634,DSSV!$A$7:$R$65536,IN_DTK!F$5,0))=FALSE,VLOOKUP($A634,DSSV!$A$7:$R$65536,IN_DTK!F$5,0),"")</f>
        <v/>
      </c>
      <c r="G634" s="249" t="str">
        <f>IF(ISNA(VLOOKUP($A634,DSSV!$A$7:$R$65536,IN_DTK!G$5,0))=FALSE,VLOOKUP($A634,DSSV!$A$7:$R$65536,IN_DTK!G$5,0),"")</f>
        <v/>
      </c>
      <c r="H634" s="245">
        <f>IF(ISNA(VLOOKUP($A634,DSSV!$A$7:$R$65536,IN_DTK!H$5,0))=FALSE,IF(H$8&lt;&gt;0,VLOOKUP($A634,DSSV!$A$7:$R$65536,IN_DTK!H$5,0),""),"")</f>
        <v>0</v>
      </c>
      <c r="I634" s="245">
        <f>IF(ISNA(VLOOKUP($A634,DSSV!$A$7:$R$65536,IN_DTK!I$5,0))=FALSE,IF(I$8&lt;&gt;0,VLOOKUP($A634,DSSV!$A$7:$R$65536,IN_DTK!I$5,0),""),"")</f>
        <v>0</v>
      </c>
      <c r="J634" s="245">
        <f>IF(ISNA(VLOOKUP($A634,DSSV!$A$7:$R$65536,IN_DTK!J$5,0))=FALSE,IF(J$8&lt;&gt;0,VLOOKUP($A634,DSSV!$A$7:$R$65536,IN_DTK!J$5,0),""),"")</f>
        <v>0</v>
      </c>
      <c r="K634" s="245">
        <f>IF(ISNA(VLOOKUP($A634,DSSV!$A$7:$R$65536,IN_DTK!K$5,0))=FALSE,IF(K$8&lt;&gt;0,VLOOKUP($A634,DSSV!$A$7:$R$65536,IN_DTK!K$5,0),""),"")</f>
        <v>0</v>
      </c>
      <c r="L634" s="245">
        <f>IF(ISNA(VLOOKUP($A634,DSSV!$A$7:$R$65536,IN_DTK!L$5,0))=FALSE,IF(L$8&lt;&gt;0,VLOOKUP($A634,DSSV!$A$7:$R$65536,IN_DTK!L$5,0),""),"")</f>
        <v>0</v>
      </c>
      <c r="M634" s="245">
        <f>IF(ISNA(VLOOKUP($A634,DSSV!$A$7:$R$65536,IN_DTK!M$5,0))=FALSE,IF(M$8&lt;&gt;0,VLOOKUP($A634,DSSV!$A$7:$R$65536,IN_DTK!M$5,0),""),"")</f>
        <v>0</v>
      </c>
      <c r="N634" s="245">
        <f>IF(ISNA(VLOOKUP($A634,DSSV!$A$7:$R$65536,IN_DTK!N$5,0))=FALSE,IF(N$8&lt;&gt;0,VLOOKUP($A634,DSSV!$A$7:$R$65536,IN_DTK!N$5,0),""),"")</f>
        <v>0</v>
      </c>
      <c r="O634" s="245">
        <f>IF(ISNA(VLOOKUP($A634,DSSV!$A$7:$R$65536,IN_DTK!O$5,0))=FALSE,IF(O$8&lt;&gt;0,VLOOKUP($A634,DSSV!$A$7:$R$65536,IN_DTK!O$5,0),""),"")</f>
        <v>0</v>
      </c>
      <c r="P634" s="245">
        <f>IF(ISNA(VLOOKUP($A634,DSSV!$A$7:$R$65536,IN_DTK!P$5,0))=FALSE,IF(P$8&lt;&gt;0,VLOOKUP($A634,DSSV!$A$7:$R$65536,IN_DTK!P$5,0),""),"")</f>
        <v>0</v>
      </c>
      <c r="Q634" s="246">
        <f>IF(ISNA(VLOOKUP($A634,DSSV!$A$7:$R$65536,IN_DTK!Q$5,0))=FALSE,VLOOKUP($A634,DSSV!$A$7:$R$65536,IN_DTK!Q$5,0),"")</f>
        <v>0</v>
      </c>
      <c r="R634" s="237" t="str">
        <f>IF(ISNA(VLOOKUP($A634,DSSV!$A$7:$R$65536,IN_DTK!R$5,0))=FALSE,VLOOKUP($A634,DSSV!$A$7:$R$65536,IN_DTK!R$5,0),"")</f>
        <v>Không</v>
      </c>
      <c r="S634" s="247" t="str">
        <f>IF(ISNA(VLOOKUP($A634,DSSV!$A$7:$R$65536,IN_DTK!S$5,0))=FALSE,VLOOKUP($A634,DSSV!$A$7:$R$65536,IN_DTK!S$5,0),"")</f>
        <v/>
      </c>
    </row>
    <row r="635" spans="1:19" s="213" customFormat="1" ht="20.25" customHeight="1">
      <c r="A635" s="211">
        <v>627</v>
      </c>
      <c r="B635" s="240">
        <f>--SUBTOTAL(2,C$6:C635)</f>
        <v>627</v>
      </c>
      <c r="C635" s="214">
        <f>IF(ISNA(VLOOKUP($A635,DSSV!$A$7:$R$65536,IN_DTK!C$5,0))=FALSE,VLOOKUP($A635,DSSV!$A$7:$R$65536,IN_DTK!C$5,0),"")</f>
        <v>0</v>
      </c>
      <c r="D635" s="243" t="str">
        <f>IF(ISNA(VLOOKUP($A635,DSSV!$A$7:$R$65536,IN_DTK!D$5,0))=FALSE,VLOOKUP($A635,DSSV!$A$7:$R$65536,IN_DTK!D$5,0),"")</f>
        <v/>
      </c>
      <c r="E635" s="244" t="str">
        <f>IF(ISNA(VLOOKUP($A635,DSSV!$A$7:$R$65536,IN_DTK!E$5,0))=FALSE,VLOOKUP($A635,DSSV!$A$7:$R$65536,IN_DTK!E$5,0),"")</f>
        <v/>
      </c>
      <c r="F635" s="249" t="str">
        <f>IF(ISNA(VLOOKUP($A635,DSSV!$A$7:$R$65536,IN_DTK!F$5,0))=FALSE,VLOOKUP($A635,DSSV!$A$7:$R$65536,IN_DTK!F$5,0),"")</f>
        <v/>
      </c>
      <c r="G635" s="249" t="str">
        <f>IF(ISNA(VLOOKUP($A635,DSSV!$A$7:$R$65536,IN_DTK!G$5,0))=FALSE,VLOOKUP($A635,DSSV!$A$7:$R$65536,IN_DTK!G$5,0),"")</f>
        <v/>
      </c>
      <c r="H635" s="245">
        <f>IF(ISNA(VLOOKUP($A635,DSSV!$A$7:$R$65536,IN_DTK!H$5,0))=FALSE,IF(H$8&lt;&gt;0,VLOOKUP($A635,DSSV!$A$7:$R$65536,IN_DTK!H$5,0),""),"")</f>
        <v>0</v>
      </c>
      <c r="I635" s="245">
        <f>IF(ISNA(VLOOKUP($A635,DSSV!$A$7:$R$65536,IN_DTK!I$5,0))=FALSE,IF(I$8&lt;&gt;0,VLOOKUP($A635,DSSV!$A$7:$R$65536,IN_DTK!I$5,0),""),"")</f>
        <v>0</v>
      </c>
      <c r="J635" s="245">
        <f>IF(ISNA(VLOOKUP($A635,DSSV!$A$7:$R$65536,IN_DTK!J$5,0))=FALSE,IF(J$8&lt;&gt;0,VLOOKUP($A635,DSSV!$A$7:$R$65536,IN_DTK!J$5,0),""),"")</f>
        <v>0</v>
      </c>
      <c r="K635" s="245">
        <f>IF(ISNA(VLOOKUP($A635,DSSV!$A$7:$R$65536,IN_DTK!K$5,0))=FALSE,IF(K$8&lt;&gt;0,VLOOKUP($A635,DSSV!$A$7:$R$65536,IN_DTK!K$5,0),""),"")</f>
        <v>0</v>
      </c>
      <c r="L635" s="245">
        <f>IF(ISNA(VLOOKUP($A635,DSSV!$A$7:$R$65536,IN_DTK!L$5,0))=FALSE,IF(L$8&lt;&gt;0,VLOOKUP($A635,DSSV!$A$7:$R$65536,IN_DTK!L$5,0),""),"")</f>
        <v>0</v>
      </c>
      <c r="M635" s="245">
        <f>IF(ISNA(VLOOKUP($A635,DSSV!$A$7:$R$65536,IN_DTK!M$5,0))=FALSE,IF(M$8&lt;&gt;0,VLOOKUP($A635,DSSV!$A$7:$R$65536,IN_DTK!M$5,0),""),"")</f>
        <v>0</v>
      </c>
      <c r="N635" s="245">
        <f>IF(ISNA(VLOOKUP($A635,DSSV!$A$7:$R$65536,IN_DTK!N$5,0))=FALSE,IF(N$8&lt;&gt;0,VLOOKUP($A635,DSSV!$A$7:$R$65536,IN_DTK!N$5,0),""),"")</f>
        <v>0</v>
      </c>
      <c r="O635" s="245">
        <f>IF(ISNA(VLOOKUP($A635,DSSV!$A$7:$R$65536,IN_DTK!O$5,0))=FALSE,IF(O$8&lt;&gt;0,VLOOKUP($A635,DSSV!$A$7:$R$65536,IN_DTK!O$5,0),""),"")</f>
        <v>0</v>
      </c>
      <c r="P635" s="245">
        <f>IF(ISNA(VLOOKUP($A635,DSSV!$A$7:$R$65536,IN_DTK!P$5,0))=FALSE,IF(P$8&lt;&gt;0,VLOOKUP($A635,DSSV!$A$7:$R$65536,IN_DTK!P$5,0),""),"")</f>
        <v>0</v>
      </c>
      <c r="Q635" s="246">
        <f>IF(ISNA(VLOOKUP($A635,DSSV!$A$7:$R$65536,IN_DTK!Q$5,0))=FALSE,VLOOKUP($A635,DSSV!$A$7:$R$65536,IN_DTK!Q$5,0),"")</f>
        <v>0</v>
      </c>
      <c r="R635" s="237" t="str">
        <f>IF(ISNA(VLOOKUP($A635,DSSV!$A$7:$R$65536,IN_DTK!R$5,0))=FALSE,VLOOKUP($A635,DSSV!$A$7:$R$65536,IN_DTK!R$5,0),"")</f>
        <v>Không</v>
      </c>
      <c r="S635" s="247" t="str">
        <f>IF(ISNA(VLOOKUP($A635,DSSV!$A$7:$R$65536,IN_DTK!S$5,0))=FALSE,VLOOKUP($A635,DSSV!$A$7:$R$65536,IN_DTK!S$5,0),"")</f>
        <v/>
      </c>
    </row>
    <row r="636" spans="1:19" s="213" customFormat="1" ht="20.25" customHeight="1">
      <c r="A636" s="211">
        <v>628</v>
      </c>
      <c r="B636" s="240">
        <f>--SUBTOTAL(2,C$6:C636)</f>
        <v>628</v>
      </c>
      <c r="C636" s="214">
        <f>IF(ISNA(VLOOKUP($A636,DSSV!$A$7:$R$65536,IN_DTK!C$5,0))=FALSE,VLOOKUP($A636,DSSV!$A$7:$R$65536,IN_DTK!C$5,0),"")</f>
        <v>0</v>
      </c>
      <c r="D636" s="243" t="str">
        <f>IF(ISNA(VLOOKUP($A636,DSSV!$A$7:$R$65536,IN_DTK!D$5,0))=FALSE,VLOOKUP($A636,DSSV!$A$7:$R$65536,IN_DTK!D$5,0),"")</f>
        <v/>
      </c>
      <c r="E636" s="244" t="str">
        <f>IF(ISNA(VLOOKUP($A636,DSSV!$A$7:$R$65536,IN_DTK!E$5,0))=FALSE,VLOOKUP($A636,DSSV!$A$7:$R$65536,IN_DTK!E$5,0),"")</f>
        <v/>
      </c>
      <c r="F636" s="249" t="str">
        <f>IF(ISNA(VLOOKUP($A636,DSSV!$A$7:$R$65536,IN_DTK!F$5,0))=FALSE,VLOOKUP($A636,DSSV!$A$7:$R$65536,IN_DTK!F$5,0),"")</f>
        <v/>
      </c>
      <c r="G636" s="249" t="str">
        <f>IF(ISNA(VLOOKUP($A636,DSSV!$A$7:$R$65536,IN_DTK!G$5,0))=FALSE,VLOOKUP($A636,DSSV!$A$7:$R$65536,IN_DTK!G$5,0),"")</f>
        <v/>
      </c>
      <c r="H636" s="245">
        <f>IF(ISNA(VLOOKUP($A636,DSSV!$A$7:$R$65536,IN_DTK!H$5,0))=FALSE,IF(H$8&lt;&gt;0,VLOOKUP($A636,DSSV!$A$7:$R$65536,IN_DTK!H$5,0),""),"")</f>
        <v>0</v>
      </c>
      <c r="I636" s="245">
        <f>IF(ISNA(VLOOKUP($A636,DSSV!$A$7:$R$65536,IN_DTK!I$5,0))=FALSE,IF(I$8&lt;&gt;0,VLOOKUP($A636,DSSV!$A$7:$R$65536,IN_DTK!I$5,0),""),"")</f>
        <v>0</v>
      </c>
      <c r="J636" s="245">
        <f>IF(ISNA(VLOOKUP($A636,DSSV!$A$7:$R$65536,IN_DTK!J$5,0))=FALSE,IF(J$8&lt;&gt;0,VLOOKUP($A636,DSSV!$A$7:$R$65536,IN_DTK!J$5,0),""),"")</f>
        <v>0</v>
      </c>
      <c r="K636" s="245">
        <f>IF(ISNA(VLOOKUP($A636,DSSV!$A$7:$R$65536,IN_DTK!K$5,0))=FALSE,IF(K$8&lt;&gt;0,VLOOKUP($A636,DSSV!$A$7:$R$65536,IN_DTK!K$5,0),""),"")</f>
        <v>0</v>
      </c>
      <c r="L636" s="245">
        <f>IF(ISNA(VLOOKUP($A636,DSSV!$A$7:$R$65536,IN_DTK!L$5,0))=FALSE,IF(L$8&lt;&gt;0,VLOOKUP($A636,DSSV!$A$7:$R$65536,IN_DTK!L$5,0),""),"")</f>
        <v>0</v>
      </c>
      <c r="M636" s="245">
        <f>IF(ISNA(VLOOKUP($A636,DSSV!$A$7:$R$65536,IN_DTK!M$5,0))=FALSE,IF(M$8&lt;&gt;0,VLOOKUP($A636,DSSV!$A$7:$R$65536,IN_DTK!M$5,0),""),"")</f>
        <v>0</v>
      </c>
      <c r="N636" s="245">
        <f>IF(ISNA(VLOOKUP($A636,DSSV!$A$7:$R$65536,IN_DTK!N$5,0))=FALSE,IF(N$8&lt;&gt;0,VLOOKUP($A636,DSSV!$A$7:$R$65536,IN_DTK!N$5,0),""),"")</f>
        <v>0</v>
      </c>
      <c r="O636" s="245">
        <f>IF(ISNA(VLOOKUP($A636,DSSV!$A$7:$R$65536,IN_DTK!O$5,0))=FALSE,IF(O$8&lt;&gt;0,VLOOKUP($A636,DSSV!$A$7:$R$65536,IN_DTK!O$5,0),""),"")</f>
        <v>0</v>
      </c>
      <c r="P636" s="245">
        <f>IF(ISNA(VLOOKUP($A636,DSSV!$A$7:$R$65536,IN_DTK!P$5,0))=FALSE,IF(P$8&lt;&gt;0,VLOOKUP($A636,DSSV!$A$7:$R$65536,IN_DTK!P$5,0),""),"")</f>
        <v>0</v>
      </c>
      <c r="Q636" s="246">
        <f>IF(ISNA(VLOOKUP($A636,DSSV!$A$7:$R$65536,IN_DTK!Q$5,0))=FALSE,VLOOKUP($A636,DSSV!$A$7:$R$65536,IN_DTK!Q$5,0),"")</f>
        <v>0</v>
      </c>
      <c r="R636" s="237" t="str">
        <f>IF(ISNA(VLOOKUP($A636,DSSV!$A$7:$R$65536,IN_DTK!R$5,0))=FALSE,VLOOKUP($A636,DSSV!$A$7:$R$65536,IN_DTK!R$5,0),"")</f>
        <v>Không</v>
      </c>
      <c r="S636" s="247" t="str">
        <f>IF(ISNA(VLOOKUP($A636,DSSV!$A$7:$R$65536,IN_DTK!S$5,0))=FALSE,VLOOKUP($A636,DSSV!$A$7:$R$65536,IN_DTK!S$5,0),"")</f>
        <v/>
      </c>
    </row>
    <row r="637" spans="1:19" s="213" customFormat="1" ht="20.25" customHeight="1">
      <c r="A637" s="211">
        <v>629</v>
      </c>
      <c r="B637" s="240">
        <f>--SUBTOTAL(2,C$6:C637)</f>
        <v>629</v>
      </c>
      <c r="C637" s="214">
        <f>IF(ISNA(VLOOKUP($A637,DSSV!$A$7:$R$65536,IN_DTK!C$5,0))=FALSE,VLOOKUP($A637,DSSV!$A$7:$R$65536,IN_DTK!C$5,0),"")</f>
        <v>0</v>
      </c>
      <c r="D637" s="243" t="str">
        <f>IF(ISNA(VLOOKUP($A637,DSSV!$A$7:$R$65536,IN_DTK!D$5,0))=FALSE,VLOOKUP($A637,DSSV!$A$7:$R$65536,IN_DTK!D$5,0),"")</f>
        <v/>
      </c>
      <c r="E637" s="244" t="str">
        <f>IF(ISNA(VLOOKUP($A637,DSSV!$A$7:$R$65536,IN_DTK!E$5,0))=FALSE,VLOOKUP($A637,DSSV!$A$7:$R$65536,IN_DTK!E$5,0),"")</f>
        <v/>
      </c>
      <c r="F637" s="249" t="str">
        <f>IF(ISNA(VLOOKUP($A637,DSSV!$A$7:$R$65536,IN_DTK!F$5,0))=FALSE,VLOOKUP($A637,DSSV!$A$7:$R$65536,IN_DTK!F$5,0),"")</f>
        <v/>
      </c>
      <c r="G637" s="249" t="str">
        <f>IF(ISNA(VLOOKUP($A637,DSSV!$A$7:$R$65536,IN_DTK!G$5,0))=FALSE,VLOOKUP($A637,DSSV!$A$7:$R$65536,IN_DTK!G$5,0),"")</f>
        <v/>
      </c>
      <c r="H637" s="245">
        <f>IF(ISNA(VLOOKUP($A637,DSSV!$A$7:$R$65536,IN_DTK!H$5,0))=FALSE,IF(H$8&lt;&gt;0,VLOOKUP($A637,DSSV!$A$7:$R$65536,IN_DTK!H$5,0),""),"")</f>
        <v>0</v>
      </c>
      <c r="I637" s="245">
        <f>IF(ISNA(VLOOKUP($A637,DSSV!$A$7:$R$65536,IN_DTK!I$5,0))=FALSE,IF(I$8&lt;&gt;0,VLOOKUP($A637,DSSV!$A$7:$R$65536,IN_DTK!I$5,0),""),"")</f>
        <v>0</v>
      </c>
      <c r="J637" s="245">
        <f>IF(ISNA(VLOOKUP($A637,DSSV!$A$7:$R$65536,IN_DTK!J$5,0))=FALSE,IF(J$8&lt;&gt;0,VLOOKUP($A637,DSSV!$A$7:$R$65536,IN_DTK!J$5,0),""),"")</f>
        <v>0</v>
      </c>
      <c r="K637" s="245">
        <f>IF(ISNA(VLOOKUP($A637,DSSV!$A$7:$R$65536,IN_DTK!K$5,0))=FALSE,IF(K$8&lt;&gt;0,VLOOKUP($A637,DSSV!$A$7:$R$65536,IN_DTK!K$5,0),""),"")</f>
        <v>0</v>
      </c>
      <c r="L637" s="245">
        <f>IF(ISNA(VLOOKUP($A637,DSSV!$A$7:$R$65536,IN_DTK!L$5,0))=FALSE,IF(L$8&lt;&gt;0,VLOOKUP($A637,DSSV!$A$7:$R$65536,IN_DTK!L$5,0),""),"")</f>
        <v>0</v>
      </c>
      <c r="M637" s="245">
        <f>IF(ISNA(VLOOKUP($A637,DSSV!$A$7:$R$65536,IN_DTK!M$5,0))=FALSE,IF(M$8&lt;&gt;0,VLOOKUP($A637,DSSV!$A$7:$R$65536,IN_DTK!M$5,0),""),"")</f>
        <v>0</v>
      </c>
      <c r="N637" s="245">
        <f>IF(ISNA(VLOOKUP($A637,DSSV!$A$7:$R$65536,IN_DTK!N$5,0))=FALSE,IF(N$8&lt;&gt;0,VLOOKUP($A637,DSSV!$A$7:$R$65536,IN_DTK!N$5,0),""),"")</f>
        <v>0</v>
      </c>
      <c r="O637" s="245">
        <f>IF(ISNA(VLOOKUP($A637,DSSV!$A$7:$R$65536,IN_DTK!O$5,0))=FALSE,IF(O$8&lt;&gt;0,VLOOKUP($A637,DSSV!$A$7:$R$65536,IN_DTK!O$5,0),""),"")</f>
        <v>0</v>
      </c>
      <c r="P637" s="245">
        <f>IF(ISNA(VLOOKUP($A637,DSSV!$A$7:$R$65536,IN_DTK!P$5,0))=FALSE,IF(P$8&lt;&gt;0,VLOOKUP($A637,DSSV!$A$7:$R$65536,IN_DTK!P$5,0),""),"")</f>
        <v>0</v>
      </c>
      <c r="Q637" s="246">
        <f>IF(ISNA(VLOOKUP($A637,DSSV!$A$7:$R$65536,IN_DTK!Q$5,0))=FALSE,VLOOKUP($A637,DSSV!$A$7:$R$65536,IN_DTK!Q$5,0),"")</f>
        <v>0</v>
      </c>
      <c r="R637" s="237" t="str">
        <f>IF(ISNA(VLOOKUP($A637,DSSV!$A$7:$R$65536,IN_DTK!R$5,0))=FALSE,VLOOKUP($A637,DSSV!$A$7:$R$65536,IN_DTK!R$5,0),"")</f>
        <v>Không</v>
      </c>
      <c r="S637" s="247" t="str">
        <f>IF(ISNA(VLOOKUP($A637,DSSV!$A$7:$R$65536,IN_DTK!S$5,0))=FALSE,VLOOKUP($A637,DSSV!$A$7:$R$65536,IN_DTK!S$5,0),"")</f>
        <v/>
      </c>
    </row>
    <row r="638" spans="1:19" s="213" customFormat="1" ht="20.25" customHeight="1">
      <c r="A638" s="211">
        <v>630</v>
      </c>
      <c r="B638" s="240">
        <f>--SUBTOTAL(2,C$6:C638)</f>
        <v>630</v>
      </c>
      <c r="C638" s="214">
        <f>IF(ISNA(VLOOKUP($A638,DSSV!$A$7:$R$65536,IN_DTK!C$5,0))=FALSE,VLOOKUP($A638,DSSV!$A$7:$R$65536,IN_DTK!C$5,0),"")</f>
        <v>0</v>
      </c>
      <c r="D638" s="243" t="str">
        <f>IF(ISNA(VLOOKUP($A638,DSSV!$A$7:$R$65536,IN_DTK!D$5,0))=FALSE,VLOOKUP($A638,DSSV!$A$7:$R$65536,IN_DTK!D$5,0),"")</f>
        <v/>
      </c>
      <c r="E638" s="244" t="str">
        <f>IF(ISNA(VLOOKUP($A638,DSSV!$A$7:$R$65536,IN_DTK!E$5,0))=FALSE,VLOOKUP($A638,DSSV!$A$7:$R$65536,IN_DTK!E$5,0),"")</f>
        <v/>
      </c>
      <c r="F638" s="249" t="str">
        <f>IF(ISNA(VLOOKUP($A638,DSSV!$A$7:$R$65536,IN_DTK!F$5,0))=FALSE,VLOOKUP($A638,DSSV!$A$7:$R$65536,IN_DTK!F$5,0),"")</f>
        <v/>
      </c>
      <c r="G638" s="249" t="str">
        <f>IF(ISNA(VLOOKUP($A638,DSSV!$A$7:$R$65536,IN_DTK!G$5,0))=FALSE,VLOOKUP($A638,DSSV!$A$7:$R$65536,IN_DTK!G$5,0),"")</f>
        <v/>
      </c>
      <c r="H638" s="245">
        <f>IF(ISNA(VLOOKUP($A638,DSSV!$A$7:$R$65536,IN_DTK!H$5,0))=FALSE,IF(H$8&lt;&gt;0,VLOOKUP($A638,DSSV!$A$7:$R$65536,IN_DTK!H$5,0),""),"")</f>
        <v>0</v>
      </c>
      <c r="I638" s="245">
        <f>IF(ISNA(VLOOKUP($A638,DSSV!$A$7:$R$65536,IN_DTK!I$5,0))=FALSE,IF(I$8&lt;&gt;0,VLOOKUP($A638,DSSV!$A$7:$R$65536,IN_DTK!I$5,0),""),"")</f>
        <v>0</v>
      </c>
      <c r="J638" s="245">
        <f>IF(ISNA(VLOOKUP($A638,DSSV!$A$7:$R$65536,IN_DTK!J$5,0))=FALSE,IF(J$8&lt;&gt;0,VLOOKUP($A638,DSSV!$A$7:$R$65536,IN_DTK!J$5,0),""),"")</f>
        <v>0</v>
      </c>
      <c r="K638" s="245">
        <f>IF(ISNA(VLOOKUP($A638,DSSV!$A$7:$R$65536,IN_DTK!K$5,0))=FALSE,IF(K$8&lt;&gt;0,VLOOKUP($A638,DSSV!$A$7:$R$65536,IN_DTK!K$5,0),""),"")</f>
        <v>0</v>
      </c>
      <c r="L638" s="245">
        <f>IF(ISNA(VLOOKUP($A638,DSSV!$A$7:$R$65536,IN_DTK!L$5,0))=FALSE,IF(L$8&lt;&gt;0,VLOOKUP($A638,DSSV!$A$7:$R$65536,IN_DTK!L$5,0),""),"")</f>
        <v>0</v>
      </c>
      <c r="M638" s="245">
        <f>IF(ISNA(VLOOKUP($A638,DSSV!$A$7:$R$65536,IN_DTK!M$5,0))=FALSE,IF(M$8&lt;&gt;0,VLOOKUP($A638,DSSV!$A$7:$R$65536,IN_DTK!M$5,0),""),"")</f>
        <v>0</v>
      </c>
      <c r="N638" s="245">
        <f>IF(ISNA(VLOOKUP($A638,DSSV!$A$7:$R$65536,IN_DTK!N$5,0))=FALSE,IF(N$8&lt;&gt;0,VLOOKUP($A638,DSSV!$A$7:$R$65536,IN_DTK!N$5,0),""),"")</f>
        <v>0</v>
      </c>
      <c r="O638" s="245">
        <f>IF(ISNA(VLOOKUP($A638,DSSV!$A$7:$R$65536,IN_DTK!O$5,0))=FALSE,IF(O$8&lt;&gt;0,VLOOKUP($A638,DSSV!$A$7:$R$65536,IN_DTK!O$5,0),""),"")</f>
        <v>0</v>
      </c>
      <c r="P638" s="245">
        <f>IF(ISNA(VLOOKUP($A638,DSSV!$A$7:$R$65536,IN_DTK!P$5,0))=FALSE,IF(P$8&lt;&gt;0,VLOOKUP($A638,DSSV!$A$7:$R$65536,IN_DTK!P$5,0),""),"")</f>
        <v>0</v>
      </c>
      <c r="Q638" s="246">
        <f>IF(ISNA(VLOOKUP($A638,DSSV!$A$7:$R$65536,IN_DTK!Q$5,0))=FALSE,VLOOKUP($A638,DSSV!$A$7:$R$65536,IN_DTK!Q$5,0),"")</f>
        <v>0</v>
      </c>
      <c r="R638" s="237" t="str">
        <f>IF(ISNA(VLOOKUP($A638,DSSV!$A$7:$R$65536,IN_DTK!R$5,0))=FALSE,VLOOKUP($A638,DSSV!$A$7:$R$65536,IN_DTK!R$5,0),"")</f>
        <v>Không</v>
      </c>
      <c r="S638" s="247" t="str">
        <f>IF(ISNA(VLOOKUP($A638,DSSV!$A$7:$R$65536,IN_DTK!S$5,0))=FALSE,VLOOKUP($A638,DSSV!$A$7:$R$65536,IN_DTK!S$5,0),"")</f>
        <v/>
      </c>
    </row>
    <row r="639" spans="1:19" s="213" customFormat="1" ht="20.25" customHeight="1">
      <c r="A639" s="211">
        <v>631</v>
      </c>
      <c r="B639" s="240">
        <f>--SUBTOTAL(2,C$6:C639)</f>
        <v>631</v>
      </c>
      <c r="C639" s="214">
        <f>IF(ISNA(VLOOKUP($A639,DSSV!$A$7:$R$65536,IN_DTK!C$5,0))=FALSE,VLOOKUP($A639,DSSV!$A$7:$R$65536,IN_DTK!C$5,0),"")</f>
        <v>0</v>
      </c>
      <c r="D639" s="243" t="str">
        <f>IF(ISNA(VLOOKUP($A639,DSSV!$A$7:$R$65536,IN_DTK!D$5,0))=FALSE,VLOOKUP($A639,DSSV!$A$7:$R$65536,IN_DTK!D$5,0),"")</f>
        <v/>
      </c>
      <c r="E639" s="244" t="str">
        <f>IF(ISNA(VLOOKUP($A639,DSSV!$A$7:$R$65536,IN_DTK!E$5,0))=FALSE,VLOOKUP($A639,DSSV!$A$7:$R$65536,IN_DTK!E$5,0),"")</f>
        <v/>
      </c>
      <c r="F639" s="249" t="str">
        <f>IF(ISNA(VLOOKUP($A639,DSSV!$A$7:$R$65536,IN_DTK!F$5,0))=FALSE,VLOOKUP($A639,DSSV!$A$7:$R$65536,IN_DTK!F$5,0),"")</f>
        <v/>
      </c>
      <c r="G639" s="249" t="str">
        <f>IF(ISNA(VLOOKUP($A639,DSSV!$A$7:$R$65536,IN_DTK!G$5,0))=FALSE,VLOOKUP($A639,DSSV!$A$7:$R$65536,IN_DTK!G$5,0),"")</f>
        <v/>
      </c>
      <c r="H639" s="245">
        <f>IF(ISNA(VLOOKUP($A639,DSSV!$A$7:$R$65536,IN_DTK!H$5,0))=FALSE,IF(H$8&lt;&gt;0,VLOOKUP($A639,DSSV!$A$7:$R$65536,IN_DTK!H$5,0),""),"")</f>
        <v>0</v>
      </c>
      <c r="I639" s="245">
        <f>IF(ISNA(VLOOKUP($A639,DSSV!$A$7:$R$65536,IN_DTK!I$5,0))=FALSE,IF(I$8&lt;&gt;0,VLOOKUP($A639,DSSV!$A$7:$R$65536,IN_DTK!I$5,0),""),"")</f>
        <v>0</v>
      </c>
      <c r="J639" s="245">
        <f>IF(ISNA(VLOOKUP($A639,DSSV!$A$7:$R$65536,IN_DTK!J$5,0))=FALSE,IF(J$8&lt;&gt;0,VLOOKUP($A639,DSSV!$A$7:$R$65536,IN_DTK!J$5,0),""),"")</f>
        <v>0</v>
      </c>
      <c r="K639" s="245">
        <f>IF(ISNA(VLOOKUP($A639,DSSV!$A$7:$R$65536,IN_DTK!K$5,0))=FALSE,IF(K$8&lt;&gt;0,VLOOKUP($A639,DSSV!$A$7:$R$65536,IN_DTK!K$5,0),""),"")</f>
        <v>0</v>
      </c>
      <c r="L639" s="245">
        <f>IF(ISNA(VLOOKUP($A639,DSSV!$A$7:$R$65536,IN_DTK!L$5,0))=FALSE,IF(L$8&lt;&gt;0,VLOOKUP($A639,DSSV!$A$7:$R$65536,IN_DTK!L$5,0),""),"")</f>
        <v>0</v>
      </c>
      <c r="M639" s="245">
        <f>IF(ISNA(VLOOKUP($A639,DSSV!$A$7:$R$65536,IN_DTK!M$5,0))=FALSE,IF(M$8&lt;&gt;0,VLOOKUP($A639,DSSV!$A$7:$R$65536,IN_DTK!M$5,0),""),"")</f>
        <v>0</v>
      </c>
      <c r="N639" s="245">
        <f>IF(ISNA(VLOOKUP($A639,DSSV!$A$7:$R$65536,IN_DTK!N$5,0))=FALSE,IF(N$8&lt;&gt;0,VLOOKUP($A639,DSSV!$A$7:$R$65536,IN_DTK!N$5,0),""),"")</f>
        <v>0</v>
      </c>
      <c r="O639" s="245">
        <f>IF(ISNA(VLOOKUP($A639,DSSV!$A$7:$R$65536,IN_DTK!O$5,0))=FALSE,IF(O$8&lt;&gt;0,VLOOKUP($A639,DSSV!$A$7:$R$65536,IN_DTK!O$5,0),""),"")</f>
        <v>0</v>
      </c>
      <c r="P639" s="245">
        <f>IF(ISNA(VLOOKUP($A639,DSSV!$A$7:$R$65536,IN_DTK!P$5,0))=FALSE,IF(P$8&lt;&gt;0,VLOOKUP($A639,DSSV!$A$7:$R$65536,IN_DTK!P$5,0),""),"")</f>
        <v>0</v>
      </c>
      <c r="Q639" s="246">
        <f>IF(ISNA(VLOOKUP($A639,DSSV!$A$7:$R$65536,IN_DTK!Q$5,0))=FALSE,VLOOKUP($A639,DSSV!$A$7:$R$65536,IN_DTK!Q$5,0),"")</f>
        <v>0</v>
      </c>
      <c r="R639" s="237" t="str">
        <f>IF(ISNA(VLOOKUP($A639,DSSV!$A$7:$R$65536,IN_DTK!R$5,0))=FALSE,VLOOKUP($A639,DSSV!$A$7:$R$65536,IN_DTK!R$5,0),"")</f>
        <v>Không</v>
      </c>
      <c r="S639" s="247" t="str">
        <f>IF(ISNA(VLOOKUP($A639,DSSV!$A$7:$R$65536,IN_DTK!S$5,0))=FALSE,VLOOKUP($A639,DSSV!$A$7:$R$65536,IN_DTK!S$5,0),"")</f>
        <v/>
      </c>
    </row>
    <row r="640" spans="1:19" s="213" customFormat="1" ht="20.25" customHeight="1">
      <c r="A640" s="211">
        <v>632</v>
      </c>
      <c r="B640" s="240">
        <f>--SUBTOTAL(2,C$6:C640)</f>
        <v>632</v>
      </c>
      <c r="C640" s="214">
        <f>IF(ISNA(VLOOKUP($A640,DSSV!$A$7:$R$65536,IN_DTK!C$5,0))=FALSE,VLOOKUP($A640,DSSV!$A$7:$R$65536,IN_DTK!C$5,0),"")</f>
        <v>0</v>
      </c>
      <c r="D640" s="243" t="str">
        <f>IF(ISNA(VLOOKUP($A640,DSSV!$A$7:$R$65536,IN_DTK!D$5,0))=FALSE,VLOOKUP($A640,DSSV!$A$7:$R$65536,IN_DTK!D$5,0),"")</f>
        <v/>
      </c>
      <c r="E640" s="244" t="str">
        <f>IF(ISNA(VLOOKUP($A640,DSSV!$A$7:$R$65536,IN_DTK!E$5,0))=FALSE,VLOOKUP($A640,DSSV!$A$7:$R$65536,IN_DTK!E$5,0),"")</f>
        <v/>
      </c>
      <c r="F640" s="249" t="str">
        <f>IF(ISNA(VLOOKUP($A640,DSSV!$A$7:$R$65536,IN_DTK!F$5,0))=FALSE,VLOOKUP($A640,DSSV!$A$7:$R$65536,IN_DTK!F$5,0),"")</f>
        <v/>
      </c>
      <c r="G640" s="249" t="str">
        <f>IF(ISNA(VLOOKUP($A640,DSSV!$A$7:$R$65536,IN_DTK!G$5,0))=FALSE,VLOOKUP($A640,DSSV!$A$7:$R$65536,IN_DTK!G$5,0),"")</f>
        <v/>
      </c>
      <c r="H640" s="245">
        <f>IF(ISNA(VLOOKUP($A640,DSSV!$A$7:$R$65536,IN_DTK!H$5,0))=FALSE,IF(H$8&lt;&gt;0,VLOOKUP($A640,DSSV!$A$7:$R$65536,IN_DTK!H$5,0),""),"")</f>
        <v>0</v>
      </c>
      <c r="I640" s="245">
        <f>IF(ISNA(VLOOKUP($A640,DSSV!$A$7:$R$65536,IN_DTK!I$5,0))=FALSE,IF(I$8&lt;&gt;0,VLOOKUP($A640,DSSV!$A$7:$R$65536,IN_DTK!I$5,0),""),"")</f>
        <v>0</v>
      </c>
      <c r="J640" s="245">
        <f>IF(ISNA(VLOOKUP($A640,DSSV!$A$7:$R$65536,IN_DTK!J$5,0))=FALSE,IF(J$8&lt;&gt;0,VLOOKUP($A640,DSSV!$A$7:$R$65536,IN_DTK!J$5,0),""),"")</f>
        <v>0</v>
      </c>
      <c r="K640" s="245">
        <f>IF(ISNA(VLOOKUP($A640,DSSV!$A$7:$R$65536,IN_DTK!K$5,0))=FALSE,IF(K$8&lt;&gt;0,VLOOKUP($A640,DSSV!$A$7:$R$65536,IN_DTK!K$5,0),""),"")</f>
        <v>0</v>
      </c>
      <c r="L640" s="245">
        <f>IF(ISNA(VLOOKUP($A640,DSSV!$A$7:$R$65536,IN_DTK!L$5,0))=FALSE,IF(L$8&lt;&gt;0,VLOOKUP($A640,DSSV!$A$7:$R$65536,IN_DTK!L$5,0),""),"")</f>
        <v>0</v>
      </c>
      <c r="M640" s="245">
        <f>IF(ISNA(VLOOKUP($A640,DSSV!$A$7:$R$65536,IN_DTK!M$5,0))=FALSE,IF(M$8&lt;&gt;0,VLOOKUP($A640,DSSV!$A$7:$R$65536,IN_DTK!M$5,0),""),"")</f>
        <v>0</v>
      </c>
      <c r="N640" s="245">
        <f>IF(ISNA(VLOOKUP($A640,DSSV!$A$7:$R$65536,IN_DTK!N$5,0))=FALSE,IF(N$8&lt;&gt;0,VLOOKUP($A640,DSSV!$A$7:$R$65536,IN_DTK!N$5,0),""),"")</f>
        <v>0</v>
      </c>
      <c r="O640" s="245">
        <f>IF(ISNA(VLOOKUP($A640,DSSV!$A$7:$R$65536,IN_DTK!O$5,0))=FALSE,IF(O$8&lt;&gt;0,VLOOKUP($A640,DSSV!$A$7:$R$65536,IN_DTK!O$5,0),""),"")</f>
        <v>0</v>
      </c>
      <c r="P640" s="245">
        <f>IF(ISNA(VLOOKUP($A640,DSSV!$A$7:$R$65536,IN_DTK!P$5,0))=FALSE,IF(P$8&lt;&gt;0,VLOOKUP($A640,DSSV!$A$7:$R$65536,IN_DTK!P$5,0),""),"")</f>
        <v>0</v>
      </c>
      <c r="Q640" s="246">
        <f>IF(ISNA(VLOOKUP($A640,DSSV!$A$7:$R$65536,IN_DTK!Q$5,0))=FALSE,VLOOKUP($A640,DSSV!$A$7:$R$65536,IN_DTK!Q$5,0),"")</f>
        <v>0</v>
      </c>
      <c r="R640" s="237" t="str">
        <f>IF(ISNA(VLOOKUP($A640,DSSV!$A$7:$R$65536,IN_DTK!R$5,0))=FALSE,VLOOKUP($A640,DSSV!$A$7:$R$65536,IN_DTK!R$5,0),"")</f>
        <v>Không</v>
      </c>
      <c r="S640" s="247" t="str">
        <f>IF(ISNA(VLOOKUP($A640,DSSV!$A$7:$R$65536,IN_DTK!S$5,0))=FALSE,VLOOKUP($A640,DSSV!$A$7:$R$65536,IN_DTK!S$5,0),"")</f>
        <v/>
      </c>
    </row>
    <row r="641" spans="1:19" s="213" customFormat="1" ht="20.25" customHeight="1">
      <c r="A641" s="211">
        <v>633</v>
      </c>
      <c r="B641" s="240">
        <f>--SUBTOTAL(2,C$6:C641)</f>
        <v>633</v>
      </c>
      <c r="C641" s="214">
        <f>IF(ISNA(VLOOKUP($A641,DSSV!$A$7:$R$65536,IN_DTK!C$5,0))=FALSE,VLOOKUP($A641,DSSV!$A$7:$R$65536,IN_DTK!C$5,0),"")</f>
        <v>0</v>
      </c>
      <c r="D641" s="243" t="str">
        <f>IF(ISNA(VLOOKUP($A641,DSSV!$A$7:$R$65536,IN_DTK!D$5,0))=FALSE,VLOOKUP($A641,DSSV!$A$7:$R$65536,IN_DTK!D$5,0),"")</f>
        <v/>
      </c>
      <c r="E641" s="244" t="str">
        <f>IF(ISNA(VLOOKUP($A641,DSSV!$A$7:$R$65536,IN_DTK!E$5,0))=FALSE,VLOOKUP($A641,DSSV!$A$7:$R$65536,IN_DTK!E$5,0),"")</f>
        <v/>
      </c>
      <c r="F641" s="249" t="str">
        <f>IF(ISNA(VLOOKUP($A641,DSSV!$A$7:$R$65536,IN_DTK!F$5,0))=FALSE,VLOOKUP($A641,DSSV!$A$7:$R$65536,IN_DTK!F$5,0),"")</f>
        <v/>
      </c>
      <c r="G641" s="249" t="str">
        <f>IF(ISNA(VLOOKUP($A641,DSSV!$A$7:$R$65536,IN_DTK!G$5,0))=FALSE,VLOOKUP($A641,DSSV!$A$7:$R$65536,IN_DTK!G$5,0),"")</f>
        <v/>
      </c>
      <c r="H641" s="245">
        <f>IF(ISNA(VLOOKUP($A641,DSSV!$A$7:$R$65536,IN_DTK!H$5,0))=FALSE,IF(H$8&lt;&gt;0,VLOOKUP($A641,DSSV!$A$7:$R$65536,IN_DTK!H$5,0),""),"")</f>
        <v>0</v>
      </c>
      <c r="I641" s="245">
        <f>IF(ISNA(VLOOKUP($A641,DSSV!$A$7:$R$65536,IN_DTK!I$5,0))=FALSE,IF(I$8&lt;&gt;0,VLOOKUP($A641,DSSV!$A$7:$R$65536,IN_DTK!I$5,0),""),"")</f>
        <v>0</v>
      </c>
      <c r="J641" s="245">
        <f>IF(ISNA(VLOOKUP($A641,DSSV!$A$7:$R$65536,IN_DTK!J$5,0))=FALSE,IF(J$8&lt;&gt;0,VLOOKUP($A641,DSSV!$A$7:$R$65536,IN_DTK!J$5,0),""),"")</f>
        <v>0</v>
      </c>
      <c r="K641" s="245">
        <f>IF(ISNA(VLOOKUP($A641,DSSV!$A$7:$R$65536,IN_DTK!K$5,0))=FALSE,IF(K$8&lt;&gt;0,VLOOKUP($A641,DSSV!$A$7:$R$65536,IN_DTK!K$5,0),""),"")</f>
        <v>0</v>
      </c>
      <c r="L641" s="245">
        <f>IF(ISNA(VLOOKUP($A641,DSSV!$A$7:$R$65536,IN_DTK!L$5,0))=FALSE,IF(L$8&lt;&gt;0,VLOOKUP($A641,DSSV!$A$7:$R$65536,IN_DTK!L$5,0),""),"")</f>
        <v>0</v>
      </c>
      <c r="M641" s="245">
        <f>IF(ISNA(VLOOKUP($A641,DSSV!$A$7:$R$65536,IN_DTK!M$5,0))=FALSE,IF(M$8&lt;&gt;0,VLOOKUP($A641,DSSV!$A$7:$R$65536,IN_DTK!M$5,0),""),"")</f>
        <v>0</v>
      </c>
      <c r="N641" s="245">
        <f>IF(ISNA(VLOOKUP($A641,DSSV!$A$7:$R$65536,IN_DTK!N$5,0))=FALSE,IF(N$8&lt;&gt;0,VLOOKUP($A641,DSSV!$A$7:$R$65536,IN_DTK!N$5,0),""),"")</f>
        <v>0</v>
      </c>
      <c r="O641" s="245">
        <f>IF(ISNA(VLOOKUP($A641,DSSV!$A$7:$R$65536,IN_DTK!O$5,0))=FALSE,IF(O$8&lt;&gt;0,VLOOKUP($A641,DSSV!$A$7:$R$65536,IN_DTK!O$5,0),""),"")</f>
        <v>0</v>
      </c>
      <c r="P641" s="245">
        <f>IF(ISNA(VLOOKUP($A641,DSSV!$A$7:$R$65536,IN_DTK!P$5,0))=FALSE,IF(P$8&lt;&gt;0,VLOOKUP($A641,DSSV!$A$7:$R$65536,IN_DTK!P$5,0),""),"")</f>
        <v>0</v>
      </c>
      <c r="Q641" s="246">
        <f>IF(ISNA(VLOOKUP($A641,DSSV!$A$7:$R$65536,IN_DTK!Q$5,0))=FALSE,VLOOKUP($A641,DSSV!$A$7:$R$65536,IN_DTK!Q$5,0),"")</f>
        <v>0</v>
      </c>
      <c r="R641" s="237" t="str">
        <f>IF(ISNA(VLOOKUP($A641,DSSV!$A$7:$R$65536,IN_DTK!R$5,0))=FALSE,VLOOKUP($A641,DSSV!$A$7:$R$65536,IN_DTK!R$5,0),"")</f>
        <v>Không</v>
      </c>
      <c r="S641" s="247" t="str">
        <f>IF(ISNA(VLOOKUP($A641,DSSV!$A$7:$R$65536,IN_DTK!S$5,0))=FALSE,VLOOKUP($A641,DSSV!$A$7:$R$65536,IN_DTK!S$5,0),"")</f>
        <v/>
      </c>
    </row>
    <row r="642" spans="1:19" s="213" customFormat="1" ht="20.25" customHeight="1">
      <c r="A642" s="211">
        <v>634</v>
      </c>
      <c r="B642" s="240">
        <f>--SUBTOTAL(2,C$6:C642)</f>
        <v>634</v>
      </c>
      <c r="C642" s="214">
        <f>IF(ISNA(VLOOKUP($A642,DSSV!$A$7:$R$65536,IN_DTK!C$5,0))=FALSE,VLOOKUP($A642,DSSV!$A$7:$R$65536,IN_DTK!C$5,0),"")</f>
        <v>0</v>
      </c>
      <c r="D642" s="243" t="str">
        <f>IF(ISNA(VLOOKUP($A642,DSSV!$A$7:$R$65536,IN_DTK!D$5,0))=FALSE,VLOOKUP($A642,DSSV!$A$7:$R$65536,IN_DTK!D$5,0),"")</f>
        <v/>
      </c>
      <c r="E642" s="244" t="str">
        <f>IF(ISNA(VLOOKUP($A642,DSSV!$A$7:$R$65536,IN_DTK!E$5,0))=FALSE,VLOOKUP($A642,DSSV!$A$7:$R$65536,IN_DTK!E$5,0),"")</f>
        <v/>
      </c>
      <c r="F642" s="249" t="str">
        <f>IF(ISNA(VLOOKUP($A642,DSSV!$A$7:$R$65536,IN_DTK!F$5,0))=FALSE,VLOOKUP($A642,DSSV!$A$7:$R$65536,IN_DTK!F$5,0),"")</f>
        <v/>
      </c>
      <c r="G642" s="249" t="str">
        <f>IF(ISNA(VLOOKUP($A642,DSSV!$A$7:$R$65536,IN_DTK!G$5,0))=FALSE,VLOOKUP($A642,DSSV!$A$7:$R$65536,IN_DTK!G$5,0),"")</f>
        <v/>
      </c>
      <c r="H642" s="245">
        <f>IF(ISNA(VLOOKUP($A642,DSSV!$A$7:$R$65536,IN_DTK!H$5,0))=FALSE,IF(H$8&lt;&gt;0,VLOOKUP($A642,DSSV!$A$7:$R$65536,IN_DTK!H$5,0),""),"")</f>
        <v>0</v>
      </c>
      <c r="I642" s="245">
        <f>IF(ISNA(VLOOKUP($A642,DSSV!$A$7:$R$65536,IN_DTK!I$5,0))=FALSE,IF(I$8&lt;&gt;0,VLOOKUP($A642,DSSV!$A$7:$R$65536,IN_DTK!I$5,0),""),"")</f>
        <v>0</v>
      </c>
      <c r="J642" s="245">
        <f>IF(ISNA(VLOOKUP($A642,DSSV!$A$7:$R$65536,IN_DTK!J$5,0))=FALSE,IF(J$8&lt;&gt;0,VLOOKUP($A642,DSSV!$A$7:$R$65536,IN_DTK!J$5,0),""),"")</f>
        <v>0</v>
      </c>
      <c r="K642" s="245">
        <f>IF(ISNA(VLOOKUP($A642,DSSV!$A$7:$R$65536,IN_DTK!K$5,0))=FALSE,IF(K$8&lt;&gt;0,VLOOKUP($A642,DSSV!$A$7:$R$65536,IN_DTK!K$5,0),""),"")</f>
        <v>0</v>
      </c>
      <c r="L642" s="245">
        <f>IF(ISNA(VLOOKUP($A642,DSSV!$A$7:$R$65536,IN_DTK!L$5,0))=FALSE,IF(L$8&lt;&gt;0,VLOOKUP($A642,DSSV!$A$7:$R$65536,IN_DTK!L$5,0),""),"")</f>
        <v>0</v>
      </c>
      <c r="M642" s="245">
        <f>IF(ISNA(VLOOKUP($A642,DSSV!$A$7:$R$65536,IN_DTK!M$5,0))=FALSE,IF(M$8&lt;&gt;0,VLOOKUP($A642,DSSV!$A$7:$R$65536,IN_DTK!M$5,0),""),"")</f>
        <v>0</v>
      </c>
      <c r="N642" s="245">
        <f>IF(ISNA(VLOOKUP($A642,DSSV!$A$7:$R$65536,IN_DTK!N$5,0))=FALSE,IF(N$8&lt;&gt;0,VLOOKUP($A642,DSSV!$A$7:$R$65536,IN_DTK!N$5,0),""),"")</f>
        <v>0</v>
      </c>
      <c r="O642" s="245">
        <f>IF(ISNA(VLOOKUP($A642,DSSV!$A$7:$R$65536,IN_DTK!O$5,0))=FALSE,IF(O$8&lt;&gt;0,VLOOKUP($A642,DSSV!$A$7:$R$65536,IN_DTK!O$5,0),""),"")</f>
        <v>0</v>
      </c>
      <c r="P642" s="245">
        <f>IF(ISNA(VLOOKUP($A642,DSSV!$A$7:$R$65536,IN_DTK!P$5,0))=FALSE,IF(P$8&lt;&gt;0,VLOOKUP($A642,DSSV!$A$7:$R$65536,IN_DTK!P$5,0),""),"")</f>
        <v>0</v>
      </c>
      <c r="Q642" s="246">
        <f>IF(ISNA(VLOOKUP($A642,DSSV!$A$7:$R$65536,IN_DTK!Q$5,0))=FALSE,VLOOKUP($A642,DSSV!$A$7:$R$65536,IN_DTK!Q$5,0),"")</f>
        <v>0</v>
      </c>
      <c r="R642" s="237" t="str">
        <f>IF(ISNA(VLOOKUP($A642,DSSV!$A$7:$R$65536,IN_DTK!R$5,0))=FALSE,VLOOKUP($A642,DSSV!$A$7:$R$65536,IN_DTK!R$5,0),"")</f>
        <v>Không</v>
      </c>
      <c r="S642" s="247" t="str">
        <f>IF(ISNA(VLOOKUP($A642,DSSV!$A$7:$R$65536,IN_DTK!S$5,0))=FALSE,VLOOKUP($A642,DSSV!$A$7:$R$65536,IN_DTK!S$5,0),"")</f>
        <v/>
      </c>
    </row>
    <row r="643" spans="1:19" s="213" customFormat="1" ht="20.25" customHeight="1">
      <c r="A643" s="211">
        <v>635</v>
      </c>
      <c r="B643" s="240">
        <f>--SUBTOTAL(2,C$6:C643)</f>
        <v>635</v>
      </c>
      <c r="C643" s="214">
        <f>IF(ISNA(VLOOKUP($A643,DSSV!$A$7:$R$65536,IN_DTK!C$5,0))=FALSE,VLOOKUP($A643,DSSV!$A$7:$R$65536,IN_DTK!C$5,0),"")</f>
        <v>0</v>
      </c>
      <c r="D643" s="243" t="str">
        <f>IF(ISNA(VLOOKUP($A643,DSSV!$A$7:$R$65536,IN_DTK!D$5,0))=FALSE,VLOOKUP($A643,DSSV!$A$7:$R$65536,IN_DTK!D$5,0),"")</f>
        <v/>
      </c>
      <c r="E643" s="244" t="str">
        <f>IF(ISNA(VLOOKUP($A643,DSSV!$A$7:$R$65536,IN_DTK!E$5,0))=FALSE,VLOOKUP($A643,DSSV!$A$7:$R$65536,IN_DTK!E$5,0),"")</f>
        <v/>
      </c>
      <c r="F643" s="249" t="str">
        <f>IF(ISNA(VLOOKUP($A643,DSSV!$A$7:$R$65536,IN_DTK!F$5,0))=FALSE,VLOOKUP($A643,DSSV!$A$7:$R$65536,IN_DTK!F$5,0),"")</f>
        <v/>
      </c>
      <c r="G643" s="249" t="str">
        <f>IF(ISNA(VLOOKUP($A643,DSSV!$A$7:$R$65536,IN_DTK!G$5,0))=FALSE,VLOOKUP($A643,DSSV!$A$7:$R$65536,IN_DTK!G$5,0),"")</f>
        <v/>
      </c>
      <c r="H643" s="245">
        <f>IF(ISNA(VLOOKUP($A643,DSSV!$A$7:$R$65536,IN_DTK!H$5,0))=FALSE,IF(H$8&lt;&gt;0,VLOOKUP($A643,DSSV!$A$7:$R$65536,IN_DTK!H$5,0),""),"")</f>
        <v>0</v>
      </c>
      <c r="I643" s="245">
        <f>IF(ISNA(VLOOKUP($A643,DSSV!$A$7:$R$65536,IN_DTK!I$5,0))=FALSE,IF(I$8&lt;&gt;0,VLOOKUP($A643,DSSV!$A$7:$R$65536,IN_DTK!I$5,0),""),"")</f>
        <v>0</v>
      </c>
      <c r="J643" s="245">
        <f>IF(ISNA(VLOOKUP($A643,DSSV!$A$7:$R$65536,IN_DTK!J$5,0))=FALSE,IF(J$8&lt;&gt;0,VLOOKUP($A643,DSSV!$A$7:$R$65536,IN_DTK!J$5,0),""),"")</f>
        <v>0</v>
      </c>
      <c r="K643" s="245">
        <f>IF(ISNA(VLOOKUP($A643,DSSV!$A$7:$R$65536,IN_DTK!K$5,0))=FALSE,IF(K$8&lt;&gt;0,VLOOKUP($A643,DSSV!$A$7:$R$65536,IN_DTK!K$5,0),""),"")</f>
        <v>0</v>
      </c>
      <c r="L643" s="245">
        <f>IF(ISNA(VLOOKUP($A643,DSSV!$A$7:$R$65536,IN_DTK!L$5,0))=FALSE,IF(L$8&lt;&gt;0,VLOOKUP($A643,DSSV!$A$7:$R$65536,IN_DTK!L$5,0),""),"")</f>
        <v>0</v>
      </c>
      <c r="M643" s="245">
        <f>IF(ISNA(VLOOKUP($A643,DSSV!$A$7:$R$65536,IN_DTK!M$5,0))=FALSE,IF(M$8&lt;&gt;0,VLOOKUP($A643,DSSV!$A$7:$R$65536,IN_DTK!M$5,0),""),"")</f>
        <v>0</v>
      </c>
      <c r="N643" s="245">
        <f>IF(ISNA(VLOOKUP($A643,DSSV!$A$7:$R$65536,IN_DTK!N$5,0))=FALSE,IF(N$8&lt;&gt;0,VLOOKUP($A643,DSSV!$A$7:$R$65536,IN_DTK!N$5,0),""),"")</f>
        <v>0</v>
      </c>
      <c r="O643" s="245">
        <f>IF(ISNA(VLOOKUP($A643,DSSV!$A$7:$R$65536,IN_DTK!O$5,0))=FALSE,IF(O$8&lt;&gt;0,VLOOKUP($A643,DSSV!$A$7:$R$65536,IN_DTK!O$5,0),""),"")</f>
        <v>0</v>
      </c>
      <c r="P643" s="245">
        <f>IF(ISNA(VLOOKUP($A643,DSSV!$A$7:$R$65536,IN_DTK!P$5,0))=FALSE,IF(P$8&lt;&gt;0,VLOOKUP($A643,DSSV!$A$7:$R$65536,IN_DTK!P$5,0),""),"")</f>
        <v>0</v>
      </c>
      <c r="Q643" s="246">
        <f>IF(ISNA(VLOOKUP($A643,DSSV!$A$7:$R$65536,IN_DTK!Q$5,0))=FALSE,VLOOKUP($A643,DSSV!$A$7:$R$65536,IN_DTK!Q$5,0),"")</f>
        <v>0</v>
      </c>
      <c r="R643" s="237" t="str">
        <f>IF(ISNA(VLOOKUP($A643,DSSV!$A$7:$R$65536,IN_DTK!R$5,0))=FALSE,VLOOKUP($A643,DSSV!$A$7:$R$65536,IN_DTK!R$5,0),"")</f>
        <v>Không</v>
      </c>
      <c r="S643" s="247" t="str">
        <f>IF(ISNA(VLOOKUP($A643,DSSV!$A$7:$R$65536,IN_DTK!S$5,0))=FALSE,VLOOKUP($A643,DSSV!$A$7:$R$65536,IN_DTK!S$5,0),"")</f>
        <v/>
      </c>
    </row>
    <row r="644" spans="1:19" s="213" customFormat="1" ht="20.25" customHeight="1">
      <c r="A644" s="211">
        <v>636</v>
      </c>
      <c r="B644" s="240">
        <f>--SUBTOTAL(2,C$6:C644)</f>
        <v>636</v>
      </c>
      <c r="C644" s="214">
        <f>IF(ISNA(VLOOKUP($A644,DSSV!$A$7:$R$65536,IN_DTK!C$5,0))=FALSE,VLOOKUP($A644,DSSV!$A$7:$R$65536,IN_DTK!C$5,0),"")</f>
        <v>0</v>
      </c>
      <c r="D644" s="243" t="str">
        <f>IF(ISNA(VLOOKUP($A644,DSSV!$A$7:$R$65536,IN_DTK!D$5,0))=FALSE,VLOOKUP($A644,DSSV!$A$7:$R$65536,IN_DTK!D$5,0),"")</f>
        <v/>
      </c>
      <c r="E644" s="244" t="str">
        <f>IF(ISNA(VLOOKUP($A644,DSSV!$A$7:$R$65536,IN_DTK!E$5,0))=FALSE,VLOOKUP($A644,DSSV!$A$7:$R$65536,IN_DTK!E$5,0),"")</f>
        <v/>
      </c>
      <c r="F644" s="249" t="str">
        <f>IF(ISNA(VLOOKUP($A644,DSSV!$A$7:$R$65536,IN_DTK!F$5,0))=FALSE,VLOOKUP($A644,DSSV!$A$7:$R$65536,IN_DTK!F$5,0),"")</f>
        <v/>
      </c>
      <c r="G644" s="249" t="str">
        <f>IF(ISNA(VLOOKUP($A644,DSSV!$A$7:$R$65536,IN_DTK!G$5,0))=FALSE,VLOOKUP($A644,DSSV!$A$7:$R$65536,IN_DTK!G$5,0),"")</f>
        <v/>
      </c>
      <c r="H644" s="245">
        <f>IF(ISNA(VLOOKUP($A644,DSSV!$A$7:$R$65536,IN_DTK!H$5,0))=FALSE,IF(H$8&lt;&gt;0,VLOOKUP($A644,DSSV!$A$7:$R$65536,IN_DTK!H$5,0),""),"")</f>
        <v>0</v>
      </c>
      <c r="I644" s="245">
        <f>IF(ISNA(VLOOKUP($A644,DSSV!$A$7:$R$65536,IN_DTK!I$5,0))=FALSE,IF(I$8&lt;&gt;0,VLOOKUP($A644,DSSV!$A$7:$R$65536,IN_DTK!I$5,0),""),"")</f>
        <v>0</v>
      </c>
      <c r="J644" s="245">
        <f>IF(ISNA(VLOOKUP($A644,DSSV!$A$7:$R$65536,IN_DTK!J$5,0))=FALSE,IF(J$8&lt;&gt;0,VLOOKUP($A644,DSSV!$A$7:$R$65536,IN_DTK!J$5,0),""),"")</f>
        <v>0</v>
      </c>
      <c r="K644" s="245">
        <f>IF(ISNA(VLOOKUP($A644,DSSV!$A$7:$R$65536,IN_DTK!K$5,0))=FALSE,IF(K$8&lt;&gt;0,VLOOKUP($A644,DSSV!$A$7:$R$65536,IN_DTK!K$5,0),""),"")</f>
        <v>0</v>
      </c>
      <c r="L644" s="245">
        <f>IF(ISNA(VLOOKUP($A644,DSSV!$A$7:$R$65536,IN_DTK!L$5,0))=FALSE,IF(L$8&lt;&gt;0,VLOOKUP($A644,DSSV!$A$7:$R$65536,IN_DTK!L$5,0),""),"")</f>
        <v>0</v>
      </c>
      <c r="M644" s="245">
        <f>IF(ISNA(VLOOKUP($A644,DSSV!$A$7:$R$65536,IN_DTK!M$5,0))=FALSE,IF(M$8&lt;&gt;0,VLOOKUP($A644,DSSV!$A$7:$R$65536,IN_DTK!M$5,0),""),"")</f>
        <v>0</v>
      </c>
      <c r="N644" s="245">
        <f>IF(ISNA(VLOOKUP($A644,DSSV!$A$7:$R$65536,IN_DTK!N$5,0))=FALSE,IF(N$8&lt;&gt;0,VLOOKUP($A644,DSSV!$A$7:$R$65536,IN_DTK!N$5,0),""),"")</f>
        <v>0</v>
      </c>
      <c r="O644" s="245">
        <f>IF(ISNA(VLOOKUP($A644,DSSV!$A$7:$R$65536,IN_DTK!O$5,0))=FALSE,IF(O$8&lt;&gt;0,VLOOKUP($A644,DSSV!$A$7:$R$65536,IN_DTK!O$5,0),""),"")</f>
        <v>0</v>
      </c>
      <c r="P644" s="245">
        <f>IF(ISNA(VLOOKUP($A644,DSSV!$A$7:$R$65536,IN_DTK!P$5,0))=FALSE,IF(P$8&lt;&gt;0,VLOOKUP($A644,DSSV!$A$7:$R$65536,IN_DTK!P$5,0),""),"")</f>
        <v>0</v>
      </c>
      <c r="Q644" s="246">
        <f>IF(ISNA(VLOOKUP($A644,DSSV!$A$7:$R$65536,IN_DTK!Q$5,0))=FALSE,VLOOKUP($A644,DSSV!$A$7:$R$65536,IN_DTK!Q$5,0),"")</f>
        <v>0</v>
      </c>
      <c r="R644" s="237" t="str">
        <f>IF(ISNA(VLOOKUP($A644,DSSV!$A$7:$R$65536,IN_DTK!R$5,0))=FALSE,VLOOKUP($A644,DSSV!$A$7:$R$65536,IN_DTK!R$5,0),"")</f>
        <v>Không</v>
      </c>
      <c r="S644" s="247" t="str">
        <f>IF(ISNA(VLOOKUP($A644,DSSV!$A$7:$R$65536,IN_DTK!S$5,0))=FALSE,VLOOKUP($A644,DSSV!$A$7:$R$65536,IN_DTK!S$5,0),"")</f>
        <v/>
      </c>
    </row>
    <row r="645" spans="1:19" s="213" customFormat="1" ht="20.25" customHeight="1">
      <c r="A645" s="211">
        <v>637</v>
      </c>
      <c r="B645" s="240">
        <f>--SUBTOTAL(2,C$6:C645)</f>
        <v>637</v>
      </c>
      <c r="C645" s="214">
        <f>IF(ISNA(VLOOKUP($A645,DSSV!$A$7:$R$65536,IN_DTK!C$5,0))=FALSE,VLOOKUP($A645,DSSV!$A$7:$R$65536,IN_DTK!C$5,0),"")</f>
        <v>0</v>
      </c>
      <c r="D645" s="243" t="str">
        <f>IF(ISNA(VLOOKUP($A645,DSSV!$A$7:$R$65536,IN_DTK!D$5,0))=FALSE,VLOOKUP($A645,DSSV!$A$7:$R$65536,IN_DTK!D$5,0),"")</f>
        <v/>
      </c>
      <c r="E645" s="244" t="str">
        <f>IF(ISNA(VLOOKUP($A645,DSSV!$A$7:$R$65536,IN_DTK!E$5,0))=FALSE,VLOOKUP($A645,DSSV!$A$7:$R$65536,IN_DTK!E$5,0),"")</f>
        <v/>
      </c>
      <c r="F645" s="249" t="str">
        <f>IF(ISNA(VLOOKUP($A645,DSSV!$A$7:$R$65536,IN_DTK!F$5,0))=FALSE,VLOOKUP($A645,DSSV!$A$7:$R$65536,IN_DTK!F$5,0),"")</f>
        <v/>
      </c>
      <c r="G645" s="249" t="str">
        <f>IF(ISNA(VLOOKUP($A645,DSSV!$A$7:$R$65536,IN_DTK!G$5,0))=FALSE,VLOOKUP($A645,DSSV!$A$7:$R$65536,IN_DTK!G$5,0),"")</f>
        <v/>
      </c>
      <c r="H645" s="245">
        <f>IF(ISNA(VLOOKUP($A645,DSSV!$A$7:$R$65536,IN_DTK!H$5,0))=FALSE,IF(H$8&lt;&gt;0,VLOOKUP($A645,DSSV!$A$7:$R$65536,IN_DTK!H$5,0),""),"")</f>
        <v>0</v>
      </c>
      <c r="I645" s="245">
        <f>IF(ISNA(VLOOKUP($A645,DSSV!$A$7:$R$65536,IN_DTK!I$5,0))=FALSE,IF(I$8&lt;&gt;0,VLOOKUP($A645,DSSV!$A$7:$R$65536,IN_DTK!I$5,0),""),"")</f>
        <v>0</v>
      </c>
      <c r="J645" s="245">
        <f>IF(ISNA(VLOOKUP($A645,DSSV!$A$7:$R$65536,IN_DTK!J$5,0))=FALSE,IF(J$8&lt;&gt;0,VLOOKUP($A645,DSSV!$A$7:$R$65536,IN_DTK!J$5,0),""),"")</f>
        <v>0</v>
      </c>
      <c r="K645" s="245">
        <f>IF(ISNA(VLOOKUP($A645,DSSV!$A$7:$R$65536,IN_DTK!K$5,0))=FALSE,IF(K$8&lt;&gt;0,VLOOKUP($A645,DSSV!$A$7:$R$65536,IN_DTK!K$5,0),""),"")</f>
        <v>0</v>
      </c>
      <c r="L645" s="245">
        <f>IF(ISNA(VLOOKUP($A645,DSSV!$A$7:$R$65536,IN_DTK!L$5,0))=FALSE,IF(L$8&lt;&gt;0,VLOOKUP($A645,DSSV!$A$7:$R$65536,IN_DTK!L$5,0),""),"")</f>
        <v>0</v>
      </c>
      <c r="M645" s="245">
        <f>IF(ISNA(VLOOKUP($A645,DSSV!$A$7:$R$65536,IN_DTK!M$5,0))=FALSE,IF(M$8&lt;&gt;0,VLOOKUP($A645,DSSV!$A$7:$R$65536,IN_DTK!M$5,0),""),"")</f>
        <v>0</v>
      </c>
      <c r="N645" s="245">
        <f>IF(ISNA(VLOOKUP($A645,DSSV!$A$7:$R$65536,IN_DTK!N$5,0))=FALSE,IF(N$8&lt;&gt;0,VLOOKUP($A645,DSSV!$A$7:$R$65536,IN_DTK!N$5,0),""),"")</f>
        <v>0</v>
      </c>
      <c r="O645" s="245">
        <f>IF(ISNA(VLOOKUP($A645,DSSV!$A$7:$R$65536,IN_DTK!O$5,0))=FALSE,IF(O$8&lt;&gt;0,VLOOKUP($A645,DSSV!$A$7:$R$65536,IN_DTK!O$5,0),""),"")</f>
        <v>0</v>
      </c>
      <c r="P645" s="245">
        <f>IF(ISNA(VLOOKUP($A645,DSSV!$A$7:$R$65536,IN_DTK!P$5,0))=FALSE,IF(P$8&lt;&gt;0,VLOOKUP($A645,DSSV!$A$7:$R$65536,IN_DTK!P$5,0),""),"")</f>
        <v>0</v>
      </c>
      <c r="Q645" s="246">
        <f>IF(ISNA(VLOOKUP($A645,DSSV!$A$7:$R$65536,IN_DTK!Q$5,0))=FALSE,VLOOKUP($A645,DSSV!$A$7:$R$65536,IN_DTK!Q$5,0),"")</f>
        <v>0</v>
      </c>
      <c r="R645" s="237" t="str">
        <f>IF(ISNA(VLOOKUP($A645,DSSV!$A$7:$R$65536,IN_DTK!R$5,0))=FALSE,VLOOKUP($A645,DSSV!$A$7:$R$65536,IN_DTK!R$5,0),"")</f>
        <v>Không</v>
      </c>
      <c r="S645" s="247" t="str">
        <f>IF(ISNA(VLOOKUP($A645,DSSV!$A$7:$R$65536,IN_DTK!S$5,0))=FALSE,VLOOKUP($A645,DSSV!$A$7:$R$65536,IN_DTK!S$5,0),"")</f>
        <v/>
      </c>
    </row>
    <row r="646" spans="1:19" s="213" customFormat="1" ht="20.25" customHeight="1">
      <c r="A646" s="211">
        <v>638</v>
      </c>
      <c r="B646" s="240">
        <f>--SUBTOTAL(2,C$6:C646)</f>
        <v>638</v>
      </c>
      <c r="C646" s="214">
        <f>IF(ISNA(VLOOKUP($A646,DSSV!$A$7:$R$65536,IN_DTK!C$5,0))=FALSE,VLOOKUP($A646,DSSV!$A$7:$R$65536,IN_DTK!C$5,0),"")</f>
        <v>0</v>
      </c>
      <c r="D646" s="243" t="str">
        <f>IF(ISNA(VLOOKUP($A646,DSSV!$A$7:$R$65536,IN_DTK!D$5,0))=FALSE,VLOOKUP($A646,DSSV!$A$7:$R$65536,IN_DTK!D$5,0),"")</f>
        <v/>
      </c>
      <c r="E646" s="244" t="str">
        <f>IF(ISNA(VLOOKUP($A646,DSSV!$A$7:$R$65536,IN_DTK!E$5,0))=FALSE,VLOOKUP($A646,DSSV!$A$7:$R$65536,IN_DTK!E$5,0),"")</f>
        <v/>
      </c>
      <c r="F646" s="249" t="str">
        <f>IF(ISNA(VLOOKUP($A646,DSSV!$A$7:$R$65536,IN_DTK!F$5,0))=FALSE,VLOOKUP($A646,DSSV!$A$7:$R$65536,IN_DTK!F$5,0),"")</f>
        <v/>
      </c>
      <c r="G646" s="249" t="str">
        <f>IF(ISNA(VLOOKUP($A646,DSSV!$A$7:$R$65536,IN_DTK!G$5,0))=FALSE,VLOOKUP($A646,DSSV!$A$7:$R$65536,IN_DTK!G$5,0),"")</f>
        <v/>
      </c>
      <c r="H646" s="245">
        <f>IF(ISNA(VLOOKUP($A646,DSSV!$A$7:$R$65536,IN_DTK!H$5,0))=FALSE,IF(H$8&lt;&gt;0,VLOOKUP($A646,DSSV!$A$7:$R$65536,IN_DTK!H$5,0),""),"")</f>
        <v>0</v>
      </c>
      <c r="I646" s="245">
        <f>IF(ISNA(VLOOKUP($A646,DSSV!$A$7:$R$65536,IN_DTK!I$5,0))=FALSE,IF(I$8&lt;&gt;0,VLOOKUP($A646,DSSV!$A$7:$R$65536,IN_DTK!I$5,0),""),"")</f>
        <v>0</v>
      </c>
      <c r="J646" s="245">
        <f>IF(ISNA(VLOOKUP($A646,DSSV!$A$7:$R$65536,IN_DTK!J$5,0))=FALSE,IF(J$8&lt;&gt;0,VLOOKUP($A646,DSSV!$A$7:$R$65536,IN_DTK!J$5,0),""),"")</f>
        <v>0</v>
      </c>
      <c r="K646" s="245">
        <f>IF(ISNA(VLOOKUP($A646,DSSV!$A$7:$R$65536,IN_DTK!K$5,0))=FALSE,IF(K$8&lt;&gt;0,VLOOKUP($A646,DSSV!$A$7:$R$65536,IN_DTK!K$5,0),""),"")</f>
        <v>0</v>
      </c>
      <c r="L646" s="245">
        <f>IF(ISNA(VLOOKUP($A646,DSSV!$A$7:$R$65536,IN_DTK!L$5,0))=FALSE,IF(L$8&lt;&gt;0,VLOOKUP($A646,DSSV!$A$7:$R$65536,IN_DTK!L$5,0),""),"")</f>
        <v>0</v>
      </c>
      <c r="M646" s="245">
        <f>IF(ISNA(VLOOKUP($A646,DSSV!$A$7:$R$65536,IN_DTK!M$5,0))=FALSE,IF(M$8&lt;&gt;0,VLOOKUP($A646,DSSV!$A$7:$R$65536,IN_DTK!M$5,0),""),"")</f>
        <v>0</v>
      </c>
      <c r="N646" s="245">
        <f>IF(ISNA(VLOOKUP($A646,DSSV!$A$7:$R$65536,IN_DTK!N$5,0))=FALSE,IF(N$8&lt;&gt;0,VLOOKUP($A646,DSSV!$A$7:$R$65536,IN_DTK!N$5,0),""),"")</f>
        <v>0</v>
      </c>
      <c r="O646" s="245">
        <f>IF(ISNA(VLOOKUP($A646,DSSV!$A$7:$R$65536,IN_DTK!O$5,0))=FALSE,IF(O$8&lt;&gt;0,VLOOKUP($A646,DSSV!$A$7:$R$65536,IN_DTK!O$5,0),""),"")</f>
        <v>0</v>
      </c>
      <c r="P646" s="245">
        <f>IF(ISNA(VLOOKUP($A646,DSSV!$A$7:$R$65536,IN_DTK!P$5,0))=FALSE,IF(P$8&lt;&gt;0,VLOOKUP($A646,DSSV!$A$7:$R$65536,IN_DTK!P$5,0),""),"")</f>
        <v>0</v>
      </c>
      <c r="Q646" s="246">
        <f>IF(ISNA(VLOOKUP($A646,DSSV!$A$7:$R$65536,IN_DTK!Q$5,0))=FALSE,VLOOKUP($A646,DSSV!$A$7:$R$65536,IN_DTK!Q$5,0),"")</f>
        <v>0</v>
      </c>
      <c r="R646" s="237" t="str">
        <f>IF(ISNA(VLOOKUP($A646,DSSV!$A$7:$R$65536,IN_DTK!R$5,0))=FALSE,VLOOKUP($A646,DSSV!$A$7:$R$65536,IN_DTK!R$5,0),"")</f>
        <v>Không</v>
      </c>
      <c r="S646" s="247" t="str">
        <f>IF(ISNA(VLOOKUP($A646,DSSV!$A$7:$R$65536,IN_DTK!S$5,0))=FALSE,VLOOKUP($A646,DSSV!$A$7:$R$65536,IN_DTK!S$5,0),"")</f>
        <v/>
      </c>
    </row>
    <row r="647" spans="1:19" s="213" customFormat="1" ht="20.25" customHeight="1">
      <c r="A647" s="211">
        <v>639</v>
      </c>
      <c r="B647" s="240">
        <f>--SUBTOTAL(2,C$6:C647)</f>
        <v>639</v>
      </c>
      <c r="C647" s="214">
        <f>IF(ISNA(VLOOKUP($A647,DSSV!$A$7:$R$65536,IN_DTK!C$5,0))=FALSE,VLOOKUP($A647,DSSV!$A$7:$R$65536,IN_DTK!C$5,0),"")</f>
        <v>0</v>
      </c>
      <c r="D647" s="243" t="str">
        <f>IF(ISNA(VLOOKUP($A647,DSSV!$A$7:$R$65536,IN_DTK!D$5,0))=FALSE,VLOOKUP($A647,DSSV!$A$7:$R$65536,IN_DTK!D$5,0),"")</f>
        <v/>
      </c>
      <c r="E647" s="244" t="str">
        <f>IF(ISNA(VLOOKUP($A647,DSSV!$A$7:$R$65536,IN_DTK!E$5,0))=FALSE,VLOOKUP($A647,DSSV!$A$7:$R$65536,IN_DTK!E$5,0),"")</f>
        <v/>
      </c>
      <c r="F647" s="249" t="str">
        <f>IF(ISNA(VLOOKUP($A647,DSSV!$A$7:$R$65536,IN_DTK!F$5,0))=FALSE,VLOOKUP($A647,DSSV!$A$7:$R$65536,IN_DTK!F$5,0),"")</f>
        <v/>
      </c>
      <c r="G647" s="249" t="str">
        <f>IF(ISNA(VLOOKUP($A647,DSSV!$A$7:$R$65536,IN_DTK!G$5,0))=FALSE,VLOOKUP($A647,DSSV!$A$7:$R$65536,IN_DTK!G$5,0),"")</f>
        <v/>
      </c>
      <c r="H647" s="245">
        <f>IF(ISNA(VLOOKUP($A647,DSSV!$A$7:$R$65536,IN_DTK!H$5,0))=FALSE,IF(H$8&lt;&gt;0,VLOOKUP($A647,DSSV!$A$7:$R$65536,IN_DTK!H$5,0),""),"")</f>
        <v>0</v>
      </c>
      <c r="I647" s="245">
        <f>IF(ISNA(VLOOKUP($A647,DSSV!$A$7:$R$65536,IN_DTK!I$5,0))=FALSE,IF(I$8&lt;&gt;0,VLOOKUP($A647,DSSV!$A$7:$R$65536,IN_DTK!I$5,0),""),"")</f>
        <v>0</v>
      </c>
      <c r="J647" s="245">
        <f>IF(ISNA(VLOOKUP($A647,DSSV!$A$7:$R$65536,IN_DTK!J$5,0))=FALSE,IF(J$8&lt;&gt;0,VLOOKUP($A647,DSSV!$A$7:$R$65536,IN_DTK!J$5,0),""),"")</f>
        <v>0</v>
      </c>
      <c r="K647" s="245">
        <f>IF(ISNA(VLOOKUP($A647,DSSV!$A$7:$R$65536,IN_DTK!K$5,0))=FALSE,IF(K$8&lt;&gt;0,VLOOKUP($A647,DSSV!$A$7:$R$65536,IN_DTK!K$5,0),""),"")</f>
        <v>0</v>
      </c>
      <c r="L647" s="245">
        <f>IF(ISNA(VLOOKUP($A647,DSSV!$A$7:$R$65536,IN_DTK!L$5,0))=FALSE,IF(L$8&lt;&gt;0,VLOOKUP($A647,DSSV!$A$7:$R$65536,IN_DTK!L$5,0),""),"")</f>
        <v>0</v>
      </c>
      <c r="M647" s="245">
        <f>IF(ISNA(VLOOKUP($A647,DSSV!$A$7:$R$65536,IN_DTK!M$5,0))=FALSE,IF(M$8&lt;&gt;0,VLOOKUP($A647,DSSV!$A$7:$R$65536,IN_DTK!M$5,0),""),"")</f>
        <v>0</v>
      </c>
      <c r="N647" s="245">
        <f>IF(ISNA(VLOOKUP($A647,DSSV!$A$7:$R$65536,IN_DTK!N$5,0))=FALSE,IF(N$8&lt;&gt;0,VLOOKUP($A647,DSSV!$A$7:$R$65536,IN_DTK!N$5,0),""),"")</f>
        <v>0</v>
      </c>
      <c r="O647" s="245">
        <f>IF(ISNA(VLOOKUP($A647,DSSV!$A$7:$R$65536,IN_DTK!O$5,0))=FALSE,IF(O$8&lt;&gt;0,VLOOKUP($A647,DSSV!$A$7:$R$65536,IN_DTK!O$5,0),""),"")</f>
        <v>0</v>
      </c>
      <c r="P647" s="245">
        <f>IF(ISNA(VLOOKUP($A647,DSSV!$A$7:$R$65536,IN_DTK!P$5,0))=FALSE,IF(P$8&lt;&gt;0,VLOOKUP($A647,DSSV!$A$7:$R$65536,IN_DTK!P$5,0),""),"")</f>
        <v>0</v>
      </c>
      <c r="Q647" s="246">
        <f>IF(ISNA(VLOOKUP($A647,DSSV!$A$7:$R$65536,IN_DTK!Q$5,0))=FALSE,VLOOKUP($A647,DSSV!$A$7:$R$65536,IN_DTK!Q$5,0),"")</f>
        <v>0</v>
      </c>
      <c r="R647" s="237" t="str">
        <f>IF(ISNA(VLOOKUP($A647,DSSV!$A$7:$R$65536,IN_DTK!R$5,0))=FALSE,VLOOKUP($A647,DSSV!$A$7:$R$65536,IN_DTK!R$5,0),"")</f>
        <v>Không</v>
      </c>
      <c r="S647" s="247" t="str">
        <f>IF(ISNA(VLOOKUP($A647,DSSV!$A$7:$R$65536,IN_DTK!S$5,0))=FALSE,VLOOKUP($A647,DSSV!$A$7:$R$65536,IN_DTK!S$5,0),"")</f>
        <v/>
      </c>
    </row>
    <row r="648" spans="1:19" s="213" customFormat="1" ht="20.25" customHeight="1">
      <c r="A648" s="211">
        <v>640</v>
      </c>
      <c r="B648" s="240">
        <f>--SUBTOTAL(2,C$6:C648)</f>
        <v>640</v>
      </c>
      <c r="C648" s="214">
        <f>IF(ISNA(VLOOKUP($A648,DSSV!$A$7:$R$65536,IN_DTK!C$5,0))=FALSE,VLOOKUP($A648,DSSV!$A$7:$R$65536,IN_DTK!C$5,0),"")</f>
        <v>0</v>
      </c>
      <c r="D648" s="243" t="str">
        <f>IF(ISNA(VLOOKUP($A648,DSSV!$A$7:$R$65536,IN_DTK!D$5,0))=FALSE,VLOOKUP($A648,DSSV!$A$7:$R$65536,IN_DTK!D$5,0),"")</f>
        <v/>
      </c>
      <c r="E648" s="244" t="str">
        <f>IF(ISNA(VLOOKUP($A648,DSSV!$A$7:$R$65536,IN_DTK!E$5,0))=FALSE,VLOOKUP($A648,DSSV!$A$7:$R$65536,IN_DTK!E$5,0),"")</f>
        <v/>
      </c>
      <c r="F648" s="249" t="str">
        <f>IF(ISNA(VLOOKUP($A648,DSSV!$A$7:$R$65536,IN_DTK!F$5,0))=FALSE,VLOOKUP($A648,DSSV!$A$7:$R$65536,IN_DTK!F$5,0),"")</f>
        <v/>
      </c>
      <c r="G648" s="249" t="str">
        <f>IF(ISNA(VLOOKUP($A648,DSSV!$A$7:$R$65536,IN_DTK!G$5,0))=FALSE,VLOOKUP($A648,DSSV!$A$7:$R$65536,IN_DTK!G$5,0),"")</f>
        <v/>
      </c>
      <c r="H648" s="245">
        <f>IF(ISNA(VLOOKUP($A648,DSSV!$A$7:$R$65536,IN_DTK!H$5,0))=FALSE,IF(H$8&lt;&gt;0,VLOOKUP($A648,DSSV!$A$7:$R$65536,IN_DTK!H$5,0),""),"")</f>
        <v>0</v>
      </c>
      <c r="I648" s="245">
        <f>IF(ISNA(VLOOKUP($A648,DSSV!$A$7:$R$65536,IN_DTK!I$5,0))=FALSE,IF(I$8&lt;&gt;0,VLOOKUP($A648,DSSV!$A$7:$R$65536,IN_DTK!I$5,0),""),"")</f>
        <v>0</v>
      </c>
      <c r="J648" s="245">
        <f>IF(ISNA(VLOOKUP($A648,DSSV!$A$7:$R$65536,IN_DTK!J$5,0))=FALSE,IF(J$8&lt;&gt;0,VLOOKUP($A648,DSSV!$A$7:$R$65536,IN_DTK!J$5,0),""),"")</f>
        <v>0</v>
      </c>
      <c r="K648" s="245">
        <f>IF(ISNA(VLOOKUP($A648,DSSV!$A$7:$R$65536,IN_DTK!K$5,0))=FALSE,IF(K$8&lt;&gt;0,VLOOKUP($A648,DSSV!$A$7:$R$65536,IN_DTK!K$5,0),""),"")</f>
        <v>0</v>
      </c>
      <c r="L648" s="245">
        <f>IF(ISNA(VLOOKUP($A648,DSSV!$A$7:$R$65536,IN_DTK!L$5,0))=FALSE,IF(L$8&lt;&gt;0,VLOOKUP($A648,DSSV!$A$7:$R$65536,IN_DTK!L$5,0),""),"")</f>
        <v>0</v>
      </c>
      <c r="M648" s="245">
        <f>IF(ISNA(VLOOKUP($A648,DSSV!$A$7:$R$65536,IN_DTK!M$5,0))=FALSE,IF(M$8&lt;&gt;0,VLOOKUP($A648,DSSV!$A$7:$R$65536,IN_DTK!M$5,0),""),"")</f>
        <v>0</v>
      </c>
      <c r="N648" s="245">
        <f>IF(ISNA(VLOOKUP($A648,DSSV!$A$7:$R$65536,IN_DTK!N$5,0))=FALSE,IF(N$8&lt;&gt;0,VLOOKUP($A648,DSSV!$A$7:$R$65536,IN_DTK!N$5,0),""),"")</f>
        <v>0</v>
      </c>
      <c r="O648" s="245">
        <f>IF(ISNA(VLOOKUP($A648,DSSV!$A$7:$R$65536,IN_DTK!O$5,0))=FALSE,IF(O$8&lt;&gt;0,VLOOKUP($A648,DSSV!$A$7:$R$65536,IN_DTK!O$5,0),""),"")</f>
        <v>0</v>
      </c>
      <c r="P648" s="245">
        <f>IF(ISNA(VLOOKUP($A648,DSSV!$A$7:$R$65536,IN_DTK!P$5,0))=FALSE,IF(P$8&lt;&gt;0,VLOOKUP($A648,DSSV!$A$7:$R$65536,IN_DTK!P$5,0),""),"")</f>
        <v>0</v>
      </c>
      <c r="Q648" s="246">
        <f>IF(ISNA(VLOOKUP($A648,DSSV!$A$7:$R$65536,IN_DTK!Q$5,0))=FALSE,VLOOKUP($A648,DSSV!$A$7:$R$65536,IN_DTK!Q$5,0),"")</f>
        <v>0</v>
      </c>
      <c r="R648" s="237" t="str">
        <f>IF(ISNA(VLOOKUP($A648,DSSV!$A$7:$R$65536,IN_DTK!R$5,0))=FALSE,VLOOKUP($A648,DSSV!$A$7:$R$65536,IN_DTK!R$5,0),"")</f>
        <v>Không</v>
      </c>
      <c r="S648" s="247" t="str">
        <f>IF(ISNA(VLOOKUP($A648,DSSV!$A$7:$R$65536,IN_DTK!S$5,0))=FALSE,VLOOKUP($A648,DSSV!$A$7:$R$65536,IN_DTK!S$5,0),"")</f>
        <v/>
      </c>
    </row>
    <row r="649" spans="1:19" s="213" customFormat="1" ht="20.25" customHeight="1">
      <c r="A649" s="211">
        <v>641</v>
      </c>
      <c r="B649" s="240">
        <f>--SUBTOTAL(2,C$6:C649)</f>
        <v>641</v>
      </c>
      <c r="C649" s="214">
        <f>IF(ISNA(VLOOKUP($A649,DSSV!$A$7:$R$65536,IN_DTK!C$5,0))=FALSE,VLOOKUP($A649,DSSV!$A$7:$R$65536,IN_DTK!C$5,0),"")</f>
        <v>0</v>
      </c>
      <c r="D649" s="243" t="str">
        <f>IF(ISNA(VLOOKUP($A649,DSSV!$A$7:$R$65536,IN_DTK!D$5,0))=FALSE,VLOOKUP($A649,DSSV!$A$7:$R$65536,IN_DTK!D$5,0),"")</f>
        <v/>
      </c>
      <c r="E649" s="244" t="str">
        <f>IF(ISNA(VLOOKUP($A649,DSSV!$A$7:$R$65536,IN_DTK!E$5,0))=FALSE,VLOOKUP($A649,DSSV!$A$7:$R$65536,IN_DTK!E$5,0),"")</f>
        <v/>
      </c>
      <c r="F649" s="249" t="str">
        <f>IF(ISNA(VLOOKUP($A649,DSSV!$A$7:$R$65536,IN_DTK!F$5,0))=FALSE,VLOOKUP($A649,DSSV!$A$7:$R$65536,IN_DTK!F$5,0),"")</f>
        <v/>
      </c>
      <c r="G649" s="249" t="str">
        <f>IF(ISNA(VLOOKUP($A649,DSSV!$A$7:$R$65536,IN_DTK!G$5,0))=FALSE,VLOOKUP($A649,DSSV!$A$7:$R$65536,IN_DTK!G$5,0),"")</f>
        <v/>
      </c>
      <c r="H649" s="245">
        <f>IF(ISNA(VLOOKUP($A649,DSSV!$A$7:$R$65536,IN_DTK!H$5,0))=FALSE,IF(H$8&lt;&gt;0,VLOOKUP($A649,DSSV!$A$7:$R$65536,IN_DTK!H$5,0),""),"")</f>
        <v>0</v>
      </c>
      <c r="I649" s="245">
        <f>IF(ISNA(VLOOKUP($A649,DSSV!$A$7:$R$65536,IN_DTK!I$5,0))=FALSE,IF(I$8&lt;&gt;0,VLOOKUP($A649,DSSV!$A$7:$R$65536,IN_DTK!I$5,0),""),"")</f>
        <v>0</v>
      </c>
      <c r="J649" s="245">
        <f>IF(ISNA(VLOOKUP($A649,DSSV!$A$7:$R$65536,IN_DTK!J$5,0))=FALSE,IF(J$8&lt;&gt;0,VLOOKUP($A649,DSSV!$A$7:$R$65536,IN_DTK!J$5,0),""),"")</f>
        <v>0</v>
      </c>
      <c r="K649" s="245">
        <f>IF(ISNA(VLOOKUP($A649,DSSV!$A$7:$R$65536,IN_DTK!K$5,0))=FALSE,IF(K$8&lt;&gt;0,VLOOKUP($A649,DSSV!$A$7:$R$65536,IN_DTK!K$5,0),""),"")</f>
        <v>0</v>
      </c>
      <c r="L649" s="245">
        <f>IF(ISNA(VLOOKUP($A649,DSSV!$A$7:$R$65536,IN_DTK!L$5,0))=FALSE,IF(L$8&lt;&gt;0,VLOOKUP($A649,DSSV!$A$7:$R$65536,IN_DTK!L$5,0),""),"")</f>
        <v>0</v>
      </c>
      <c r="M649" s="245">
        <f>IF(ISNA(VLOOKUP($A649,DSSV!$A$7:$R$65536,IN_DTK!M$5,0))=FALSE,IF(M$8&lt;&gt;0,VLOOKUP($A649,DSSV!$A$7:$R$65536,IN_DTK!M$5,0),""),"")</f>
        <v>0</v>
      </c>
      <c r="N649" s="245">
        <f>IF(ISNA(VLOOKUP($A649,DSSV!$A$7:$R$65536,IN_DTK!N$5,0))=FALSE,IF(N$8&lt;&gt;0,VLOOKUP($A649,DSSV!$A$7:$R$65536,IN_DTK!N$5,0),""),"")</f>
        <v>0</v>
      </c>
      <c r="O649" s="245">
        <f>IF(ISNA(VLOOKUP($A649,DSSV!$A$7:$R$65536,IN_DTK!O$5,0))=FALSE,IF(O$8&lt;&gt;0,VLOOKUP($A649,DSSV!$A$7:$R$65536,IN_DTK!O$5,0),""),"")</f>
        <v>0</v>
      </c>
      <c r="P649" s="245">
        <f>IF(ISNA(VLOOKUP($A649,DSSV!$A$7:$R$65536,IN_DTK!P$5,0))=FALSE,IF(P$8&lt;&gt;0,VLOOKUP($A649,DSSV!$A$7:$R$65536,IN_DTK!P$5,0),""),"")</f>
        <v>0</v>
      </c>
      <c r="Q649" s="246">
        <f>IF(ISNA(VLOOKUP($A649,DSSV!$A$7:$R$65536,IN_DTK!Q$5,0))=FALSE,VLOOKUP($A649,DSSV!$A$7:$R$65536,IN_DTK!Q$5,0),"")</f>
        <v>0</v>
      </c>
      <c r="R649" s="237" t="str">
        <f>IF(ISNA(VLOOKUP($A649,DSSV!$A$7:$R$65536,IN_DTK!R$5,0))=FALSE,VLOOKUP($A649,DSSV!$A$7:$R$65536,IN_DTK!R$5,0),"")</f>
        <v>Không</v>
      </c>
      <c r="S649" s="247" t="str">
        <f>IF(ISNA(VLOOKUP($A649,DSSV!$A$7:$R$65536,IN_DTK!S$5,0))=FALSE,VLOOKUP($A649,DSSV!$A$7:$R$65536,IN_DTK!S$5,0),"")</f>
        <v/>
      </c>
    </row>
    <row r="650" spans="1:19" s="213" customFormat="1" ht="20.25" customHeight="1">
      <c r="A650" s="211">
        <v>642</v>
      </c>
      <c r="B650" s="240">
        <f>--SUBTOTAL(2,C$6:C650)</f>
        <v>642</v>
      </c>
      <c r="C650" s="214">
        <f>IF(ISNA(VLOOKUP($A650,DSSV!$A$7:$R$65536,IN_DTK!C$5,0))=FALSE,VLOOKUP($A650,DSSV!$A$7:$R$65536,IN_DTK!C$5,0),"")</f>
        <v>0</v>
      </c>
      <c r="D650" s="243" t="str">
        <f>IF(ISNA(VLOOKUP($A650,DSSV!$A$7:$R$65536,IN_DTK!D$5,0))=FALSE,VLOOKUP($A650,DSSV!$A$7:$R$65536,IN_DTK!D$5,0),"")</f>
        <v/>
      </c>
      <c r="E650" s="244" t="str">
        <f>IF(ISNA(VLOOKUP($A650,DSSV!$A$7:$R$65536,IN_DTK!E$5,0))=FALSE,VLOOKUP($A650,DSSV!$A$7:$R$65536,IN_DTK!E$5,0),"")</f>
        <v/>
      </c>
      <c r="F650" s="249" t="str">
        <f>IF(ISNA(VLOOKUP($A650,DSSV!$A$7:$R$65536,IN_DTK!F$5,0))=FALSE,VLOOKUP($A650,DSSV!$A$7:$R$65536,IN_DTK!F$5,0),"")</f>
        <v/>
      </c>
      <c r="G650" s="249" t="str">
        <f>IF(ISNA(VLOOKUP($A650,DSSV!$A$7:$R$65536,IN_DTK!G$5,0))=FALSE,VLOOKUP($A650,DSSV!$A$7:$R$65536,IN_DTK!G$5,0),"")</f>
        <v/>
      </c>
      <c r="H650" s="245">
        <f>IF(ISNA(VLOOKUP($A650,DSSV!$A$7:$R$65536,IN_DTK!H$5,0))=FALSE,IF(H$8&lt;&gt;0,VLOOKUP($A650,DSSV!$A$7:$R$65536,IN_DTK!H$5,0),""),"")</f>
        <v>0</v>
      </c>
      <c r="I650" s="245">
        <f>IF(ISNA(VLOOKUP($A650,DSSV!$A$7:$R$65536,IN_DTK!I$5,0))=FALSE,IF(I$8&lt;&gt;0,VLOOKUP($A650,DSSV!$A$7:$R$65536,IN_DTK!I$5,0),""),"")</f>
        <v>0</v>
      </c>
      <c r="J650" s="245">
        <f>IF(ISNA(VLOOKUP($A650,DSSV!$A$7:$R$65536,IN_DTK!J$5,0))=FALSE,IF(J$8&lt;&gt;0,VLOOKUP($A650,DSSV!$A$7:$R$65536,IN_DTK!J$5,0),""),"")</f>
        <v>0</v>
      </c>
      <c r="K650" s="245">
        <f>IF(ISNA(VLOOKUP($A650,DSSV!$A$7:$R$65536,IN_DTK!K$5,0))=FALSE,IF(K$8&lt;&gt;0,VLOOKUP($A650,DSSV!$A$7:$R$65536,IN_DTK!K$5,0),""),"")</f>
        <v>0</v>
      </c>
      <c r="L650" s="245">
        <f>IF(ISNA(VLOOKUP($A650,DSSV!$A$7:$R$65536,IN_DTK!L$5,0))=FALSE,IF(L$8&lt;&gt;0,VLOOKUP($A650,DSSV!$A$7:$R$65536,IN_DTK!L$5,0),""),"")</f>
        <v>0</v>
      </c>
      <c r="M650" s="245">
        <f>IF(ISNA(VLOOKUP($A650,DSSV!$A$7:$R$65536,IN_DTK!M$5,0))=FALSE,IF(M$8&lt;&gt;0,VLOOKUP($A650,DSSV!$A$7:$R$65536,IN_DTK!M$5,0),""),"")</f>
        <v>0</v>
      </c>
      <c r="N650" s="245">
        <f>IF(ISNA(VLOOKUP($A650,DSSV!$A$7:$R$65536,IN_DTK!N$5,0))=FALSE,IF(N$8&lt;&gt;0,VLOOKUP($A650,DSSV!$A$7:$R$65536,IN_DTK!N$5,0),""),"")</f>
        <v>0</v>
      </c>
      <c r="O650" s="245">
        <f>IF(ISNA(VLOOKUP($A650,DSSV!$A$7:$R$65536,IN_DTK!O$5,0))=FALSE,IF(O$8&lt;&gt;0,VLOOKUP($A650,DSSV!$A$7:$R$65536,IN_DTK!O$5,0),""),"")</f>
        <v>0</v>
      </c>
      <c r="P650" s="245">
        <f>IF(ISNA(VLOOKUP($A650,DSSV!$A$7:$R$65536,IN_DTK!P$5,0))=FALSE,IF(P$8&lt;&gt;0,VLOOKUP($A650,DSSV!$A$7:$R$65536,IN_DTK!P$5,0),""),"")</f>
        <v>0</v>
      </c>
      <c r="Q650" s="246">
        <f>IF(ISNA(VLOOKUP($A650,DSSV!$A$7:$R$65536,IN_DTK!Q$5,0))=FALSE,VLOOKUP($A650,DSSV!$A$7:$R$65536,IN_DTK!Q$5,0),"")</f>
        <v>0</v>
      </c>
      <c r="R650" s="237" t="str">
        <f>IF(ISNA(VLOOKUP($A650,DSSV!$A$7:$R$65536,IN_DTK!R$5,0))=FALSE,VLOOKUP($A650,DSSV!$A$7:$R$65536,IN_DTK!R$5,0),"")</f>
        <v>Không</v>
      </c>
      <c r="S650" s="247" t="str">
        <f>IF(ISNA(VLOOKUP($A650,DSSV!$A$7:$R$65536,IN_DTK!S$5,0))=FALSE,VLOOKUP($A650,DSSV!$A$7:$R$65536,IN_DTK!S$5,0),"")</f>
        <v/>
      </c>
    </row>
    <row r="651" spans="1:19" s="213" customFormat="1" ht="20.25" customHeight="1">
      <c r="A651" s="211">
        <v>643</v>
      </c>
      <c r="B651" s="240">
        <f>--SUBTOTAL(2,C$6:C651)</f>
        <v>643</v>
      </c>
      <c r="C651" s="214">
        <f>IF(ISNA(VLOOKUP($A651,DSSV!$A$7:$R$65536,IN_DTK!C$5,0))=FALSE,VLOOKUP($A651,DSSV!$A$7:$R$65536,IN_DTK!C$5,0),"")</f>
        <v>0</v>
      </c>
      <c r="D651" s="243" t="str">
        <f>IF(ISNA(VLOOKUP($A651,DSSV!$A$7:$R$65536,IN_DTK!D$5,0))=FALSE,VLOOKUP($A651,DSSV!$A$7:$R$65536,IN_DTK!D$5,0),"")</f>
        <v/>
      </c>
      <c r="E651" s="244" t="str">
        <f>IF(ISNA(VLOOKUP($A651,DSSV!$A$7:$R$65536,IN_DTK!E$5,0))=FALSE,VLOOKUP($A651,DSSV!$A$7:$R$65536,IN_DTK!E$5,0),"")</f>
        <v/>
      </c>
      <c r="F651" s="249" t="str">
        <f>IF(ISNA(VLOOKUP($A651,DSSV!$A$7:$R$65536,IN_DTK!F$5,0))=FALSE,VLOOKUP($A651,DSSV!$A$7:$R$65536,IN_DTK!F$5,0),"")</f>
        <v/>
      </c>
      <c r="G651" s="249" t="str">
        <f>IF(ISNA(VLOOKUP($A651,DSSV!$A$7:$R$65536,IN_DTK!G$5,0))=FALSE,VLOOKUP($A651,DSSV!$A$7:$R$65536,IN_DTK!G$5,0),"")</f>
        <v/>
      </c>
      <c r="H651" s="245">
        <f>IF(ISNA(VLOOKUP($A651,DSSV!$A$7:$R$65536,IN_DTK!H$5,0))=FALSE,IF(H$8&lt;&gt;0,VLOOKUP($A651,DSSV!$A$7:$R$65536,IN_DTK!H$5,0),""),"")</f>
        <v>0</v>
      </c>
      <c r="I651" s="245">
        <f>IF(ISNA(VLOOKUP($A651,DSSV!$A$7:$R$65536,IN_DTK!I$5,0))=FALSE,IF(I$8&lt;&gt;0,VLOOKUP($A651,DSSV!$A$7:$R$65536,IN_DTK!I$5,0),""),"")</f>
        <v>0</v>
      </c>
      <c r="J651" s="245">
        <f>IF(ISNA(VLOOKUP($A651,DSSV!$A$7:$R$65536,IN_DTK!J$5,0))=FALSE,IF(J$8&lt;&gt;0,VLOOKUP($A651,DSSV!$A$7:$R$65536,IN_DTK!J$5,0),""),"")</f>
        <v>0</v>
      </c>
      <c r="K651" s="245">
        <f>IF(ISNA(VLOOKUP($A651,DSSV!$A$7:$R$65536,IN_DTK!K$5,0))=FALSE,IF(K$8&lt;&gt;0,VLOOKUP($A651,DSSV!$A$7:$R$65536,IN_DTK!K$5,0),""),"")</f>
        <v>0</v>
      </c>
      <c r="L651" s="245">
        <f>IF(ISNA(VLOOKUP($A651,DSSV!$A$7:$R$65536,IN_DTK!L$5,0))=FALSE,IF(L$8&lt;&gt;0,VLOOKUP($A651,DSSV!$A$7:$R$65536,IN_DTK!L$5,0),""),"")</f>
        <v>0</v>
      </c>
      <c r="M651" s="245">
        <f>IF(ISNA(VLOOKUP($A651,DSSV!$A$7:$R$65536,IN_DTK!M$5,0))=FALSE,IF(M$8&lt;&gt;0,VLOOKUP($A651,DSSV!$A$7:$R$65536,IN_DTK!M$5,0),""),"")</f>
        <v>0</v>
      </c>
      <c r="N651" s="245">
        <f>IF(ISNA(VLOOKUP($A651,DSSV!$A$7:$R$65536,IN_DTK!N$5,0))=FALSE,IF(N$8&lt;&gt;0,VLOOKUP($A651,DSSV!$A$7:$R$65536,IN_DTK!N$5,0),""),"")</f>
        <v>0</v>
      </c>
      <c r="O651" s="245">
        <f>IF(ISNA(VLOOKUP($A651,DSSV!$A$7:$R$65536,IN_DTK!O$5,0))=FALSE,IF(O$8&lt;&gt;0,VLOOKUP($A651,DSSV!$A$7:$R$65536,IN_DTK!O$5,0),""),"")</f>
        <v>0</v>
      </c>
      <c r="P651" s="245">
        <f>IF(ISNA(VLOOKUP($A651,DSSV!$A$7:$R$65536,IN_DTK!P$5,0))=FALSE,IF(P$8&lt;&gt;0,VLOOKUP($A651,DSSV!$A$7:$R$65536,IN_DTK!P$5,0),""),"")</f>
        <v>0</v>
      </c>
      <c r="Q651" s="246">
        <f>IF(ISNA(VLOOKUP($A651,DSSV!$A$7:$R$65536,IN_DTK!Q$5,0))=FALSE,VLOOKUP($A651,DSSV!$A$7:$R$65536,IN_DTK!Q$5,0),"")</f>
        <v>0</v>
      </c>
      <c r="R651" s="237" t="str">
        <f>IF(ISNA(VLOOKUP($A651,DSSV!$A$7:$R$65536,IN_DTK!R$5,0))=FALSE,VLOOKUP($A651,DSSV!$A$7:$R$65536,IN_DTK!R$5,0),"")</f>
        <v>Không</v>
      </c>
      <c r="S651" s="247" t="str">
        <f>IF(ISNA(VLOOKUP($A651,DSSV!$A$7:$R$65536,IN_DTK!S$5,0))=FALSE,VLOOKUP($A651,DSSV!$A$7:$R$65536,IN_DTK!S$5,0),"")</f>
        <v/>
      </c>
    </row>
    <row r="652" spans="1:19" s="213" customFormat="1" ht="20.25" customHeight="1">
      <c r="A652" s="211">
        <v>644</v>
      </c>
      <c r="B652" s="240">
        <f>--SUBTOTAL(2,C$6:C652)</f>
        <v>644</v>
      </c>
      <c r="C652" s="214">
        <f>IF(ISNA(VLOOKUP($A652,DSSV!$A$7:$R$65536,IN_DTK!C$5,0))=FALSE,VLOOKUP($A652,DSSV!$A$7:$R$65536,IN_DTK!C$5,0),"")</f>
        <v>0</v>
      </c>
      <c r="D652" s="243" t="str">
        <f>IF(ISNA(VLOOKUP($A652,DSSV!$A$7:$R$65536,IN_DTK!D$5,0))=FALSE,VLOOKUP($A652,DSSV!$A$7:$R$65536,IN_DTK!D$5,0),"")</f>
        <v/>
      </c>
      <c r="E652" s="244" t="str">
        <f>IF(ISNA(VLOOKUP($A652,DSSV!$A$7:$R$65536,IN_DTK!E$5,0))=FALSE,VLOOKUP($A652,DSSV!$A$7:$R$65536,IN_DTK!E$5,0),"")</f>
        <v/>
      </c>
      <c r="F652" s="249" t="str">
        <f>IF(ISNA(VLOOKUP($A652,DSSV!$A$7:$R$65536,IN_DTK!F$5,0))=FALSE,VLOOKUP($A652,DSSV!$A$7:$R$65536,IN_DTK!F$5,0),"")</f>
        <v/>
      </c>
      <c r="G652" s="249" t="str">
        <f>IF(ISNA(VLOOKUP($A652,DSSV!$A$7:$R$65536,IN_DTK!G$5,0))=FALSE,VLOOKUP($A652,DSSV!$A$7:$R$65536,IN_DTK!G$5,0),"")</f>
        <v/>
      </c>
      <c r="H652" s="245">
        <f>IF(ISNA(VLOOKUP($A652,DSSV!$A$7:$R$65536,IN_DTK!H$5,0))=FALSE,IF(H$8&lt;&gt;0,VLOOKUP($A652,DSSV!$A$7:$R$65536,IN_DTK!H$5,0),""),"")</f>
        <v>0</v>
      </c>
      <c r="I652" s="245">
        <f>IF(ISNA(VLOOKUP($A652,DSSV!$A$7:$R$65536,IN_DTK!I$5,0))=FALSE,IF(I$8&lt;&gt;0,VLOOKUP($A652,DSSV!$A$7:$R$65536,IN_DTK!I$5,0),""),"")</f>
        <v>0</v>
      </c>
      <c r="J652" s="245">
        <f>IF(ISNA(VLOOKUP($A652,DSSV!$A$7:$R$65536,IN_DTK!J$5,0))=FALSE,IF(J$8&lt;&gt;0,VLOOKUP($A652,DSSV!$A$7:$R$65536,IN_DTK!J$5,0),""),"")</f>
        <v>0</v>
      </c>
      <c r="K652" s="245">
        <f>IF(ISNA(VLOOKUP($A652,DSSV!$A$7:$R$65536,IN_DTK!K$5,0))=FALSE,IF(K$8&lt;&gt;0,VLOOKUP($A652,DSSV!$A$7:$R$65536,IN_DTK!K$5,0),""),"")</f>
        <v>0</v>
      </c>
      <c r="L652" s="245">
        <f>IF(ISNA(VLOOKUP($A652,DSSV!$A$7:$R$65536,IN_DTK!L$5,0))=FALSE,IF(L$8&lt;&gt;0,VLOOKUP($A652,DSSV!$A$7:$R$65536,IN_DTK!L$5,0),""),"")</f>
        <v>0</v>
      </c>
      <c r="M652" s="245">
        <f>IF(ISNA(VLOOKUP($A652,DSSV!$A$7:$R$65536,IN_DTK!M$5,0))=FALSE,IF(M$8&lt;&gt;0,VLOOKUP($A652,DSSV!$A$7:$R$65536,IN_DTK!M$5,0),""),"")</f>
        <v>0</v>
      </c>
      <c r="N652" s="245">
        <f>IF(ISNA(VLOOKUP($A652,DSSV!$A$7:$R$65536,IN_DTK!N$5,0))=FALSE,IF(N$8&lt;&gt;0,VLOOKUP($A652,DSSV!$A$7:$R$65536,IN_DTK!N$5,0),""),"")</f>
        <v>0</v>
      </c>
      <c r="O652" s="245">
        <f>IF(ISNA(VLOOKUP($A652,DSSV!$A$7:$R$65536,IN_DTK!O$5,0))=FALSE,IF(O$8&lt;&gt;0,VLOOKUP($A652,DSSV!$A$7:$R$65536,IN_DTK!O$5,0),""),"")</f>
        <v>0</v>
      </c>
      <c r="P652" s="245">
        <f>IF(ISNA(VLOOKUP($A652,DSSV!$A$7:$R$65536,IN_DTK!P$5,0))=FALSE,IF(P$8&lt;&gt;0,VLOOKUP($A652,DSSV!$A$7:$R$65536,IN_DTK!P$5,0),""),"")</f>
        <v>0</v>
      </c>
      <c r="Q652" s="246">
        <f>IF(ISNA(VLOOKUP($A652,DSSV!$A$7:$R$65536,IN_DTK!Q$5,0))=FALSE,VLOOKUP($A652,DSSV!$A$7:$R$65536,IN_DTK!Q$5,0),"")</f>
        <v>0</v>
      </c>
      <c r="R652" s="237" t="str">
        <f>IF(ISNA(VLOOKUP($A652,DSSV!$A$7:$R$65536,IN_DTK!R$5,0))=FALSE,VLOOKUP($A652,DSSV!$A$7:$R$65536,IN_DTK!R$5,0),"")</f>
        <v>Không</v>
      </c>
      <c r="S652" s="247" t="str">
        <f>IF(ISNA(VLOOKUP($A652,DSSV!$A$7:$R$65536,IN_DTK!S$5,0))=FALSE,VLOOKUP($A652,DSSV!$A$7:$R$65536,IN_DTK!S$5,0),"")</f>
        <v/>
      </c>
    </row>
    <row r="653" spans="1:19" s="213" customFormat="1" ht="20.25" customHeight="1">
      <c r="A653" s="211">
        <v>645</v>
      </c>
      <c r="B653" s="240">
        <f>--SUBTOTAL(2,C$6:C653)</f>
        <v>645</v>
      </c>
      <c r="C653" s="214">
        <f>IF(ISNA(VLOOKUP($A653,DSSV!$A$7:$R$65536,IN_DTK!C$5,0))=FALSE,VLOOKUP($A653,DSSV!$A$7:$R$65536,IN_DTK!C$5,0),"")</f>
        <v>0</v>
      </c>
      <c r="D653" s="243" t="str">
        <f>IF(ISNA(VLOOKUP($A653,DSSV!$A$7:$R$65536,IN_DTK!D$5,0))=FALSE,VLOOKUP($A653,DSSV!$A$7:$R$65536,IN_DTK!D$5,0),"")</f>
        <v/>
      </c>
      <c r="E653" s="244" t="str">
        <f>IF(ISNA(VLOOKUP($A653,DSSV!$A$7:$R$65536,IN_DTK!E$5,0))=FALSE,VLOOKUP($A653,DSSV!$A$7:$R$65536,IN_DTK!E$5,0),"")</f>
        <v/>
      </c>
      <c r="F653" s="249" t="str">
        <f>IF(ISNA(VLOOKUP($A653,DSSV!$A$7:$R$65536,IN_DTK!F$5,0))=FALSE,VLOOKUP($A653,DSSV!$A$7:$R$65536,IN_DTK!F$5,0),"")</f>
        <v/>
      </c>
      <c r="G653" s="249" t="str">
        <f>IF(ISNA(VLOOKUP($A653,DSSV!$A$7:$R$65536,IN_DTK!G$5,0))=FALSE,VLOOKUP($A653,DSSV!$A$7:$R$65536,IN_DTK!G$5,0),"")</f>
        <v/>
      </c>
      <c r="H653" s="245">
        <f>IF(ISNA(VLOOKUP($A653,DSSV!$A$7:$R$65536,IN_DTK!H$5,0))=FALSE,IF(H$8&lt;&gt;0,VLOOKUP($A653,DSSV!$A$7:$R$65536,IN_DTK!H$5,0),""),"")</f>
        <v>0</v>
      </c>
      <c r="I653" s="245">
        <f>IF(ISNA(VLOOKUP($A653,DSSV!$A$7:$R$65536,IN_DTK!I$5,0))=FALSE,IF(I$8&lt;&gt;0,VLOOKUP($A653,DSSV!$A$7:$R$65536,IN_DTK!I$5,0),""),"")</f>
        <v>0</v>
      </c>
      <c r="J653" s="245">
        <f>IF(ISNA(VLOOKUP($A653,DSSV!$A$7:$R$65536,IN_DTK!J$5,0))=FALSE,IF(J$8&lt;&gt;0,VLOOKUP($A653,DSSV!$A$7:$R$65536,IN_DTK!J$5,0),""),"")</f>
        <v>0</v>
      </c>
      <c r="K653" s="245">
        <f>IF(ISNA(VLOOKUP($A653,DSSV!$A$7:$R$65536,IN_DTK!K$5,0))=FALSE,IF(K$8&lt;&gt;0,VLOOKUP($A653,DSSV!$A$7:$R$65536,IN_DTK!K$5,0),""),"")</f>
        <v>0</v>
      </c>
      <c r="L653" s="245">
        <f>IF(ISNA(VLOOKUP($A653,DSSV!$A$7:$R$65536,IN_DTK!L$5,0))=FALSE,IF(L$8&lt;&gt;0,VLOOKUP($A653,DSSV!$A$7:$R$65536,IN_DTK!L$5,0),""),"")</f>
        <v>0</v>
      </c>
      <c r="M653" s="245">
        <f>IF(ISNA(VLOOKUP($A653,DSSV!$A$7:$R$65536,IN_DTK!M$5,0))=FALSE,IF(M$8&lt;&gt;0,VLOOKUP($A653,DSSV!$A$7:$R$65536,IN_DTK!M$5,0),""),"")</f>
        <v>0</v>
      </c>
      <c r="N653" s="245">
        <f>IF(ISNA(VLOOKUP($A653,DSSV!$A$7:$R$65536,IN_DTK!N$5,0))=FALSE,IF(N$8&lt;&gt;0,VLOOKUP($A653,DSSV!$A$7:$R$65536,IN_DTK!N$5,0),""),"")</f>
        <v>0</v>
      </c>
      <c r="O653" s="245">
        <f>IF(ISNA(VLOOKUP($A653,DSSV!$A$7:$R$65536,IN_DTK!O$5,0))=FALSE,IF(O$8&lt;&gt;0,VLOOKUP($A653,DSSV!$A$7:$R$65536,IN_DTK!O$5,0),""),"")</f>
        <v>0</v>
      </c>
      <c r="P653" s="245">
        <f>IF(ISNA(VLOOKUP($A653,DSSV!$A$7:$R$65536,IN_DTK!P$5,0))=FALSE,IF(P$8&lt;&gt;0,VLOOKUP($A653,DSSV!$A$7:$R$65536,IN_DTK!P$5,0),""),"")</f>
        <v>0</v>
      </c>
      <c r="Q653" s="246">
        <f>IF(ISNA(VLOOKUP($A653,DSSV!$A$7:$R$65536,IN_DTK!Q$5,0))=FALSE,VLOOKUP($A653,DSSV!$A$7:$R$65536,IN_DTK!Q$5,0),"")</f>
        <v>0</v>
      </c>
      <c r="R653" s="237" t="str">
        <f>IF(ISNA(VLOOKUP($A653,DSSV!$A$7:$R$65536,IN_DTK!R$5,0))=FALSE,VLOOKUP($A653,DSSV!$A$7:$R$65536,IN_DTK!R$5,0),"")</f>
        <v>Không</v>
      </c>
      <c r="S653" s="247" t="str">
        <f>IF(ISNA(VLOOKUP($A653,DSSV!$A$7:$R$65536,IN_DTK!S$5,0))=FALSE,VLOOKUP($A653,DSSV!$A$7:$R$65536,IN_DTK!S$5,0),"")</f>
        <v/>
      </c>
    </row>
    <row r="654" spans="1:19" s="213" customFormat="1" ht="20.25" customHeight="1">
      <c r="A654" s="211">
        <v>646</v>
      </c>
      <c r="B654" s="240">
        <f>--SUBTOTAL(2,C$6:C654)</f>
        <v>646</v>
      </c>
      <c r="C654" s="214">
        <f>IF(ISNA(VLOOKUP($A654,DSSV!$A$7:$R$65536,IN_DTK!C$5,0))=FALSE,VLOOKUP($A654,DSSV!$A$7:$R$65536,IN_DTK!C$5,0),"")</f>
        <v>0</v>
      </c>
      <c r="D654" s="243" t="str">
        <f>IF(ISNA(VLOOKUP($A654,DSSV!$A$7:$R$65536,IN_DTK!D$5,0))=FALSE,VLOOKUP($A654,DSSV!$A$7:$R$65536,IN_DTK!D$5,0),"")</f>
        <v/>
      </c>
      <c r="E654" s="244" t="str">
        <f>IF(ISNA(VLOOKUP($A654,DSSV!$A$7:$R$65536,IN_DTK!E$5,0))=FALSE,VLOOKUP($A654,DSSV!$A$7:$R$65536,IN_DTK!E$5,0),"")</f>
        <v/>
      </c>
      <c r="F654" s="249" t="str">
        <f>IF(ISNA(VLOOKUP($A654,DSSV!$A$7:$R$65536,IN_DTK!F$5,0))=FALSE,VLOOKUP($A654,DSSV!$A$7:$R$65536,IN_DTK!F$5,0),"")</f>
        <v/>
      </c>
      <c r="G654" s="249" t="str">
        <f>IF(ISNA(VLOOKUP($A654,DSSV!$A$7:$R$65536,IN_DTK!G$5,0))=FALSE,VLOOKUP($A654,DSSV!$A$7:$R$65536,IN_DTK!G$5,0),"")</f>
        <v/>
      </c>
      <c r="H654" s="245">
        <f>IF(ISNA(VLOOKUP($A654,DSSV!$A$7:$R$65536,IN_DTK!H$5,0))=FALSE,IF(H$8&lt;&gt;0,VLOOKUP($A654,DSSV!$A$7:$R$65536,IN_DTK!H$5,0),""),"")</f>
        <v>0</v>
      </c>
      <c r="I654" s="245">
        <f>IF(ISNA(VLOOKUP($A654,DSSV!$A$7:$R$65536,IN_DTK!I$5,0))=FALSE,IF(I$8&lt;&gt;0,VLOOKUP($A654,DSSV!$A$7:$R$65536,IN_DTK!I$5,0),""),"")</f>
        <v>0</v>
      </c>
      <c r="J654" s="245">
        <f>IF(ISNA(VLOOKUP($A654,DSSV!$A$7:$R$65536,IN_DTK!J$5,0))=FALSE,IF(J$8&lt;&gt;0,VLOOKUP($A654,DSSV!$A$7:$R$65536,IN_DTK!J$5,0),""),"")</f>
        <v>0</v>
      </c>
      <c r="K654" s="245">
        <f>IF(ISNA(VLOOKUP($A654,DSSV!$A$7:$R$65536,IN_DTK!K$5,0))=FALSE,IF(K$8&lt;&gt;0,VLOOKUP($A654,DSSV!$A$7:$R$65536,IN_DTK!K$5,0),""),"")</f>
        <v>0</v>
      </c>
      <c r="L654" s="245">
        <f>IF(ISNA(VLOOKUP($A654,DSSV!$A$7:$R$65536,IN_DTK!L$5,0))=FALSE,IF(L$8&lt;&gt;0,VLOOKUP($A654,DSSV!$A$7:$R$65536,IN_DTK!L$5,0),""),"")</f>
        <v>0</v>
      </c>
      <c r="M654" s="245">
        <f>IF(ISNA(VLOOKUP($A654,DSSV!$A$7:$R$65536,IN_DTK!M$5,0))=FALSE,IF(M$8&lt;&gt;0,VLOOKUP($A654,DSSV!$A$7:$R$65536,IN_DTK!M$5,0),""),"")</f>
        <v>0</v>
      </c>
      <c r="N654" s="245">
        <f>IF(ISNA(VLOOKUP($A654,DSSV!$A$7:$R$65536,IN_DTK!N$5,0))=FALSE,IF(N$8&lt;&gt;0,VLOOKUP($A654,DSSV!$A$7:$R$65536,IN_DTK!N$5,0),""),"")</f>
        <v>0</v>
      </c>
      <c r="O654" s="245">
        <f>IF(ISNA(VLOOKUP($A654,DSSV!$A$7:$R$65536,IN_DTK!O$5,0))=FALSE,IF(O$8&lt;&gt;0,VLOOKUP($A654,DSSV!$A$7:$R$65536,IN_DTK!O$5,0),""),"")</f>
        <v>0</v>
      </c>
      <c r="P654" s="245">
        <f>IF(ISNA(VLOOKUP($A654,DSSV!$A$7:$R$65536,IN_DTK!P$5,0))=FALSE,IF(P$8&lt;&gt;0,VLOOKUP($A654,DSSV!$A$7:$R$65536,IN_DTK!P$5,0),""),"")</f>
        <v>0</v>
      </c>
      <c r="Q654" s="246">
        <f>IF(ISNA(VLOOKUP($A654,DSSV!$A$7:$R$65536,IN_DTK!Q$5,0))=FALSE,VLOOKUP($A654,DSSV!$A$7:$R$65536,IN_DTK!Q$5,0),"")</f>
        <v>0</v>
      </c>
      <c r="R654" s="237" t="str">
        <f>IF(ISNA(VLOOKUP($A654,DSSV!$A$7:$R$65536,IN_DTK!R$5,0))=FALSE,VLOOKUP($A654,DSSV!$A$7:$R$65536,IN_DTK!R$5,0),"")</f>
        <v>Không</v>
      </c>
      <c r="S654" s="247" t="str">
        <f>IF(ISNA(VLOOKUP($A654,DSSV!$A$7:$R$65536,IN_DTK!S$5,0))=FALSE,VLOOKUP($A654,DSSV!$A$7:$R$65536,IN_DTK!S$5,0),"")</f>
        <v/>
      </c>
    </row>
    <row r="655" spans="1:19" s="213" customFormat="1" ht="20.25" customHeight="1">
      <c r="A655" s="211">
        <v>647</v>
      </c>
      <c r="B655" s="240">
        <f>--SUBTOTAL(2,C$6:C655)</f>
        <v>647</v>
      </c>
      <c r="C655" s="214">
        <f>IF(ISNA(VLOOKUP($A655,DSSV!$A$7:$R$65536,IN_DTK!C$5,0))=FALSE,VLOOKUP($A655,DSSV!$A$7:$R$65536,IN_DTK!C$5,0),"")</f>
        <v>0</v>
      </c>
      <c r="D655" s="243" t="str">
        <f>IF(ISNA(VLOOKUP($A655,DSSV!$A$7:$R$65536,IN_DTK!D$5,0))=FALSE,VLOOKUP($A655,DSSV!$A$7:$R$65536,IN_DTK!D$5,0),"")</f>
        <v/>
      </c>
      <c r="E655" s="244" t="str">
        <f>IF(ISNA(VLOOKUP($A655,DSSV!$A$7:$R$65536,IN_DTK!E$5,0))=FALSE,VLOOKUP($A655,DSSV!$A$7:$R$65536,IN_DTK!E$5,0),"")</f>
        <v/>
      </c>
      <c r="F655" s="249" t="str">
        <f>IF(ISNA(VLOOKUP($A655,DSSV!$A$7:$R$65536,IN_DTK!F$5,0))=FALSE,VLOOKUP($A655,DSSV!$A$7:$R$65536,IN_DTK!F$5,0),"")</f>
        <v/>
      </c>
      <c r="G655" s="249" t="str">
        <f>IF(ISNA(VLOOKUP($A655,DSSV!$A$7:$R$65536,IN_DTK!G$5,0))=FALSE,VLOOKUP($A655,DSSV!$A$7:$R$65536,IN_DTK!G$5,0),"")</f>
        <v/>
      </c>
      <c r="H655" s="245">
        <f>IF(ISNA(VLOOKUP($A655,DSSV!$A$7:$R$65536,IN_DTK!H$5,0))=FALSE,IF(H$8&lt;&gt;0,VLOOKUP($A655,DSSV!$A$7:$R$65536,IN_DTK!H$5,0),""),"")</f>
        <v>0</v>
      </c>
      <c r="I655" s="245">
        <f>IF(ISNA(VLOOKUP($A655,DSSV!$A$7:$R$65536,IN_DTK!I$5,0))=FALSE,IF(I$8&lt;&gt;0,VLOOKUP($A655,DSSV!$A$7:$R$65536,IN_DTK!I$5,0),""),"")</f>
        <v>0</v>
      </c>
      <c r="J655" s="245">
        <f>IF(ISNA(VLOOKUP($A655,DSSV!$A$7:$R$65536,IN_DTK!J$5,0))=FALSE,IF(J$8&lt;&gt;0,VLOOKUP($A655,DSSV!$A$7:$R$65536,IN_DTK!J$5,0),""),"")</f>
        <v>0</v>
      </c>
      <c r="K655" s="245">
        <f>IF(ISNA(VLOOKUP($A655,DSSV!$A$7:$R$65536,IN_DTK!K$5,0))=FALSE,IF(K$8&lt;&gt;0,VLOOKUP($A655,DSSV!$A$7:$R$65536,IN_DTK!K$5,0),""),"")</f>
        <v>0</v>
      </c>
      <c r="L655" s="245">
        <f>IF(ISNA(VLOOKUP($A655,DSSV!$A$7:$R$65536,IN_DTK!L$5,0))=FALSE,IF(L$8&lt;&gt;0,VLOOKUP($A655,DSSV!$A$7:$R$65536,IN_DTK!L$5,0),""),"")</f>
        <v>0</v>
      </c>
      <c r="M655" s="245">
        <f>IF(ISNA(VLOOKUP($A655,DSSV!$A$7:$R$65536,IN_DTK!M$5,0))=FALSE,IF(M$8&lt;&gt;0,VLOOKUP($A655,DSSV!$A$7:$R$65536,IN_DTK!M$5,0),""),"")</f>
        <v>0</v>
      </c>
      <c r="N655" s="245">
        <f>IF(ISNA(VLOOKUP($A655,DSSV!$A$7:$R$65536,IN_DTK!N$5,0))=FALSE,IF(N$8&lt;&gt;0,VLOOKUP($A655,DSSV!$A$7:$R$65536,IN_DTK!N$5,0),""),"")</f>
        <v>0</v>
      </c>
      <c r="O655" s="245">
        <f>IF(ISNA(VLOOKUP($A655,DSSV!$A$7:$R$65536,IN_DTK!O$5,0))=FALSE,IF(O$8&lt;&gt;0,VLOOKUP($A655,DSSV!$A$7:$R$65536,IN_DTK!O$5,0),""),"")</f>
        <v>0</v>
      </c>
      <c r="P655" s="245">
        <f>IF(ISNA(VLOOKUP($A655,DSSV!$A$7:$R$65536,IN_DTK!P$5,0))=FALSE,IF(P$8&lt;&gt;0,VLOOKUP($A655,DSSV!$A$7:$R$65536,IN_DTK!P$5,0),""),"")</f>
        <v>0</v>
      </c>
      <c r="Q655" s="246">
        <f>IF(ISNA(VLOOKUP($A655,DSSV!$A$7:$R$65536,IN_DTK!Q$5,0))=FALSE,VLOOKUP($A655,DSSV!$A$7:$R$65536,IN_DTK!Q$5,0),"")</f>
        <v>0</v>
      </c>
      <c r="R655" s="237" t="str">
        <f>IF(ISNA(VLOOKUP($A655,DSSV!$A$7:$R$65536,IN_DTK!R$5,0))=FALSE,VLOOKUP($A655,DSSV!$A$7:$R$65536,IN_DTK!R$5,0),"")</f>
        <v>Không</v>
      </c>
      <c r="S655" s="247" t="str">
        <f>IF(ISNA(VLOOKUP($A655,DSSV!$A$7:$R$65536,IN_DTK!S$5,0))=FALSE,VLOOKUP($A655,DSSV!$A$7:$R$65536,IN_DTK!S$5,0),"")</f>
        <v/>
      </c>
    </row>
    <row r="656" spans="1:19" s="213" customFormat="1" ht="20.25" customHeight="1">
      <c r="A656" s="211">
        <v>648</v>
      </c>
      <c r="B656" s="240">
        <f>--SUBTOTAL(2,C$6:C656)</f>
        <v>648</v>
      </c>
      <c r="C656" s="214">
        <f>IF(ISNA(VLOOKUP($A656,DSSV!$A$7:$R$65536,IN_DTK!C$5,0))=FALSE,VLOOKUP($A656,DSSV!$A$7:$R$65536,IN_DTK!C$5,0),"")</f>
        <v>0</v>
      </c>
      <c r="D656" s="243" t="str">
        <f>IF(ISNA(VLOOKUP($A656,DSSV!$A$7:$R$65536,IN_DTK!D$5,0))=FALSE,VLOOKUP($A656,DSSV!$A$7:$R$65536,IN_DTK!D$5,0),"")</f>
        <v/>
      </c>
      <c r="E656" s="244" t="str">
        <f>IF(ISNA(VLOOKUP($A656,DSSV!$A$7:$R$65536,IN_DTK!E$5,0))=FALSE,VLOOKUP($A656,DSSV!$A$7:$R$65536,IN_DTK!E$5,0),"")</f>
        <v/>
      </c>
      <c r="F656" s="249" t="str">
        <f>IF(ISNA(VLOOKUP($A656,DSSV!$A$7:$R$65536,IN_DTK!F$5,0))=FALSE,VLOOKUP($A656,DSSV!$A$7:$R$65536,IN_DTK!F$5,0),"")</f>
        <v/>
      </c>
      <c r="G656" s="249" t="str">
        <f>IF(ISNA(VLOOKUP($A656,DSSV!$A$7:$R$65536,IN_DTK!G$5,0))=FALSE,VLOOKUP($A656,DSSV!$A$7:$R$65536,IN_DTK!G$5,0),"")</f>
        <v/>
      </c>
      <c r="H656" s="245">
        <f>IF(ISNA(VLOOKUP($A656,DSSV!$A$7:$R$65536,IN_DTK!H$5,0))=FALSE,IF(H$8&lt;&gt;0,VLOOKUP($A656,DSSV!$A$7:$R$65536,IN_DTK!H$5,0),""),"")</f>
        <v>0</v>
      </c>
      <c r="I656" s="245">
        <f>IF(ISNA(VLOOKUP($A656,DSSV!$A$7:$R$65536,IN_DTK!I$5,0))=FALSE,IF(I$8&lt;&gt;0,VLOOKUP($A656,DSSV!$A$7:$R$65536,IN_DTK!I$5,0),""),"")</f>
        <v>0</v>
      </c>
      <c r="J656" s="245">
        <f>IF(ISNA(VLOOKUP($A656,DSSV!$A$7:$R$65536,IN_DTK!J$5,0))=FALSE,IF(J$8&lt;&gt;0,VLOOKUP($A656,DSSV!$A$7:$R$65536,IN_DTK!J$5,0),""),"")</f>
        <v>0</v>
      </c>
      <c r="K656" s="245">
        <f>IF(ISNA(VLOOKUP($A656,DSSV!$A$7:$R$65536,IN_DTK!K$5,0))=FALSE,IF(K$8&lt;&gt;0,VLOOKUP($A656,DSSV!$A$7:$R$65536,IN_DTK!K$5,0),""),"")</f>
        <v>0</v>
      </c>
      <c r="L656" s="245">
        <f>IF(ISNA(VLOOKUP($A656,DSSV!$A$7:$R$65536,IN_DTK!L$5,0))=FALSE,IF(L$8&lt;&gt;0,VLOOKUP($A656,DSSV!$A$7:$R$65536,IN_DTK!L$5,0),""),"")</f>
        <v>0</v>
      </c>
      <c r="M656" s="245">
        <f>IF(ISNA(VLOOKUP($A656,DSSV!$A$7:$R$65536,IN_DTK!M$5,0))=FALSE,IF(M$8&lt;&gt;0,VLOOKUP($A656,DSSV!$A$7:$R$65536,IN_DTK!M$5,0),""),"")</f>
        <v>0</v>
      </c>
      <c r="N656" s="245">
        <f>IF(ISNA(VLOOKUP($A656,DSSV!$A$7:$R$65536,IN_DTK!N$5,0))=FALSE,IF(N$8&lt;&gt;0,VLOOKUP($A656,DSSV!$A$7:$R$65536,IN_DTK!N$5,0),""),"")</f>
        <v>0</v>
      </c>
      <c r="O656" s="245">
        <f>IF(ISNA(VLOOKUP($A656,DSSV!$A$7:$R$65536,IN_DTK!O$5,0))=FALSE,IF(O$8&lt;&gt;0,VLOOKUP($A656,DSSV!$A$7:$R$65536,IN_DTK!O$5,0),""),"")</f>
        <v>0</v>
      </c>
      <c r="P656" s="245">
        <f>IF(ISNA(VLOOKUP($A656,DSSV!$A$7:$R$65536,IN_DTK!P$5,0))=FALSE,IF(P$8&lt;&gt;0,VLOOKUP($A656,DSSV!$A$7:$R$65536,IN_DTK!P$5,0),""),"")</f>
        <v>0</v>
      </c>
      <c r="Q656" s="246">
        <f>IF(ISNA(VLOOKUP($A656,DSSV!$A$7:$R$65536,IN_DTK!Q$5,0))=FALSE,VLOOKUP($A656,DSSV!$A$7:$R$65536,IN_DTK!Q$5,0),"")</f>
        <v>0</v>
      </c>
      <c r="R656" s="237" t="str">
        <f>IF(ISNA(VLOOKUP($A656,DSSV!$A$7:$R$65536,IN_DTK!R$5,0))=FALSE,VLOOKUP($A656,DSSV!$A$7:$R$65536,IN_DTK!R$5,0),"")</f>
        <v>Không</v>
      </c>
      <c r="S656" s="247" t="str">
        <f>IF(ISNA(VLOOKUP($A656,DSSV!$A$7:$R$65536,IN_DTK!S$5,0))=FALSE,VLOOKUP($A656,DSSV!$A$7:$R$65536,IN_DTK!S$5,0),"")</f>
        <v/>
      </c>
    </row>
    <row r="657" spans="1:19" s="213" customFormat="1" ht="20.25" customHeight="1">
      <c r="A657" s="211">
        <v>649</v>
      </c>
      <c r="B657" s="240">
        <f>--SUBTOTAL(2,C$6:C657)</f>
        <v>649</v>
      </c>
      <c r="C657" s="214">
        <f>IF(ISNA(VLOOKUP($A657,DSSV!$A$7:$R$65536,IN_DTK!C$5,0))=FALSE,VLOOKUP($A657,DSSV!$A$7:$R$65536,IN_DTK!C$5,0),"")</f>
        <v>0</v>
      </c>
      <c r="D657" s="243" t="str">
        <f>IF(ISNA(VLOOKUP($A657,DSSV!$A$7:$R$65536,IN_DTK!D$5,0))=FALSE,VLOOKUP($A657,DSSV!$A$7:$R$65536,IN_DTK!D$5,0),"")</f>
        <v/>
      </c>
      <c r="E657" s="244" t="str">
        <f>IF(ISNA(VLOOKUP($A657,DSSV!$A$7:$R$65536,IN_DTK!E$5,0))=FALSE,VLOOKUP($A657,DSSV!$A$7:$R$65536,IN_DTK!E$5,0),"")</f>
        <v/>
      </c>
      <c r="F657" s="249" t="str">
        <f>IF(ISNA(VLOOKUP($A657,DSSV!$A$7:$R$65536,IN_DTK!F$5,0))=FALSE,VLOOKUP($A657,DSSV!$A$7:$R$65536,IN_DTK!F$5,0),"")</f>
        <v/>
      </c>
      <c r="G657" s="249" t="str">
        <f>IF(ISNA(VLOOKUP($A657,DSSV!$A$7:$R$65536,IN_DTK!G$5,0))=FALSE,VLOOKUP($A657,DSSV!$A$7:$R$65536,IN_DTK!G$5,0),"")</f>
        <v/>
      </c>
      <c r="H657" s="245">
        <f>IF(ISNA(VLOOKUP($A657,DSSV!$A$7:$R$65536,IN_DTK!H$5,0))=FALSE,IF(H$8&lt;&gt;0,VLOOKUP($A657,DSSV!$A$7:$R$65536,IN_DTK!H$5,0),""),"")</f>
        <v>0</v>
      </c>
      <c r="I657" s="245">
        <f>IF(ISNA(VLOOKUP($A657,DSSV!$A$7:$R$65536,IN_DTK!I$5,0))=FALSE,IF(I$8&lt;&gt;0,VLOOKUP($A657,DSSV!$A$7:$R$65536,IN_DTK!I$5,0),""),"")</f>
        <v>0</v>
      </c>
      <c r="J657" s="245">
        <f>IF(ISNA(VLOOKUP($A657,DSSV!$A$7:$R$65536,IN_DTK!J$5,0))=FALSE,IF(J$8&lt;&gt;0,VLOOKUP($A657,DSSV!$A$7:$R$65536,IN_DTK!J$5,0),""),"")</f>
        <v>0</v>
      </c>
      <c r="K657" s="245">
        <f>IF(ISNA(VLOOKUP($A657,DSSV!$A$7:$R$65536,IN_DTK!K$5,0))=FALSE,IF(K$8&lt;&gt;0,VLOOKUP($A657,DSSV!$A$7:$R$65536,IN_DTK!K$5,0),""),"")</f>
        <v>0</v>
      </c>
      <c r="L657" s="245">
        <f>IF(ISNA(VLOOKUP($A657,DSSV!$A$7:$R$65536,IN_DTK!L$5,0))=FALSE,IF(L$8&lt;&gt;0,VLOOKUP($A657,DSSV!$A$7:$R$65536,IN_DTK!L$5,0),""),"")</f>
        <v>0</v>
      </c>
      <c r="M657" s="245">
        <f>IF(ISNA(VLOOKUP($A657,DSSV!$A$7:$R$65536,IN_DTK!M$5,0))=FALSE,IF(M$8&lt;&gt;0,VLOOKUP($A657,DSSV!$A$7:$R$65536,IN_DTK!M$5,0),""),"")</f>
        <v>0</v>
      </c>
      <c r="N657" s="245">
        <f>IF(ISNA(VLOOKUP($A657,DSSV!$A$7:$R$65536,IN_DTK!N$5,0))=FALSE,IF(N$8&lt;&gt;0,VLOOKUP($A657,DSSV!$A$7:$R$65536,IN_DTK!N$5,0),""),"")</f>
        <v>0</v>
      </c>
      <c r="O657" s="245">
        <f>IF(ISNA(VLOOKUP($A657,DSSV!$A$7:$R$65536,IN_DTK!O$5,0))=FALSE,IF(O$8&lt;&gt;0,VLOOKUP($A657,DSSV!$A$7:$R$65536,IN_DTK!O$5,0),""),"")</f>
        <v>0</v>
      </c>
      <c r="P657" s="245">
        <f>IF(ISNA(VLOOKUP($A657,DSSV!$A$7:$R$65536,IN_DTK!P$5,0))=FALSE,IF(P$8&lt;&gt;0,VLOOKUP($A657,DSSV!$A$7:$R$65536,IN_DTK!P$5,0),""),"")</f>
        <v>0</v>
      </c>
      <c r="Q657" s="246">
        <f>IF(ISNA(VLOOKUP($A657,DSSV!$A$7:$R$65536,IN_DTK!Q$5,0))=FALSE,VLOOKUP($A657,DSSV!$A$7:$R$65536,IN_DTK!Q$5,0),"")</f>
        <v>0</v>
      </c>
      <c r="R657" s="237" t="str">
        <f>IF(ISNA(VLOOKUP($A657,DSSV!$A$7:$R$65536,IN_DTK!R$5,0))=FALSE,VLOOKUP($A657,DSSV!$A$7:$R$65536,IN_DTK!R$5,0),"")</f>
        <v>Không</v>
      </c>
      <c r="S657" s="247" t="str">
        <f>IF(ISNA(VLOOKUP($A657,DSSV!$A$7:$R$65536,IN_DTK!S$5,0))=FALSE,VLOOKUP($A657,DSSV!$A$7:$R$65536,IN_DTK!S$5,0),"")</f>
        <v/>
      </c>
    </row>
    <row r="658" spans="1:19" s="213" customFormat="1" ht="20.25" customHeight="1">
      <c r="A658" s="211">
        <v>650</v>
      </c>
      <c r="B658" s="240">
        <f>--SUBTOTAL(2,C$6:C658)</f>
        <v>650</v>
      </c>
      <c r="C658" s="214">
        <f>IF(ISNA(VLOOKUP($A658,DSSV!$A$7:$R$65536,IN_DTK!C$5,0))=FALSE,VLOOKUP($A658,DSSV!$A$7:$R$65536,IN_DTK!C$5,0),"")</f>
        <v>0</v>
      </c>
      <c r="D658" s="243" t="str">
        <f>IF(ISNA(VLOOKUP($A658,DSSV!$A$7:$R$65536,IN_DTK!D$5,0))=FALSE,VLOOKUP($A658,DSSV!$A$7:$R$65536,IN_DTK!D$5,0),"")</f>
        <v/>
      </c>
      <c r="E658" s="244" t="str">
        <f>IF(ISNA(VLOOKUP($A658,DSSV!$A$7:$R$65536,IN_DTK!E$5,0))=FALSE,VLOOKUP($A658,DSSV!$A$7:$R$65536,IN_DTK!E$5,0),"")</f>
        <v/>
      </c>
      <c r="F658" s="249" t="str">
        <f>IF(ISNA(VLOOKUP($A658,DSSV!$A$7:$R$65536,IN_DTK!F$5,0))=FALSE,VLOOKUP($A658,DSSV!$A$7:$R$65536,IN_DTK!F$5,0),"")</f>
        <v/>
      </c>
      <c r="G658" s="249" t="str">
        <f>IF(ISNA(VLOOKUP($A658,DSSV!$A$7:$R$65536,IN_DTK!G$5,0))=FALSE,VLOOKUP($A658,DSSV!$A$7:$R$65536,IN_DTK!G$5,0),"")</f>
        <v/>
      </c>
      <c r="H658" s="245">
        <f>IF(ISNA(VLOOKUP($A658,DSSV!$A$7:$R$65536,IN_DTK!H$5,0))=FALSE,IF(H$8&lt;&gt;0,VLOOKUP($A658,DSSV!$A$7:$R$65536,IN_DTK!H$5,0),""),"")</f>
        <v>0</v>
      </c>
      <c r="I658" s="245">
        <f>IF(ISNA(VLOOKUP($A658,DSSV!$A$7:$R$65536,IN_DTK!I$5,0))=FALSE,IF(I$8&lt;&gt;0,VLOOKUP($A658,DSSV!$A$7:$R$65536,IN_DTK!I$5,0),""),"")</f>
        <v>0</v>
      </c>
      <c r="J658" s="245">
        <f>IF(ISNA(VLOOKUP($A658,DSSV!$A$7:$R$65536,IN_DTK!J$5,0))=FALSE,IF(J$8&lt;&gt;0,VLOOKUP($A658,DSSV!$A$7:$R$65536,IN_DTK!J$5,0),""),"")</f>
        <v>0</v>
      </c>
      <c r="K658" s="245">
        <f>IF(ISNA(VLOOKUP($A658,DSSV!$A$7:$R$65536,IN_DTK!K$5,0))=FALSE,IF(K$8&lt;&gt;0,VLOOKUP($A658,DSSV!$A$7:$R$65536,IN_DTK!K$5,0),""),"")</f>
        <v>0</v>
      </c>
      <c r="L658" s="245">
        <f>IF(ISNA(VLOOKUP($A658,DSSV!$A$7:$R$65536,IN_DTK!L$5,0))=FALSE,IF(L$8&lt;&gt;0,VLOOKUP($A658,DSSV!$A$7:$R$65536,IN_DTK!L$5,0),""),"")</f>
        <v>0</v>
      </c>
      <c r="M658" s="245">
        <f>IF(ISNA(VLOOKUP($A658,DSSV!$A$7:$R$65536,IN_DTK!M$5,0))=FALSE,IF(M$8&lt;&gt;0,VLOOKUP($A658,DSSV!$A$7:$R$65536,IN_DTK!M$5,0),""),"")</f>
        <v>0</v>
      </c>
      <c r="N658" s="245">
        <f>IF(ISNA(VLOOKUP($A658,DSSV!$A$7:$R$65536,IN_DTK!N$5,0))=FALSE,IF(N$8&lt;&gt;0,VLOOKUP($A658,DSSV!$A$7:$R$65536,IN_DTK!N$5,0),""),"")</f>
        <v>0</v>
      </c>
      <c r="O658" s="245">
        <f>IF(ISNA(VLOOKUP($A658,DSSV!$A$7:$R$65536,IN_DTK!O$5,0))=FALSE,IF(O$8&lt;&gt;0,VLOOKUP($A658,DSSV!$A$7:$R$65536,IN_DTK!O$5,0),""),"")</f>
        <v>0</v>
      </c>
      <c r="P658" s="245">
        <f>IF(ISNA(VLOOKUP($A658,DSSV!$A$7:$R$65536,IN_DTK!P$5,0))=FALSE,IF(P$8&lt;&gt;0,VLOOKUP($A658,DSSV!$A$7:$R$65536,IN_DTK!P$5,0),""),"")</f>
        <v>0</v>
      </c>
      <c r="Q658" s="246">
        <f>IF(ISNA(VLOOKUP($A658,DSSV!$A$7:$R$65536,IN_DTK!Q$5,0))=FALSE,VLOOKUP($A658,DSSV!$A$7:$R$65536,IN_DTK!Q$5,0),"")</f>
        <v>0</v>
      </c>
      <c r="R658" s="237" t="str">
        <f>IF(ISNA(VLOOKUP($A658,DSSV!$A$7:$R$65536,IN_DTK!R$5,0))=FALSE,VLOOKUP($A658,DSSV!$A$7:$R$65536,IN_DTK!R$5,0),"")</f>
        <v>Không</v>
      </c>
      <c r="S658" s="247" t="str">
        <f>IF(ISNA(VLOOKUP($A658,DSSV!$A$7:$R$65536,IN_DTK!S$5,0))=FALSE,VLOOKUP($A658,DSSV!$A$7:$R$65536,IN_DTK!S$5,0),"")</f>
        <v/>
      </c>
    </row>
    <row r="659" spans="1:19" s="213" customFormat="1" ht="20.25" customHeight="1">
      <c r="A659" s="211">
        <v>651</v>
      </c>
      <c r="B659" s="240">
        <f>--SUBTOTAL(2,C$6:C659)</f>
        <v>651</v>
      </c>
      <c r="C659" s="214">
        <f>IF(ISNA(VLOOKUP($A659,DSSV!$A$7:$R$65536,IN_DTK!C$5,0))=FALSE,VLOOKUP($A659,DSSV!$A$7:$R$65536,IN_DTK!C$5,0),"")</f>
        <v>0</v>
      </c>
      <c r="D659" s="243" t="str">
        <f>IF(ISNA(VLOOKUP($A659,DSSV!$A$7:$R$65536,IN_DTK!D$5,0))=FALSE,VLOOKUP($A659,DSSV!$A$7:$R$65536,IN_DTK!D$5,0),"")</f>
        <v/>
      </c>
      <c r="E659" s="244" t="str">
        <f>IF(ISNA(VLOOKUP($A659,DSSV!$A$7:$R$65536,IN_DTK!E$5,0))=FALSE,VLOOKUP($A659,DSSV!$A$7:$R$65536,IN_DTK!E$5,0),"")</f>
        <v/>
      </c>
      <c r="F659" s="249" t="str">
        <f>IF(ISNA(VLOOKUP($A659,DSSV!$A$7:$R$65536,IN_DTK!F$5,0))=FALSE,VLOOKUP($A659,DSSV!$A$7:$R$65536,IN_DTK!F$5,0),"")</f>
        <v/>
      </c>
      <c r="G659" s="249" t="str">
        <f>IF(ISNA(VLOOKUP($A659,DSSV!$A$7:$R$65536,IN_DTK!G$5,0))=FALSE,VLOOKUP($A659,DSSV!$A$7:$R$65536,IN_DTK!G$5,0),"")</f>
        <v/>
      </c>
      <c r="H659" s="245">
        <f>IF(ISNA(VLOOKUP($A659,DSSV!$A$7:$R$65536,IN_DTK!H$5,0))=FALSE,IF(H$8&lt;&gt;0,VLOOKUP($A659,DSSV!$A$7:$R$65536,IN_DTK!H$5,0),""),"")</f>
        <v>0</v>
      </c>
      <c r="I659" s="245">
        <f>IF(ISNA(VLOOKUP($A659,DSSV!$A$7:$R$65536,IN_DTK!I$5,0))=FALSE,IF(I$8&lt;&gt;0,VLOOKUP($A659,DSSV!$A$7:$R$65536,IN_DTK!I$5,0),""),"")</f>
        <v>0</v>
      </c>
      <c r="J659" s="245">
        <f>IF(ISNA(VLOOKUP($A659,DSSV!$A$7:$R$65536,IN_DTK!J$5,0))=FALSE,IF(J$8&lt;&gt;0,VLOOKUP($A659,DSSV!$A$7:$R$65536,IN_DTK!J$5,0),""),"")</f>
        <v>0</v>
      </c>
      <c r="K659" s="245">
        <f>IF(ISNA(VLOOKUP($A659,DSSV!$A$7:$R$65536,IN_DTK!K$5,0))=FALSE,IF(K$8&lt;&gt;0,VLOOKUP($A659,DSSV!$A$7:$R$65536,IN_DTK!K$5,0),""),"")</f>
        <v>0</v>
      </c>
      <c r="L659" s="245">
        <f>IF(ISNA(VLOOKUP($A659,DSSV!$A$7:$R$65536,IN_DTK!L$5,0))=FALSE,IF(L$8&lt;&gt;0,VLOOKUP($A659,DSSV!$A$7:$R$65536,IN_DTK!L$5,0),""),"")</f>
        <v>0</v>
      </c>
      <c r="M659" s="245">
        <f>IF(ISNA(VLOOKUP($A659,DSSV!$A$7:$R$65536,IN_DTK!M$5,0))=FALSE,IF(M$8&lt;&gt;0,VLOOKUP($A659,DSSV!$A$7:$R$65536,IN_DTK!M$5,0),""),"")</f>
        <v>0</v>
      </c>
      <c r="N659" s="245">
        <f>IF(ISNA(VLOOKUP($A659,DSSV!$A$7:$R$65536,IN_DTK!N$5,0))=FALSE,IF(N$8&lt;&gt;0,VLOOKUP($A659,DSSV!$A$7:$R$65536,IN_DTK!N$5,0),""),"")</f>
        <v>0</v>
      </c>
      <c r="O659" s="245">
        <f>IF(ISNA(VLOOKUP($A659,DSSV!$A$7:$R$65536,IN_DTK!O$5,0))=FALSE,IF(O$8&lt;&gt;0,VLOOKUP($A659,DSSV!$A$7:$R$65536,IN_DTK!O$5,0),""),"")</f>
        <v>0</v>
      </c>
      <c r="P659" s="245">
        <f>IF(ISNA(VLOOKUP($A659,DSSV!$A$7:$R$65536,IN_DTK!P$5,0))=FALSE,IF(P$8&lt;&gt;0,VLOOKUP($A659,DSSV!$A$7:$R$65536,IN_DTK!P$5,0),""),"")</f>
        <v>0</v>
      </c>
      <c r="Q659" s="246">
        <f>IF(ISNA(VLOOKUP($A659,DSSV!$A$7:$R$65536,IN_DTK!Q$5,0))=FALSE,VLOOKUP($A659,DSSV!$A$7:$R$65536,IN_DTK!Q$5,0),"")</f>
        <v>0</v>
      </c>
      <c r="R659" s="237" t="str">
        <f>IF(ISNA(VLOOKUP($A659,DSSV!$A$7:$R$65536,IN_DTK!R$5,0))=FALSE,VLOOKUP($A659,DSSV!$A$7:$R$65536,IN_DTK!R$5,0),"")</f>
        <v>Không</v>
      </c>
      <c r="S659" s="247" t="str">
        <f>IF(ISNA(VLOOKUP($A659,DSSV!$A$7:$R$65536,IN_DTK!S$5,0))=FALSE,VLOOKUP($A659,DSSV!$A$7:$R$65536,IN_DTK!S$5,0),"")</f>
        <v/>
      </c>
    </row>
    <row r="660" spans="1:19" s="213" customFormat="1" ht="20.25" customHeight="1">
      <c r="A660" s="211">
        <v>652</v>
      </c>
      <c r="B660" s="240">
        <f>--SUBTOTAL(2,C$6:C660)</f>
        <v>652</v>
      </c>
      <c r="C660" s="214">
        <f>IF(ISNA(VLOOKUP($A660,DSSV!$A$7:$R$65536,IN_DTK!C$5,0))=FALSE,VLOOKUP($A660,DSSV!$A$7:$R$65536,IN_DTK!C$5,0),"")</f>
        <v>0</v>
      </c>
      <c r="D660" s="243" t="str">
        <f>IF(ISNA(VLOOKUP($A660,DSSV!$A$7:$R$65536,IN_DTK!D$5,0))=FALSE,VLOOKUP($A660,DSSV!$A$7:$R$65536,IN_DTK!D$5,0),"")</f>
        <v/>
      </c>
      <c r="E660" s="244" t="str">
        <f>IF(ISNA(VLOOKUP($A660,DSSV!$A$7:$R$65536,IN_DTK!E$5,0))=FALSE,VLOOKUP($A660,DSSV!$A$7:$R$65536,IN_DTK!E$5,0),"")</f>
        <v/>
      </c>
      <c r="F660" s="249" t="str">
        <f>IF(ISNA(VLOOKUP($A660,DSSV!$A$7:$R$65536,IN_DTK!F$5,0))=FALSE,VLOOKUP($A660,DSSV!$A$7:$R$65536,IN_DTK!F$5,0),"")</f>
        <v/>
      </c>
      <c r="G660" s="249" t="str">
        <f>IF(ISNA(VLOOKUP($A660,DSSV!$A$7:$R$65536,IN_DTK!G$5,0))=FALSE,VLOOKUP($A660,DSSV!$A$7:$R$65536,IN_DTK!G$5,0),"")</f>
        <v/>
      </c>
      <c r="H660" s="245">
        <f>IF(ISNA(VLOOKUP($A660,DSSV!$A$7:$R$65536,IN_DTK!H$5,0))=FALSE,IF(H$8&lt;&gt;0,VLOOKUP($A660,DSSV!$A$7:$R$65536,IN_DTK!H$5,0),""),"")</f>
        <v>0</v>
      </c>
      <c r="I660" s="245">
        <f>IF(ISNA(VLOOKUP($A660,DSSV!$A$7:$R$65536,IN_DTK!I$5,0))=FALSE,IF(I$8&lt;&gt;0,VLOOKUP($A660,DSSV!$A$7:$R$65536,IN_DTK!I$5,0),""),"")</f>
        <v>0</v>
      </c>
      <c r="J660" s="245">
        <f>IF(ISNA(VLOOKUP($A660,DSSV!$A$7:$R$65536,IN_DTK!J$5,0))=FALSE,IF(J$8&lt;&gt;0,VLOOKUP($A660,DSSV!$A$7:$R$65536,IN_DTK!J$5,0),""),"")</f>
        <v>0</v>
      </c>
      <c r="K660" s="245">
        <f>IF(ISNA(VLOOKUP($A660,DSSV!$A$7:$R$65536,IN_DTK!K$5,0))=FALSE,IF(K$8&lt;&gt;0,VLOOKUP($A660,DSSV!$A$7:$R$65536,IN_DTK!K$5,0),""),"")</f>
        <v>0</v>
      </c>
      <c r="L660" s="245">
        <f>IF(ISNA(VLOOKUP($A660,DSSV!$A$7:$R$65536,IN_DTK!L$5,0))=FALSE,IF(L$8&lt;&gt;0,VLOOKUP($A660,DSSV!$A$7:$R$65536,IN_DTK!L$5,0),""),"")</f>
        <v>0</v>
      </c>
      <c r="M660" s="245">
        <f>IF(ISNA(VLOOKUP($A660,DSSV!$A$7:$R$65536,IN_DTK!M$5,0))=FALSE,IF(M$8&lt;&gt;0,VLOOKUP($A660,DSSV!$A$7:$R$65536,IN_DTK!M$5,0),""),"")</f>
        <v>0</v>
      </c>
      <c r="N660" s="245">
        <f>IF(ISNA(VLOOKUP($A660,DSSV!$A$7:$R$65536,IN_DTK!N$5,0))=FALSE,IF(N$8&lt;&gt;0,VLOOKUP($A660,DSSV!$A$7:$R$65536,IN_DTK!N$5,0),""),"")</f>
        <v>0</v>
      </c>
      <c r="O660" s="245">
        <f>IF(ISNA(VLOOKUP($A660,DSSV!$A$7:$R$65536,IN_DTK!O$5,0))=FALSE,IF(O$8&lt;&gt;0,VLOOKUP($A660,DSSV!$A$7:$R$65536,IN_DTK!O$5,0),""),"")</f>
        <v>0</v>
      </c>
      <c r="P660" s="245">
        <f>IF(ISNA(VLOOKUP($A660,DSSV!$A$7:$R$65536,IN_DTK!P$5,0))=FALSE,IF(P$8&lt;&gt;0,VLOOKUP($A660,DSSV!$A$7:$R$65536,IN_DTK!P$5,0),""),"")</f>
        <v>0</v>
      </c>
      <c r="Q660" s="246">
        <f>IF(ISNA(VLOOKUP($A660,DSSV!$A$7:$R$65536,IN_DTK!Q$5,0))=FALSE,VLOOKUP($A660,DSSV!$A$7:$R$65536,IN_DTK!Q$5,0),"")</f>
        <v>0</v>
      </c>
      <c r="R660" s="237" t="str">
        <f>IF(ISNA(VLOOKUP($A660,DSSV!$A$7:$R$65536,IN_DTK!R$5,0))=FALSE,VLOOKUP($A660,DSSV!$A$7:$R$65536,IN_DTK!R$5,0),"")</f>
        <v>Không</v>
      </c>
      <c r="S660" s="247" t="str">
        <f>IF(ISNA(VLOOKUP($A660,DSSV!$A$7:$R$65536,IN_DTK!S$5,0))=FALSE,VLOOKUP($A660,DSSV!$A$7:$R$65536,IN_DTK!S$5,0),"")</f>
        <v/>
      </c>
    </row>
    <row r="661" spans="1:19" s="213" customFormat="1" ht="20.25" customHeight="1">
      <c r="A661" s="211">
        <v>653</v>
      </c>
      <c r="B661" s="240">
        <f>--SUBTOTAL(2,C$6:C661)</f>
        <v>653</v>
      </c>
      <c r="C661" s="214">
        <f>IF(ISNA(VLOOKUP($A661,DSSV!$A$7:$R$65536,IN_DTK!C$5,0))=FALSE,VLOOKUP($A661,DSSV!$A$7:$R$65536,IN_DTK!C$5,0),"")</f>
        <v>0</v>
      </c>
      <c r="D661" s="243" t="str">
        <f>IF(ISNA(VLOOKUP($A661,DSSV!$A$7:$R$65536,IN_DTK!D$5,0))=FALSE,VLOOKUP($A661,DSSV!$A$7:$R$65536,IN_DTK!D$5,0),"")</f>
        <v/>
      </c>
      <c r="E661" s="244" t="str">
        <f>IF(ISNA(VLOOKUP($A661,DSSV!$A$7:$R$65536,IN_DTK!E$5,0))=FALSE,VLOOKUP($A661,DSSV!$A$7:$R$65536,IN_DTK!E$5,0),"")</f>
        <v/>
      </c>
      <c r="F661" s="249" t="str">
        <f>IF(ISNA(VLOOKUP($A661,DSSV!$A$7:$R$65536,IN_DTK!F$5,0))=FALSE,VLOOKUP($A661,DSSV!$A$7:$R$65536,IN_DTK!F$5,0),"")</f>
        <v/>
      </c>
      <c r="G661" s="249" t="str">
        <f>IF(ISNA(VLOOKUP($A661,DSSV!$A$7:$R$65536,IN_DTK!G$5,0))=FALSE,VLOOKUP($A661,DSSV!$A$7:$R$65536,IN_DTK!G$5,0),"")</f>
        <v/>
      </c>
      <c r="H661" s="245">
        <f>IF(ISNA(VLOOKUP($A661,DSSV!$A$7:$R$65536,IN_DTK!H$5,0))=FALSE,IF(H$8&lt;&gt;0,VLOOKUP($A661,DSSV!$A$7:$R$65536,IN_DTK!H$5,0),""),"")</f>
        <v>0</v>
      </c>
      <c r="I661" s="245">
        <f>IF(ISNA(VLOOKUP($A661,DSSV!$A$7:$R$65536,IN_DTK!I$5,0))=FALSE,IF(I$8&lt;&gt;0,VLOOKUP($A661,DSSV!$A$7:$R$65536,IN_DTK!I$5,0),""),"")</f>
        <v>0</v>
      </c>
      <c r="J661" s="245">
        <f>IF(ISNA(VLOOKUP($A661,DSSV!$A$7:$R$65536,IN_DTK!J$5,0))=FALSE,IF(J$8&lt;&gt;0,VLOOKUP($A661,DSSV!$A$7:$R$65536,IN_DTK!J$5,0),""),"")</f>
        <v>0</v>
      </c>
      <c r="K661" s="245">
        <f>IF(ISNA(VLOOKUP($A661,DSSV!$A$7:$R$65536,IN_DTK!K$5,0))=FALSE,IF(K$8&lt;&gt;0,VLOOKUP($A661,DSSV!$A$7:$R$65536,IN_DTK!K$5,0),""),"")</f>
        <v>0</v>
      </c>
      <c r="L661" s="245">
        <f>IF(ISNA(VLOOKUP($A661,DSSV!$A$7:$R$65536,IN_DTK!L$5,0))=FALSE,IF(L$8&lt;&gt;0,VLOOKUP($A661,DSSV!$A$7:$R$65536,IN_DTK!L$5,0),""),"")</f>
        <v>0</v>
      </c>
      <c r="M661" s="245">
        <f>IF(ISNA(VLOOKUP($A661,DSSV!$A$7:$R$65536,IN_DTK!M$5,0))=FALSE,IF(M$8&lt;&gt;0,VLOOKUP($A661,DSSV!$A$7:$R$65536,IN_DTK!M$5,0),""),"")</f>
        <v>0</v>
      </c>
      <c r="N661" s="245">
        <f>IF(ISNA(VLOOKUP($A661,DSSV!$A$7:$R$65536,IN_DTK!N$5,0))=FALSE,IF(N$8&lt;&gt;0,VLOOKUP($A661,DSSV!$A$7:$R$65536,IN_DTK!N$5,0),""),"")</f>
        <v>0</v>
      </c>
      <c r="O661" s="245">
        <f>IF(ISNA(VLOOKUP($A661,DSSV!$A$7:$R$65536,IN_DTK!O$5,0))=FALSE,IF(O$8&lt;&gt;0,VLOOKUP($A661,DSSV!$A$7:$R$65536,IN_DTK!O$5,0),""),"")</f>
        <v>0</v>
      </c>
      <c r="P661" s="245">
        <f>IF(ISNA(VLOOKUP($A661,DSSV!$A$7:$R$65536,IN_DTK!P$5,0))=FALSE,IF(P$8&lt;&gt;0,VLOOKUP($A661,DSSV!$A$7:$R$65536,IN_DTK!P$5,0),""),"")</f>
        <v>0</v>
      </c>
      <c r="Q661" s="246">
        <f>IF(ISNA(VLOOKUP($A661,DSSV!$A$7:$R$65536,IN_DTK!Q$5,0))=FALSE,VLOOKUP($A661,DSSV!$A$7:$R$65536,IN_DTK!Q$5,0),"")</f>
        <v>0</v>
      </c>
      <c r="R661" s="237" t="str">
        <f>IF(ISNA(VLOOKUP($A661,DSSV!$A$7:$R$65536,IN_DTK!R$5,0))=FALSE,VLOOKUP($A661,DSSV!$A$7:$R$65536,IN_DTK!R$5,0),"")</f>
        <v>Không</v>
      </c>
      <c r="S661" s="247" t="str">
        <f>IF(ISNA(VLOOKUP($A661,DSSV!$A$7:$R$65536,IN_DTK!S$5,0))=FALSE,VLOOKUP($A661,DSSV!$A$7:$R$65536,IN_DTK!S$5,0),"")</f>
        <v/>
      </c>
    </row>
    <row r="662" spans="1:19" s="213" customFormat="1" ht="20.25" customHeight="1">
      <c r="A662" s="211">
        <v>654</v>
      </c>
      <c r="B662" s="240">
        <f>--SUBTOTAL(2,C$6:C662)</f>
        <v>654</v>
      </c>
      <c r="C662" s="214">
        <f>IF(ISNA(VLOOKUP($A662,DSSV!$A$7:$R$65536,IN_DTK!C$5,0))=FALSE,VLOOKUP($A662,DSSV!$A$7:$R$65536,IN_DTK!C$5,0),"")</f>
        <v>0</v>
      </c>
      <c r="D662" s="243" t="str">
        <f>IF(ISNA(VLOOKUP($A662,DSSV!$A$7:$R$65536,IN_DTK!D$5,0))=FALSE,VLOOKUP($A662,DSSV!$A$7:$R$65536,IN_DTK!D$5,0),"")</f>
        <v/>
      </c>
      <c r="E662" s="244" t="str">
        <f>IF(ISNA(VLOOKUP($A662,DSSV!$A$7:$R$65536,IN_DTK!E$5,0))=FALSE,VLOOKUP($A662,DSSV!$A$7:$R$65536,IN_DTK!E$5,0),"")</f>
        <v/>
      </c>
      <c r="F662" s="249" t="str">
        <f>IF(ISNA(VLOOKUP($A662,DSSV!$A$7:$R$65536,IN_DTK!F$5,0))=FALSE,VLOOKUP($A662,DSSV!$A$7:$R$65536,IN_DTK!F$5,0),"")</f>
        <v/>
      </c>
      <c r="G662" s="249" t="str">
        <f>IF(ISNA(VLOOKUP($A662,DSSV!$A$7:$R$65536,IN_DTK!G$5,0))=FALSE,VLOOKUP($A662,DSSV!$A$7:$R$65536,IN_DTK!G$5,0),"")</f>
        <v/>
      </c>
      <c r="H662" s="245">
        <f>IF(ISNA(VLOOKUP($A662,DSSV!$A$7:$R$65536,IN_DTK!H$5,0))=FALSE,IF(H$8&lt;&gt;0,VLOOKUP($A662,DSSV!$A$7:$R$65536,IN_DTK!H$5,0),""),"")</f>
        <v>0</v>
      </c>
      <c r="I662" s="245">
        <f>IF(ISNA(VLOOKUP($A662,DSSV!$A$7:$R$65536,IN_DTK!I$5,0))=FALSE,IF(I$8&lt;&gt;0,VLOOKUP($A662,DSSV!$A$7:$R$65536,IN_DTK!I$5,0),""),"")</f>
        <v>0</v>
      </c>
      <c r="J662" s="245">
        <f>IF(ISNA(VLOOKUP($A662,DSSV!$A$7:$R$65536,IN_DTK!J$5,0))=FALSE,IF(J$8&lt;&gt;0,VLOOKUP($A662,DSSV!$A$7:$R$65536,IN_DTK!J$5,0),""),"")</f>
        <v>0</v>
      </c>
      <c r="K662" s="245">
        <f>IF(ISNA(VLOOKUP($A662,DSSV!$A$7:$R$65536,IN_DTK!K$5,0))=FALSE,IF(K$8&lt;&gt;0,VLOOKUP($A662,DSSV!$A$7:$R$65536,IN_DTK!K$5,0),""),"")</f>
        <v>0</v>
      </c>
      <c r="L662" s="245">
        <f>IF(ISNA(VLOOKUP($A662,DSSV!$A$7:$R$65536,IN_DTK!L$5,0))=FALSE,IF(L$8&lt;&gt;0,VLOOKUP($A662,DSSV!$A$7:$R$65536,IN_DTK!L$5,0),""),"")</f>
        <v>0</v>
      </c>
      <c r="M662" s="245">
        <f>IF(ISNA(VLOOKUP($A662,DSSV!$A$7:$R$65536,IN_DTK!M$5,0))=FALSE,IF(M$8&lt;&gt;0,VLOOKUP($A662,DSSV!$A$7:$R$65536,IN_DTK!M$5,0),""),"")</f>
        <v>0</v>
      </c>
      <c r="N662" s="245">
        <f>IF(ISNA(VLOOKUP($A662,DSSV!$A$7:$R$65536,IN_DTK!N$5,0))=FALSE,IF(N$8&lt;&gt;0,VLOOKUP($A662,DSSV!$A$7:$R$65536,IN_DTK!N$5,0),""),"")</f>
        <v>0</v>
      </c>
      <c r="O662" s="245">
        <f>IF(ISNA(VLOOKUP($A662,DSSV!$A$7:$R$65536,IN_DTK!O$5,0))=FALSE,IF(O$8&lt;&gt;0,VLOOKUP($A662,DSSV!$A$7:$R$65536,IN_DTK!O$5,0),""),"")</f>
        <v>0</v>
      </c>
      <c r="P662" s="245">
        <f>IF(ISNA(VLOOKUP($A662,DSSV!$A$7:$R$65536,IN_DTK!P$5,0))=FALSE,IF(P$8&lt;&gt;0,VLOOKUP($A662,DSSV!$A$7:$R$65536,IN_DTK!P$5,0),""),"")</f>
        <v>0</v>
      </c>
      <c r="Q662" s="246">
        <f>IF(ISNA(VLOOKUP($A662,DSSV!$A$7:$R$65536,IN_DTK!Q$5,0))=FALSE,VLOOKUP($A662,DSSV!$A$7:$R$65536,IN_DTK!Q$5,0),"")</f>
        <v>0</v>
      </c>
      <c r="R662" s="237" t="str">
        <f>IF(ISNA(VLOOKUP($A662,DSSV!$A$7:$R$65536,IN_DTK!R$5,0))=FALSE,VLOOKUP($A662,DSSV!$A$7:$R$65536,IN_DTK!R$5,0),"")</f>
        <v>Không</v>
      </c>
      <c r="S662" s="247" t="str">
        <f>IF(ISNA(VLOOKUP($A662,DSSV!$A$7:$R$65536,IN_DTK!S$5,0))=FALSE,VLOOKUP($A662,DSSV!$A$7:$R$65536,IN_DTK!S$5,0),"")</f>
        <v/>
      </c>
    </row>
    <row r="663" spans="1:19" s="213" customFormat="1" ht="20.25" customHeight="1">
      <c r="A663" s="211">
        <v>655</v>
      </c>
      <c r="B663" s="240">
        <f>--SUBTOTAL(2,C$6:C663)</f>
        <v>655</v>
      </c>
      <c r="C663" s="214">
        <f>IF(ISNA(VLOOKUP($A663,DSSV!$A$7:$R$65536,IN_DTK!C$5,0))=FALSE,VLOOKUP($A663,DSSV!$A$7:$R$65536,IN_DTK!C$5,0),"")</f>
        <v>0</v>
      </c>
      <c r="D663" s="243" t="str">
        <f>IF(ISNA(VLOOKUP($A663,DSSV!$A$7:$R$65536,IN_DTK!D$5,0))=FALSE,VLOOKUP($A663,DSSV!$A$7:$R$65536,IN_DTK!D$5,0),"")</f>
        <v/>
      </c>
      <c r="E663" s="244" t="str">
        <f>IF(ISNA(VLOOKUP($A663,DSSV!$A$7:$R$65536,IN_DTK!E$5,0))=FALSE,VLOOKUP($A663,DSSV!$A$7:$R$65536,IN_DTK!E$5,0),"")</f>
        <v/>
      </c>
      <c r="F663" s="249" t="str">
        <f>IF(ISNA(VLOOKUP($A663,DSSV!$A$7:$R$65536,IN_DTK!F$5,0))=FALSE,VLOOKUP($A663,DSSV!$A$7:$R$65536,IN_DTK!F$5,0),"")</f>
        <v/>
      </c>
      <c r="G663" s="249" t="str">
        <f>IF(ISNA(VLOOKUP($A663,DSSV!$A$7:$R$65536,IN_DTK!G$5,0))=FALSE,VLOOKUP($A663,DSSV!$A$7:$R$65536,IN_DTK!G$5,0),"")</f>
        <v/>
      </c>
      <c r="H663" s="245">
        <f>IF(ISNA(VLOOKUP($A663,DSSV!$A$7:$R$65536,IN_DTK!H$5,0))=FALSE,IF(H$8&lt;&gt;0,VLOOKUP($A663,DSSV!$A$7:$R$65536,IN_DTK!H$5,0),""),"")</f>
        <v>0</v>
      </c>
      <c r="I663" s="245">
        <f>IF(ISNA(VLOOKUP($A663,DSSV!$A$7:$R$65536,IN_DTK!I$5,0))=FALSE,IF(I$8&lt;&gt;0,VLOOKUP($A663,DSSV!$A$7:$R$65536,IN_DTK!I$5,0),""),"")</f>
        <v>0</v>
      </c>
      <c r="J663" s="245">
        <f>IF(ISNA(VLOOKUP($A663,DSSV!$A$7:$R$65536,IN_DTK!J$5,0))=FALSE,IF(J$8&lt;&gt;0,VLOOKUP($A663,DSSV!$A$7:$R$65536,IN_DTK!J$5,0),""),"")</f>
        <v>0</v>
      </c>
      <c r="K663" s="245">
        <f>IF(ISNA(VLOOKUP($A663,DSSV!$A$7:$R$65536,IN_DTK!K$5,0))=FALSE,IF(K$8&lt;&gt;0,VLOOKUP($A663,DSSV!$A$7:$R$65536,IN_DTK!K$5,0),""),"")</f>
        <v>0</v>
      </c>
      <c r="L663" s="245">
        <f>IF(ISNA(VLOOKUP($A663,DSSV!$A$7:$R$65536,IN_DTK!L$5,0))=FALSE,IF(L$8&lt;&gt;0,VLOOKUP($A663,DSSV!$A$7:$R$65536,IN_DTK!L$5,0),""),"")</f>
        <v>0</v>
      </c>
      <c r="M663" s="245">
        <f>IF(ISNA(VLOOKUP($A663,DSSV!$A$7:$R$65536,IN_DTK!M$5,0))=FALSE,IF(M$8&lt;&gt;0,VLOOKUP($A663,DSSV!$A$7:$R$65536,IN_DTK!M$5,0),""),"")</f>
        <v>0</v>
      </c>
      <c r="N663" s="245">
        <f>IF(ISNA(VLOOKUP($A663,DSSV!$A$7:$R$65536,IN_DTK!N$5,0))=FALSE,IF(N$8&lt;&gt;0,VLOOKUP($A663,DSSV!$A$7:$R$65536,IN_DTK!N$5,0),""),"")</f>
        <v>0</v>
      </c>
      <c r="O663" s="245">
        <f>IF(ISNA(VLOOKUP($A663,DSSV!$A$7:$R$65536,IN_DTK!O$5,0))=FALSE,IF(O$8&lt;&gt;0,VLOOKUP($A663,DSSV!$A$7:$R$65536,IN_DTK!O$5,0),""),"")</f>
        <v>0</v>
      </c>
      <c r="P663" s="245">
        <f>IF(ISNA(VLOOKUP($A663,DSSV!$A$7:$R$65536,IN_DTK!P$5,0))=FALSE,IF(P$8&lt;&gt;0,VLOOKUP($A663,DSSV!$A$7:$R$65536,IN_DTK!P$5,0),""),"")</f>
        <v>0</v>
      </c>
      <c r="Q663" s="246">
        <f>IF(ISNA(VLOOKUP($A663,DSSV!$A$7:$R$65536,IN_DTK!Q$5,0))=FALSE,VLOOKUP($A663,DSSV!$A$7:$R$65536,IN_DTK!Q$5,0),"")</f>
        <v>0</v>
      </c>
      <c r="R663" s="237" t="str">
        <f>IF(ISNA(VLOOKUP($A663,DSSV!$A$7:$R$65536,IN_DTK!R$5,0))=FALSE,VLOOKUP($A663,DSSV!$A$7:$R$65536,IN_DTK!R$5,0),"")</f>
        <v>Không</v>
      </c>
      <c r="S663" s="247" t="str">
        <f>IF(ISNA(VLOOKUP($A663,DSSV!$A$7:$R$65536,IN_DTK!S$5,0))=FALSE,VLOOKUP($A663,DSSV!$A$7:$R$65536,IN_DTK!S$5,0),"")</f>
        <v/>
      </c>
    </row>
    <row r="664" spans="1:19" s="213" customFormat="1" ht="20.25" customHeight="1">
      <c r="A664" s="211">
        <v>656</v>
      </c>
      <c r="B664" s="240">
        <f>--SUBTOTAL(2,C$6:C664)</f>
        <v>656</v>
      </c>
      <c r="C664" s="214">
        <f>IF(ISNA(VLOOKUP($A664,DSSV!$A$7:$R$65536,IN_DTK!C$5,0))=FALSE,VLOOKUP($A664,DSSV!$A$7:$R$65536,IN_DTK!C$5,0),"")</f>
        <v>0</v>
      </c>
      <c r="D664" s="243" t="str">
        <f>IF(ISNA(VLOOKUP($A664,DSSV!$A$7:$R$65536,IN_DTK!D$5,0))=FALSE,VLOOKUP($A664,DSSV!$A$7:$R$65536,IN_DTK!D$5,0),"")</f>
        <v/>
      </c>
      <c r="E664" s="244" t="str">
        <f>IF(ISNA(VLOOKUP($A664,DSSV!$A$7:$R$65536,IN_DTK!E$5,0))=FALSE,VLOOKUP($A664,DSSV!$A$7:$R$65536,IN_DTK!E$5,0),"")</f>
        <v/>
      </c>
      <c r="F664" s="249" t="str">
        <f>IF(ISNA(VLOOKUP($A664,DSSV!$A$7:$R$65536,IN_DTK!F$5,0))=FALSE,VLOOKUP($A664,DSSV!$A$7:$R$65536,IN_DTK!F$5,0),"")</f>
        <v/>
      </c>
      <c r="G664" s="249" t="str">
        <f>IF(ISNA(VLOOKUP($A664,DSSV!$A$7:$R$65536,IN_DTK!G$5,0))=FALSE,VLOOKUP($A664,DSSV!$A$7:$R$65536,IN_DTK!G$5,0),"")</f>
        <v/>
      </c>
      <c r="H664" s="245">
        <f>IF(ISNA(VLOOKUP($A664,DSSV!$A$7:$R$65536,IN_DTK!H$5,0))=FALSE,IF(H$8&lt;&gt;0,VLOOKUP($A664,DSSV!$A$7:$R$65536,IN_DTK!H$5,0),""),"")</f>
        <v>0</v>
      </c>
      <c r="I664" s="245">
        <f>IF(ISNA(VLOOKUP($A664,DSSV!$A$7:$R$65536,IN_DTK!I$5,0))=FALSE,IF(I$8&lt;&gt;0,VLOOKUP($A664,DSSV!$A$7:$R$65536,IN_DTK!I$5,0),""),"")</f>
        <v>0</v>
      </c>
      <c r="J664" s="245">
        <f>IF(ISNA(VLOOKUP($A664,DSSV!$A$7:$R$65536,IN_DTK!J$5,0))=FALSE,IF(J$8&lt;&gt;0,VLOOKUP($A664,DSSV!$A$7:$R$65536,IN_DTK!J$5,0),""),"")</f>
        <v>0</v>
      </c>
      <c r="K664" s="245">
        <f>IF(ISNA(VLOOKUP($A664,DSSV!$A$7:$R$65536,IN_DTK!K$5,0))=FALSE,IF(K$8&lt;&gt;0,VLOOKUP($A664,DSSV!$A$7:$R$65536,IN_DTK!K$5,0),""),"")</f>
        <v>0</v>
      </c>
      <c r="L664" s="245">
        <f>IF(ISNA(VLOOKUP($A664,DSSV!$A$7:$R$65536,IN_DTK!L$5,0))=FALSE,IF(L$8&lt;&gt;0,VLOOKUP($A664,DSSV!$A$7:$R$65536,IN_DTK!L$5,0),""),"")</f>
        <v>0</v>
      </c>
      <c r="M664" s="245">
        <f>IF(ISNA(VLOOKUP($A664,DSSV!$A$7:$R$65536,IN_DTK!M$5,0))=FALSE,IF(M$8&lt;&gt;0,VLOOKUP($A664,DSSV!$A$7:$R$65536,IN_DTK!M$5,0),""),"")</f>
        <v>0</v>
      </c>
      <c r="N664" s="245">
        <f>IF(ISNA(VLOOKUP($A664,DSSV!$A$7:$R$65536,IN_DTK!N$5,0))=FALSE,IF(N$8&lt;&gt;0,VLOOKUP($A664,DSSV!$A$7:$R$65536,IN_DTK!N$5,0),""),"")</f>
        <v>0</v>
      </c>
      <c r="O664" s="245">
        <f>IF(ISNA(VLOOKUP($A664,DSSV!$A$7:$R$65536,IN_DTK!O$5,0))=FALSE,IF(O$8&lt;&gt;0,VLOOKUP($A664,DSSV!$A$7:$R$65536,IN_DTK!O$5,0),""),"")</f>
        <v>0</v>
      </c>
      <c r="P664" s="245">
        <f>IF(ISNA(VLOOKUP($A664,DSSV!$A$7:$R$65536,IN_DTK!P$5,0))=FALSE,IF(P$8&lt;&gt;0,VLOOKUP($A664,DSSV!$A$7:$R$65536,IN_DTK!P$5,0),""),"")</f>
        <v>0</v>
      </c>
      <c r="Q664" s="246">
        <f>IF(ISNA(VLOOKUP($A664,DSSV!$A$7:$R$65536,IN_DTK!Q$5,0))=FALSE,VLOOKUP($A664,DSSV!$A$7:$R$65536,IN_DTK!Q$5,0),"")</f>
        <v>0</v>
      </c>
      <c r="R664" s="237" t="str">
        <f>IF(ISNA(VLOOKUP($A664,DSSV!$A$7:$R$65536,IN_DTK!R$5,0))=FALSE,VLOOKUP($A664,DSSV!$A$7:$R$65536,IN_DTK!R$5,0),"")</f>
        <v>Không</v>
      </c>
      <c r="S664" s="247" t="str">
        <f>IF(ISNA(VLOOKUP($A664,DSSV!$A$7:$R$65536,IN_DTK!S$5,0))=FALSE,VLOOKUP($A664,DSSV!$A$7:$R$65536,IN_DTK!S$5,0),"")</f>
        <v/>
      </c>
    </row>
    <row r="665" spans="1:19" s="213" customFormat="1" ht="20.25" customHeight="1">
      <c r="A665" s="211">
        <v>657</v>
      </c>
      <c r="B665" s="240">
        <f>--SUBTOTAL(2,C$6:C665)</f>
        <v>657</v>
      </c>
      <c r="C665" s="214">
        <f>IF(ISNA(VLOOKUP($A665,DSSV!$A$7:$R$65536,IN_DTK!C$5,0))=FALSE,VLOOKUP($A665,DSSV!$A$7:$R$65536,IN_DTK!C$5,0),"")</f>
        <v>0</v>
      </c>
      <c r="D665" s="243" t="str">
        <f>IF(ISNA(VLOOKUP($A665,DSSV!$A$7:$R$65536,IN_DTK!D$5,0))=FALSE,VLOOKUP($A665,DSSV!$A$7:$R$65536,IN_DTK!D$5,0),"")</f>
        <v/>
      </c>
      <c r="E665" s="244" t="str">
        <f>IF(ISNA(VLOOKUP($A665,DSSV!$A$7:$R$65536,IN_DTK!E$5,0))=FALSE,VLOOKUP($A665,DSSV!$A$7:$R$65536,IN_DTK!E$5,0),"")</f>
        <v/>
      </c>
      <c r="F665" s="249" t="str">
        <f>IF(ISNA(VLOOKUP($A665,DSSV!$A$7:$R$65536,IN_DTK!F$5,0))=FALSE,VLOOKUP($A665,DSSV!$A$7:$R$65536,IN_DTK!F$5,0),"")</f>
        <v/>
      </c>
      <c r="G665" s="249" t="str">
        <f>IF(ISNA(VLOOKUP($A665,DSSV!$A$7:$R$65536,IN_DTK!G$5,0))=FALSE,VLOOKUP($A665,DSSV!$A$7:$R$65536,IN_DTK!G$5,0),"")</f>
        <v/>
      </c>
      <c r="H665" s="245">
        <f>IF(ISNA(VLOOKUP($A665,DSSV!$A$7:$R$65536,IN_DTK!H$5,0))=FALSE,IF(H$8&lt;&gt;0,VLOOKUP($A665,DSSV!$A$7:$R$65536,IN_DTK!H$5,0),""),"")</f>
        <v>0</v>
      </c>
      <c r="I665" s="245">
        <f>IF(ISNA(VLOOKUP($A665,DSSV!$A$7:$R$65536,IN_DTK!I$5,0))=FALSE,IF(I$8&lt;&gt;0,VLOOKUP($A665,DSSV!$A$7:$R$65536,IN_DTK!I$5,0),""),"")</f>
        <v>0</v>
      </c>
      <c r="J665" s="245">
        <f>IF(ISNA(VLOOKUP($A665,DSSV!$A$7:$R$65536,IN_DTK!J$5,0))=FALSE,IF(J$8&lt;&gt;0,VLOOKUP($A665,DSSV!$A$7:$R$65536,IN_DTK!J$5,0),""),"")</f>
        <v>0</v>
      </c>
      <c r="K665" s="245">
        <f>IF(ISNA(VLOOKUP($A665,DSSV!$A$7:$R$65536,IN_DTK!K$5,0))=FALSE,IF(K$8&lt;&gt;0,VLOOKUP($A665,DSSV!$A$7:$R$65536,IN_DTK!K$5,0),""),"")</f>
        <v>0</v>
      </c>
      <c r="L665" s="245">
        <f>IF(ISNA(VLOOKUP($A665,DSSV!$A$7:$R$65536,IN_DTK!L$5,0))=FALSE,IF(L$8&lt;&gt;0,VLOOKUP($A665,DSSV!$A$7:$R$65536,IN_DTK!L$5,0),""),"")</f>
        <v>0</v>
      </c>
      <c r="M665" s="245">
        <f>IF(ISNA(VLOOKUP($A665,DSSV!$A$7:$R$65536,IN_DTK!M$5,0))=FALSE,IF(M$8&lt;&gt;0,VLOOKUP($A665,DSSV!$A$7:$R$65536,IN_DTK!M$5,0),""),"")</f>
        <v>0</v>
      </c>
      <c r="N665" s="245">
        <f>IF(ISNA(VLOOKUP($A665,DSSV!$A$7:$R$65536,IN_DTK!N$5,0))=FALSE,IF(N$8&lt;&gt;0,VLOOKUP($A665,DSSV!$A$7:$R$65536,IN_DTK!N$5,0),""),"")</f>
        <v>0</v>
      </c>
      <c r="O665" s="245">
        <f>IF(ISNA(VLOOKUP($A665,DSSV!$A$7:$R$65536,IN_DTK!O$5,0))=FALSE,IF(O$8&lt;&gt;0,VLOOKUP($A665,DSSV!$A$7:$R$65536,IN_DTK!O$5,0),""),"")</f>
        <v>0</v>
      </c>
      <c r="P665" s="245">
        <f>IF(ISNA(VLOOKUP($A665,DSSV!$A$7:$R$65536,IN_DTK!P$5,0))=FALSE,IF(P$8&lt;&gt;0,VLOOKUP($A665,DSSV!$A$7:$R$65536,IN_DTK!P$5,0),""),"")</f>
        <v>0</v>
      </c>
      <c r="Q665" s="246">
        <f>IF(ISNA(VLOOKUP($A665,DSSV!$A$7:$R$65536,IN_DTK!Q$5,0))=FALSE,VLOOKUP($A665,DSSV!$A$7:$R$65536,IN_DTK!Q$5,0),"")</f>
        <v>0</v>
      </c>
      <c r="R665" s="237" t="str">
        <f>IF(ISNA(VLOOKUP($A665,DSSV!$A$7:$R$65536,IN_DTK!R$5,0))=FALSE,VLOOKUP($A665,DSSV!$A$7:$R$65536,IN_DTK!R$5,0),"")</f>
        <v>Không</v>
      </c>
      <c r="S665" s="247" t="str">
        <f>IF(ISNA(VLOOKUP($A665,DSSV!$A$7:$R$65536,IN_DTK!S$5,0))=FALSE,VLOOKUP($A665,DSSV!$A$7:$R$65536,IN_DTK!S$5,0),"")</f>
        <v/>
      </c>
    </row>
    <row r="666" spans="1:19" s="213" customFormat="1" ht="20.25" customHeight="1">
      <c r="A666" s="211">
        <v>658</v>
      </c>
      <c r="B666" s="240">
        <f>--SUBTOTAL(2,C$6:C666)</f>
        <v>658</v>
      </c>
      <c r="C666" s="214">
        <f>IF(ISNA(VLOOKUP($A666,DSSV!$A$7:$R$65536,IN_DTK!C$5,0))=FALSE,VLOOKUP($A666,DSSV!$A$7:$R$65536,IN_DTK!C$5,0),"")</f>
        <v>0</v>
      </c>
      <c r="D666" s="243" t="str">
        <f>IF(ISNA(VLOOKUP($A666,DSSV!$A$7:$R$65536,IN_DTK!D$5,0))=FALSE,VLOOKUP($A666,DSSV!$A$7:$R$65536,IN_DTK!D$5,0),"")</f>
        <v/>
      </c>
      <c r="E666" s="244" t="str">
        <f>IF(ISNA(VLOOKUP($A666,DSSV!$A$7:$R$65536,IN_DTK!E$5,0))=FALSE,VLOOKUP($A666,DSSV!$A$7:$R$65536,IN_DTK!E$5,0),"")</f>
        <v/>
      </c>
      <c r="F666" s="249" t="str">
        <f>IF(ISNA(VLOOKUP($A666,DSSV!$A$7:$R$65536,IN_DTK!F$5,0))=FALSE,VLOOKUP($A666,DSSV!$A$7:$R$65536,IN_DTK!F$5,0),"")</f>
        <v/>
      </c>
      <c r="G666" s="249" t="str">
        <f>IF(ISNA(VLOOKUP($A666,DSSV!$A$7:$R$65536,IN_DTK!G$5,0))=FALSE,VLOOKUP($A666,DSSV!$A$7:$R$65536,IN_DTK!G$5,0),"")</f>
        <v/>
      </c>
      <c r="H666" s="245">
        <f>IF(ISNA(VLOOKUP($A666,DSSV!$A$7:$R$65536,IN_DTK!H$5,0))=FALSE,IF(H$8&lt;&gt;0,VLOOKUP($A666,DSSV!$A$7:$R$65536,IN_DTK!H$5,0),""),"")</f>
        <v>0</v>
      </c>
      <c r="I666" s="245">
        <f>IF(ISNA(VLOOKUP($A666,DSSV!$A$7:$R$65536,IN_DTK!I$5,0))=FALSE,IF(I$8&lt;&gt;0,VLOOKUP($A666,DSSV!$A$7:$R$65536,IN_DTK!I$5,0),""),"")</f>
        <v>0</v>
      </c>
      <c r="J666" s="245">
        <f>IF(ISNA(VLOOKUP($A666,DSSV!$A$7:$R$65536,IN_DTK!J$5,0))=FALSE,IF(J$8&lt;&gt;0,VLOOKUP($A666,DSSV!$A$7:$R$65536,IN_DTK!J$5,0),""),"")</f>
        <v>0</v>
      </c>
      <c r="K666" s="245">
        <f>IF(ISNA(VLOOKUP($A666,DSSV!$A$7:$R$65536,IN_DTK!K$5,0))=FALSE,IF(K$8&lt;&gt;0,VLOOKUP($A666,DSSV!$A$7:$R$65536,IN_DTK!K$5,0),""),"")</f>
        <v>0</v>
      </c>
      <c r="L666" s="245">
        <f>IF(ISNA(VLOOKUP($A666,DSSV!$A$7:$R$65536,IN_DTK!L$5,0))=FALSE,IF(L$8&lt;&gt;0,VLOOKUP($A666,DSSV!$A$7:$R$65536,IN_DTK!L$5,0),""),"")</f>
        <v>0</v>
      </c>
      <c r="M666" s="245">
        <f>IF(ISNA(VLOOKUP($A666,DSSV!$A$7:$R$65536,IN_DTK!M$5,0))=FALSE,IF(M$8&lt;&gt;0,VLOOKUP($A666,DSSV!$A$7:$R$65536,IN_DTK!M$5,0),""),"")</f>
        <v>0</v>
      </c>
      <c r="N666" s="245">
        <f>IF(ISNA(VLOOKUP($A666,DSSV!$A$7:$R$65536,IN_DTK!N$5,0))=FALSE,IF(N$8&lt;&gt;0,VLOOKUP($A666,DSSV!$A$7:$R$65536,IN_DTK!N$5,0),""),"")</f>
        <v>0</v>
      </c>
      <c r="O666" s="245">
        <f>IF(ISNA(VLOOKUP($A666,DSSV!$A$7:$R$65536,IN_DTK!O$5,0))=FALSE,IF(O$8&lt;&gt;0,VLOOKUP($A666,DSSV!$A$7:$R$65536,IN_DTK!O$5,0),""),"")</f>
        <v>0</v>
      </c>
      <c r="P666" s="245">
        <f>IF(ISNA(VLOOKUP($A666,DSSV!$A$7:$R$65536,IN_DTK!P$5,0))=FALSE,IF(P$8&lt;&gt;0,VLOOKUP($A666,DSSV!$A$7:$R$65536,IN_DTK!P$5,0),""),"")</f>
        <v>0</v>
      </c>
      <c r="Q666" s="246">
        <f>IF(ISNA(VLOOKUP($A666,DSSV!$A$7:$R$65536,IN_DTK!Q$5,0))=FALSE,VLOOKUP($A666,DSSV!$A$7:$R$65536,IN_DTK!Q$5,0),"")</f>
        <v>0</v>
      </c>
      <c r="R666" s="237" t="str">
        <f>IF(ISNA(VLOOKUP($A666,DSSV!$A$7:$R$65536,IN_DTK!R$5,0))=FALSE,VLOOKUP($A666,DSSV!$A$7:$R$65536,IN_DTK!R$5,0),"")</f>
        <v>Không</v>
      </c>
      <c r="S666" s="247" t="str">
        <f>IF(ISNA(VLOOKUP($A666,DSSV!$A$7:$R$65536,IN_DTK!S$5,0))=FALSE,VLOOKUP($A666,DSSV!$A$7:$R$65536,IN_DTK!S$5,0),"")</f>
        <v/>
      </c>
    </row>
    <row r="667" spans="1:19" s="213" customFormat="1" ht="20.25" customHeight="1">
      <c r="A667" s="211">
        <v>659</v>
      </c>
      <c r="B667" s="240">
        <f>--SUBTOTAL(2,C$6:C667)</f>
        <v>659</v>
      </c>
      <c r="C667" s="214">
        <f>IF(ISNA(VLOOKUP($A667,DSSV!$A$7:$R$65536,IN_DTK!C$5,0))=FALSE,VLOOKUP($A667,DSSV!$A$7:$R$65536,IN_DTK!C$5,0),"")</f>
        <v>0</v>
      </c>
      <c r="D667" s="243" t="str">
        <f>IF(ISNA(VLOOKUP($A667,DSSV!$A$7:$R$65536,IN_DTK!D$5,0))=FALSE,VLOOKUP($A667,DSSV!$A$7:$R$65536,IN_DTK!D$5,0),"")</f>
        <v/>
      </c>
      <c r="E667" s="244" t="str">
        <f>IF(ISNA(VLOOKUP($A667,DSSV!$A$7:$R$65536,IN_DTK!E$5,0))=FALSE,VLOOKUP($A667,DSSV!$A$7:$R$65536,IN_DTK!E$5,0),"")</f>
        <v/>
      </c>
      <c r="F667" s="249" t="str">
        <f>IF(ISNA(VLOOKUP($A667,DSSV!$A$7:$R$65536,IN_DTK!F$5,0))=FALSE,VLOOKUP($A667,DSSV!$A$7:$R$65536,IN_DTK!F$5,0),"")</f>
        <v/>
      </c>
      <c r="G667" s="249" t="str">
        <f>IF(ISNA(VLOOKUP($A667,DSSV!$A$7:$R$65536,IN_DTK!G$5,0))=FALSE,VLOOKUP($A667,DSSV!$A$7:$R$65536,IN_DTK!G$5,0),"")</f>
        <v/>
      </c>
      <c r="H667" s="245">
        <f>IF(ISNA(VLOOKUP($A667,DSSV!$A$7:$R$65536,IN_DTK!H$5,0))=FALSE,IF(H$8&lt;&gt;0,VLOOKUP($A667,DSSV!$A$7:$R$65536,IN_DTK!H$5,0),""),"")</f>
        <v>0</v>
      </c>
      <c r="I667" s="245">
        <f>IF(ISNA(VLOOKUP($A667,DSSV!$A$7:$R$65536,IN_DTK!I$5,0))=FALSE,IF(I$8&lt;&gt;0,VLOOKUP($A667,DSSV!$A$7:$R$65536,IN_DTK!I$5,0),""),"")</f>
        <v>0</v>
      </c>
      <c r="J667" s="245">
        <f>IF(ISNA(VLOOKUP($A667,DSSV!$A$7:$R$65536,IN_DTK!J$5,0))=FALSE,IF(J$8&lt;&gt;0,VLOOKUP($A667,DSSV!$A$7:$R$65536,IN_DTK!J$5,0),""),"")</f>
        <v>0</v>
      </c>
      <c r="K667" s="245">
        <f>IF(ISNA(VLOOKUP($A667,DSSV!$A$7:$R$65536,IN_DTK!K$5,0))=FALSE,IF(K$8&lt;&gt;0,VLOOKUP($A667,DSSV!$A$7:$R$65536,IN_DTK!K$5,0),""),"")</f>
        <v>0</v>
      </c>
      <c r="L667" s="245">
        <f>IF(ISNA(VLOOKUP($A667,DSSV!$A$7:$R$65536,IN_DTK!L$5,0))=FALSE,IF(L$8&lt;&gt;0,VLOOKUP($A667,DSSV!$A$7:$R$65536,IN_DTK!L$5,0),""),"")</f>
        <v>0</v>
      </c>
      <c r="M667" s="245">
        <f>IF(ISNA(VLOOKUP($A667,DSSV!$A$7:$R$65536,IN_DTK!M$5,0))=FALSE,IF(M$8&lt;&gt;0,VLOOKUP($A667,DSSV!$A$7:$R$65536,IN_DTK!M$5,0),""),"")</f>
        <v>0</v>
      </c>
      <c r="N667" s="245">
        <f>IF(ISNA(VLOOKUP($A667,DSSV!$A$7:$R$65536,IN_DTK!N$5,0))=FALSE,IF(N$8&lt;&gt;0,VLOOKUP($A667,DSSV!$A$7:$R$65536,IN_DTK!N$5,0),""),"")</f>
        <v>0</v>
      </c>
      <c r="O667" s="245">
        <f>IF(ISNA(VLOOKUP($A667,DSSV!$A$7:$R$65536,IN_DTK!O$5,0))=FALSE,IF(O$8&lt;&gt;0,VLOOKUP($A667,DSSV!$A$7:$R$65536,IN_DTK!O$5,0),""),"")</f>
        <v>0</v>
      </c>
      <c r="P667" s="245">
        <f>IF(ISNA(VLOOKUP($A667,DSSV!$A$7:$R$65536,IN_DTK!P$5,0))=FALSE,IF(P$8&lt;&gt;0,VLOOKUP($A667,DSSV!$A$7:$R$65536,IN_DTK!P$5,0),""),"")</f>
        <v>0</v>
      </c>
      <c r="Q667" s="246">
        <f>IF(ISNA(VLOOKUP($A667,DSSV!$A$7:$R$65536,IN_DTK!Q$5,0))=FALSE,VLOOKUP($A667,DSSV!$A$7:$R$65536,IN_DTK!Q$5,0),"")</f>
        <v>0</v>
      </c>
      <c r="R667" s="237" t="str">
        <f>IF(ISNA(VLOOKUP($A667,DSSV!$A$7:$R$65536,IN_DTK!R$5,0))=FALSE,VLOOKUP($A667,DSSV!$A$7:$R$65536,IN_DTK!R$5,0),"")</f>
        <v>Không</v>
      </c>
      <c r="S667" s="247" t="str">
        <f>IF(ISNA(VLOOKUP($A667,DSSV!$A$7:$R$65536,IN_DTK!S$5,0))=FALSE,VLOOKUP($A667,DSSV!$A$7:$R$65536,IN_DTK!S$5,0),"")</f>
        <v/>
      </c>
    </row>
    <row r="668" spans="1:19" s="213" customFormat="1" ht="20.25" customHeight="1">
      <c r="A668" s="211">
        <v>660</v>
      </c>
      <c r="B668" s="240">
        <f>--SUBTOTAL(2,C$6:C668)</f>
        <v>660</v>
      </c>
      <c r="C668" s="214">
        <f>IF(ISNA(VLOOKUP($A668,DSSV!$A$7:$R$65536,IN_DTK!C$5,0))=FALSE,VLOOKUP($A668,DSSV!$A$7:$R$65536,IN_DTK!C$5,0),"")</f>
        <v>0</v>
      </c>
      <c r="D668" s="243" t="str">
        <f>IF(ISNA(VLOOKUP($A668,DSSV!$A$7:$R$65536,IN_DTK!D$5,0))=FALSE,VLOOKUP($A668,DSSV!$A$7:$R$65536,IN_DTK!D$5,0),"")</f>
        <v/>
      </c>
      <c r="E668" s="244" t="str">
        <f>IF(ISNA(VLOOKUP($A668,DSSV!$A$7:$R$65536,IN_DTK!E$5,0))=FALSE,VLOOKUP($A668,DSSV!$A$7:$R$65536,IN_DTK!E$5,0),"")</f>
        <v/>
      </c>
      <c r="F668" s="249" t="str">
        <f>IF(ISNA(VLOOKUP($A668,DSSV!$A$7:$R$65536,IN_DTK!F$5,0))=FALSE,VLOOKUP($A668,DSSV!$A$7:$R$65536,IN_DTK!F$5,0),"")</f>
        <v/>
      </c>
      <c r="G668" s="249" t="str">
        <f>IF(ISNA(VLOOKUP($A668,DSSV!$A$7:$R$65536,IN_DTK!G$5,0))=FALSE,VLOOKUP($A668,DSSV!$A$7:$R$65536,IN_DTK!G$5,0),"")</f>
        <v/>
      </c>
      <c r="H668" s="245">
        <f>IF(ISNA(VLOOKUP($A668,DSSV!$A$7:$R$65536,IN_DTK!H$5,0))=FALSE,IF(H$8&lt;&gt;0,VLOOKUP($A668,DSSV!$A$7:$R$65536,IN_DTK!H$5,0),""),"")</f>
        <v>0</v>
      </c>
      <c r="I668" s="245">
        <f>IF(ISNA(VLOOKUP($A668,DSSV!$A$7:$R$65536,IN_DTK!I$5,0))=FALSE,IF(I$8&lt;&gt;0,VLOOKUP($A668,DSSV!$A$7:$R$65536,IN_DTK!I$5,0),""),"")</f>
        <v>0</v>
      </c>
      <c r="J668" s="245">
        <f>IF(ISNA(VLOOKUP($A668,DSSV!$A$7:$R$65536,IN_DTK!J$5,0))=FALSE,IF(J$8&lt;&gt;0,VLOOKUP($A668,DSSV!$A$7:$R$65536,IN_DTK!J$5,0),""),"")</f>
        <v>0</v>
      </c>
      <c r="K668" s="245">
        <f>IF(ISNA(VLOOKUP($A668,DSSV!$A$7:$R$65536,IN_DTK!K$5,0))=FALSE,IF(K$8&lt;&gt;0,VLOOKUP($A668,DSSV!$A$7:$R$65536,IN_DTK!K$5,0),""),"")</f>
        <v>0</v>
      </c>
      <c r="L668" s="245">
        <f>IF(ISNA(VLOOKUP($A668,DSSV!$A$7:$R$65536,IN_DTK!L$5,0))=FALSE,IF(L$8&lt;&gt;0,VLOOKUP($A668,DSSV!$A$7:$R$65536,IN_DTK!L$5,0),""),"")</f>
        <v>0</v>
      </c>
      <c r="M668" s="245">
        <f>IF(ISNA(VLOOKUP($A668,DSSV!$A$7:$R$65536,IN_DTK!M$5,0))=FALSE,IF(M$8&lt;&gt;0,VLOOKUP($A668,DSSV!$A$7:$R$65536,IN_DTK!M$5,0),""),"")</f>
        <v>0</v>
      </c>
      <c r="N668" s="245">
        <f>IF(ISNA(VLOOKUP($A668,DSSV!$A$7:$R$65536,IN_DTK!N$5,0))=FALSE,IF(N$8&lt;&gt;0,VLOOKUP($A668,DSSV!$A$7:$R$65536,IN_DTK!N$5,0),""),"")</f>
        <v>0</v>
      </c>
      <c r="O668" s="245">
        <f>IF(ISNA(VLOOKUP($A668,DSSV!$A$7:$R$65536,IN_DTK!O$5,0))=FALSE,IF(O$8&lt;&gt;0,VLOOKUP($A668,DSSV!$A$7:$R$65536,IN_DTK!O$5,0),""),"")</f>
        <v>0</v>
      </c>
      <c r="P668" s="245">
        <f>IF(ISNA(VLOOKUP($A668,DSSV!$A$7:$R$65536,IN_DTK!P$5,0))=FALSE,IF(P$8&lt;&gt;0,VLOOKUP($A668,DSSV!$A$7:$R$65536,IN_DTK!P$5,0),""),"")</f>
        <v>0</v>
      </c>
      <c r="Q668" s="246">
        <f>IF(ISNA(VLOOKUP($A668,DSSV!$A$7:$R$65536,IN_DTK!Q$5,0))=FALSE,VLOOKUP($A668,DSSV!$A$7:$R$65536,IN_DTK!Q$5,0),"")</f>
        <v>0</v>
      </c>
      <c r="R668" s="237" t="str">
        <f>IF(ISNA(VLOOKUP($A668,DSSV!$A$7:$R$65536,IN_DTK!R$5,0))=FALSE,VLOOKUP($A668,DSSV!$A$7:$R$65536,IN_DTK!R$5,0),"")</f>
        <v>Không</v>
      </c>
      <c r="S668" s="247" t="str">
        <f>IF(ISNA(VLOOKUP($A668,DSSV!$A$7:$R$65536,IN_DTK!S$5,0))=FALSE,VLOOKUP($A668,DSSV!$A$7:$R$65536,IN_DTK!S$5,0),"")</f>
        <v/>
      </c>
    </row>
    <row r="669" spans="1:19" s="213" customFormat="1" ht="20.25" customHeight="1">
      <c r="A669" s="211">
        <v>661</v>
      </c>
      <c r="B669" s="240">
        <f>--SUBTOTAL(2,C$6:C669)</f>
        <v>661</v>
      </c>
      <c r="C669" s="214">
        <f>IF(ISNA(VLOOKUP($A669,DSSV!$A$7:$R$65536,IN_DTK!C$5,0))=FALSE,VLOOKUP($A669,DSSV!$A$7:$R$65536,IN_DTK!C$5,0),"")</f>
        <v>0</v>
      </c>
      <c r="D669" s="243" t="str">
        <f>IF(ISNA(VLOOKUP($A669,DSSV!$A$7:$R$65536,IN_DTK!D$5,0))=FALSE,VLOOKUP($A669,DSSV!$A$7:$R$65536,IN_DTK!D$5,0),"")</f>
        <v/>
      </c>
      <c r="E669" s="244" t="str">
        <f>IF(ISNA(VLOOKUP($A669,DSSV!$A$7:$R$65536,IN_DTK!E$5,0))=FALSE,VLOOKUP($A669,DSSV!$A$7:$R$65536,IN_DTK!E$5,0),"")</f>
        <v/>
      </c>
      <c r="F669" s="249" t="str">
        <f>IF(ISNA(VLOOKUP($A669,DSSV!$A$7:$R$65536,IN_DTK!F$5,0))=FALSE,VLOOKUP($A669,DSSV!$A$7:$R$65536,IN_DTK!F$5,0),"")</f>
        <v/>
      </c>
      <c r="G669" s="249" t="str">
        <f>IF(ISNA(VLOOKUP($A669,DSSV!$A$7:$R$65536,IN_DTK!G$5,0))=FALSE,VLOOKUP($A669,DSSV!$A$7:$R$65536,IN_DTK!G$5,0),"")</f>
        <v/>
      </c>
      <c r="H669" s="245">
        <f>IF(ISNA(VLOOKUP($A669,DSSV!$A$7:$R$65536,IN_DTK!H$5,0))=FALSE,IF(H$8&lt;&gt;0,VLOOKUP($A669,DSSV!$A$7:$R$65536,IN_DTK!H$5,0),""),"")</f>
        <v>0</v>
      </c>
      <c r="I669" s="245">
        <f>IF(ISNA(VLOOKUP($A669,DSSV!$A$7:$R$65536,IN_DTK!I$5,0))=FALSE,IF(I$8&lt;&gt;0,VLOOKUP($A669,DSSV!$A$7:$R$65536,IN_DTK!I$5,0),""),"")</f>
        <v>0</v>
      </c>
      <c r="J669" s="245">
        <f>IF(ISNA(VLOOKUP($A669,DSSV!$A$7:$R$65536,IN_DTK!J$5,0))=FALSE,IF(J$8&lt;&gt;0,VLOOKUP($A669,DSSV!$A$7:$R$65536,IN_DTK!J$5,0),""),"")</f>
        <v>0</v>
      </c>
      <c r="K669" s="245">
        <f>IF(ISNA(VLOOKUP($A669,DSSV!$A$7:$R$65536,IN_DTK!K$5,0))=FALSE,IF(K$8&lt;&gt;0,VLOOKUP($A669,DSSV!$A$7:$R$65536,IN_DTK!K$5,0),""),"")</f>
        <v>0</v>
      </c>
      <c r="L669" s="245">
        <f>IF(ISNA(VLOOKUP($A669,DSSV!$A$7:$R$65536,IN_DTK!L$5,0))=FALSE,IF(L$8&lt;&gt;0,VLOOKUP($A669,DSSV!$A$7:$R$65536,IN_DTK!L$5,0),""),"")</f>
        <v>0</v>
      </c>
      <c r="M669" s="245">
        <f>IF(ISNA(VLOOKUP($A669,DSSV!$A$7:$R$65536,IN_DTK!M$5,0))=FALSE,IF(M$8&lt;&gt;0,VLOOKUP($A669,DSSV!$A$7:$R$65536,IN_DTK!M$5,0),""),"")</f>
        <v>0</v>
      </c>
      <c r="N669" s="245">
        <f>IF(ISNA(VLOOKUP($A669,DSSV!$A$7:$R$65536,IN_DTK!N$5,0))=FALSE,IF(N$8&lt;&gt;0,VLOOKUP($A669,DSSV!$A$7:$R$65536,IN_DTK!N$5,0),""),"")</f>
        <v>0</v>
      </c>
      <c r="O669" s="245">
        <f>IF(ISNA(VLOOKUP($A669,DSSV!$A$7:$R$65536,IN_DTK!O$5,0))=FALSE,IF(O$8&lt;&gt;0,VLOOKUP($A669,DSSV!$A$7:$R$65536,IN_DTK!O$5,0),""),"")</f>
        <v>0</v>
      </c>
      <c r="P669" s="245">
        <f>IF(ISNA(VLOOKUP($A669,DSSV!$A$7:$R$65536,IN_DTK!P$5,0))=FALSE,IF(P$8&lt;&gt;0,VLOOKUP($A669,DSSV!$A$7:$R$65536,IN_DTK!P$5,0),""),"")</f>
        <v>0</v>
      </c>
      <c r="Q669" s="246">
        <f>IF(ISNA(VLOOKUP($A669,DSSV!$A$7:$R$65536,IN_DTK!Q$5,0))=FALSE,VLOOKUP($A669,DSSV!$A$7:$R$65536,IN_DTK!Q$5,0),"")</f>
        <v>0</v>
      </c>
      <c r="R669" s="237" t="str">
        <f>IF(ISNA(VLOOKUP($A669,DSSV!$A$7:$R$65536,IN_DTK!R$5,0))=FALSE,VLOOKUP($A669,DSSV!$A$7:$R$65536,IN_DTK!R$5,0),"")</f>
        <v>Không</v>
      </c>
      <c r="S669" s="247" t="str">
        <f>IF(ISNA(VLOOKUP($A669,DSSV!$A$7:$R$65536,IN_DTK!S$5,0))=FALSE,VLOOKUP($A669,DSSV!$A$7:$R$65536,IN_DTK!S$5,0),"")</f>
        <v/>
      </c>
    </row>
    <row r="670" spans="1:19" s="213" customFormat="1" ht="20.25" customHeight="1">
      <c r="A670" s="211">
        <v>662</v>
      </c>
      <c r="B670" s="240">
        <f>--SUBTOTAL(2,C$6:C670)</f>
        <v>662</v>
      </c>
      <c r="C670" s="214">
        <f>IF(ISNA(VLOOKUP($A670,DSSV!$A$7:$R$65536,IN_DTK!C$5,0))=FALSE,VLOOKUP($A670,DSSV!$A$7:$R$65536,IN_DTK!C$5,0),"")</f>
        <v>0</v>
      </c>
      <c r="D670" s="243" t="str">
        <f>IF(ISNA(VLOOKUP($A670,DSSV!$A$7:$R$65536,IN_DTK!D$5,0))=FALSE,VLOOKUP($A670,DSSV!$A$7:$R$65536,IN_DTK!D$5,0),"")</f>
        <v/>
      </c>
      <c r="E670" s="244" t="str">
        <f>IF(ISNA(VLOOKUP($A670,DSSV!$A$7:$R$65536,IN_DTK!E$5,0))=FALSE,VLOOKUP($A670,DSSV!$A$7:$R$65536,IN_DTK!E$5,0),"")</f>
        <v/>
      </c>
      <c r="F670" s="249" t="str">
        <f>IF(ISNA(VLOOKUP($A670,DSSV!$A$7:$R$65536,IN_DTK!F$5,0))=FALSE,VLOOKUP($A670,DSSV!$A$7:$R$65536,IN_DTK!F$5,0),"")</f>
        <v/>
      </c>
      <c r="G670" s="249" t="str">
        <f>IF(ISNA(VLOOKUP($A670,DSSV!$A$7:$R$65536,IN_DTK!G$5,0))=FALSE,VLOOKUP($A670,DSSV!$A$7:$R$65536,IN_DTK!G$5,0),"")</f>
        <v/>
      </c>
      <c r="H670" s="245">
        <f>IF(ISNA(VLOOKUP($A670,DSSV!$A$7:$R$65536,IN_DTK!H$5,0))=FALSE,IF(H$8&lt;&gt;0,VLOOKUP($A670,DSSV!$A$7:$R$65536,IN_DTK!H$5,0),""),"")</f>
        <v>0</v>
      </c>
      <c r="I670" s="245">
        <f>IF(ISNA(VLOOKUP($A670,DSSV!$A$7:$R$65536,IN_DTK!I$5,0))=FALSE,IF(I$8&lt;&gt;0,VLOOKUP($A670,DSSV!$A$7:$R$65536,IN_DTK!I$5,0),""),"")</f>
        <v>0</v>
      </c>
      <c r="J670" s="245">
        <f>IF(ISNA(VLOOKUP($A670,DSSV!$A$7:$R$65536,IN_DTK!J$5,0))=FALSE,IF(J$8&lt;&gt;0,VLOOKUP($A670,DSSV!$A$7:$R$65536,IN_DTK!J$5,0),""),"")</f>
        <v>0</v>
      </c>
      <c r="K670" s="245">
        <f>IF(ISNA(VLOOKUP($A670,DSSV!$A$7:$R$65536,IN_DTK!K$5,0))=FALSE,IF(K$8&lt;&gt;0,VLOOKUP($A670,DSSV!$A$7:$R$65536,IN_DTK!K$5,0),""),"")</f>
        <v>0</v>
      </c>
      <c r="L670" s="245">
        <f>IF(ISNA(VLOOKUP($A670,DSSV!$A$7:$R$65536,IN_DTK!L$5,0))=FALSE,IF(L$8&lt;&gt;0,VLOOKUP($A670,DSSV!$A$7:$R$65536,IN_DTK!L$5,0),""),"")</f>
        <v>0</v>
      </c>
      <c r="M670" s="245">
        <f>IF(ISNA(VLOOKUP($A670,DSSV!$A$7:$R$65536,IN_DTK!M$5,0))=FALSE,IF(M$8&lt;&gt;0,VLOOKUP($A670,DSSV!$A$7:$R$65536,IN_DTK!M$5,0),""),"")</f>
        <v>0</v>
      </c>
      <c r="N670" s="245">
        <f>IF(ISNA(VLOOKUP($A670,DSSV!$A$7:$R$65536,IN_DTK!N$5,0))=FALSE,IF(N$8&lt;&gt;0,VLOOKUP($A670,DSSV!$A$7:$R$65536,IN_DTK!N$5,0),""),"")</f>
        <v>0</v>
      </c>
      <c r="O670" s="245">
        <f>IF(ISNA(VLOOKUP($A670,DSSV!$A$7:$R$65536,IN_DTK!O$5,0))=FALSE,IF(O$8&lt;&gt;0,VLOOKUP($A670,DSSV!$A$7:$R$65536,IN_DTK!O$5,0),""),"")</f>
        <v>0</v>
      </c>
      <c r="P670" s="245">
        <f>IF(ISNA(VLOOKUP($A670,DSSV!$A$7:$R$65536,IN_DTK!P$5,0))=FALSE,IF(P$8&lt;&gt;0,VLOOKUP($A670,DSSV!$A$7:$R$65536,IN_DTK!P$5,0),""),"")</f>
        <v>0</v>
      </c>
      <c r="Q670" s="246">
        <f>IF(ISNA(VLOOKUP($A670,DSSV!$A$7:$R$65536,IN_DTK!Q$5,0))=FALSE,VLOOKUP($A670,DSSV!$A$7:$R$65536,IN_DTK!Q$5,0),"")</f>
        <v>0</v>
      </c>
      <c r="R670" s="237" t="str">
        <f>IF(ISNA(VLOOKUP($A670,DSSV!$A$7:$R$65536,IN_DTK!R$5,0))=FALSE,VLOOKUP($A670,DSSV!$A$7:$R$65536,IN_DTK!R$5,0),"")</f>
        <v>Không</v>
      </c>
      <c r="S670" s="247" t="str">
        <f>IF(ISNA(VLOOKUP($A670,DSSV!$A$7:$R$65536,IN_DTK!S$5,0))=FALSE,VLOOKUP($A670,DSSV!$A$7:$R$65536,IN_DTK!S$5,0),"")</f>
        <v/>
      </c>
    </row>
    <row r="671" spans="1:19" s="213" customFormat="1" ht="20.25" customHeight="1">
      <c r="A671" s="211">
        <v>663</v>
      </c>
      <c r="B671" s="240">
        <f>--SUBTOTAL(2,C$6:C671)</f>
        <v>663</v>
      </c>
      <c r="C671" s="214">
        <f>IF(ISNA(VLOOKUP($A671,DSSV!$A$7:$R$65536,IN_DTK!C$5,0))=FALSE,VLOOKUP($A671,DSSV!$A$7:$R$65536,IN_DTK!C$5,0),"")</f>
        <v>0</v>
      </c>
      <c r="D671" s="243" t="str">
        <f>IF(ISNA(VLOOKUP($A671,DSSV!$A$7:$R$65536,IN_DTK!D$5,0))=FALSE,VLOOKUP($A671,DSSV!$A$7:$R$65536,IN_DTK!D$5,0),"")</f>
        <v/>
      </c>
      <c r="E671" s="244" t="str">
        <f>IF(ISNA(VLOOKUP($A671,DSSV!$A$7:$R$65536,IN_DTK!E$5,0))=FALSE,VLOOKUP($A671,DSSV!$A$7:$R$65536,IN_DTK!E$5,0),"")</f>
        <v/>
      </c>
      <c r="F671" s="249" t="str">
        <f>IF(ISNA(VLOOKUP($A671,DSSV!$A$7:$R$65536,IN_DTK!F$5,0))=FALSE,VLOOKUP($A671,DSSV!$A$7:$R$65536,IN_DTK!F$5,0),"")</f>
        <v/>
      </c>
      <c r="G671" s="249" t="str">
        <f>IF(ISNA(VLOOKUP($A671,DSSV!$A$7:$R$65536,IN_DTK!G$5,0))=FALSE,VLOOKUP($A671,DSSV!$A$7:$R$65536,IN_DTK!G$5,0),"")</f>
        <v/>
      </c>
      <c r="H671" s="245">
        <f>IF(ISNA(VLOOKUP($A671,DSSV!$A$7:$R$65536,IN_DTK!H$5,0))=FALSE,IF(H$8&lt;&gt;0,VLOOKUP($A671,DSSV!$A$7:$R$65536,IN_DTK!H$5,0),""),"")</f>
        <v>0</v>
      </c>
      <c r="I671" s="245">
        <f>IF(ISNA(VLOOKUP($A671,DSSV!$A$7:$R$65536,IN_DTK!I$5,0))=FALSE,IF(I$8&lt;&gt;0,VLOOKUP($A671,DSSV!$A$7:$R$65536,IN_DTK!I$5,0),""),"")</f>
        <v>0</v>
      </c>
      <c r="J671" s="245">
        <f>IF(ISNA(VLOOKUP($A671,DSSV!$A$7:$R$65536,IN_DTK!J$5,0))=FALSE,IF(J$8&lt;&gt;0,VLOOKUP($A671,DSSV!$A$7:$R$65536,IN_DTK!J$5,0),""),"")</f>
        <v>0</v>
      </c>
      <c r="K671" s="245">
        <f>IF(ISNA(VLOOKUP($A671,DSSV!$A$7:$R$65536,IN_DTK!K$5,0))=FALSE,IF(K$8&lt;&gt;0,VLOOKUP($A671,DSSV!$A$7:$R$65536,IN_DTK!K$5,0),""),"")</f>
        <v>0</v>
      </c>
      <c r="L671" s="245">
        <f>IF(ISNA(VLOOKUP($A671,DSSV!$A$7:$R$65536,IN_DTK!L$5,0))=FALSE,IF(L$8&lt;&gt;0,VLOOKUP($A671,DSSV!$A$7:$R$65536,IN_DTK!L$5,0),""),"")</f>
        <v>0</v>
      </c>
      <c r="M671" s="245">
        <f>IF(ISNA(VLOOKUP($A671,DSSV!$A$7:$R$65536,IN_DTK!M$5,0))=FALSE,IF(M$8&lt;&gt;0,VLOOKUP($A671,DSSV!$A$7:$R$65536,IN_DTK!M$5,0),""),"")</f>
        <v>0</v>
      </c>
      <c r="N671" s="245">
        <f>IF(ISNA(VLOOKUP($A671,DSSV!$A$7:$R$65536,IN_DTK!N$5,0))=FALSE,IF(N$8&lt;&gt;0,VLOOKUP($A671,DSSV!$A$7:$R$65536,IN_DTK!N$5,0),""),"")</f>
        <v>0</v>
      </c>
      <c r="O671" s="245">
        <f>IF(ISNA(VLOOKUP($A671,DSSV!$A$7:$R$65536,IN_DTK!O$5,0))=FALSE,IF(O$8&lt;&gt;0,VLOOKUP($A671,DSSV!$A$7:$R$65536,IN_DTK!O$5,0),""),"")</f>
        <v>0</v>
      </c>
      <c r="P671" s="245">
        <f>IF(ISNA(VLOOKUP($A671,DSSV!$A$7:$R$65536,IN_DTK!P$5,0))=FALSE,IF(P$8&lt;&gt;0,VLOOKUP($A671,DSSV!$A$7:$R$65536,IN_DTK!P$5,0),""),"")</f>
        <v>0</v>
      </c>
      <c r="Q671" s="246">
        <f>IF(ISNA(VLOOKUP($A671,DSSV!$A$7:$R$65536,IN_DTK!Q$5,0))=FALSE,VLOOKUP($A671,DSSV!$A$7:$R$65536,IN_DTK!Q$5,0),"")</f>
        <v>0</v>
      </c>
      <c r="R671" s="237" t="str">
        <f>IF(ISNA(VLOOKUP($A671,DSSV!$A$7:$R$65536,IN_DTK!R$5,0))=FALSE,VLOOKUP($A671,DSSV!$A$7:$R$65536,IN_DTK!R$5,0),"")</f>
        <v>Không</v>
      </c>
      <c r="S671" s="247" t="str">
        <f>IF(ISNA(VLOOKUP($A671,DSSV!$A$7:$R$65536,IN_DTK!S$5,0))=FALSE,VLOOKUP($A671,DSSV!$A$7:$R$65536,IN_DTK!S$5,0),"")</f>
        <v/>
      </c>
    </row>
    <row r="672" spans="1:19" s="213" customFormat="1" ht="20.25" customHeight="1">
      <c r="A672" s="211">
        <v>664</v>
      </c>
      <c r="B672" s="240">
        <f>--SUBTOTAL(2,C$6:C672)</f>
        <v>664</v>
      </c>
      <c r="C672" s="214">
        <f>IF(ISNA(VLOOKUP($A672,DSSV!$A$7:$R$65536,IN_DTK!C$5,0))=FALSE,VLOOKUP($A672,DSSV!$A$7:$R$65536,IN_DTK!C$5,0),"")</f>
        <v>0</v>
      </c>
      <c r="D672" s="243" t="str">
        <f>IF(ISNA(VLOOKUP($A672,DSSV!$A$7:$R$65536,IN_DTK!D$5,0))=FALSE,VLOOKUP($A672,DSSV!$A$7:$R$65536,IN_DTK!D$5,0),"")</f>
        <v/>
      </c>
      <c r="E672" s="244" t="str">
        <f>IF(ISNA(VLOOKUP($A672,DSSV!$A$7:$R$65536,IN_DTK!E$5,0))=FALSE,VLOOKUP($A672,DSSV!$A$7:$R$65536,IN_DTK!E$5,0),"")</f>
        <v/>
      </c>
      <c r="F672" s="249" t="str">
        <f>IF(ISNA(VLOOKUP($A672,DSSV!$A$7:$R$65536,IN_DTK!F$5,0))=FALSE,VLOOKUP($A672,DSSV!$A$7:$R$65536,IN_DTK!F$5,0),"")</f>
        <v/>
      </c>
      <c r="G672" s="249" t="str">
        <f>IF(ISNA(VLOOKUP($A672,DSSV!$A$7:$R$65536,IN_DTK!G$5,0))=FALSE,VLOOKUP($A672,DSSV!$A$7:$R$65536,IN_DTK!G$5,0),"")</f>
        <v/>
      </c>
      <c r="H672" s="245">
        <f>IF(ISNA(VLOOKUP($A672,DSSV!$A$7:$R$65536,IN_DTK!H$5,0))=FALSE,IF(H$8&lt;&gt;0,VLOOKUP($A672,DSSV!$A$7:$R$65536,IN_DTK!H$5,0),""),"")</f>
        <v>0</v>
      </c>
      <c r="I672" s="245">
        <f>IF(ISNA(VLOOKUP($A672,DSSV!$A$7:$R$65536,IN_DTK!I$5,0))=FALSE,IF(I$8&lt;&gt;0,VLOOKUP($A672,DSSV!$A$7:$R$65536,IN_DTK!I$5,0),""),"")</f>
        <v>0</v>
      </c>
      <c r="J672" s="245">
        <f>IF(ISNA(VLOOKUP($A672,DSSV!$A$7:$R$65536,IN_DTK!J$5,0))=FALSE,IF(J$8&lt;&gt;0,VLOOKUP($A672,DSSV!$A$7:$R$65536,IN_DTK!J$5,0),""),"")</f>
        <v>0</v>
      </c>
      <c r="K672" s="245">
        <f>IF(ISNA(VLOOKUP($A672,DSSV!$A$7:$R$65536,IN_DTK!K$5,0))=FALSE,IF(K$8&lt;&gt;0,VLOOKUP($A672,DSSV!$A$7:$R$65536,IN_DTK!K$5,0),""),"")</f>
        <v>0</v>
      </c>
      <c r="L672" s="245">
        <f>IF(ISNA(VLOOKUP($A672,DSSV!$A$7:$R$65536,IN_DTK!L$5,0))=FALSE,IF(L$8&lt;&gt;0,VLOOKUP($A672,DSSV!$A$7:$R$65536,IN_DTK!L$5,0),""),"")</f>
        <v>0</v>
      </c>
      <c r="M672" s="245">
        <f>IF(ISNA(VLOOKUP($A672,DSSV!$A$7:$R$65536,IN_DTK!M$5,0))=FALSE,IF(M$8&lt;&gt;0,VLOOKUP($A672,DSSV!$A$7:$R$65536,IN_DTK!M$5,0),""),"")</f>
        <v>0</v>
      </c>
      <c r="N672" s="245">
        <f>IF(ISNA(VLOOKUP($A672,DSSV!$A$7:$R$65536,IN_DTK!N$5,0))=FALSE,IF(N$8&lt;&gt;0,VLOOKUP($A672,DSSV!$A$7:$R$65536,IN_DTK!N$5,0),""),"")</f>
        <v>0</v>
      </c>
      <c r="O672" s="245">
        <f>IF(ISNA(VLOOKUP($A672,DSSV!$A$7:$R$65536,IN_DTK!O$5,0))=FALSE,IF(O$8&lt;&gt;0,VLOOKUP($A672,DSSV!$A$7:$R$65536,IN_DTK!O$5,0),""),"")</f>
        <v>0</v>
      </c>
      <c r="P672" s="245">
        <f>IF(ISNA(VLOOKUP($A672,DSSV!$A$7:$R$65536,IN_DTK!P$5,0))=FALSE,IF(P$8&lt;&gt;0,VLOOKUP($A672,DSSV!$A$7:$R$65536,IN_DTK!P$5,0),""),"")</f>
        <v>0</v>
      </c>
      <c r="Q672" s="246">
        <f>IF(ISNA(VLOOKUP($A672,DSSV!$A$7:$R$65536,IN_DTK!Q$5,0))=FALSE,VLOOKUP($A672,DSSV!$A$7:$R$65536,IN_DTK!Q$5,0),"")</f>
        <v>0</v>
      </c>
      <c r="R672" s="237" t="str">
        <f>IF(ISNA(VLOOKUP($A672,DSSV!$A$7:$R$65536,IN_DTK!R$5,0))=FALSE,VLOOKUP($A672,DSSV!$A$7:$R$65536,IN_DTK!R$5,0),"")</f>
        <v>Không</v>
      </c>
      <c r="S672" s="247" t="str">
        <f>IF(ISNA(VLOOKUP($A672,DSSV!$A$7:$R$65536,IN_DTK!S$5,0))=FALSE,VLOOKUP($A672,DSSV!$A$7:$R$65536,IN_DTK!S$5,0),"")</f>
        <v/>
      </c>
    </row>
    <row r="673" spans="1:19" s="213" customFormat="1" ht="20.25" customHeight="1">
      <c r="A673" s="211">
        <v>665</v>
      </c>
      <c r="B673" s="240">
        <f>--SUBTOTAL(2,C$6:C673)</f>
        <v>665</v>
      </c>
      <c r="C673" s="214">
        <f>IF(ISNA(VLOOKUP($A673,DSSV!$A$7:$R$65536,IN_DTK!C$5,0))=FALSE,VLOOKUP($A673,DSSV!$A$7:$R$65536,IN_DTK!C$5,0),"")</f>
        <v>0</v>
      </c>
      <c r="D673" s="243" t="str">
        <f>IF(ISNA(VLOOKUP($A673,DSSV!$A$7:$R$65536,IN_DTK!D$5,0))=FALSE,VLOOKUP($A673,DSSV!$A$7:$R$65536,IN_DTK!D$5,0),"")</f>
        <v/>
      </c>
      <c r="E673" s="244" t="str">
        <f>IF(ISNA(VLOOKUP($A673,DSSV!$A$7:$R$65536,IN_DTK!E$5,0))=FALSE,VLOOKUP($A673,DSSV!$A$7:$R$65536,IN_DTK!E$5,0),"")</f>
        <v/>
      </c>
      <c r="F673" s="249" t="str">
        <f>IF(ISNA(VLOOKUP($A673,DSSV!$A$7:$R$65536,IN_DTK!F$5,0))=FALSE,VLOOKUP($A673,DSSV!$A$7:$R$65536,IN_DTK!F$5,0),"")</f>
        <v/>
      </c>
      <c r="G673" s="249" t="str">
        <f>IF(ISNA(VLOOKUP($A673,DSSV!$A$7:$R$65536,IN_DTK!G$5,0))=FALSE,VLOOKUP($A673,DSSV!$A$7:$R$65536,IN_DTK!G$5,0),"")</f>
        <v/>
      </c>
      <c r="H673" s="245">
        <f>IF(ISNA(VLOOKUP($A673,DSSV!$A$7:$R$65536,IN_DTK!H$5,0))=FALSE,IF(H$8&lt;&gt;0,VLOOKUP($A673,DSSV!$A$7:$R$65536,IN_DTK!H$5,0),""),"")</f>
        <v>0</v>
      </c>
      <c r="I673" s="245">
        <f>IF(ISNA(VLOOKUP($A673,DSSV!$A$7:$R$65536,IN_DTK!I$5,0))=FALSE,IF(I$8&lt;&gt;0,VLOOKUP($A673,DSSV!$A$7:$R$65536,IN_DTK!I$5,0),""),"")</f>
        <v>0</v>
      </c>
      <c r="J673" s="245">
        <f>IF(ISNA(VLOOKUP($A673,DSSV!$A$7:$R$65536,IN_DTK!J$5,0))=FALSE,IF(J$8&lt;&gt;0,VLOOKUP($A673,DSSV!$A$7:$R$65536,IN_DTK!J$5,0),""),"")</f>
        <v>0</v>
      </c>
      <c r="K673" s="245">
        <f>IF(ISNA(VLOOKUP($A673,DSSV!$A$7:$R$65536,IN_DTK!K$5,0))=FALSE,IF(K$8&lt;&gt;0,VLOOKUP($A673,DSSV!$A$7:$R$65536,IN_DTK!K$5,0),""),"")</f>
        <v>0</v>
      </c>
      <c r="L673" s="245">
        <f>IF(ISNA(VLOOKUP($A673,DSSV!$A$7:$R$65536,IN_DTK!L$5,0))=FALSE,IF(L$8&lt;&gt;0,VLOOKUP($A673,DSSV!$A$7:$R$65536,IN_DTK!L$5,0),""),"")</f>
        <v>0</v>
      </c>
      <c r="M673" s="245">
        <f>IF(ISNA(VLOOKUP($A673,DSSV!$A$7:$R$65536,IN_DTK!M$5,0))=FALSE,IF(M$8&lt;&gt;0,VLOOKUP($A673,DSSV!$A$7:$R$65536,IN_DTK!M$5,0),""),"")</f>
        <v>0</v>
      </c>
      <c r="N673" s="245">
        <f>IF(ISNA(VLOOKUP($A673,DSSV!$A$7:$R$65536,IN_DTK!N$5,0))=FALSE,IF(N$8&lt;&gt;0,VLOOKUP($A673,DSSV!$A$7:$R$65536,IN_DTK!N$5,0),""),"")</f>
        <v>0</v>
      </c>
      <c r="O673" s="245">
        <f>IF(ISNA(VLOOKUP($A673,DSSV!$A$7:$R$65536,IN_DTK!O$5,0))=FALSE,IF(O$8&lt;&gt;0,VLOOKUP($A673,DSSV!$A$7:$R$65536,IN_DTK!O$5,0),""),"")</f>
        <v>0</v>
      </c>
      <c r="P673" s="245">
        <f>IF(ISNA(VLOOKUP($A673,DSSV!$A$7:$R$65536,IN_DTK!P$5,0))=FALSE,IF(P$8&lt;&gt;0,VLOOKUP($A673,DSSV!$A$7:$R$65536,IN_DTK!P$5,0),""),"")</f>
        <v>0</v>
      </c>
      <c r="Q673" s="246">
        <f>IF(ISNA(VLOOKUP($A673,DSSV!$A$7:$R$65536,IN_DTK!Q$5,0))=FALSE,VLOOKUP($A673,DSSV!$A$7:$R$65536,IN_DTK!Q$5,0),"")</f>
        <v>0</v>
      </c>
      <c r="R673" s="237" t="str">
        <f>IF(ISNA(VLOOKUP($A673,DSSV!$A$7:$R$65536,IN_DTK!R$5,0))=FALSE,VLOOKUP($A673,DSSV!$A$7:$R$65536,IN_DTK!R$5,0),"")</f>
        <v>Không</v>
      </c>
      <c r="S673" s="247" t="str">
        <f>IF(ISNA(VLOOKUP($A673,DSSV!$A$7:$R$65536,IN_DTK!S$5,0))=FALSE,VLOOKUP($A673,DSSV!$A$7:$R$65536,IN_DTK!S$5,0),"")</f>
        <v/>
      </c>
    </row>
    <row r="674" spans="1:19" s="213" customFormat="1" ht="20.25" customHeight="1">
      <c r="A674" s="211">
        <v>666</v>
      </c>
      <c r="B674" s="240">
        <f>--SUBTOTAL(2,C$6:C674)</f>
        <v>666</v>
      </c>
      <c r="C674" s="214">
        <f>IF(ISNA(VLOOKUP($A674,DSSV!$A$7:$R$65536,IN_DTK!C$5,0))=FALSE,VLOOKUP($A674,DSSV!$A$7:$R$65536,IN_DTK!C$5,0),"")</f>
        <v>0</v>
      </c>
      <c r="D674" s="243" t="str">
        <f>IF(ISNA(VLOOKUP($A674,DSSV!$A$7:$R$65536,IN_DTK!D$5,0))=FALSE,VLOOKUP($A674,DSSV!$A$7:$R$65536,IN_DTK!D$5,0),"")</f>
        <v/>
      </c>
      <c r="E674" s="244" t="str">
        <f>IF(ISNA(VLOOKUP($A674,DSSV!$A$7:$R$65536,IN_DTK!E$5,0))=FALSE,VLOOKUP($A674,DSSV!$A$7:$R$65536,IN_DTK!E$5,0),"")</f>
        <v/>
      </c>
      <c r="F674" s="249" t="str">
        <f>IF(ISNA(VLOOKUP($A674,DSSV!$A$7:$R$65536,IN_DTK!F$5,0))=FALSE,VLOOKUP($A674,DSSV!$A$7:$R$65536,IN_DTK!F$5,0),"")</f>
        <v/>
      </c>
      <c r="G674" s="249" t="str">
        <f>IF(ISNA(VLOOKUP($A674,DSSV!$A$7:$R$65536,IN_DTK!G$5,0))=FALSE,VLOOKUP($A674,DSSV!$A$7:$R$65536,IN_DTK!G$5,0),"")</f>
        <v/>
      </c>
      <c r="H674" s="245">
        <f>IF(ISNA(VLOOKUP($A674,DSSV!$A$7:$R$65536,IN_DTK!H$5,0))=FALSE,IF(H$8&lt;&gt;0,VLOOKUP($A674,DSSV!$A$7:$R$65536,IN_DTK!H$5,0),""),"")</f>
        <v>0</v>
      </c>
      <c r="I674" s="245">
        <f>IF(ISNA(VLOOKUP($A674,DSSV!$A$7:$R$65536,IN_DTK!I$5,0))=FALSE,IF(I$8&lt;&gt;0,VLOOKUP($A674,DSSV!$A$7:$R$65536,IN_DTK!I$5,0),""),"")</f>
        <v>0</v>
      </c>
      <c r="J674" s="245">
        <f>IF(ISNA(VLOOKUP($A674,DSSV!$A$7:$R$65536,IN_DTK!J$5,0))=FALSE,IF(J$8&lt;&gt;0,VLOOKUP($A674,DSSV!$A$7:$R$65536,IN_DTK!J$5,0),""),"")</f>
        <v>0</v>
      </c>
      <c r="K674" s="245">
        <f>IF(ISNA(VLOOKUP($A674,DSSV!$A$7:$R$65536,IN_DTK!K$5,0))=FALSE,IF(K$8&lt;&gt;0,VLOOKUP($A674,DSSV!$A$7:$R$65536,IN_DTK!K$5,0),""),"")</f>
        <v>0</v>
      </c>
      <c r="L674" s="245">
        <f>IF(ISNA(VLOOKUP($A674,DSSV!$A$7:$R$65536,IN_DTK!L$5,0))=FALSE,IF(L$8&lt;&gt;0,VLOOKUP($A674,DSSV!$A$7:$R$65536,IN_DTK!L$5,0),""),"")</f>
        <v>0</v>
      </c>
      <c r="M674" s="245">
        <f>IF(ISNA(VLOOKUP($A674,DSSV!$A$7:$R$65536,IN_DTK!M$5,0))=FALSE,IF(M$8&lt;&gt;0,VLOOKUP($A674,DSSV!$A$7:$R$65536,IN_DTK!M$5,0),""),"")</f>
        <v>0</v>
      </c>
      <c r="N674" s="245">
        <f>IF(ISNA(VLOOKUP($A674,DSSV!$A$7:$R$65536,IN_DTK!N$5,0))=FALSE,IF(N$8&lt;&gt;0,VLOOKUP($A674,DSSV!$A$7:$R$65536,IN_DTK!N$5,0),""),"")</f>
        <v>0</v>
      </c>
      <c r="O674" s="245">
        <f>IF(ISNA(VLOOKUP($A674,DSSV!$A$7:$R$65536,IN_DTK!O$5,0))=FALSE,IF(O$8&lt;&gt;0,VLOOKUP($A674,DSSV!$A$7:$R$65536,IN_DTK!O$5,0),""),"")</f>
        <v>0</v>
      </c>
      <c r="P674" s="245">
        <f>IF(ISNA(VLOOKUP($A674,DSSV!$A$7:$R$65536,IN_DTK!P$5,0))=FALSE,IF(P$8&lt;&gt;0,VLOOKUP($A674,DSSV!$A$7:$R$65536,IN_DTK!P$5,0),""),"")</f>
        <v>0</v>
      </c>
      <c r="Q674" s="246">
        <f>IF(ISNA(VLOOKUP($A674,DSSV!$A$7:$R$65536,IN_DTK!Q$5,0))=FALSE,VLOOKUP($A674,DSSV!$A$7:$R$65536,IN_DTK!Q$5,0),"")</f>
        <v>0</v>
      </c>
      <c r="R674" s="237" t="str">
        <f>IF(ISNA(VLOOKUP($A674,DSSV!$A$7:$R$65536,IN_DTK!R$5,0))=FALSE,VLOOKUP($A674,DSSV!$A$7:$R$65536,IN_DTK!R$5,0),"")</f>
        <v>Không</v>
      </c>
      <c r="S674" s="247" t="str">
        <f>IF(ISNA(VLOOKUP($A674,DSSV!$A$7:$R$65536,IN_DTK!S$5,0))=FALSE,VLOOKUP($A674,DSSV!$A$7:$R$65536,IN_DTK!S$5,0),"")</f>
        <v/>
      </c>
    </row>
    <row r="675" spans="1:19" s="213" customFormat="1" ht="20.25" customHeight="1">
      <c r="A675" s="211">
        <v>667</v>
      </c>
      <c r="B675" s="240">
        <f>--SUBTOTAL(2,C$6:C675)</f>
        <v>667</v>
      </c>
      <c r="C675" s="214">
        <f>IF(ISNA(VLOOKUP($A675,DSSV!$A$7:$R$65536,IN_DTK!C$5,0))=FALSE,VLOOKUP($A675,DSSV!$A$7:$R$65536,IN_DTK!C$5,0),"")</f>
        <v>0</v>
      </c>
      <c r="D675" s="243" t="str">
        <f>IF(ISNA(VLOOKUP($A675,DSSV!$A$7:$R$65536,IN_DTK!D$5,0))=FALSE,VLOOKUP($A675,DSSV!$A$7:$R$65536,IN_DTK!D$5,0),"")</f>
        <v/>
      </c>
      <c r="E675" s="244" t="str">
        <f>IF(ISNA(VLOOKUP($A675,DSSV!$A$7:$R$65536,IN_DTK!E$5,0))=FALSE,VLOOKUP($A675,DSSV!$A$7:$R$65536,IN_DTK!E$5,0),"")</f>
        <v/>
      </c>
      <c r="F675" s="249" t="str">
        <f>IF(ISNA(VLOOKUP($A675,DSSV!$A$7:$R$65536,IN_DTK!F$5,0))=FALSE,VLOOKUP($A675,DSSV!$A$7:$R$65536,IN_DTK!F$5,0),"")</f>
        <v/>
      </c>
      <c r="G675" s="249" t="str">
        <f>IF(ISNA(VLOOKUP($A675,DSSV!$A$7:$R$65536,IN_DTK!G$5,0))=FALSE,VLOOKUP($A675,DSSV!$A$7:$R$65536,IN_DTK!G$5,0),"")</f>
        <v/>
      </c>
      <c r="H675" s="245">
        <f>IF(ISNA(VLOOKUP($A675,DSSV!$A$7:$R$65536,IN_DTK!H$5,0))=FALSE,IF(H$8&lt;&gt;0,VLOOKUP($A675,DSSV!$A$7:$R$65536,IN_DTK!H$5,0),""),"")</f>
        <v>0</v>
      </c>
      <c r="I675" s="245">
        <f>IF(ISNA(VLOOKUP($A675,DSSV!$A$7:$R$65536,IN_DTK!I$5,0))=FALSE,IF(I$8&lt;&gt;0,VLOOKUP($A675,DSSV!$A$7:$R$65536,IN_DTK!I$5,0),""),"")</f>
        <v>0</v>
      </c>
      <c r="J675" s="245">
        <f>IF(ISNA(VLOOKUP($A675,DSSV!$A$7:$R$65536,IN_DTK!J$5,0))=FALSE,IF(J$8&lt;&gt;0,VLOOKUP($A675,DSSV!$A$7:$R$65536,IN_DTK!J$5,0),""),"")</f>
        <v>0</v>
      </c>
      <c r="K675" s="245">
        <f>IF(ISNA(VLOOKUP($A675,DSSV!$A$7:$R$65536,IN_DTK!K$5,0))=FALSE,IF(K$8&lt;&gt;0,VLOOKUP($A675,DSSV!$A$7:$R$65536,IN_DTK!K$5,0),""),"")</f>
        <v>0</v>
      </c>
      <c r="L675" s="245">
        <f>IF(ISNA(VLOOKUP($A675,DSSV!$A$7:$R$65536,IN_DTK!L$5,0))=FALSE,IF(L$8&lt;&gt;0,VLOOKUP($A675,DSSV!$A$7:$R$65536,IN_DTK!L$5,0),""),"")</f>
        <v>0</v>
      </c>
      <c r="M675" s="245">
        <f>IF(ISNA(VLOOKUP($A675,DSSV!$A$7:$R$65536,IN_DTK!M$5,0))=FALSE,IF(M$8&lt;&gt;0,VLOOKUP($A675,DSSV!$A$7:$R$65536,IN_DTK!M$5,0),""),"")</f>
        <v>0</v>
      </c>
      <c r="N675" s="245">
        <f>IF(ISNA(VLOOKUP($A675,DSSV!$A$7:$R$65536,IN_DTK!N$5,0))=FALSE,IF(N$8&lt;&gt;0,VLOOKUP($A675,DSSV!$A$7:$R$65536,IN_DTK!N$5,0),""),"")</f>
        <v>0</v>
      </c>
      <c r="O675" s="245">
        <f>IF(ISNA(VLOOKUP($A675,DSSV!$A$7:$R$65536,IN_DTK!O$5,0))=FALSE,IF(O$8&lt;&gt;0,VLOOKUP($A675,DSSV!$A$7:$R$65536,IN_DTK!O$5,0),""),"")</f>
        <v>0</v>
      </c>
      <c r="P675" s="245">
        <f>IF(ISNA(VLOOKUP($A675,DSSV!$A$7:$R$65536,IN_DTK!P$5,0))=FALSE,IF(P$8&lt;&gt;0,VLOOKUP($A675,DSSV!$A$7:$R$65536,IN_DTK!P$5,0),""),"")</f>
        <v>0</v>
      </c>
      <c r="Q675" s="246">
        <f>IF(ISNA(VLOOKUP($A675,DSSV!$A$7:$R$65536,IN_DTK!Q$5,0))=FALSE,VLOOKUP($A675,DSSV!$A$7:$R$65536,IN_DTK!Q$5,0),"")</f>
        <v>0</v>
      </c>
      <c r="R675" s="237" t="str">
        <f>IF(ISNA(VLOOKUP($A675,DSSV!$A$7:$R$65536,IN_DTK!R$5,0))=FALSE,VLOOKUP($A675,DSSV!$A$7:$R$65536,IN_DTK!R$5,0),"")</f>
        <v>Không</v>
      </c>
      <c r="S675" s="247" t="str">
        <f>IF(ISNA(VLOOKUP($A675,DSSV!$A$7:$R$65536,IN_DTK!S$5,0))=FALSE,VLOOKUP($A675,DSSV!$A$7:$R$65536,IN_DTK!S$5,0),"")</f>
        <v/>
      </c>
    </row>
    <row r="676" spans="1:19" s="213" customFormat="1" ht="20.25" customHeight="1">
      <c r="A676" s="211">
        <v>668</v>
      </c>
      <c r="B676" s="240">
        <f>--SUBTOTAL(2,C$6:C676)</f>
        <v>668</v>
      </c>
      <c r="C676" s="214">
        <f>IF(ISNA(VLOOKUP($A676,DSSV!$A$7:$R$65536,IN_DTK!C$5,0))=FALSE,VLOOKUP($A676,DSSV!$A$7:$R$65536,IN_DTK!C$5,0),"")</f>
        <v>0</v>
      </c>
      <c r="D676" s="243" t="str">
        <f>IF(ISNA(VLOOKUP($A676,DSSV!$A$7:$R$65536,IN_DTK!D$5,0))=FALSE,VLOOKUP($A676,DSSV!$A$7:$R$65536,IN_DTK!D$5,0),"")</f>
        <v/>
      </c>
      <c r="E676" s="244" t="str">
        <f>IF(ISNA(VLOOKUP($A676,DSSV!$A$7:$R$65536,IN_DTK!E$5,0))=FALSE,VLOOKUP($A676,DSSV!$A$7:$R$65536,IN_DTK!E$5,0),"")</f>
        <v/>
      </c>
      <c r="F676" s="249" t="str">
        <f>IF(ISNA(VLOOKUP($A676,DSSV!$A$7:$R$65536,IN_DTK!F$5,0))=FALSE,VLOOKUP($A676,DSSV!$A$7:$R$65536,IN_DTK!F$5,0),"")</f>
        <v/>
      </c>
      <c r="G676" s="249" t="str">
        <f>IF(ISNA(VLOOKUP($A676,DSSV!$A$7:$R$65536,IN_DTK!G$5,0))=FALSE,VLOOKUP($A676,DSSV!$A$7:$R$65536,IN_DTK!G$5,0),"")</f>
        <v/>
      </c>
      <c r="H676" s="245">
        <f>IF(ISNA(VLOOKUP($A676,DSSV!$A$7:$R$65536,IN_DTK!H$5,0))=FALSE,IF(H$8&lt;&gt;0,VLOOKUP($A676,DSSV!$A$7:$R$65536,IN_DTK!H$5,0),""),"")</f>
        <v>0</v>
      </c>
      <c r="I676" s="245">
        <f>IF(ISNA(VLOOKUP($A676,DSSV!$A$7:$R$65536,IN_DTK!I$5,0))=FALSE,IF(I$8&lt;&gt;0,VLOOKUP($A676,DSSV!$A$7:$R$65536,IN_DTK!I$5,0),""),"")</f>
        <v>0</v>
      </c>
      <c r="J676" s="245">
        <f>IF(ISNA(VLOOKUP($A676,DSSV!$A$7:$R$65536,IN_DTK!J$5,0))=FALSE,IF(J$8&lt;&gt;0,VLOOKUP($A676,DSSV!$A$7:$R$65536,IN_DTK!J$5,0),""),"")</f>
        <v>0</v>
      </c>
      <c r="K676" s="245">
        <f>IF(ISNA(VLOOKUP($A676,DSSV!$A$7:$R$65536,IN_DTK!K$5,0))=FALSE,IF(K$8&lt;&gt;0,VLOOKUP($A676,DSSV!$A$7:$R$65536,IN_DTK!K$5,0),""),"")</f>
        <v>0</v>
      </c>
      <c r="L676" s="245">
        <f>IF(ISNA(VLOOKUP($A676,DSSV!$A$7:$R$65536,IN_DTK!L$5,0))=FALSE,IF(L$8&lt;&gt;0,VLOOKUP($A676,DSSV!$A$7:$R$65536,IN_DTK!L$5,0),""),"")</f>
        <v>0</v>
      </c>
      <c r="M676" s="245">
        <f>IF(ISNA(VLOOKUP($A676,DSSV!$A$7:$R$65536,IN_DTK!M$5,0))=FALSE,IF(M$8&lt;&gt;0,VLOOKUP($A676,DSSV!$A$7:$R$65536,IN_DTK!M$5,0),""),"")</f>
        <v>0</v>
      </c>
      <c r="N676" s="245">
        <f>IF(ISNA(VLOOKUP($A676,DSSV!$A$7:$R$65536,IN_DTK!N$5,0))=FALSE,IF(N$8&lt;&gt;0,VLOOKUP($A676,DSSV!$A$7:$R$65536,IN_DTK!N$5,0),""),"")</f>
        <v>0</v>
      </c>
      <c r="O676" s="245">
        <f>IF(ISNA(VLOOKUP($A676,DSSV!$A$7:$R$65536,IN_DTK!O$5,0))=FALSE,IF(O$8&lt;&gt;0,VLOOKUP($A676,DSSV!$A$7:$R$65536,IN_DTK!O$5,0),""),"")</f>
        <v>0</v>
      </c>
      <c r="P676" s="245">
        <f>IF(ISNA(VLOOKUP($A676,DSSV!$A$7:$R$65536,IN_DTK!P$5,0))=FALSE,IF(P$8&lt;&gt;0,VLOOKUP($A676,DSSV!$A$7:$R$65536,IN_DTK!P$5,0),""),"")</f>
        <v>0</v>
      </c>
      <c r="Q676" s="246">
        <f>IF(ISNA(VLOOKUP($A676,DSSV!$A$7:$R$65536,IN_DTK!Q$5,0))=FALSE,VLOOKUP($A676,DSSV!$A$7:$R$65536,IN_DTK!Q$5,0),"")</f>
        <v>0</v>
      </c>
      <c r="R676" s="237" t="str">
        <f>IF(ISNA(VLOOKUP($A676,DSSV!$A$7:$R$65536,IN_DTK!R$5,0))=FALSE,VLOOKUP($A676,DSSV!$A$7:$R$65536,IN_DTK!R$5,0),"")</f>
        <v>Không</v>
      </c>
      <c r="S676" s="247" t="str">
        <f>IF(ISNA(VLOOKUP($A676,DSSV!$A$7:$R$65536,IN_DTK!S$5,0))=FALSE,VLOOKUP($A676,DSSV!$A$7:$R$65536,IN_DTK!S$5,0),"")</f>
        <v/>
      </c>
    </row>
    <row r="677" spans="1:19" s="213" customFormat="1" ht="20.25" customHeight="1">
      <c r="A677" s="211">
        <v>669</v>
      </c>
      <c r="B677" s="240">
        <f>--SUBTOTAL(2,C$6:C677)</f>
        <v>669</v>
      </c>
      <c r="C677" s="214">
        <f>IF(ISNA(VLOOKUP($A677,DSSV!$A$7:$R$65536,IN_DTK!C$5,0))=FALSE,VLOOKUP($A677,DSSV!$A$7:$R$65536,IN_DTK!C$5,0),"")</f>
        <v>0</v>
      </c>
      <c r="D677" s="243" t="str">
        <f>IF(ISNA(VLOOKUP($A677,DSSV!$A$7:$R$65536,IN_DTK!D$5,0))=FALSE,VLOOKUP($A677,DSSV!$A$7:$R$65536,IN_DTK!D$5,0),"")</f>
        <v/>
      </c>
      <c r="E677" s="244" t="str">
        <f>IF(ISNA(VLOOKUP($A677,DSSV!$A$7:$R$65536,IN_DTK!E$5,0))=FALSE,VLOOKUP($A677,DSSV!$A$7:$R$65536,IN_DTK!E$5,0),"")</f>
        <v/>
      </c>
      <c r="F677" s="249" t="str">
        <f>IF(ISNA(VLOOKUP($A677,DSSV!$A$7:$R$65536,IN_DTK!F$5,0))=FALSE,VLOOKUP($A677,DSSV!$A$7:$R$65536,IN_DTK!F$5,0),"")</f>
        <v/>
      </c>
      <c r="G677" s="249" t="str">
        <f>IF(ISNA(VLOOKUP($A677,DSSV!$A$7:$R$65536,IN_DTK!G$5,0))=FALSE,VLOOKUP($A677,DSSV!$A$7:$R$65536,IN_DTK!G$5,0),"")</f>
        <v/>
      </c>
      <c r="H677" s="245">
        <f>IF(ISNA(VLOOKUP($A677,DSSV!$A$7:$R$65536,IN_DTK!H$5,0))=FALSE,IF(H$8&lt;&gt;0,VLOOKUP($A677,DSSV!$A$7:$R$65536,IN_DTK!H$5,0),""),"")</f>
        <v>0</v>
      </c>
      <c r="I677" s="245">
        <f>IF(ISNA(VLOOKUP($A677,DSSV!$A$7:$R$65536,IN_DTK!I$5,0))=FALSE,IF(I$8&lt;&gt;0,VLOOKUP($A677,DSSV!$A$7:$R$65536,IN_DTK!I$5,0),""),"")</f>
        <v>0</v>
      </c>
      <c r="J677" s="245">
        <f>IF(ISNA(VLOOKUP($A677,DSSV!$A$7:$R$65536,IN_DTK!J$5,0))=FALSE,IF(J$8&lt;&gt;0,VLOOKUP($A677,DSSV!$A$7:$R$65536,IN_DTK!J$5,0),""),"")</f>
        <v>0</v>
      </c>
      <c r="K677" s="245">
        <f>IF(ISNA(VLOOKUP($A677,DSSV!$A$7:$R$65536,IN_DTK!K$5,0))=FALSE,IF(K$8&lt;&gt;0,VLOOKUP($A677,DSSV!$A$7:$R$65536,IN_DTK!K$5,0),""),"")</f>
        <v>0</v>
      </c>
      <c r="L677" s="245">
        <f>IF(ISNA(VLOOKUP($A677,DSSV!$A$7:$R$65536,IN_DTK!L$5,0))=FALSE,IF(L$8&lt;&gt;0,VLOOKUP($A677,DSSV!$A$7:$R$65536,IN_DTK!L$5,0),""),"")</f>
        <v>0</v>
      </c>
      <c r="M677" s="245">
        <f>IF(ISNA(VLOOKUP($A677,DSSV!$A$7:$R$65536,IN_DTK!M$5,0))=FALSE,IF(M$8&lt;&gt;0,VLOOKUP($A677,DSSV!$A$7:$R$65536,IN_DTK!M$5,0),""),"")</f>
        <v>0</v>
      </c>
      <c r="N677" s="245">
        <f>IF(ISNA(VLOOKUP($A677,DSSV!$A$7:$R$65536,IN_DTK!N$5,0))=FALSE,IF(N$8&lt;&gt;0,VLOOKUP($A677,DSSV!$A$7:$R$65536,IN_DTK!N$5,0),""),"")</f>
        <v>0</v>
      </c>
      <c r="O677" s="245">
        <f>IF(ISNA(VLOOKUP($A677,DSSV!$A$7:$R$65536,IN_DTK!O$5,0))=FALSE,IF(O$8&lt;&gt;0,VLOOKUP($A677,DSSV!$A$7:$R$65536,IN_DTK!O$5,0),""),"")</f>
        <v>0</v>
      </c>
      <c r="P677" s="245">
        <f>IF(ISNA(VLOOKUP($A677,DSSV!$A$7:$R$65536,IN_DTK!P$5,0))=FALSE,IF(P$8&lt;&gt;0,VLOOKUP($A677,DSSV!$A$7:$R$65536,IN_DTK!P$5,0),""),"")</f>
        <v>0</v>
      </c>
      <c r="Q677" s="246">
        <f>IF(ISNA(VLOOKUP($A677,DSSV!$A$7:$R$65536,IN_DTK!Q$5,0))=FALSE,VLOOKUP($A677,DSSV!$A$7:$R$65536,IN_DTK!Q$5,0),"")</f>
        <v>0</v>
      </c>
      <c r="R677" s="237" t="str">
        <f>IF(ISNA(VLOOKUP($A677,DSSV!$A$7:$R$65536,IN_DTK!R$5,0))=FALSE,VLOOKUP($A677,DSSV!$A$7:$R$65536,IN_DTK!R$5,0),"")</f>
        <v>Không</v>
      </c>
      <c r="S677" s="247" t="str">
        <f>IF(ISNA(VLOOKUP($A677,DSSV!$A$7:$R$65536,IN_DTK!S$5,0))=FALSE,VLOOKUP($A677,DSSV!$A$7:$R$65536,IN_DTK!S$5,0),"")</f>
        <v/>
      </c>
    </row>
    <row r="678" spans="1:19" s="213" customFormat="1" ht="20.25" customHeight="1">
      <c r="A678" s="211">
        <v>670</v>
      </c>
      <c r="B678" s="240">
        <f>--SUBTOTAL(2,C$6:C678)</f>
        <v>670</v>
      </c>
      <c r="C678" s="214">
        <f>IF(ISNA(VLOOKUP($A678,DSSV!$A$7:$R$65536,IN_DTK!C$5,0))=FALSE,VLOOKUP($A678,DSSV!$A$7:$R$65536,IN_DTK!C$5,0),"")</f>
        <v>0</v>
      </c>
      <c r="D678" s="243" t="str">
        <f>IF(ISNA(VLOOKUP($A678,DSSV!$A$7:$R$65536,IN_DTK!D$5,0))=FALSE,VLOOKUP($A678,DSSV!$A$7:$R$65536,IN_DTK!D$5,0),"")</f>
        <v/>
      </c>
      <c r="E678" s="244" t="str">
        <f>IF(ISNA(VLOOKUP($A678,DSSV!$A$7:$R$65536,IN_DTK!E$5,0))=FALSE,VLOOKUP($A678,DSSV!$A$7:$R$65536,IN_DTK!E$5,0),"")</f>
        <v/>
      </c>
      <c r="F678" s="249" t="str">
        <f>IF(ISNA(VLOOKUP($A678,DSSV!$A$7:$R$65536,IN_DTK!F$5,0))=FALSE,VLOOKUP($A678,DSSV!$A$7:$R$65536,IN_DTK!F$5,0),"")</f>
        <v/>
      </c>
      <c r="G678" s="249" t="str">
        <f>IF(ISNA(VLOOKUP($A678,DSSV!$A$7:$R$65536,IN_DTK!G$5,0))=FALSE,VLOOKUP($A678,DSSV!$A$7:$R$65536,IN_DTK!G$5,0),"")</f>
        <v/>
      </c>
      <c r="H678" s="245">
        <f>IF(ISNA(VLOOKUP($A678,DSSV!$A$7:$R$65536,IN_DTK!H$5,0))=FALSE,IF(H$8&lt;&gt;0,VLOOKUP($A678,DSSV!$A$7:$R$65536,IN_DTK!H$5,0),""),"")</f>
        <v>0</v>
      </c>
      <c r="I678" s="245">
        <f>IF(ISNA(VLOOKUP($A678,DSSV!$A$7:$R$65536,IN_DTK!I$5,0))=FALSE,IF(I$8&lt;&gt;0,VLOOKUP($A678,DSSV!$A$7:$R$65536,IN_DTK!I$5,0),""),"")</f>
        <v>0</v>
      </c>
      <c r="J678" s="245">
        <f>IF(ISNA(VLOOKUP($A678,DSSV!$A$7:$R$65536,IN_DTK!J$5,0))=FALSE,IF(J$8&lt;&gt;0,VLOOKUP($A678,DSSV!$A$7:$R$65536,IN_DTK!J$5,0),""),"")</f>
        <v>0</v>
      </c>
      <c r="K678" s="245">
        <f>IF(ISNA(VLOOKUP($A678,DSSV!$A$7:$R$65536,IN_DTK!K$5,0))=FALSE,IF(K$8&lt;&gt;0,VLOOKUP($A678,DSSV!$A$7:$R$65536,IN_DTK!K$5,0),""),"")</f>
        <v>0</v>
      </c>
      <c r="L678" s="245">
        <f>IF(ISNA(VLOOKUP($A678,DSSV!$A$7:$R$65536,IN_DTK!L$5,0))=FALSE,IF(L$8&lt;&gt;0,VLOOKUP($A678,DSSV!$A$7:$R$65536,IN_DTK!L$5,0),""),"")</f>
        <v>0</v>
      </c>
      <c r="M678" s="245">
        <f>IF(ISNA(VLOOKUP($A678,DSSV!$A$7:$R$65536,IN_DTK!M$5,0))=FALSE,IF(M$8&lt;&gt;0,VLOOKUP($A678,DSSV!$A$7:$R$65536,IN_DTK!M$5,0),""),"")</f>
        <v>0</v>
      </c>
      <c r="N678" s="245">
        <f>IF(ISNA(VLOOKUP($A678,DSSV!$A$7:$R$65536,IN_DTK!N$5,0))=FALSE,IF(N$8&lt;&gt;0,VLOOKUP($A678,DSSV!$A$7:$R$65536,IN_DTK!N$5,0),""),"")</f>
        <v>0</v>
      </c>
      <c r="O678" s="245">
        <f>IF(ISNA(VLOOKUP($A678,DSSV!$A$7:$R$65536,IN_DTK!O$5,0))=FALSE,IF(O$8&lt;&gt;0,VLOOKUP($A678,DSSV!$A$7:$R$65536,IN_DTK!O$5,0),""),"")</f>
        <v>0</v>
      </c>
      <c r="P678" s="245">
        <f>IF(ISNA(VLOOKUP($A678,DSSV!$A$7:$R$65536,IN_DTK!P$5,0))=FALSE,IF(P$8&lt;&gt;0,VLOOKUP($A678,DSSV!$A$7:$R$65536,IN_DTK!P$5,0),""),"")</f>
        <v>0</v>
      </c>
      <c r="Q678" s="246">
        <f>IF(ISNA(VLOOKUP($A678,DSSV!$A$7:$R$65536,IN_DTK!Q$5,0))=FALSE,VLOOKUP($A678,DSSV!$A$7:$R$65536,IN_DTK!Q$5,0),"")</f>
        <v>0</v>
      </c>
      <c r="R678" s="237" t="str">
        <f>IF(ISNA(VLOOKUP($A678,DSSV!$A$7:$R$65536,IN_DTK!R$5,0))=FALSE,VLOOKUP($A678,DSSV!$A$7:$R$65536,IN_DTK!R$5,0),"")</f>
        <v>Không</v>
      </c>
      <c r="S678" s="247" t="str">
        <f>IF(ISNA(VLOOKUP($A678,DSSV!$A$7:$R$65536,IN_DTK!S$5,0))=FALSE,VLOOKUP($A678,DSSV!$A$7:$R$65536,IN_DTK!S$5,0),"")</f>
        <v/>
      </c>
    </row>
    <row r="679" spans="1:19" s="213" customFormat="1" ht="20.25" customHeight="1">
      <c r="A679" s="211">
        <v>671</v>
      </c>
      <c r="B679" s="240">
        <f>--SUBTOTAL(2,C$6:C679)</f>
        <v>671</v>
      </c>
      <c r="C679" s="214">
        <f>IF(ISNA(VLOOKUP($A679,DSSV!$A$7:$R$65536,IN_DTK!C$5,0))=FALSE,VLOOKUP($A679,DSSV!$A$7:$R$65536,IN_DTK!C$5,0),"")</f>
        <v>0</v>
      </c>
      <c r="D679" s="243" t="str">
        <f>IF(ISNA(VLOOKUP($A679,DSSV!$A$7:$R$65536,IN_DTK!D$5,0))=FALSE,VLOOKUP($A679,DSSV!$A$7:$R$65536,IN_DTK!D$5,0),"")</f>
        <v/>
      </c>
      <c r="E679" s="244" t="str">
        <f>IF(ISNA(VLOOKUP($A679,DSSV!$A$7:$R$65536,IN_DTK!E$5,0))=FALSE,VLOOKUP($A679,DSSV!$A$7:$R$65536,IN_DTK!E$5,0),"")</f>
        <v/>
      </c>
      <c r="F679" s="249" t="str">
        <f>IF(ISNA(VLOOKUP($A679,DSSV!$A$7:$R$65536,IN_DTK!F$5,0))=FALSE,VLOOKUP($A679,DSSV!$A$7:$R$65536,IN_DTK!F$5,0),"")</f>
        <v/>
      </c>
      <c r="G679" s="249" t="str">
        <f>IF(ISNA(VLOOKUP($A679,DSSV!$A$7:$R$65536,IN_DTK!G$5,0))=FALSE,VLOOKUP($A679,DSSV!$A$7:$R$65536,IN_DTK!G$5,0),"")</f>
        <v/>
      </c>
      <c r="H679" s="245">
        <f>IF(ISNA(VLOOKUP($A679,DSSV!$A$7:$R$65536,IN_DTK!H$5,0))=FALSE,IF(H$8&lt;&gt;0,VLOOKUP($A679,DSSV!$A$7:$R$65536,IN_DTK!H$5,0),""),"")</f>
        <v>0</v>
      </c>
      <c r="I679" s="245">
        <f>IF(ISNA(VLOOKUP($A679,DSSV!$A$7:$R$65536,IN_DTK!I$5,0))=FALSE,IF(I$8&lt;&gt;0,VLOOKUP($A679,DSSV!$A$7:$R$65536,IN_DTK!I$5,0),""),"")</f>
        <v>0</v>
      </c>
      <c r="J679" s="245">
        <f>IF(ISNA(VLOOKUP($A679,DSSV!$A$7:$R$65536,IN_DTK!J$5,0))=FALSE,IF(J$8&lt;&gt;0,VLOOKUP($A679,DSSV!$A$7:$R$65536,IN_DTK!J$5,0),""),"")</f>
        <v>0</v>
      </c>
      <c r="K679" s="245">
        <f>IF(ISNA(VLOOKUP($A679,DSSV!$A$7:$R$65536,IN_DTK!K$5,0))=FALSE,IF(K$8&lt;&gt;0,VLOOKUP($A679,DSSV!$A$7:$R$65536,IN_DTK!K$5,0),""),"")</f>
        <v>0</v>
      </c>
      <c r="L679" s="245">
        <f>IF(ISNA(VLOOKUP($A679,DSSV!$A$7:$R$65536,IN_DTK!L$5,0))=FALSE,IF(L$8&lt;&gt;0,VLOOKUP($A679,DSSV!$A$7:$R$65536,IN_DTK!L$5,0),""),"")</f>
        <v>0</v>
      </c>
      <c r="M679" s="245">
        <f>IF(ISNA(VLOOKUP($A679,DSSV!$A$7:$R$65536,IN_DTK!M$5,0))=FALSE,IF(M$8&lt;&gt;0,VLOOKUP($A679,DSSV!$A$7:$R$65536,IN_DTK!M$5,0),""),"")</f>
        <v>0</v>
      </c>
      <c r="N679" s="245">
        <f>IF(ISNA(VLOOKUP($A679,DSSV!$A$7:$R$65536,IN_DTK!N$5,0))=FALSE,IF(N$8&lt;&gt;0,VLOOKUP($A679,DSSV!$A$7:$R$65536,IN_DTK!N$5,0),""),"")</f>
        <v>0</v>
      </c>
      <c r="O679" s="245">
        <f>IF(ISNA(VLOOKUP($A679,DSSV!$A$7:$R$65536,IN_DTK!O$5,0))=FALSE,IF(O$8&lt;&gt;0,VLOOKUP($A679,DSSV!$A$7:$R$65536,IN_DTK!O$5,0),""),"")</f>
        <v>0</v>
      </c>
      <c r="P679" s="245">
        <f>IF(ISNA(VLOOKUP($A679,DSSV!$A$7:$R$65536,IN_DTK!P$5,0))=FALSE,IF(P$8&lt;&gt;0,VLOOKUP($A679,DSSV!$A$7:$R$65536,IN_DTK!P$5,0),""),"")</f>
        <v>0</v>
      </c>
      <c r="Q679" s="246">
        <f>IF(ISNA(VLOOKUP($A679,DSSV!$A$7:$R$65536,IN_DTK!Q$5,0))=FALSE,VLOOKUP($A679,DSSV!$A$7:$R$65536,IN_DTK!Q$5,0),"")</f>
        <v>0</v>
      </c>
      <c r="R679" s="237" t="str">
        <f>IF(ISNA(VLOOKUP($A679,DSSV!$A$7:$R$65536,IN_DTK!R$5,0))=FALSE,VLOOKUP($A679,DSSV!$A$7:$R$65536,IN_DTK!R$5,0),"")</f>
        <v>Không</v>
      </c>
      <c r="S679" s="247" t="str">
        <f>IF(ISNA(VLOOKUP($A679,DSSV!$A$7:$R$65536,IN_DTK!S$5,0))=FALSE,VLOOKUP($A679,DSSV!$A$7:$R$65536,IN_DTK!S$5,0),"")</f>
        <v/>
      </c>
    </row>
    <row r="680" spans="1:19" s="213" customFormat="1" ht="20.25" customHeight="1">
      <c r="A680" s="211">
        <v>672</v>
      </c>
      <c r="B680" s="240">
        <f>--SUBTOTAL(2,C$6:C680)</f>
        <v>672</v>
      </c>
      <c r="C680" s="214">
        <f>IF(ISNA(VLOOKUP($A680,DSSV!$A$7:$R$65536,IN_DTK!C$5,0))=FALSE,VLOOKUP($A680,DSSV!$A$7:$R$65536,IN_DTK!C$5,0),"")</f>
        <v>0</v>
      </c>
      <c r="D680" s="243" t="str">
        <f>IF(ISNA(VLOOKUP($A680,DSSV!$A$7:$R$65536,IN_DTK!D$5,0))=FALSE,VLOOKUP($A680,DSSV!$A$7:$R$65536,IN_DTK!D$5,0),"")</f>
        <v/>
      </c>
      <c r="E680" s="244" t="str">
        <f>IF(ISNA(VLOOKUP($A680,DSSV!$A$7:$R$65536,IN_DTK!E$5,0))=FALSE,VLOOKUP($A680,DSSV!$A$7:$R$65536,IN_DTK!E$5,0),"")</f>
        <v/>
      </c>
      <c r="F680" s="249" t="str">
        <f>IF(ISNA(VLOOKUP($A680,DSSV!$A$7:$R$65536,IN_DTK!F$5,0))=FALSE,VLOOKUP($A680,DSSV!$A$7:$R$65536,IN_DTK!F$5,0),"")</f>
        <v/>
      </c>
      <c r="G680" s="249" t="str">
        <f>IF(ISNA(VLOOKUP($A680,DSSV!$A$7:$R$65536,IN_DTK!G$5,0))=FALSE,VLOOKUP($A680,DSSV!$A$7:$R$65536,IN_DTK!G$5,0),"")</f>
        <v/>
      </c>
      <c r="H680" s="245">
        <f>IF(ISNA(VLOOKUP($A680,DSSV!$A$7:$R$65536,IN_DTK!H$5,0))=FALSE,IF(H$8&lt;&gt;0,VLOOKUP($A680,DSSV!$A$7:$R$65536,IN_DTK!H$5,0),""),"")</f>
        <v>0</v>
      </c>
      <c r="I680" s="245">
        <f>IF(ISNA(VLOOKUP($A680,DSSV!$A$7:$R$65536,IN_DTK!I$5,0))=FALSE,IF(I$8&lt;&gt;0,VLOOKUP($A680,DSSV!$A$7:$R$65536,IN_DTK!I$5,0),""),"")</f>
        <v>0</v>
      </c>
      <c r="J680" s="245">
        <f>IF(ISNA(VLOOKUP($A680,DSSV!$A$7:$R$65536,IN_DTK!J$5,0))=FALSE,IF(J$8&lt;&gt;0,VLOOKUP($A680,DSSV!$A$7:$R$65536,IN_DTK!J$5,0),""),"")</f>
        <v>0</v>
      </c>
      <c r="K680" s="245">
        <f>IF(ISNA(VLOOKUP($A680,DSSV!$A$7:$R$65536,IN_DTK!K$5,0))=FALSE,IF(K$8&lt;&gt;0,VLOOKUP($A680,DSSV!$A$7:$R$65536,IN_DTK!K$5,0),""),"")</f>
        <v>0</v>
      </c>
      <c r="L680" s="245">
        <f>IF(ISNA(VLOOKUP($A680,DSSV!$A$7:$R$65536,IN_DTK!L$5,0))=FALSE,IF(L$8&lt;&gt;0,VLOOKUP($A680,DSSV!$A$7:$R$65536,IN_DTK!L$5,0),""),"")</f>
        <v>0</v>
      </c>
      <c r="M680" s="245">
        <f>IF(ISNA(VLOOKUP($A680,DSSV!$A$7:$R$65536,IN_DTK!M$5,0))=FALSE,IF(M$8&lt;&gt;0,VLOOKUP($A680,DSSV!$A$7:$R$65536,IN_DTK!M$5,0),""),"")</f>
        <v>0</v>
      </c>
      <c r="N680" s="245">
        <f>IF(ISNA(VLOOKUP($A680,DSSV!$A$7:$R$65536,IN_DTK!N$5,0))=FALSE,IF(N$8&lt;&gt;0,VLOOKUP($A680,DSSV!$A$7:$R$65536,IN_DTK!N$5,0),""),"")</f>
        <v>0</v>
      </c>
      <c r="O680" s="245">
        <f>IF(ISNA(VLOOKUP($A680,DSSV!$A$7:$R$65536,IN_DTK!O$5,0))=FALSE,IF(O$8&lt;&gt;0,VLOOKUP($A680,DSSV!$A$7:$R$65536,IN_DTK!O$5,0),""),"")</f>
        <v>0</v>
      </c>
      <c r="P680" s="245">
        <f>IF(ISNA(VLOOKUP($A680,DSSV!$A$7:$R$65536,IN_DTK!P$5,0))=FALSE,IF(P$8&lt;&gt;0,VLOOKUP($A680,DSSV!$A$7:$R$65536,IN_DTK!P$5,0),""),"")</f>
        <v>0</v>
      </c>
      <c r="Q680" s="246">
        <f>IF(ISNA(VLOOKUP($A680,DSSV!$A$7:$R$65536,IN_DTK!Q$5,0))=FALSE,VLOOKUP($A680,DSSV!$A$7:$R$65536,IN_DTK!Q$5,0),"")</f>
        <v>0</v>
      </c>
      <c r="R680" s="237" t="str">
        <f>IF(ISNA(VLOOKUP($A680,DSSV!$A$7:$R$65536,IN_DTK!R$5,0))=FALSE,VLOOKUP($A680,DSSV!$A$7:$R$65536,IN_DTK!R$5,0),"")</f>
        <v>Không</v>
      </c>
      <c r="S680" s="247" t="str">
        <f>IF(ISNA(VLOOKUP($A680,DSSV!$A$7:$R$65536,IN_DTK!S$5,0))=FALSE,VLOOKUP($A680,DSSV!$A$7:$R$65536,IN_DTK!S$5,0),"")</f>
        <v/>
      </c>
    </row>
    <row r="681" spans="1:19" s="213" customFormat="1" ht="20.25" customHeight="1">
      <c r="A681" s="211">
        <v>673</v>
      </c>
      <c r="B681" s="240">
        <f>--SUBTOTAL(2,C$6:C681)</f>
        <v>673</v>
      </c>
      <c r="C681" s="214">
        <f>IF(ISNA(VLOOKUP($A681,DSSV!$A$7:$R$65536,IN_DTK!C$5,0))=FALSE,VLOOKUP($A681,DSSV!$A$7:$R$65536,IN_DTK!C$5,0),"")</f>
        <v>0</v>
      </c>
      <c r="D681" s="243" t="str">
        <f>IF(ISNA(VLOOKUP($A681,DSSV!$A$7:$R$65536,IN_DTK!D$5,0))=FALSE,VLOOKUP($A681,DSSV!$A$7:$R$65536,IN_DTK!D$5,0),"")</f>
        <v/>
      </c>
      <c r="E681" s="244" t="str">
        <f>IF(ISNA(VLOOKUP($A681,DSSV!$A$7:$R$65536,IN_DTK!E$5,0))=FALSE,VLOOKUP($A681,DSSV!$A$7:$R$65536,IN_DTK!E$5,0),"")</f>
        <v/>
      </c>
      <c r="F681" s="249" t="str">
        <f>IF(ISNA(VLOOKUP($A681,DSSV!$A$7:$R$65536,IN_DTK!F$5,0))=FALSE,VLOOKUP($A681,DSSV!$A$7:$R$65536,IN_DTK!F$5,0),"")</f>
        <v/>
      </c>
      <c r="G681" s="249" t="str">
        <f>IF(ISNA(VLOOKUP($A681,DSSV!$A$7:$R$65536,IN_DTK!G$5,0))=FALSE,VLOOKUP($A681,DSSV!$A$7:$R$65536,IN_DTK!G$5,0),"")</f>
        <v/>
      </c>
      <c r="H681" s="245">
        <f>IF(ISNA(VLOOKUP($A681,DSSV!$A$7:$R$65536,IN_DTK!H$5,0))=FALSE,IF(H$8&lt;&gt;0,VLOOKUP($A681,DSSV!$A$7:$R$65536,IN_DTK!H$5,0),""),"")</f>
        <v>0</v>
      </c>
      <c r="I681" s="245">
        <f>IF(ISNA(VLOOKUP($A681,DSSV!$A$7:$R$65536,IN_DTK!I$5,0))=FALSE,IF(I$8&lt;&gt;0,VLOOKUP($A681,DSSV!$A$7:$R$65536,IN_DTK!I$5,0),""),"")</f>
        <v>0</v>
      </c>
      <c r="J681" s="245">
        <f>IF(ISNA(VLOOKUP($A681,DSSV!$A$7:$R$65536,IN_DTK!J$5,0))=FALSE,IF(J$8&lt;&gt;0,VLOOKUP($A681,DSSV!$A$7:$R$65536,IN_DTK!J$5,0),""),"")</f>
        <v>0</v>
      </c>
      <c r="K681" s="245">
        <f>IF(ISNA(VLOOKUP($A681,DSSV!$A$7:$R$65536,IN_DTK!K$5,0))=FALSE,IF(K$8&lt;&gt;0,VLOOKUP($A681,DSSV!$A$7:$R$65536,IN_DTK!K$5,0),""),"")</f>
        <v>0</v>
      </c>
      <c r="L681" s="245">
        <f>IF(ISNA(VLOOKUP($A681,DSSV!$A$7:$R$65536,IN_DTK!L$5,0))=FALSE,IF(L$8&lt;&gt;0,VLOOKUP($A681,DSSV!$A$7:$R$65536,IN_DTK!L$5,0),""),"")</f>
        <v>0</v>
      </c>
      <c r="M681" s="245">
        <f>IF(ISNA(VLOOKUP($A681,DSSV!$A$7:$R$65536,IN_DTK!M$5,0))=FALSE,IF(M$8&lt;&gt;0,VLOOKUP($A681,DSSV!$A$7:$R$65536,IN_DTK!M$5,0),""),"")</f>
        <v>0</v>
      </c>
      <c r="N681" s="245">
        <f>IF(ISNA(VLOOKUP($A681,DSSV!$A$7:$R$65536,IN_DTK!N$5,0))=FALSE,IF(N$8&lt;&gt;0,VLOOKUP($A681,DSSV!$A$7:$R$65536,IN_DTK!N$5,0),""),"")</f>
        <v>0</v>
      </c>
      <c r="O681" s="245">
        <f>IF(ISNA(VLOOKUP($A681,DSSV!$A$7:$R$65536,IN_DTK!O$5,0))=FALSE,IF(O$8&lt;&gt;0,VLOOKUP($A681,DSSV!$A$7:$R$65536,IN_DTK!O$5,0),""),"")</f>
        <v>0</v>
      </c>
      <c r="P681" s="245">
        <f>IF(ISNA(VLOOKUP($A681,DSSV!$A$7:$R$65536,IN_DTK!P$5,0))=FALSE,IF(P$8&lt;&gt;0,VLOOKUP($A681,DSSV!$A$7:$R$65536,IN_DTK!P$5,0),""),"")</f>
        <v>0</v>
      </c>
      <c r="Q681" s="246">
        <f>IF(ISNA(VLOOKUP($A681,DSSV!$A$7:$R$65536,IN_DTK!Q$5,0))=FALSE,VLOOKUP($A681,DSSV!$A$7:$R$65536,IN_DTK!Q$5,0),"")</f>
        <v>0</v>
      </c>
      <c r="R681" s="237" t="str">
        <f>IF(ISNA(VLOOKUP($A681,DSSV!$A$7:$R$65536,IN_DTK!R$5,0))=FALSE,VLOOKUP($A681,DSSV!$A$7:$R$65536,IN_DTK!R$5,0),"")</f>
        <v>Không</v>
      </c>
      <c r="S681" s="247" t="str">
        <f>IF(ISNA(VLOOKUP($A681,DSSV!$A$7:$R$65536,IN_DTK!S$5,0))=FALSE,VLOOKUP($A681,DSSV!$A$7:$R$65536,IN_DTK!S$5,0),"")</f>
        <v/>
      </c>
    </row>
    <row r="682" spans="1:19" s="213" customFormat="1" ht="20.25" customHeight="1">
      <c r="A682" s="211">
        <v>674</v>
      </c>
      <c r="B682" s="240">
        <f>--SUBTOTAL(2,C$6:C682)</f>
        <v>674</v>
      </c>
      <c r="C682" s="214">
        <f>IF(ISNA(VLOOKUP($A682,DSSV!$A$7:$R$65536,IN_DTK!C$5,0))=FALSE,VLOOKUP($A682,DSSV!$A$7:$R$65536,IN_DTK!C$5,0),"")</f>
        <v>0</v>
      </c>
      <c r="D682" s="243" t="str">
        <f>IF(ISNA(VLOOKUP($A682,DSSV!$A$7:$R$65536,IN_DTK!D$5,0))=FALSE,VLOOKUP($A682,DSSV!$A$7:$R$65536,IN_DTK!D$5,0),"")</f>
        <v/>
      </c>
      <c r="E682" s="244" t="str">
        <f>IF(ISNA(VLOOKUP($A682,DSSV!$A$7:$R$65536,IN_DTK!E$5,0))=FALSE,VLOOKUP($A682,DSSV!$A$7:$R$65536,IN_DTK!E$5,0),"")</f>
        <v/>
      </c>
      <c r="F682" s="249" t="str">
        <f>IF(ISNA(VLOOKUP($A682,DSSV!$A$7:$R$65536,IN_DTK!F$5,0))=FALSE,VLOOKUP($A682,DSSV!$A$7:$R$65536,IN_DTK!F$5,0),"")</f>
        <v/>
      </c>
      <c r="G682" s="249" t="str">
        <f>IF(ISNA(VLOOKUP($A682,DSSV!$A$7:$R$65536,IN_DTK!G$5,0))=FALSE,VLOOKUP($A682,DSSV!$A$7:$R$65536,IN_DTK!G$5,0),"")</f>
        <v/>
      </c>
      <c r="H682" s="245">
        <f>IF(ISNA(VLOOKUP($A682,DSSV!$A$7:$R$65536,IN_DTK!H$5,0))=FALSE,IF(H$8&lt;&gt;0,VLOOKUP($A682,DSSV!$A$7:$R$65536,IN_DTK!H$5,0),""),"")</f>
        <v>0</v>
      </c>
      <c r="I682" s="245">
        <f>IF(ISNA(VLOOKUP($A682,DSSV!$A$7:$R$65536,IN_DTK!I$5,0))=FALSE,IF(I$8&lt;&gt;0,VLOOKUP($A682,DSSV!$A$7:$R$65536,IN_DTK!I$5,0),""),"")</f>
        <v>0</v>
      </c>
      <c r="J682" s="245">
        <f>IF(ISNA(VLOOKUP($A682,DSSV!$A$7:$R$65536,IN_DTK!J$5,0))=FALSE,IF(J$8&lt;&gt;0,VLOOKUP($A682,DSSV!$A$7:$R$65536,IN_DTK!J$5,0),""),"")</f>
        <v>0</v>
      </c>
      <c r="K682" s="245">
        <f>IF(ISNA(VLOOKUP($A682,DSSV!$A$7:$R$65536,IN_DTK!K$5,0))=FALSE,IF(K$8&lt;&gt;0,VLOOKUP($A682,DSSV!$A$7:$R$65536,IN_DTK!K$5,0),""),"")</f>
        <v>0</v>
      </c>
      <c r="L682" s="245">
        <f>IF(ISNA(VLOOKUP($A682,DSSV!$A$7:$R$65536,IN_DTK!L$5,0))=FALSE,IF(L$8&lt;&gt;0,VLOOKUP($A682,DSSV!$A$7:$R$65536,IN_DTK!L$5,0),""),"")</f>
        <v>0</v>
      </c>
      <c r="M682" s="245">
        <f>IF(ISNA(VLOOKUP($A682,DSSV!$A$7:$R$65536,IN_DTK!M$5,0))=FALSE,IF(M$8&lt;&gt;0,VLOOKUP($A682,DSSV!$A$7:$R$65536,IN_DTK!M$5,0),""),"")</f>
        <v>0</v>
      </c>
      <c r="N682" s="245">
        <f>IF(ISNA(VLOOKUP($A682,DSSV!$A$7:$R$65536,IN_DTK!N$5,0))=FALSE,IF(N$8&lt;&gt;0,VLOOKUP($A682,DSSV!$A$7:$R$65536,IN_DTK!N$5,0),""),"")</f>
        <v>0</v>
      </c>
      <c r="O682" s="245">
        <f>IF(ISNA(VLOOKUP($A682,DSSV!$A$7:$R$65536,IN_DTK!O$5,0))=FALSE,IF(O$8&lt;&gt;0,VLOOKUP($A682,DSSV!$A$7:$R$65536,IN_DTK!O$5,0),""),"")</f>
        <v>0</v>
      </c>
      <c r="P682" s="245">
        <f>IF(ISNA(VLOOKUP($A682,DSSV!$A$7:$R$65536,IN_DTK!P$5,0))=FALSE,IF(P$8&lt;&gt;0,VLOOKUP($A682,DSSV!$A$7:$R$65536,IN_DTK!P$5,0),""),"")</f>
        <v>0</v>
      </c>
      <c r="Q682" s="246">
        <f>IF(ISNA(VLOOKUP($A682,DSSV!$A$7:$R$65536,IN_DTK!Q$5,0))=FALSE,VLOOKUP($A682,DSSV!$A$7:$R$65536,IN_DTK!Q$5,0),"")</f>
        <v>0</v>
      </c>
      <c r="R682" s="237" t="str">
        <f>IF(ISNA(VLOOKUP($A682,DSSV!$A$7:$R$65536,IN_DTK!R$5,0))=FALSE,VLOOKUP($A682,DSSV!$A$7:$R$65536,IN_DTK!R$5,0),"")</f>
        <v>Không</v>
      </c>
      <c r="S682" s="247" t="str">
        <f>IF(ISNA(VLOOKUP($A682,DSSV!$A$7:$R$65536,IN_DTK!S$5,0))=FALSE,VLOOKUP($A682,DSSV!$A$7:$R$65536,IN_DTK!S$5,0),"")</f>
        <v/>
      </c>
    </row>
    <row r="683" spans="1:19" s="213" customFormat="1" ht="20.25" customHeight="1">
      <c r="A683" s="211">
        <v>675</v>
      </c>
      <c r="B683" s="240">
        <f>--SUBTOTAL(2,C$6:C683)</f>
        <v>675</v>
      </c>
      <c r="C683" s="214">
        <f>IF(ISNA(VLOOKUP($A683,DSSV!$A$7:$R$65536,IN_DTK!C$5,0))=FALSE,VLOOKUP($A683,DSSV!$A$7:$R$65536,IN_DTK!C$5,0),"")</f>
        <v>0</v>
      </c>
      <c r="D683" s="243" t="str">
        <f>IF(ISNA(VLOOKUP($A683,DSSV!$A$7:$R$65536,IN_DTK!D$5,0))=FALSE,VLOOKUP($A683,DSSV!$A$7:$R$65536,IN_DTK!D$5,0),"")</f>
        <v/>
      </c>
      <c r="E683" s="244" t="str">
        <f>IF(ISNA(VLOOKUP($A683,DSSV!$A$7:$R$65536,IN_DTK!E$5,0))=FALSE,VLOOKUP($A683,DSSV!$A$7:$R$65536,IN_DTK!E$5,0),"")</f>
        <v/>
      </c>
      <c r="F683" s="249" t="str">
        <f>IF(ISNA(VLOOKUP($A683,DSSV!$A$7:$R$65536,IN_DTK!F$5,0))=FALSE,VLOOKUP($A683,DSSV!$A$7:$R$65536,IN_DTK!F$5,0),"")</f>
        <v/>
      </c>
      <c r="G683" s="249" t="str">
        <f>IF(ISNA(VLOOKUP($A683,DSSV!$A$7:$R$65536,IN_DTK!G$5,0))=FALSE,VLOOKUP($A683,DSSV!$A$7:$R$65536,IN_DTK!G$5,0),"")</f>
        <v/>
      </c>
      <c r="H683" s="245">
        <f>IF(ISNA(VLOOKUP($A683,DSSV!$A$7:$R$65536,IN_DTK!H$5,0))=FALSE,IF(H$8&lt;&gt;0,VLOOKUP($A683,DSSV!$A$7:$R$65536,IN_DTK!H$5,0),""),"")</f>
        <v>0</v>
      </c>
      <c r="I683" s="245">
        <f>IF(ISNA(VLOOKUP($A683,DSSV!$A$7:$R$65536,IN_DTK!I$5,0))=FALSE,IF(I$8&lt;&gt;0,VLOOKUP($A683,DSSV!$A$7:$R$65536,IN_DTK!I$5,0),""),"")</f>
        <v>0</v>
      </c>
      <c r="J683" s="245">
        <f>IF(ISNA(VLOOKUP($A683,DSSV!$A$7:$R$65536,IN_DTK!J$5,0))=FALSE,IF(J$8&lt;&gt;0,VLOOKUP($A683,DSSV!$A$7:$R$65536,IN_DTK!J$5,0),""),"")</f>
        <v>0</v>
      </c>
      <c r="K683" s="245">
        <f>IF(ISNA(VLOOKUP($A683,DSSV!$A$7:$R$65536,IN_DTK!K$5,0))=FALSE,IF(K$8&lt;&gt;0,VLOOKUP($A683,DSSV!$A$7:$R$65536,IN_DTK!K$5,0),""),"")</f>
        <v>0</v>
      </c>
      <c r="L683" s="245">
        <f>IF(ISNA(VLOOKUP($A683,DSSV!$A$7:$R$65536,IN_DTK!L$5,0))=FALSE,IF(L$8&lt;&gt;0,VLOOKUP($A683,DSSV!$A$7:$R$65536,IN_DTK!L$5,0),""),"")</f>
        <v>0</v>
      </c>
      <c r="M683" s="245">
        <f>IF(ISNA(VLOOKUP($A683,DSSV!$A$7:$R$65536,IN_DTK!M$5,0))=FALSE,IF(M$8&lt;&gt;0,VLOOKUP($A683,DSSV!$A$7:$R$65536,IN_DTK!M$5,0),""),"")</f>
        <v>0</v>
      </c>
      <c r="N683" s="245">
        <f>IF(ISNA(VLOOKUP($A683,DSSV!$A$7:$R$65536,IN_DTK!N$5,0))=FALSE,IF(N$8&lt;&gt;0,VLOOKUP($A683,DSSV!$A$7:$R$65536,IN_DTK!N$5,0),""),"")</f>
        <v>0</v>
      </c>
      <c r="O683" s="245">
        <f>IF(ISNA(VLOOKUP($A683,DSSV!$A$7:$R$65536,IN_DTK!O$5,0))=FALSE,IF(O$8&lt;&gt;0,VLOOKUP($A683,DSSV!$A$7:$R$65536,IN_DTK!O$5,0),""),"")</f>
        <v>0</v>
      </c>
      <c r="P683" s="245">
        <f>IF(ISNA(VLOOKUP($A683,DSSV!$A$7:$R$65536,IN_DTK!P$5,0))=FALSE,IF(P$8&lt;&gt;0,VLOOKUP($A683,DSSV!$A$7:$R$65536,IN_DTK!P$5,0),""),"")</f>
        <v>0</v>
      </c>
      <c r="Q683" s="246">
        <f>IF(ISNA(VLOOKUP($A683,DSSV!$A$7:$R$65536,IN_DTK!Q$5,0))=FALSE,VLOOKUP($A683,DSSV!$A$7:$R$65536,IN_DTK!Q$5,0),"")</f>
        <v>0</v>
      </c>
      <c r="R683" s="237" t="str">
        <f>IF(ISNA(VLOOKUP($A683,DSSV!$A$7:$R$65536,IN_DTK!R$5,0))=FALSE,VLOOKUP($A683,DSSV!$A$7:$R$65536,IN_DTK!R$5,0),"")</f>
        <v>Không</v>
      </c>
      <c r="S683" s="247" t="str">
        <f>IF(ISNA(VLOOKUP($A683,DSSV!$A$7:$R$65536,IN_DTK!S$5,0))=FALSE,VLOOKUP($A683,DSSV!$A$7:$R$65536,IN_DTK!S$5,0),"")</f>
        <v/>
      </c>
    </row>
    <row r="684" spans="1:19" s="213" customFormat="1" ht="20.25" customHeight="1">
      <c r="A684" s="211">
        <v>676</v>
      </c>
      <c r="B684" s="240">
        <f>--SUBTOTAL(2,C$6:C684)</f>
        <v>676</v>
      </c>
      <c r="C684" s="214">
        <f>IF(ISNA(VLOOKUP($A684,DSSV!$A$7:$R$65536,IN_DTK!C$5,0))=FALSE,VLOOKUP($A684,DSSV!$A$7:$R$65536,IN_DTK!C$5,0),"")</f>
        <v>0</v>
      </c>
      <c r="D684" s="243" t="str">
        <f>IF(ISNA(VLOOKUP($A684,DSSV!$A$7:$R$65536,IN_DTK!D$5,0))=FALSE,VLOOKUP($A684,DSSV!$A$7:$R$65536,IN_DTK!D$5,0),"")</f>
        <v/>
      </c>
      <c r="E684" s="244" t="str">
        <f>IF(ISNA(VLOOKUP($A684,DSSV!$A$7:$R$65536,IN_DTK!E$5,0))=FALSE,VLOOKUP($A684,DSSV!$A$7:$R$65536,IN_DTK!E$5,0),"")</f>
        <v/>
      </c>
      <c r="F684" s="249" t="str">
        <f>IF(ISNA(VLOOKUP($A684,DSSV!$A$7:$R$65536,IN_DTK!F$5,0))=FALSE,VLOOKUP($A684,DSSV!$A$7:$R$65536,IN_DTK!F$5,0),"")</f>
        <v/>
      </c>
      <c r="G684" s="249" t="str">
        <f>IF(ISNA(VLOOKUP($A684,DSSV!$A$7:$R$65536,IN_DTK!G$5,0))=FALSE,VLOOKUP($A684,DSSV!$A$7:$R$65536,IN_DTK!G$5,0),"")</f>
        <v/>
      </c>
      <c r="H684" s="245">
        <f>IF(ISNA(VLOOKUP($A684,DSSV!$A$7:$R$65536,IN_DTK!H$5,0))=FALSE,IF(H$8&lt;&gt;0,VLOOKUP($A684,DSSV!$A$7:$R$65536,IN_DTK!H$5,0),""),"")</f>
        <v>0</v>
      </c>
      <c r="I684" s="245">
        <f>IF(ISNA(VLOOKUP($A684,DSSV!$A$7:$R$65536,IN_DTK!I$5,0))=FALSE,IF(I$8&lt;&gt;0,VLOOKUP($A684,DSSV!$A$7:$R$65536,IN_DTK!I$5,0),""),"")</f>
        <v>0</v>
      </c>
      <c r="J684" s="245">
        <f>IF(ISNA(VLOOKUP($A684,DSSV!$A$7:$R$65536,IN_DTK!J$5,0))=FALSE,IF(J$8&lt;&gt;0,VLOOKUP($A684,DSSV!$A$7:$R$65536,IN_DTK!J$5,0),""),"")</f>
        <v>0</v>
      </c>
      <c r="K684" s="245">
        <f>IF(ISNA(VLOOKUP($A684,DSSV!$A$7:$R$65536,IN_DTK!K$5,0))=FALSE,IF(K$8&lt;&gt;0,VLOOKUP($A684,DSSV!$A$7:$R$65536,IN_DTK!K$5,0),""),"")</f>
        <v>0</v>
      </c>
      <c r="L684" s="245">
        <f>IF(ISNA(VLOOKUP($A684,DSSV!$A$7:$R$65536,IN_DTK!L$5,0))=FALSE,IF(L$8&lt;&gt;0,VLOOKUP($A684,DSSV!$A$7:$R$65536,IN_DTK!L$5,0),""),"")</f>
        <v>0</v>
      </c>
      <c r="M684" s="245">
        <f>IF(ISNA(VLOOKUP($A684,DSSV!$A$7:$R$65536,IN_DTK!M$5,0))=FALSE,IF(M$8&lt;&gt;0,VLOOKUP($A684,DSSV!$A$7:$R$65536,IN_DTK!M$5,0),""),"")</f>
        <v>0</v>
      </c>
      <c r="N684" s="245">
        <f>IF(ISNA(VLOOKUP($A684,DSSV!$A$7:$R$65536,IN_DTK!N$5,0))=FALSE,IF(N$8&lt;&gt;0,VLOOKUP($A684,DSSV!$A$7:$R$65536,IN_DTK!N$5,0),""),"")</f>
        <v>0</v>
      </c>
      <c r="O684" s="245">
        <f>IF(ISNA(VLOOKUP($A684,DSSV!$A$7:$R$65536,IN_DTK!O$5,0))=FALSE,IF(O$8&lt;&gt;0,VLOOKUP($A684,DSSV!$A$7:$R$65536,IN_DTK!O$5,0),""),"")</f>
        <v>0</v>
      </c>
      <c r="P684" s="245">
        <f>IF(ISNA(VLOOKUP($A684,DSSV!$A$7:$R$65536,IN_DTK!P$5,0))=FALSE,IF(P$8&lt;&gt;0,VLOOKUP($A684,DSSV!$A$7:$R$65536,IN_DTK!P$5,0),""),"")</f>
        <v>0</v>
      </c>
      <c r="Q684" s="246">
        <f>IF(ISNA(VLOOKUP($A684,DSSV!$A$7:$R$65536,IN_DTK!Q$5,0))=FALSE,VLOOKUP($A684,DSSV!$A$7:$R$65536,IN_DTK!Q$5,0),"")</f>
        <v>0</v>
      </c>
      <c r="R684" s="237" t="str">
        <f>IF(ISNA(VLOOKUP($A684,DSSV!$A$7:$R$65536,IN_DTK!R$5,0))=FALSE,VLOOKUP($A684,DSSV!$A$7:$R$65536,IN_DTK!R$5,0),"")</f>
        <v>Không</v>
      </c>
      <c r="S684" s="247" t="str">
        <f>IF(ISNA(VLOOKUP($A684,DSSV!$A$7:$R$65536,IN_DTK!S$5,0))=FALSE,VLOOKUP($A684,DSSV!$A$7:$R$65536,IN_DTK!S$5,0),"")</f>
        <v/>
      </c>
    </row>
    <row r="685" spans="1:19" s="213" customFormat="1" ht="20.25" customHeight="1">
      <c r="A685" s="211">
        <v>677</v>
      </c>
      <c r="B685" s="240">
        <f>--SUBTOTAL(2,C$6:C685)</f>
        <v>677</v>
      </c>
      <c r="C685" s="214">
        <f>IF(ISNA(VLOOKUP($A685,DSSV!$A$7:$R$65536,IN_DTK!C$5,0))=FALSE,VLOOKUP($A685,DSSV!$A$7:$R$65536,IN_DTK!C$5,0),"")</f>
        <v>0</v>
      </c>
      <c r="D685" s="243" t="str">
        <f>IF(ISNA(VLOOKUP($A685,DSSV!$A$7:$R$65536,IN_DTK!D$5,0))=FALSE,VLOOKUP($A685,DSSV!$A$7:$R$65536,IN_DTK!D$5,0),"")</f>
        <v/>
      </c>
      <c r="E685" s="244" t="str">
        <f>IF(ISNA(VLOOKUP($A685,DSSV!$A$7:$R$65536,IN_DTK!E$5,0))=FALSE,VLOOKUP($A685,DSSV!$A$7:$R$65536,IN_DTK!E$5,0),"")</f>
        <v/>
      </c>
      <c r="F685" s="249" t="str">
        <f>IF(ISNA(VLOOKUP($A685,DSSV!$A$7:$R$65536,IN_DTK!F$5,0))=FALSE,VLOOKUP($A685,DSSV!$A$7:$R$65536,IN_DTK!F$5,0),"")</f>
        <v/>
      </c>
      <c r="G685" s="249" t="str">
        <f>IF(ISNA(VLOOKUP($A685,DSSV!$A$7:$R$65536,IN_DTK!G$5,0))=FALSE,VLOOKUP($A685,DSSV!$A$7:$R$65536,IN_DTK!G$5,0),"")</f>
        <v/>
      </c>
      <c r="H685" s="245">
        <f>IF(ISNA(VLOOKUP($A685,DSSV!$A$7:$R$65536,IN_DTK!H$5,0))=FALSE,IF(H$8&lt;&gt;0,VLOOKUP($A685,DSSV!$A$7:$R$65536,IN_DTK!H$5,0),""),"")</f>
        <v>0</v>
      </c>
      <c r="I685" s="245">
        <f>IF(ISNA(VLOOKUP($A685,DSSV!$A$7:$R$65536,IN_DTK!I$5,0))=FALSE,IF(I$8&lt;&gt;0,VLOOKUP($A685,DSSV!$A$7:$R$65536,IN_DTK!I$5,0),""),"")</f>
        <v>0</v>
      </c>
      <c r="J685" s="245">
        <f>IF(ISNA(VLOOKUP($A685,DSSV!$A$7:$R$65536,IN_DTK!J$5,0))=FALSE,IF(J$8&lt;&gt;0,VLOOKUP($A685,DSSV!$A$7:$R$65536,IN_DTK!J$5,0),""),"")</f>
        <v>0</v>
      </c>
      <c r="K685" s="245">
        <f>IF(ISNA(VLOOKUP($A685,DSSV!$A$7:$R$65536,IN_DTK!K$5,0))=FALSE,IF(K$8&lt;&gt;0,VLOOKUP($A685,DSSV!$A$7:$R$65536,IN_DTK!K$5,0),""),"")</f>
        <v>0</v>
      </c>
      <c r="L685" s="245">
        <f>IF(ISNA(VLOOKUP($A685,DSSV!$A$7:$R$65536,IN_DTK!L$5,0))=FALSE,IF(L$8&lt;&gt;0,VLOOKUP($A685,DSSV!$A$7:$R$65536,IN_DTK!L$5,0),""),"")</f>
        <v>0</v>
      </c>
      <c r="M685" s="245">
        <f>IF(ISNA(VLOOKUP($A685,DSSV!$A$7:$R$65536,IN_DTK!M$5,0))=FALSE,IF(M$8&lt;&gt;0,VLOOKUP($A685,DSSV!$A$7:$R$65536,IN_DTK!M$5,0),""),"")</f>
        <v>0</v>
      </c>
      <c r="N685" s="245">
        <f>IF(ISNA(VLOOKUP($A685,DSSV!$A$7:$R$65536,IN_DTK!N$5,0))=FALSE,IF(N$8&lt;&gt;0,VLOOKUP($A685,DSSV!$A$7:$R$65536,IN_DTK!N$5,0),""),"")</f>
        <v>0</v>
      </c>
      <c r="O685" s="245">
        <f>IF(ISNA(VLOOKUP($A685,DSSV!$A$7:$R$65536,IN_DTK!O$5,0))=FALSE,IF(O$8&lt;&gt;0,VLOOKUP($A685,DSSV!$A$7:$R$65536,IN_DTK!O$5,0),""),"")</f>
        <v>0</v>
      </c>
      <c r="P685" s="245">
        <f>IF(ISNA(VLOOKUP($A685,DSSV!$A$7:$R$65536,IN_DTK!P$5,0))=FALSE,IF(P$8&lt;&gt;0,VLOOKUP($A685,DSSV!$A$7:$R$65536,IN_DTK!P$5,0),""),"")</f>
        <v>0</v>
      </c>
      <c r="Q685" s="246">
        <f>IF(ISNA(VLOOKUP($A685,DSSV!$A$7:$R$65536,IN_DTK!Q$5,0))=FALSE,VLOOKUP($A685,DSSV!$A$7:$R$65536,IN_DTK!Q$5,0),"")</f>
        <v>0</v>
      </c>
      <c r="R685" s="237" t="str">
        <f>IF(ISNA(VLOOKUP($A685,DSSV!$A$7:$R$65536,IN_DTK!R$5,0))=FALSE,VLOOKUP($A685,DSSV!$A$7:$R$65536,IN_DTK!R$5,0),"")</f>
        <v>Không</v>
      </c>
      <c r="S685" s="247" t="str">
        <f>IF(ISNA(VLOOKUP($A685,DSSV!$A$7:$R$65536,IN_DTK!S$5,0))=FALSE,VLOOKUP($A685,DSSV!$A$7:$R$65536,IN_DTK!S$5,0),"")</f>
        <v/>
      </c>
    </row>
    <row r="686" spans="1:19" s="213" customFormat="1" ht="20.25" customHeight="1">
      <c r="A686" s="211">
        <v>678</v>
      </c>
      <c r="B686" s="240">
        <f>--SUBTOTAL(2,C$6:C686)</f>
        <v>678</v>
      </c>
      <c r="C686" s="214">
        <f>IF(ISNA(VLOOKUP($A686,DSSV!$A$7:$R$65536,IN_DTK!C$5,0))=FALSE,VLOOKUP($A686,DSSV!$A$7:$R$65536,IN_DTK!C$5,0),"")</f>
        <v>0</v>
      </c>
      <c r="D686" s="243" t="str">
        <f>IF(ISNA(VLOOKUP($A686,DSSV!$A$7:$R$65536,IN_DTK!D$5,0))=FALSE,VLOOKUP($A686,DSSV!$A$7:$R$65536,IN_DTK!D$5,0),"")</f>
        <v/>
      </c>
      <c r="E686" s="244" t="str">
        <f>IF(ISNA(VLOOKUP($A686,DSSV!$A$7:$R$65536,IN_DTK!E$5,0))=FALSE,VLOOKUP($A686,DSSV!$A$7:$R$65536,IN_DTK!E$5,0),"")</f>
        <v/>
      </c>
      <c r="F686" s="249" t="str">
        <f>IF(ISNA(VLOOKUP($A686,DSSV!$A$7:$R$65536,IN_DTK!F$5,0))=FALSE,VLOOKUP($A686,DSSV!$A$7:$R$65536,IN_DTK!F$5,0),"")</f>
        <v/>
      </c>
      <c r="G686" s="249" t="str">
        <f>IF(ISNA(VLOOKUP($A686,DSSV!$A$7:$R$65536,IN_DTK!G$5,0))=FALSE,VLOOKUP($A686,DSSV!$A$7:$R$65536,IN_DTK!G$5,0),"")</f>
        <v/>
      </c>
      <c r="H686" s="245">
        <f>IF(ISNA(VLOOKUP($A686,DSSV!$A$7:$R$65536,IN_DTK!H$5,0))=FALSE,IF(H$8&lt;&gt;0,VLOOKUP($A686,DSSV!$A$7:$R$65536,IN_DTK!H$5,0),""),"")</f>
        <v>0</v>
      </c>
      <c r="I686" s="245">
        <f>IF(ISNA(VLOOKUP($A686,DSSV!$A$7:$R$65536,IN_DTK!I$5,0))=FALSE,IF(I$8&lt;&gt;0,VLOOKUP($A686,DSSV!$A$7:$R$65536,IN_DTK!I$5,0),""),"")</f>
        <v>0</v>
      </c>
      <c r="J686" s="245">
        <f>IF(ISNA(VLOOKUP($A686,DSSV!$A$7:$R$65536,IN_DTK!J$5,0))=FALSE,IF(J$8&lt;&gt;0,VLOOKUP($A686,DSSV!$A$7:$R$65536,IN_DTK!J$5,0),""),"")</f>
        <v>0</v>
      </c>
      <c r="K686" s="245">
        <f>IF(ISNA(VLOOKUP($A686,DSSV!$A$7:$R$65536,IN_DTK!K$5,0))=FALSE,IF(K$8&lt;&gt;0,VLOOKUP($A686,DSSV!$A$7:$R$65536,IN_DTK!K$5,0),""),"")</f>
        <v>0</v>
      </c>
      <c r="L686" s="245">
        <f>IF(ISNA(VLOOKUP($A686,DSSV!$A$7:$R$65536,IN_DTK!L$5,0))=FALSE,IF(L$8&lt;&gt;0,VLOOKUP($A686,DSSV!$A$7:$R$65536,IN_DTK!L$5,0),""),"")</f>
        <v>0</v>
      </c>
      <c r="M686" s="245">
        <f>IF(ISNA(VLOOKUP($A686,DSSV!$A$7:$R$65536,IN_DTK!M$5,0))=FALSE,IF(M$8&lt;&gt;0,VLOOKUP($A686,DSSV!$A$7:$R$65536,IN_DTK!M$5,0),""),"")</f>
        <v>0</v>
      </c>
      <c r="N686" s="245">
        <f>IF(ISNA(VLOOKUP($A686,DSSV!$A$7:$R$65536,IN_DTK!N$5,0))=FALSE,IF(N$8&lt;&gt;0,VLOOKUP($A686,DSSV!$A$7:$R$65536,IN_DTK!N$5,0),""),"")</f>
        <v>0</v>
      </c>
      <c r="O686" s="245">
        <f>IF(ISNA(VLOOKUP($A686,DSSV!$A$7:$R$65536,IN_DTK!O$5,0))=FALSE,IF(O$8&lt;&gt;0,VLOOKUP($A686,DSSV!$A$7:$R$65536,IN_DTK!O$5,0),""),"")</f>
        <v>0</v>
      </c>
      <c r="P686" s="245">
        <f>IF(ISNA(VLOOKUP($A686,DSSV!$A$7:$R$65536,IN_DTK!P$5,0))=FALSE,IF(P$8&lt;&gt;0,VLOOKUP($A686,DSSV!$A$7:$R$65536,IN_DTK!P$5,0),""),"")</f>
        <v>0</v>
      </c>
      <c r="Q686" s="246">
        <f>IF(ISNA(VLOOKUP($A686,DSSV!$A$7:$R$65536,IN_DTK!Q$5,0))=FALSE,VLOOKUP($A686,DSSV!$A$7:$R$65536,IN_DTK!Q$5,0),"")</f>
        <v>0</v>
      </c>
      <c r="R686" s="237" t="str">
        <f>IF(ISNA(VLOOKUP($A686,DSSV!$A$7:$R$65536,IN_DTK!R$5,0))=FALSE,VLOOKUP($A686,DSSV!$A$7:$R$65536,IN_DTK!R$5,0),"")</f>
        <v>Không</v>
      </c>
      <c r="S686" s="247" t="str">
        <f>IF(ISNA(VLOOKUP($A686,DSSV!$A$7:$R$65536,IN_DTK!S$5,0))=FALSE,VLOOKUP($A686,DSSV!$A$7:$R$65536,IN_DTK!S$5,0),"")</f>
        <v/>
      </c>
    </row>
    <row r="687" spans="1:19" s="213" customFormat="1" ht="20.25" customHeight="1">
      <c r="A687" s="211">
        <v>679</v>
      </c>
      <c r="B687" s="240">
        <f>--SUBTOTAL(2,C$6:C687)</f>
        <v>679</v>
      </c>
      <c r="C687" s="214">
        <f>IF(ISNA(VLOOKUP($A687,DSSV!$A$7:$R$65536,IN_DTK!C$5,0))=FALSE,VLOOKUP($A687,DSSV!$A$7:$R$65536,IN_DTK!C$5,0),"")</f>
        <v>0</v>
      </c>
      <c r="D687" s="243" t="str">
        <f>IF(ISNA(VLOOKUP($A687,DSSV!$A$7:$R$65536,IN_DTK!D$5,0))=FALSE,VLOOKUP($A687,DSSV!$A$7:$R$65536,IN_DTK!D$5,0),"")</f>
        <v/>
      </c>
      <c r="E687" s="244" t="str">
        <f>IF(ISNA(VLOOKUP($A687,DSSV!$A$7:$R$65536,IN_DTK!E$5,0))=FALSE,VLOOKUP($A687,DSSV!$A$7:$R$65536,IN_DTK!E$5,0),"")</f>
        <v/>
      </c>
      <c r="F687" s="249" t="str">
        <f>IF(ISNA(VLOOKUP($A687,DSSV!$A$7:$R$65536,IN_DTK!F$5,0))=FALSE,VLOOKUP($A687,DSSV!$A$7:$R$65536,IN_DTK!F$5,0),"")</f>
        <v/>
      </c>
      <c r="G687" s="249" t="str">
        <f>IF(ISNA(VLOOKUP($A687,DSSV!$A$7:$R$65536,IN_DTK!G$5,0))=FALSE,VLOOKUP($A687,DSSV!$A$7:$R$65536,IN_DTK!G$5,0),"")</f>
        <v/>
      </c>
      <c r="H687" s="245">
        <f>IF(ISNA(VLOOKUP($A687,DSSV!$A$7:$R$65536,IN_DTK!H$5,0))=FALSE,IF(H$8&lt;&gt;0,VLOOKUP($A687,DSSV!$A$7:$R$65536,IN_DTK!H$5,0),""),"")</f>
        <v>0</v>
      </c>
      <c r="I687" s="245">
        <f>IF(ISNA(VLOOKUP($A687,DSSV!$A$7:$R$65536,IN_DTK!I$5,0))=FALSE,IF(I$8&lt;&gt;0,VLOOKUP($A687,DSSV!$A$7:$R$65536,IN_DTK!I$5,0),""),"")</f>
        <v>0</v>
      </c>
      <c r="J687" s="245">
        <f>IF(ISNA(VLOOKUP($A687,DSSV!$A$7:$R$65536,IN_DTK!J$5,0))=FALSE,IF(J$8&lt;&gt;0,VLOOKUP($A687,DSSV!$A$7:$R$65536,IN_DTK!J$5,0),""),"")</f>
        <v>0</v>
      </c>
      <c r="K687" s="245">
        <f>IF(ISNA(VLOOKUP($A687,DSSV!$A$7:$R$65536,IN_DTK!K$5,0))=FALSE,IF(K$8&lt;&gt;0,VLOOKUP($A687,DSSV!$A$7:$R$65536,IN_DTK!K$5,0),""),"")</f>
        <v>0</v>
      </c>
      <c r="L687" s="245">
        <f>IF(ISNA(VLOOKUP($A687,DSSV!$A$7:$R$65536,IN_DTK!L$5,0))=FALSE,IF(L$8&lt;&gt;0,VLOOKUP($A687,DSSV!$A$7:$R$65536,IN_DTK!L$5,0),""),"")</f>
        <v>0</v>
      </c>
      <c r="M687" s="245">
        <f>IF(ISNA(VLOOKUP($A687,DSSV!$A$7:$R$65536,IN_DTK!M$5,0))=FALSE,IF(M$8&lt;&gt;0,VLOOKUP($A687,DSSV!$A$7:$R$65536,IN_DTK!M$5,0),""),"")</f>
        <v>0</v>
      </c>
      <c r="N687" s="245">
        <f>IF(ISNA(VLOOKUP($A687,DSSV!$A$7:$R$65536,IN_DTK!N$5,0))=FALSE,IF(N$8&lt;&gt;0,VLOOKUP($A687,DSSV!$A$7:$R$65536,IN_DTK!N$5,0),""),"")</f>
        <v>0</v>
      </c>
      <c r="O687" s="245">
        <f>IF(ISNA(VLOOKUP($A687,DSSV!$A$7:$R$65536,IN_DTK!O$5,0))=FALSE,IF(O$8&lt;&gt;0,VLOOKUP($A687,DSSV!$A$7:$R$65536,IN_DTK!O$5,0),""),"")</f>
        <v>0</v>
      </c>
      <c r="P687" s="245">
        <f>IF(ISNA(VLOOKUP($A687,DSSV!$A$7:$R$65536,IN_DTK!P$5,0))=FALSE,IF(P$8&lt;&gt;0,VLOOKUP($A687,DSSV!$A$7:$R$65536,IN_DTK!P$5,0),""),"")</f>
        <v>0</v>
      </c>
      <c r="Q687" s="246">
        <f>IF(ISNA(VLOOKUP($A687,DSSV!$A$7:$R$65536,IN_DTK!Q$5,0))=FALSE,VLOOKUP($A687,DSSV!$A$7:$R$65536,IN_DTK!Q$5,0),"")</f>
        <v>0</v>
      </c>
      <c r="R687" s="237" t="str">
        <f>IF(ISNA(VLOOKUP($A687,DSSV!$A$7:$R$65536,IN_DTK!R$5,0))=FALSE,VLOOKUP($A687,DSSV!$A$7:$R$65536,IN_DTK!R$5,0),"")</f>
        <v>Không</v>
      </c>
      <c r="S687" s="247" t="str">
        <f>IF(ISNA(VLOOKUP($A687,DSSV!$A$7:$R$65536,IN_DTK!S$5,0))=FALSE,VLOOKUP($A687,DSSV!$A$7:$R$65536,IN_DTK!S$5,0),"")</f>
        <v/>
      </c>
    </row>
    <row r="688" spans="1:19" s="213" customFormat="1" ht="20.25" customHeight="1">
      <c r="A688" s="211">
        <v>680</v>
      </c>
      <c r="B688" s="240">
        <f>--SUBTOTAL(2,C$6:C688)</f>
        <v>680</v>
      </c>
      <c r="C688" s="214">
        <f>IF(ISNA(VLOOKUP($A688,DSSV!$A$7:$R$65536,IN_DTK!C$5,0))=FALSE,VLOOKUP($A688,DSSV!$A$7:$R$65536,IN_DTK!C$5,0),"")</f>
        <v>0</v>
      </c>
      <c r="D688" s="243" t="str">
        <f>IF(ISNA(VLOOKUP($A688,DSSV!$A$7:$R$65536,IN_DTK!D$5,0))=FALSE,VLOOKUP($A688,DSSV!$A$7:$R$65536,IN_DTK!D$5,0),"")</f>
        <v/>
      </c>
      <c r="E688" s="244" t="str">
        <f>IF(ISNA(VLOOKUP($A688,DSSV!$A$7:$R$65536,IN_DTK!E$5,0))=FALSE,VLOOKUP($A688,DSSV!$A$7:$R$65536,IN_DTK!E$5,0),"")</f>
        <v/>
      </c>
      <c r="F688" s="249" t="str">
        <f>IF(ISNA(VLOOKUP($A688,DSSV!$A$7:$R$65536,IN_DTK!F$5,0))=FALSE,VLOOKUP($A688,DSSV!$A$7:$R$65536,IN_DTK!F$5,0),"")</f>
        <v/>
      </c>
      <c r="G688" s="249" t="str">
        <f>IF(ISNA(VLOOKUP($A688,DSSV!$A$7:$R$65536,IN_DTK!G$5,0))=FALSE,VLOOKUP($A688,DSSV!$A$7:$R$65536,IN_DTK!G$5,0),"")</f>
        <v/>
      </c>
      <c r="H688" s="245">
        <f>IF(ISNA(VLOOKUP($A688,DSSV!$A$7:$R$65536,IN_DTK!H$5,0))=FALSE,IF(H$8&lt;&gt;0,VLOOKUP($A688,DSSV!$A$7:$R$65536,IN_DTK!H$5,0),""),"")</f>
        <v>0</v>
      </c>
      <c r="I688" s="245">
        <f>IF(ISNA(VLOOKUP($A688,DSSV!$A$7:$R$65536,IN_DTK!I$5,0))=FALSE,IF(I$8&lt;&gt;0,VLOOKUP($A688,DSSV!$A$7:$R$65536,IN_DTK!I$5,0),""),"")</f>
        <v>0</v>
      </c>
      <c r="J688" s="245">
        <f>IF(ISNA(VLOOKUP($A688,DSSV!$A$7:$R$65536,IN_DTK!J$5,0))=FALSE,IF(J$8&lt;&gt;0,VLOOKUP($A688,DSSV!$A$7:$R$65536,IN_DTK!J$5,0),""),"")</f>
        <v>0</v>
      </c>
      <c r="K688" s="245">
        <f>IF(ISNA(VLOOKUP($A688,DSSV!$A$7:$R$65536,IN_DTK!K$5,0))=FALSE,IF(K$8&lt;&gt;0,VLOOKUP($A688,DSSV!$A$7:$R$65536,IN_DTK!K$5,0),""),"")</f>
        <v>0</v>
      </c>
      <c r="L688" s="245">
        <f>IF(ISNA(VLOOKUP($A688,DSSV!$A$7:$R$65536,IN_DTK!L$5,0))=FALSE,IF(L$8&lt;&gt;0,VLOOKUP($A688,DSSV!$A$7:$R$65536,IN_DTK!L$5,0),""),"")</f>
        <v>0</v>
      </c>
      <c r="M688" s="245">
        <f>IF(ISNA(VLOOKUP($A688,DSSV!$A$7:$R$65536,IN_DTK!M$5,0))=FALSE,IF(M$8&lt;&gt;0,VLOOKUP($A688,DSSV!$A$7:$R$65536,IN_DTK!M$5,0),""),"")</f>
        <v>0</v>
      </c>
      <c r="N688" s="245">
        <f>IF(ISNA(VLOOKUP($A688,DSSV!$A$7:$R$65536,IN_DTK!N$5,0))=FALSE,IF(N$8&lt;&gt;0,VLOOKUP($A688,DSSV!$A$7:$R$65536,IN_DTK!N$5,0),""),"")</f>
        <v>0</v>
      </c>
      <c r="O688" s="245">
        <f>IF(ISNA(VLOOKUP($A688,DSSV!$A$7:$R$65536,IN_DTK!O$5,0))=FALSE,IF(O$8&lt;&gt;0,VLOOKUP($A688,DSSV!$A$7:$R$65536,IN_DTK!O$5,0),""),"")</f>
        <v>0</v>
      </c>
      <c r="P688" s="245">
        <f>IF(ISNA(VLOOKUP($A688,DSSV!$A$7:$R$65536,IN_DTK!P$5,0))=FALSE,IF(P$8&lt;&gt;0,VLOOKUP($A688,DSSV!$A$7:$R$65536,IN_DTK!P$5,0),""),"")</f>
        <v>0</v>
      </c>
      <c r="Q688" s="246">
        <f>IF(ISNA(VLOOKUP($A688,DSSV!$A$7:$R$65536,IN_DTK!Q$5,0))=FALSE,VLOOKUP($A688,DSSV!$A$7:$R$65536,IN_DTK!Q$5,0),"")</f>
        <v>0</v>
      </c>
      <c r="R688" s="237" t="str">
        <f>IF(ISNA(VLOOKUP($A688,DSSV!$A$7:$R$65536,IN_DTK!R$5,0))=FALSE,VLOOKUP($A688,DSSV!$A$7:$R$65536,IN_DTK!R$5,0),"")</f>
        <v>Không</v>
      </c>
      <c r="S688" s="247" t="str">
        <f>IF(ISNA(VLOOKUP($A688,DSSV!$A$7:$R$65536,IN_DTK!S$5,0))=FALSE,VLOOKUP($A688,DSSV!$A$7:$R$65536,IN_DTK!S$5,0),"")</f>
        <v/>
      </c>
    </row>
    <row r="689" spans="1:19" s="213" customFormat="1" ht="20.25" customHeight="1">
      <c r="A689" s="211">
        <v>681</v>
      </c>
      <c r="B689" s="240">
        <f>--SUBTOTAL(2,C$6:C689)</f>
        <v>681</v>
      </c>
      <c r="C689" s="214">
        <f>IF(ISNA(VLOOKUP($A689,DSSV!$A$7:$R$65536,IN_DTK!C$5,0))=FALSE,VLOOKUP($A689,DSSV!$A$7:$R$65536,IN_DTK!C$5,0),"")</f>
        <v>0</v>
      </c>
      <c r="D689" s="243" t="str">
        <f>IF(ISNA(VLOOKUP($A689,DSSV!$A$7:$R$65536,IN_DTK!D$5,0))=FALSE,VLOOKUP($A689,DSSV!$A$7:$R$65536,IN_DTK!D$5,0),"")</f>
        <v/>
      </c>
      <c r="E689" s="244" t="str">
        <f>IF(ISNA(VLOOKUP($A689,DSSV!$A$7:$R$65536,IN_DTK!E$5,0))=FALSE,VLOOKUP($A689,DSSV!$A$7:$R$65536,IN_DTK!E$5,0),"")</f>
        <v/>
      </c>
      <c r="F689" s="249" t="str">
        <f>IF(ISNA(VLOOKUP($A689,DSSV!$A$7:$R$65536,IN_DTK!F$5,0))=FALSE,VLOOKUP($A689,DSSV!$A$7:$R$65536,IN_DTK!F$5,0),"")</f>
        <v/>
      </c>
      <c r="G689" s="249" t="str">
        <f>IF(ISNA(VLOOKUP($A689,DSSV!$A$7:$R$65536,IN_DTK!G$5,0))=FALSE,VLOOKUP($A689,DSSV!$A$7:$R$65536,IN_DTK!G$5,0),"")</f>
        <v/>
      </c>
      <c r="H689" s="245">
        <f>IF(ISNA(VLOOKUP($A689,DSSV!$A$7:$R$65536,IN_DTK!H$5,0))=FALSE,IF(H$8&lt;&gt;0,VLOOKUP($A689,DSSV!$A$7:$R$65536,IN_DTK!H$5,0),""),"")</f>
        <v>0</v>
      </c>
      <c r="I689" s="245">
        <f>IF(ISNA(VLOOKUP($A689,DSSV!$A$7:$R$65536,IN_DTK!I$5,0))=FALSE,IF(I$8&lt;&gt;0,VLOOKUP($A689,DSSV!$A$7:$R$65536,IN_DTK!I$5,0),""),"")</f>
        <v>0</v>
      </c>
      <c r="J689" s="245">
        <f>IF(ISNA(VLOOKUP($A689,DSSV!$A$7:$R$65536,IN_DTK!J$5,0))=FALSE,IF(J$8&lt;&gt;0,VLOOKUP($A689,DSSV!$A$7:$R$65536,IN_DTK!J$5,0),""),"")</f>
        <v>0</v>
      </c>
      <c r="K689" s="245">
        <f>IF(ISNA(VLOOKUP($A689,DSSV!$A$7:$R$65536,IN_DTK!K$5,0))=FALSE,IF(K$8&lt;&gt;0,VLOOKUP($A689,DSSV!$A$7:$R$65536,IN_DTK!K$5,0),""),"")</f>
        <v>0</v>
      </c>
      <c r="L689" s="245">
        <f>IF(ISNA(VLOOKUP($A689,DSSV!$A$7:$R$65536,IN_DTK!L$5,0))=FALSE,IF(L$8&lt;&gt;0,VLOOKUP($A689,DSSV!$A$7:$R$65536,IN_DTK!L$5,0),""),"")</f>
        <v>0</v>
      </c>
      <c r="M689" s="245">
        <f>IF(ISNA(VLOOKUP($A689,DSSV!$A$7:$R$65536,IN_DTK!M$5,0))=FALSE,IF(M$8&lt;&gt;0,VLOOKUP($A689,DSSV!$A$7:$R$65536,IN_DTK!M$5,0),""),"")</f>
        <v>0</v>
      </c>
      <c r="N689" s="245">
        <f>IF(ISNA(VLOOKUP($A689,DSSV!$A$7:$R$65536,IN_DTK!N$5,0))=FALSE,IF(N$8&lt;&gt;0,VLOOKUP($A689,DSSV!$A$7:$R$65536,IN_DTK!N$5,0),""),"")</f>
        <v>0</v>
      </c>
      <c r="O689" s="245">
        <f>IF(ISNA(VLOOKUP($A689,DSSV!$A$7:$R$65536,IN_DTK!O$5,0))=FALSE,IF(O$8&lt;&gt;0,VLOOKUP($A689,DSSV!$A$7:$R$65536,IN_DTK!O$5,0),""),"")</f>
        <v>0</v>
      </c>
      <c r="P689" s="245">
        <f>IF(ISNA(VLOOKUP($A689,DSSV!$A$7:$R$65536,IN_DTK!P$5,0))=FALSE,IF(P$8&lt;&gt;0,VLOOKUP($A689,DSSV!$A$7:$R$65536,IN_DTK!P$5,0),""),"")</f>
        <v>0</v>
      </c>
      <c r="Q689" s="246">
        <f>IF(ISNA(VLOOKUP($A689,DSSV!$A$7:$R$65536,IN_DTK!Q$5,0))=FALSE,VLOOKUP($A689,DSSV!$A$7:$R$65536,IN_DTK!Q$5,0),"")</f>
        <v>0</v>
      </c>
      <c r="R689" s="237" t="str">
        <f>IF(ISNA(VLOOKUP($A689,DSSV!$A$7:$R$65536,IN_DTK!R$5,0))=FALSE,VLOOKUP($A689,DSSV!$A$7:$R$65536,IN_DTK!R$5,0),"")</f>
        <v>Không</v>
      </c>
      <c r="S689" s="247" t="str">
        <f>IF(ISNA(VLOOKUP($A689,DSSV!$A$7:$R$65536,IN_DTK!S$5,0))=FALSE,VLOOKUP($A689,DSSV!$A$7:$R$65536,IN_DTK!S$5,0),"")</f>
        <v/>
      </c>
    </row>
    <row r="690" spans="1:19" s="213" customFormat="1" ht="20.25" customHeight="1">
      <c r="A690" s="211">
        <v>682</v>
      </c>
      <c r="B690" s="240">
        <f>--SUBTOTAL(2,C$6:C690)</f>
        <v>682</v>
      </c>
      <c r="C690" s="214">
        <f>IF(ISNA(VLOOKUP($A690,DSSV!$A$7:$R$65536,IN_DTK!C$5,0))=FALSE,VLOOKUP($A690,DSSV!$A$7:$R$65536,IN_DTK!C$5,0),"")</f>
        <v>0</v>
      </c>
      <c r="D690" s="243" t="str">
        <f>IF(ISNA(VLOOKUP($A690,DSSV!$A$7:$R$65536,IN_DTK!D$5,0))=FALSE,VLOOKUP($A690,DSSV!$A$7:$R$65536,IN_DTK!D$5,0),"")</f>
        <v/>
      </c>
      <c r="E690" s="244" t="str">
        <f>IF(ISNA(VLOOKUP($A690,DSSV!$A$7:$R$65536,IN_DTK!E$5,0))=FALSE,VLOOKUP($A690,DSSV!$A$7:$R$65536,IN_DTK!E$5,0),"")</f>
        <v/>
      </c>
      <c r="F690" s="249" t="str">
        <f>IF(ISNA(VLOOKUP($A690,DSSV!$A$7:$R$65536,IN_DTK!F$5,0))=FALSE,VLOOKUP($A690,DSSV!$A$7:$R$65536,IN_DTK!F$5,0),"")</f>
        <v/>
      </c>
      <c r="G690" s="249" t="str">
        <f>IF(ISNA(VLOOKUP($A690,DSSV!$A$7:$R$65536,IN_DTK!G$5,0))=FALSE,VLOOKUP($A690,DSSV!$A$7:$R$65536,IN_DTK!G$5,0),"")</f>
        <v/>
      </c>
      <c r="H690" s="245">
        <f>IF(ISNA(VLOOKUP($A690,DSSV!$A$7:$R$65536,IN_DTK!H$5,0))=FALSE,IF(H$8&lt;&gt;0,VLOOKUP($A690,DSSV!$A$7:$R$65536,IN_DTK!H$5,0),""),"")</f>
        <v>0</v>
      </c>
      <c r="I690" s="245">
        <f>IF(ISNA(VLOOKUP($A690,DSSV!$A$7:$R$65536,IN_DTK!I$5,0))=FALSE,IF(I$8&lt;&gt;0,VLOOKUP($A690,DSSV!$A$7:$R$65536,IN_DTK!I$5,0),""),"")</f>
        <v>0</v>
      </c>
      <c r="J690" s="245">
        <f>IF(ISNA(VLOOKUP($A690,DSSV!$A$7:$R$65536,IN_DTK!J$5,0))=FALSE,IF(J$8&lt;&gt;0,VLOOKUP($A690,DSSV!$A$7:$R$65536,IN_DTK!J$5,0),""),"")</f>
        <v>0</v>
      </c>
      <c r="K690" s="245">
        <f>IF(ISNA(VLOOKUP($A690,DSSV!$A$7:$R$65536,IN_DTK!K$5,0))=FALSE,IF(K$8&lt;&gt;0,VLOOKUP($A690,DSSV!$A$7:$R$65536,IN_DTK!K$5,0),""),"")</f>
        <v>0</v>
      </c>
      <c r="L690" s="245">
        <f>IF(ISNA(VLOOKUP($A690,DSSV!$A$7:$R$65536,IN_DTK!L$5,0))=FALSE,IF(L$8&lt;&gt;0,VLOOKUP($A690,DSSV!$A$7:$R$65536,IN_DTK!L$5,0),""),"")</f>
        <v>0</v>
      </c>
      <c r="M690" s="245">
        <f>IF(ISNA(VLOOKUP($A690,DSSV!$A$7:$R$65536,IN_DTK!M$5,0))=FALSE,IF(M$8&lt;&gt;0,VLOOKUP($A690,DSSV!$A$7:$R$65536,IN_DTK!M$5,0),""),"")</f>
        <v>0</v>
      </c>
      <c r="N690" s="245">
        <f>IF(ISNA(VLOOKUP($A690,DSSV!$A$7:$R$65536,IN_DTK!N$5,0))=FALSE,IF(N$8&lt;&gt;0,VLOOKUP($A690,DSSV!$A$7:$R$65536,IN_DTK!N$5,0),""),"")</f>
        <v>0</v>
      </c>
      <c r="O690" s="245">
        <f>IF(ISNA(VLOOKUP($A690,DSSV!$A$7:$R$65536,IN_DTK!O$5,0))=FALSE,IF(O$8&lt;&gt;0,VLOOKUP($A690,DSSV!$A$7:$R$65536,IN_DTK!O$5,0),""),"")</f>
        <v>0</v>
      </c>
      <c r="P690" s="245">
        <f>IF(ISNA(VLOOKUP($A690,DSSV!$A$7:$R$65536,IN_DTK!P$5,0))=FALSE,IF(P$8&lt;&gt;0,VLOOKUP($A690,DSSV!$A$7:$R$65536,IN_DTK!P$5,0),""),"")</f>
        <v>0</v>
      </c>
      <c r="Q690" s="246">
        <f>IF(ISNA(VLOOKUP($A690,DSSV!$A$7:$R$65536,IN_DTK!Q$5,0))=FALSE,VLOOKUP($A690,DSSV!$A$7:$R$65536,IN_DTK!Q$5,0),"")</f>
        <v>0</v>
      </c>
      <c r="R690" s="237" t="str">
        <f>IF(ISNA(VLOOKUP($A690,DSSV!$A$7:$R$65536,IN_DTK!R$5,0))=FALSE,VLOOKUP($A690,DSSV!$A$7:$R$65536,IN_DTK!R$5,0),"")</f>
        <v>Không</v>
      </c>
      <c r="S690" s="247" t="str">
        <f>IF(ISNA(VLOOKUP($A690,DSSV!$A$7:$R$65536,IN_DTK!S$5,0))=FALSE,VLOOKUP($A690,DSSV!$A$7:$R$65536,IN_DTK!S$5,0),"")</f>
        <v/>
      </c>
    </row>
    <row r="691" spans="1:19" s="213" customFormat="1" ht="20.25" customHeight="1">
      <c r="A691" s="211">
        <v>683</v>
      </c>
      <c r="B691" s="240">
        <f>--SUBTOTAL(2,C$6:C691)</f>
        <v>683</v>
      </c>
      <c r="C691" s="214">
        <f>IF(ISNA(VLOOKUP($A691,DSSV!$A$7:$R$65536,IN_DTK!C$5,0))=FALSE,VLOOKUP($A691,DSSV!$A$7:$R$65536,IN_DTK!C$5,0),"")</f>
        <v>0</v>
      </c>
      <c r="D691" s="243" t="str">
        <f>IF(ISNA(VLOOKUP($A691,DSSV!$A$7:$R$65536,IN_DTK!D$5,0))=FALSE,VLOOKUP($A691,DSSV!$A$7:$R$65536,IN_DTK!D$5,0),"")</f>
        <v/>
      </c>
      <c r="E691" s="244" t="str">
        <f>IF(ISNA(VLOOKUP($A691,DSSV!$A$7:$R$65536,IN_DTK!E$5,0))=FALSE,VLOOKUP($A691,DSSV!$A$7:$R$65536,IN_DTK!E$5,0),"")</f>
        <v/>
      </c>
      <c r="F691" s="249" t="str">
        <f>IF(ISNA(VLOOKUP($A691,DSSV!$A$7:$R$65536,IN_DTK!F$5,0))=FALSE,VLOOKUP($A691,DSSV!$A$7:$R$65536,IN_DTK!F$5,0),"")</f>
        <v/>
      </c>
      <c r="G691" s="249" t="str">
        <f>IF(ISNA(VLOOKUP($A691,DSSV!$A$7:$R$65536,IN_DTK!G$5,0))=FALSE,VLOOKUP($A691,DSSV!$A$7:$R$65536,IN_DTK!G$5,0),"")</f>
        <v/>
      </c>
      <c r="H691" s="245">
        <f>IF(ISNA(VLOOKUP($A691,DSSV!$A$7:$R$65536,IN_DTK!H$5,0))=FALSE,IF(H$8&lt;&gt;0,VLOOKUP($A691,DSSV!$A$7:$R$65536,IN_DTK!H$5,0),""),"")</f>
        <v>0</v>
      </c>
      <c r="I691" s="245">
        <f>IF(ISNA(VLOOKUP($A691,DSSV!$A$7:$R$65536,IN_DTK!I$5,0))=FALSE,IF(I$8&lt;&gt;0,VLOOKUP($A691,DSSV!$A$7:$R$65536,IN_DTK!I$5,0),""),"")</f>
        <v>0</v>
      </c>
      <c r="J691" s="245">
        <f>IF(ISNA(VLOOKUP($A691,DSSV!$A$7:$R$65536,IN_DTK!J$5,0))=FALSE,IF(J$8&lt;&gt;0,VLOOKUP($A691,DSSV!$A$7:$R$65536,IN_DTK!J$5,0),""),"")</f>
        <v>0</v>
      </c>
      <c r="K691" s="245">
        <f>IF(ISNA(VLOOKUP($A691,DSSV!$A$7:$R$65536,IN_DTK!K$5,0))=FALSE,IF(K$8&lt;&gt;0,VLOOKUP($A691,DSSV!$A$7:$R$65536,IN_DTK!K$5,0),""),"")</f>
        <v>0</v>
      </c>
      <c r="L691" s="245">
        <f>IF(ISNA(VLOOKUP($A691,DSSV!$A$7:$R$65536,IN_DTK!L$5,0))=FALSE,IF(L$8&lt;&gt;0,VLOOKUP($A691,DSSV!$A$7:$R$65536,IN_DTK!L$5,0),""),"")</f>
        <v>0</v>
      </c>
      <c r="M691" s="245">
        <f>IF(ISNA(VLOOKUP($A691,DSSV!$A$7:$R$65536,IN_DTK!M$5,0))=FALSE,IF(M$8&lt;&gt;0,VLOOKUP($A691,DSSV!$A$7:$R$65536,IN_DTK!M$5,0),""),"")</f>
        <v>0</v>
      </c>
      <c r="N691" s="245">
        <f>IF(ISNA(VLOOKUP($A691,DSSV!$A$7:$R$65536,IN_DTK!N$5,0))=FALSE,IF(N$8&lt;&gt;0,VLOOKUP($A691,DSSV!$A$7:$R$65536,IN_DTK!N$5,0),""),"")</f>
        <v>0</v>
      </c>
      <c r="O691" s="245">
        <f>IF(ISNA(VLOOKUP($A691,DSSV!$A$7:$R$65536,IN_DTK!O$5,0))=FALSE,IF(O$8&lt;&gt;0,VLOOKUP($A691,DSSV!$A$7:$R$65536,IN_DTK!O$5,0),""),"")</f>
        <v>0</v>
      </c>
      <c r="P691" s="245">
        <f>IF(ISNA(VLOOKUP($A691,DSSV!$A$7:$R$65536,IN_DTK!P$5,0))=FALSE,IF(P$8&lt;&gt;0,VLOOKUP($A691,DSSV!$A$7:$R$65536,IN_DTK!P$5,0),""),"")</f>
        <v>0</v>
      </c>
      <c r="Q691" s="246">
        <f>IF(ISNA(VLOOKUP($A691,DSSV!$A$7:$R$65536,IN_DTK!Q$5,0))=FALSE,VLOOKUP($A691,DSSV!$A$7:$R$65536,IN_DTK!Q$5,0),"")</f>
        <v>0</v>
      </c>
      <c r="R691" s="237" t="str">
        <f>IF(ISNA(VLOOKUP($A691,DSSV!$A$7:$R$65536,IN_DTK!R$5,0))=FALSE,VLOOKUP($A691,DSSV!$A$7:$R$65536,IN_DTK!R$5,0),"")</f>
        <v>Không</v>
      </c>
      <c r="S691" s="247" t="str">
        <f>IF(ISNA(VLOOKUP($A691,DSSV!$A$7:$R$65536,IN_DTK!S$5,0))=FALSE,VLOOKUP($A691,DSSV!$A$7:$R$65536,IN_DTK!S$5,0),"")</f>
        <v/>
      </c>
    </row>
    <row r="692" spans="1:19" s="213" customFormat="1" ht="20.25" customHeight="1">
      <c r="A692" s="211">
        <v>684</v>
      </c>
      <c r="B692" s="240">
        <f>--SUBTOTAL(2,C$6:C692)</f>
        <v>684</v>
      </c>
      <c r="C692" s="214">
        <f>IF(ISNA(VLOOKUP($A692,DSSV!$A$7:$R$65536,IN_DTK!C$5,0))=FALSE,VLOOKUP($A692,DSSV!$A$7:$R$65536,IN_DTK!C$5,0),"")</f>
        <v>0</v>
      </c>
      <c r="D692" s="243" t="str">
        <f>IF(ISNA(VLOOKUP($A692,DSSV!$A$7:$R$65536,IN_DTK!D$5,0))=FALSE,VLOOKUP($A692,DSSV!$A$7:$R$65536,IN_DTK!D$5,0),"")</f>
        <v/>
      </c>
      <c r="E692" s="244" t="str">
        <f>IF(ISNA(VLOOKUP($A692,DSSV!$A$7:$R$65536,IN_DTK!E$5,0))=FALSE,VLOOKUP($A692,DSSV!$A$7:$R$65536,IN_DTK!E$5,0),"")</f>
        <v/>
      </c>
      <c r="F692" s="249" t="str">
        <f>IF(ISNA(VLOOKUP($A692,DSSV!$A$7:$R$65536,IN_DTK!F$5,0))=FALSE,VLOOKUP($A692,DSSV!$A$7:$R$65536,IN_DTK!F$5,0),"")</f>
        <v/>
      </c>
      <c r="G692" s="249" t="str">
        <f>IF(ISNA(VLOOKUP($A692,DSSV!$A$7:$R$65536,IN_DTK!G$5,0))=FALSE,VLOOKUP($A692,DSSV!$A$7:$R$65536,IN_DTK!G$5,0),"")</f>
        <v/>
      </c>
      <c r="H692" s="245">
        <f>IF(ISNA(VLOOKUP($A692,DSSV!$A$7:$R$65536,IN_DTK!H$5,0))=FALSE,IF(H$8&lt;&gt;0,VLOOKUP($A692,DSSV!$A$7:$R$65536,IN_DTK!H$5,0),""),"")</f>
        <v>0</v>
      </c>
      <c r="I692" s="245">
        <f>IF(ISNA(VLOOKUP($A692,DSSV!$A$7:$R$65536,IN_DTK!I$5,0))=FALSE,IF(I$8&lt;&gt;0,VLOOKUP($A692,DSSV!$A$7:$R$65536,IN_DTK!I$5,0),""),"")</f>
        <v>0</v>
      </c>
      <c r="J692" s="245">
        <f>IF(ISNA(VLOOKUP($A692,DSSV!$A$7:$R$65536,IN_DTK!J$5,0))=FALSE,IF(J$8&lt;&gt;0,VLOOKUP($A692,DSSV!$A$7:$R$65536,IN_DTK!J$5,0),""),"")</f>
        <v>0</v>
      </c>
      <c r="K692" s="245">
        <f>IF(ISNA(VLOOKUP($A692,DSSV!$A$7:$R$65536,IN_DTK!K$5,0))=FALSE,IF(K$8&lt;&gt;0,VLOOKUP($A692,DSSV!$A$7:$R$65536,IN_DTK!K$5,0),""),"")</f>
        <v>0</v>
      </c>
      <c r="L692" s="245">
        <f>IF(ISNA(VLOOKUP($A692,DSSV!$A$7:$R$65536,IN_DTK!L$5,0))=FALSE,IF(L$8&lt;&gt;0,VLOOKUP($A692,DSSV!$A$7:$R$65536,IN_DTK!L$5,0),""),"")</f>
        <v>0</v>
      </c>
      <c r="M692" s="245">
        <f>IF(ISNA(VLOOKUP($A692,DSSV!$A$7:$R$65536,IN_DTK!M$5,0))=FALSE,IF(M$8&lt;&gt;0,VLOOKUP($A692,DSSV!$A$7:$R$65536,IN_DTK!M$5,0),""),"")</f>
        <v>0</v>
      </c>
      <c r="N692" s="245">
        <f>IF(ISNA(VLOOKUP($A692,DSSV!$A$7:$R$65536,IN_DTK!N$5,0))=FALSE,IF(N$8&lt;&gt;0,VLOOKUP($A692,DSSV!$A$7:$R$65536,IN_DTK!N$5,0),""),"")</f>
        <v>0</v>
      </c>
      <c r="O692" s="245">
        <f>IF(ISNA(VLOOKUP($A692,DSSV!$A$7:$R$65536,IN_DTK!O$5,0))=FALSE,IF(O$8&lt;&gt;0,VLOOKUP($A692,DSSV!$A$7:$R$65536,IN_DTK!O$5,0),""),"")</f>
        <v>0</v>
      </c>
      <c r="P692" s="245">
        <f>IF(ISNA(VLOOKUP($A692,DSSV!$A$7:$R$65536,IN_DTK!P$5,0))=FALSE,IF(P$8&lt;&gt;0,VLOOKUP($A692,DSSV!$A$7:$R$65536,IN_DTK!P$5,0),""),"")</f>
        <v>0</v>
      </c>
      <c r="Q692" s="246">
        <f>IF(ISNA(VLOOKUP($A692,DSSV!$A$7:$R$65536,IN_DTK!Q$5,0))=FALSE,VLOOKUP($A692,DSSV!$A$7:$R$65536,IN_DTK!Q$5,0),"")</f>
        <v>0</v>
      </c>
      <c r="R692" s="237" t="str">
        <f>IF(ISNA(VLOOKUP($A692,DSSV!$A$7:$R$65536,IN_DTK!R$5,0))=FALSE,VLOOKUP($A692,DSSV!$A$7:$R$65536,IN_DTK!R$5,0),"")</f>
        <v>Không</v>
      </c>
      <c r="S692" s="247" t="str">
        <f>IF(ISNA(VLOOKUP($A692,DSSV!$A$7:$R$65536,IN_DTK!S$5,0))=FALSE,VLOOKUP($A692,DSSV!$A$7:$R$65536,IN_DTK!S$5,0),"")</f>
        <v/>
      </c>
    </row>
    <row r="693" spans="1:19" s="213" customFormat="1" ht="20.25" customHeight="1">
      <c r="A693" s="211">
        <v>685</v>
      </c>
      <c r="B693" s="240">
        <f>--SUBTOTAL(2,C$6:C693)</f>
        <v>685</v>
      </c>
      <c r="C693" s="214">
        <f>IF(ISNA(VLOOKUP($A693,DSSV!$A$7:$R$65536,IN_DTK!C$5,0))=FALSE,VLOOKUP($A693,DSSV!$A$7:$R$65536,IN_DTK!C$5,0),"")</f>
        <v>0</v>
      </c>
      <c r="D693" s="243" t="str">
        <f>IF(ISNA(VLOOKUP($A693,DSSV!$A$7:$R$65536,IN_DTK!D$5,0))=FALSE,VLOOKUP($A693,DSSV!$A$7:$R$65536,IN_DTK!D$5,0),"")</f>
        <v/>
      </c>
      <c r="E693" s="244" t="str">
        <f>IF(ISNA(VLOOKUP($A693,DSSV!$A$7:$R$65536,IN_DTK!E$5,0))=FALSE,VLOOKUP($A693,DSSV!$A$7:$R$65536,IN_DTK!E$5,0),"")</f>
        <v/>
      </c>
      <c r="F693" s="249" t="str">
        <f>IF(ISNA(VLOOKUP($A693,DSSV!$A$7:$R$65536,IN_DTK!F$5,0))=FALSE,VLOOKUP($A693,DSSV!$A$7:$R$65536,IN_DTK!F$5,0),"")</f>
        <v/>
      </c>
      <c r="G693" s="249" t="str">
        <f>IF(ISNA(VLOOKUP($A693,DSSV!$A$7:$R$65536,IN_DTK!G$5,0))=FALSE,VLOOKUP($A693,DSSV!$A$7:$R$65536,IN_DTK!G$5,0),"")</f>
        <v/>
      </c>
      <c r="H693" s="245">
        <f>IF(ISNA(VLOOKUP($A693,DSSV!$A$7:$R$65536,IN_DTK!H$5,0))=FALSE,IF(H$8&lt;&gt;0,VLOOKUP($A693,DSSV!$A$7:$R$65536,IN_DTK!H$5,0),""),"")</f>
        <v>0</v>
      </c>
      <c r="I693" s="245">
        <f>IF(ISNA(VLOOKUP($A693,DSSV!$A$7:$R$65536,IN_DTK!I$5,0))=FALSE,IF(I$8&lt;&gt;0,VLOOKUP($A693,DSSV!$A$7:$R$65536,IN_DTK!I$5,0),""),"")</f>
        <v>0</v>
      </c>
      <c r="J693" s="245">
        <f>IF(ISNA(VLOOKUP($A693,DSSV!$A$7:$R$65536,IN_DTK!J$5,0))=FALSE,IF(J$8&lt;&gt;0,VLOOKUP($A693,DSSV!$A$7:$R$65536,IN_DTK!J$5,0),""),"")</f>
        <v>0</v>
      </c>
      <c r="K693" s="245">
        <f>IF(ISNA(VLOOKUP($A693,DSSV!$A$7:$R$65536,IN_DTK!K$5,0))=FALSE,IF(K$8&lt;&gt;0,VLOOKUP($A693,DSSV!$A$7:$R$65536,IN_DTK!K$5,0),""),"")</f>
        <v>0</v>
      </c>
      <c r="L693" s="245">
        <f>IF(ISNA(VLOOKUP($A693,DSSV!$A$7:$R$65536,IN_DTK!L$5,0))=FALSE,IF(L$8&lt;&gt;0,VLOOKUP($A693,DSSV!$A$7:$R$65536,IN_DTK!L$5,0),""),"")</f>
        <v>0</v>
      </c>
      <c r="M693" s="245">
        <f>IF(ISNA(VLOOKUP($A693,DSSV!$A$7:$R$65536,IN_DTK!M$5,0))=FALSE,IF(M$8&lt;&gt;0,VLOOKUP($A693,DSSV!$A$7:$R$65536,IN_DTK!M$5,0),""),"")</f>
        <v>0</v>
      </c>
      <c r="N693" s="245">
        <f>IF(ISNA(VLOOKUP($A693,DSSV!$A$7:$R$65536,IN_DTK!N$5,0))=FALSE,IF(N$8&lt;&gt;0,VLOOKUP($A693,DSSV!$A$7:$R$65536,IN_DTK!N$5,0),""),"")</f>
        <v>0</v>
      </c>
      <c r="O693" s="245">
        <f>IF(ISNA(VLOOKUP($A693,DSSV!$A$7:$R$65536,IN_DTK!O$5,0))=FALSE,IF(O$8&lt;&gt;0,VLOOKUP($A693,DSSV!$A$7:$R$65536,IN_DTK!O$5,0),""),"")</f>
        <v>0</v>
      </c>
      <c r="P693" s="245">
        <f>IF(ISNA(VLOOKUP($A693,DSSV!$A$7:$R$65536,IN_DTK!P$5,0))=FALSE,IF(P$8&lt;&gt;0,VLOOKUP($A693,DSSV!$A$7:$R$65536,IN_DTK!P$5,0),""),"")</f>
        <v>0</v>
      </c>
      <c r="Q693" s="246">
        <f>IF(ISNA(VLOOKUP($A693,DSSV!$A$7:$R$65536,IN_DTK!Q$5,0))=FALSE,VLOOKUP($A693,DSSV!$A$7:$R$65536,IN_DTK!Q$5,0),"")</f>
        <v>0</v>
      </c>
      <c r="R693" s="237" t="str">
        <f>IF(ISNA(VLOOKUP($A693,DSSV!$A$7:$R$65536,IN_DTK!R$5,0))=FALSE,VLOOKUP($A693,DSSV!$A$7:$R$65536,IN_DTK!R$5,0),"")</f>
        <v>Không</v>
      </c>
      <c r="S693" s="247" t="str">
        <f>IF(ISNA(VLOOKUP($A693,DSSV!$A$7:$R$65536,IN_DTK!S$5,0))=FALSE,VLOOKUP($A693,DSSV!$A$7:$R$65536,IN_DTK!S$5,0),"")</f>
        <v/>
      </c>
    </row>
    <row r="694" spans="1:19" s="213" customFormat="1" ht="20.25" customHeight="1">
      <c r="A694" s="211">
        <v>686</v>
      </c>
      <c r="B694" s="240">
        <f>--SUBTOTAL(2,C$6:C694)</f>
        <v>686</v>
      </c>
      <c r="C694" s="214">
        <f>IF(ISNA(VLOOKUP($A694,DSSV!$A$7:$R$65536,IN_DTK!C$5,0))=FALSE,VLOOKUP($A694,DSSV!$A$7:$R$65536,IN_DTK!C$5,0),"")</f>
        <v>0</v>
      </c>
      <c r="D694" s="243" t="str">
        <f>IF(ISNA(VLOOKUP($A694,DSSV!$A$7:$R$65536,IN_DTK!D$5,0))=FALSE,VLOOKUP($A694,DSSV!$A$7:$R$65536,IN_DTK!D$5,0),"")</f>
        <v/>
      </c>
      <c r="E694" s="244" t="str">
        <f>IF(ISNA(VLOOKUP($A694,DSSV!$A$7:$R$65536,IN_DTK!E$5,0))=FALSE,VLOOKUP($A694,DSSV!$A$7:$R$65536,IN_DTK!E$5,0),"")</f>
        <v/>
      </c>
      <c r="F694" s="249" t="str">
        <f>IF(ISNA(VLOOKUP($A694,DSSV!$A$7:$R$65536,IN_DTK!F$5,0))=FALSE,VLOOKUP($A694,DSSV!$A$7:$R$65536,IN_DTK!F$5,0),"")</f>
        <v/>
      </c>
      <c r="G694" s="249" t="str">
        <f>IF(ISNA(VLOOKUP($A694,DSSV!$A$7:$R$65536,IN_DTK!G$5,0))=FALSE,VLOOKUP($A694,DSSV!$A$7:$R$65536,IN_DTK!G$5,0),"")</f>
        <v/>
      </c>
      <c r="H694" s="245">
        <f>IF(ISNA(VLOOKUP($A694,DSSV!$A$7:$R$65536,IN_DTK!H$5,0))=FALSE,IF(H$8&lt;&gt;0,VLOOKUP($A694,DSSV!$A$7:$R$65536,IN_DTK!H$5,0),""),"")</f>
        <v>0</v>
      </c>
      <c r="I694" s="245">
        <f>IF(ISNA(VLOOKUP($A694,DSSV!$A$7:$R$65536,IN_DTK!I$5,0))=FALSE,IF(I$8&lt;&gt;0,VLOOKUP($A694,DSSV!$A$7:$R$65536,IN_DTK!I$5,0),""),"")</f>
        <v>0</v>
      </c>
      <c r="J694" s="245">
        <f>IF(ISNA(VLOOKUP($A694,DSSV!$A$7:$R$65536,IN_DTK!J$5,0))=FALSE,IF(J$8&lt;&gt;0,VLOOKUP($A694,DSSV!$A$7:$R$65536,IN_DTK!J$5,0),""),"")</f>
        <v>0</v>
      </c>
      <c r="K694" s="245">
        <f>IF(ISNA(VLOOKUP($A694,DSSV!$A$7:$R$65536,IN_DTK!K$5,0))=FALSE,IF(K$8&lt;&gt;0,VLOOKUP($A694,DSSV!$A$7:$R$65536,IN_DTK!K$5,0),""),"")</f>
        <v>0</v>
      </c>
      <c r="L694" s="245">
        <f>IF(ISNA(VLOOKUP($A694,DSSV!$A$7:$R$65536,IN_DTK!L$5,0))=FALSE,IF(L$8&lt;&gt;0,VLOOKUP($A694,DSSV!$A$7:$R$65536,IN_DTK!L$5,0),""),"")</f>
        <v>0</v>
      </c>
      <c r="M694" s="245">
        <f>IF(ISNA(VLOOKUP($A694,DSSV!$A$7:$R$65536,IN_DTK!M$5,0))=FALSE,IF(M$8&lt;&gt;0,VLOOKUP($A694,DSSV!$A$7:$R$65536,IN_DTK!M$5,0),""),"")</f>
        <v>0</v>
      </c>
      <c r="N694" s="245">
        <f>IF(ISNA(VLOOKUP($A694,DSSV!$A$7:$R$65536,IN_DTK!N$5,0))=FALSE,IF(N$8&lt;&gt;0,VLOOKUP($A694,DSSV!$A$7:$R$65536,IN_DTK!N$5,0),""),"")</f>
        <v>0</v>
      </c>
      <c r="O694" s="245">
        <f>IF(ISNA(VLOOKUP($A694,DSSV!$A$7:$R$65536,IN_DTK!O$5,0))=FALSE,IF(O$8&lt;&gt;0,VLOOKUP($A694,DSSV!$A$7:$R$65536,IN_DTK!O$5,0),""),"")</f>
        <v>0</v>
      </c>
      <c r="P694" s="245">
        <f>IF(ISNA(VLOOKUP($A694,DSSV!$A$7:$R$65536,IN_DTK!P$5,0))=FALSE,IF(P$8&lt;&gt;0,VLOOKUP($A694,DSSV!$A$7:$R$65536,IN_DTK!P$5,0),""),"")</f>
        <v>0</v>
      </c>
      <c r="Q694" s="246">
        <f>IF(ISNA(VLOOKUP($A694,DSSV!$A$7:$R$65536,IN_DTK!Q$5,0))=FALSE,VLOOKUP($A694,DSSV!$A$7:$R$65536,IN_DTK!Q$5,0),"")</f>
        <v>0</v>
      </c>
      <c r="R694" s="237" t="str">
        <f>IF(ISNA(VLOOKUP($A694,DSSV!$A$7:$R$65536,IN_DTK!R$5,0))=FALSE,VLOOKUP($A694,DSSV!$A$7:$R$65536,IN_DTK!R$5,0),"")</f>
        <v>Không</v>
      </c>
      <c r="S694" s="247" t="str">
        <f>IF(ISNA(VLOOKUP($A694,DSSV!$A$7:$R$65536,IN_DTK!S$5,0))=FALSE,VLOOKUP($A694,DSSV!$A$7:$R$65536,IN_DTK!S$5,0),"")</f>
        <v/>
      </c>
    </row>
    <row r="695" spans="1:19" s="213" customFormat="1" ht="20.25" customHeight="1">
      <c r="A695" s="211">
        <v>687</v>
      </c>
      <c r="B695" s="240">
        <f>--SUBTOTAL(2,C$6:C695)</f>
        <v>687</v>
      </c>
      <c r="C695" s="214">
        <f>IF(ISNA(VLOOKUP($A695,DSSV!$A$7:$R$65536,IN_DTK!C$5,0))=FALSE,VLOOKUP($A695,DSSV!$A$7:$R$65536,IN_DTK!C$5,0),"")</f>
        <v>0</v>
      </c>
      <c r="D695" s="243" t="str">
        <f>IF(ISNA(VLOOKUP($A695,DSSV!$A$7:$R$65536,IN_DTK!D$5,0))=FALSE,VLOOKUP($A695,DSSV!$A$7:$R$65536,IN_DTK!D$5,0),"")</f>
        <v/>
      </c>
      <c r="E695" s="244" t="str">
        <f>IF(ISNA(VLOOKUP($A695,DSSV!$A$7:$R$65536,IN_DTK!E$5,0))=FALSE,VLOOKUP($A695,DSSV!$A$7:$R$65536,IN_DTK!E$5,0),"")</f>
        <v/>
      </c>
      <c r="F695" s="249" t="str">
        <f>IF(ISNA(VLOOKUP($A695,DSSV!$A$7:$R$65536,IN_DTK!F$5,0))=FALSE,VLOOKUP($A695,DSSV!$A$7:$R$65536,IN_DTK!F$5,0),"")</f>
        <v/>
      </c>
      <c r="G695" s="249" t="str">
        <f>IF(ISNA(VLOOKUP($A695,DSSV!$A$7:$R$65536,IN_DTK!G$5,0))=FALSE,VLOOKUP($A695,DSSV!$A$7:$R$65536,IN_DTK!G$5,0),"")</f>
        <v/>
      </c>
      <c r="H695" s="245">
        <f>IF(ISNA(VLOOKUP($A695,DSSV!$A$7:$R$65536,IN_DTK!H$5,0))=FALSE,IF(H$8&lt;&gt;0,VLOOKUP($A695,DSSV!$A$7:$R$65536,IN_DTK!H$5,0),""),"")</f>
        <v>0</v>
      </c>
      <c r="I695" s="245">
        <f>IF(ISNA(VLOOKUP($A695,DSSV!$A$7:$R$65536,IN_DTK!I$5,0))=FALSE,IF(I$8&lt;&gt;0,VLOOKUP($A695,DSSV!$A$7:$R$65536,IN_DTK!I$5,0),""),"")</f>
        <v>0</v>
      </c>
      <c r="J695" s="245">
        <f>IF(ISNA(VLOOKUP($A695,DSSV!$A$7:$R$65536,IN_DTK!J$5,0))=FALSE,IF(J$8&lt;&gt;0,VLOOKUP($A695,DSSV!$A$7:$R$65536,IN_DTK!J$5,0),""),"")</f>
        <v>0</v>
      </c>
      <c r="K695" s="245">
        <f>IF(ISNA(VLOOKUP($A695,DSSV!$A$7:$R$65536,IN_DTK!K$5,0))=FALSE,IF(K$8&lt;&gt;0,VLOOKUP($A695,DSSV!$A$7:$R$65536,IN_DTK!K$5,0),""),"")</f>
        <v>0</v>
      </c>
      <c r="L695" s="245">
        <f>IF(ISNA(VLOOKUP($A695,DSSV!$A$7:$R$65536,IN_DTK!L$5,0))=FALSE,IF(L$8&lt;&gt;0,VLOOKUP($A695,DSSV!$A$7:$R$65536,IN_DTK!L$5,0),""),"")</f>
        <v>0</v>
      </c>
      <c r="M695" s="245">
        <f>IF(ISNA(VLOOKUP($A695,DSSV!$A$7:$R$65536,IN_DTK!M$5,0))=FALSE,IF(M$8&lt;&gt;0,VLOOKUP($A695,DSSV!$A$7:$R$65536,IN_DTK!M$5,0),""),"")</f>
        <v>0</v>
      </c>
      <c r="N695" s="245">
        <f>IF(ISNA(VLOOKUP($A695,DSSV!$A$7:$R$65536,IN_DTK!N$5,0))=FALSE,IF(N$8&lt;&gt;0,VLOOKUP($A695,DSSV!$A$7:$R$65536,IN_DTK!N$5,0),""),"")</f>
        <v>0</v>
      </c>
      <c r="O695" s="245">
        <f>IF(ISNA(VLOOKUP($A695,DSSV!$A$7:$R$65536,IN_DTK!O$5,0))=FALSE,IF(O$8&lt;&gt;0,VLOOKUP($A695,DSSV!$A$7:$R$65536,IN_DTK!O$5,0),""),"")</f>
        <v>0</v>
      </c>
      <c r="P695" s="245">
        <f>IF(ISNA(VLOOKUP($A695,DSSV!$A$7:$R$65536,IN_DTK!P$5,0))=FALSE,IF(P$8&lt;&gt;0,VLOOKUP($A695,DSSV!$A$7:$R$65536,IN_DTK!P$5,0),""),"")</f>
        <v>0</v>
      </c>
      <c r="Q695" s="246">
        <f>IF(ISNA(VLOOKUP($A695,DSSV!$A$7:$R$65536,IN_DTK!Q$5,0))=FALSE,VLOOKUP($A695,DSSV!$A$7:$R$65536,IN_DTK!Q$5,0),"")</f>
        <v>0</v>
      </c>
      <c r="R695" s="237" t="str">
        <f>IF(ISNA(VLOOKUP($A695,DSSV!$A$7:$R$65536,IN_DTK!R$5,0))=FALSE,VLOOKUP($A695,DSSV!$A$7:$R$65536,IN_DTK!R$5,0),"")</f>
        <v>Không</v>
      </c>
      <c r="S695" s="247" t="str">
        <f>IF(ISNA(VLOOKUP($A695,DSSV!$A$7:$R$65536,IN_DTK!S$5,0))=FALSE,VLOOKUP($A695,DSSV!$A$7:$R$65536,IN_DTK!S$5,0),"")</f>
        <v/>
      </c>
    </row>
    <row r="696" spans="1:19" s="213" customFormat="1" ht="20.25" customHeight="1">
      <c r="A696" s="211">
        <v>688</v>
      </c>
      <c r="B696" s="240">
        <f>--SUBTOTAL(2,C$6:C696)</f>
        <v>688</v>
      </c>
      <c r="C696" s="214">
        <f>IF(ISNA(VLOOKUP($A696,DSSV!$A$7:$R$65536,IN_DTK!C$5,0))=FALSE,VLOOKUP($A696,DSSV!$A$7:$R$65536,IN_DTK!C$5,0),"")</f>
        <v>0</v>
      </c>
      <c r="D696" s="243" t="str">
        <f>IF(ISNA(VLOOKUP($A696,DSSV!$A$7:$R$65536,IN_DTK!D$5,0))=FALSE,VLOOKUP($A696,DSSV!$A$7:$R$65536,IN_DTK!D$5,0),"")</f>
        <v/>
      </c>
      <c r="E696" s="244" t="str">
        <f>IF(ISNA(VLOOKUP($A696,DSSV!$A$7:$R$65536,IN_DTK!E$5,0))=FALSE,VLOOKUP($A696,DSSV!$A$7:$R$65536,IN_DTK!E$5,0),"")</f>
        <v/>
      </c>
      <c r="F696" s="249" t="str">
        <f>IF(ISNA(VLOOKUP($A696,DSSV!$A$7:$R$65536,IN_DTK!F$5,0))=FALSE,VLOOKUP($A696,DSSV!$A$7:$R$65536,IN_DTK!F$5,0),"")</f>
        <v/>
      </c>
      <c r="G696" s="249" t="str">
        <f>IF(ISNA(VLOOKUP($A696,DSSV!$A$7:$R$65536,IN_DTK!G$5,0))=FALSE,VLOOKUP($A696,DSSV!$A$7:$R$65536,IN_DTK!G$5,0),"")</f>
        <v/>
      </c>
      <c r="H696" s="245">
        <f>IF(ISNA(VLOOKUP($A696,DSSV!$A$7:$R$65536,IN_DTK!H$5,0))=FALSE,IF(H$8&lt;&gt;0,VLOOKUP($A696,DSSV!$A$7:$R$65536,IN_DTK!H$5,0),""),"")</f>
        <v>0</v>
      </c>
      <c r="I696" s="245">
        <f>IF(ISNA(VLOOKUP($A696,DSSV!$A$7:$R$65536,IN_DTK!I$5,0))=FALSE,IF(I$8&lt;&gt;0,VLOOKUP($A696,DSSV!$A$7:$R$65536,IN_DTK!I$5,0),""),"")</f>
        <v>0</v>
      </c>
      <c r="J696" s="245">
        <f>IF(ISNA(VLOOKUP($A696,DSSV!$A$7:$R$65536,IN_DTK!J$5,0))=FALSE,IF(J$8&lt;&gt;0,VLOOKUP($A696,DSSV!$A$7:$R$65536,IN_DTK!J$5,0),""),"")</f>
        <v>0</v>
      </c>
      <c r="K696" s="245">
        <f>IF(ISNA(VLOOKUP($A696,DSSV!$A$7:$R$65536,IN_DTK!K$5,0))=FALSE,IF(K$8&lt;&gt;0,VLOOKUP($A696,DSSV!$A$7:$R$65536,IN_DTK!K$5,0),""),"")</f>
        <v>0</v>
      </c>
      <c r="L696" s="245">
        <f>IF(ISNA(VLOOKUP($A696,DSSV!$A$7:$R$65536,IN_DTK!L$5,0))=FALSE,IF(L$8&lt;&gt;0,VLOOKUP($A696,DSSV!$A$7:$R$65536,IN_DTK!L$5,0),""),"")</f>
        <v>0</v>
      </c>
      <c r="M696" s="245">
        <f>IF(ISNA(VLOOKUP($A696,DSSV!$A$7:$R$65536,IN_DTK!M$5,0))=FALSE,IF(M$8&lt;&gt;0,VLOOKUP($A696,DSSV!$A$7:$R$65536,IN_DTK!M$5,0),""),"")</f>
        <v>0</v>
      </c>
      <c r="N696" s="245">
        <f>IF(ISNA(VLOOKUP($A696,DSSV!$A$7:$R$65536,IN_DTK!N$5,0))=FALSE,IF(N$8&lt;&gt;0,VLOOKUP($A696,DSSV!$A$7:$R$65536,IN_DTK!N$5,0),""),"")</f>
        <v>0</v>
      </c>
      <c r="O696" s="245">
        <f>IF(ISNA(VLOOKUP($A696,DSSV!$A$7:$R$65536,IN_DTK!O$5,0))=FALSE,IF(O$8&lt;&gt;0,VLOOKUP($A696,DSSV!$A$7:$R$65536,IN_DTK!O$5,0),""),"")</f>
        <v>0</v>
      </c>
      <c r="P696" s="245">
        <f>IF(ISNA(VLOOKUP($A696,DSSV!$A$7:$R$65536,IN_DTK!P$5,0))=FALSE,IF(P$8&lt;&gt;0,VLOOKUP($A696,DSSV!$A$7:$R$65536,IN_DTK!P$5,0),""),"")</f>
        <v>0</v>
      </c>
      <c r="Q696" s="246">
        <f>IF(ISNA(VLOOKUP($A696,DSSV!$A$7:$R$65536,IN_DTK!Q$5,0))=FALSE,VLOOKUP($A696,DSSV!$A$7:$R$65536,IN_DTK!Q$5,0),"")</f>
        <v>0</v>
      </c>
      <c r="R696" s="237" t="str">
        <f>IF(ISNA(VLOOKUP($A696,DSSV!$A$7:$R$65536,IN_DTK!R$5,0))=FALSE,VLOOKUP($A696,DSSV!$A$7:$R$65536,IN_DTK!R$5,0),"")</f>
        <v>Không</v>
      </c>
      <c r="S696" s="247" t="str">
        <f>IF(ISNA(VLOOKUP($A696,DSSV!$A$7:$R$65536,IN_DTK!S$5,0))=FALSE,VLOOKUP($A696,DSSV!$A$7:$R$65536,IN_DTK!S$5,0),"")</f>
        <v/>
      </c>
    </row>
    <row r="697" spans="1:19" s="213" customFormat="1" ht="20.25" customHeight="1">
      <c r="A697" s="211">
        <v>689</v>
      </c>
      <c r="B697" s="240">
        <f>--SUBTOTAL(2,C$6:C697)</f>
        <v>689</v>
      </c>
      <c r="C697" s="214">
        <f>IF(ISNA(VLOOKUP($A697,DSSV!$A$7:$R$65536,IN_DTK!C$5,0))=FALSE,VLOOKUP($A697,DSSV!$A$7:$R$65536,IN_DTK!C$5,0),"")</f>
        <v>0</v>
      </c>
      <c r="D697" s="243" t="str">
        <f>IF(ISNA(VLOOKUP($A697,DSSV!$A$7:$R$65536,IN_DTK!D$5,0))=FALSE,VLOOKUP($A697,DSSV!$A$7:$R$65536,IN_DTK!D$5,0),"")</f>
        <v/>
      </c>
      <c r="E697" s="244" t="str">
        <f>IF(ISNA(VLOOKUP($A697,DSSV!$A$7:$R$65536,IN_DTK!E$5,0))=FALSE,VLOOKUP($A697,DSSV!$A$7:$R$65536,IN_DTK!E$5,0),"")</f>
        <v/>
      </c>
      <c r="F697" s="249" t="str">
        <f>IF(ISNA(VLOOKUP($A697,DSSV!$A$7:$R$65536,IN_DTK!F$5,0))=FALSE,VLOOKUP($A697,DSSV!$A$7:$R$65536,IN_DTK!F$5,0),"")</f>
        <v/>
      </c>
      <c r="G697" s="249" t="str">
        <f>IF(ISNA(VLOOKUP($A697,DSSV!$A$7:$R$65536,IN_DTK!G$5,0))=FALSE,VLOOKUP($A697,DSSV!$A$7:$R$65536,IN_DTK!G$5,0),"")</f>
        <v/>
      </c>
      <c r="H697" s="245">
        <f>IF(ISNA(VLOOKUP($A697,DSSV!$A$7:$R$65536,IN_DTK!H$5,0))=FALSE,IF(H$8&lt;&gt;0,VLOOKUP($A697,DSSV!$A$7:$R$65536,IN_DTK!H$5,0),""),"")</f>
        <v>0</v>
      </c>
      <c r="I697" s="245">
        <f>IF(ISNA(VLOOKUP($A697,DSSV!$A$7:$R$65536,IN_DTK!I$5,0))=FALSE,IF(I$8&lt;&gt;0,VLOOKUP($A697,DSSV!$A$7:$R$65536,IN_DTK!I$5,0),""),"")</f>
        <v>0</v>
      </c>
      <c r="J697" s="245">
        <f>IF(ISNA(VLOOKUP($A697,DSSV!$A$7:$R$65536,IN_DTK!J$5,0))=FALSE,IF(J$8&lt;&gt;0,VLOOKUP($A697,DSSV!$A$7:$R$65536,IN_DTK!J$5,0),""),"")</f>
        <v>0</v>
      </c>
      <c r="K697" s="245">
        <f>IF(ISNA(VLOOKUP($A697,DSSV!$A$7:$R$65536,IN_DTK!K$5,0))=FALSE,IF(K$8&lt;&gt;0,VLOOKUP($A697,DSSV!$A$7:$R$65536,IN_DTK!K$5,0),""),"")</f>
        <v>0</v>
      </c>
      <c r="L697" s="245">
        <f>IF(ISNA(VLOOKUP($A697,DSSV!$A$7:$R$65536,IN_DTK!L$5,0))=FALSE,IF(L$8&lt;&gt;0,VLOOKUP($A697,DSSV!$A$7:$R$65536,IN_DTK!L$5,0),""),"")</f>
        <v>0</v>
      </c>
      <c r="M697" s="245">
        <f>IF(ISNA(VLOOKUP($A697,DSSV!$A$7:$R$65536,IN_DTK!M$5,0))=FALSE,IF(M$8&lt;&gt;0,VLOOKUP($A697,DSSV!$A$7:$R$65536,IN_DTK!M$5,0),""),"")</f>
        <v>0</v>
      </c>
      <c r="N697" s="245">
        <f>IF(ISNA(VLOOKUP($A697,DSSV!$A$7:$R$65536,IN_DTK!N$5,0))=FALSE,IF(N$8&lt;&gt;0,VLOOKUP($A697,DSSV!$A$7:$R$65536,IN_DTK!N$5,0),""),"")</f>
        <v>0</v>
      </c>
      <c r="O697" s="245">
        <f>IF(ISNA(VLOOKUP($A697,DSSV!$A$7:$R$65536,IN_DTK!O$5,0))=FALSE,IF(O$8&lt;&gt;0,VLOOKUP($A697,DSSV!$A$7:$R$65536,IN_DTK!O$5,0),""),"")</f>
        <v>0</v>
      </c>
      <c r="P697" s="245">
        <f>IF(ISNA(VLOOKUP($A697,DSSV!$A$7:$R$65536,IN_DTK!P$5,0))=FALSE,IF(P$8&lt;&gt;0,VLOOKUP($A697,DSSV!$A$7:$R$65536,IN_DTK!P$5,0),""),"")</f>
        <v>0</v>
      </c>
      <c r="Q697" s="246">
        <f>IF(ISNA(VLOOKUP($A697,DSSV!$A$7:$R$65536,IN_DTK!Q$5,0))=FALSE,VLOOKUP($A697,DSSV!$A$7:$R$65536,IN_DTK!Q$5,0),"")</f>
        <v>0</v>
      </c>
      <c r="R697" s="237" t="str">
        <f>IF(ISNA(VLOOKUP($A697,DSSV!$A$7:$R$65536,IN_DTK!R$5,0))=FALSE,VLOOKUP($A697,DSSV!$A$7:$R$65536,IN_DTK!R$5,0),"")</f>
        <v>Không</v>
      </c>
      <c r="S697" s="247" t="str">
        <f>IF(ISNA(VLOOKUP($A697,DSSV!$A$7:$R$65536,IN_DTK!S$5,0))=FALSE,VLOOKUP($A697,DSSV!$A$7:$R$65536,IN_DTK!S$5,0),"")</f>
        <v/>
      </c>
    </row>
    <row r="698" spans="1:19" s="213" customFormat="1" ht="20.25" customHeight="1">
      <c r="A698" s="211">
        <v>690</v>
      </c>
      <c r="B698" s="240">
        <f>--SUBTOTAL(2,C$6:C698)</f>
        <v>690</v>
      </c>
      <c r="C698" s="214">
        <f>IF(ISNA(VLOOKUP($A698,DSSV!$A$7:$R$65536,IN_DTK!C$5,0))=FALSE,VLOOKUP($A698,DSSV!$A$7:$R$65536,IN_DTK!C$5,0),"")</f>
        <v>0</v>
      </c>
      <c r="D698" s="243" t="str">
        <f>IF(ISNA(VLOOKUP($A698,DSSV!$A$7:$R$65536,IN_DTK!D$5,0))=FALSE,VLOOKUP($A698,DSSV!$A$7:$R$65536,IN_DTK!D$5,0),"")</f>
        <v/>
      </c>
      <c r="E698" s="244" t="str">
        <f>IF(ISNA(VLOOKUP($A698,DSSV!$A$7:$R$65536,IN_DTK!E$5,0))=FALSE,VLOOKUP($A698,DSSV!$A$7:$R$65536,IN_DTK!E$5,0),"")</f>
        <v/>
      </c>
      <c r="F698" s="249" t="str">
        <f>IF(ISNA(VLOOKUP($A698,DSSV!$A$7:$R$65536,IN_DTK!F$5,0))=FALSE,VLOOKUP($A698,DSSV!$A$7:$R$65536,IN_DTK!F$5,0),"")</f>
        <v/>
      </c>
      <c r="G698" s="249" t="str">
        <f>IF(ISNA(VLOOKUP($A698,DSSV!$A$7:$R$65536,IN_DTK!G$5,0))=FALSE,VLOOKUP($A698,DSSV!$A$7:$R$65536,IN_DTK!G$5,0),"")</f>
        <v/>
      </c>
      <c r="H698" s="245">
        <f>IF(ISNA(VLOOKUP($A698,DSSV!$A$7:$R$65536,IN_DTK!H$5,0))=FALSE,IF(H$8&lt;&gt;0,VLOOKUP($A698,DSSV!$A$7:$R$65536,IN_DTK!H$5,0),""),"")</f>
        <v>0</v>
      </c>
      <c r="I698" s="245">
        <f>IF(ISNA(VLOOKUP($A698,DSSV!$A$7:$R$65536,IN_DTK!I$5,0))=FALSE,IF(I$8&lt;&gt;0,VLOOKUP($A698,DSSV!$A$7:$R$65536,IN_DTK!I$5,0),""),"")</f>
        <v>0</v>
      </c>
      <c r="J698" s="245">
        <f>IF(ISNA(VLOOKUP($A698,DSSV!$A$7:$R$65536,IN_DTK!J$5,0))=FALSE,IF(J$8&lt;&gt;0,VLOOKUP($A698,DSSV!$A$7:$R$65536,IN_DTK!J$5,0),""),"")</f>
        <v>0</v>
      </c>
      <c r="K698" s="245">
        <f>IF(ISNA(VLOOKUP($A698,DSSV!$A$7:$R$65536,IN_DTK!K$5,0))=FALSE,IF(K$8&lt;&gt;0,VLOOKUP($A698,DSSV!$A$7:$R$65536,IN_DTK!K$5,0),""),"")</f>
        <v>0</v>
      </c>
      <c r="L698" s="245">
        <f>IF(ISNA(VLOOKUP($A698,DSSV!$A$7:$R$65536,IN_DTK!L$5,0))=FALSE,IF(L$8&lt;&gt;0,VLOOKUP($A698,DSSV!$A$7:$R$65536,IN_DTK!L$5,0),""),"")</f>
        <v>0</v>
      </c>
      <c r="M698" s="245">
        <f>IF(ISNA(VLOOKUP($A698,DSSV!$A$7:$R$65536,IN_DTK!M$5,0))=FALSE,IF(M$8&lt;&gt;0,VLOOKUP($A698,DSSV!$A$7:$R$65536,IN_DTK!M$5,0),""),"")</f>
        <v>0</v>
      </c>
      <c r="N698" s="245">
        <f>IF(ISNA(VLOOKUP($A698,DSSV!$A$7:$R$65536,IN_DTK!N$5,0))=FALSE,IF(N$8&lt;&gt;0,VLOOKUP($A698,DSSV!$A$7:$R$65536,IN_DTK!N$5,0),""),"")</f>
        <v>0</v>
      </c>
      <c r="O698" s="245">
        <f>IF(ISNA(VLOOKUP($A698,DSSV!$A$7:$R$65536,IN_DTK!O$5,0))=FALSE,IF(O$8&lt;&gt;0,VLOOKUP($A698,DSSV!$A$7:$R$65536,IN_DTK!O$5,0),""),"")</f>
        <v>0</v>
      </c>
      <c r="P698" s="245">
        <f>IF(ISNA(VLOOKUP($A698,DSSV!$A$7:$R$65536,IN_DTK!P$5,0))=FALSE,IF(P$8&lt;&gt;0,VLOOKUP($A698,DSSV!$A$7:$R$65536,IN_DTK!P$5,0),""),"")</f>
        <v>0</v>
      </c>
      <c r="Q698" s="246">
        <f>IF(ISNA(VLOOKUP($A698,DSSV!$A$7:$R$65536,IN_DTK!Q$5,0))=FALSE,VLOOKUP($A698,DSSV!$A$7:$R$65536,IN_DTK!Q$5,0),"")</f>
        <v>0</v>
      </c>
      <c r="R698" s="237" t="str">
        <f>IF(ISNA(VLOOKUP($A698,DSSV!$A$7:$R$65536,IN_DTK!R$5,0))=FALSE,VLOOKUP($A698,DSSV!$A$7:$R$65536,IN_DTK!R$5,0),"")</f>
        <v>Không</v>
      </c>
      <c r="S698" s="247" t="str">
        <f>IF(ISNA(VLOOKUP($A698,DSSV!$A$7:$R$65536,IN_DTK!S$5,0))=FALSE,VLOOKUP($A698,DSSV!$A$7:$R$65536,IN_DTK!S$5,0),"")</f>
        <v/>
      </c>
    </row>
    <row r="699" spans="1:19" s="213" customFormat="1" ht="20.25" customHeight="1">
      <c r="A699" s="211">
        <v>691</v>
      </c>
      <c r="B699" s="240">
        <f>--SUBTOTAL(2,C$6:C699)</f>
        <v>691</v>
      </c>
      <c r="C699" s="214">
        <f>IF(ISNA(VLOOKUP($A699,DSSV!$A$7:$R$65536,IN_DTK!C$5,0))=FALSE,VLOOKUP($A699,DSSV!$A$7:$R$65536,IN_DTK!C$5,0),"")</f>
        <v>0</v>
      </c>
      <c r="D699" s="243" t="str">
        <f>IF(ISNA(VLOOKUP($A699,DSSV!$A$7:$R$65536,IN_DTK!D$5,0))=FALSE,VLOOKUP($A699,DSSV!$A$7:$R$65536,IN_DTK!D$5,0),"")</f>
        <v/>
      </c>
      <c r="E699" s="244" t="str">
        <f>IF(ISNA(VLOOKUP($A699,DSSV!$A$7:$R$65536,IN_DTK!E$5,0))=FALSE,VLOOKUP($A699,DSSV!$A$7:$R$65536,IN_DTK!E$5,0),"")</f>
        <v/>
      </c>
      <c r="F699" s="249" t="str">
        <f>IF(ISNA(VLOOKUP($A699,DSSV!$A$7:$R$65536,IN_DTK!F$5,0))=FALSE,VLOOKUP($A699,DSSV!$A$7:$R$65536,IN_DTK!F$5,0),"")</f>
        <v/>
      </c>
      <c r="G699" s="249" t="str">
        <f>IF(ISNA(VLOOKUP($A699,DSSV!$A$7:$R$65536,IN_DTK!G$5,0))=FALSE,VLOOKUP($A699,DSSV!$A$7:$R$65536,IN_DTK!G$5,0),"")</f>
        <v/>
      </c>
      <c r="H699" s="245">
        <f>IF(ISNA(VLOOKUP($A699,DSSV!$A$7:$R$65536,IN_DTK!H$5,0))=FALSE,IF(H$8&lt;&gt;0,VLOOKUP($A699,DSSV!$A$7:$R$65536,IN_DTK!H$5,0),""),"")</f>
        <v>0</v>
      </c>
      <c r="I699" s="245">
        <f>IF(ISNA(VLOOKUP($A699,DSSV!$A$7:$R$65536,IN_DTK!I$5,0))=FALSE,IF(I$8&lt;&gt;0,VLOOKUP($A699,DSSV!$A$7:$R$65536,IN_DTK!I$5,0),""),"")</f>
        <v>0</v>
      </c>
      <c r="J699" s="245">
        <f>IF(ISNA(VLOOKUP($A699,DSSV!$A$7:$R$65536,IN_DTK!J$5,0))=FALSE,IF(J$8&lt;&gt;0,VLOOKUP($A699,DSSV!$A$7:$R$65536,IN_DTK!J$5,0),""),"")</f>
        <v>0</v>
      </c>
      <c r="K699" s="245">
        <f>IF(ISNA(VLOOKUP($A699,DSSV!$A$7:$R$65536,IN_DTK!K$5,0))=FALSE,IF(K$8&lt;&gt;0,VLOOKUP($A699,DSSV!$A$7:$R$65536,IN_DTK!K$5,0),""),"")</f>
        <v>0</v>
      </c>
      <c r="L699" s="245">
        <f>IF(ISNA(VLOOKUP($A699,DSSV!$A$7:$R$65536,IN_DTK!L$5,0))=FALSE,IF(L$8&lt;&gt;0,VLOOKUP($A699,DSSV!$A$7:$R$65536,IN_DTK!L$5,0),""),"")</f>
        <v>0</v>
      </c>
      <c r="M699" s="245">
        <f>IF(ISNA(VLOOKUP($A699,DSSV!$A$7:$R$65536,IN_DTK!M$5,0))=FALSE,IF(M$8&lt;&gt;0,VLOOKUP($A699,DSSV!$A$7:$R$65536,IN_DTK!M$5,0),""),"")</f>
        <v>0</v>
      </c>
      <c r="N699" s="245">
        <f>IF(ISNA(VLOOKUP($A699,DSSV!$A$7:$R$65536,IN_DTK!N$5,0))=FALSE,IF(N$8&lt;&gt;0,VLOOKUP($A699,DSSV!$A$7:$R$65536,IN_DTK!N$5,0),""),"")</f>
        <v>0</v>
      </c>
      <c r="O699" s="245">
        <f>IF(ISNA(VLOOKUP($A699,DSSV!$A$7:$R$65536,IN_DTK!O$5,0))=FALSE,IF(O$8&lt;&gt;0,VLOOKUP($A699,DSSV!$A$7:$R$65536,IN_DTK!O$5,0),""),"")</f>
        <v>0</v>
      </c>
      <c r="P699" s="245">
        <f>IF(ISNA(VLOOKUP($A699,DSSV!$A$7:$R$65536,IN_DTK!P$5,0))=FALSE,IF(P$8&lt;&gt;0,VLOOKUP($A699,DSSV!$A$7:$R$65536,IN_DTK!P$5,0),""),"")</f>
        <v>0</v>
      </c>
      <c r="Q699" s="246">
        <f>IF(ISNA(VLOOKUP($A699,DSSV!$A$7:$R$65536,IN_DTK!Q$5,0))=FALSE,VLOOKUP($A699,DSSV!$A$7:$R$65536,IN_DTK!Q$5,0),"")</f>
        <v>0</v>
      </c>
      <c r="R699" s="237" t="str">
        <f>IF(ISNA(VLOOKUP($A699,DSSV!$A$7:$R$65536,IN_DTK!R$5,0))=FALSE,VLOOKUP($A699,DSSV!$A$7:$R$65536,IN_DTK!R$5,0),"")</f>
        <v>Không</v>
      </c>
      <c r="S699" s="247" t="str">
        <f>IF(ISNA(VLOOKUP($A699,DSSV!$A$7:$R$65536,IN_DTK!S$5,0))=FALSE,VLOOKUP($A699,DSSV!$A$7:$R$65536,IN_DTK!S$5,0),"")</f>
        <v/>
      </c>
    </row>
    <row r="700" spans="1:19" s="213" customFormat="1" ht="20.25" customHeight="1">
      <c r="A700" s="211">
        <v>692</v>
      </c>
      <c r="B700" s="240">
        <f>--SUBTOTAL(2,C$6:C700)</f>
        <v>692</v>
      </c>
      <c r="C700" s="214">
        <f>IF(ISNA(VLOOKUP($A700,DSSV!$A$7:$R$65536,IN_DTK!C$5,0))=FALSE,VLOOKUP($A700,DSSV!$A$7:$R$65536,IN_DTK!C$5,0),"")</f>
        <v>0</v>
      </c>
      <c r="D700" s="243" t="str">
        <f>IF(ISNA(VLOOKUP($A700,DSSV!$A$7:$R$65536,IN_DTK!D$5,0))=FALSE,VLOOKUP($A700,DSSV!$A$7:$R$65536,IN_DTK!D$5,0),"")</f>
        <v/>
      </c>
      <c r="E700" s="244" t="str">
        <f>IF(ISNA(VLOOKUP($A700,DSSV!$A$7:$R$65536,IN_DTK!E$5,0))=FALSE,VLOOKUP($A700,DSSV!$A$7:$R$65536,IN_DTK!E$5,0),"")</f>
        <v/>
      </c>
      <c r="F700" s="249" t="str">
        <f>IF(ISNA(VLOOKUP($A700,DSSV!$A$7:$R$65536,IN_DTK!F$5,0))=FALSE,VLOOKUP($A700,DSSV!$A$7:$R$65536,IN_DTK!F$5,0),"")</f>
        <v/>
      </c>
      <c r="G700" s="249" t="str">
        <f>IF(ISNA(VLOOKUP($A700,DSSV!$A$7:$R$65536,IN_DTK!G$5,0))=FALSE,VLOOKUP($A700,DSSV!$A$7:$R$65536,IN_DTK!G$5,0),"")</f>
        <v/>
      </c>
      <c r="H700" s="245">
        <f>IF(ISNA(VLOOKUP($A700,DSSV!$A$7:$R$65536,IN_DTK!H$5,0))=FALSE,IF(H$8&lt;&gt;0,VLOOKUP($A700,DSSV!$A$7:$R$65536,IN_DTK!H$5,0),""),"")</f>
        <v>0</v>
      </c>
      <c r="I700" s="245">
        <f>IF(ISNA(VLOOKUP($A700,DSSV!$A$7:$R$65536,IN_DTK!I$5,0))=FALSE,IF(I$8&lt;&gt;0,VLOOKUP($A700,DSSV!$A$7:$R$65536,IN_DTK!I$5,0),""),"")</f>
        <v>0</v>
      </c>
      <c r="J700" s="245">
        <f>IF(ISNA(VLOOKUP($A700,DSSV!$A$7:$R$65536,IN_DTK!J$5,0))=FALSE,IF(J$8&lt;&gt;0,VLOOKUP($A700,DSSV!$A$7:$R$65536,IN_DTK!J$5,0),""),"")</f>
        <v>0</v>
      </c>
      <c r="K700" s="245">
        <f>IF(ISNA(VLOOKUP($A700,DSSV!$A$7:$R$65536,IN_DTK!K$5,0))=FALSE,IF(K$8&lt;&gt;0,VLOOKUP($A700,DSSV!$A$7:$R$65536,IN_DTK!K$5,0),""),"")</f>
        <v>0</v>
      </c>
      <c r="L700" s="245">
        <f>IF(ISNA(VLOOKUP($A700,DSSV!$A$7:$R$65536,IN_DTK!L$5,0))=FALSE,IF(L$8&lt;&gt;0,VLOOKUP($A700,DSSV!$A$7:$R$65536,IN_DTK!L$5,0),""),"")</f>
        <v>0</v>
      </c>
      <c r="M700" s="245">
        <f>IF(ISNA(VLOOKUP($A700,DSSV!$A$7:$R$65536,IN_DTK!M$5,0))=FALSE,IF(M$8&lt;&gt;0,VLOOKUP($A700,DSSV!$A$7:$R$65536,IN_DTK!M$5,0),""),"")</f>
        <v>0</v>
      </c>
      <c r="N700" s="245">
        <f>IF(ISNA(VLOOKUP($A700,DSSV!$A$7:$R$65536,IN_DTK!N$5,0))=FALSE,IF(N$8&lt;&gt;0,VLOOKUP($A700,DSSV!$A$7:$R$65536,IN_DTK!N$5,0),""),"")</f>
        <v>0</v>
      </c>
      <c r="O700" s="245">
        <f>IF(ISNA(VLOOKUP($A700,DSSV!$A$7:$R$65536,IN_DTK!O$5,0))=FALSE,IF(O$8&lt;&gt;0,VLOOKUP($A700,DSSV!$A$7:$R$65536,IN_DTK!O$5,0),""),"")</f>
        <v>0</v>
      </c>
      <c r="P700" s="245">
        <f>IF(ISNA(VLOOKUP($A700,DSSV!$A$7:$R$65536,IN_DTK!P$5,0))=FALSE,IF(P$8&lt;&gt;0,VLOOKUP($A700,DSSV!$A$7:$R$65536,IN_DTK!P$5,0),""),"")</f>
        <v>0</v>
      </c>
      <c r="Q700" s="246">
        <f>IF(ISNA(VLOOKUP($A700,DSSV!$A$7:$R$65536,IN_DTK!Q$5,0))=FALSE,VLOOKUP($A700,DSSV!$A$7:$R$65536,IN_DTK!Q$5,0),"")</f>
        <v>0</v>
      </c>
      <c r="R700" s="237" t="str">
        <f>IF(ISNA(VLOOKUP($A700,DSSV!$A$7:$R$65536,IN_DTK!R$5,0))=FALSE,VLOOKUP($A700,DSSV!$A$7:$R$65536,IN_DTK!R$5,0),"")</f>
        <v>Không</v>
      </c>
      <c r="S700" s="247" t="str">
        <f>IF(ISNA(VLOOKUP($A700,DSSV!$A$7:$R$65536,IN_DTK!S$5,0))=FALSE,VLOOKUP($A700,DSSV!$A$7:$R$65536,IN_DTK!S$5,0),"")</f>
        <v/>
      </c>
    </row>
    <row r="701" spans="1:19" s="213" customFormat="1" ht="20.25" customHeight="1">
      <c r="A701" s="211">
        <v>693</v>
      </c>
      <c r="B701" s="240">
        <f>--SUBTOTAL(2,C$6:C701)</f>
        <v>693</v>
      </c>
      <c r="C701" s="214">
        <f>IF(ISNA(VLOOKUP($A701,DSSV!$A$7:$R$65536,IN_DTK!C$5,0))=FALSE,VLOOKUP($A701,DSSV!$A$7:$R$65536,IN_DTK!C$5,0),"")</f>
        <v>0</v>
      </c>
      <c r="D701" s="243" t="str">
        <f>IF(ISNA(VLOOKUP($A701,DSSV!$A$7:$R$65536,IN_DTK!D$5,0))=FALSE,VLOOKUP($A701,DSSV!$A$7:$R$65536,IN_DTK!D$5,0),"")</f>
        <v/>
      </c>
      <c r="E701" s="244" t="str">
        <f>IF(ISNA(VLOOKUP($A701,DSSV!$A$7:$R$65536,IN_DTK!E$5,0))=FALSE,VLOOKUP($A701,DSSV!$A$7:$R$65536,IN_DTK!E$5,0),"")</f>
        <v/>
      </c>
      <c r="F701" s="249" t="str">
        <f>IF(ISNA(VLOOKUP($A701,DSSV!$A$7:$R$65536,IN_DTK!F$5,0))=FALSE,VLOOKUP($A701,DSSV!$A$7:$R$65536,IN_DTK!F$5,0),"")</f>
        <v/>
      </c>
      <c r="G701" s="249" t="str">
        <f>IF(ISNA(VLOOKUP($A701,DSSV!$A$7:$R$65536,IN_DTK!G$5,0))=FALSE,VLOOKUP($A701,DSSV!$A$7:$R$65536,IN_DTK!G$5,0),"")</f>
        <v/>
      </c>
      <c r="H701" s="245">
        <f>IF(ISNA(VLOOKUP($A701,DSSV!$A$7:$R$65536,IN_DTK!H$5,0))=FALSE,IF(H$8&lt;&gt;0,VLOOKUP($A701,DSSV!$A$7:$R$65536,IN_DTK!H$5,0),""),"")</f>
        <v>0</v>
      </c>
      <c r="I701" s="245">
        <f>IF(ISNA(VLOOKUP($A701,DSSV!$A$7:$R$65536,IN_DTK!I$5,0))=FALSE,IF(I$8&lt;&gt;0,VLOOKUP($A701,DSSV!$A$7:$R$65536,IN_DTK!I$5,0),""),"")</f>
        <v>0</v>
      </c>
      <c r="J701" s="245">
        <f>IF(ISNA(VLOOKUP($A701,DSSV!$A$7:$R$65536,IN_DTK!J$5,0))=FALSE,IF(J$8&lt;&gt;0,VLOOKUP($A701,DSSV!$A$7:$R$65536,IN_DTK!J$5,0),""),"")</f>
        <v>0</v>
      </c>
      <c r="K701" s="245">
        <f>IF(ISNA(VLOOKUP($A701,DSSV!$A$7:$R$65536,IN_DTK!K$5,0))=FALSE,IF(K$8&lt;&gt;0,VLOOKUP($A701,DSSV!$A$7:$R$65536,IN_DTK!K$5,0),""),"")</f>
        <v>0</v>
      </c>
      <c r="L701" s="245">
        <f>IF(ISNA(VLOOKUP($A701,DSSV!$A$7:$R$65536,IN_DTK!L$5,0))=FALSE,IF(L$8&lt;&gt;0,VLOOKUP($A701,DSSV!$A$7:$R$65536,IN_DTK!L$5,0),""),"")</f>
        <v>0</v>
      </c>
      <c r="M701" s="245">
        <f>IF(ISNA(VLOOKUP($A701,DSSV!$A$7:$R$65536,IN_DTK!M$5,0))=FALSE,IF(M$8&lt;&gt;0,VLOOKUP($A701,DSSV!$A$7:$R$65536,IN_DTK!M$5,0),""),"")</f>
        <v>0</v>
      </c>
      <c r="N701" s="245">
        <f>IF(ISNA(VLOOKUP($A701,DSSV!$A$7:$R$65536,IN_DTK!N$5,0))=FALSE,IF(N$8&lt;&gt;0,VLOOKUP($A701,DSSV!$A$7:$R$65536,IN_DTK!N$5,0),""),"")</f>
        <v>0</v>
      </c>
      <c r="O701" s="245">
        <f>IF(ISNA(VLOOKUP($A701,DSSV!$A$7:$R$65536,IN_DTK!O$5,0))=FALSE,IF(O$8&lt;&gt;0,VLOOKUP($A701,DSSV!$A$7:$R$65536,IN_DTK!O$5,0),""),"")</f>
        <v>0</v>
      </c>
      <c r="P701" s="245">
        <f>IF(ISNA(VLOOKUP($A701,DSSV!$A$7:$R$65536,IN_DTK!P$5,0))=FALSE,IF(P$8&lt;&gt;0,VLOOKUP($A701,DSSV!$A$7:$R$65536,IN_DTK!P$5,0),""),"")</f>
        <v>0</v>
      </c>
      <c r="Q701" s="246">
        <f>IF(ISNA(VLOOKUP($A701,DSSV!$A$7:$R$65536,IN_DTK!Q$5,0))=FALSE,VLOOKUP($A701,DSSV!$A$7:$R$65536,IN_DTK!Q$5,0),"")</f>
        <v>0</v>
      </c>
      <c r="R701" s="237" t="str">
        <f>IF(ISNA(VLOOKUP($A701,DSSV!$A$7:$R$65536,IN_DTK!R$5,0))=FALSE,VLOOKUP($A701,DSSV!$A$7:$R$65536,IN_DTK!R$5,0),"")</f>
        <v>Không</v>
      </c>
      <c r="S701" s="247" t="str">
        <f>IF(ISNA(VLOOKUP($A701,DSSV!$A$7:$R$65536,IN_DTK!S$5,0))=FALSE,VLOOKUP($A701,DSSV!$A$7:$R$65536,IN_DTK!S$5,0),"")</f>
        <v/>
      </c>
    </row>
    <row r="702" spans="1:19" s="213" customFormat="1" ht="20.25" customHeight="1">
      <c r="A702" s="211">
        <v>694</v>
      </c>
      <c r="B702" s="240">
        <f>--SUBTOTAL(2,C$6:C702)</f>
        <v>694</v>
      </c>
      <c r="C702" s="214">
        <f>IF(ISNA(VLOOKUP($A702,DSSV!$A$7:$R$65536,IN_DTK!C$5,0))=FALSE,VLOOKUP($A702,DSSV!$A$7:$R$65536,IN_DTK!C$5,0),"")</f>
        <v>0</v>
      </c>
      <c r="D702" s="243" t="str">
        <f>IF(ISNA(VLOOKUP($A702,DSSV!$A$7:$R$65536,IN_DTK!D$5,0))=FALSE,VLOOKUP($A702,DSSV!$A$7:$R$65536,IN_DTK!D$5,0),"")</f>
        <v/>
      </c>
      <c r="E702" s="244" t="str">
        <f>IF(ISNA(VLOOKUP($A702,DSSV!$A$7:$R$65536,IN_DTK!E$5,0))=FALSE,VLOOKUP($A702,DSSV!$A$7:$R$65536,IN_DTK!E$5,0),"")</f>
        <v/>
      </c>
      <c r="F702" s="249" t="str">
        <f>IF(ISNA(VLOOKUP($A702,DSSV!$A$7:$R$65536,IN_DTK!F$5,0))=FALSE,VLOOKUP($A702,DSSV!$A$7:$R$65536,IN_DTK!F$5,0),"")</f>
        <v/>
      </c>
      <c r="G702" s="249" t="str">
        <f>IF(ISNA(VLOOKUP($A702,DSSV!$A$7:$R$65536,IN_DTK!G$5,0))=FALSE,VLOOKUP($A702,DSSV!$A$7:$R$65536,IN_DTK!G$5,0),"")</f>
        <v/>
      </c>
      <c r="H702" s="245">
        <f>IF(ISNA(VLOOKUP($A702,DSSV!$A$7:$R$65536,IN_DTK!H$5,0))=FALSE,IF(H$8&lt;&gt;0,VLOOKUP($A702,DSSV!$A$7:$R$65536,IN_DTK!H$5,0),""),"")</f>
        <v>0</v>
      </c>
      <c r="I702" s="245">
        <f>IF(ISNA(VLOOKUP($A702,DSSV!$A$7:$R$65536,IN_DTK!I$5,0))=FALSE,IF(I$8&lt;&gt;0,VLOOKUP($A702,DSSV!$A$7:$R$65536,IN_DTK!I$5,0),""),"")</f>
        <v>0</v>
      </c>
      <c r="J702" s="245">
        <f>IF(ISNA(VLOOKUP($A702,DSSV!$A$7:$R$65536,IN_DTK!J$5,0))=FALSE,IF(J$8&lt;&gt;0,VLOOKUP($A702,DSSV!$A$7:$R$65536,IN_DTK!J$5,0),""),"")</f>
        <v>0</v>
      </c>
      <c r="K702" s="245">
        <f>IF(ISNA(VLOOKUP($A702,DSSV!$A$7:$R$65536,IN_DTK!K$5,0))=FALSE,IF(K$8&lt;&gt;0,VLOOKUP($A702,DSSV!$A$7:$R$65536,IN_DTK!K$5,0),""),"")</f>
        <v>0</v>
      </c>
      <c r="L702" s="245">
        <f>IF(ISNA(VLOOKUP($A702,DSSV!$A$7:$R$65536,IN_DTK!L$5,0))=FALSE,IF(L$8&lt;&gt;0,VLOOKUP($A702,DSSV!$A$7:$R$65536,IN_DTK!L$5,0),""),"")</f>
        <v>0</v>
      </c>
      <c r="M702" s="245">
        <f>IF(ISNA(VLOOKUP($A702,DSSV!$A$7:$R$65536,IN_DTK!M$5,0))=FALSE,IF(M$8&lt;&gt;0,VLOOKUP($A702,DSSV!$A$7:$R$65536,IN_DTK!M$5,0),""),"")</f>
        <v>0</v>
      </c>
      <c r="N702" s="245">
        <f>IF(ISNA(VLOOKUP($A702,DSSV!$A$7:$R$65536,IN_DTK!N$5,0))=FALSE,IF(N$8&lt;&gt;0,VLOOKUP($A702,DSSV!$A$7:$R$65536,IN_DTK!N$5,0),""),"")</f>
        <v>0</v>
      </c>
      <c r="O702" s="245">
        <f>IF(ISNA(VLOOKUP($A702,DSSV!$A$7:$R$65536,IN_DTK!O$5,0))=FALSE,IF(O$8&lt;&gt;0,VLOOKUP($A702,DSSV!$A$7:$R$65536,IN_DTK!O$5,0),""),"")</f>
        <v>0</v>
      </c>
      <c r="P702" s="245">
        <f>IF(ISNA(VLOOKUP($A702,DSSV!$A$7:$R$65536,IN_DTK!P$5,0))=FALSE,IF(P$8&lt;&gt;0,VLOOKUP($A702,DSSV!$A$7:$R$65536,IN_DTK!P$5,0),""),"")</f>
        <v>0</v>
      </c>
      <c r="Q702" s="246">
        <f>IF(ISNA(VLOOKUP($A702,DSSV!$A$7:$R$65536,IN_DTK!Q$5,0))=FALSE,VLOOKUP($A702,DSSV!$A$7:$R$65536,IN_DTK!Q$5,0),"")</f>
        <v>0</v>
      </c>
      <c r="R702" s="237" t="str">
        <f>IF(ISNA(VLOOKUP($A702,DSSV!$A$7:$R$65536,IN_DTK!R$5,0))=FALSE,VLOOKUP($A702,DSSV!$A$7:$R$65536,IN_DTK!R$5,0),"")</f>
        <v>Không</v>
      </c>
      <c r="S702" s="247" t="str">
        <f>IF(ISNA(VLOOKUP($A702,DSSV!$A$7:$R$65536,IN_DTK!S$5,0))=FALSE,VLOOKUP($A702,DSSV!$A$7:$R$65536,IN_DTK!S$5,0),"")</f>
        <v/>
      </c>
    </row>
    <row r="703" spans="1:19" s="213" customFormat="1" ht="20.25" customHeight="1">
      <c r="A703" s="211">
        <v>695</v>
      </c>
      <c r="B703" s="240">
        <f>--SUBTOTAL(2,C$6:C703)</f>
        <v>695</v>
      </c>
      <c r="C703" s="214">
        <f>IF(ISNA(VLOOKUP($A703,DSSV!$A$7:$R$65536,IN_DTK!C$5,0))=FALSE,VLOOKUP($A703,DSSV!$A$7:$R$65536,IN_DTK!C$5,0),"")</f>
        <v>0</v>
      </c>
      <c r="D703" s="243" t="str">
        <f>IF(ISNA(VLOOKUP($A703,DSSV!$A$7:$R$65536,IN_DTK!D$5,0))=FALSE,VLOOKUP($A703,DSSV!$A$7:$R$65536,IN_DTK!D$5,0),"")</f>
        <v/>
      </c>
      <c r="E703" s="244" t="str">
        <f>IF(ISNA(VLOOKUP($A703,DSSV!$A$7:$R$65536,IN_DTK!E$5,0))=FALSE,VLOOKUP($A703,DSSV!$A$7:$R$65536,IN_DTK!E$5,0),"")</f>
        <v/>
      </c>
      <c r="F703" s="249" t="str">
        <f>IF(ISNA(VLOOKUP($A703,DSSV!$A$7:$R$65536,IN_DTK!F$5,0))=FALSE,VLOOKUP($A703,DSSV!$A$7:$R$65536,IN_DTK!F$5,0),"")</f>
        <v/>
      </c>
      <c r="G703" s="249" t="str">
        <f>IF(ISNA(VLOOKUP($A703,DSSV!$A$7:$R$65536,IN_DTK!G$5,0))=FALSE,VLOOKUP($A703,DSSV!$A$7:$R$65536,IN_DTK!G$5,0),"")</f>
        <v/>
      </c>
      <c r="H703" s="245">
        <f>IF(ISNA(VLOOKUP($A703,DSSV!$A$7:$R$65536,IN_DTK!H$5,0))=FALSE,IF(H$8&lt;&gt;0,VLOOKUP($A703,DSSV!$A$7:$R$65536,IN_DTK!H$5,0),""),"")</f>
        <v>0</v>
      </c>
      <c r="I703" s="245">
        <f>IF(ISNA(VLOOKUP($A703,DSSV!$A$7:$R$65536,IN_DTK!I$5,0))=FALSE,IF(I$8&lt;&gt;0,VLOOKUP($A703,DSSV!$A$7:$R$65536,IN_DTK!I$5,0),""),"")</f>
        <v>0</v>
      </c>
      <c r="J703" s="245">
        <f>IF(ISNA(VLOOKUP($A703,DSSV!$A$7:$R$65536,IN_DTK!J$5,0))=FALSE,IF(J$8&lt;&gt;0,VLOOKUP($A703,DSSV!$A$7:$R$65536,IN_DTK!J$5,0),""),"")</f>
        <v>0</v>
      </c>
      <c r="K703" s="245">
        <f>IF(ISNA(VLOOKUP($A703,DSSV!$A$7:$R$65536,IN_DTK!K$5,0))=FALSE,IF(K$8&lt;&gt;0,VLOOKUP($A703,DSSV!$A$7:$R$65536,IN_DTK!K$5,0),""),"")</f>
        <v>0</v>
      </c>
      <c r="L703" s="245">
        <f>IF(ISNA(VLOOKUP($A703,DSSV!$A$7:$R$65536,IN_DTK!L$5,0))=FALSE,IF(L$8&lt;&gt;0,VLOOKUP($A703,DSSV!$A$7:$R$65536,IN_DTK!L$5,0),""),"")</f>
        <v>0</v>
      </c>
      <c r="M703" s="245">
        <f>IF(ISNA(VLOOKUP($A703,DSSV!$A$7:$R$65536,IN_DTK!M$5,0))=FALSE,IF(M$8&lt;&gt;0,VLOOKUP($A703,DSSV!$A$7:$R$65536,IN_DTK!M$5,0),""),"")</f>
        <v>0</v>
      </c>
      <c r="N703" s="245">
        <f>IF(ISNA(VLOOKUP($A703,DSSV!$A$7:$R$65536,IN_DTK!N$5,0))=FALSE,IF(N$8&lt;&gt;0,VLOOKUP($A703,DSSV!$A$7:$R$65536,IN_DTK!N$5,0),""),"")</f>
        <v>0</v>
      </c>
      <c r="O703" s="245">
        <f>IF(ISNA(VLOOKUP($A703,DSSV!$A$7:$R$65536,IN_DTK!O$5,0))=FALSE,IF(O$8&lt;&gt;0,VLOOKUP($A703,DSSV!$A$7:$R$65536,IN_DTK!O$5,0),""),"")</f>
        <v>0</v>
      </c>
      <c r="P703" s="245">
        <f>IF(ISNA(VLOOKUP($A703,DSSV!$A$7:$R$65536,IN_DTK!P$5,0))=FALSE,IF(P$8&lt;&gt;0,VLOOKUP($A703,DSSV!$A$7:$R$65536,IN_DTK!P$5,0),""),"")</f>
        <v>0</v>
      </c>
      <c r="Q703" s="246">
        <f>IF(ISNA(VLOOKUP($A703,DSSV!$A$7:$R$65536,IN_DTK!Q$5,0))=FALSE,VLOOKUP($A703,DSSV!$A$7:$R$65536,IN_DTK!Q$5,0),"")</f>
        <v>0</v>
      </c>
      <c r="R703" s="237" t="str">
        <f>IF(ISNA(VLOOKUP($A703,DSSV!$A$7:$R$65536,IN_DTK!R$5,0))=FALSE,VLOOKUP($A703,DSSV!$A$7:$R$65536,IN_DTK!R$5,0),"")</f>
        <v>Không</v>
      </c>
      <c r="S703" s="247" t="str">
        <f>IF(ISNA(VLOOKUP($A703,DSSV!$A$7:$R$65536,IN_DTK!S$5,0))=FALSE,VLOOKUP($A703,DSSV!$A$7:$R$65536,IN_DTK!S$5,0),"")</f>
        <v/>
      </c>
    </row>
    <row r="704" spans="1:19" s="213" customFormat="1" ht="20.25" customHeight="1">
      <c r="A704" s="211">
        <v>696</v>
      </c>
      <c r="B704" s="240">
        <f>--SUBTOTAL(2,C$6:C704)</f>
        <v>696</v>
      </c>
      <c r="C704" s="214">
        <f>IF(ISNA(VLOOKUP($A704,DSSV!$A$7:$R$65536,IN_DTK!C$5,0))=FALSE,VLOOKUP($A704,DSSV!$A$7:$R$65536,IN_DTK!C$5,0),"")</f>
        <v>0</v>
      </c>
      <c r="D704" s="243" t="str">
        <f>IF(ISNA(VLOOKUP($A704,DSSV!$A$7:$R$65536,IN_DTK!D$5,0))=FALSE,VLOOKUP($A704,DSSV!$A$7:$R$65536,IN_DTK!D$5,0),"")</f>
        <v/>
      </c>
      <c r="E704" s="244" t="str">
        <f>IF(ISNA(VLOOKUP($A704,DSSV!$A$7:$R$65536,IN_DTK!E$5,0))=FALSE,VLOOKUP($A704,DSSV!$A$7:$R$65536,IN_DTK!E$5,0),"")</f>
        <v/>
      </c>
      <c r="F704" s="249" t="str">
        <f>IF(ISNA(VLOOKUP($A704,DSSV!$A$7:$R$65536,IN_DTK!F$5,0))=FALSE,VLOOKUP($A704,DSSV!$A$7:$R$65536,IN_DTK!F$5,0),"")</f>
        <v/>
      </c>
      <c r="G704" s="249" t="str">
        <f>IF(ISNA(VLOOKUP($A704,DSSV!$A$7:$R$65536,IN_DTK!G$5,0))=FALSE,VLOOKUP($A704,DSSV!$A$7:$R$65536,IN_DTK!G$5,0),"")</f>
        <v/>
      </c>
      <c r="H704" s="245">
        <f>IF(ISNA(VLOOKUP($A704,DSSV!$A$7:$R$65536,IN_DTK!H$5,0))=FALSE,IF(H$8&lt;&gt;0,VLOOKUP($A704,DSSV!$A$7:$R$65536,IN_DTK!H$5,0),""),"")</f>
        <v>0</v>
      </c>
      <c r="I704" s="245">
        <f>IF(ISNA(VLOOKUP($A704,DSSV!$A$7:$R$65536,IN_DTK!I$5,0))=FALSE,IF(I$8&lt;&gt;0,VLOOKUP($A704,DSSV!$A$7:$R$65536,IN_DTK!I$5,0),""),"")</f>
        <v>0</v>
      </c>
      <c r="J704" s="245">
        <f>IF(ISNA(VLOOKUP($A704,DSSV!$A$7:$R$65536,IN_DTK!J$5,0))=FALSE,IF(J$8&lt;&gt;0,VLOOKUP($A704,DSSV!$A$7:$R$65536,IN_DTK!J$5,0),""),"")</f>
        <v>0</v>
      </c>
      <c r="K704" s="245">
        <f>IF(ISNA(VLOOKUP($A704,DSSV!$A$7:$R$65536,IN_DTK!K$5,0))=FALSE,IF(K$8&lt;&gt;0,VLOOKUP($A704,DSSV!$A$7:$R$65536,IN_DTK!K$5,0),""),"")</f>
        <v>0</v>
      </c>
      <c r="L704" s="245">
        <f>IF(ISNA(VLOOKUP($A704,DSSV!$A$7:$R$65536,IN_DTK!L$5,0))=FALSE,IF(L$8&lt;&gt;0,VLOOKUP($A704,DSSV!$A$7:$R$65536,IN_DTK!L$5,0),""),"")</f>
        <v>0</v>
      </c>
      <c r="M704" s="245">
        <f>IF(ISNA(VLOOKUP($A704,DSSV!$A$7:$R$65536,IN_DTK!M$5,0))=FALSE,IF(M$8&lt;&gt;0,VLOOKUP($A704,DSSV!$A$7:$R$65536,IN_DTK!M$5,0),""),"")</f>
        <v>0</v>
      </c>
      <c r="N704" s="245">
        <f>IF(ISNA(VLOOKUP($A704,DSSV!$A$7:$R$65536,IN_DTK!N$5,0))=FALSE,IF(N$8&lt;&gt;0,VLOOKUP($A704,DSSV!$A$7:$R$65536,IN_DTK!N$5,0),""),"")</f>
        <v>0</v>
      </c>
      <c r="O704" s="245">
        <f>IF(ISNA(VLOOKUP($A704,DSSV!$A$7:$R$65536,IN_DTK!O$5,0))=FALSE,IF(O$8&lt;&gt;0,VLOOKUP($A704,DSSV!$A$7:$R$65536,IN_DTK!O$5,0),""),"")</f>
        <v>0</v>
      </c>
      <c r="P704" s="245">
        <f>IF(ISNA(VLOOKUP($A704,DSSV!$A$7:$R$65536,IN_DTK!P$5,0))=FALSE,IF(P$8&lt;&gt;0,VLOOKUP($A704,DSSV!$A$7:$R$65536,IN_DTK!P$5,0),""),"")</f>
        <v>0</v>
      </c>
      <c r="Q704" s="246">
        <f>IF(ISNA(VLOOKUP($A704,DSSV!$A$7:$R$65536,IN_DTK!Q$5,0))=FALSE,VLOOKUP($A704,DSSV!$A$7:$R$65536,IN_DTK!Q$5,0),"")</f>
        <v>0</v>
      </c>
      <c r="R704" s="237" t="str">
        <f>IF(ISNA(VLOOKUP($A704,DSSV!$A$7:$R$65536,IN_DTK!R$5,0))=FALSE,VLOOKUP($A704,DSSV!$A$7:$R$65536,IN_DTK!R$5,0),"")</f>
        <v>Không</v>
      </c>
      <c r="S704" s="247" t="str">
        <f>IF(ISNA(VLOOKUP($A704,DSSV!$A$7:$R$65536,IN_DTK!S$5,0))=FALSE,VLOOKUP($A704,DSSV!$A$7:$R$65536,IN_DTK!S$5,0),"")</f>
        <v/>
      </c>
    </row>
    <row r="705" spans="1:19" s="213" customFormat="1" ht="20.25" customHeight="1">
      <c r="A705" s="211">
        <v>697</v>
      </c>
      <c r="B705" s="240">
        <f>--SUBTOTAL(2,C$6:C705)</f>
        <v>697</v>
      </c>
      <c r="C705" s="214">
        <f>IF(ISNA(VLOOKUP($A705,DSSV!$A$7:$R$65536,IN_DTK!C$5,0))=FALSE,VLOOKUP($A705,DSSV!$A$7:$R$65536,IN_DTK!C$5,0),"")</f>
        <v>0</v>
      </c>
      <c r="D705" s="243" t="str">
        <f>IF(ISNA(VLOOKUP($A705,DSSV!$A$7:$R$65536,IN_DTK!D$5,0))=FALSE,VLOOKUP($A705,DSSV!$A$7:$R$65536,IN_DTK!D$5,0),"")</f>
        <v/>
      </c>
      <c r="E705" s="244" t="str">
        <f>IF(ISNA(VLOOKUP($A705,DSSV!$A$7:$R$65536,IN_DTK!E$5,0))=FALSE,VLOOKUP($A705,DSSV!$A$7:$R$65536,IN_DTK!E$5,0),"")</f>
        <v/>
      </c>
      <c r="F705" s="249" t="str">
        <f>IF(ISNA(VLOOKUP($A705,DSSV!$A$7:$R$65536,IN_DTK!F$5,0))=FALSE,VLOOKUP($A705,DSSV!$A$7:$R$65536,IN_DTK!F$5,0),"")</f>
        <v/>
      </c>
      <c r="G705" s="249" t="str">
        <f>IF(ISNA(VLOOKUP($A705,DSSV!$A$7:$R$65536,IN_DTK!G$5,0))=FALSE,VLOOKUP($A705,DSSV!$A$7:$R$65536,IN_DTK!G$5,0),"")</f>
        <v/>
      </c>
      <c r="H705" s="245">
        <f>IF(ISNA(VLOOKUP($A705,DSSV!$A$7:$R$65536,IN_DTK!H$5,0))=FALSE,IF(H$8&lt;&gt;0,VLOOKUP($A705,DSSV!$A$7:$R$65536,IN_DTK!H$5,0),""),"")</f>
        <v>0</v>
      </c>
      <c r="I705" s="245">
        <f>IF(ISNA(VLOOKUP($A705,DSSV!$A$7:$R$65536,IN_DTK!I$5,0))=FALSE,IF(I$8&lt;&gt;0,VLOOKUP($A705,DSSV!$A$7:$R$65536,IN_DTK!I$5,0),""),"")</f>
        <v>0</v>
      </c>
      <c r="J705" s="245">
        <f>IF(ISNA(VLOOKUP($A705,DSSV!$A$7:$R$65536,IN_DTK!J$5,0))=FALSE,IF(J$8&lt;&gt;0,VLOOKUP($A705,DSSV!$A$7:$R$65536,IN_DTK!J$5,0),""),"")</f>
        <v>0</v>
      </c>
      <c r="K705" s="245">
        <f>IF(ISNA(VLOOKUP($A705,DSSV!$A$7:$R$65536,IN_DTK!K$5,0))=FALSE,IF(K$8&lt;&gt;0,VLOOKUP($A705,DSSV!$A$7:$R$65536,IN_DTK!K$5,0),""),"")</f>
        <v>0</v>
      </c>
      <c r="L705" s="245">
        <f>IF(ISNA(VLOOKUP($A705,DSSV!$A$7:$R$65536,IN_DTK!L$5,0))=FALSE,IF(L$8&lt;&gt;0,VLOOKUP($A705,DSSV!$A$7:$R$65536,IN_DTK!L$5,0),""),"")</f>
        <v>0</v>
      </c>
      <c r="M705" s="245">
        <f>IF(ISNA(VLOOKUP($A705,DSSV!$A$7:$R$65536,IN_DTK!M$5,0))=FALSE,IF(M$8&lt;&gt;0,VLOOKUP($A705,DSSV!$A$7:$R$65536,IN_DTK!M$5,0),""),"")</f>
        <v>0</v>
      </c>
      <c r="N705" s="245">
        <f>IF(ISNA(VLOOKUP($A705,DSSV!$A$7:$R$65536,IN_DTK!N$5,0))=FALSE,IF(N$8&lt;&gt;0,VLOOKUP($A705,DSSV!$A$7:$R$65536,IN_DTK!N$5,0),""),"")</f>
        <v>0</v>
      </c>
      <c r="O705" s="245">
        <f>IF(ISNA(VLOOKUP($A705,DSSV!$A$7:$R$65536,IN_DTK!O$5,0))=FALSE,IF(O$8&lt;&gt;0,VLOOKUP($A705,DSSV!$A$7:$R$65536,IN_DTK!O$5,0),""),"")</f>
        <v>0</v>
      </c>
      <c r="P705" s="245">
        <f>IF(ISNA(VLOOKUP($A705,DSSV!$A$7:$R$65536,IN_DTK!P$5,0))=FALSE,IF(P$8&lt;&gt;0,VLOOKUP($A705,DSSV!$A$7:$R$65536,IN_DTK!P$5,0),""),"")</f>
        <v>0</v>
      </c>
      <c r="Q705" s="246">
        <f>IF(ISNA(VLOOKUP($A705,DSSV!$A$7:$R$65536,IN_DTK!Q$5,0))=FALSE,VLOOKUP($A705,DSSV!$A$7:$R$65536,IN_DTK!Q$5,0),"")</f>
        <v>0</v>
      </c>
      <c r="R705" s="237" t="str">
        <f>IF(ISNA(VLOOKUP($A705,DSSV!$A$7:$R$65536,IN_DTK!R$5,0))=FALSE,VLOOKUP($A705,DSSV!$A$7:$R$65536,IN_DTK!R$5,0),"")</f>
        <v>Không</v>
      </c>
      <c r="S705" s="247" t="str">
        <f>IF(ISNA(VLOOKUP($A705,DSSV!$A$7:$R$65536,IN_DTK!S$5,0))=FALSE,VLOOKUP($A705,DSSV!$A$7:$R$65536,IN_DTK!S$5,0),"")</f>
        <v/>
      </c>
    </row>
    <row r="706" spans="1:19" s="213" customFormat="1" ht="20.25" customHeight="1">
      <c r="A706" s="211">
        <v>698</v>
      </c>
      <c r="B706" s="240">
        <f>--SUBTOTAL(2,C$6:C706)</f>
        <v>698</v>
      </c>
      <c r="C706" s="214">
        <f>IF(ISNA(VLOOKUP($A706,DSSV!$A$7:$R$65536,IN_DTK!C$5,0))=FALSE,VLOOKUP($A706,DSSV!$A$7:$R$65536,IN_DTK!C$5,0),"")</f>
        <v>0</v>
      </c>
      <c r="D706" s="243" t="str">
        <f>IF(ISNA(VLOOKUP($A706,DSSV!$A$7:$R$65536,IN_DTK!D$5,0))=FALSE,VLOOKUP($A706,DSSV!$A$7:$R$65536,IN_DTK!D$5,0),"")</f>
        <v/>
      </c>
      <c r="E706" s="244" t="str">
        <f>IF(ISNA(VLOOKUP($A706,DSSV!$A$7:$R$65536,IN_DTK!E$5,0))=FALSE,VLOOKUP($A706,DSSV!$A$7:$R$65536,IN_DTK!E$5,0),"")</f>
        <v/>
      </c>
      <c r="F706" s="249" t="str">
        <f>IF(ISNA(VLOOKUP($A706,DSSV!$A$7:$R$65536,IN_DTK!F$5,0))=FALSE,VLOOKUP($A706,DSSV!$A$7:$R$65536,IN_DTK!F$5,0),"")</f>
        <v/>
      </c>
      <c r="G706" s="249" t="str">
        <f>IF(ISNA(VLOOKUP($A706,DSSV!$A$7:$R$65536,IN_DTK!G$5,0))=FALSE,VLOOKUP($A706,DSSV!$A$7:$R$65536,IN_DTK!G$5,0),"")</f>
        <v/>
      </c>
      <c r="H706" s="245">
        <f>IF(ISNA(VLOOKUP($A706,DSSV!$A$7:$R$65536,IN_DTK!H$5,0))=FALSE,IF(H$8&lt;&gt;0,VLOOKUP($A706,DSSV!$A$7:$R$65536,IN_DTK!H$5,0),""),"")</f>
        <v>0</v>
      </c>
      <c r="I706" s="245">
        <f>IF(ISNA(VLOOKUP($A706,DSSV!$A$7:$R$65536,IN_DTK!I$5,0))=FALSE,IF(I$8&lt;&gt;0,VLOOKUP($A706,DSSV!$A$7:$R$65536,IN_DTK!I$5,0),""),"")</f>
        <v>0</v>
      </c>
      <c r="J706" s="245">
        <f>IF(ISNA(VLOOKUP($A706,DSSV!$A$7:$R$65536,IN_DTK!J$5,0))=FALSE,IF(J$8&lt;&gt;0,VLOOKUP($A706,DSSV!$A$7:$R$65536,IN_DTK!J$5,0),""),"")</f>
        <v>0</v>
      </c>
      <c r="K706" s="245">
        <f>IF(ISNA(VLOOKUP($A706,DSSV!$A$7:$R$65536,IN_DTK!K$5,0))=FALSE,IF(K$8&lt;&gt;0,VLOOKUP($A706,DSSV!$A$7:$R$65536,IN_DTK!K$5,0),""),"")</f>
        <v>0</v>
      </c>
      <c r="L706" s="245">
        <f>IF(ISNA(VLOOKUP($A706,DSSV!$A$7:$R$65536,IN_DTK!L$5,0))=FALSE,IF(L$8&lt;&gt;0,VLOOKUP($A706,DSSV!$A$7:$R$65536,IN_DTK!L$5,0),""),"")</f>
        <v>0</v>
      </c>
      <c r="M706" s="245">
        <f>IF(ISNA(VLOOKUP($A706,DSSV!$A$7:$R$65536,IN_DTK!M$5,0))=FALSE,IF(M$8&lt;&gt;0,VLOOKUP($A706,DSSV!$A$7:$R$65536,IN_DTK!M$5,0),""),"")</f>
        <v>0</v>
      </c>
      <c r="N706" s="245">
        <f>IF(ISNA(VLOOKUP($A706,DSSV!$A$7:$R$65536,IN_DTK!N$5,0))=FALSE,IF(N$8&lt;&gt;0,VLOOKUP($A706,DSSV!$A$7:$R$65536,IN_DTK!N$5,0),""),"")</f>
        <v>0</v>
      </c>
      <c r="O706" s="245">
        <f>IF(ISNA(VLOOKUP($A706,DSSV!$A$7:$R$65536,IN_DTK!O$5,0))=FALSE,IF(O$8&lt;&gt;0,VLOOKUP($A706,DSSV!$A$7:$R$65536,IN_DTK!O$5,0),""),"")</f>
        <v>0</v>
      </c>
      <c r="P706" s="245">
        <f>IF(ISNA(VLOOKUP($A706,DSSV!$A$7:$R$65536,IN_DTK!P$5,0))=FALSE,IF(P$8&lt;&gt;0,VLOOKUP($A706,DSSV!$A$7:$R$65536,IN_DTK!P$5,0),""),"")</f>
        <v>0</v>
      </c>
      <c r="Q706" s="246">
        <f>IF(ISNA(VLOOKUP($A706,DSSV!$A$7:$R$65536,IN_DTK!Q$5,0))=FALSE,VLOOKUP($A706,DSSV!$A$7:$R$65536,IN_DTK!Q$5,0),"")</f>
        <v>0</v>
      </c>
      <c r="R706" s="237" t="str">
        <f>IF(ISNA(VLOOKUP($A706,DSSV!$A$7:$R$65536,IN_DTK!R$5,0))=FALSE,VLOOKUP($A706,DSSV!$A$7:$R$65536,IN_DTK!R$5,0),"")</f>
        <v>Không</v>
      </c>
      <c r="S706" s="247" t="str">
        <f>IF(ISNA(VLOOKUP($A706,DSSV!$A$7:$R$65536,IN_DTK!S$5,0))=FALSE,VLOOKUP($A706,DSSV!$A$7:$R$65536,IN_DTK!S$5,0),"")</f>
        <v/>
      </c>
    </row>
    <row r="707" spans="1:19" s="213" customFormat="1" ht="20.25" customHeight="1">
      <c r="A707" s="211">
        <v>699</v>
      </c>
      <c r="B707" s="240">
        <f>--SUBTOTAL(2,C$6:C707)</f>
        <v>699</v>
      </c>
      <c r="C707" s="214">
        <f>IF(ISNA(VLOOKUP($A707,DSSV!$A$7:$R$65536,IN_DTK!C$5,0))=FALSE,VLOOKUP($A707,DSSV!$A$7:$R$65536,IN_DTK!C$5,0),"")</f>
        <v>0</v>
      </c>
      <c r="D707" s="243" t="str">
        <f>IF(ISNA(VLOOKUP($A707,DSSV!$A$7:$R$65536,IN_DTK!D$5,0))=FALSE,VLOOKUP($A707,DSSV!$A$7:$R$65536,IN_DTK!D$5,0),"")</f>
        <v/>
      </c>
      <c r="E707" s="244" t="str">
        <f>IF(ISNA(VLOOKUP($A707,DSSV!$A$7:$R$65536,IN_DTK!E$5,0))=FALSE,VLOOKUP($A707,DSSV!$A$7:$R$65536,IN_DTK!E$5,0),"")</f>
        <v/>
      </c>
      <c r="F707" s="249" t="str">
        <f>IF(ISNA(VLOOKUP($A707,DSSV!$A$7:$R$65536,IN_DTK!F$5,0))=FALSE,VLOOKUP($A707,DSSV!$A$7:$R$65536,IN_DTK!F$5,0),"")</f>
        <v/>
      </c>
      <c r="G707" s="249" t="str">
        <f>IF(ISNA(VLOOKUP($A707,DSSV!$A$7:$R$65536,IN_DTK!G$5,0))=FALSE,VLOOKUP($A707,DSSV!$A$7:$R$65536,IN_DTK!G$5,0),"")</f>
        <v/>
      </c>
      <c r="H707" s="245">
        <f>IF(ISNA(VLOOKUP($A707,DSSV!$A$7:$R$65536,IN_DTK!H$5,0))=FALSE,IF(H$8&lt;&gt;0,VLOOKUP($A707,DSSV!$A$7:$R$65536,IN_DTK!H$5,0),""),"")</f>
        <v>0</v>
      </c>
      <c r="I707" s="245">
        <f>IF(ISNA(VLOOKUP($A707,DSSV!$A$7:$R$65536,IN_DTK!I$5,0))=FALSE,IF(I$8&lt;&gt;0,VLOOKUP($A707,DSSV!$A$7:$R$65536,IN_DTK!I$5,0),""),"")</f>
        <v>0</v>
      </c>
      <c r="J707" s="245">
        <f>IF(ISNA(VLOOKUP($A707,DSSV!$A$7:$R$65536,IN_DTK!J$5,0))=FALSE,IF(J$8&lt;&gt;0,VLOOKUP($A707,DSSV!$A$7:$R$65536,IN_DTK!J$5,0),""),"")</f>
        <v>0</v>
      </c>
      <c r="K707" s="245">
        <f>IF(ISNA(VLOOKUP($A707,DSSV!$A$7:$R$65536,IN_DTK!K$5,0))=FALSE,IF(K$8&lt;&gt;0,VLOOKUP($A707,DSSV!$A$7:$R$65536,IN_DTK!K$5,0),""),"")</f>
        <v>0</v>
      </c>
      <c r="L707" s="245">
        <f>IF(ISNA(VLOOKUP($A707,DSSV!$A$7:$R$65536,IN_DTK!L$5,0))=FALSE,IF(L$8&lt;&gt;0,VLOOKUP($A707,DSSV!$A$7:$R$65536,IN_DTK!L$5,0),""),"")</f>
        <v>0</v>
      </c>
      <c r="M707" s="245">
        <f>IF(ISNA(VLOOKUP($A707,DSSV!$A$7:$R$65536,IN_DTK!M$5,0))=FALSE,IF(M$8&lt;&gt;0,VLOOKUP($A707,DSSV!$A$7:$R$65536,IN_DTK!M$5,0),""),"")</f>
        <v>0</v>
      </c>
      <c r="N707" s="245">
        <f>IF(ISNA(VLOOKUP($A707,DSSV!$A$7:$R$65536,IN_DTK!N$5,0))=FALSE,IF(N$8&lt;&gt;0,VLOOKUP($A707,DSSV!$A$7:$R$65536,IN_DTK!N$5,0),""),"")</f>
        <v>0</v>
      </c>
      <c r="O707" s="245">
        <f>IF(ISNA(VLOOKUP($A707,DSSV!$A$7:$R$65536,IN_DTK!O$5,0))=FALSE,IF(O$8&lt;&gt;0,VLOOKUP($A707,DSSV!$A$7:$R$65536,IN_DTK!O$5,0),""),"")</f>
        <v>0</v>
      </c>
      <c r="P707" s="245">
        <f>IF(ISNA(VLOOKUP($A707,DSSV!$A$7:$R$65536,IN_DTK!P$5,0))=FALSE,IF(P$8&lt;&gt;0,VLOOKUP($A707,DSSV!$A$7:$R$65536,IN_DTK!P$5,0),""),"")</f>
        <v>0</v>
      </c>
      <c r="Q707" s="246">
        <f>IF(ISNA(VLOOKUP($A707,DSSV!$A$7:$R$65536,IN_DTK!Q$5,0))=FALSE,VLOOKUP($A707,DSSV!$A$7:$R$65536,IN_DTK!Q$5,0),"")</f>
        <v>0</v>
      </c>
      <c r="R707" s="237" t="str">
        <f>IF(ISNA(VLOOKUP($A707,DSSV!$A$7:$R$65536,IN_DTK!R$5,0))=FALSE,VLOOKUP($A707,DSSV!$A$7:$R$65536,IN_DTK!R$5,0),"")</f>
        <v>Không</v>
      </c>
      <c r="S707" s="247" t="str">
        <f>IF(ISNA(VLOOKUP($A707,DSSV!$A$7:$R$65536,IN_DTK!S$5,0))=FALSE,VLOOKUP($A707,DSSV!$A$7:$R$65536,IN_DTK!S$5,0),"")</f>
        <v/>
      </c>
    </row>
    <row r="708" spans="1:19" s="213" customFormat="1" ht="20.25" customHeight="1">
      <c r="A708" s="211">
        <v>700</v>
      </c>
      <c r="B708" s="240">
        <f>--SUBTOTAL(2,C$6:C708)</f>
        <v>700</v>
      </c>
      <c r="C708" s="214">
        <f>IF(ISNA(VLOOKUP($A708,DSSV!$A$7:$R$65536,IN_DTK!C$5,0))=FALSE,VLOOKUP($A708,DSSV!$A$7:$R$65536,IN_DTK!C$5,0),"")</f>
        <v>0</v>
      </c>
      <c r="D708" s="243" t="str">
        <f>IF(ISNA(VLOOKUP($A708,DSSV!$A$7:$R$65536,IN_DTK!D$5,0))=FALSE,VLOOKUP($A708,DSSV!$A$7:$R$65536,IN_DTK!D$5,0),"")</f>
        <v/>
      </c>
      <c r="E708" s="244" t="str">
        <f>IF(ISNA(VLOOKUP($A708,DSSV!$A$7:$R$65536,IN_DTK!E$5,0))=FALSE,VLOOKUP($A708,DSSV!$A$7:$R$65536,IN_DTK!E$5,0),"")</f>
        <v/>
      </c>
      <c r="F708" s="249" t="str">
        <f>IF(ISNA(VLOOKUP($A708,DSSV!$A$7:$R$65536,IN_DTK!F$5,0))=FALSE,VLOOKUP($A708,DSSV!$A$7:$R$65536,IN_DTK!F$5,0),"")</f>
        <v/>
      </c>
      <c r="G708" s="249" t="str">
        <f>IF(ISNA(VLOOKUP($A708,DSSV!$A$7:$R$65536,IN_DTK!G$5,0))=FALSE,VLOOKUP($A708,DSSV!$A$7:$R$65536,IN_DTK!G$5,0),"")</f>
        <v/>
      </c>
      <c r="H708" s="245">
        <f>IF(ISNA(VLOOKUP($A708,DSSV!$A$7:$R$65536,IN_DTK!H$5,0))=FALSE,IF(H$8&lt;&gt;0,VLOOKUP($A708,DSSV!$A$7:$R$65536,IN_DTK!H$5,0),""),"")</f>
        <v>0</v>
      </c>
      <c r="I708" s="245">
        <f>IF(ISNA(VLOOKUP($A708,DSSV!$A$7:$R$65536,IN_DTK!I$5,0))=FALSE,IF(I$8&lt;&gt;0,VLOOKUP($A708,DSSV!$A$7:$R$65536,IN_DTK!I$5,0),""),"")</f>
        <v>0</v>
      </c>
      <c r="J708" s="245">
        <f>IF(ISNA(VLOOKUP($A708,DSSV!$A$7:$R$65536,IN_DTK!J$5,0))=FALSE,IF(J$8&lt;&gt;0,VLOOKUP($A708,DSSV!$A$7:$R$65536,IN_DTK!J$5,0),""),"")</f>
        <v>0</v>
      </c>
      <c r="K708" s="245">
        <f>IF(ISNA(VLOOKUP($A708,DSSV!$A$7:$R$65536,IN_DTK!K$5,0))=FALSE,IF(K$8&lt;&gt;0,VLOOKUP($A708,DSSV!$A$7:$R$65536,IN_DTK!K$5,0),""),"")</f>
        <v>0</v>
      </c>
      <c r="L708" s="245">
        <f>IF(ISNA(VLOOKUP($A708,DSSV!$A$7:$R$65536,IN_DTK!L$5,0))=FALSE,IF(L$8&lt;&gt;0,VLOOKUP($A708,DSSV!$A$7:$R$65536,IN_DTK!L$5,0),""),"")</f>
        <v>0</v>
      </c>
      <c r="M708" s="245">
        <f>IF(ISNA(VLOOKUP($A708,DSSV!$A$7:$R$65536,IN_DTK!M$5,0))=FALSE,IF(M$8&lt;&gt;0,VLOOKUP($A708,DSSV!$A$7:$R$65536,IN_DTK!M$5,0),""),"")</f>
        <v>0</v>
      </c>
      <c r="N708" s="245">
        <f>IF(ISNA(VLOOKUP($A708,DSSV!$A$7:$R$65536,IN_DTK!N$5,0))=FALSE,IF(N$8&lt;&gt;0,VLOOKUP($A708,DSSV!$A$7:$R$65536,IN_DTK!N$5,0),""),"")</f>
        <v>0</v>
      </c>
      <c r="O708" s="245">
        <f>IF(ISNA(VLOOKUP($A708,DSSV!$A$7:$R$65536,IN_DTK!O$5,0))=FALSE,IF(O$8&lt;&gt;0,VLOOKUP($A708,DSSV!$A$7:$R$65536,IN_DTK!O$5,0),""),"")</f>
        <v>0</v>
      </c>
      <c r="P708" s="245">
        <f>IF(ISNA(VLOOKUP($A708,DSSV!$A$7:$R$65536,IN_DTK!P$5,0))=FALSE,IF(P$8&lt;&gt;0,VLOOKUP($A708,DSSV!$A$7:$R$65536,IN_DTK!P$5,0),""),"")</f>
        <v>0</v>
      </c>
      <c r="Q708" s="246">
        <f>IF(ISNA(VLOOKUP($A708,DSSV!$A$7:$R$65536,IN_DTK!Q$5,0))=FALSE,VLOOKUP($A708,DSSV!$A$7:$R$65536,IN_DTK!Q$5,0),"")</f>
        <v>0</v>
      </c>
      <c r="R708" s="237" t="str">
        <f>IF(ISNA(VLOOKUP($A708,DSSV!$A$7:$R$65536,IN_DTK!R$5,0))=FALSE,VLOOKUP($A708,DSSV!$A$7:$R$65536,IN_DTK!R$5,0),"")</f>
        <v>Không</v>
      </c>
      <c r="S708" s="247" t="str">
        <f>IF(ISNA(VLOOKUP($A708,DSSV!$A$7:$R$65536,IN_DTK!S$5,0))=FALSE,VLOOKUP($A708,DSSV!$A$7:$R$65536,IN_DTK!S$5,0),"")</f>
        <v/>
      </c>
    </row>
    <row r="709" spans="1:19" s="213" customFormat="1" ht="20.25" customHeight="1">
      <c r="A709" s="211">
        <v>701</v>
      </c>
      <c r="B709" s="240">
        <f>--SUBTOTAL(2,C$6:C709)</f>
        <v>701</v>
      </c>
      <c r="C709" s="214">
        <f>IF(ISNA(VLOOKUP($A709,DSSV!$A$7:$R$65536,IN_DTK!C$5,0))=FALSE,VLOOKUP($A709,DSSV!$A$7:$R$65536,IN_DTK!C$5,0),"")</f>
        <v>0</v>
      </c>
      <c r="D709" s="243" t="str">
        <f>IF(ISNA(VLOOKUP($A709,DSSV!$A$7:$R$65536,IN_DTK!D$5,0))=FALSE,VLOOKUP($A709,DSSV!$A$7:$R$65536,IN_DTK!D$5,0),"")</f>
        <v/>
      </c>
      <c r="E709" s="244" t="str">
        <f>IF(ISNA(VLOOKUP($A709,DSSV!$A$7:$R$65536,IN_DTK!E$5,0))=FALSE,VLOOKUP($A709,DSSV!$A$7:$R$65536,IN_DTK!E$5,0),"")</f>
        <v/>
      </c>
      <c r="F709" s="249" t="str">
        <f>IF(ISNA(VLOOKUP($A709,DSSV!$A$7:$R$65536,IN_DTK!F$5,0))=FALSE,VLOOKUP($A709,DSSV!$A$7:$R$65536,IN_DTK!F$5,0),"")</f>
        <v/>
      </c>
      <c r="G709" s="249" t="str">
        <f>IF(ISNA(VLOOKUP($A709,DSSV!$A$7:$R$65536,IN_DTK!G$5,0))=FALSE,VLOOKUP($A709,DSSV!$A$7:$R$65536,IN_DTK!G$5,0),"")</f>
        <v/>
      </c>
      <c r="H709" s="245">
        <f>IF(ISNA(VLOOKUP($A709,DSSV!$A$7:$R$65536,IN_DTK!H$5,0))=FALSE,IF(H$8&lt;&gt;0,VLOOKUP($A709,DSSV!$A$7:$R$65536,IN_DTK!H$5,0),""),"")</f>
        <v>0</v>
      </c>
      <c r="I709" s="245">
        <f>IF(ISNA(VLOOKUP($A709,DSSV!$A$7:$R$65536,IN_DTK!I$5,0))=FALSE,IF(I$8&lt;&gt;0,VLOOKUP($A709,DSSV!$A$7:$R$65536,IN_DTK!I$5,0),""),"")</f>
        <v>0</v>
      </c>
      <c r="J709" s="245">
        <f>IF(ISNA(VLOOKUP($A709,DSSV!$A$7:$R$65536,IN_DTK!J$5,0))=FALSE,IF(J$8&lt;&gt;0,VLOOKUP($A709,DSSV!$A$7:$R$65536,IN_DTK!J$5,0),""),"")</f>
        <v>0</v>
      </c>
      <c r="K709" s="245">
        <f>IF(ISNA(VLOOKUP($A709,DSSV!$A$7:$R$65536,IN_DTK!K$5,0))=FALSE,IF(K$8&lt;&gt;0,VLOOKUP($A709,DSSV!$A$7:$R$65536,IN_DTK!K$5,0),""),"")</f>
        <v>0</v>
      </c>
      <c r="L709" s="245">
        <f>IF(ISNA(VLOOKUP($A709,DSSV!$A$7:$R$65536,IN_DTK!L$5,0))=FALSE,IF(L$8&lt;&gt;0,VLOOKUP($A709,DSSV!$A$7:$R$65536,IN_DTK!L$5,0),""),"")</f>
        <v>0</v>
      </c>
      <c r="M709" s="245">
        <f>IF(ISNA(VLOOKUP($A709,DSSV!$A$7:$R$65536,IN_DTK!M$5,0))=FALSE,IF(M$8&lt;&gt;0,VLOOKUP($A709,DSSV!$A$7:$R$65536,IN_DTK!M$5,0),""),"")</f>
        <v>0</v>
      </c>
      <c r="N709" s="245">
        <f>IF(ISNA(VLOOKUP($A709,DSSV!$A$7:$R$65536,IN_DTK!N$5,0))=FALSE,IF(N$8&lt;&gt;0,VLOOKUP($A709,DSSV!$A$7:$R$65536,IN_DTK!N$5,0),""),"")</f>
        <v>0</v>
      </c>
      <c r="O709" s="245">
        <f>IF(ISNA(VLOOKUP($A709,DSSV!$A$7:$R$65536,IN_DTK!O$5,0))=FALSE,IF(O$8&lt;&gt;0,VLOOKUP($A709,DSSV!$A$7:$R$65536,IN_DTK!O$5,0),""),"")</f>
        <v>0</v>
      </c>
      <c r="P709" s="245">
        <f>IF(ISNA(VLOOKUP($A709,DSSV!$A$7:$R$65536,IN_DTK!P$5,0))=FALSE,IF(P$8&lt;&gt;0,VLOOKUP($A709,DSSV!$A$7:$R$65536,IN_DTK!P$5,0),""),"")</f>
        <v>0</v>
      </c>
      <c r="Q709" s="246">
        <f>IF(ISNA(VLOOKUP($A709,DSSV!$A$7:$R$65536,IN_DTK!Q$5,0))=FALSE,VLOOKUP($A709,DSSV!$A$7:$R$65536,IN_DTK!Q$5,0),"")</f>
        <v>0</v>
      </c>
      <c r="R709" s="237" t="str">
        <f>IF(ISNA(VLOOKUP($A709,DSSV!$A$7:$R$65536,IN_DTK!R$5,0))=FALSE,VLOOKUP($A709,DSSV!$A$7:$R$65536,IN_DTK!R$5,0),"")</f>
        <v>Không</v>
      </c>
      <c r="S709" s="247" t="str">
        <f>IF(ISNA(VLOOKUP($A709,DSSV!$A$7:$R$65536,IN_DTK!S$5,0))=FALSE,VLOOKUP($A709,DSSV!$A$7:$R$65536,IN_DTK!S$5,0),"")</f>
        <v/>
      </c>
    </row>
    <row r="710" spans="1:19" s="213" customFormat="1" ht="20.25" customHeight="1">
      <c r="A710" s="211">
        <v>702</v>
      </c>
      <c r="B710" s="240">
        <f>--SUBTOTAL(2,C$6:C710)</f>
        <v>702</v>
      </c>
      <c r="C710" s="214">
        <f>IF(ISNA(VLOOKUP($A710,DSSV!$A$7:$R$65536,IN_DTK!C$5,0))=FALSE,VLOOKUP($A710,DSSV!$A$7:$R$65536,IN_DTK!C$5,0),"")</f>
        <v>0</v>
      </c>
      <c r="D710" s="243" t="str">
        <f>IF(ISNA(VLOOKUP($A710,DSSV!$A$7:$R$65536,IN_DTK!D$5,0))=FALSE,VLOOKUP($A710,DSSV!$A$7:$R$65536,IN_DTK!D$5,0),"")</f>
        <v/>
      </c>
      <c r="E710" s="244" t="str">
        <f>IF(ISNA(VLOOKUP($A710,DSSV!$A$7:$R$65536,IN_DTK!E$5,0))=FALSE,VLOOKUP($A710,DSSV!$A$7:$R$65536,IN_DTK!E$5,0),"")</f>
        <v/>
      </c>
      <c r="F710" s="249" t="str">
        <f>IF(ISNA(VLOOKUP($A710,DSSV!$A$7:$R$65536,IN_DTK!F$5,0))=FALSE,VLOOKUP($A710,DSSV!$A$7:$R$65536,IN_DTK!F$5,0),"")</f>
        <v/>
      </c>
      <c r="G710" s="249" t="str">
        <f>IF(ISNA(VLOOKUP($A710,DSSV!$A$7:$R$65536,IN_DTK!G$5,0))=FALSE,VLOOKUP($A710,DSSV!$A$7:$R$65536,IN_DTK!G$5,0),"")</f>
        <v/>
      </c>
      <c r="H710" s="245">
        <f>IF(ISNA(VLOOKUP($A710,DSSV!$A$7:$R$65536,IN_DTK!H$5,0))=FALSE,IF(H$8&lt;&gt;0,VLOOKUP($A710,DSSV!$A$7:$R$65536,IN_DTK!H$5,0),""),"")</f>
        <v>0</v>
      </c>
      <c r="I710" s="245">
        <f>IF(ISNA(VLOOKUP($A710,DSSV!$A$7:$R$65536,IN_DTK!I$5,0))=FALSE,IF(I$8&lt;&gt;0,VLOOKUP($A710,DSSV!$A$7:$R$65536,IN_DTK!I$5,0),""),"")</f>
        <v>0</v>
      </c>
      <c r="J710" s="245">
        <f>IF(ISNA(VLOOKUP($A710,DSSV!$A$7:$R$65536,IN_DTK!J$5,0))=FALSE,IF(J$8&lt;&gt;0,VLOOKUP($A710,DSSV!$A$7:$R$65536,IN_DTK!J$5,0),""),"")</f>
        <v>0</v>
      </c>
      <c r="K710" s="245">
        <f>IF(ISNA(VLOOKUP($A710,DSSV!$A$7:$R$65536,IN_DTK!K$5,0))=FALSE,IF(K$8&lt;&gt;0,VLOOKUP($A710,DSSV!$A$7:$R$65536,IN_DTK!K$5,0),""),"")</f>
        <v>0</v>
      </c>
      <c r="L710" s="245">
        <f>IF(ISNA(VLOOKUP($A710,DSSV!$A$7:$R$65536,IN_DTK!L$5,0))=FALSE,IF(L$8&lt;&gt;0,VLOOKUP($A710,DSSV!$A$7:$R$65536,IN_DTK!L$5,0),""),"")</f>
        <v>0</v>
      </c>
      <c r="M710" s="245">
        <f>IF(ISNA(VLOOKUP($A710,DSSV!$A$7:$R$65536,IN_DTK!M$5,0))=FALSE,IF(M$8&lt;&gt;0,VLOOKUP($A710,DSSV!$A$7:$R$65536,IN_DTK!M$5,0),""),"")</f>
        <v>0</v>
      </c>
      <c r="N710" s="245">
        <f>IF(ISNA(VLOOKUP($A710,DSSV!$A$7:$R$65536,IN_DTK!N$5,0))=FALSE,IF(N$8&lt;&gt;0,VLOOKUP($A710,DSSV!$A$7:$R$65536,IN_DTK!N$5,0),""),"")</f>
        <v>0</v>
      </c>
      <c r="O710" s="245">
        <f>IF(ISNA(VLOOKUP($A710,DSSV!$A$7:$R$65536,IN_DTK!O$5,0))=FALSE,IF(O$8&lt;&gt;0,VLOOKUP($A710,DSSV!$A$7:$R$65536,IN_DTK!O$5,0),""),"")</f>
        <v>0</v>
      </c>
      <c r="P710" s="245">
        <f>IF(ISNA(VLOOKUP($A710,DSSV!$A$7:$R$65536,IN_DTK!P$5,0))=FALSE,IF(P$8&lt;&gt;0,VLOOKUP($A710,DSSV!$A$7:$R$65536,IN_DTK!P$5,0),""),"")</f>
        <v>0</v>
      </c>
      <c r="Q710" s="246">
        <f>IF(ISNA(VLOOKUP($A710,DSSV!$A$7:$R$65536,IN_DTK!Q$5,0))=FALSE,VLOOKUP($A710,DSSV!$A$7:$R$65536,IN_DTK!Q$5,0),"")</f>
        <v>0</v>
      </c>
      <c r="R710" s="237" t="str">
        <f>IF(ISNA(VLOOKUP($A710,DSSV!$A$7:$R$65536,IN_DTK!R$5,0))=FALSE,VLOOKUP($A710,DSSV!$A$7:$R$65536,IN_DTK!R$5,0),"")</f>
        <v>Không</v>
      </c>
      <c r="S710" s="247" t="str">
        <f>IF(ISNA(VLOOKUP($A710,DSSV!$A$7:$R$65536,IN_DTK!S$5,0))=FALSE,VLOOKUP($A710,DSSV!$A$7:$R$65536,IN_DTK!S$5,0),"")</f>
        <v/>
      </c>
    </row>
    <row r="711" spans="1:19" s="213" customFormat="1" ht="20.25" customHeight="1">
      <c r="A711" s="211">
        <v>703</v>
      </c>
      <c r="B711" s="240">
        <f>--SUBTOTAL(2,C$6:C711)</f>
        <v>703</v>
      </c>
      <c r="C711" s="214">
        <f>IF(ISNA(VLOOKUP($A711,DSSV!$A$7:$R$65536,IN_DTK!C$5,0))=FALSE,VLOOKUP($A711,DSSV!$A$7:$R$65536,IN_DTK!C$5,0),"")</f>
        <v>0</v>
      </c>
      <c r="D711" s="243" t="str">
        <f>IF(ISNA(VLOOKUP($A711,DSSV!$A$7:$R$65536,IN_DTK!D$5,0))=FALSE,VLOOKUP($A711,DSSV!$A$7:$R$65536,IN_DTK!D$5,0),"")</f>
        <v/>
      </c>
      <c r="E711" s="244" t="str">
        <f>IF(ISNA(VLOOKUP($A711,DSSV!$A$7:$R$65536,IN_DTK!E$5,0))=FALSE,VLOOKUP($A711,DSSV!$A$7:$R$65536,IN_DTK!E$5,0),"")</f>
        <v/>
      </c>
      <c r="F711" s="249" t="str">
        <f>IF(ISNA(VLOOKUP($A711,DSSV!$A$7:$R$65536,IN_DTK!F$5,0))=FALSE,VLOOKUP($A711,DSSV!$A$7:$R$65536,IN_DTK!F$5,0),"")</f>
        <v/>
      </c>
      <c r="G711" s="249" t="str">
        <f>IF(ISNA(VLOOKUP($A711,DSSV!$A$7:$R$65536,IN_DTK!G$5,0))=FALSE,VLOOKUP($A711,DSSV!$A$7:$R$65536,IN_DTK!G$5,0),"")</f>
        <v/>
      </c>
      <c r="H711" s="245">
        <f>IF(ISNA(VLOOKUP($A711,DSSV!$A$7:$R$65536,IN_DTK!H$5,0))=FALSE,IF(H$8&lt;&gt;0,VLOOKUP($A711,DSSV!$A$7:$R$65536,IN_DTK!H$5,0),""),"")</f>
        <v>0</v>
      </c>
      <c r="I711" s="245">
        <f>IF(ISNA(VLOOKUP($A711,DSSV!$A$7:$R$65536,IN_DTK!I$5,0))=FALSE,IF(I$8&lt;&gt;0,VLOOKUP($A711,DSSV!$A$7:$R$65536,IN_DTK!I$5,0),""),"")</f>
        <v>0</v>
      </c>
      <c r="J711" s="245">
        <f>IF(ISNA(VLOOKUP($A711,DSSV!$A$7:$R$65536,IN_DTK!J$5,0))=FALSE,IF(J$8&lt;&gt;0,VLOOKUP($A711,DSSV!$A$7:$R$65536,IN_DTK!J$5,0),""),"")</f>
        <v>0</v>
      </c>
      <c r="K711" s="245">
        <f>IF(ISNA(VLOOKUP($A711,DSSV!$A$7:$R$65536,IN_DTK!K$5,0))=FALSE,IF(K$8&lt;&gt;0,VLOOKUP($A711,DSSV!$A$7:$R$65536,IN_DTK!K$5,0),""),"")</f>
        <v>0</v>
      </c>
      <c r="L711" s="245">
        <f>IF(ISNA(VLOOKUP($A711,DSSV!$A$7:$R$65536,IN_DTK!L$5,0))=FALSE,IF(L$8&lt;&gt;0,VLOOKUP($A711,DSSV!$A$7:$R$65536,IN_DTK!L$5,0),""),"")</f>
        <v>0</v>
      </c>
      <c r="M711" s="245">
        <f>IF(ISNA(VLOOKUP($A711,DSSV!$A$7:$R$65536,IN_DTK!M$5,0))=FALSE,IF(M$8&lt;&gt;0,VLOOKUP($A711,DSSV!$A$7:$R$65536,IN_DTK!M$5,0),""),"")</f>
        <v>0</v>
      </c>
      <c r="N711" s="245">
        <f>IF(ISNA(VLOOKUP($A711,DSSV!$A$7:$R$65536,IN_DTK!N$5,0))=FALSE,IF(N$8&lt;&gt;0,VLOOKUP($A711,DSSV!$A$7:$R$65536,IN_DTK!N$5,0),""),"")</f>
        <v>0</v>
      </c>
      <c r="O711" s="245">
        <f>IF(ISNA(VLOOKUP($A711,DSSV!$A$7:$R$65536,IN_DTK!O$5,0))=FALSE,IF(O$8&lt;&gt;0,VLOOKUP($A711,DSSV!$A$7:$R$65536,IN_DTK!O$5,0),""),"")</f>
        <v>0</v>
      </c>
      <c r="P711" s="245">
        <f>IF(ISNA(VLOOKUP($A711,DSSV!$A$7:$R$65536,IN_DTK!P$5,0))=FALSE,IF(P$8&lt;&gt;0,VLOOKUP($A711,DSSV!$A$7:$R$65536,IN_DTK!P$5,0),""),"")</f>
        <v>0</v>
      </c>
      <c r="Q711" s="246">
        <f>IF(ISNA(VLOOKUP($A711,DSSV!$A$7:$R$65536,IN_DTK!Q$5,0))=FALSE,VLOOKUP($A711,DSSV!$A$7:$R$65536,IN_DTK!Q$5,0),"")</f>
        <v>0</v>
      </c>
      <c r="R711" s="237" t="str">
        <f>IF(ISNA(VLOOKUP($A711,DSSV!$A$7:$R$65536,IN_DTK!R$5,0))=FALSE,VLOOKUP($A711,DSSV!$A$7:$R$65536,IN_DTK!R$5,0),"")</f>
        <v>Không</v>
      </c>
      <c r="S711" s="247" t="str">
        <f>IF(ISNA(VLOOKUP($A711,DSSV!$A$7:$R$65536,IN_DTK!S$5,0))=FALSE,VLOOKUP($A711,DSSV!$A$7:$R$65536,IN_DTK!S$5,0),"")</f>
        <v/>
      </c>
    </row>
    <row r="712" spans="1:19" s="213" customFormat="1" ht="20.25" customHeight="1">
      <c r="A712" s="211">
        <v>704</v>
      </c>
      <c r="B712" s="240">
        <f>--SUBTOTAL(2,C$6:C712)</f>
        <v>704</v>
      </c>
      <c r="C712" s="214">
        <f>IF(ISNA(VLOOKUP($A712,DSSV!$A$7:$R$65536,IN_DTK!C$5,0))=FALSE,VLOOKUP($A712,DSSV!$A$7:$R$65536,IN_DTK!C$5,0),"")</f>
        <v>0</v>
      </c>
      <c r="D712" s="243" t="str">
        <f>IF(ISNA(VLOOKUP($A712,DSSV!$A$7:$R$65536,IN_DTK!D$5,0))=FALSE,VLOOKUP($A712,DSSV!$A$7:$R$65536,IN_DTK!D$5,0),"")</f>
        <v/>
      </c>
      <c r="E712" s="244" t="str">
        <f>IF(ISNA(VLOOKUP($A712,DSSV!$A$7:$R$65536,IN_DTK!E$5,0))=FALSE,VLOOKUP($A712,DSSV!$A$7:$R$65536,IN_DTK!E$5,0),"")</f>
        <v/>
      </c>
      <c r="F712" s="249" t="str">
        <f>IF(ISNA(VLOOKUP($A712,DSSV!$A$7:$R$65536,IN_DTK!F$5,0))=FALSE,VLOOKUP($A712,DSSV!$A$7:$R$65536,IN_DTK!F$5,0),"")</f>
        <v/>
      </c>
      <c r="G712" s="249" t="str">
        <f>IF(ISNA(VLOOKUP($A712,DSSV!$A$7:$R$65536,IN_DTK!G$5,0))=FALSE,VLOOKUP($A712,DSSV!$A$7:$R$65536,IN_DTK!G$5,0),"")</f>
        <v/>
      </c>
      <c r="H712" s="245">
        <f>IF(ISNA(VLOOKUP($A712,DSSV!$A$7:$R$65536,IN_DTK!H$5,0))=FALSE,IF(H$8&lt;&gt;0,VLOOKUP($A712,DSSV!$A$7:$R$65536,IN_DTK!H$5,0),""),"")</f>
        <v>0</v>
      </c>
      <c r="I712" s="245">
        <f>IF(ISNA(VLOOKUP($A712,DSSV!$A$7:$R$65536,IN_DTK!I$5,0))=FALSE,IF(I$8&lt;&gt;0,VLOOKUP($A712,DSSV!$A$7:$R$65536,IN_DTK!I$5,0),""),"")</f>
        <v>0</v>
      </c>
      <c r="J712" s="245">
        <f>IF(ISNA(VLOOKUP($A712,DSSV!$A$7:$R$65536,IN_DTK!J$5,0))=FALSE,IF(J$8&lt;&gt;0,VLOOKUP($A712,DSSV!$A$7:$R$65536,IN_DTK!J$5,0),""),"")</f>
        <v>0</v>
      </c>
      <c r="K712" s="245">
        <f>IF(ISNA(VLOOKUP($A712,DSSV!$A$7:$R$65536,IN_DTK!K$5,0))=FALSE,IF(K$8&lt;&gt;0,VLOOKUP($A712,DSSV!$A$7:$R$65536,IN_DTK!K$5,0),""),"")</f>
        <v>0</v>
      </c>
      <c r="L712" s="245">
        <f>IF(ISNA(VLOOKUP($A712,DSSV!$A$7:$R$65536,IN_DTK!L$5,0))=FALSE,IF(L$8&lt;&gt;0,VLOOKUP($A712,DSSV!$A$7:$R$65536,IN_DTK!L$5,0),""),"")</f>
        <v>0</v>
      </c>
      <c r="M712" s="245">
        <f>IF(ISNA(VLOOKUP($A712,DSSV!$A$7:$R$65536,IN_DTK!M$5,0))=FALSE,IF(M$8&lt;&gt;0,VLOOKUP($A712,DSSV!$A$7:$R$65536,IN_DTK!M$5,0),""),"")</f>
        <v>0</v>
      </c>
      <c r="N712" s="245">
        <f>IF(ISNA(VLOOKUP($A712,DSSV!$A$7:$R$65536,IN_DTK!N$5,0))=FALSE,IF(N$8&lt;&gt;0,VLOOKUP($A712,DSSV!$A$7:$R$65536,IN_DTK!N$5,0),""),"")</f>
        <v>0</v>
      </c>
      <c r="O712" s="245">
        <f>IF(ISNA(VLOOKUP($A712,DSSV!$A$7:$R$65536,IN_DTK!O$5,0))=FALSE,IF(O$8&lt;&gt;0,VLOOKUP($A712,DSSV!$A$7:$R$65536,IN_DTK!O$5,0),""),"")</f>
        <v>0</v>
      </c>
      <c r="P712" s="245">
        <f>IF(ISNA(VLOOKUP($A712,DSSV!$A$7:$R$65536,IN_DTK!P$5,0))=FALSE,IF(P$8&lt;&gt;0,VLOOKUP($A712,DSSV!$A$7:$R$65536,IN_DTK!P$5,0),""),"")</f>
        <v>0</v>
      </c>
      <c r="Q712" s="246">
        <f>IF(ISNA(VLOOKUP($A712,DSSV!$A$7:$R$65536,IN_DTK!Q$5,0))=FALSE,VLOOKUP($A712,DSSV!$A$7:$R$65536,IN_DTK!Q$5,0),"")</f>
        <v>0</v>
      </c>
      <c r="R712" s="237" t="str">
        <f>IF(ISNA(VLOOKUP($A712,DSSV!$A$7:$R$65536,IN_DTK!R$5,0))=FALSE,VLOOKUP($A712,DSSV!$A$7:$R$65536,IN_DTK!R$5,0),"")</f>
        <v>Không</v>
      </c>
      <c r="S712" s="247" t="str">
        <f>IF(ISNA(VLOOKUP($A712,DSSV!$A$7:$R$65536,IN_DTK!S$5,0))=FALSE,VLOOKUP($A712,DSSV!$A$7:$R$65536,IN_DTK!S$5,0),"")</f>
        <v/>
      </c>
    </row>
    <row r="713" spans="1:19" s="213" customFormat="1" ht="20.25" customHeight="1">
      <c r="A713" s="211">
        <v>705</v>
      </c>
      <c r="B713" s="240">
        <f>--SUBTOTAL(2,C$6:C713)</f>
        <v>705</v>
      </c>
      <c r="C713" s="214">
        <f>IF(ISNA(VLOOKUP($A713,DSSV!$A$7:$R$65536,IN_DTK!C$5,0))=FALSE,VLOOKUP($A713,DSSV!$A$7:$R$65536,IN_DTK!C$5,0),"")</f>
        <v>0</v>
      </c>
      <c r="D713" s="243" t="str">
        <f>IF(ISNA(VLOOKUP($A713,DSSV!$A$7:$R$65536,IN_DTK!D$5,0))=FALSE,VLOOKUP($A713,DSSV!$A$7:$R$65536,IN_DTK!D$5,0),"")</f>
        <v/>
      </c>
      <c r="E713" s="244" t="str">
        <f>IF(ISNA(VLOOKUP($A713,DSSV!$A$7:$R$65536,IN_DTK!E$5,0))=FALSE,VLOOKUP($A713,DSSV!$A$7:$R$65536,IN_DTK!E$5,0),"")</f>
        <v/>
      </c>
      <c r="F713" s="249" t="str">
        <f>IF(ISNA(VLOOKUP($A713,DSSV!$A$7:$R$65536,IN_DTK!F$5,0))=FALSE,VLOOKUP($A713,DSSV!$A$7:$R$65536,IN_DTK!F$5,0),"")</f>
        <v/>
      </c>
      <c r="G713" s="249" t="str">
        <f>IF(ISNA(VLOOKUP($A713,DSSV!$A$7:$R$65536,IN_DTK!G$5,0))=FALSE,VLOOKUP($A713,DSSV!$A$7:$R$65536,IN_DTK!G$5,0),"")</f>
        <v/>
      </c>
      <c r="H713" s="245">
        <f>IF(ISNA(VLOOKUP($A713,DSSV!$A$7:$R$65536,IN_DTK!H$5,0))=FALSE,IF(H$8&lt;&gt;0,VLOOKUP($A713,DSSV!$A$7:$R$65536,IN_DTK!H$5,0),""),"")</f>
        <v>0</v>
      </c>
      <c r="I713" s="245">
        <f>IF(ISNA(VLOOKUP($A713,DSSV!$A$7:$R$65536,IN_DTK!I$5,0))=FALSE,IF(I$8&lt;&gt;0,VLOOKUP($A713,DSSV!$A$7:$R$65536,IN_DTK!I$5,0),""),"")</f>
        <v>0</v>
      </c>
      <c r="J713" s="245">
        <f>IF(ISNA(VLOOKUP($A713,DSSV!$A$7:$R$65536,IN_DTK!J$5,0))=FALSE,IF(J$8&lt;&gt;0,VLOOKUP($A713,DSSV!$A$7:$R$65536,IN_DTK!J$5,0),""),"")</f>
        <v>0</v>
      </c>
      <c r="K713" s="245">
        <f>IF(ISNA(VLOOKUP($A713,DSSV!$A$7:$R$65536,IN_DTK!K$5,0))=FALSE,IF(K$8&lt;&gt;0,VLOOKUP($A713,DSSV!$A$7:$R$65536,IN_DTK!K$5,0),""),"")</f>
        <v>0</v>
      </c>
      <c r="L713" s="245">
        <f>IF(ISNA(VLOOKUP($A713,DSSV!$A$7:$R$65536,IN_DTK!L$5,0))=FALSE,IF(L$8&lt;&gt;0,VLOOKUP($A713,DSSV!$A$7:$R$65536,IN_DTK!L$5,0),""),"")</f>
        <v>0</v>
      </c>
      <c r="M713" s="245">
        <f>IF(ISNA(VLOOKUP($A713,DSSV!$A$7:$R$65536,IN_DTK!M$5,0))=FALSE,IF(M$8&lt;&gt;0,VLOOKUP($A713,DSSV!$A$7:$R$65536,IN_DTK!M$5,0),""),"")</f>
        <v>0</v>
      </c>
      <c r="N713" s="245">
        <f>IF(ISNA(VLOOKUP($A713,DSSV!$A$7:$R$65536,IN_DTK!N$5,0))=FALSE,IF(N$8&lt;&gt;0,VLOOKUP($A713,DSSV!$A$7:$R$65536,IN_DTK!N$5,0),""),"")</f>
        <v>0</v>
      </c>
      <c r="O713" s="245">
        <f>IF(ISNA(VLOOKUP($A713,DSSV!$A$7:$R$65536,IN_DTK!O$5,0))=FALSE,IF(O$8&lt;&gt;0,VLOOKUP($A713,DSSV!$A$7:$R$65536,IN_DTK!O$5,0),""),"")</f>
        <v>0</v>
      </c>
      <c r="P713" s="245">
        <f>IF(ISNA(VLOOKUP($A713,DSSV!$A$7:$R$65536,IN_DTK!P$5,0))=FALSE,IF(P$8&lt;&gt;0,VLOOKUP($A713,DSSV!$A$7:$R$65536,IN_DTK!P$5,0),""),"")</f>
        <v>0</v>
      </c>
      <c r="Q713" s="246">
        <f>IF(ISNA(VLOOKUP($A713,DSSV!$A$7:$R$65536,IN_DTK!Q$5,0))=FALSE,VLOOKUP($A713,DSSV!$A$7:$R$65536,IN_DTK!Q$5,0),"")</f>
        <v>0</v>
      </c>
      <c r="R713" s="237" t="str">
        <f>IF(ISNA(VLOOKUP($A713,DSSV!$A$7:$R$65536,IN_DTK!R$5,0))=FALSE,VLOOKUP($A713,DSSV!$A$7:$R$65536,IN_DTK!R$5,0),"")</f>
        <v>Không</v>
      </c>
      <c r="S713" s="247" t="str">
        <f>IF(ISNA(VLOOKUP($A713,DSSV!$A$7:$R$65536,IN_DTK!S$5,0))=FALSE,VLOOKUP($A713,DSSV!$A$7:$R$65536,IN_DTK!S$5,0),"")</f>
        <v/>
      </c>
    </row>
    <row r="714" spans="1:19" s="213" customFormat="1" ht="20.25" customHeight="1">
      <c r="A714" s="211">
        <v>706</v>
      </c>
      <c r="B714" s="240">
        <f>--SUBTOTAL(2,C$6:C714)</f>
        <v>706</v>
      </c>
      <c r="C714" s="214">
        <f>IF(ISNA(VLOOKUP($A714,DSSV!$A$7:$R$65536,IN_DTK!C$5,0))=FALSE,VLOOKUP($A714,DSSV!$A$7:$R$65536,IN_DTK!C$5,0),"")</f>
        <v>0</v>
      </c>
      <c r="D714" s="243" t="str">
        <f>IF(ISNA(VLOOKUP($A714,DSSV!$A$7:$R$65536,IN_DTK!D$5,0))=FALSE,VLOOKUP($A714,DSSV!$A$7:$R$65536,IN_DTK!D$5,0),"")</f>
        <v/>
      </c>
      <c r="E714" s="244" t="str">
        <f>IF(ISNA(VLOOKUP($A714,DSSV!$A$7:$R$65536,IN_DTK!E$5,0))=FALSE,VLOOKUP($A714,DSSV!$A$7:$R$65536,IN_DTK!E$5,0),"")</f>
        <v/>
      </c>
      <c r="F714" s="249" t="str">
        <f>IF(ISNA(VLOOKUP($A714,DSSV!$A$7:$R$65536,IN_DTK!F$5,0))=FALSE,VLOOKUP($A714,DSSV!$A$7:$R$65536,IN_DTK!F$5,0),"")</f>
        <v/>
      </c>
      <c r="G714" s="249" t="str">
        <f>IF(ISNA(VLOOKUP($A714,DSSV!$A$7:$R$65536,IN_DTK!G$5,0))=FALSE,VLOOKUP($A714,DSSV!$A$7:$R$65536,IN_DTK!G$5,0),"")</f>
        <v/>
      </c>
      <c r="H714" s="245">
        <f>IF(ISNA(VLOOKUP($A714,DSSV!$A$7:$R$65536,IN_DTK!H$5,0))=FALSE,IF(H$8&lt;&gt;0,VLOOKUP($A714,DSSV!$A$7:$R$65536,IN_DTK!H$5,0),""),"")</f>
        <v>0</v>
      </c>
      <c r="I714" s="245">
        <f>IF(ISNA(VLOOKUP($A714,DSSV!$A$7:$R$65536,IN_DTK!I$5,0))=FALSE,IF(I$8&lt;&gt;0,VLOOKUP($A714,DSSV!$A$7:$R$65536,IN_DTK!I$5,0),""),"")</f>
        <v>0</v>
      </c>
      <c r="J714" s="245">
        <f>IF(ISNA(VLOOKUP($A714,DSSV!$A$7:$R$65536,IN_DTK!J$5,0))=FALSE,IF(J$8&lt;&gt;0,VLOOKUP($A714,DSSV!$A$7:$R$65536,IN_DTK!J$5,0),""),"")</f>
        <v>0</v>
      </c>
      <c r="K714" s="245">
        <f>IF(ISNA(VLOOKUP($A714,DSSV!$A$7:$R$65536,IN_DTK!K$5,0))=FALSE,IF(K$8&lt;&gt;0,VLOOKUP($A714,DSSV!$A$7:$R$65536,IN_DTK!K$5,0),""),"")</f>
        <v>0</v>
      </c>
      <c r="L714" s="245">
        <f>IF(ISNA(VLOOKUP($A714,DSSV!$A$7:$R$65536,IN_DTK!L$5,0))=FALSE,IF(L$8&lt;&gt;0,VLOOKUP($A714,DSSV!$A$7:$R$65536,IN_DTK!L$5,0),""),"")</f>
        <v>0</v>
      </c>
      <c r="M714" s="245">
        <f>IF(ISNA(VLOOKUP($A714,DSSV!$A$7:$R$65536,IN_DTK!M$5,0))=FALSE,IF(M$8&lt;&gt;0,VLOOKUP($A714,DSSV!$A$7:$R$65536,IN_DTK!M$5,0),""),"")</f>
        <v>0</v>
      </c>
      <c r="N714" s="245">
        <f>IF(ISNA(VLOOKUP($A714,DSSV!$A$7:$R$65536,IN_DTK!N$5,0))=FALSE,IF(N$8&lt;&gt;0,VLOOKUP($A714,DSSV!$A$7:$R$65536,IN_DTK!N$5,0),""),"")</f>
        <v>0</v>
      </c>
      <c r="O714" s="245">
        <f>IF(ISNA(VLOOKUP($A714,DSSV!$A$7:$R$65536,IN_DTK!O$5,0))=FALSE,IF(O$8&lt;&gt;0,VLOOKUP($A714,DSSV!$A$7:$R$65536,IN_DTK!O$5,0),""),"")</f>
        <v>0</v>
      </c>
      <c r="P714" s="245">
        <f>IF(ISNA(VLOOKUP($A714,DSSV!$A$7:$R$65536,IN_DTK!P$5,0))=FALSE,IF(P$8&lt;&gt;0,VLOOKUP($A714,DSSV!$A$7:$R$65536,IN_DTK!P$5,0),""),"")</f>
        <v>0</v>
      </c>
      <c r="Q714" s="246">
        <f>IF(ISNA(VLOOKUP($A714,DSSV!$A$7:$R$65536,IN_DTK!Q$5,0))=FALSE,VLOOKUP($A714,DSSV!$A$7:$R$65536,IN_DTK!Q$5,0),"")</f>
        <v>0</v>
      </c>
      <c r="R714" s="237" t="str">
        <f>IF(ISNA(VLOOKUP($A714,DSSV!$A$7:$R$65536,IN_DTK!R$5,0))=FALSE,VLOOKUP($A714,DSSV!$A$7:$R$65536,IN_DTK!R$5,0),"")</f>
        <v>Không</v>
      </c>
      <c r="S714" s="247" t="str">
        <f>IF(ISNA(VLOOKUP($A714,DSSV!$A$7:$R$65536,IN_DTK!S$5,0))=FALSE,VLOOKUP($A714,DSSV!$A$7:$R$65536,IN_DTK!S$5,0),"")</f>
        <v/>
      </c>
    </row>
    <row r="715" spans="1:19" s="213" customFormat="1" ht="20.25" customHeight="1">
      <c r="A715" s="211">
        <v>707</v>
      </c>
      <c r="B715" s="240">
        <f>--SUBTOTAL(2,C$6:C715)</f>
        <v>707</v>
      </c>
      <c r="C715" s="214">
        <f>IF(ISNA(VLOOKUP($A715,DSSV!$A$7:$R$65536,IN_DTK!C$5,0))=FALSE,VLOOKUP($A715,DSSV!$A$7:$R$65536,IN_DTK!C$5,0),"")</f>
        <v>0</v>
      </c>
      <c r="D715" s="243" t="str">
        <f>IF(ISNA(VLOOKUP($A715,DSSV!$A$7:$R$65536,IN_DTK!D$5,0))=FALSE,VLOOKUP($A715,DSSV!$A$7:$R$65536,IN_DTK!D$5,0),"")</f>
        <v/>
      </c>
      <c r="E715" s="244" t="str">
        <f>IF(ISNA(VLOOKUP($A715,DSSV!$A$7:$R$65536,IN_DTK!E$5,0))=FALSE,VLOOKUP($A715,DSSV!$A$7:$R$65536,IN_DTK!E$5,0),"")</f>
        <v/>
      </c>
      <c r="F715" s="249" t="str">
        <f>IF(ISNA(VLOOKUP($A715,DSSV!$A$7:$R$65536,IN_DTK!F$5,0))=FALSE,VLOOKUP($A715,DSSV!$A$7:$R$65536,IN_DTK!F$5,0),"")</f>
        <v/>
      </c>
      <c r="G715" s="249" t="str">
        <f>IF(ISNA(VLOOKUP($A715,DSSV!$A$7:$R$65536,IN_DTK!G$5,0))=FALSE,VLOOKUP($A715,DSSV!$A$7:$R$65536,IN_DTK!G$5,0),"")</f>
        <v/>
      </c>
      <c r="H715" s="245">
        <f>IF(ISNA(VLOOKUP($A715,DSSV!$A$7:$R$65536,IN_DTK!H$5,0))=FALSE,IF(H$8&lt;&gt;0,VLOOKUP($A715,DSSV!$A$7:$R$65536,IN_DTK!H$5,0),""),"")</f>
        <v>0</v>
      </c>
      <c r="I715" s="245">
        <f>IF(ISNA(VLOOKUP($A715,DSSV!$A$7:$R$65536,IN_DTK!I$5,0))=FALSE,IF(I$8&lt;&gt;0,VLOOKUP($A715,DSSV!$A$7:$R$65536,IN_DTK!I$5,0),""),"")</f>
        <v>0</v>
      </c>
      <c r="J715" s="245">
        <f>IF(ISNA(VLOOKUP($A715,DSSV!$A$7:$R$65536,IN_DTK!J$5,0))=FALSE,IF(J$8&lt;&gt;0,VLOOKUP($A715,DSSV!$A$7:$R$65536,IN_DTK!J$5,0),""),"")</f>
        <v>0</v>
      </c>
      <c r="K715" s="245">
        <f>IF(ISNA(VLOOKUP($A715,DSSV!$A$7:$R$65536,IN_DTK!K$5,0))=FALSE,IF(K$8&lt;&gt;0,VLOOKUP($A715,DSSV!$A$7:$R$65536,IN_DTK!K$5,0),""),"")</f>
        <v>0</v>
      </c>
      <c r="L715" s="245">
        <f>IF(ISNA(VLOOKUP($A715,DSSV!$A$7:$R$65536,IN_DTK!L$5,0))=FALSE,IF(L$8&lt;&gt;0,VLOOKUP($A715,DSSV!$A$7:$R$65536,IN_DTK!L$5,0),""),"")</f>
        <v>0</v>
      </c>
      <c r="M715" s="245">
        <f>IF(ISNA(VLOOKUP($A715,DSSV!$A$7:$R$65536,IN_DTK!M$5,0))=FALSE,IF(M$8&lt;&gt;0,VLOOKUP($A715,DSSV!$A$7:$R$65536,IN_DTK!M$5,0),""),"")</f>
        <v>0</v>
      </c>
      <c r="N715" s="245">
        <f>IF(ISNA(VLOOKUP($A715,DSSV!$A$7:$R$65536,IN_DTK!N$5,0))=FALSE,IF(N$8&lt;&gt;0,VLOOKUP($A715,DSSV!$A$7:$R$65536,IN_DTK!N$5,0),""),"")</f>
        <v>0</v>
      </c>
      <c r="O715" s="245">
        <f>IF(ISNA(VLOOKUP($A715,DSSV!$A$7:$R$65536,IN_DTK!O$5,0))=FALSE,IF(O$8&lt;&gt;0,VLOOKUP($A715,DSSV!$A$7:$R$65536,IN_DTK!O$5,0),""),"")</f>
        <v>0</v>
      </c>
      <c r="P715" s="245">
        <f>IF(ISNA(VLOOKUP($A715,DSSV!$A$7:$R$65536,IN_DTK!P$5,0))=FALSE,IF(P$8&lt;&gt;0,VLOOKUP($A715,DSSV!$A$7:$R$65536,IN_DTK!P$5,0),""),"")</f>
        <v>0</v>
      </c>
      <c r="Q715" s="246">
        <f>IF(ISNA(VLOOKUP($A715,DSSV!$A$7:$R$65536,IN_DTK!Q$5,0))=FALSE,VLOOKUP($A715,DSSV!$A$7:$R$65536,IN_DTK!Q$5,0),"")</f>
        <v>0</v>
      </c>
      <c r="R715" s="237" t="str">
        <f>IF(ISNA(VLOOKUP($A715,DSSV!$A$7:$R$65536,IN_DTK!R$5,0))=FALSE,VLOOKUP($A715,DSSV!$A$7:$R$65536,IN_DTK!R$5,0),"")</f>
        <v>Không</v>
      </c>
      <c r="S715" s="247" t="str">
        <f>IF(ISNA(VLOOKUP($A715,DSSV!$A$7:$R$65536,IN_DTK!S$5,0))=FALSE,VLOOKUP($A715,DSSV!$A$7:$R$65536,IN_DTK!S$5,0),"")</f>
        <v/>
      </c>
    </row>
    <row r="716" spans="1:19" s="213" customFormat="1" ht="20.25" customHeight="1">
      <c r="A716" s="211">
        <v>708</v>
      </c>
      <c r="B716" s="240">
        <f>--SUBTOTAL(2,C$6:C716)</f>
        <v>708</v>
      </c>
      <c r="C716" s="214">
        <f>IF(ISNA(VLOOKUP($A716,DSSV!$A$7:$R$65536,IN_DTK!C$5,0))=FALSE,VLOOKUP($A716,DSSV!$A$7:$R$65536,IN_DTK!C$5,0),"")</f>
        <v>0</v>
      </c>
      <c r="D716" s="243" t="str">
        <f>IF(ISNA(VLOOKUP($A716,DSSV!$A$7:$R$65536,IN_DTK!D$5,0))=FALSE,VLOOKUP($A716,DSSV!$A$7:$R$65536,IN_DTK!D$5,0),"")</f>
        <v/>
      </c>
      <c r="E716" s="244" t="str">
        <f>IF(ISNA(VLOOKUP($A716,DSSV!$A$7:$R$65536,IN_DTK!E$5,0))=FALSE,VLOOKUP($A716,DSSV!$A$7:$R$65536,IN_DTK!E$5,0),"")</f>
        <v/>
      </c>
      <c r="F716" s="249" t="str">
        <f>IF(ISNA(VLOOKUP($A716,DSSV!$A$7:$R$65536,IN_DTK!F$5,0))=FALSE,VLOOKUP($A716,DSSV!$A$7:$R$65536,IN_DTK!F$5,0),"")</f>
        <v/>
      </c>
      <c r="G716" s="249" t="str">
        <f>IF(ISNA(VLOOKUP($A716,DSSV!$A$7:$R$65536,IN_DTK!G$5,0))=FALSE,VLOOKUP($A716,DSSV!$A$7:$R$65536,IN_DTK!G$5,0),"")</f>
        <v/>
      </c>
      <c r="H716" s="245">
        <f>IF(ISNA(VLOOKUP($A716,DSSV!$A$7:$R$65536,IN_DTK!H$5,0))=FALSE,IF(H$8&lt;&gt;0,VLOOKUP($A716,DSSV!$A$7:$R$65536,IN_DTK!H$5,0),""),"")</f>
        <v>0</v>
      </c>
      <c r="I716" s="245">
        <f>IF(ISNA(VLOOKUP($A716,DSSV!$A$7:$R$65536,IN_DTK!I$5,0))=FALSE,IF(I$8&lt;&gt;0,VLOOKUP($A716,DSSV!$A$7:$R$65536,IN_DTK!I$5,0),""),"")</f>
        <v>0</v>
      </c>
      <c r="J716" s="245">
        <f>IF(ISNA(VLOOKUP($A716,DSSV!$A$7:$R$65536,IN_DTK!J$5,0))=FALSE,IF(J$8&lt;&gt;0,VLOOKUP($A716,DSSV!$A$7:$R$65536,IN_DTK!J$5,0),""),"")</f>
        <v>0</v>
      </c>
      <c r="K716" s="245">
        <f>IF(ISNA(VLOOKUP($A716,DSSV!$A$7:$R$65536,IN_DTK!K$5,0))=FALSE,IF(K$8&lt;&gt;0,VLOOKUP($A716,DSSV!$A$7:$R$65536,IN_DTK!K$5,0),""),"")</f>
        <v>0</v>
      </c>
      <c r="L716" s="245">
        <f>IF(ISNA(VLOOKUP($A716,DSSV!$A$7:$R$65536,IN_DTK!L$5,0))=FALSE,IF(L$8&lt;&gt;0,VLOOKUP($A716,DSSV!$A$7:$R$65536,IN_DTK!L$5,0),""),"")</f>
        <v>0</v>
      </c>
      <c r="M716" s="245">
        <f>IF(ISNA(VLOOKUP($A716,DSSV!$A$7:$R$65536,IN_DTK!M$5,0))=FALSE,IF(M$8&lt;&gt;0,VLOOKUP($A716,DSSV!$A$7:$R$65536,IN_DTK!M$5,0),""),"")</f>
        <v>0</v>
      </c>
      <c r="N716" s="245">
        <f>IF(ISNA(VLOOKUP($A716,DSSV!$A$7:$R$65536,IN_DTK!N$5,0))=FALSE,IF(N$8&lt;&gt;0,VLOOKUP($A716,DSSV!$A$7:$R$65536,IN_DTK!N$5,0),""),"")</f>
        <v>0</v>
      </c>
      <c r="O716" s="245">
        <f>IF(ISNA(VLOOKUP($A716,DSSV!$A$7:$R$65536,IN_DTK!O$5,0))=FALSE,IF(O$8&lt;&gt;0,VLOOKUP($A716,DSSV!$A$7:$R$65536,IN_DTK!O$5,0),""),"")</f>
        <v>0</v>
      </c>
      <c r="P716" s="245">
        <f>IF(ISNA(VLOOKUP($A716,DSSV!$A$7:$R$65536,IN_DTK!P$5,0))=FALSE,IF(P$8&lt;&gt;0,VLOOKUP($A716,DSSV!$A$7:$R$65536,IN_DTK!P$5,0),""),"")</f>
        <v>0</v>
      </c>
      <c r="Q716" s="246">
        <f>IF(ISNA(VLOOKUP($A716,DSSV!$A$7:$R$65536,IN_DTK!Q$5,0))=FALSE,VLOOKUP($A716,DSSV!$A$7:$R$65536,IN_DTK!Q$5,0),"")</f>
        <v>0</v>
      </c>
      <c r="R716" s="237" t="str">
        <f>IF(ISNA(VLOOKUP($A716,DSSV!$A$7:$R$65536,IN_DTK!R$5,0))=FALSE,VLOOKUP($A716,DSSV!$A$7:$R$65536,IN_DTK!R$5,0),"")</f>
        <v>Không</v>
      </c>
      <c r="S716" s="247" t="str">
        <f>IF(ISNA(VLOOKUP($A716,DSSV!$A$7:$R$65536,IN_DTK!S$5,0))=FALSE,VLOOKUP($A716,DSSV!$A$7:$R$65536,IN_DTK!S$5,0),"")</f>
        <v/>
      </c>
    </row>
    <row r="717" spans="1:19" s="213" customFormat="1" ht="20.25" customHeight="1">
      <c r="A717" s="211">
        <v>709</v>
      </c>
      <c r="B717" s="240">
        <f>--SUBTOTAL(2,C$6:C717)</f>
        <v>709</v>
      </c>
      <c r="C717" s="214">
        <f>IF(ISNA(VLOOKUP($A717,DSSV!$A$7:$R$65536,IN_DTK!C$5,0))=FALSE,VLOOKUP($A717,DSSV!$A$7:$R$65536,IN_DTK!C$5,0),"")</f>
        <v>0</v>
      </c>
      <c r="D717" s="243" t="str">
        <f>IF(ISNA(VLOOKUP($A717,DSSV!$A$7:$R$65536,IN_DTK!D$5,0))=FALSE,VLOOKUP($A717,DSSV!$A$7:$R$65536,IN_DTK!D$5,0),"")</f>
        <v/>
      </c>
      <c r="E717" s="244" t="str">
        <f>IF(ISNA(VLOOKUP($A717,DSSV!$A$7:$R$65536,IN_DTK!E$5,0))=FALSE,VLOOKUP($A717,DSSV!$A$7:$R$65536,IN_DTK!E$5,0),"")</f>
        <v/>
      </c>
      <c r="F717" s="249" t="str">
        <f>IF(ISNA(VLOOKUP($A717,DSSV!$A$7:$R$65536,IN_DTK!F$5,0))=FALSE,VLOOKUP($A717,DSSV!$A$7:$R$65536,IN_DTK!F$5,0),"")</f>
        <v/>
      </c>
      <c r="G717" s="249" t="str">
        <f>IF(ISNA(VLOOKUP($A717,DSSV!$A$7:$R$65536,IN_DTK!G$5,0))=FALSE,VLOOKUP($A717,DSSV!$A$7:$R$65536,IN_DTK!G$5,0),"")</f>
        <v/>
      </c>
      <c r="H717" s="245">
        <f>IF(ISNA(VLOOKUP($A717,DSSV!$A$7:$R$65536,IN_DTK!H$5,0))=FALSE,IF(H$8&lt;&gt;0,VLOOKUP($A717,DSSV!$A$7:$R$65536,IN_DTK!H$5,0),""),"")</f>
        <v>0</v>
      </c>
      <c r="I717" s="245">
        <f>IF(ISNA(VLOOKUP($A717,DSSV!$A$7:$R$65536,IN_DTK!I$5,0))=FALSE,IF(I$8&lt;&gt;0,VLOOKUP($A717,DSSV!$A$7:$R$65536,IN_DTK!I$5,0),""),"")</f>
        <v>0</v>
      </c>
      <c r="J717" s="245">
        <f>IF(ISNA(VLOOKUP($A717,DSSV!$A$7:$R$65536,IN_DTK!J$5,0))=FALSE,IF(J$8&lt;&gt;0,VLOOKUP($A717,DSSV!$A$7:$R$65536,IN_DTK!J$5,0),""),"")</f>
        <v>0</v>
      </c>
      <c r="K717" s="245">
        <f>IF(ISNA(VLOOKUP($A717,DSSV!$A$7:$R$65536,IN_DTK!K$5,0))=FALSE,IF(K$8&lt;&gt;0,VLOOKUP($A717,DSSV!$A$7:$R$65536,IN_DTK!K$5,0),""),"")</f>
        <v>0</v>
      </c>
      <c r="L717" s="245">
        <f>IF(ISNA(VLOOKUP($A717,DSSV!$A$7:$R$65536,IN_DTK!L$5,0))=FALSE,IF(L$8&lt;&gt;0,VLOOKUP($A717,DSSV!$A$7:$R$65536,IN_DTK!L$5,0),""),"")</f>
        <v>0</v>
      </c>
      <c r="M717" s="245">
        <f>IF(ISNA(VLOOKUP($A717,DSSV!$A$7:$R$65536,IN_DTK!M$5,0))=FALSE,IF(M$8&lt;&gt;0,VLOOKUP($A717,DSSV!$A$7:$R$65536,IN_DTK!M$5,0),""),"")</f>
        <v>0</v>
      </c>
      <c r="N717" s="245">
        <f>IF(ISNA(VLOOKUP($A717,DSSV!$A$7:$R$65536,IN_DTK!N$5,0))=FALSE,IF(N$8&lt;&gt;0,VLOOKUP($A717,DSSV!$A$7:$R$65536,IN_DTK!N$5,0),""),"")</f>
        <v>0</v>
      </c>
      <c r="O717" s="245">
        <f>IF(ISNA(VLOOKUP($A717,DSSV!$A$7:$R$65536,IN_DTK!O$5,0))=FALSE,IF(O$8&lt;&gt;0,VLOOKUP($A717,DSSV!$A$7:$R$65536,IN_DTK!O$5,0),""),"")</f>
        <v>0</v>
      </c>
      <c r="P717" s="245">
        <f>IF(ISNA(VLOOKUP($A717,DSSV!$A$7:$R$65536,IN_DTK!P$5,0))=FALSE,IF(P$8&lt;&gt;0,VLOOKUP($A717,DSSV!$A$7:$R$65536,IN_DTK!P$5,0),""),"")</f>
        <v>0</v>
      </c>
      <c r="Q717" s="246">
        <f>IF(ISNA(VLOOKUP($A717,DSSV!$A$7:$R$65536,IN_DTK!Q$5,0))=FALSE,VLOOKUP($A717,DSSV!$A$7:$R$65536,IN_DTK!Q$5,0),"")</f>
        <v>0</v>
      </c>
      <c r="R717" s="237" t="str">
        <f>IF(ISNA(VLOOKUP($A717,DSSV!$A$7:$R$65536,IN_DTK!R$5,0))=FALSE,VLOOKUP($A717,DSSV!$A$7:$R$65536,IN_DTK!R$5,0),"")</f>
        <v>Không</v>
      </c>
      <c r="S717" s="247" t="str">
        <f>IF(ISNA(VLOOKUP($A717,DSSV!$A$7:$R$65536,IN_DTK!S$5,0))=FALSE,VLOOKUP($A717,DSSV!$A$7:$R$65536,IN_DTK!S$5,0),"")</f>
        <v/>
      </c>
    </row>
    <row r="718" spans="1:19" s="213" customFormat="1" ht="20.25" customHeight="1">
      <c r="A718" s="211">
        <v>710</v>
      </c>
      <c r="B718" s="240">
        <f>--SUBTOTAL(2,C$6:C718)</f>
        <v>710</v>
      </c>
      <c r="C718" s="214">
        <f>IF(ISNA(VLOOKUP($A718,DSSV!$A$7:$R$65536,IN_DTK!C$5,0))=FALSE,VLOOKUP($A718,DSSV!$A$7:$R$65536,IN_DTK!C$5,0),"")</f>
        <v>0</v>
      </c>
      <c r="D718" s="243" t="str">
        <f>IF(ISNA(VLOOKUP($A718,DSSV!$A$7:$R$65536,IN_DTK!D$5,0))=FALSE,VLOOKUP($A718,DSSV!$A$7:$R$65536,IN_DTK!D$5,0),"")</f>
        <v/>
      </c>
      <c r="E718" s="244" t="str">
        <f>IF(ISNA(VLOOKUP($A718,DSSV!$A$7:$R$65536,IN_DTK!E$5,0))=FALSE,VLOOKUP($A718,DSSV!$A$7:$R$65536,IN_DTK!E$5,0),"")</f>
        <v/>
      </c>
      <c r="F718" s="249" t="str">
        <f>IF(ISNA(VLOOKUP($A718,DSSV!$A$7:$R$65536,IN_DTK!F$5,0))=FALSE,VLOOKUP($A718,DSSV!$A$7:$R$65536,IN_DTK!F$5,0),"")</f>
        <v/>
      </c>
      <c r="G718" s="249" t="str">
        <f>IF(ISNA(VLOOKUP($A718,DSSV!$A$7:$R$65536,IN_DTK!G$5,0))=FALSE,VLOOKUP($A718,DSSV!$A$7:$R$65536,IN_DTK!G$5,0),"")</f>
        <v/>
      </c>
      <c r="H718" s="245">
        <f>IF(ISNA(VLOOKUP($A718,DSSV!$A$7:$R$65536,IN_DTK!H$5,0))=FALSE,IF(H$8&lt;&gt;0,VLOOKUP($A718,DSSV!$A$7:$R$65536,IN_DTK!H$5,0),""),"")</f>
        <v>0</v>
      </c>
      <c r="I718" s="245">
        <f>IF(ISNA(VLOOKUP($A718,DSSV!$A$7:$R$65536,IN_DTK!I$5,0))=FALSE,IF(I$8&lt;&gt;0,VLOOKUP($A718,DSSV!$A$7:$R$65536,IN_DTK!I$5,0),""),"")</f>
        <v>0</v>
      </c>
      <c r="J718" s="245">
        <f>IF(ISNA(VLOOKUP($A718,DSSV!$A$7:$R$65536,IN_DTK!J$5,0))=FALSE,IF(J$8&lt;&gt;0,VLOOKUP($A718,DSSV!$A$7:$R$65536,IN_DTK!J$5,0),""),"")</f>
        <v>0</v>
      </c>
      <c r="K718" s="245">
        <f>IF(ISNA(VLOOKUP($A718,DSSV!$A$7:$R$65536,IN_DTK!K$5,0))=FALSE,IF(K$8&lt;&gt;0,VLOOKUP($A718,DSSV!$A$7:$R$65536,IN_DTK!K$5,0),""),"")</f>
        <v>0</v>
      </c>
      <c r="L718" s="245">
        <f>IF(ISNA(VLOOKUP($A718,DSSV!$A$7:$R$65536,IN_DTK!L$5,0))=FALSE,IF(L$8&lt;&gt;0,VLOOKUP($A718,DSSV!$A$7:$R$65536,IN_DTK!L$5,0),""),"")</f>
        <v>0</v>
      </c>
      <c r="M718" s="245">
        <f>IF(ISNA(VLOOKUP($A718,DSSV!$A$7:$R$65536,IN_DTK!M$5,0))=FALSE,IF(M$8&lt;&gt;0,VLOOKUP($A718,DSSV!$A$7:$R$65536,IN_DTK!M$5,0),""),"")</f>
        <v>0</v>
      </c>
      <c r="N718" s="245">
        <f>IF(ISNA(VLOOKUP($A718,DSSV!$A$7:$R$65536,IN_DTK!N$5,0))=FALSE,IF(N$8&lt;&gt;0,VLOOKUP($A718,DSSV!$A$7:$R$65536,IN_DTK!N$5,0),""),"")</f>
        <v>0</v>
      </c>
      <c r="O718" s="245">
        <f>IF(ISNA(VLOOKUP($A718,DSSV!$A$7:$R$65536,IN_DTK!O$5,0))=FALSE,IF(O$8&lt;&gt;0,VLOOKUP($A718,DSSV!$A$7:$R$65536,IN_DTK!O$5,0),""),"")</f>
        <v>0</v>
      </c>
      <c r="P718" s="245">
        <f>IF(ISNA(VLOOKUP($A718,DSSV!$A$7:$R$65536,IN_DTK!P$5,0))=FALSE,IF(P$8&lt;&gt;0,VLOOKUP($A718,DSSV!$A$7:$R$65536,IN_DTK!P$5,0),""),"")</f>
        <v>0</v>
      </c>
      <c r="Q718" s="246">
        <f>IF(ISNA(VLOOKUP($A718,DSSV!$A$7:$R$65536,IN_DTK!Q$5,0))=FALSE,VLOOKUP($A718,DSSV!$A$7:$R$65536,IN_DTK!Q$5,0),"")</f>
        <v>0</v>
      </c>
      <c r="R718" s="237" t="str">
        <f>IF(ISNA(VLOOKUP($A718,DSSV!$A$7:$R$65536,IN_DTK!R$5,0))=FALSE,VLOOKUP($A718,DSSV!$A$7:$R$65536,IN_DTK!R$5,0),"")</f>
        <v>Không</v>
      </c>
      <c r="S718" s="247" t="str">
        <f>IF(ISNA(VLOOKUP($A718,DSSV!$A$7:$R$65536,IN_DTK!S$5,0))=FALSE,VLOOKUP($A718,DSSV!$A$7:$R$65536,IN_DTK!S$5,0),"")</f>
        <v/>
      </c>
    </row>
    <row r="719" spans="1:19" s="213" customFormat="1" ht="20.25" customHeight="1">
      <c r="A719" s="211">
        <v>711</v>
      </c>
      <c r="B719" s="240">
        <f>--SUBTOTAL(2,C$6:C719)</f>
        <v>711</v>
      </c>
      <c r="C719" s="214">
        <f>IF(ISNA(VLOOKUP($A719,DSSV!$A$7:$R$65536,IN_DTK!C$5,0))=FALSE,VLOOKUP($A719,DSSV!$A$7:$R$65536,IN_DTK!C$5,0),"")</f>
        <v>0</v>
      </c>
      <c r="D719" s="243" t="str">
        <f>IF(ISNA(VLOOKUP($A719,DSSV!$A$7:$R$65536,IN_DTK!D$5,0))=FALSE,VLOOKUP($A719,DSSV!$A$7:$R$65536,IN_DTK!D$5,0),"")</f>
        <v/>
      </c>
      <c r="E719" s="244" t="str">
        <f>IF(ISNA(VLOOKUP($A719,DSSV!$A$7:$R$65536,IN_DTK!E$5,0))=FALSE,VLOOKUP($A719,DSSV!$A$7:$R$65536,IN_DTK!E$5,0),"")</f>
        <v/>
      </c>
      <c r="F719" s="249" t="str">
        <f>IF(ISNA(VLOOKUP($A719,DSSV!$A$7:$R$65536,IN_DTK!F$5,0))=FALSE,VLOOKUP($A719,DSSV!$A$7:$R$65536,IN_DTK!F$5,0),"")</f>
        <v/>
      </c>
      <c r="G719" s="249" t="str">
        <f>IF(ISNA(VLOOKUP($A719,DSSV!$A$7:$R$65536,IN_DTK!G$5,0))=FALSE,VLOOKUP($A719,DSSV!$A$7:$R$65536,IN_DTK!G$5,0),"")</f>
        <v/>
      </c>
      <c r="H719" s="245">
        <f>IF(ISNA(VLOOKUP($A719,DSSV!$A$7:$R$65536,IN_DTK!H$5,0))=FALSE,IF(H$8&lt;&gt;0,VLOOKUP($A719,DSSV!$A$7:$R$65536,IN_DTK!H$5,0),""),"")</f>
        <v>0</v>
      </c>
      <c r="I719" s="245">
        <f>IF(ISNA(VLOOKUP($A719,DSSV!$A$7:$R$65536,IN_DTK!I$5,0))=FALSE,IF(I$8&lt;&gt;0,VLOOKUP($A719,DSSV!$A$7:$R$65536,IN_DTK!I$5,0),""),"")</f>
        <v>0</v>
      </c>
      <c r="J719" s="245">
        <f>IF(ISNA(VLOOKUP($A719,DSSV!$A$7:$R$65536,IN_DTK!J$5,0))=FALSE,IF(J$8&lt;&gt;0,VLOOKUP($A719,DSSV!$A$7:$R$65536,IN_DTK!J$5,0),""),"")</f>
        <v>0</v>
      </c>
      <c r="K719" s="245">
        <f>IF(ISNA(VLOOKUP($A719,DSSV!$A$7:$R$65536,IN_DTK!K$5,0))=FALSE,IF(K$8&lt;&gt;0,VLOOKUP($A719,DSSV!$A$7:$R$65536,IN_DTK!K$5,0),""),"")</f>
        <v>0</v>
      </c>
      <c r="L719" s="245">
        <f>IF(ISNA(VLOOKUP($A719,DSSV!$A$7:$R$65536,IN_DTK!L$5,0))=FALSE,IF(L$8&lt;&gt;0,VLOOKUP($A719,DSSV!$A$7:$R$65536,IN_DTK!L$5,0),""),"")</f>
        <v>0</v>
      </c>
      <c r="M719" s="245">
        <f>IF(ISNA(VLOOKUP($A719,DSSV!$A$7:$R$65536,IN_DTK!M$5,0))=FALSE,IF(M$8&lt;&gt;0,VLOOKUP($A719,DSSV!$A$7:$R$65536,IN_DTK!M$5,0),""),"")</f>
        <v>0</v>
      </c>
      <c r="N719" s="245">
        <f>IF(ISNA(VLOOKUP($A719,DSSV!$A$7:$R$65536,IN_DTK!N$5,0))=FALSE,IF(N$8&lt;&gt;0,VLOOKUP($A719,DSSV!$A$7:$R$65536,IN_DTK!N$5,0),""),"")</f>
        <v>0</v>
      </c>
      <c r="O719" s="245">
        <f>IF(ISNA(VLOOKUP($A719,DSSV!$A$7:$R$65536,IN_DTK!O$5,0))=FALSE,IF(O$8&lt;&gt;0,VLOOKUP($A719,DSSV!$A$7:$R$65536,IN_DTK!O$5,0),""),"")</f>
        <v>0</v>
      </c>
      <c r="P719" s="245">
        <f>IF(ISNA(VLOOKUP($A719,DSSV!$A$7:$R$65536,IN_DTK!P$5,0))=FALSE,IF(P$8&lt;&gt;0,VLOOKUP($A719,DSSV!$A$7:$R$65536,IN_DTK!P$5,0),""),"")</f>
        <v>0</v>
      </c>
      <c r="Q719" s="246">
        <f>IF(ISNA(VLOOKUP($A719,DSSV!$A$7:$R$65536,IN_DTK!Q$5,0))=FALSE,VLOOKUP($A719,DSSV!$A$7:$R$65536,IN_DTK!Q$5,0),"")</f>
        <v>0</v>
      </c>
      <c r="R719" s="237" t="str">
        <f>IF(ISNA(VLOOKUP($A719,DSSV!$A$7:$R$65536,IN_DTK!R$5,0))=FALSE,VLOOKUP($A719,DSSV!$A$7:$R$65536,IN_DTK!R$5,0),"")</f>
        <v>Không</v>
      </c>
      <c r="S719" s="247" t="str">
        <f>IF(ISNA(VLOOKUP($A719,DSSV!$A$7:$R$65536,IN_DTK!S$5,0))=FALSE,VLOOKUP($A719,DSSV!$A$7:$R$65536,IN_DTK!S$5,0),"")</f>
        <v/>
      </c>
    </row>
    <row r="720" spans="1:19" s="213" customFormat="1" ht="20.25" customHeight="1">
      <c r="A720" s="211">
        <v>712</v>
      </c>
      <c r="B720" s="240">
        <f>--SUBTOTAL(2,C$6:C720)</f>
        <v>712</v>
      </c>
      <c r="C720" s="214">
        <f>IF(ISNA(VLOOKUP($A720,DSSV!$A$7:$R$65536,IN_DTK!C$5,0))=FALSE,VLOOKUP($A720,DSSV!$A$7:$R$65536,IN_DTK!C$5,0),"")</f>
        <v>0</v>
      </c>
      <c r="D720" s="243" t="str">
        <f>IF(ISNA(VLOOKUP($A720,DSSV!$A$7:$R$65536,IN_DTK!D$5,0))=FALSE,VLOOKUP($A720,DSSV!$A$7:$R$65536,IN_DTK!D$5,0),"")</f>
        <v/>
      </c>
      <c r="E720" s="244" t="str">
        <f>IF(ISNA(VLOOKUP($A720,DSSV!$A$7:$R$65536,IN_DTK!E$5,0))=FALSE,VLOOKUP($A720,DSSV!$A$7:$R$65536,IN_DTK!E$5,0),"")</f>
        <v/>
      </c>
      <c r="F720" s="249" t="str">
        <f>IF(ISNA(VLOOKUP($A720,DSSV!$A$7:$R$65536,IN_DTK!F$5,0))=FALSE,VLOOKUP($A720,DSSV!$A$7:$R$65536,IN_DTK!F$5,0),"")</f>
        <v/>
      </c>
      <c r="G720" s="249" t="str">
        <f>IF(ISNA(VLOOKUP($A720,DSSV!$A$7:$R$65536,IN_DTK!G$5,0))=FALSE,VLOOKUP($A720,DSSV!$A$7:$R$65536,IN_DTK!G$5,0),"")</f>
        <v/>
      </c>
      <c r="H720" s="245">
        <f>IF(ISNA(VLOOKUP($A720,DSSV!$A$7:$R$65536,IN_DTK!H$5,0))=FALSE,IF(H$8&lt;&gt;0,VLOOKUP($A720,DSSV!$A$7:$R$65536,IN_DTK!H$5,0),""),"")</f>
        <v>0</v>
      </c>
      <c r="I720" s="245">
        <f>IF(ISNA(VLOOKUP($A720,DSSV!$A$7:$R$65536,IN_DTK!I$5,0))=FALSE,IF(I$8&lt;&gt;0,VLOOKUP($A720,DSSV!$A$7:$R$65536,IN_DTK!I$5,0),""),"")</f>
        <v>0</v>
      </c>
      <c r="J720" s="245">
        <f>IF(ISNA(VLOOKUP($A720,DSSV!$A$7:$R$65536,IN_DTK!J$5,0))=FALSE,IF(J$8&lt;&gt;0,VLOOKUP($A720,DSSV!$A$7:$R$65536,IN_DTK!J$5,0),""),"")</f>
        <v>0</v>
      </c>
      <c r="K720" s="245">
        <f>IF(ISNA(VLOOKUP($A720,DSSV!$A$7:$R$65536,IN_DTK!K$5,0))=FALSE,IF(K$8&lt;&gt;0,VLOOKUP($A720,DSSV!$A$7:$R$65536,IN_DTK!K$5,0),""),"")</f>
        <v>0</v>
      </c>
      <c r="L720" s="245">
        <f>IF(ISNA(VLOOKUP($A720,DSSV!$A$7:$R$65536,IN_DTK!L$5,0))=FALSE,IF(L$8&lt;&gt;0,VLOOKUP($A720,DSSV!$A$7:$R$65536,IN_DTK!L$5,0),""),"")</f>
        <v>0</v>
      </c>
      <c r="M720" s="245">
        <f>IF(ISNA(VLOOKUP($A720,DSSV!$A$7:$R$65536,IN_DTK!M$5,0))=FALSE,IF(M$8&lt;&gt;0,VLOOKUP($A720,DSSV!$A$7:$R$65536,IN_DTK!M$5,0),""),"")</f>
        <v>0</v>
      </c>
      <c r="N720" s="245">
        <f>IF(ISNA(VLOOKUP($A720,DSSV!$A$7:$R$65536,IN_DTK!N$5,0))=FALSE,IF(N$8&lt;&gt;0,VLOOKUP($A720,DSSV!$A$7:$R$65536,IN_DTK!N$5,0),""),"")</f>
        <v>0</v>
      </c>
      <c r="O720" s="245">
        <f>IF(ISNA(VLOOKUP($A720,DSSV!$A$7:$R$65536,IN_DTK!O$5,0))=FALSE,IF(O$8&lt;&gt;0,VLOOKUP($A720,DSSV!$A$7:$R$65536,IN_DTK!O$5,0),""),"")</f>
        <v>0</v>
      </c>
      <c r="P720" s="245">
        <f>IF(ISNA(VLOOKUP($A720,DSSV!$A$7:$R$65536,IN_DTK!P$5,0))=FALSE,IF(P$8&lt;&gt;0,VLOOKUP($A720,DSSV!$A$7:$R$65536,IN_DTK!P$5,0),""),"")</f>
        <v>0</v>
      </c>
      <c r="Q720" s="246">
        <f>IF(ISNA(VLOOKUP($A720,DSSV!$A$7:$R$65536,IN_DTK!Q$5,0))=FALSE,VLOOKUP($A720,DSSV!$A$7:$R$65536,IN_DTK!Q$5,0),"")</f>
        <v>0</v>
      </c>
      <c r="R720" s="237" t="str">
        <f>IF(ISNA(VLOOKUP($A720,DSSV!$A$7:$R$65536,IN_DTK!R$5,0))=FALSE,VLOOKUP($A720,DSSV!$A$7:$R$65536,IN_DTK!R$5,0),"")</f>
        <v>Không</v>
      </c>
      <c r="S720" s="247" t="str">
        <f>IF(ISNA(VLOOKUP($A720,DSSV!$A$7:$R$65536,IN_DTK!S$5,0))=FALSE,VLOOKUP($A720,DSSV!$A$7:$R$65536,IN_DTK!S$5,0),"")</f>
        <v/>
      </c>
    </row>
    <row r="721" spans="1:19" s="213" customFormat="1" ht="20.25" customHeight="1">
      <c r="A721" s="211">
        <v>713</v>
      </c>
      <c r="B721" s="240">
        <f>--SUBTOTAL(2,C$6:C721)</f>
        <v>713</v>
      </c>
      <c r="C721" s="214">
        <f>IF(ISNA(VLOOKUP($A721,DSSV!$A$7:$R$65536,IN_DTK!C$5,0))=FALSE,VLOOKUP($A721,DSSV!$A$7:$R$65536,IN_DTK!C$5,0),"")</f>
        <v>0</v>
      </c>
      <c r="D721" s="243" t="str">
        <f>IF(ISNA(VLOOKUP($A721,DSSV!$A$7:$R$65536,IN_DTK!D$5,0))=FALSE,VLOOKUP($A721,DSSV!$A$7:$R$65536,IN_DTK!D$5,0),"")</f>
        <v/>
      </c>
      <c r="E721" s="244" t="str">
        <f>IF(ISNA(VLOOKUP($A721,DSSV!$A$7:$R$65536,IN_DTK!E$5,0))=FALSE,VLOOKUP($A721,DSSV!$A$7:$R$65536,IN_DTK!E$5,0),"")</f>
        <v/>
      </c>
      <c r="F721" s="249" t="str">
        <f>IF(ISNA(VLOOKUP($A721,DSSV!$A$7:$R$65536,IN_DTK!F$5,0))=FALSE,VLOOKUP($A721,DSSV!$A$7:$R$65536,IN_DTK!F$5,0),"")</f>
        <v/>
      </c>
      <c r="G721" s="249" t="str">
        <f>IF(ISNA(VLOOKUP($A721,DSSV!$A$7:$R$65536,IN_DTK!G$5,0))=FALSE,VLOOKUP($A721,DSSV!$A$7:$R$65536,IN_DTK!G$5,0),"")</f>
        <v/>
      </c>
      <c r="H721" s="245">
        <f>IF(ISNA(VLOOKUP($A721,DSSV!$A$7:$R$65536,IN_DTK!H$5,0))=FALSE,IF(H$8&lt;&gt;0,VLOOKUP($A721,DSSV!$A$7:$R$65536,IN_DTK!H$5,0),""),"")</f>
        <v>0</v>
      </c>
      <c r="I721" s="245">
        <f>IF(ISNA(VLOOKUP($A721,DSSV!$A$7:$R$65536,IN_DTK!I$5,0))=FALSE,IF(I$8&lt;&gt;0,VLOOKUP($A721,DSSV!$A$7:$R$65536,IN_DTK!I$5,0),""),"")</f>
        <v>0</v>
      </c>
      <c r="J721" s="245">
        <f>IF(ISNA(VLOOKUP($A721,DSSV!$A$7:$R$65536,IN_DTK!J$5,0))=FALSE,IF(J$8&lt;&gt;0,VLOOKUP($A721,DSSV!$A$7:$R$65536,IN_DTK!J$5,0),""),"")</f>
        <v>0</v>
      </c>
      <c r="K721" s="245">
        <f>IF(ISNA(VLOOKUP($A721,DSSV!$A$7:$R$65536,IN_DTK!K$5,0))=FALSE,IF(K$8&lt;&gt;0,VLOOKUP($A721,DSSV!$A$7:$R$65536,IN_DTK!K$5,0),""),"")</f>
        <v>0</v>
      </c>
      <c r="L721" s="245">
        <f>IF(ISNA(VLOOKUP($A721,DSSV!$A$7:$R$65536,IN_DTK!L$5,0))=FALSE,IF(L$8&lt;&gt;0,VLOOKUP($A721,DSSV!$A$7:$R$65536,IN_DTK!L$5,0),""),"")</f>
        <v>0</v>
      </c>
      <c r="M721" s="245">
        <f>IF(ISNA(VLOOKUP($A721,DSSV!$A$7:$R$65536,IN_DTK!M$5,0))=FALSE,IF(M$8&lt;&gt;0,VLOOKUP($A721,DSSV!$A$7:$R$65536,IN_DTK!M$5,0),""),"")</f>
        <v>0</v>
      </c>
      <c r="N721" s="245">
        <f>IF(ISNA(VLOOKUP($A721,DSSV!$A$7:$R$65536,IN_DTK!N$5,0))=FALSE,IF(N$8&lt;&gt;0,VLOOKUP($A721,DSSV!$A$7:$R$65536,IN_DTK!N$5,0),""),"")</f>
        <v>0</v>
      </c>
      <c r="O721" s="245">
        <f>IF(ISNA(VLOOKUP($A721,DSSV!$A$7:$R$65536,IN_DTK!O$5,0))=FALSE,IF(O$8&lt;&gt;0,VLOOKUP($A721,DSSV!$A$7:$R$65536,IN_DTK!O$5,0),""),"")</f>
        <v>0</v>
      </c>
      <c r="P721" s="245">
        <f>IF(ISNA(VLOOKUP($A721,DSSV!$A$7:$R$65536,IN_DTK!P$5,0))=FALSE,IF(P$8&lt;&gt;0,VLOOKUP($A721,DSSV!$A$7:$R$65536,IN_DTK!P$5,0),""),"")</f>
        <v>0</v>
      </c>
      <c r="Q721" s="246">
        <f>IF(ISNA(VLOOKUP($A721,DSSV!$A$7:$R$65536,IN_DTK!Q$5,0))=FALSE,VLOOKUP($A721,DSSV!$A$7:$R$65536,IN_DTK!Q$5,0),"")</f>
        <v>0</v>
      </c>
      <c r="R721" s="237" t="str">
        <f>IF(ISNA(VLOOKUP($A721,DSSV!$A$7:$R$65536,IN_DTK!R$5,0))=FALSE,VLOOKUP($A721,DSSV!$A$7:$R$65536,IN_DTK!R$5,0),"")</f>
        <v>Không</v>
      </c>
      <c r="S721" s="247" t="str">
        <f>IF(ISNA(VLOOKUP($A721,DSSV!$A$7:$R$65536,IN_DTK!S$5,0))=FALSE,VLOOKUP($A721,DSSV!$A$7:$R$65536,IN_DTK!S$5,0),"")</f>
        <v/>
      </c>
    </row>
    <row r="722" spans="1:19" s="213" customFormat="1" ht="20.25" customHeight="1">
      <c r="A722" s="211">
        <v>714</v>
      </c>
      <c r="B722" s="240">
        <f>--SUBTOTAL(2,C$6:C722)</f>
        <v>714</v>
      </c>
      <c r="C722" s="214">
        <f>IF(ISNA(VLOOKUP($A722,DSSV!$A$7:$R$65536,IN_DTK!C$5,0))=FALSE,VLOOKUP($A722,DSSV!$A$7:$R$65536,IN_DTK!C$5,0),"")</f>
        <v>0</v>
      </c>
      <c r="D722" s="243" t="str">
        <f>IF(ISNA(VLOOKUP($A722,DSSV!$A$7:$R$65536,IN_DTK!D$5,0))=FALSE,VLOOKUP($A722,DSSV!$A$7:$R$65536,IN_DTK!D$5,0),"")</f>
        <v/>
      </c>
      <c r="E722" s="244" t="str">
        <f>IF(ISNA(VLOOKUP($A722,DSSV!$A$7:$R$65536,IN_DTK!E$5,0))=FALSE,VLOOKUP($A722,DSSV!$A$7:$R$65536,IN_DTK!E$5,0),"")</f>
        <v/>
      </c>
      <c r="F722" s="249" t="str">
        <f>IF(ISNA(VLOOKUP($A722,DSSV!$A$7:$R$65536,IN_DTK!F$5,0))=FALSE,VLOOKUP($A722,DSSV!$A$7:$R$65536,IN_DTK!F$5,0),"")</f>
        <v/>
      </c>
      <c r="G722" s="249" t="str">
        <f>IF(ISNA(VLOOKUP($A722,DSSV!$A$7:$R$65536,IN_DTK!G$5,0))=FALSE,VLOOKUP($A722,DSSV!$A$7:$R$65536,IN_DTK!G$5,0),"")</f>
        <v/>
      </c>
      <c r="H722" s="245">
        <f>IF(ISNA(VLOOKUP($A722,DSSV!$A$7:$R$65536,IN_DTK!H$5,0))=FALSE,IF(H$8&lt;&gt;0,VLOOKUP($A722,DSSV!$A$7:$R$65536,IN_DTK!H$5,0),""),"")</f>
        <v>0</v>
      </c>
      <c r="I722" s="245">
        <f>IF(ISNA(VLOOKUP($A722,DSSV!$A$7:$R$65536,IN_DTK!I$5,0))=FALSE,IF(I$8&lt;&gt;0,VLOOKUP($A722,DSSV!$A$7:$R$65536,IN_DTK!I$5,0),""),"")</f>
        <v>0</v>
      </c>
      <c r="J722" s="245">
        <f>IF(ISNA(VLOOKUP($A722,DSSV!$A$7:$R$65536,IN_DTK!J$5,0))=FALSE,IF(J$8&lt;&gt;0,VLOOKUP($A722,DSSV!$A$7:$R$65536,IN_DTK!J$5,0),""),"")</f>
        <v>0</v>
      </c>
      <c r="K722" s="245">
        <f>IF(ISNA(VLOOKUP($A722,DSSV!$A$7:$R$65536,IN_DTK!K$5,0))=FALSE,IF(K$8&lt;&gt;0,VLOOKUP($A722,DSSV!$A$7:$R$65536,IN_DTK!K$5,0),""),"")</f>
        <v>0</v>
      </c>
      <c r="L722" s="245">
        <f>IF(ISNA(VLOOKUP($A722,DSSV!$A$7:$R$65536,IN_DTK!L$5,0))=FALSE,IF(L$8&lt;&gt;0,VLOOKUP($A722,DSSV!$A$7:$R$65536,IN_DTK!L$5,0),""),"")</f>
        <v>0</v>
      </c>
      <c r="M722" s="245">
        <f>IF(ISNA(VLOOKUP($A722,DSSV!$A$7:$R$65536,IN_DTK!M$5,0))=FALSE,IF(M$8&lt;&gt;0,VLOOKUP($A722,DSSV!$A$7:$R$65536,IN_DTK!M$5,0),""),"")</f>
        <v>0</v>
      </c>
      <c r="N722" s="245">
        <f>IF(ISNA(VLOOKUP($A722,DSSV!$A$7:$R$65536,IN_DTK!N$5,0))=FALSE,IF(N$8&lt;&gt;0,VLOOKUP($A722,DSSV!$A$7:$R$65536,IN_DTK!N$5,0),""),"")</f>
        <v>0</v>
      </c>
      <c r="O722" s="245">
        <f>IF(ISNA(VLOOKUP($A722,DSSV!$A$7:$R$65536,IN_DTK!O$5,0))=FALSE,IF(O$8&lt;&gt;0,VLOOKUP($A722,DSSV!$A$7:$R$65536,IN_DTK!O$5,0),""),"")</f>
        <v>0</v>
      </c>
      <c r="P722" s="245">
        <f>IF(ISNA(VLOOKUP($A722,DSSV!$A$7:$R$65536,IN_DTK!P$5,0))=FALSE,IF(P$8&lt;&gt;0,VLOOKUP($A722,DSSV!$A$7:$R$65536,IN_DTK!P$5,0),""),"")</f>
        <v>0</v>
      </c>
      <c r="Q722" s="246">
        <f>IF(ISNA(VLOOKUP($A722,DSSV!$A$7:$R$65536,IN_DTK!Q$5,0))=FALSE,VLOOKUP($A722,DSSV!$A$7:$R$65536,IN_DTK!Q$5,0),"")</f>
        <v>0</v>
      </c>
      <c r="R722" s="237" t="str">
        <f>IF(ISNA(VLOOKUP($A722,DSSV!$A$7:$R$65536,IN_DTK!R$5,0))=FALSE,VLOOKUP($A722,DSSV!$A$7:$R$65536,IN_DTK!R$5,0),"")</f>
        <v>Không</v>
      </c>
      <c r="S722" s="247" t="str">
        <f>IF(ISNA(VLOOKUP($A722,DSSV!$A$7:$R$65536,IN_DTK!S$5,0))=FALSE,VLOOKUP($A722,DSSV!$A$7:$R$65536,IN_DTK!S$5,0),"")</f>
        <v/>
      </c>
    </row>
    <row r="723" spans="1:19" s="213" customFormat="1" ht="20.25" customHeight="1">
      <c r="A723" s="211">
        <v>715</v>
      </c>
      <c r="B723" s="240">
        <f>--SUBTOTAL(2,C$6:C723)</f>
        <v>715</v>
      </c>
      <c r="C723" s="214">
        <f>IF(ISNA(VLOOKUP($A723,DSSV!$A$7:$R$65536,IN_DTK!C$5,0))=FALSE,VLOOKUP($A723,DSSV!$A$7:$R$65536,IN_DTK!C$5,0),"")</f>
        <v>0</v>
      </c>
      <c r="D723" s="243" t="str">
        <f>IF(ISNA(VLOOKUP($A723,DSSV!$A$7:$R$65536,IN_DTK!D$5,0))=FALSE,VLOOKUP($A723,DSSV!$A$7:$R$65536,IN_DTK!D$5,0),"")</f>
        <v/>
      </c>
      <c r="E723" s="244" t="str">
        <f>IF(ISNA(VLOOKUP($A723,DSSV!$A$7:$R$65536,IN_DTK!E$5,0))=FALSE,VLOOKUP($A723,DSSV!$A$7:$R$65536,IN_DTK!E$5,0),"")</f>
        <v/>
      </c>
      <c r="F723" s="249" t="str">
        <f>IF(ISNA(VLOOKUP($A723,DSSV!$A$7:$R$65536,IN_DTK!F$5,0))=FALSE,VLOOKUP($A723,DSSV!$A$7:$R$65536,IN_DTK!F$5,0),"")</f>
        <v/>
      </c>
      <c r="G723" s="249" t="str">
        <f>IF(ISNA(VLOOKUP($A723,DSSV!$A$7:$R$65536,IN_DTK!G$5,0))=FALSE,VLOOKUP($A723,DSSV!$A$7:$R$65536,IN_DTK!G$5,0),"")</f>
        <v/>
      </c>
      <c r="H723" s="245">
        <f>IF(ISNA(VLOOKUP($A723,DSSV!$A$7:$R$65536,IN_DTK!H$5,0))=FALSE,IF(H$8&lt;&gt;0,VLOOKUP($A723,DSSV!$A$7:$R$65536,IN_DTK!H$5,0),""),"")</f>
        <v>0</v>
      </c>
      <c r="I723" s="245">
        <f>IF(ISNA(VLOOKUP($A723,DSSV!$A$7:$R$65536,IN_DTK!I$5,0))=FALSE,IF(I$8&lt;&gt;0,VLOOKUP($A723,DSSV!$A$7:$R$65536,IN_DTK!I$5,0),""),"")</f>
        <v>0</v>
      </c>
      <c r="J723" s="245">
        <f>IF(ISNA(VLOOKUP($A723,DSSV!$A$7:$R$65536,IN_DTK!J$5,0))=FALSE,IF(J$8&lt;&gt;0,VLOOKUP($A723,DSSV!$A$7:$R$65536,IN_DTK!J$5,0),""),"")</f>
        <v>0</v>
      </c>
      <c r="K723" s="245">
        <f>IF(ISNA(VLOOKUP($A723,DSSV!$A$7:$R$65536,IN_DTK!K$5,0))=FALSE,IF(K$8&lt;&gt;0,VLOOKUP($A723,DSSV!$A$7:$R$65536,IN_DTK!K$5,0),""),"")</f>
        <v>0</v>
      </c>
      <c r="L723" s="245">
        <f>IF(ISNA(VLOOKUP($A723,DSSV!$A$7:$R$65536,IN_DTK!L$5,0))=FALSE,IF(L$8&lt;&gt;0,VLOOKUP($A723,DSSV!$A$7:$R$65536,IN_DTK!L$5,0),""),"")</f>
        <v>0</v>
      </c>
      <c r="M723" s="245">
        <f>IF(ISNA(VLOOKUP($A723,DSSV!$A$7:$R$65536,IN_DTK!M$5,0))=FALSE,IF(M$8&lt;&gt;0,VLOOKUP($A723,DSSV!$A$7:$R$65536,IN_DTK!M$5,0),""),"")</f>
        <v>0</v>
      </c>
      <c r="N723" s="245">
        <f>IF(ISNA(VLOOKUP($A723,DSSV!$A$7:$R$65536,IN_DTK!N$5,0))=FALSE,IF(N$8&lt;&gt;0,VLOOKUP($A723,DSSV!$A$7:$R$65536,IN_DTK!N$5,0),""),"")</f>
        <v>0</v>
      </c>
      <c r="O723" s="245">
        <f>IF(ISNA(VLOOKUP($A723,DSSV!$A$7:$R$65536,IN_DTK!O$5,0))=FALSE,IF(O$8&lt;&gt;0,VLOOKUP($A723,DSSV!$A$7:$R$65536,IN_DTK!O$5,0),""),"")</f>
        <v>0</v>
      </c>
      <c r="P723" s="245">
        <f>IF(ISNA(VLOOKUP($A723,DSSV!$A$7:$R$65536,IN_DTK!P$5,0))=FALSE,IF(P$8&lt;&gt;0,VLOOKUP($A723,DSSV!$A$7:$R$65536,IN_DTK!P$5,0),""),"")</f>
        <v>0</v>
      </c>
      <c r="Q723" s="246">
        <f>IF(ISNA(VLOOKUP($A723,DSSV!$A$7:$R$65536,IN_DTK!Q$5,0))=FALSE,VLOOKUP($A723,DSSV!$A$7:$R$65536,IN_DTK!Q$5,0),"")</f>
        <v>0</v>
      </c>
      <c r="R723" s="237" t="str">
        <f>IF(ISNA(VLOOKUP($A723,DSSV!$A$7:$R$65536,IN_DTK!R$5,0))=FALSE,VLOOKUP($A723,DSSV!$A$7:$R$65536,IN_DTK!R$5,0),"")</f>
        <v>Không</v>
      </c>
      <c r="S723" s="247" t="str">
        <f>IF(ISNA(VLOOKUP($A723,DSSV!$A$7:$R$65536,IN_DTK!S$5,0))=FALSE,VLOOKUP($A723,DSSV!$A$7:$R$65536,IN_DTK!S$5,0),"")</f>
        <v/>
      </c>
    </row>
    <row r="724" spans="1:19" s="213" customFormat="1" ht="20.25" customHeight="1">
      <c r="A724" s="211">
        <v>716</v>
      </c>
      <c r="B724" s="240">
        <f>--SUBTOTAL(2,C$6:C724)</f>
        <v>716</v>
      </c>
      <c r="C724" s="214">
        <f>IF(ISNA(VLOOKUP($A724,DSSV!$A$7:$R$65536,IN_DTK!C$5,0))=FALSE,VLOOKUP($A724,DSSV!$A$7:$R$65536,IN_DTK!C$5,0),"")</f>
        <v>0</v>
      </c>
      <c r="D724" s="243" t="str">
        <f>IF(ISNA(VLOOKUP($A724,DSSV!$A$7:$R$65536,IN_DTK!D$5,0))=FALSE,VLOOKUP($A724,DSSV!$A$7:$R$65536,IN_DTK!D$5,0),"")</f>
        <v/>
      </c>
      <c r="E724" s="244" t="str">
        <f>IF(ISNA(VLOOKUP($A724,DSSV!$A$7:$R$65536,IN_DTK!E$5,0))=FALSE,VLOOKUP($A724,DSSV!$A$7:$R$65536,IN_DTK!E$5,0),"")</f>
        <v/>
      </c>
      <c r="F724" s="249" t="str">
        <f>IF(ISNA(VLOOKUP($A724,DSSV!$A$7:$R$65536,IN_DTK!F$5,0))=FALSE,VLOOKUP($A724,DSSV!$A$7:$R$65536,IN_DTK!F$5,0),"")</f>
        <v/>
      </c>
      <c r="G724" s="249" t="str">
        <f>IF(ISNA(VLOOKUP($A724,DSSV!$A$7:$R$65536,IN_DTK!G$5,0))=FALSE,VLOOKUP($A724,DSSV!$A$7:$R$65536,IN_DTK!G$5,0),"")</f>
        <v/>
      </c>
      <c r="H724" s="245">
        <f>IF(ISNA(VLOOKUP($A724,DSSV!$A$7:$R$65536,IN_DTK!H$5,0))=FALSE,IF(H$8&lt;&gt;0,VLOOKUP($A724,DSSV!$A$7:$R$65536,IN_DTK!H$5,0),""),"")</f>
        <v>0</v>
      </c>
      <c r="I724" s="245">
        <f>IF(ISNA(VLOOKUP($A724,DSSV!$A$7:$R$65536,IN_DTK!I$5,0))=FALSE,IF(I$8&lt;&gt;0,VLOOKUP($A724,DSSV!$A$7:$R$65536,IN_DTK!I$5,0),""),"")</f>
        <v>0</v>
      </c>
      <c r="J724" s="245">
        <f>IF(ISNA(VLOOKUP($A724,DSSV!$A$7:$R$65536,IN_DTK!J$5,0))=FALSE,IF(J$8&lt;&gt;0,VLOOKUP($A724,DSSV!$A$7:$R$65536,IN_DTK!J$5,0),""),"")</f>
        <v>0</v>
      </c>
      <c r="K724" s="245">
        <f>IF(ISNA(VLOOKUP($A724,DSSV!$A$7:$R$65536,IN_DTK!K$5,0))=FALSE,IF(K$8&lt;&gt;0,VLOOKUP($A724,DSSV!$A$7:$R$65536,IN_DTK!K$5,0),""),"")</f>
        <v>0</v>
      </c>
      <c r="L724" s="245">
        <f>IF(ISNA(VLOOKUP($A724,DSSV!$A$7:$R$65536,IN_DTK!L$5,0))=FALSE,IF(L$8&lt;&gt;0,VLOOKUP($A724,DSSV!$A$7:$R$65536,IN_DTK!L$5,0),""),"")</f>
        <v>0</v>
      </c>
      <c r="M724" s="245">
        <f>IF(ISNA(VLOOKUP($A724,DSSV!$A$7:$R$65536,IN_DTK!M$5,0))=FALSE,IF(M$8&lt;&gt;0,VLOOKUP($A724,DSSV!$A$7:$R$65536,IN_DTK!M$5,0),""),"")</f>
        <v>0</v>
      </c>
      <c r="N724" s="245">
        <f>IF(ISNA(VLOOKUP($A724,DSSV!$A$7:$R$65536,IN_DTK!N$5,0))=FALSE,IF(N$8&lt;&gt;0,VLOOKUP($A724,DSSV!$A$7:$R$65536,IN_DTK!N$5,0),""),"")</f>
        <v>0</v>
      </c>
      <c r="O724" s="245">
        <f>IF(ISNA(VLOOKUP($A724,DSSV!$A$7:$R$65536,IN_DTK!O$5,0))=FALSE,IF(O$8&lt;&gt;0,VLOOKUP($A724,DSSV!$A$7:$R$65536,IN_DTK!O$5,0),""),"")</f>
        <v>0</v>
      </c>
      <c r="P724" s="245">
        <f>IF(ISNA(VLOOKUP($A724,DSSV!$A$7:$R$65536,IN_DTK!P$5,0))=FALSE,IF(P$8&lt;&gt;0,VLOOKUP($A724,DSSV!$A$7:$R$65536,IN_DTK!P$5,0),""),"")</f>
        <v>0</v>
      </c>
      <c r="Q724" s="246">
        <f>IF(ISNA(VLOOKUP($A724,DSSV!$A$7:$R$65536,IN_DTK!Q$5,0))=FALSE,VLOOKUP($A724,DSSV!$A$7:$R$65536,IN_DTK!Q$5,0),"")</f>
        <v>0</v>
      </c>
      <c r="R724" s="237" t="str">
        <f>IF(ISNA(VLOOKUP($A724,DSSV!$A$7:$R$65536,IN_DTK!R$5,0))=FALSE,VLOOKUP($A724,DSSV!$A$7:$R$65536,IN_DTK!R$5,0),"")</f>
        <v>Không</v>
      </c>
      <c r="S724" s="247" t="str">
        <f>IF(ISNA(VLOOKUP($A724,DSSV!$A$7:$R$65536,IN_DTK!S$5,0))=FALSE,VLOOKUP($A724,DSSV!$A$7:$R$65536,IN_DTK!S$5,0),"")</f>
        <v/>
      </c>
    </row>
    <row r="725" spans="1:19" s="213" customFormat="1" ht="20.25" customHeight="1">
      <c r="A725" s="211">
        <v>717</v>
      </c>
      <c r="B725" s="240">
        <f>--SUBTOTAL(2,C$6:C725)</f>
        <v>717</v>
      </c>
      <c r="C725" s="214">
        <f>IF(ISNA(VLOOKUP($A725,DSSV!$A$7:$R$65536,IN_DTK!C$5,0))=FALSE,VLOOKUP($A725,DSSV!$A$7:$R$65536,IN_DTK!C$5,0),"")</f>
        <v>0</v>
      </c>
      <c r="D725" s="243" t="str">
        <f>IF(ISNA(VLOOKUP($A725,DSSV!$A$7:$R$65536,IN_DTK!D$5,0))=FALSE,VLOOKUP($A725,DSSV!$A$7:$R$65536,IN_DTK!D$5,0),"")</f>
        <v/>
      </c>
      <c r="E725" s="244" t="str">
        <f>IF(ISNA(VLOOKUP($A725,DSSV!$A$7:$R$65536,IN_DTK!E$5,0))=FALSE,VLOOKUP($A725,DSSV!$A$7:$R$65536,IN_DTK!E$5,0),"")</f>
        <v/>
      </c>
      <c r="F725" s="249" t="str">
        <f>IF(ISNA(VLOOKUP($A725,DSSV!$A$7:$R$65536,IN_DTK!F$5,0))=FALSE,VLOOKUP($A725,DSSV!$A$7:$R$65536,IN_DTK!F$5,0),"")</f>
        <v/>
      </c>
      <c r="G725" s="249" t="str">
        <f>IF(ISNA(VLOOKUP($A725,DSSV!$A$7:$R$65536,IN_DTK!G$5,0))=FALSE,VLOOKUP($A725,DSSV!$A$7:$R$65536,IN_DTK!G$5,0),"")</f>
        <v/>
      </c>
      <c r="H725" s="245">
        <f>IF(ISNA(VLOOKUP($A725,DSSV!$A$7:$R$65536,IN_DTK!H$5,0))=FALSE,IF(H$8&lt;&gt;0,VLOOKUP($A725,DSSV!$A$7:$R$65536,IN_DTK!H$5,0),""),"")</f>
        <v>0</v>
      </c>
      <c r="I725" s="245">
        <f>IF(ISNA(VLOOKUP($A725,DSSV!$A$7:$R$65536,IN_DTK!I$5,0))=FALSE,IF(I$8&lt;&gt;0,VLOOKUP($A725,DSSV!$A$7:$R$65536,IN_DTK!I$5,0),""),"")</f>
        <v>0</v>
      </c>
      <c r="J725" s="245">
        <f>IF(ISNA(VLOOKUP($A725,DSSV!$A$7:$R$65536,IN_DTK!J$5,0))=FALSE,IF(J$8&lt;&gt;0,VLOOKUP($A725,DSSV!$A$7:$R$65536,IN_DTK!J$5,0),""),"")</f>
        <v>0</v>
      </c>
      <c r="K725" s="245">
        <f>IF(ISNA(VLOOKUP($A725,DSSV!$A$7:$R$65536,IN_DTK!K$5,0))=FALSE,IF(K$8&lt;&gt;0,VLOOKUP($A725,DSSV!$A$7:$R$65536,IN_DTK!K$5,0),""),"")</f>
        <v>0</v>
      </c>
      <c r="L725" s="245">
        <f>IF(ISNA(VLOOKUP($A725,DSSV!$A$7:$R$65536,IN_DTK!L$5,0))=FALSE,IF(L$8&lt;&gt;0,VLOOKUP($A725,DSSV!$A$7:$R$65536,IN_DTK!L$5,0),""),"")</f>
        <v>0</v>
      </c>
      <c r="M725" s="245">
        <f>IF(ISNA(VLOOKUP($A725,DSSV!$A$7:$R$65536,IN_DTK!M$5,0))=FALSE,IF(M$8&lt;&gt;0,VLOOKUP($A725,DSSV!$A$7:$R$65536,IN_DTK!M$5,0),""),"")</f>
        <v>0</v>
      </c>
      <c r="N725" s="245">
        <f>IF(ISNA(VLOOKUP($A725,DSSV!$A$7:$R$65536,IN_DTK!N$5,0))=FALSE,IF(N$8&lt;&gt;0,VLOOKUP($A725,DSSV!$A$7:$R$65536,IN_DTK!N$5,0),""),"")</f>
        <v>0</v>
      </c>
      <c r="O725" s="245">
        <f>IF(ISNA(VLOOKUP($A725,DSSV!$A$7:$R$65536,IN_DTK!O$5,0))=FALSE,IF(O$8&lt;&gt;0,VLOOKUP($A725,DSSV!$A$7:$R$65536,IN_DTK!O$5,0),""),"")</f>
        <v>0</v>
      </c>
      <c r="P725" s="245">
        <f>IF(ISNA(VLOOKUP($A725,DSSV!$A$7:$R$65536,IN_DTK!P$5,0))=FALSE,IF(P$8&lt;&gt;0,VLOOKUP($A725,DSSV!$A$7:$R$65536,IN_DTK!P$5,0),""),"")</f>
        <v>0</v>
      </c>
      <c r="Q725" s="246">
        <f>IF(ISNA(VLOOKUP($A725,DSSV!$A$7:$R$65536,IN_DTK!Q$5,0))=FALSE,VLOOKUP($A725,DSSV!$A$7:$R$65536,IN_DTK!Q$5,0),"")</f>
        <v>0</v>
      </c>
      <c r="R725" s="237" t="str">
        <f>IF(ISNA(VLOOKUP($A725,DSSV!$A$7:$R$65536,IN_DTK!R$5,0))=FALSE,VLOOKUP($A725,DSSV!$A$7:$R$65536,IN_DTK!R$5,0),"")</f>
        <v>Không</v>
      </c>
      <c r="S725" s="247" t="str">
        <f>IF(ISNA(VLOOKUP($A725,DSSV!$A$7:$R$65536,IN_DTK!S$5,0))=FALSE,VLOOKUP($A725,DSSV!$A$7:$R$65536,IN_DTK!S$5,0),"")</f>
        <v/>
      </c>
    </row>
    <row r="726" spans="1:19" s="213" customFormat="1" ht="20.25" customHeight="1">
      <c r="A726" s="211">
        <v>718</v>
      </c>
      <c r="B726" s="240">
        <f>--SUBTOTAL(2,C$6:C726)</f>
        <v>718</v>
      </c>
      <c r="C726" s="214">
        <f>IF(ISNA(VLOOKUP($A726,DSSV!$A$7:$R$65536,IN_DTK!C$5,0))=FALSE,VLOOKUP($A726,DSSV!$A$7:$R$65536,IN_DTK!C$5,0),"")</f>
        <v>0</v>
      </c>
      <c r="D726" s="243" t="str">
        <f>IF(ISNA(VLOOKUP($A726,DSSV!$A$7:$R$65536,IN_DTK!D$5,0))=FALSE,VLOOKUP($A726,DSSV!$A$7:$R$65536,IN_DTK!D$5,0),"")</f>
        <v/>
      </c>
      <c r="E726" s="244" t="str">
        <f>IF(ISNA(VLOOKUP($A726,DSSV!$A$7:$R$65536,IN_DTK!E$5,0))=FALSE,VLOOKUP($A726,DSSV!$A$7:$R$65536,IN_DTK!E$5,0),"")</f>
        <v/>
      </c>
      <c r="F726" s="249" t="str">
        <f>IF(ISNA(VLOOKUP($A726,DSSV!$A$7:$R$65536,IN_DTK!F$5,0))=FALSE,VLOOKUP($A726,DSSV!$A$7:$R$65536,IN_DTK!F$5,0),"")</f>
        <v/>
      </c>
      <c r="G726" s="249" t="str">
        <f>IF(ISNA(VLOOKUP($A726,DSSV!$A$7:$R$65536,IN_DTK!G$5,0))=FALSE,VLOOKUP($A726,DSSV!$A$7:$R$65536,IN_DTK!G$5,0),"")</f>
        <v/>
      </c>
      <c r="H726" s="245">
        <f>IF(ISNA(VLOOKUP($A726,DSSV!$A$7:$R$65536,IN_DTK!H$5,0))=FALSE,IF(H$8&lt;&gt;0,VLOOKUP($A726,DSSV!$A$7:$R$65536,IN_DTK!H$5,0),""),"")</f>
        <v>0</v>
      </c>
      <c r="I726" s="245">
        <f>IF(ISNA(VLOOKUP($A726,DSSV!$A$7:$R$65536,IN_DTK!I$5,0))=FALSE,IF(I$8&lt;&gt;0,VLOOKUP($A726,DSSV!$A$7:$R$65536,IN_DTK!I$5,0),""),"")</f>
        <v>0</v>
      </c>
      <c r="J726" s="245">
        <f>IF(ISNA(VLOOKUP($A726,DSSV!$A$7:$R$65536,IN_DTK!J$5,0))=FALSE,IF(J$8&lt;&gt;0,VLOOKUP($A726,DSSV!$A$7:$R$65536,IN_DTK!J$5,0),""),"")</f>
        <v>0</v>
      </c>
      <c r="K726" s="245">
        <f>IF(ISNA(VLOOKUP($A726,DSSV!$A$7:$R$65536,IN_DTK!K$5,0))=FALSE,IF(K$8&lt;&gt;0,VLOOKUP($A726,DSSV!$A$7:$R$65536,IN_DTK!K$5,0),""),"")</f>
        <v>0</v>
      </c>
      <c r="L726" s="245">
        <f>IF(ISNA(VLOOKUP($A726,DSSV!$A$7:$R$65536,IN_DTK!L$5,0))=FALSE,IF(L$8&lt;&gt;0,VLOOKUP($A726,DSSV!$A$7:$R$65536,IN_DTK!L$5,0),""),"")</f>
        <v>0</v>
      </c>
      <c r="M726" s="245">
        <f>IF(ISNA(VLOOKUP($A726,DSSV!$A$7:$R$65536,IN_DTK!M$5,0))=FALSE,IF(M$8&lt;&gt;0,VLOOKUP($A726,DSSV!$A$7:$R$65536,IN_DTK!M$5,0),""),"")</f>
        <v>0</v>
      </c>
      <c r="N726" s="245">
        <f>IF(ISNA(VLOOKUP($A726,DSSV!$A$7:$R$65536,IN_DTK!N$5,0))=FALSE,IF(N$8&lt;&gt;0,VLOOKUP($A726,DSSV!$A$7:$R$65536,IN_DTK!N$5,0),""),"")</f>
        <v>0</v>
      </c>
      <c r="O726" s="245">
        <f>IF(ISNA(VLOOKUP($A726,DSSV!$A$7:$R$65536,IN_DTK!O$5,0))=FALSE,IF(O$8&lt;&gt;0,VLOOKUP($A726,DSSV!$A$7:$R$65536,IN_DTK!O$5,0),""),"")</f>
        <v>0</v>
      </c>
      <c r="P726" s="245">
        <f>IF(ISNA(VLOOKUP($A726,DSSV!$A$7:$R$65536,IN_DTK!P$5,0))=FALSE,IF(P$8&lt;&gt;0,VLOOKUP($A726,DSSV!$A$7:$R$65536,IN_DTK!P$5,0),""),"")</f>
        <v>0</v>
      </c>
      <c r="Q726" s="246">
        <f>IF(ISNA(VLOOKUP($A726,DSSV!$A$7:$R$65536,IN_DTK!Q$5,0))=FALSE,VLOOKUP($A726,DSSV!$A$7:$R$65536,IN_DTK!Q$5,0),"")</f>
        <v>0</v>
      </c>
      <c r="R726" s="237" t="str">
        <f>IF(ISNA(VLOOKUP($A726,DSSV!$A$7:$R$65536,IN_DTK!R$5,0))=FALSE,VLOOKUP($A726,DSSV!$A$7:$R$65536,IN_DTK!R$5,0),"")</f>
        <v>Không</v>
      </c>
      <c r="S726" s="247" t="str">
        <f>IF(ISNA(VLOOKUP($A726,DSSV!$A$7:$R$65536,IN_DTK!S$5,0))=FALSE,VLOOKUP($A726,DSSV!$A$7:$R$65536,IN_DTK!S$5,0),"")</f>
        <v/>
      </c>
    </row>
    <row r="727" spans="1:19" s="213" customFormat="1" ht="20.25" customHeight="1">
      <c r="A727" s="211">
        <v>719</v>
      </c>
      <c r="B727" s="240">
        <f>--SUBTOTAL(2,C$6:C727)</f>
        <v>719</v>
      </c>
      <c r="C727" s="214">
        <f>IF(ISNA(VLOOKUP($A727,DSSV!$A$7:$R$65536,IN_DTK!C$5,0))=FALSE,VLOOKUP($A727,DSSV!$A$7:$R$65536,IN_DTK!C$5,0),"")</f>
        <v>0</v>
      </c>
      <c r="D727" s="243" t="str">
        <f>IF(ISNA(VLOOKUP($A727,DSSV!$A$7:$R$65536,IN_DTK!D$5,0))=FALSE,VLOOKUP($A727,DSSV!$A$7:$R$65536,IN_DTK!D$5,0),"")</f>
        <v/>
      </c>
      <c r="E727" s="244" t="str">
        <f>IF(ISNA(VLOOKUP($A727,DSSV!$A$7:$R$65536,IN_DTK!E$5,0))=FALSE,VLOOKUP($A727,DSSV!$A$7:$R$65536,IN_DTK!E$5,0),"")</f>
        <v/>
      </c>
      <c r="F727" s="249" t="str">
        <f>IF(ISNA(VLOOKUP($A727,DSSV!$A$7:$R$65536,IN_DTK!F$5,0))=FALSE,VLOOKUP($A727,DSSV!$A$7:$R$65536,IN_DTK!F$5,0),"")</f>
        <v/>
      </c>
      <c r="G727" s="249" t="str">
        <f>IF(ISNA(VLOOKUP($A727,DSSV!$A$7:$R$65536,IN_DTK!G$5,0))=FALSE,VLOOKUP($A727,DSSV!$A$7:$R$65536,IN_DTK!G$5,0),"")</f>
        <v/>
      </c>
      <c r="H727" s="245">
        <f>IF(ISNA(VLOOKUP($A727,DSSV!$A$7:$R$65536,IN_DTK!H$5,0))=FALSE,IF(H$8&lt;&gt;0,VLOOKUP($A727,DSSV!$A$7:$R$65536,IN_DTK!H$5,0),""),"")</f>
        <v>0</v>
      </c>
      <c r="I727" s="245">
        <f>IF(ISNA(VLOOKUP($A727,DSSV!$A$7:$R$65536,IN_DTK!I$5,0))=FALSE,IF(I$8&lt;&gt;0,VLOOKUP($A727,DSSV!$A$7:$R$65536,IN_DTK!I$5,0),""),"")</f>
        <v>0</v>
      </c>
      <c r="J727" s="245">
        <f>IF(ISNA(VLOOKUP($A727,DSSV!$A$7:$R$65536,IN_DTK!J$5,0))=FALSE,IF(J$8&lt;&gt;0,VLOOKUP($A727,DSSV!$A$7:$R$65536,IN_DTK!J$5,0),""),"")</f>
        <v>0</v>
      </c>
      <c r="K727" s="245">
        <f>IF(ISNA(VLOOKUP($A727,DSSV!$A$7:$R$65536,IN_DTK!K$5,0))=FALSE,IF(K$8&lt;&gt;0,VLOOKUP($A727,DSSV!$A$7:$R$65536,IN_DTK!K$5,0),""),"")</f>
        <v>0</v>
      </c>
      <c r="L727" s="245">
        <f>IF(ISNA(VLOOKUP($A727,DSSV!$A$7:$R$65536,IN_DTK!L$5,0))=FALSE,IF(L$8&lt;&gt;0,VLOOKUP($A727,DSSV!$A$7:$R$65536,IN_DTK!L$5,0),""),"")</f>
        <v>0</v>
      </c>
      <c r="M727" s="245">
        <f>IF(ISNA(VLOOKUP($A727,DSSV!$A$7:$R$65536,IN_DTK!M$5,0))=FALSE,IF(M$8&lt;&gt;0,VLOOKUP($A727,DSSV!$A$7:$R$65536,IN_DTK!M$5,0),""),"")</f>
        <v>0</v>
      </c>
      <c r="N727" s="245">
        <f>IF(ISNA(VLOOKUP($A727,DSSV!$A$7:$R$65536,IN_DTK!N$5,0))=FALSE,IF(N$8&lt;&gt;0,VLOOKUP($A727,DSSV!$A$7:$R$65536,IN_DTK!N$5,0),""),"")</f>
        <v>0</v>
      </c>
      <c r="O727" s="245">
        <f>IF(ISNA(VLOOKUP($A727,DSSV!$A$7:$R$65536,IN_DTK!O$5,0))=FALSE,IF(O$8&lt;&gt;0,VLOOKUP($A727,DSSV!$A$7:$R$65536,IN_DTK!O$5,0),""),"")</f>
        <v>0</v>
      </c>
      <c r="P727" s="245">
        <f>IF(ISNA(VLOOKUP($A727,DSSV!$A$7:$R$65536,IN_DTK!P$5,0))=FALSE,IF(P$8&lt;&gt;0,VLOOKUP($A727,DSSV!$A$7:$R$65536,IN_DTK!P$5,0),""),"")</f>
        <v>0</v>
      </c>
      <c r="Q727" s="246">
        <f>IF(ISNA(VLOOKUP($A727,DSSV!$A$7:$R$65536,IN_DTK!Q$5,0))=FALSE,VLOOKUP($A727,DSSV!$A$7:$R$65536,IN_DTK!Q$5,0),"")</f>
        <v>0</v>
      </c>
      <c r="R727" s="237" t="str">
        <f>IF(ISNA(VLOOKUP($A727,DSSV!$A$7:$R$65536,IN_DTK!R$5,0))=FALSE,VLOOKUP($A727,DSSV!$A$7:$R$65536,IN_DTK!R$5,0),"")</f>
        <v>Không</v>
      </c>
      <c r="S727" s="247" t="str">
        <f>IF(ISNA(VLOOKUP($A727,DSSV!$A$7:$R$65536,IN_DTK!S$5,0))=FALSE,VLOOKUP($A727,DSSV!$A$7:$R$65536,IN_DTK!S$5,0),"")</f>
        <v/>
      </c>
    </row>
    <row r="728" spans="1:19" s="213" customFormat="1" ht="20.25" customHeight="1">
      <c r="A728" s="211">
        <v>720</v>
      </c>
      <c r="B728" s="240">
        <f>--SUBTOTAL(2,C$6:C728)</f>
        <v>720</v>
      </c>
      <c r="C728" s="214">
        <f>IF(ISNA(VLOOKUP($A728,DSSV!$A$7:$R$65536,IN_DTK!C$5,0))=FALSE,VLOOKUP($A728,DSSV!$A$7:$R$65536,IN_DTK!C$5,0),"")</f>
        <v>0</v>
      </c>
      <c r="D728" s="243" t="str">
        <f>IF(ISNA(VLOOKUP($A728,DSSV!$A$7:$R$65536,IN_DTK!D$5,0))=FALSE,VLOOKUP($A728,DSSV!$A$7:$R$65536,IN_DTK!D$5,0),"")</f>
        <v/>
      </c>
      <c r="E728" s="244" t="str">
        <f>IF(ISNA(VLOOKUP($A728,DSSV!$A$7:$R$65536,IN_DTK!E$5,0))=FALSE,VLOOKUP($A728,DSSV!$A$7:$R$65536,IN_DTK!E$5,0),"")</f>
        <v/>
      </c>
      <c r="F728" s="249" t="str">
        <f>IF(ISNA(VLOOKUP($A728,DSSV!$A$7:$R$65536,IN_DTK!F$5,0))=FALSE,VLOOKUP($A728,DSSV!$A$7:$R$65536,IN_DTK!F$5,0),"")</f>
        <v/>
      </c>
      <c r="G728" s="249" t="str">
        <f>IF(ISNA(VLOOKUP($A728,DSSV!$A$7:$R$65536,IN_DTK!G$5,0))=FALSE,VLOOKUP($A728,DSSV!$A$7:$R$65536,IN_DTK!G$5,0),"")</f>
        <v/>
      </c>
      <c r="H728" s="245">
        <f>IF(ISNA(VLOOKUP($A728,DSSV!$A$7:$R$65536,IN_DTK!H$5,0))=FALSE,IF(H$8&lt;&gt;0,VLOOKUP($A728,DSSV!$A$7:$R$65536,IN_DTK!H$5,0),""),"")</f>
        <v>0</v>
      </c>
      <c r="I728" s="245">
        <f>IF(ISNA(VLOOKUP($A728,DSSV!$A$7:$R$65536,IN_DTK!I$5,0))=FALSE,IF(I$8&lt;&gt;0,VLOOKUP($A728,DSSV!$A$7:$R$65536,IN_DTK!I$5,0),""),"")</f>
        <v>0</v>
      </c>
      <c r="J728" s="245">
        <f>IF(ISNA(VLOOKUP($A728,DSSV!$A$7:$R$65536,IN_DTK!J$5,0))=FALSE,IF(J$8&lt;&gt;0,VLOOKUP($A728,DSSV!$A$7:$R$65536,IN_DTK!J$5,0),""),"")</f>
        <v>0</v>
      </c>
      <c r="K728" s="245">
        <f>IF(ISNA(VLOOKUP($A728,DSSV!$A$7:$R$65536,IN_DTK!K$5,0))=FALSE,IF(K$8&lt;&gt;0,VLOOKUP($A728,DSSV!$A$7:$R$65536,IN_DTK!K$5,0),""),"")</f>
        <v>0</v>
      </c>
      <c r="L728" s="245">
        <f>IF(ISNA(VLOOKUP($A728,DSSV!$A$7:$R$65536,IN_DTK!L$5,0))=FALSE,IF(L$8&lt;&gt;0,VLOOKUP($A728,DSSV!$A$7:$R$65536,IN_DTK!L$5,0),""),"")</f>
        <v>0</v>
      </c>
      <c r="M728" s="245">
        <f>IF(ISNA(VLOOKUP($A728,DSSV!$A$7:$R$65536,IN_DTK!M$5,0))=FALSE,IF(M$8&lt;&gt;0,VLOOKUP($A728,DSSV!$A$7:$R$65536,IN_DTK!M$5,0),""),"")</f>
        <v>0</v>
      </c>
      <c r="N728" s="245">
        <f>IF(ISNA(VLOOKUP($A728,DSSV!$A$7:$R$65536,IN_DTK!N$5,0))=FALSE,IF(N$8&lt;&gt;0,VLOOKUP($A728,DSSV!$A$7:$R$65536,IN_DTK!N$5,0),""),"")</f>
        <v>0</v>
      </c>
      <c r="O728" s="245">
        <f>IF(ISNA(VLOOKUP($A728,DSSV!$A$7:$R$65536,IN_DTK!O$5,0))=FALSE,IF(O$8&lt;&gt;0,VLOOKUP($A728,DSSV!$A$7:$R$65536,IN_DTK!O$5,0),""),"")</f>
        <v>0</v>
      </c>
      <c r="P728" s="245">
        <f>IF(ISNA(VLOOKUP($A728,DSSV!$A$7:$R$65536,IN_DTK!P$5,0))=FALSE,IF(P$8&lt;&gt;0,VLOOKUP($A728,DSSV!$A$7:$R$65536,IN_DTK!P$5,0),""),"")</f>
        <v>0</v>
      </c>
      <c r="Q728" s="246">
        <f>IF(ISNA(VLOOKUP($A728,DSSV!$A$7:$R$65536,IN_DTK!Q$5,0))=FALSE,VLOOKUP($A728,DSSV!$A$7:$R$65536,IN_DTK!Q$5,0),"")</f>
        <v>0</v>
      </c>
      <c r="R728" s="237" t="str">
        <f>IF(ISNA(VLOOKUP($A728,DSSV!$A$7:$R$65536,IN_DTK!R$5,0))=FALSE,VLOOKUP($A728,DSSV!$A$7:$R$65536,IN_DTK!R$5,0),"")</f>
        <v>Không</v>
      </c>
      <c r="S728" s="247" t="str">
        <f>IF(ISNA(VLOOKUP($A728,DSSV!$A$7:$R$65536,IN_DTK!S$5,0))=FALSE,VLOOKUP($A728,DSSV!$A$7:$R$65536,IN_DTK!S$5,0),"")</f>
        <v/>
      </c>
    </row>
    <row r="729" spans="1:19" s="213" customFormat="1" ht="20.25" customHeight="1">
      <c r="A729" s="211">
        <v>721</v>
      </c>
      <c r="B729" s="240">
        <f>--SUBTOTAL(2,C$6:C729)</f>
        <v>721</v>
      </c>
      <c r="C729" s="214">
        <f>IF(ISNA(VLOOKUP($A729,DSSV!$A$7:$R$65536,IN_DTK!C$5,0))=FALSE,VLOOKUP($A729,DSSV!$A$7:$R$65536,IN_DTK!C$5,0),"")</f>
        <v>0</v>
      </c>
      <c r="D729" s="243" t="str">
        <f>IF(ISNA(VLOOKUP($A729,DSSV!$A$7:$R$65536,IN_DTK!D$5,0))=FALSE,VLOOKUP($A729,DSSV!$A$7:$R$65536,IN_DTK!D$5,0),"")</f>
        <v/>
      </c>
      <c r="E729" s="244" t="str">
        <f>IF(ISNA(VLOOKUP($A729,DSSV!$A$7:$R$65536,IN_DTK!E$5,0))=FALSE,VLOOKUP($A729,DSSV!$A$7:$R$65536,IN_DTK!E$5,0),"")</f>
        <v/>
      </c>
      <c r="F729" s="249" t="str">
        <f>IF(ISNA(VLOOKUP($A729,DSSV!$A$7:$R$65536,IN_DTK!F$5,0))=FALSE,VLOOKUP($A729,DSSV!$A$7:$R$65536,IN_DTK!F$5,0),"")</f>
        <v/>
      </c>
      <c r="G729" s="249" t="str">
        <f>IF(ISNA(VLOOKUP($A729,DSSV!$A$7:$R$65536,IN_DTK!G$5,0))=FALSE,VLOOKUP($A729,DSSV!$A$7:$R$65536,IN_DTK!G$5,0),"")</f>
        <v/>
      </c>
      <c r="H729" s="245">
        <f>IF(ISNA(VLOOKUP($A729,DSSV!$A$7:$R$65536,IN_DTK!H$5,0))=FALSE,IF(H$8&lt;&gt;0,VLOOKUP($A729,DSSV!$A$7:$R$65536,IN_DTK!H$5,0),""),"")</f>
        <v>0</v>
      </c>
      <c r="I729" s="245">
        <f>IF(ISNA(VLOOKUP($A729,DSSV!$A$7:$R$65536,IN_DTK!I$5,0))=FALSE,IF(I$8&lt;&gt;0,VLOOKUP($A729,DSSV!$A$7:$R$65536,IN_DTK!I$5,0),""),"")</f>
        <v>0</v>
      </c>
      <c r="J729" s="245">
        <f>IF(ISNA(VLOOKUP($A729,DSSV!$A$7:$R$65536,IN_DTK!J$5,0))=FALSE,IF(J$8&lt;&gt;0,VLOOKUP($A729,DSSV!$A$7:$R$65536,IN_DTK!J$5,0),""),"")</f>
        <v>0</v>
      </c>
      <c r="K729" s="245">
        <f>IF(ISNA(VLOOKUP($A729,DSSV!$A$7:$R$65536,IN_DTK!K$5,0))=FALSE,IF(K$8&lt;&gt;0,VLOOKUP($A729,DSSV!$A$7:$R$65536,IN_DTK!K$5,0),""),"")</f>
        <v>0</v>
      </c>
      <c r="L729" s="245">
        <f>IF(ISNA(VLOOKUP($A729,DSSV!$A$7:$R$65536,IN_DTK!L$5,0))=FALSE,IF(L$8&lt;&gt;0,VLOOKUP($A729,DSSV!$A$7:$R$65536,IN_DTK!L$5,0),""),"")</f>
        <v>0</v>
      </c>
      <c r="M729" s="245">
        <f>IF(ISNA(VLOOKUP($A729,DSSV!$A$7:$R$65536,IN_DTK!M$5,0))=FALSE,IF(M$8&lt;&gt;0,VLOOKUP($A729,DSSV!$A$7:$R$65536,IN_DTK!M$5,0),""),"")</f>
        <v>0</v>
      </c>
      <c r="N729" s="245">
        <f>IF(ISNA(VLOOKUP($A729,DSSV!$A$7:$R$65536,IN_DTK!N$5,0))=FALSE,IF(N$8&lt;&gt;0,VLOOKUP($A729,DSSV!$A$7:$R$65536,IN_DTK!N$5,0),""),"")</f>
        <v>0</v>
      </c>
      <c r="O729" s="245">
        <f>IF(ISNA(VLOOKUP($A729,DSSV!$A$7:$R$65536,IN_DTK!O$5,0))=FALSE,IF(O$8&lt;&gt;0,VLOOKUP($A729,DSSV!$A$7:$R$65536,IN_DTK!O$5,0),""),"")</f>
        <v>0</v>
      </c>
      <c r="P729" s="245">
        <f>IF(ISNA(VLOOKUP($A729,DSSV!$A$7:$R$65536,IN_DTK!P$5,0))=FALSE,IF(P$8&lt;&gt;0,VLOOKUP($A729,DSSV!$A$7:$R$65536,IN_DTK!P$5,0),""),"")</f>
        <v>0</v>
      </c>
      <c r="Q729" s="246">
        <f>IF(ISNA(VLOOKUP($A729,DSSV!$A$7:$R$65536,IN_DTK!Q$5,0))=FALSE,VLOOKUP($A729,DSSV!$A$7:$R$65536,IN_DTK!Q$5,0),"")</f>
        <v>0</v>
      </c>
      <c r="R729" s="237" t="str">
        <f>IF(ISNA(VLOOKUP($A729,DSSV!$A$7:$R$65536,IN_DTK!R$5,0))=FALSE,VLOOKUP($A729,DSSV!$A$7:$R$65536,IN_DTK!R$5,0),"")</f>
        <v>Không</v>
      </c>
      <c r="S729" s="247" t="str">
        <f>IF(ISNA(VLOOKUP($A729,DSSV!$A$7:$R$65536,IN_DTK!S$5,0))=FALSE,VLOOKUP($A729,DSSV!$A$7:$R$65536,IN_DTK!S$5,0),"")</f>
        <v/>
      </c>
    </row>
    <row r="730" spans="1:19" s="213" customFormat="1" ht="20.25" customHeight="1">
      <c r="A730" s="211">
        <v>722</v>
      </c>
      <c r="B730" s="240">
        <f>--SUBTOTAL(2,C$6:C730)</f>
        <v>722</v>
      </c>
      <c r="C730" s="214">
        <f>IF(ISNA(VLOOKUP($A730,DSSV!$A$7:$R$65536,IN_DTK!C$5,0))=FALSE,VLOOKUP($A730,DSSV!$A$7:$R$65536,IN_DTK!C$5,0),"")</f>
        <v>0</v>
      </c>
      <c r="D730" s="243" t="str">
        <f>IF(ISNA(VLOOKUP($A730,DSSV!$A$7:$R$65536,IN_DTK!D$5,0))=FALSE,VLOOKUP($A730,DSSV!$A$7:$R$65536,IN_DTK!D$5,0),"")</f>
        <v/>
      </c>
      <c r="E730" s="244" t="str">
        <f>IF(ISNA(VLOOKUP($A730,DSSV!$A$7:$R$65536,IN_DTK!E$5,0))=FALSE,VLOOKUP($A730,DSSV!$A$7:$R$65536,IN_DTK!E$5,0),"")</f>
        <v/>
      </c>
      <c r="F730" s="249" t="str">
        <f>IF(ISNA(VLOOKUP($A730,DSSV!$A$7:$R$65536,IN_DTK!F$5,0))=FALSE,VLOOKUP($A730,DSSV!$A$7:$R$65536,IN_DTK!F$5,0),"")</f>
        <v/>
      </c>
      <c r="G730" s="249" t="str">
        <f>IF(ISNA(VLOOKUP($A730,DSSV!$A$7:$R$65536,IN_DTK!G$5,0))=FALSE,VLOOKUP($A730,DSSV!$A$7:$R$65536,IN_DTK!G$5,0),"")</f>
        <v/>
      </c>
      <c r="H730" s="245">
        <f>IF(ISNA(VLOOKUP($A730,DSSV!$A$7:$R$65536,IN_DTK!H$5,0))=FALSE,IF(H$8&lt;&gt;0,VLOOKUP($A730,DSSV!$A$7:$R$65536,IN_DTK!H$5,0),""),"")</f>
        <v>0</v>
      </c>
      <c r="I730" s="245">
        <f>IF(ISNA(VLOOKUP($A730,DSSV!$A$7:$R$65536,IN_DTK!I$5,0))=FALSE,IF(I$8&lt;&gt;0,VLOOKUP($A730,DSSV!$A$7:$R$65536,IN_DTK!I$5,0),""),"")</f>
        <v>0</v>
      </c>
      <c r="J730" s="245">
        <f>IF(ISNA(VLOOKUP($A730,DSSV!$A$7:$R$65536,IN_DTK!J$5,0))=FALSE,IF(J$8&lt;&gt;0,VLOOKUP($A730,DSSV!$A$7:$R$65536,IN_DTK!J$5,0),""),"")</f>
        <v>0</v>
      </c>
      <c r="K730" s="245">
        <f>IF(ISNA(VLOOKUP($A730,DSSV!$A$7:$R$65536,IN_DTK!K$5,0))=FALSE,IF(K$8&lt;&gt;0,VLOOKUP($A730,DSSV!$A$7:$R$65536,IN_DTK!K$5,0),""),"")</f>
        <v>0</v>
      </c>
      <c r="L730" s="245">
        <f>IF(ISNA(VLOOKUP($A730,DSSV!$A$7:$R$65536,IN_DTK!L$5,0))=FALSE,IF(L$8&lt;&gt;0,VLOOKUP($A730,DSSV!$A$7:$R$65536,IN_DTK!L$5,0),""),"")</f>
        <v>0</v>
      </c>
      <c r="M730" s="245">
        <f>IF(ISNA(VLOOKUP($A730,DSSV!$A$7:$R$65536,IN_DTK!M$5,0))=FALSE,IF(M$8&lt;&gt;0,VLOOKUP($A730,DSSV!$A$7:$R$65536,IN_DTK!M$5,0),""),"")</f>
        <v>0</v>
      </c>
      <c r="N730" s="245">
        <f>IF(ISNA(VLOOKUP($A730,DSSV!$A$7:$R$65536,IN_DTK!N$5,0))=FALSE,IF(N$8&lt;&gt;0,VLOOKUP($A730,DSSV!$A$7:$R$65536,IN_DTK!N$5,0),""),"")</f>
        <v>0</v>
      </c>
      <c r="O730" s="245">
        <f>IF(ISNA(VLOOKUP($A730,DSSV!$A$7:$R$65536,IN_DTK!O$5,0))=FALSE,IF(O$8&lt;&gt;0,VLOOKUP($A730,DSSV!$A$7:$R$65536,IN_DTK!O$5,0),""),"")</f>
        <v>0</v>
      </c>
      <c r="P730" s="245">
        <f>IF(ISNA(VLOOKUP($A730,DSSV!$A$7:$R$65536,IN_DTK!P$5,0))=FALSE,IF(P$8&lt;&gt;0,VLOOKUP($A730,DSSV!$A$7:$R$65536,IN_DTK!P$5,0),""),"")</f>
        <v>0</v>
      </c>
      <c r="Q730" s="246">
        <f>IF(ISNA(VLOOKUP($A730,DSSV!$A$7:$R$65536,IN_DTK!Q$5,0))=FALSE,VLOOKUP($A730,DSSV!$A$7:$R$65536,IN_DTK!Q$5,0),"")</f>
        <v>0</v>
      </c>
      <c r="R730" s="237" t="str">
        <f>IF(ISNA(VLOOKUP($A730,DSSV!$A$7:$R$65536,IN_DTK!R$5,0))=FALSE,VLOOKUP($A730,DSSV!$A$7:$R$65536,IN_DTK!R$5,0),"")</f>
        <v>Không</v>
      </c>
      <c r="S730" s="247" t="str">
        <f>IF(ISNA(VLOOKUP($A730,DSSV!$A$7:$R$65536,IN_DTK!S$5,0))=FALSE,VLOOKUP($A730,DSSV!$A$7:$R$65536,IN_DTK!S$5,0),"")</f>
        <v/>
      </c>
    </row>
    <row r="731" spans="1:19" s="213" customFormat="1" ht="20.25" customHeight="1">
      <c r="A731" s="211">
        <v>723</v>
      </c>
      <c r="B731" s="240">
        <f>--SUBTOTAL(2,C$6:C731)</f>
        <v>723</v>
      </c>
      <c r="C731" s="214">
        <f>IF(ISNA(VLOOKUP($A731,DSSV!$A$7:$R$65536,IN_DTK!C$5,0))=FALSE,VLOOKUP($A731,DSSV!$A$7:$R$65536,IN_DTK!C$5,0),"")</f>
        <v>0</v>
      </c>
      <c r="D731" s="243" t="str">
        <f>IF(ISNA(VLOOKUP($A731,DSSV!$A$7:$R$65536,IN_DTK!D$5,0))=FALSE,VLOOKUP($A731,DSSV!$A$7:$R$65536,IN_DTK!D$5,0),"")</f>
        <v/>
      </c>
      <c r="E731" s="244" t="str">
        <f>IF(ISNA(VLOOKUP($A731,DSSV!$A$7:$R$65536,IN_DTK!E$5,0))=FALSE,VLOOKUP($A731,DSSV!$A$7:$R$65536,IN_DTK!E$5,0),"")</f>
        <v/>
      </c>
      <c r="F731" s="249" t="str">
        <f>IF(ISNA(VLOOKUP($A731,DSSV!$A$7:$R$65536,IN_DTK!F$5,0))=FALSE,VLOOKUP($A731,DSSV!$A$7:$R$65536,IN_DTK!F$5,0),"")</f>
        <v/>
      </c>
      <c r="G731" s="249" t="str">
        <f>IF(ISNA(VLOOKUP($A731,DSSV!$A$7:$R$65536,IN_DTK!G$5,0))=FALSE,VLOOKUP($A731,DSSV!$A$7:$R$65536,IN_DTK!G$5,0),"")</f>
        <v/>
      </c>
      <c r="H731" s="245">
        <f>IF(ISNA(VLOOKUP($A731,DSSV!$A$7:$R$65536,IN_DTK!H$5,0))=FALSE,IF(H$8&lt;&gt;0,VLOOKUP($A731,DSSV!$A$7:$R$65536,IN_DTK!H$5,0),""),"")</f>
        <v>0</v>
      </c>
      <c r="I731" s="245">
        <f>IF(ISNA(VLOOKUP($A731,DSSV!$A$7:$R$65536,IN_DTK!I$5,0))=FALSE,IF(I$8&lt;&gt;0,VLOOKUP($A731,DSSV!$A$7:$R$65536,IN_DTK!I$5,0),""),"")</f>
        <v>0</v>
      </c>
      <c r="J731" s="245">
        <f>IF(ISNA(VLOOKUP($A731,DSSV!$A$7:$R$65536,IN_DTK!J$5,0))=FALSE,IF(J$8&lt;&gt;0,VLOOKUP($A731,DSSV!$A$7:$R$65536,IN_DTK!J$5,0),""),"")</f>
        <v>0</v>
      </c>
      <c r="K731" s="245">
        <f>IF(ISNA(VLOOKUP($A731,DSSV!$A$7:$R$65536,IN_DTK!K$5,0))=FALSE,IF(K$8&lt;&gt;0,VLOOKUP($A731,DSSV!$A$7:$R$65536,IN_DTK!K$5,0),""),"")</f>
        <v>0</v>
      </c>
      <c r="L731" s="245">
        <f>IF(ISNA(VLOOKUP($A731,DSSV!$A$7:$R$65536,IN_DTK!L$5,0))=FALSE,IF(L$8&lt;&gt;0,VLOOKUP($A731,DSSV!$A$7:$R$65536,IN_DTK!L$5,0),""),"")</f>
        <v>0</v>
      </c>
      <c r="M731" s="245">
        <f>IF(ISNA(VLOOKUP($A731,DSSV!$A$7:$R$65536,IN_DTK!M$5,0))=FALSE,IF(M$8&lt;&gt;0,VLOOKUP($A731,DSSV!$A$7:$R$65536,IN_DTK!M$5,0),""),"")</f>
        <v>0</v>
      </c>
      <c r="N731" s="245">
        <f>IF(ISNA(VLOOKUP($A731,DSSV!$A$7:$R$65536,IN_DTK!N$5,0))=FALSE,IF(N$8&lt;&gt;0,VLOOKUP($A731,DSSV!$A$7:$R$65536,IN_DTK!N$5,0),""),"")</f>
        <v>0</v>
      </c>
      <c r="O731" s="245">
        <f>IF(ISNA(VLOOKUP($A731,DSSV!$A$7:$R$65536,IN_DTK!O$5,0))=FALSE,IF(O$8&lt;&gt;0,VLOOKUP($A731,DSSV!$A$7:$R$65536,IN_DTK!O$5,0),""),"")</f>
        <v>0</v>
      </c>
      <c r="P731" s="245">
        <f>IF(ISNA(VLOOKUP($A731,DSSV!$A$7:$R$65536,IN_DTK!P$5,0))=FALSE,IF(P$8&lt;&gt;0,VLOOKUP($A731,DSSV!$A$7:$R$65536,IN_DTK!P$5,0),""),"")</f>
        <v>0</v>
      </c>
      <c r="Q731" s="246">
        <f>IF(ISNA(VLOOKUP($A731,DSSV!$A$7:$R$65536,IN_DTK!Q$5,0))=FALSE,VLOOKUP($A731,DSSV!$A$7:$R$65536,IN_DTK!Q$5,0),"")</f>
        <v>0</v>
      </c>
      <c r="R731" s="237" t="str">
        <f>IF(ISNA(VLOOKUP($A731,DSSV!$A$7:$R$65536,IN_DTK!R$5,0))=FALSE,VLOOKUP($A731,DSSV!$A$7:$R$65536,IN_DTK!R$5,0),"")</f>
        <v>Không</v>
      </c>
      <c r="S731" s="247" t="str">
        <f>IF(ISNA(VLOOKUP($A731,DSSV!$A$7:$R$65536,IN_DTK!S$5,0))=FALSE,VLOOKUP($A731,DSSV!$A$7:$R$65536,IN_DTK!S$5,0),"")</f>
        <v/>
      </c>
    </row>
    <row r="732" spans="1:19" s="213" customFormat="1" ht="20.25" customHeight="1">
      <c r="A732" s="211">
        <v>724</v>
      </c>
      <c r="B732" s="240">
        <f>--SUBTOTAL(2,C$6:C732)</f>
        <v>724</v>
      </c>
      <c r="C732" s="214">
        <f>IF(ISNA(VLOOKUP($A732,DSSV!$A$7:$R$65536,IN_DTK!C$5,0))=FALSE,VLOOKUP($A732,DSSV!$A$7:$R$65536,IN_DTK!C$5,0),"")</f>
        <v>0</v>
      </c>
      <c r="D732" s="243" t="str">
        <f>IF(ISNA(VLOOKUP($A732,DSSV!$A$7:$R$65536,IN_DTK!D$5,0))=FALSE,VLOOKUP($A732,DSSV!$A$7:$R$65536,IN_DTK!D$5,0),"")</f>
        <v/>
      </c>
      <c r="E732" s="244" t="str">
        <f>IF(ISNA(VLOOKUP($A732,DSSV!$A$7:$R$65536,IN_DTK!E$5,0))=FALSE,VLOOKUP($A732,DSSV!$A$7:$R$65536,IN_DTK!E$5,0),"")</f>
        <v/>
      </c>
      <c r="F732" s="249" t="str">
        <f>IF(ISNA(VLOOKUP($A732,DSSV!$A$7:$R$65536,IN_DTK!F$5,0))=FALSE,VLOOKUP($A732,DSSV!$A$7:$R$65536,IN_DTK!F$5,0),"")</f>
        <v/>
      </c>
      <c r="G732" s="249" t="str">
        <f>IF(ISNA(VLOOKUP($A732,DSSV!$A$7:$R$65536,IN_DTK!G$5,0))=FALSE,VLOOKUP($A732,DSSV!$A$7:$R$65536,IN_DTK!G$5,0),"")</f>
        <v/>
      </c>
      <c r="H732" s="245">
        <f>IF(ISNA(VLOOKUP($A732,DSSV!$A$7:$R$65536,IN_DTK!H$5,0))=FALSE,IF(H$8&lt;&gt;0,VLOOKUP($A732,DSSV!$A$7:$R$65536,IN_DTK!H$5,0),""),"")</f>
        <v>0</v>
      </c>
      <c r="I732" s="245">
        <f>IF(ISNA(VLOOKUP($A732,DSSV!$A$7:$R$65536,IN_DTK!I$5,0))=FALSE,IF(I$8&lt;&gt;0,VLOOKUP($A732,DSSV!$A$7:$R$65536,IN_DTK!I$5,0),""),"")</f>
        <v>0</v>
      </c>
      <c r="J732" s="245">
        <f>IF(ISNA(VLOOKUP($A732,DSSV!$A$7:$R$65536,IN_DTK!J$5,0))=FALSE,IF(J$8&lt;&gt;0,VLOOKUP($A732,DSSV!$A$7:$R$65536,IN_DTK!J$5,0),""),"")</f>
        <v>0</v>
      </c>
      <c r="K732" s="245">
        <f>IF(ISNA(VLOOKUP($A732,DSSV!$A$7:$R$65536,IN_DTK!K$5,0))=FALSE,IF(K$8&lt;&gt;0,VLOOKUP($A732,DSSV!$A$7:$R$65536,IN_DTK!K$5,0),""),"")</f>
        <v>0</v>
      </c>
      <c r="L732" s="245">
        <f>IF(ISNA(VLOOKUP($A732,DSSV!$A$7:$R$65536,IN_DTK!L$5,0))=FALSE,IF(L$8&lt;&gt;0,VLOOKUP($A732,DSSV!$A$7:$R$65536,IN_DTK!L$5,0),""),"")</f>
        <v>0</v>
      </c>
      <c r="M732" s="245">
        <f>IF(ISNA(VLOOKUP($A732,DSSV!$A$7:$R$65536,IN_DTK!M$5,0))=FALSE,IF(M$8&lt;&gt;0,VLOOKUP($A732,DSSV!$A$7:$R$65536,IN_DTK!M$5,0),""),"")</f>
        <v>0</v>
      </c>
      <c r="N732" s="245">
        <f>IF(ISNA(VLOOKUP($A732,DSSV!$A$7:$R$65536,IN_DTK!N$5,0))=FALSE,IF(N$8&lt;&gt;0,VLOOKUP($A732,DSSV!$A$7:$R$65536,IN_DTK!N$5,0),""),"")</f>
        <v>0</v>
      </c>
      <c r="O732" s="245">
        <f>IF(ISNA(VLOOKUP($A732,DSSV!$A$7:$R$65536,IN_DTK!O$5,0))=FALSE,IF(O$8&lt;&gt;0,VLOOKUP($A732,DSSV!$A$7:$R$65536,IN_DTK!O$5,0),""),"")</f>
        <v>0</v>
      </c>
      <c r="P732" s="245">
        <f>IF(ISNA(VLOOKUP($A732,DSSV!$A$7:$R$65536,IN_DTK!P$5,0))=FALSE,IF(P$8&lt;&gt;0,VLOOKUP($A732,DSSV!$A$7:$R$65536,IN_DTK!P$5,0),""),"")</f>
        <v>0</v>
      </c>
      <c r="Q732" s="246">
        <f>IF(ISNA(VLOOKUP($A732,DSSV!$A$7:$R$65536,IN_DTK!Q$5,0))=FALSE,VLOOKUP($A732,DSSV!$A$7:$R$65536,IN_DTK!Q$5,0),"")</f>
        <v>0</v>
      </c>
      <c r="R732" s="237" t="str">
        <f>IF(ISNA(VLOOKUP($A732,DSSV!$A$7:$R$65536,IN_DTK!R$5,0))=FALSE,VLOOKUP($A732,DSSV!$A$7:$R$65536,IN_DTK!R$5,0),"")</f>
        <v>Không</v>
      </c>
      <c r="S732" s="247" t="str">
        <f>IF(ISNA(VLOOKUP($A732,DSSV!$A$7:$R$65536,IN_DTK!S$5,0))=FALSE,VLOOKUP($A732,DSSV!$A$7:$R$65536,IN_DTK!S$5,0),"")</f>
        <v/>
      </c>
    </row>
    <row r="733" spans="1:19" s="213" customFormat="1" ht="20.25" customHeight="1">
      <c r="A733" s="211">
        <v>725</v>
      </c>
      <c r="B733" s="240">
        <f>--SUBTOTAL(2,C$6:C733)</f>
        <v>725</v>
      </c>
      <c r="C733" s="214">
        <f>IF(ISNA(VLOOKUP($A733,DSSV!$A$7:$R$65536,IN_DTK!C$5,0))=FALSE,VLOOKUP($A733,DSSV!$A$7:$R$65536,IN_DTK!C$5,0),"")</f>
        <v>0</v>
      </c>
      <c r="D733" s="243" t="str">
        <f>IF(ISNA(VLOOKUP($A733,DSSV!$A$7:$R$65536,IN_DTK!D$5,0))=FALSE,VLOOKUP($A733,DSSV!$A$7:$R$65536,IN_DTK!D$5,0),"")</f>
        <v/>
      </c>
      <c r="E733" s="244" t="str">
        <f>IF(ISNA(VLOOKUP($A733,DSSV!$A$7:$R$65536,IN_DTK!E$5,0))=FALSE,VLOOKUP($A733,DSSV!$A$7:$R$65536,IN_DTK!E$5,0),"")</f>
        <v/>
      </c>
      <c r="F733" s="249" t="str">
        <f>IF(ISNA(VLOOKUP($A733,DSSV!$A$7:$R$65536,IN_DTK!F$5,0))=FALSE,VLOOKUP($A733,DSSV!$A$7:$R$65536,IN_DTK!F$5,0),"")</f>
        <v/>
      </c>
      <c r="G733" s="249" t="str">
        <f>IF(ISNA(VLOOKUP($A733,DSSV!$A$7:$R$65536,IN_DTK!G$5,0))=FALSE,VLOOKUP($A733,DSSV!$A$7:$R$65536,IN_DTK!G$5,0),"")</f>
        <v/>
      </c>
      <c r="H733" s="245">
        <f>IF(ISNA(VLOOKUP($A733,DSSV!$A$7:$R$65536,IN_DTK!H$5,0))=FALSE,IF(H$8&lt;&gt;0,VLOOKUP($A733,DSSV!$A$7:$R$65536,IN_DTK!H$5,0),""),"")</f>
        <v>0</v>
      </c>
      <c r="I733" s="245">
        <f>IF(ISNA(VLOOKUP($A733,DSSV!$A$7:$R$65536,IN_DTK!I$5,0))=FALSE,IF(I$8&lt;&gt;0,VLOOKUP($A733,DSSV!$A$7:$R$65536,IN_DTK!I$5,0),""),"")</f>
        <v>0</v>
      </c>
      <c r="J733" s="245">
        <f>IF(ISNA(VLOOKUP($A733,DSSV!$A$7:$R$65536,IN_DTK!J$5,0))=FALSE,IF(J$8&lt;&gt;0,VLOOKUP($A733,DSSV!$A$7:$R$65536,IN_DTK!J$5,0),""),"")</f>
        <v>0</v>
      </c>
      <c r="K733" s="245">
        <f>IF(ISNA(VLOOKUP($A733,DSSV!$A$7:$R$65536,IN_DTK!K$5,0))=FALSE,IF(K$8&lt;&gt;0,VLOOKUP($A733,DSSV!$A$7:$R$65536,IN_DTK!K$5,0),""),"")</f>
        <v>0</v>
      </c>
      <c r="L733" s="245">
        <f>IF(ISNA(VLOOKUP($A733,DSSV!$A$7:$R$65536,IN_DTK!L$5,0))=FALSE,IF(L$8&lt;&gt;0,VLOOKUP($A733,DSSV!$A$7:$R$65536,IN_DTK!L$5,0),""),"")</f>
        <v>0</v>
      </c>
      <c r="M733" s="245">
        <f>IF(ISNA(VLOOKUP($A733,DSSV!$A$7:$R$65536,IN_DTK!M$5,0))=FALSE,IF(M$8&lt;&gt;0,VLOOKUP($A733,DSSV!$A$7:$R$65536,IN_DTK!M$5,0),""),"")</f>
        <v>0</v>
      </c>
      <c r="N733" s="245">
        <f>IF(ISNA(VLOOKUP($A733,DSSV!$A$7:$R$65536,IN_DTK!N$5,0))=FALSE,IF(N$8&lt;&gt;0,VLOOKUP($A733,DSSV!$A$7:$R$65536,IN_DTK!N$5,0),""),"")</f>
        <v>0</v>
      </c>
      <c r="O733" s="245">
        <f>IF(ISNA(VLOOKUP($A733,DSSV!$A$7:$R$65536,IN_DTK!O$5,0))=FALSE,IF(O$8&lt;&gt;0,VLOOKUP($A733,DSSV!$A$7:$R$65536,IN_DTK!O$5,0),""),"")</f>
        <v>0</v>
      </c>
      <c r="P733" s="245">
        <f>IF(ISNA(VLOOKUP($A733,DSSV!$A$7:$R$65536,IN_DTK!P$5,0))=FALSE,IF(P$8&lt;&gt;0,VLOOKUP($A733,DSSV!$A$7:$R$65536,IN_DTK!P$5,0),""),"")</f>
        <v>0</v>
      </c>
      <c r="Q733" s="246">
        <f>IF(ISNA(VLOOKUP($A733,DSSV!$A$7:$R$65536,IN_DTK!Q$5,0))=FALSE,VLOOKUP($A733,DSSV!$A$7:$R$65536,IN_DTK!Q$5,0),"")</f>
        <v>0</v>
      </c>
      <c r="R733" s="237" t="str">
        <f>IF(ISNA(VLOOKUP($A733,DSSV!$A$7:$R$65536,IN_DTK!R$5,0))=FALSE,VLOOKUP($A733,DSSV!$A$7:$R$65536,IN_DTK!R$5,0),"")</f>
        <v>Không</v>
      </c>
      <c r="S733" s="247" t="str">
        <f>IF(ISNA(VLOOKUP($A733,DSSV!$A$7:$R$65536,IN_DTK!S$5,0))=FALSE,VLOOKUP($A733,DSSV!$A$7:$R$65536,IN_DTK!S$5,0),"")</f>
        <v/>
      </c>
    </row>
    <row r="734" spans="1:19" s="213" customFormat="1" ht="20.25" customHeight="1">
      <c r="A734" s="211">
        <v>726</v>
      </c>
      <c r="B734" s="240">
        <f>--SUBTOTAL(2,C$6:C734)</f>
        <v>726</v>
      </c>
      <c r="C734" s="214">
        <f>IF(ISNA(VLOOKUP($A734,DSSV!$A$7:$R$65536,IN_DTK!C$5,0))=FALSE,VLOOKUP($A734,DSSV!$A$7:$R$65536,IN_DTK!C$5,0),"")</f>
        <v>0</v>
      </c>
      <c r="D734" s="243" t="str">
        <f>IF(ISNA(VLOOKUP($A734,DSSV!$A$7:$R$65536,IN_DTK!D$5,0))=FALSE,VLOOKUP($A734,DSSV!$A$7:$R$65536,IN_DTK!D$5,0),"")</f>
        <v/>
      </c>
      <c r="E734" s="244" t="str">
        <f>IF(ISNA(VLOOKUP($A734,DSSV!$A$7:$R$65536,IN_DTK!E$5,0))=FALSE,VLOOKUP($A734,DSSV!$A$7:$R$65536,IN_DTK!E$5,0),"")</f>
        <v/>
      </c>
      <c r="F734" s="249" t="str">
        <f>IF(ISNA(VLOOKUP($A734,DSSV!$A$7:$R$65536,IN_DTK!F$5,0))=FALSE,VLOOKUP($A734,DSSV!$A$7:$R$65536,IN_DTK!F$5,0),"")</f>
        <v/>
      </c>
      <c r="G734" s="249" t="str">
        <f>IF(ISNA(VLOOKUP($A734,DSSV!$A$7:$R$65536,IN_DTK!G$5,0))=FALSE,VLOOKUP($A734,DSSV!$A$7:$R$65536,IN_DTK!G$5,0),"")</f>
        <v/>
      </c>
      <c r="H734" s="245">
        <f>IF(ISNA(VLOOKUP($A734,DSSV!$A$7:$R$65536,IN_DTK!H$5,0))=FALSE,IF(H$8&lt;&gt;0,VLOOKUP($A734,DSSV!$A$7:$R$65536,IN_DTK!H$5,0),""),"")</f>
        <v>0</v>
      </c>
      <c r="I734" s="245">
        <f>IF(ISNA(VLOOKUP($A734,DSSV!$A$7:$R$65536,IN_DTK!I$5,0))=FALSE,IF(I$8&lt;&gt;0,VLOOKUP($A734,DSSV!$A$7:$R$65536,IN_DTK!I$5,0),""),"")</f>
        <v>0</v>
      </c>
      <c r="J734" s="245">
        <f>IF(ISNA(VLOOKUP($A734,DSSV!$A$7:$R$65536,IN_DTK!J$5,0))=FALSE,IF(J$8&lt;&gt;0,VLOOKUP($A734,DSSV!$A$7:$R$65536,IN_DTK!J$5,0),""),"")</f>
        <v>0</v>
      </c>
      <c r="K734" s="245">
        <f>IF(ISNA(VLOOKUP($A734,DSSV!$A$7:$R$65536,IN_DTK!K$5,0))=FALSE,IF(K$8&lt;&gt;0,VLOOKUP($A734,DSSV!$A$7:$R$65536,IN_DTK!K$5,0),""),"")</f>
        <v>0</v>
      </c>
      <c r="L734" s="245">
        <f>IF(ISNA(VLOOKUP($A734,DSSV!$A$7:$R$65536,IN_DTK!L$5,0))=FALSE,IF(L$8&lt;&gt;0,VLOOKUP($A734,DSSV!$A$7:$R$65536,IN_DTK!L$5,0),""),"")</f>
        <v>0</v>
      </c>
      <c r="M734" s="245">
        <f>IF(ISNA(VLOOKUP($A734,DSSV!$A$7:$R$65536,IN_DTK!M$5,0))=FALSE,IF(M$8&lt;&gt;0,VLOOKUP($A734,DSSV!$A$7:$R$65536,IN_DTK!M$5,0),""),"")</f>
        <v>0</v>
      </c>
      <c r="N734" s="245">
        <f>IF(ISNA(VLOOKUP($A734,DSSV!$A$7:$R$65536,IN_DTK!N$5,0))=FALSE,IF(N$8&lt;&gt;0,VLOOKUP($A734,DSSV!$A$7:$R$65536,IN_DTK!N$5,0),""),"")</f>
        <v>0</v>
      </c>
      <c r="O734" s="245">
        <f>IF(ISNA(VLOOKUP($A734,DSSV!$A$7:$R$65536,IN_DTK!O$5,0))=FALSE,IF(O$8&lt;&gt;0,VLOOKUP($A734,DSSV!$A$7:$R$65536,IN_DTK!O$5,0),""),"")</f>
        <v>0</v>
      </c>
      <c r="P734" s="245">
        <f>IF(ISNA(VLOOKUP($A734,DSSV!$A$7:$R$65536,IN_DTK!P$5,0))=FALSE,IF(P$8&lt;&gt;0,VLOOKUP($A734,DSSV!$A$7:$R$65536,IN_DTK!P$5,0),""),"")</f>
        <v>0</v>
      </c>
      <c r="Q734" s="246">
        <f>IF(ISNA(VLOOKUP($A734,DSSV!$A$7:$R$65536,IN_DTK!Q$5,0))=FALSE,VLOOKUP($A734,DSSV!$A$7:$R$65536,IN_DTK!Q$5,0),"")</f>
        <v>0</v>
      </c>
      <c r="R734" s="237" t="str">
        <f>IF(ISNA(VLOOKUP($A734,DSSV!$A$7:$R$65536,IN_DTK!R$5,0))=FALSE,VLOOKUP($A734,DSSV!$A$7:$R$65536,IN_DTK!R$5,0),"")</f>
        <v>Không</v>
      </c>
      <c r="S734" s="247" t="str">
        <f>IF(ISNA(VLOOKUP($A734,DSSV!$A$7:$R$65536,IN_DTK!S$5,0))=FALSE,VLOOKUP($A734,DSSV!$A$7:$R$65536,IN_DTK!S$5,0),"")</f>
        <v/>
      </c>
    </row>
    <row r="735" spans="1:19" s="213" customFormat="1" ht="20.25" customHeight="1">
      <c r="A735" s="211">
        <v>727</v>
      </c>
      <c r="B735" s="240">
        <f>--SUBTOTAL(2,C$6:C735)</f>
        <v>727</v>
      </c>
      <c r="C735" s="214">
        <f>IF(ISNA(VLOOKUP($A735,DSSV!$A$7:$R$65536,IN_DTK!C$5,0))=FALSE,VLOOKUP($A735,DSSV!$A$7:$R$65536,IN_DTK!C$5,0),"")</f>
        <v>0</v>
      </c>
      <c r="D735" s="243" t="str">
        <f>IF(ISNA(VLOOKUP($A735,DSSV!$A$7:$R$65536,IN_DTK!D$5,0))=FALSE,VLOOKUP($A735,DSSV!$A$7:$R$65536,IN_DTK!D$5,0),"")</f>
        <v/>
      </c>
      <c r="E735" s="244" t="str">
        <f>IF(ISNA(VLOOKUP($A735,DSSV!$A$7:$R$65536,IN_DTK!E$5,0))=FALSE,VLOOKUP($A735,DSSV!$A$7:$R$65536,IN_DTK!E$5,0),"")</f>
        <v/>
      </c>
      <c r="F735" s="249" t="str">
        <f>IF(ISNA(VLOOKUP($A735,DSSV!$A$7:$R$65536,IN_DTK!F$5,0))=FALSE,VLOOKUP($A735,DSSV!$A$7:$R$65536,IN_DTK!F$5,0),"")</f>
        <v/>
      </c>
      <c r="G735" s="249" t="str">
        <f>IF(ISNA(VLOOKUP($A735,DSSV!$A$7:$R$65536,IN_DTK!G$5,0))=FALSE,VLOOKUP($A735,DSSV!$A$7:$R$65536,IN_DTK!G$5,0),"")</f>
        <v/>
      </c>
      <c r="H735" s="245">
        <f>IF(ISNA(VLOOKUP($A735,DSSV!$A$7:$R$65536,IN_DTK!H$5,0))=FALSE,IF(H$8&lt;&gt;0,VLOOKUP($A735,DSSV!$A$7:$R$65536,IN_DTK!H$5,0),""),"")</f>
        <v>0</v>
      </c>
      <c r="I735" s="245">
        <f>IF(ISNA(VLOOKUP($A735,DSSV!$A$7:$R$65536,IN_DTK!I$5,0))=FALSE,IF(I$8&lt;&gt;0,VLOOKUP($A735,DSSV!$A$7:$R$65536,IN_DTK!I$5,0),""),"")</f>
        <v>0</v>
      </c>
      <c r="J735" s="245">
        <f>IF(ISNA(VLOOKUP($A735,DSSV!$A$7:$R$65536,IN_DTK!J$5,0))=FALSE,IF(J$8&lt;&gt;0,VLOOKUP($A735,DSSV!$A$7:$R$65536,IN_DTK!J$5,0),""),"")</f>
        <v>0</v>
      </c>
      <c r="K735" s="245">
        <f>IF(ISNA(VLOOKUP($A735,DSSV!$A$7:$R$65536,IN_DTK!K$5,0))=FALSE,IF(K$8&lt;&gt;0,VLOOKUP($A735,DSSV!$A$7:$R$65536,IN_DTK!K$5,0),""),"")</f>
        <v>0</v>
      </c>
      <c r="L735" s="245">
        <f>IF(ISNA(VLOOKUP($A735,DSSV!$A$7:$R$65536,IN_DTK!L$5,0))=FALSE,IF(L$8&lt;&gt;0,VLOOKUP($A735,DSSV!$A$7:$R$65536,IN_DTK!L$5,0),""),"")</f>
        <v>0</v>
      </c>
      <c r="M735" s="245">
        <f>IF(ISNA(VLOOKUP($A735,DSSV!$A$7:$R$65536,IN_DTK!M$5,0))=FALSE,IF(M$8&lt;&gt;0,VLOOKUP($A735,DSSV!$A$7:$R$65536,IN_DTK!M$5,0),""),"")</f>
        <v>0</v>
      </c>
      <c r="N735" s="245">
        <f>IF(ISNA(VLOOKUP($A735,DSSV!$A$7:$R$65536,IN_DTK!N$5,0))=FALSE,IF(N$8&lt;&gt;0,VLOOKUP($A735,DSSV!$A$7:$R$65536,IN_DTK!N$5,0),""),"")</f>
        <v>0</v>
      </c>
      <c r="O735" s="245">
        <f>IF(ISNA(VLOOKUP($A735,DSSV!$A$7:$R$65536,IN_DTK!O$5,0))=FALSE,IF(O$8&lt;&gt;0,VLOOKUP($A735,DSSV!$A$7:$R$65536,IN_DTK!O$5,0),""),"")</f>
        <v>0</v>
      </c>
      <c r="P735" s="245">
        <f>IF(ISNA(VLOOKUP($A735,DSSV!$A$7:$R$65536,IN_DTK!P$5,0))=FALSE,IF(P$8&lt;&gt;0,VLOOKUP($A735,DSSV!$A$7:$R$65536,IN_DTK!P$5,0),""),"")</f>
        <v>0</v>
      </c>
      <c r="Q735" s="246">
        <f>IF(ISNA(VLOOKUP($A735,DSSV!$A$7:$R$65536,IN_DTK!Q$5,0))=FALSE,VLOOKUP($A735,DSSV!$A$7:$R$65536,IN_DTK!Q$5,0),"")</f>
        <v>0</v>
      </c>
      <c r="R735" s="237" t="str">
        <f>IF(ISNA(VLOOKUP($A735,DSSV!$A$7:$R$65536,IN_DTK!R$5,0))=FALSE,VLOOKUP($A735,DSSV!$A$7:$R$65536,IN_DTK!R$5,0),"")</f>
        <v>Không</v>
      </c>
      <c r="S735" s="247" t="str">
        <f>IF(ISNA(VLOOKUP($A735,DSSV!$A$7:$R$65536,IN_DTK!S$5,0))=FALSE,VLOOKUP($A735,DSSV!$A$7:$R$65536,IN_DTK!S$5,0),"")</f>
        <v/>
      </c>
    </row>
    <row r="736" spans="1:19" s="213" customFormat="1" ht="20.25" customHeight="1">
      <c r="A736" s="211">
        <v>728</v>
      </c>
      <c r="B736" s="240">
        <f>--SUBTOTAL(2,C$6:C736)</f>
        <v>728</v>
      </c>
      <c r="C736" s="214">
        <f>IF(ISNA(VLOOKUP($A736,DSSV!$A$7:$R$65536,IN_DTK!C$5,0))=FALSE,VLOOKUP($A736,DSSV!$A$7:$R$65536,IN_DTK!C$5,0),"")</f>
        <v>0</v>
      </c>
      <c r="D736" s="243" t="str">
        <f>IF(ISNA(VLOOKUP($A736,DSSV!$A$7:$R$65536,IN_DTK!D$5,0))=FALSE,VLOOKUP($A736,DSSV!$A$7:$R$65536,IN_DTK!D$5,0),"")</f>
        <v/>
      </c>
      <c r="E736" s="244" t="str">
        <f>IF(ISNA(VLOOKUP($A736,DSSV!$A$7:$R$65536,IN_DTK!E$5,0))=FALSE,VLOOKUP($A736,DSSV!$A$7:$R$65536,IN_DTK!E$5,0),"")</f>
        <v/>
      </c>
      <c r="F736" s="249" t="str">
        <f>IF(ISNA(VLOOKUP($A736,DSSV!$A$7:$R$65536,IN_DTK!F$5,0))=FALSE,VLOOKUP($A736,DSSV!$A$7:$R$65536,IN_DTK!F$5,0),"")</f>
        <v/>
      </c>
      <c r="G736" s="249" t="str">
        <f>IF(ISNA(VLOOKUP($A736,DSSV!$A$7:$R$65536,IN_DTK!G$5,0))=FALSE,VLOOKUP($A736,DSSV!$A$7:$R$65536,IN_DTK!G$5,0),"")</f>
        <v/>
      </c>
      <c r="H736" s="245">
        <f>IF(ISNA(VLOOKUP($A736,DSSV!$A$7:$R$65536,IN_DTK!H$5,0))=FALSE,IF(H$8&lt;&gt;0,VLOOKUP($A736,DSSV!$A$7:$R$65536,IN_DTK!H$5,0),""),"")</f>
        <v>0</v>
      </c>
      <c r="I736" s="245">
        <f>IF(ISNA(VLOOKUP($A736,DSSV!$A$7:$R$65536,IN_DTK!I$5,0))=FALSE,IF(I$8&lt;&gt;0,VLOOKUP($A736,DSSV!$A$7:$R$65536,IN_DTK!I$5,0),""),"")</f>
        <v>0</v>
      </c>
      <c r="J736" s="245">
        <f>IF(ISNA(VLOOKUP($A736,DSSV!$A$7:$R$65536,IN_DTK!J$5,0))=FALSE,IF(J$8&lt;&gt;0,VLOOKUP($A736,DSSV!$A$7:$R$65536,IN_DTK!J$5,0),""),"")</f>
        <v>0</v>
      </c>
      <c r="K736" s="245">
        <f>IF(ISNA(VLOOKUP($A736,DSSV!$A$7:$R$65536,IN_DTK!K$5,0))=FALSE,IF(K$8&lt;&gt;0,VLOOKUP($A736,DSSV!$A$7:$R$65536,IN_DTK!K$5,0),""),"")</f>
        <v>0</v>
      </c>
      <c r="L736" s="245">
        <f>IF(ISNA(VLOOKUP($A736,DSSV!$A$7:$R$65536,IN_DTK!L$5,0))=FALSE,IF(L$8&lt;&gt;0,VLOOKUP($A736,DSSV!$A$7:$R$65536,IN_DTK!L$5,0),""),"")</f>
        <v>0</v>
      </c>
      <c r="M736" s="245">
        <f>IF(ISNA(VLOOKUP($A736,DSSV!$A$7:$R$65536,IN_DTK!M$5,0))=FALSE,IF(M$8&lt;&gt;0,VLOOKUP($A736,DSSV!$A$7:$R$65536,IN_DTK!M$5,0),""),"")</f>
        <v>0</v>
      </c>
      <c r="N736" s="245">
        <f>IF(ISNA(VLOOKUP($A736,DSSV!$A$7:$R$65536,IN_DTK!N$5,0))=FALSE,IF(N$8&lt;&gt;0,VLOOKUP($A736,DSSV!$A$7:$R$65536,IN_DTK!N$5,0),""),"")</f>
        <v>0</v>
      </c>
      <c r="O736" s="245">
        <f>IF(ISNA(VLOOKUP($A736,DSSV!$A$7:$R$65536,IN_DTK!O$5,0))=FALSE,IF(O$8&lt;&gt;0,VLOOKUP($A736,DSSV!$A$7:$R$65536,IN_DTK!O$5,0),""),"")</f>
        <v>0</v>
      </c>
      <c r="P736" s="245">
        <f>IF(ISNA(VLOOKUP($A736,DSSV!$A$7:$R$65536,IN_DTK!P$5,0))=FALSE,IF(P$8&lt;&gt;0,VLOOKUP($A736,DSSV!$A$7:$R$65536,IN_DTK!P$5,0),""),"")</f>
        <v>0</v>
      </c>
      <c r="Q736" s="246">
        <f>IF(ISNA(VLOOKUP($A736,DSSV!$A$7:$R$65536,IN_DTK!Q$5,0))=FALSE,VLOOKUP($A736,DSSV!$A$7:$R$65536,IN_DTK!Q$5,0),"")</f>
        <v>0</v>
      </c>
      <c r="R736" s="237" t="str">
        <f>IF(ISNA(VLOOKUP($A736,DSSV!$A$7:$R$65536,IN_DTK!R$5,0))=FALSE,VLOOKUP($A736,DSSV!$A$7:$R$65536,IN_DTK!R$5,0),"")</f>
        <v>Không</v>
      </c>
      <c r="S736" s="247" t="str">
        <f>IF(ISNA(VLOOKUP($A736,DSSV!$A$7:$R$65536,IN_DTK!S$5,0))=FALSE,VLOOKUP($A736,DSSV!$A$7:$R$65536,IN_DTK!S$5,0),"")</f>
        <v/>
      </c>
    </row>
    <row r="737" spans="1:19" s="213" customFormat="1" ht="20.25" customHeight="1">
      <c r="A737" s="211">
        <v>729</v>
      </c>
      <c r="B737" s="240">
        <f>--SUBTOTAL(2,C$6:C737)</f>
        <v>729</v>
      </c>
      <c r="C737" s="214">
        <f>IF(ISNA(VLOOKUP($A737,DSSV!$A$7:$R$65536,IN_DTK!C$5,0))=FALSE,VLOOKUP($A737,DSSV!$A$7:$R$65536,IN_DTK!C$5,0),"")</f>
        <v>0</v>
      </c>
      <c r="D737" s="243" t="str">
        <f>IF(ISNA(VLOOKUP($A737,DSSV!$A$7:$R$65536,IN_DTK!D$5,0))=FALSE,VLOOKUP($A737,DSSV!$A$7:$R$65536,IN_DTK!D$5,0),"")</f>
        <v/>
      </c>
      <c r="E737" s="244" t="str">
        <f>IF(ISNA(VLOOKUP($A737,DSSV!$A$7:$R$65536,IN_DTK!E$5,0))=FALSE,VLOOKUP($A737,DSSV!$A$7:$R$65536,IN_DTK!E$5,0),"")</f>
        <v/>
      </c>
      <c r="F737" s="249" t="str">
        <f>IF(ISNA(VLOOKUP($A737,DSSV!$A$7:$R$65536,IN_DTK!F$5,0))=FALSE,VLOOKUP($A737,DSSV!$A$7:$R$65536,IN_DTK!F$5,0),"")</f>
        <v/>
      </c>
      <c r="G737" s="249" t="str">
        <f>IF(ISNA(VLOOKUP($A737,DSSV!$A$7:$R$65536,IN_DTK!G$5,0))=FALSE,VLOOKUP($A737,DSSV!$A$7:$R$65536,IN_DTK!G$5,0),"")</f>
        <v/>
      </c>
      <c r="H737" s="245">
        <f>IF(ISNA(VLOOKUP($A737,DSSV!$A$7:$R$65536,IN_DTK!H$5,0))=FALSE,IF(H$8&lt;&gt;0,VLOOKUP($A737,DSSV!$A$7:$R$65536,IN_DTK!H$5,0),""),"")</f>
        <v>0</v>
      </c>
      <c r="I737" s="245">
        <f>IF(ISNA(VLOOKUP($A737,DSSV!$A$7:$R$65536,IN_DTK!I$5,0))=FALSE,IF(I$8&lt;&gt;0,VLOOKUP($A737,DSSV!$A$7:$R$65536,IN_DTK!I$5,0),""),"")</f>
        <v>0</v>
      </c>
      <c r="J737" s="245">
        <f>IF(ISNA(VLOOKUP($A737,DSSV!$A$7:$R$65536,IN_DTK!J$5,0))=FALSE,IF(J$8&lt;&gt;0,VLOOKUP($A737,DSSV!$A$7:$R$65536,IN_DTK!J$5,0),""),"")</f>
        <v>0</v>
      </c>
      <c r="K737" s="245">
        <f>IF(ISNA(VLOOKUP($A737,DSSV!$A$7:$R$65536,IN_DTK!K$5,0))=FALSE,IF(K$8&lt;&gt;0,VLOOKUP($A737,DSSV!$A$7:$R$65536,IN_DTK!K$5,0),""),"")</f>
        <v>0</v>
      </c>
      <c r="L737" s="245">
        <f>IF(ISNA(VLOOKUP($A737,DSSV!$A$7:$R$65536,IN_DTK!L$5,0))=FALSE,IF(L$8&lt;&gt;0,VLOOKUP($A737,DSSV!$A$7:$R$65536,IN_DTK!L$5,0),""),"")</f>
        <v>0</v>
      </c>
      <c r="M737" s="245">
        <f>IF(ISNA(VLOOKUP($A737,DSSV!$A$7:$R$65536,IN_DTK!M$5,0))=FALSE,IF(M$8&lt;&gt;0,VLOOKUP($A737,DSSV!$A$7:$R$65536,IN_DTK!M$5,0),""),"")</f>
        <v>0</v>
      </c>
      <c r="N737" s="245">
        <f>IF(ISNA(VLOOKUP($A737,DSSV!$A$7:$R$65536,IN_DTK!N$5,0))=FALSE,IF(N$8&lt;&gt;0,VLOOKUP($A737,DSSV!$A$7:$R$65536,IN_DTK!N$5,0),""),"")</f>
        <v>0</v>
      </c>
      <c r="O737" s="245">
        <f>IF(ISNA(VLOOKUP($A737,DSSV!$A$7:$R$65536,IN_DTK!O$5,0))=FALSE,IF(O$8&lt;&gt;0,VLOOKUP($A737,DSSV!$A$7:$R$65536,IN_DTK!O$5,0),""),"")</f>
        <v>0</v>
      </c>
      <c r="P737" s="245">
        <f>IF(ISNA(VLOOKUP($A737,DSSV!$A$7:$R$65536,IN_DTK!P$5,0))=FALSE,IF(P$8&lt;&gt;0,VLOOKUP($A737,DSSV!$A$7:$R$65536,IN_DTK!P$5,0),""),"")</f>
        <v>0</v>
      </c>
      <c r="Q737" s="246">
        <f>IF(ISNA(VLOOKUP($A737,DSSV!$A$7:$R$65536,IN_DTK!Q$5,0))=FALSE,VLOOKUP($A737,DSSV!$A$7:$R$65536,IN_DTK!Q$5,0),"")</f>
        <v>0</v>
      </c>
      <c r="R737" s="237" t="str">
        <f>IF(ISNA(VLOOKUP($A737,DSSV!$A$7:$R$65536,IN_DTK!R$5,0))=FALSE,VLOOKUP($A737,DSSV!$A$7:$R$65536,IN_DTK!R$5,0),"")</f>
        <v>Không</v>
      </c>
      <c r="S737" s="247" t="str">
        <f>IF(ISNA(VLOOKUP($A737,DSSV!$A$7:$R$65536,IN_DTK!S$5,0))=FALSE,VLOOKUP($A737,DSSV!$A$7:$R$65536,IN_DTK!S$5,0),"")</f>
        <v/>
      </c>
    </row>
    <row r="738" spans="1:19" s="213" customFormat="1" ht="20.25" customHeight="1">
      <c r="A738" s="211">
        <v>730</v>
      </c>
      <c r="B738" s="240">
        <f>--SUBTOTAL(2,C$6:C738)</f>
        <v>730</v>
      </c>
      <c r="C738" s="214">
        <f>IF(ISNA(VLOOKUP($A738,DSSV!$A$7:$R$65536,IN_DTK!C$5,0))=FALSE,VLOOKUP($A738,DSSV!$A$7:$R$65536,IN_DTK!C$5,0),"")</f>
        <v>0</v>
      </c>
      <c r="D738" s="243" t="str">
        <f>IF(ISNA(VLOOKUP($A738,DSSV!$A$7:$R$65536,IN_DTK!D$5,0))=FALSE,VLOOKUP($A738,DSSV!$A$7:$R$65536,IN_DTK!D$5,0),"")</f>
        <v/>
      </c>
      <c r="E738" s="244" t="str">
        <f>IF(ISNA(VLOOKUP($A738,DSSV!$A$7:$R$65536,IN_DTK!E$5,0))=FALSE,VLOOKUP($A738,DSSV!$A$7:$R$65536,IN_DTK!E$5,0),"")</f>
        <v/>
      </c>
      <c r="F738" s="249" t="str">
        <f>IF(ISNA(VLOOKUP($A738,DSSV!$A$7:$R$65536,IN_DTK!F$5,0))=FALSE,VLOOKUP($A738,DSSV!$A$7:$R$65536,IN_DTK!F$5,0),"")</f>
        <v/>
      </c>
      <c r="G738" s="249" t="str">
        <f>IF(ISNA(VLOOKUP($A738,DSSV!$A$7:$R$65536,IN_DTK!G$5,0))=FALSE,VLOOKUP($A738,DSSV!$A$7:$R$65536,IN_DTK!G$5,0),"")</f>
        <v/>
      </c>
      <c r="H738" s="245">
        <f>IF(ISNA(VLOOKUP($A738,DSSV!$A$7:$R$65536,IN_DTK!H$5,0))=FALSE,IF(H$8&lt;&gt;0,VLOOKUP($A738,DSSV!$A$7:$R$65536,IN_DTK!H$5,0),""),"")</f>
        <v>0</v>
      </c>
      <c r="I738" s="245">
        <f>IF(ISNA(VLOOKUP($A738,DSSV!$A$7:$R$65536,IN_DTK!I$5,0))=FALSE,IF(I$8&lt;&gt;0,VLOOKUP($A738,DSSV!$A$7:$R$65536,IN_DTK!I$5,0),""),"")</f>
        <v>0</v>
      </c>
      <c r="J738" s="245">
        <f>IF(ISNA(VLOOKUP($A738,DSSV!$A$7:$R$65536,IN_DTK!J$5,0))=FALSE,IF(J$8&lt;&gt;0,VLOOKUP($A738,DSSV!$A$7:$R$65536,IN_DTK!J$5,0),""),"")</f>
        <v>0</v>
      </c>
      <c r="K738" s="245">
        <f>IF(ISNA(VLOOKUP($A738,DSSV!$A$7:$R$65536,IN_DTK!K$5,0))=FALSE,IF(K$8&lt;&gt;0,VLOOKUP($A738,DSSV!$A$7:$R$65536,IN_DTK!K$5,0),""),"")</f>
        <v>0</v>
      </c>
      <c r="L738" s="245">
        <f>IF(ISNA(VLOOKUP($A738,DSSV!$A$7:$R$65536,IN_DTK!L$5,0))=FALSE,IF(L$8&lt;&gt;0,VLOOKUP($A738,DSSV!$A$7:$R$65536,IN_DTK!L$5,0),""),"")</f>
        <v>0</v>
      </c>
      <c r="M738" s="245">
        <f>IF(ISNA(VLOOKUP($A738,DSSV!$A$7:$R$65536,IN_DTK!M$5,0))=FALSE,IF(M$8&lt;&gt;0,VLOOKUP($A738,DSSV!$A$7:$R$65536,IN_DTK!M$5,0),""),"")</f>
        <v>0</v>
      </c>
      <c r="N738" s="245">
        <f>IF(ISNA(VLOOKUP($A738,DSSV!$A$7:$R$65536,IN_DTK!N$5,0))=FALSE,IF(N$8&lt;&gt;0,VLOOKUP($A738,DSSV!$A$7:$R$65536,IN_DTK!N$5,0),""),"")</f>
        <v>0</v>
      </c>
      <c r="O738" s="245">
        <f>IF(ISNA(VLOOKUP($A738,DSSV!$A$7:$R$65536,IN_DTK!O$5,0))=FALSE,IF(O$8&lt;&gt;0,VLOOKUP($A738,DSSV!$A$7:$R$65536,IN_DTK!O$5,0),""),"")</f>
        <v>0</v>
      </c>
      <c r="P738" s="245">
        <f>IF(ISNA(VLOOKUP($A738,DSSV!$A$7:$R$65536,IN_DTK!P$5,0))=FALSE,IF(P$8&lt;&gt;0,VLOOKUP($A738,DSSV!$A$7:$R$65536,IN_DTK!P$5,0),""),"")</f>
        <v>0</v>
      </c>
      <c r="Q738" s="246">
        <f>IF(ISNA(VLOOKUP($A738,DSSV!$A$7:$R$65536,IN_DTK!Q$5,0))=FALSE,VLOOKUP($A738,DSSV!$A$7:$R$65536,IN_DTK!Q$5,0),"")</f>
        <v>0</v>
      </c>
      <c r="R738" s="237" t="str">
        <f>IF(ISNA(VLOOKUP($A738,DSSV!$A$7:$R$65536,IN_DTK!R$5,0))=FALSE,VLOOKUP($A738,DSSV!$A$7:$R$65536,IN_DTK!R$5,0),"")</f>
        <v>Không</v>
      </c>
      <c r="S738" s="247" t="str">
        <f>IF(ISNA(VLOOKUP($A738,DSSV!$A$7:$R$65536,IN_DTK!S$5,0))=FALSE,VLOOKUP($A738,DSSV!$A$7:$R$65536,IN_DTK!S$5,0),"")</f>
        <v/>
      </c>
    </row>
    <row r="739" spans="1:19" s="213" customFormat="1" ht="20.25" customHeight="1">
      <c r="A739" s="211">
        <v>731</v>
      </c>
      <c r="B739" s="240">
        <f>--SUBTOTAL(2,C$6:C739)</f>
        <v>731</v>
      </c>
      <c r="C739" s="214">
        <f>IF(ISNA(VLOOKUP($A739,DSSV!$A$7:$R$65536,IN_DTK!C$5,0))=FALSE,VLOOKUP($A739,DSSV!$A$7:$R$65536,IN_DTK!C$5,0),"")</f>
        <v>0</v>
      </c>
      <c r="D739" s="243" t="str">
        <f>IF(ISNA(VLOOKUP($A739,DSSV!$A$7:$R$65536,IN_DTK!D$5,0))=FALSE,VLOOKUP($A739,DSSV!$A$7:$R$65536,IN_DTK!D$5,0),"")</f>
        <v/>
      </c>
      <c r="E739" s="244" t="str">
        <f>IF(ISNA(VLOOKUP($A739,DSSV!$A$7:$R$65536,IN_DTK!E$5,0))=FALSE,VLOOKUP($A739,DSSV!$A$7:$R$65536,IN_DTK!E$5,0),"")</f>
        <v/>
      </c>
      <c r="F739" s="249" t="str">
        <f>IF(ISNA(VLOOKUP($A739,DSSV!$A$7:$R$65536,IN_DTK!F$5,0))=FALSE,VLOOKUP($A739,DSSV!$A$7:$R$65536,IN_DTK!F$5,0),"")</f>
        <v/>
      </c>
      <c r="G739" s="249" t="str">
        <f>IF(ISNA(VLOOKUP($A739,DSSV!$A$7:$R$65536,IN_DTK!G$5,0))=FALSE,VLOOKUP($A739,DSSV!$A$7:$R$65536,IN_DTK!G$5,0),"")</f>
        <v/>
      </c>
      <c r="H739" s="245">
        <f>IF(ISNA(VLOOKUP($A739,DSSV!$A$7:$R$65536,IN_DTK!H$5,0))=FALSE,IF(H$8&lt;&gt;0,VLOOKUP($A739,DSSV!$A$7:$R$65536,IN_DTK!H$5,0),""),"")</f>
        <v>0</v>
      </c>
      <c r="I739" s="245">
        <f>IF(ISNA(VLOOKUP($A739,DSSV!$A$7:$R$65536,IN_DTK!I$5,0))=FALSE,IF(I$8&lt;&gt;0,VLOOKUP($A739,DSSV!$A$7:$R$65536,IN_DTK!I$5,0),""),"")</f>
        <v>0</v>
      </c>
      <c r="J739" s="245">
        <f>IF(ISNA(VLOOKUP($A739,DSSV!$A$7:$R$65536,IN_DTK!J$5,0))=FALSE,IF(J$8&lt;&gt;0,VLOOKUP($A739,DSSV!$A$7:$R$65536,IN_DTK!J$5,0),""),"")</f>
        <v>0</v>
      </c>
      <c r="K739" s="245">
        <f>IF(ISNA(VLOOKUP($A739,DSSV!$A$7:$R$65536,IN_DTK!K$5,0))=FALSE,IF(K$8&lt;&gt;0,VLOOKUP($A739,DSSV!$A$7:$R$65536,IN_DTK!K$5,0),""),"")</f>
        <v>0</v>
      </c>
      <c r="L739" s="245">
        <f>IF(ISNA(VLOOKUP($A739,DSSV!$A$7:$R$65536,IN_DTK!L$5,0))=FALSE,IF(L$8&lt;&gt;0,VLOOKUP($A739,DSSV!$A$7:$R$65536,IN_DTK!L$5,0),""),"")</f>
        <v>0</v>
      </c>
      <c r="M739" s="245">
        <f>IF(ISNA(VLOOKUP($A739,DSSV!$A$7:$R$65536,IN_DTK!M$5,0))=FALSE,IF(M$8&lt;&gt;0,VLOOKUP($A739,DSSV!$A$7:$R$65536,IN_DTK!M$5,0),""),"")</f>
        <v>0</v>
      </c>
      <c r="N739" s="245">
        <f>IF(ISNA(VLOOKUP($A739,DSSV!$A$7:$R$65536,IN_DTK!N$5,0))=FALSE,IF(N$8&lt;&gt;0,VLOOKUP($A739,DSSV!$A$7:$R$65536,IN_DTK!N$5,0),""),"")</f>
        <v>0</v>
      </c>
      <c r="O739" s="245">
        <f>IF(ISNA(VLOOKUP($A739,DSSV!$A$7:$R$65536,IN_DTK!O$5,0))=FALSE,IF(O$8&lt;&gt;0,VLOOKUP($A739,DSSV!$A$7:$R$65536,IN_DTK!O$5,0),""),"")</f>
        <v>0</v>
      </c>
      <c r="P739" s="245">
        <f>IF(ISNA(VLOOKUP($A739,DSSV!$A$7:$R$65536,IN_DTK!P$5,0))=FALSE,IF(P$8&lt;&gt;0,VLOOKUP($A739,DSSV!$A$7:$R$65536,IN_DTK!P$5,0),""),"")</f>
        <v>0</v>
      </c>
      <c r="Q739" s="246">
        <f>IF(ISNA(VLOOKUP($A739,DSSV!$A$7:$R$65536,IN_DTK!Q$5,0))=FALSE,VLOOKUP($A739,DSSV!$A$7:$R$65536,IN_DTK!Q$5,0),"")</f>
        <v>0</v>
      </c>
      <c r="R739" s="237" t="str">
        <f>IF(ISNA(VLOOKUP($A739,DSSV!$A$7:$R$65536,IN_DTK!R$5,0))=FALSE,VLOOKUP($A739,DSSV!$A$7:$R$65536,IN_DTK!R$5,0),"")</f>
        <v>Không</v>
      </c>
      <c r="S739" s="247" t="str">
        <f>IF(ISNA(VLOOKUP($A739,DSSV!$A$7:$R$65536,IN_DTK!S$5,0))=FALSE,VLOOKUP($A739,DSSV!$A$7:$R$65536,IN_DTK!S$5,0),"")</f>
        <v/>
      </c>
    </row>
    <row r="740" spans="1:19" s="213" customFormat="1" ht="20.25" customHeight="1">
      <c r="A740" s="211">
        <v>732</v>
      </c>
      <c r="B740" s="240">
        <f>--SUBTOTAL(2,C$6:C740)</f>
        <v>732</v>
      </c>
      <c r="C740" s="214">
        <f>IF(ISNA(VLOOKUP($A740,DSSV!$A$7:$R$65536,IN_DTK!C$5,0))=FALSE,VLOOKUP($A740,DSSV!$A$7:$R$65536,IN_DTK!C$5,0),"")</f>
        <v>0</v>
      </c>
      <c r="D740" s="243" t="str">
        <f>IF(ISNA(VLOOKUP($A740,DSSV!$A$7:$R$65536,IN_DTK!D$5,0))=FALSE,VLOOKUP($A740,DSSV!$A$7:$R$65536,IN_DTK!D$5,0),"")</f>
        <v/>
      </c>
      <c r="E740" s="244" t="str">
        <f>IF(ISNA(VLOOKUP($A740,DSSV!$A$7:$R$65536,IN_DTK!E$5,0))=FALSE,VLOOKUP($A740,DSSV!$A$7:$R$65536,IN_DTK!E$5,0),"")</f>
        <v/>
      </c>
      <c r="F740" s="249" t="str">
        <f>IF(ISNA(VLOOKUP($A740,DSSV!$A$7:$R$65536,IN_DTK!F$5,0))=FALSE,VLOOKUP($A740,DSSV!$A$7:$R$65536,IN_DTK!F$5,0),"")</f>
        <v/>
      </c>
      <c r="G740" s="249" t="str">
        <f>IF(ISNA(VLOOKUP($A740,DSSV!$A$7:$R$65536,IN_DTK!G$5,0))=FALSE,VLOOKUP($A740,DSSV!$A$7:$R$65536,IN_DTK!G$5,0),"")</f>
        <v/>
      </c>
      <c r="H740" s="245">
        <f>IF(ISNA(VLOOKUP($A740,DSSV!$A$7:$R$65536,IN_DTK!H$5,0))=FALSE,IF(H$8&lt;&gt;0,VLOOKUP($A740,DSSV!$A$7:$R$65536,IN_DTK!H$5,0),""),"")</f>
        <v>0</v>
      </c>
      <c r="I740" s="245">
        <f>IF(ISNA(VLOOKUP($A740,DSSV!$A$7:$R$65536,IN_DTK!I$5,0))=FALSE,IF(I$8&lt;&gt;0,VLOOKUP($A740,DSSV!$A$7:$R$65536,IN_DTK!I$5,0),""),"")</f>
        <v>0</v>
      </c>
      <c r="J740" s="245">
        <f>IF(ISNA(VLOOKUP($A740,DSSV!$A$7:$R$65536,IN_DTK!J$5,0))=FALSE,IF(J$8&lt;&gt;0,VLOOKUP($A740,DSSV!$A$7:$R$65536,IN_DTK!J$5,0),""),"")</f>
        <v>0</v>
      </c>
      <c r="K740" s="245">
        <f>IF(ISNA(VLOOKUP($A740,DSSV!$A$7:$R$65536,IN_DTK!K$5,0))=FALSE,IF(K$8&lt;&gt;0,VLOOKUP($A740,DSSV!$A$7:$R$65536,IN_DTK!K$5,0),""),"")</f>
        <v>0</v>
      </c>
      <c r="L740" s="245">
        <f>IF(ISNA(VLOOKUP($A740,DSSV!$A$7:$R$65536,IN_DTK!L$5,0))=FALSE,IF(L$8&lt;&gt;0,VLOOKUP($A740,DSSV!$A$7:$R$65536,IN_DTK!L$5,0),""),"")</f>
        <v>0</v>
      </c>
      <c r="M740" s="245">
        <f>IF(ISNA(VLOOKUP($A740,DSSV!$A$7:$R$65536,IN_DTK!M$5,0))=FALSE,IF(M$8&lt;&gt;0,VLOOKUP($A740,DSSV!$A$7:$R$65536,IN_DTK!M$5,0),""),"")</f>
        <v>0</v>
      </c>
      <c r="N740" s="245">
        <f>IF(ISNA(VLOOKUP($A740,DSSV!$A$7:$R$65536,IN_DTK!N$5,0))=FALSE,IF(N$8&lt;&gt;0,VLOOKUP($A740,DSSV!$A$7:$R$65536,IN_DTK!N$5,0),""),"")</f>
        <v>0</v>
      </c>
      <c r="O740" s="245">
        <f>IF(ISNA(VLOOKUP($A740,DSSV!$A$7:$R$65536,IN_DTK!O$5,0))=FALSE,IF(O$8&lt;&gt;0,VLOOKUP($A740,DSSV!$A$7:$R$65536,IN_DTK!O$5,0),""),"")</f>
        <v>0</v>
      </c>
      <c r="P740" s="245">
        <f>IF(ISNA(VLOOKUP($A740,DSSV!$A$7:$R$65536,IN_DTK!P$5,0))=FALSE,IF(P$8&lt;&gt;0,VLOOKUP($A740,DSSV!$A$7:$R$65536,IN_DTK!P$5,0),""),"")</f>
        <v>0</v>
      </c>
      <c r="Q740" s="246">
        <f>IF(ISNA(VLOOKUP($A740,DSSV!$A$7:$R$65536,IN_DTK!Q$5,0))=FALSE,VLOOKUP($A740,DSSV!$A$7:$R$65536,IN_DTK!Q$5,0),"")</f>
        <v>0</v>
      </c>
      <c r="R740" s="237" t="str">
        <f>IF(ISNA(VLOOKUP($A740,DSSV!$A$7:$R$65536,IN_DTK!R$5,0))=FALSE,VLOOKUP($A740,DSSV!$A$7:$R$65536,IN_DTK!R$5,0),"")</f>
        <v>Không</v>
      </c>
      <c r="S740" s="247" t="str">
        <f>IF(ISNA(VLOOKUP($A740,DSSV!$A$7:$R$65536,IN_DTK!S$5,0))=FALSE,VLOOKUP($A740,DSSV!$A$7:$R$65536,IN_DTK!S$5,0),"")</f>
        <v/>
      </c>
    </row>
    <row r="741" spans="1:19" s="213" customFormat="1" ht="20.25" customHeight="1">
      <c r="A741" s="211">
        <v>733</v>
      </c>
      <c r="B741" s="240">
        <f>--SUBTOTAL(2,C$6:C741)</f>
        <v>733</v>
      </c>
      <c r="C741" s="214">
        <f>IF(ISNA(VLOOKUP($A741,DSSV!$A$7:$R$65536,IN_DTK!C$5,0))=FALSE,VLOOKUP($A741,DSSV!$A$7:$R$65536,IN_DTK!C$5,0),"")</f>
        <v>0</v>
      </c>
      <c r="D741" s="243" t="str">
        <f>IF(ISNA(VLOOKUP($A741,DSSV!$A$7:$R$65536,IN_DTK!D$5,0))=FALSE,VLOOKUP($A741,DSSV!$A$7:$R$65536,IN_DTK!D$5,0),"")</f>
        <v/>
      </c>
      <c r="E741" s="244" t="str">
        <f>IF(ISNA(VLOOKUP($A741,DSSV!$A$7:$R$65536,IN_DTK!E$5,0))=FALSE,VLOOKUP($A741,DSSV!$A$7:$R$65536,IN_DTK!E$5,0),"")</f>
        <v/>
      </c>
      <c r="F741" s="249" t="str">
        <f>IF(ISNA(VLOOKUP($A741,DSSV!$A$7:$R$65536,IN_DTK!F$5,0))=FALSE,VLOOKUP($A741,DSSV!$A$7:$R$65536,IN_DTK!F$5,0),"")</f>
        <v/>
      </c>
      <c r="G741" s="249" t="str">
        <f>IF(ISNA(VLOOKUP($A741,DSSV!$A$7:$R$65536,IN_DTK!G$5,0))=FALSE,VLOOKUP($A741,DSSV!$A$7:$R$65536,IN_DTK!G$5,0),"")</f>
        <v/>
      </c>
      <c r="H741" s="245">
        <f>IF(ISNA(VLOOKUP($A741,DSSV!$A$7:$R$65536,IN_DTK!H$5,0))=FALSE,IF(H$8&lt;&gt;0,VLOOKUP($A741,DSSV!$A$7:$R$65536,IN_DTK!H$5,0),""),"")</f>
        <v>0</v>
      </c>
      <c r="I741" s="245">
        <f>IF(ISNA(VLOOKUP($A741,DSSV!$A$7:$R$65536,IN_DTK!I$5,0))=FALSE,IF(I$8&lt;&gt;0,VLOOKUP($A741,DSSV!$A$7:$R$65536,IN_DTK!I$5,0),""),"")</f>
        <v>0</v>
      </c>
      <c r="J741" s="245">
        <f>IF(ISNA(VLOOKUP($A741,DSSV!$A$7:$R$65536,IN_DTK!J$5,0))=FALSE,IF(J$8&lt;&gt;0,VLOOKUP($A741,DSSV!$A$7:$R$65536,IN_DTK!J$5,0),""),"")</f>
        <v>0</v>
      </c>
      <c r="K741" s="245">
        <f>IF(ISNA(VLOOKUP($A741,DSSV!$A$7:$R$65536,IN_DTK!K$5,0))=FALSE,IF(K$8&lt;&gt;0,VLOOKUP($A741,DSSV!$A$7:$R$65536,IN_DTK!K$5,0),""),"")</f>
        <v>0</v>
      </c>
      <c r="L741" s="245">
        <f>IF(ISNA(VLOOKUP($A741,DSSV!$A$7:$R$65536,IN_DTK!L$5,0))=FALSE,IF(L$8&lt;&gt;0,VLOOKUP($A741,DSSV!$A$7:$R$65536,IN_DTK!L$5,0),""),"")</f>
        <v>0</v>
      </c>
      <c r="M741" s="245">
        <f>IF(ISNA(VLOOKUP($A741,DSSV!$A$7:$R$65536,IN_DTK!M$5,0))=FALSE,IF(M$8&lt;&gt;0,VLOOKUP($A741,DSSV!$A$7:$R$65536,IN_DTK!M$5,0),""),"")</f>
        <v>0</v>
      </c>
      <c r="N741" s="245">
        <f>IF(ISNA(VLOOKUP($A741,DSSV!$A$7:$R$65536,IN_DTK!N$5,0))=FALSE,IF(N$8&lt;&gt;0,VLOOKUP($A741,DSSV!$A$7:$R$65536,IN_DTK!N$5,0),""),"")</f>
        <v>0</v>
      </c>
      <c r="O741" s="245">
        <f>IF(ISNA(VLOOKUP($A741,DSSV!$A$7:$R$65536,IN_DTK!O$5,0))=FALSE,IF(O$8&lt;&gt;0,VLOOKUP($A741,DSSV!$A$7:$R$65536,IN_DTK!O$5,0),""),"")</f>
        <v>0</v>
      </c>
      <c r="P741" s="245">
        <f>IF(ISNA(VLOOKUP($A741,DSSV!$A$7:$R$65536,IN_DTK!P$5,0))=FALSE,IF(P$8&lt;&gt;0,VLOOKUP($A741,DSSV!$A$7:$R$65536,IN_DTK!P$5,0),""),"")</f>
        <v>0</v>
      </c>
      <c r="Q741" s="246">
        <f>IF(ISNA(VLOOKUP($A741,DSSV!$A$7:$R$65536,IN_DTK!Q$5,0))=FALSE,VLOOKUP($A741,DSSV!$A$7:$R$65536,IN_DTK!Q$5,0),"")</f>
        <v>0</v>
      </c>
      <c r="R741" s="237" t="str">
        <f>IF(ISNA(VLOOKUP($A741,DSSV!$A$7:$R$65536,IN_DTK!R$5,0))=FALSE,VLOOKUP($A741,DSSV!$A$7:$R$65536,IN_DTK!R$5,0),"")</f>
        <v>Không</v>
      </c>
      <c r="S741" s="247" t="str">
        <f>IF(ISNA(VLOOKUP($A741,DSSV!$A$7:$R$65536,IN_DTK!S$5,0))=FALSE,VLOOKUP($A741,DSSV!$A$7:$R$65536,IN_DTK!S$5,0),"")</f>
        <v/>
      </c>
    </row>
    <row r="742" spans="1:19" s="213" customFormat="1" ht="20.25" customHeight="1">
      <c r="A742" s="211">
        <v>734</v>
      </c>
      <c r="B742" s="240">
        <f>--SUBTOTAL(2,C$6:C742)</f>
        <v>734</v>
      </c>
      <c r="C742" s="214">
        <f>IF(ISNA(VLOOKUP($A742,DSSV!$A$7:$R$65536,IN_DTK!C$5,0))=FALSE,VLOOKUP($A742,DSSV!$A$7:$R$65536,IN_DTK!C$5,0),"")</f>
        <v>0</v>
      </c>
      <c r="D742" s="243" t="str">
        <f>IF(ISNA(VLOOKUP($A742,DSSV!$A$7:$R$65536,IN_DTK!D$5,0))=FALSE,VLOOKUP($A742,DSSV!$A$7:$R$65536,IN_DTK!D$5,0),"")</f>
        <v/>
      </c>
      <c r="E742" s="244" t="str">
        <f>IF(ISNA(VLOOKUP($A742,DSSV!$A$7:$R$65536,IN_DTK!E$5,0))=FALSE,VLOOKUP($A742,DSSV!$A$7:$R$65536,IN_DTK!E$5,0),"")</f>
        <v/>
      </c>
      <c r="F742" s="249" t="str">
        <f>IF(ISNA(VLOOKUP($A742,DSSV!$A$7:$R$65536,IN_DTK!F$5,0))=FALSE,VLOOKUP($A742,DSSV!$A$7:$R$65536,IN_DTK!F$5,0),"")</f>
        <v/>
      </c>
      <c r="G742" s="249" t="str">
        <f>IF(ISNA(VLOOKUP($A742,DSSV!$A$7:$R$65536,IN_DTK!G$5,0))=FALSE,VLOOKUP($A742,DSSV!$A$7:$R$65536,IN_DTK!G$5,0),"")</f>
        <v/>
      </c>
      <c r="H742" s="245">
        <f>IF(ISNA(VLOOKUP($A742,DSSV!$A$7:$R$65536,IN_DTK!H$5,0))=FALSE,IF(H$8&lt;&gt;0,VLOOKUP($A742,DSSV!$A$7:$R$65536,IN_DTK!H$5,0),""),"")</f>
        <v>0</v>
      </c>
      <c r="I742" s="245">
        <f>IF(ISNA(VLOOKUP($A742,DSSV!$A$7:$R$65536,IN_DTK!I$5,0))=FALSE,IF(I$8&lt;&gt;0,VLOOKUP($A742,DSSV!$A$7:$R$65536,IN_DTK!I$5,0),""),"")</f>
        <v>0</v>
      </c>
      <c r="J742" s="245">
        <f>IF(ISNA(VLOOKUP($A742,DSSV!$A$7:$R$65536,IN_DTK!J$5,0))=FALSE,IF(J$8&lt;&gt;0,VLOOKUP($A742,DSSV!$A$7:$R$65536,IN_DTK!J$5,0),""),"")</f>
        <v>0</v>
      </c>
      <c r="K742" s="245">
        <f>IF(ISNA(VLOOKUP($A742,DSSV!$A$7:$R$65536,IN_DTK!K$5,0))=FALSE,IF(K$8&lt;&gt;0,VLOOKUP($A742,DSSV!$A$7:$R$65536,IN_DTK!K$5,0),""),"")</f>
        <v>0</v>
      </c>
      <c r="L742" s="245">
        <f>IF(ISNA(VLOOKUP($A742,DSSV!$A$7:$R$65536,IN_DTK!L$5,0))=FALSE,IF(L$8&lt;&gt;0,VLOOKUP($A742,DSSV!$A$7:$R$65536,IN_DTK!L$5,0),""),"")</f>
        <v>0</v>
      </c>
      <c r="M742" s="245">
        <f>IF(ISNA(VLOOKUP($A742,DSSV!$A$7:$R$65536,IN_DTK!M$5,0))=FALSE,IF(M$8&lt;&gt;0,VLOOKUP($A742,DSSV!$A$7:$R$65536,IN_DTK!M$5,0),""),"")</f>
        <v>0</v>
      </c>
      <c r="N742" s="245">
        <f>IF(ISNA(VLOOKUP($A742,DSSV!$A$7:$R$65536,IN_DTK!N$5,0))=FALSE,IF(N$8&lt;&gt;0,VLOOKUP($A742,DSSV!$A$7:$R$65536,IN_DTK!N$5,0),""),"")</f>
        <v>0</v>
      </c>
      <c r="O742" s="245">
        <f>IF(ISNA(VLOOKUP($A742,DSSV!$A$7:$R$65536,IN_DTK!O$5,0))=FALSE,IF(O$8&lt;&gt;0,VLOOKUP($A742,DSSV!$A$7:$R$65536,IN_DTK!O$5,0),""),"")</f>
        <v>0</v>
      </c>
      <c r="P742" s="245">
        <f>IF(ISNA(VLOOKUP($A742,DSSV!$A$7:$R$65536,IN_DTK!P$5,0))=FALSE,IF(P$8&lt;&gt;0,VLOOKUP($A742,DSSV!$A$7:$R$65536,IN_DTK!P$5,0),""),"")</f>
        <v>0</v>
      </c>
      <c r="Q742" s="246">
        <f>IF(ISNA(VLOOKUP($A742,DSSV!$A$7:$R$65536,IN_DTK!Q$5,0))=FALSE,VLOOKUP($A742,DSSV!$A$7:$R$65536,IN_DTK!Q$5,0),"")</f>
        <v>0</v>
      </c>
      <c r="R742" s="237" t="str">
        <f>IF(ISNA(VLOOKUP($A742,DSSV!$A$7:$R$65536,IN_DTK!R$5,0))=FALSE,VLOOKUP($A742,DSSV!$A$7:$R$65536,IN_DTK!R$5,0),"")</f>
        <v>Không</v>
      </c>
      <c r="S742" s="247" t="str">
        <f>IF(ISNA(VLOOKUP($A742,DSSV!$A$7:$R$65536,IN_DTK!S$5,0))=FALSE,VLOOKUP($A742,DSSV!$A$7:$R$65536,IN_DTK!S$5,0),"")</f>
        <v/>
      </c>
    </row>
    <row r="743" spans="1:19" s="213" customFormat="1" ht="20.25" customHeight="1">
      <c r="A743" s="211">
        <v>735</v>
      </c>
      <c r="B743" s="240">
        <f>--SUBTOTAL(2,C$6:C743)</f>
        <v>735</v>
      </c>
      <c r="C743" s="214">
        <f>IF(ISNA(VLOOKUP($A743,DSSV!$A$7:$R$65536,IN_DTK!C$5,0))=FALSE,VLOOKUP($A743,DSSV!$A$7:$R$65536,IN_DTK!C$5,0),"")</f>
        <v>0</v>
      </c>
      <c r="D743" s="243" t="str">
        <f>IF(ISNA(VLOOKUP($A743,DSSV!$A$7:$R$65536,IN_DTK!D$5,0))=FALSE,VLOOKUP($A743,DSSV!$A$7:$R$65536,IN_DTK!D$5,0),"")</f>
        <v/>
      </c>
      <c r="E743" s="244" t="str">
        <f>IF(ISNA(VLOOKUP($A743,DSSV!$A$7:$R$65536,IN_DTK!E$5,0))=FALSE,VLOOKUP($A743,DSSV!$A$7:$R$65536,IN_DTK!E$5,0),"")</f>
        <v/>
      </c>
      <c r="F743" s="249" t="str">
        <f>IF(ISNA(VLOOKUP($A743,DSSV!$A$7:$R$65536,IN_DTK!F$5,0))=FALSE,VLOOKUP($A743,DSSV!$A$7:$R$65536,IN_DTK!F$5,0),"")</f>
        <v/>
      </c>
      <c r="G743" s="249" t="str">
        <f>IF(ISNA(VLOOKUP($A743,DSSV!$A$7:$R$65536,IN_DTK!G$5,0))=FALSE,VLOOKUP($A743,DSSV!$A$7:$R$65536,IN_DTK!G$5,0),"")</f>
        <v/>
      </c>
      <c r="H743" s="245">
        <f>IF(ISNA(VLOOKUP($A743,DSSV!$A$7:$R$65536,IN_DTK!H$5,0))=FALSE,IF(H$8&lt;&gt;0,VLOOKUP($A743,DSSV!$A$7:$R$65536,IN_DTK!H$5,0),""),"")</f>
        <v>0</v>
      </c>
      <c r="I743" s="245">
        <f>IF(ISNA(VLOOKUP($A743,DSSV!$A$7:$R$65536,IN_DTK!I$5,0))=FALSE,IF(I$8&lt;&gt;0,VLOOKUP($A743,DSSV!$A$7:$R$65536,IN_DTK!I$5,0),""),"")</f>
        <v>0</v>
      </c>
      <c r="J743" s="245">
        <f>IF(ISNA(VLOOKUP($A743,DSSV!$A$7:$R$65536,IN_DTK!J$5,0))=FALSE,IF(J$8&lt;&gt;0,VLOOKUP($A743,DSSV!$A$7:$R$65536,IN_DTK!J$5,0),""),"")</f>
        <v>0</v>
      </c>
      <c r="K743" s="245">
        <f>IF(ISNA(VLOOKUP($A743,DSSV!$A$7:$R$65536,IN_DTK!K$5,0))=FALSE,IF(K$8&lt;&gt;0,VLOOKUP($A743,DSSV!$A$7:$R$65536,IN_DTK!K$5,0),""),"")</f>
        <v>0</v>
      </c>
      <c r="L743" s="245">
        <f>IF(ISNA(VLOOKUP($A743,DSSV!$A$7:$R$65536,IN_DTK!L$5,0))=FALSE,IF(L$8&lt;&gt;0,VLOOKUP($A743,DSSV!$A$7:$R$65536,IN_DTK!L$5,0),""),"")</f>
        <v>0</v>
      </c>
      <c r="M743" s="245">
        <f>IF(ISNA(VLOOKUP($A743,DSSV!$A$7:$R$65536,IN_DTK!M$5,0))=FALSE,IF(M$8&lt;&gt;0,VLOOKUP($A743,DSSV!$A$7:$R$65536,IN_DTK!M$5,0),""),"")</f>
        <v>0</v>
      </c>
      <c r="N743" s="245">
        <f>IF(ISNA(VLOOKUP($A743,DSSV!$A$7:$R$65536,IN_DTK!N$5,0))=FALSE,IF(N$8&lt;&gt;0,VLOOKUP($A743,DSSV!$A$7:$R$65536,IN_DTK!N$5,0),""),"")</f>
        <v>0</v>
      </c>
      <c r="O743" s="245">
        <f>IF(ISNA(VLOOKUP($A743,DSSV!$A$7:$R$65536,IN_DTK!O$5,0))=FALSE,IF(O$8&lt;&gt;0,VLOOKUP($A743,DSSV!$A$7:$R$65536,IN_DTK!O$5,0),""),"")</f>
        <v>0</v>
      </c>
      <c r="P743" s="245">
        <f>IF(ISNA(VLOOKUP($A743,DSSV!$A$7:$R$65536,IN_DTK!P$5,0))=FALSE,IF(P$8&lt;&gt;0,VLOOKUP($A743,DSSV!$A$7:$R$65536,IN_DTK!P$5,0),""),"")</f>
        <v>0</v>
      </c>
      <c r="Q743" s="246">
        <f>IF(ISNA(VLOOKUP($A743,DSSV!$A$7:$R$65536,IN_DTK!Q$5,0))=FALSE,VLOOKUP($A743,DSSV!$A$7:$R$65536,IN_DTK!Q$5,0),"")</f>
        <v>0</v>
      </c>
      <c r="R743" s="237" t="str">
        <f>IF(ISNA(VLOOKUP($A743,DSSV!$A$7:$R$65536,IN_DTK!R$5,0))=FALSE,VLOOKUP($A743,DSSV!$A$7:$R$65536,IN_DTK!R$5,0),"")</f>
        <v>Không</v>
      </c>
      <c r="S743" s="247" t="str">
        <f>IF(ISNA(VLOOKUP($A743,DSSV!$A$7:$R$65536,IN_DTK!S$5,0))=FALSE,VLOOKUP($A743,DSSV!$A$7:$R$65536,IN_DTK!S$5,0),"")</f>
        <v/>
      </c>
    </row>
    <row r="744" spans="1:19" s="213" customFormat="1" ht="20.25" customHeight="1">
      <c r="A744" s="211">
        <v>736</v>
      </c>
      <c r="B744" s="240">
        <f>--SUBTOTAL(2,C$6:C744)</f>
        <v>736</v>
      </c>
      <c r="C744" s="214">
        <f>IF(ISNA(VLOOKUP($A744,DSSV!$A$7:$R$65536,IN_DTK!C$5,0))=FALSE,VLOOKUP($A744,DSSV!$A$7:$R$65536,IN_DTK!C$5,0),"")</f>
        <v>0</v>
      </c>
      <c r="D744" s="243" t="str">
        <f>IF(ISNA(VLOOKUP($A744,DSSV!$A$7:$R$65536,IN_DTK!D$5,0))=FALSE,VLOOKUP($A744,DSSV!$A$7:$R$65536,IN_DTK!D$5,0),"")</f>
        <v/>
      </c>
      <c r="E744" s="244" t="str">
        <f>IF(ISNA(VLOOKUP($A744,DSSV!$A$7:$R$65536,IN_DTK!E$5,0))=FALSE,VLOOKUP($A744,DSSV!$A$7:$R$65536,IN_DTK!E$5,0),"")</f>
        <v/>
      </c>
      <c r="F744" s="249" t="str">
        <f>IF(ISNA(VLOOKUP($A744,DSSV!$A$7:$R$65536,IN_DTK!F$5,0))=FALSE,VLOOKUP($A744,DSSV!$A$7:$R$65536,IN_DTK!F$5,0),"")</f>
        <v/>
      </c>
      <c r="G744" s="249" t="str">
        <f>IF(ISNA(VLOOKUP($A744,DSSV!$A$7:$R$65536,IN_DTK!G$5,0))=FALSE,VLOOKUP($A744,DSSV!$A$7:$R$65536,IN_DTK!G$5,0),"")</f>
        <v/>
      </c>
      <c r="H744" s="245">
        <f>IF(ISNA(VLOOKUP($A744,DSSV!$A$7:$R$65536,IN_DTK!H$5,0))=FALSE,IF(H$8&lt;&gt;0,VLOOKUP($A744,DSSV!$A$7:$R$65536,IN_DTK!H$5,0),""),"")</f>
        <v>0</v>
      </c>
      <c r="I744" s="245">
        <f>IF(ISNA(VLOOKUP($A744,DSSV!$A$7:$R$65536,IN_DTK!I$5,0))=FALSE,IF(I$8&lt;&gt;0,VLOOKUP($A744,DSSV!$A$7:$R$65536,IN_DTK!I$5,0),""),"")</f>
        <v>0</v>
      </c>
      <c r="J744" s="245">
        <f>IF(ISNA(VLOOKUP($A744,DSSV!$A$7:$R$65536,IN_DTK!J$5,0))=FALSE,IF(J$8&lt;&gt;0,VLOOKUP($A744,DSSV!$A$7:$R$65536,IN_DTK!J$5,0),""),"")</f>
        <v>0</v>
      </c>
      <c r="K744" s="245">
        <f>IF(ISNA(VLOOKUP($A744,DSSV!$A$7:$R$65536,IN_DTK!K$5,0))=FALSE,IF(K$8&lt;&gt;0,VLOOKUP($A744,DSSV!$A$7:$R$65536,IN_DTK!K$5,0),""),"")</f>
        <v>0</v>
      </c>
      <c r="L744" s="245">
        <f>IF(ISNA(VLOOKUP($A744,DSSV!$A$7:$R$65536,IN_DTK!L$5,0))=FALSE,IF(L$8&lt;&gt;0,VLOOKUP($A744,DSSV!$A$7:$R$65536,IN_DTK!L$5,0),""),"")</f>
        <v>0</v>
      </c>
      <c r="M744" s="245">
        <f>IF(ISNA(VLOOKUP($A744,DSSV!$A$7:$R$65536,IN_DTK!M$5,0))=FALSE,IF(M$8&lt;&gt;0,VLOOKUP($A744,DSSV!$A$7:$R$65536,IN_DTK!M$5,0),""),"")</f>
        <v>0</v>
      </c>
      <c r="N744" s="245">
        <f>IF(ISNA(VLOOKUP($A744,DSSV!$A$7:$R$65536,IN_DTK!N$5,0))=FALSE,IF(N$8&lt;&gt;0,VLOOKUP($A744,DSSV!$A$7:$R$65536,IN_DTK!N$5,0),""),"")</f>
        <v>0</v>
      </c>
      <c r="O744" s="245">
        <f>IF(ISNA(VLOOKUP($A744,DSSV!$A$7:$R$65536,IN_DTK!O$5,0))=FALSE,IF(O$8&lt;&gt;0,VLOOKUP($A744,DSSV!$A$7:$R$65536,IN_DTK!O$5,0),""),"")</f>
        <v>0</v>
      </c>
      <c r="P744" s="245">
        <f>IF(ISNA(VLOOKUP($A744,DSSV!$A$7:$R$65536,IN_DTK!P$5,0))=FALSE,IF(P$8&lt;&gt;0,VLOOKUP($A744,DSSV!$A$7:$R$65536,IN_DTK!P$5,0),""),"")</f>
        <v>0</v>
      </c>
      <c r="Q744" s="246">
        <f>IF(ISNA(VLOOKUP($A744,DSSV!$A$7:$R$65536,IN_DTK!Q$5,0))=FALSE,VLOOKUP($A744,DSSV!$A$7:$R$65536,IN_DTK!Q$5,0),"")</f>
        <v>0</v>
      </c>
      <c r="R744" s="237" t="str">
        <f>IF(ISNA(VLOOKUP($A744,DSSV!$A$7:$R$65536,IN_DTK!R$5,0))=FALSE,VLOOKUP($A744,DSSV!$A$7:$R$65536,IN_DTK!R$5,0),"")</f>
        <v>Không</v>
      </c>
      <c r="S744" s="247" t="str">
        <f>IF(ISNA(VLOOKUP($A744,DSSV!$A$7:$R$65536,IN_DTK!S$5,0))=FALSE,VLOOKUP($A744,DSSV!$A$7:$R$65536,IN_DTK!S$5,0),"")</f>
        <v/>
      </c>
    </row>
    <row r="745" spans="1:19" s="213" customFormat="1" ht="20.25" customHeight="1">
      <c r="A745" s="211">
        <v>737</v>
      </c>
      <c r="B745" s="240">
        <f>--SUBTOTAL(2,C$6:C745)</f>
        <v>737</v>
      </c>
      <c r="C745" s="214">
        <f>IF(ISNA(VLOOKUP($A745,DSSV!$A$7:$R$65536,IN_DTK!C$5,0))=FALSE,VLOOKUP($A745,DSSV!$A$7:$R$65536,IN_DTK!C$5,0),"")</f>
        <v>0</v>
      </c>
      <c r="D745" s="243" t="str">
        <f>IF(ISNA(VLOOKUP($A745,DSSV!$A$7:$R$65536,IN_DTK!D$5,0))=FALSE,VLOOKUP($A745,DSSV!$A$7:$R$65536,IN_DTK!D$5,0),"")</f>
        <v/>
      </c>
      <c r="E745" s="244" t="str">
        <f>IF(ISNA(VLOOKUP($A745,DSSV!$A$7:$R$65536,IN_DTK!E$5,0))=FALSE,VLOOKUP($A745,DSSV!$A$7:$R$65536,IN_DTK!E$5,0),"")</f>
        <v/>
      </c>
      <c r="F745" s="249" t="str">
        <f>IF(ISNA(VLOOKUP($A745,DSSV!$A$7:$R$65536,IN_DTK!F$5,0))=FALSE,VLOOKUP($A745,DSSV!$A$7:$R$65536,IN_DTK!F$5,0),"")</f>
        <v/>
      </c>
      <c r="G745" s="249" t="str">
        <f>IF(ISNA(VLOOKUP($A745,DSSV!$A$7:$R$65536,IN_DTK!G$5,0))=FALSE,VLOOKUP($A745,DSSV!$A$7:$R$65536,IN_DTK!G$5,0),"")</f>
        <v/>
      </c>
      <c r="H745" s="245">
        <f>IF(ISNA(VLOOKUP($A745,DSSV!$A$7:$R$65536,IN_DTK!H$5,0))=FALSE,IF(H$8&lt;&gt;0,VLOOKUP($A745,DSSV!$A$7:$R$65536,IN_DTK!H$5,0),""),"")</f>
        <v>0</v>
      </c>
      <c r="I745" s="245">
        <f>IF(ISNA(VLOOKUP($A745,DSSV!$A$7:$R$65536,IN_DTK!I$5,0))=FALSE,IF(I$8&lt;&gt;0,VLOOKUP($A745,DSSV!$A$7:$R$65536,IN_DTK!I$5,0),""),"")</f>
        <v>0</v>
      </c>
      <c r="J745" s="245">
        <f>IF(ISNA(VLOOKUP($A745,DSSV!$A$7:$R$65536,IN_DTK!J$5,0))=FALSE,IF(J$8&lt;&gt;0,VLOOKUP($A745,DSSV!$A$7:$R$65536,IN_DTK!J$5,0),""),"")</f>
        <v>0</v>
      </c>
      <c r="K745" s="245">
        <f>IF(ISNA(VLOOKUP($A745,DSSV!$A$7:$R$65536,IN_DTK!K$5,0))=FALSE,IF(K$8&lt;&gt;0,VLOOKUP($A745,DSSV!$A$7:$R$65536,IN_DTK!K$5,0),""),"")</f>
        <v>0</v>
      </c>
      <c r="L745" s="245">
        <f>IF(ISNA(VLOOKUP($A745,DSSV!$A$7:$R$65536,IN_DTK!L$5,0))=FALSE,IF(L$8&lt;&gt;0,VLOOKUP($A745,DSSV!$A$7:$R$65536,IN_DTK!L$5,0),""),"")</f>
        <v>0</v>
      </c>
      <c r="M745" s="245">
        <f>IF(ISNA(VLOOKUP($A745,DSSV!$A$7:$R$65536,IN_DTK!M$5,0))=FALSE,IF(M$8&lt;&gt;0,VLOOKUP($A745,DSSV!$A$7:$R$65536,IN_DTK!M$5,0),""),"")</f>
        <v>0</v>
      </c>
      <c r="N745" s="245">
        <f>IF(ISNA(VLOOKUP($A745,DSSV!$A$7:$R$65536,IN_DTK!N$5,0))=FALSE,IF(N$8&lt;&gt;0,VLOOKUP($A745,DSSV!$A$7:$R$65536,IN_DTK!N$5,0),""),"")</f>
        <v>0</v>
      </c>
      <c r="O745" s="245">
        <f>IF(ISNA(VLOOKUP($A745,DSSV!$A$7:$R$65536,IN_DTK!O$5,0))=FALSE,IF(O$8&lt;&gt;0,VLOOKUP($A745,DSSV!$A$7:$R$65536,IN_DTK!O$5,0),""),"")</f>
        <v>0</v>
      </c>
      <c r="P745" s="245">
        <f>IF(ISNA(VLOOKUP($A745,DSSV!$A$7:$R$65536,IN_DTK!P$5,0))=FALSE,IF(P$8&lt;&gt;0,VLOOKUP($A745,DSSV!$A$7:$R$65536,IN_DTK!P$5,0),""),"")</f>
        <v>0</v>
      </c>
      <c r="Q745" s="246">
        <f>IF(ISNA(VLOOKUP($A745,DSSV!$A$7:$R$65536,IN_DTK!Q$5,0))=FALSE,VLOOKUP($A745,DSSV!$A$7:$R$65536,IN_DTK!Q$5,0),"")</f>
        <v>0</v>
      </c>
      <c r="R745" s="237" t="str">
        <f>IF(ISNA(VLOOKUP($A745,DSSV!$A$7:$R$65536,IN_DTK!R$5,0))=FALSE,VLOOKUP($A745,DSSV!$A$7:$R$65536,IN_DTK!R$5,0),"")</f>
        <v>Không</v>
      </c>
      <c r="S745" s="247" t="str">
        <f>IF(ISNA(VLOOKUP($A745,DSSV!$A$7:$R$65536,IN_DTK!S$5,0))=FALSE,VLOOKUP($A745,DSSV!$A$7:$R$65536,IN_DTK!S$5,0),"")</f>
        <v/>
      </c>
    </row>
    <row r="746" spans="1:19" s="213" customFormat="1" ht="20.25" customHeight="1">
      <c r="A746" s="211">
        <v>738</v>
      </c>
      <c r="B746" s="240">
        <f>--SUBTOTAL(2,C$6:C746)</f>
        <v>738</v>
      </c>
      <c r="C746" s="214">
        <f>IF(ISNA(VLOOKUP($A746,DSSV!$A$7:$R$65536,IN_DTK!C$5,0))=FALSE,VLOOKUP($A746,DSSV!$A$7:$R$65536,IN_DTK!C$5,0),"")</f>
        <v>0</v>
      </c>
      <c r="D746" s="243" t="str">
        <f>IF(ISNA(VLOOKUP($A746,DSSV!$A$7:$R$65536,IN_DTK!D$5,0))=FALSE,VLOOKUP($A746,DSSV!$A$7:$R$65536,IN_DTK!D$5,0),"")</f>
        <v/>
      </c>
      <c r="E746" s="244" t="str">
        <f>IF(ISNA(VLOOKUP($A746,DSSV!$A$7:$R$65536,IN_DTK!E$5,0))=FALSE,VLOOKUP($A746,DSSV!$A$7:$R$65536,IN_DTK!E$5,0),"")</f>
        <v/>
      </c>
      <c r="F746" s="249" t="str">
        <f>IF(ISNA(VLOOKUP($A746,DSSV!$A$7:$R$65536,IN_DTK!F$5,0))=FALSE,VLOOKUP($A746,DSSV!$A$7:$R$65536,IN_DTK!F$5,0),"")</f>
        <v/>
      </c>
      <c r="G746" s="249" t="str">
        <f>IF(ISNA(VLOOKUP($A746,DSSV!$A$7:$R$65536,IN_DTK!G$5,0))=FALSE,VLOOKUP($A746,DSSV!$A$7:$R$65536,IN_DTK!G$5,0),"")</f>
        <v/>
      </c>
      <c r="H746" s="245">
        <f>IF(ISNA(VLOOKUP($A746,DSSV!$A$7:$R$65536,IN_DTK!H$5,0))=FALSE,IF(H$8&lt;&gt;0,VLOOKUP($A746,DSSV!$A$7:$R$65536,IN_DTK!H$5,0),""),"")</f>
        <v>0</v>
      </c>
      <c r="I746" s="245">
        <f>IF(ISNA(VLOOKUP($A746,DSSV!$A$7:$R$65536,IN_DTK!I$5,0))=FALSE,IF(I$8&lt;&gt;0,VLOOKUP($A746,DSSV!$A$7:$R$65536,IN_DTK!I$5,0),""),"")</f>
        <v>0</v>
      </c>
      <c r="J746" s="245">
        <f>IF(ISNA(VLOOKUP($A746,DSSV!$A$7:$R$65536,IN_DTK!J$5,0))=FALSE,IF(J$8&lt;&gt;0,VLOOKUP($A746,DSSV!$A$7:$R$65536,IN_DTK!J$5,0),""),"")</f>
        <v>0</v>
      </c>
      <c r="K746" s="245">
        <f>IF(ISNA(VLOOKUP($A746,DSSV!$A$7:$R$65536,IN_DTK!K$5,0))=FALSE,IF(K$8&lt;&gt;0,VLOOKUP($A746,DSSV!$A$7:$R$65536,IN_DTK!K$5,0),""),"")</f>
        <v>0</v>
      </c>
      <c r="L746" s="245">
        <f>IF(ISNA(VLOOKUP($A746,DSSV!$A$7:$R$65536,IN_DTK!L$5,0))=FALSE,IF(L$8&lt;&gt;0,VLOOKUP($A746,DSSV!$A$7:$R$65536,IN_DTK!L$5,0),""),"")</f>
        <v>0</v>
      </c>
      <c r="M746" s="245">
        <f>IF(ISNA(VLOOKUP($A746,DSSV!$A$7:$R$65536,IN_DTK!M$5,0))=FALSE,IF(M$8&lt;&gt;0,VLOOKUP($A746,DSSV!$A$7:$R$65536,IN_DTK!M$5,0),""),"")</f>
        <v>0</v>
      </c>
      <c r="N746" s="245">
        <f>IF(ISNA(VLOOKUP($A746,DSSV!$A$7:$R$65536,IN_DTK!N$5,0))=FALSE,IF(N$8&lt;&gt;0,VLOOKUP($A746,DSSV!$A$7:$R$65536,IN_DTK!N$5,0),""),"")</f>
        <v>0</v>
      </c>
      <c r="O746" s="245">
        <f>IF(ISNA(VLOOKUP($A746,DSSV!$A$7:$R$65536,IN_DTK!O$5,0))=FALSE,IF(O$8&lt;&gt;0,VLOOKUP($A746,DSSV!$A$7:$R$65536,IN_DTK!O$5,0),""),"")</f>
        <v>0</v>
      </c>
      <c r="P746" s="245">
        <f>IF(ISNA(VLOOKUP($A746,DSSV!$A$7:$R$65536,IN_DTK!P$5,0))=FALSE,IF(P$8&lt;&gt;0,VLOOKUP($A746,DSSV!$A$7:$R$65536,IN_DTK!P$5,0),""),"")</f>
        <v>0</v>
      </c>
      <c r="Q746" s="246">
        <f>IF(ISNA(VLOOKUP($A746,DSSV!$A$7:$R$65536,IN_DTK!Q$5,0))=FALSE,VLOOKUP($A746,DSSV!$A$7:$R$65536,IN_DTK!Q$5,0),"")</f>
        <v>0</v>
      </c>
      <c r="R746" s="237" t="str">
        <f>IF(ISNA(VLOOKUP($A746,DSSV!$A$7:$R$65536,IN_DTK!R$5,0))=FALSE,VLOOKUP($A746,DSSV!$A$7:$R$65536,IN_DTK!R$5,0),"")</f>
        <v>Không</v>
      </c>
      <c r="S746" s="247" t="str">
        <f>IF(ISNA(VLOOKUP($A746,DSSV!$A$7:$R$65536,IN_DTK!S$5,0))=FALSE,VLOOKUP($A746,DSSV!$A$7:$R$65536,IN_DTK!S$5,0),"")</f>
        <v/>
      </c>
    </row>
    <row r="747" spans="1:19" s="213" customFormat="1" ht="20.25" customHeight="1">
      <c r="A747" s="211">
        <v>739</v>
      </c>
      <c r="B747" s="240">
        <f>--SUBTOTAL(2,C$6:C747)</f>
        <v>739</v>
      </c>
      <c r="C747" s="214">
        <f>IF(ISNA(VLOOKUP($A747,DSSV!$A$7:$R$65536,IN_DTK!C$5,0))=FALSE,VLOOKUP($A747,DSSV!$A$7:$R$65536,IN_DTK!C$5,0),"")</f>
        <v>0</v>
      </c>
      <c r="D747" s="243" t="str">
        <f>IF(ISNA(VLOOKUP($A747,DSSV!$A$7:$R$65536,IN_DTK!D$5,0))=FALSE,VLOOKUP($A747,DSSV!$A$7:$R$65536,IN_DTK!D$5,0),"")</f>
        <v/>
      </c>
      <c r="E747" s="244" t="str">
        <f>IF(ISNA(VLOOKUP($A747,DSSV!$A$7:$R$65536,IN_DTK!E$5,0))=FALSE,VLOOKUP($A747,DSSV!$A$7:$R$65536,IN_DTK!E$5,0),"")</f>
        <v/>
      </c>
      <c r="F747" s="249" t="str">
        <f>IF(ISNA(VLOOKUP($A747,DSSV!$A$7:$R$65536,IN_DTK!F$5,0))=FALSE,VLOOKUP($A747,DSSV!$A$7:$R$65536,IN_DTK!F$5,0),"")</f>
        <v/>
      </c>
      <c r="G747" s="249" t="str">
        <f>IF(ISNA(VLOOKUP($A747,DSSV!$A$7:$R$65536,IN_DTK!G$5,0))=FALSE,VLOOKUP($A747,DSSV!$A$7:$R$65536,IN_DTK!G$5,0),"")</f>
        <v/>
      </c>
      <c r="H747" s="245">
        <f>IF(ISNA(VLOOKUP($A747,DSSV!$A$7:$R$65536,IN_DTK!H$5,0))=FALSE,IF(H$8&lt;&gt;0,VLOOKUP($A747,DSSV!$A$7:$R$65536,IN_DTK!H$5,0),""),"")</f>
        <v>0</v>
      </c>
      <c r="I747" s="245">
        <f>IF(ISNA(VLOOKUP($A747,DSSV!$A$7:$R$65536,IN_DTK!I$5,0))=FALSE,IF(I$8&lt;&gt;0,VLOOKUP($A747,DSSV!$A$7:$R$65536,IN_DTK!I$5,0),""),"")</f>
        <v>0</v>
      </c>
      <c r="J747" s="245">
        <f>IF(ISNA(VLOOKUP($A747,DSSV!$A$7:$R$65536,IN_DTK!J$5,0))=FALSE,IF(J$8&lt;&gt;0,VLOOKUP($A747,DSSV!$A$7:$R$65536,IN_DTK!J$5,0),""),"")</f>
        <v>0</v>
      </c>
      <c r="K747" s="245">
        <f>IF(ISNA(VLOOKUP($A747,DSSV!$A$7:$R$65536,IN_DTK!K$5,0))=FALSE,IF(K$8&lt;&gt;0,VLOOKUP($A747,DSSV!$A$7:$R$65536,IN_DTK!K$5,0),""),"")</f>
        <v>0</v>
      </c>
      <c r="L747" s="245">
        <f>IF(ISNA(VLOOKUP($A747,DSSV!$A$7:$R$65536,IN_DTK!L$5,0))=FALSE,IF(L$8&lt;&gt;0,VLOOKUP($A747,DSSV!$A$7:$R$65536,IN_DTK!L$5,0),""),"")</f>
        <v>0</v>
      </c>
      <c r="M747" s="245">
        <f>IF(ISNA(VLOOKUP($A747,DSSV!$A$7:$R$65536,IN_DTK!M$5,0))=FALSE,IF(M$8&lt;&gt;0,VLOOKUP($A747,DSSV!$A$7:$R$65536,IN_DTK!M$5,0),""),"")</f>
        <v>0</v>
      </c>
      <c r="N747" s="245">
        <f>IF(ISNA(VLOOKUP($A747,DSSV!$A$7:$R$65536,IN_DTK!N$5,0))=FALSE,IF(N$8&lt;&gt;0,VLOOKUP($A747,DSSV!$A$7:$R$65536,IN_DTK!N$5,0),""),"")</f>
        <v>0</v>
      </c>
      <c r="O747" s="245">
        <f>IF(ISNA(VLOOKUP($A747,DSSV!$A$7:$R$65536,IN_DTK!O$5,0))=FALSE,IF(O$8&lt;&gt;0,VLOOKUP($A747,DSSV!$A$7:$R$65536,IN_DTK!O$5,0),""),"")</f>
        <v>0</v>
      </c>
      <c r="P747" s="245">
        <f>IF(ISNA(VLOOKUP($A747,DSSV!$A$7:$R$65536,IN_DTK!P$5,0))=FALSE,IF(P$8&lt;&gt;0,VLOOKUP($A747,DSSV!$A$7:$R$65536,IN_DTK!P$5,0),""),"")</f>
        <v>0</v>
      </c>
      <c r="Q747" s="246">
        <f>IF(ISNA(VLOOKUP($A747,DSSV!$A$7:$R$65536,IN_DTK!Q$5,0))=FALSE,VLOOKUP($A747,DSSV!$A$7:$R$65536,IN_DTK!Q$5,0),"")</f>
        <v>0</v>
      </c>
      <c r="R747" s="237" t="str">
        <f>IF(ISNA(VLOOKUP($A747,DSSV!$A$7:$R$65536,IN_DTK!R$5,0))=FALSE,VLOOKUP($A747,DSSV!$A$7:$R$65536,IN_DTK!R$5,0),"")</f>
        <v>Không</v>
      </c>
      <c r="S747" s="247" t="str">
        <f>IF(ISNA(VLOOKUP($A747,DSSV!$A$7:$R$65536,IN_DTK!S$5,0))=FALSE,VLOOKUP($A747,DSSV!$A$7:$R$65536,IN_DTK!S$5,0),"")</f>
        <v/>
      </c>
    </row>
    <row r="748" spans="1:19" s="213" customFormat="1" ht="20.25" customHeight="1">
      <c r="A748" s="211">
        <v>740</v>
      </c>
      <c r="B748" s="240">
        <f>--SUBTOTAL(2,C$6:C748)</f>
        <v>740</v>
      </c>
      <c r="C748" s="214">
        <f>IF(ISNA(VLOOKUP($A748,DSSV!$A$7:$R$65536,IN_DTK!C$5,0))=FALSE,VLOOKUP($A748,DSSV!$A$7:$R$65536,IN_DTK!C$5,0),"")</f>
        <v>0</v>
      </c>
      <c r="D748" s="243" t="str">
        <f>IF(ISNA(VLOOKUP($A748,DSSV!$A$7:$R$65536,IN_DTK!D$5,0))=FALSE,VLOOKUP($A748,DSSV!$A$7:$R$65536,IN_DTK!D$5,0),"")</f>
        <v/>
      </c>
      <c r="E748" s="244" t="str">
        <f>IF(ISNA(VLOOKUP($A748,DSSV!$A$7:$R$65536,IN_DTK!E$5,0))=FALSE,VLOOKUP($A748,DSSV!$A$7:$R$65536,IN_DTK!E$5,0),"")</f>
        <v/>
      </c>
      <c r="F748" s="249" t="str">
        <f>IF(ISNA(VLOOKUP($A748,DSSV!$A$7:$R$65536,IN_DTK!F$5,0))=FALSE,VLOOKUP($A748,DSSV!$A$7:$R$65536,IN_DTK!F$5,0),"")</f>
        <v/>
      </c>
      <c r="G748" s="249" t="str">
        <f>IF(ISNA(VLOOKUP($A748,DSSV!$A$7:$R$65536,IN_DTK!G$5,0))=FALSE,VLOOKUP($A748,DSSV!$A$7:$R$65536,IN_DTK!G$5,0),"")</f>
        <v/>
      </c>
      <c r="H748" s="245">
        <f>IF(ISNA(VLOOKUP($A748,DSSV!$A$7:$R$65536,IN_DTK!H$5,0))=FALSE,IF(H$8&lt;&gt;0,VLOOKUP($A748,DSSV!$A$7:$R$65536,IN_DTK!H$5,0),""),"")</f>
        <v>0</v>
      </c>
      <c r="I748" s="245">
        <f>IF(ISNA(VLOOKUP($A748,DSSV!$A$7:$R$65536,IN_DTK!I$5,0))=FALSE,IF(I$8&lt;&gt;0,VLOOKUP($A748,DSSV!$A$7:$R$65536,IN_DTK!I$5,0),""),"")</f>
        <v>0</v>
      </c>
      <c r="J748" s="245">
        <f>IF(ISNA(VLOOKUP($A748,DSSV!$A$7:$R$65536,IN_DTK!J$5,0))=FALSE,IF(J$8&lt;&gt;0,VLOOKUP($A748,DSSV!$A$7:$R$65536,IN_DTK!J$5,0),""),"")</f>
        <v>0</v>
      </c>
      <c r="K748" s="245">
        <f>IF(ISNA(VLOOKUP($A748,DSSV!$A$7:$R$65536,IN_DTK!K$5,0))=FALSE,IF(K$8&lt;&gt;0,VLOOKUP($A748,DSSV!$A$7:$R$65536,IN_DTK!K$5,0),""),"")</f>
        <v>0</v>
      </c>
      <c r="L748" s="245">
        <f>IF(ISNA(VLOOKUP($A748,DSSV!$A$7:$R$65536,IN_DTK!L$5,0))=FALSE,IF(L$8&lt;&gt;0,VLOOKUP($A748,DSSV!$A$7:$R$65536,IN_DTK!L$5,0),""),"")</f>
        <v>0</v>
      </c>
      <c r="M748" s="245">
        <f>IF(ISNA(VLOOKUP($A748,DSSV!$A$7:$R$65536,IN_DTK!M$5,0))=FALSE,IF(M$8&lt;&gt;0,VLOOKUP($A748,DSSV!$A$7:$R$65536,IN_DTK!M$5,0),""),"")</f>
        <v>0</v>
      </c>
      <c r="N748" s="245">
        <f>IF(ISNA(VLOOKUP($A748,DSSV!$A$7:$R$65536,IN_DTK!N$5,0))=FALSE,IF(N$8&lt;&gt;0,VLOOKUP($A748,DSSV!$A$7:$R$65536,IN_DTK!N$5,0),""),"")</f>
        <v>0</v>
      </c>
      <c r="O748" s="245">
        <f>IF(ISNA(VLOOKUP($A748,DSSV!$A$7:$R$65536,IN_DTK!O$5,0))=FALSE,IF(O$8&lt;&gt;0,VLOOKUP($A748,DSSV!$A$7:$R$65536,IN_DTK!O$5,0),""),"")</f>
        <v>0</v>
      </c>
      <c r="P748" s="245">
        <f>IF(ISNA(VLOOKUP($A748,DSSV!$A$7:$R$65536,IN_DTK!P$5,0))=FALSE,IF(P$8&lt;&gt;0,VLOOKUP($A748,DSSV!$A$7:$R$65536,IN_DTK!P$5,0),""),"")</f>
        <v>0</v>
      </c>
      <c r="Q748" s="246">
        <f>IF(ISNA(VLOOKUP($A748,DSSV!$A$7:$R$65536,IN_DTK!Q$5,0))=FALSE,VLOOKUP($A748,DSSV!$A$7:$R$65536,IN_DTK!Q$5,0),"")</f>
        <v>0</v>
      </c>
      <c r="R748" s="237" t="str">
        <f>IF(ISNA(VLOOKUP($A748,DSSV!$A$7:$R$65536,IN_DTK!R$5,0))=FALSE,VLOOKUP($A748,DSSV!$A$7:$R$65536,IN_DTK!R$5,0),"")</f>
        <v>Không</v>
      </c>
      <c r="S748" s="247" t="str">
        <f>IF(ISNA(VLOOKUP($A748,DSSV!$A$7:$R$65536,IN_DTK!S$5,0))=FALSE,VLOOKUP($A748,DSSV!$A$7:$R$65536,IN_DTK!S$5,0),"")</f>
        <v/>
      </c>
    </row>
    <row r="749" spans="1:19" s="213" customFormat="1" ht="20.25" customHeight="1">
      <c r="A749" s="211">
        <v>741</v>
      </c>
      <c r="B749" s="240">
        <f>--SUBTOTAL(2,C$6:C749)</f>
        <v>741</v>
      </c>
      <c r="C749" s="214">
        <f>IF(ISNA(VLOOKUP($A749,DSSV!$A$7:$R$65536,IN_DTK!C$5,0))=FALSE,VLOOKUP($A749,DSSV!$A$7:$R$65536,IN_DTK!C$5,0),"")</f>
        <v>0</v>
      </c>
      <c r="D749" s="243" t="str">
        <f>IF(ISNA(VLOOKUP($A749,DSSV!$A$7:$R$65536,IN_DTK!D$5,0))=FALSE,VLOOKUP($A749,DSSV!$A$7:$R$65536,IN_DTK!D$5,0),"")</f>
        <v/>
      </c>
      <c r="E749" s="244" t="str">
        <f>IF(ISNA(VLOOKUP($A749,DSSV!$A$7:$R$65536,IN_DTK!E$5,0))=FALSE,VLOOKUP($A749,DSSV!$A$7:$R$65536,IN_DTK!E$5,0),"")</f>
        <v/>
      </c>
      <c r="F749" s="249" t="str">
        <f>IF(ISNA(VLOOKUP($A749,DSSV!$A$7:$R$65536,IN_DTK!F$5,0))=FALSE,VLOOKUP($A749,DSSV!$A$7:$R$65536,IN_DTK!F$5,0),"")</f>
        <v/>
      </c>
      <c r="G749" s="249" t="str">
        <f>IF(ISNA(VLOOKUP($A749,DSSV!$A$7:$R$65536,IN_DTK!G$5,0))=FALSE,VLOOKUP($A749,DSSV!$A$7:$R$65536,IN_DTK!G$5,0),"")</f>
        <v/>
      </c>
      <c r="H749" s="245">
        <f>IF(ISNA(VLOOKUP($A749,DSSV!$A$7:$R$65536,IN_DTK!H$5,0))=FALSE,IF(H$8&lt;&gt;0,VLOOKUP($A749,DSSV!$A$7:$R$65536,IN_DTK!H$5,0),""),"")</f>
        <v>0</v>
      </c>
      <c r="I749" s="245">
        <f>IF(ISNA(VLOOKUP($A749,DSSV!$A$7:$R$65536,IN_DTK!I$5,0))=FALSE,IF(I$8&lt;&gt;0,VLOOKUP($A749,DSSV!$A$7:$R$65536,IN_DTK!I$5,0),""),"")</f>
        <v>0</v>
      </c>
      <c r="J749" s="245">
        <f>IF(ISNA(VLOOKUP($A749,DSSV!$A$7:$R$65536,IN_DTK!J$5,0))=FALSE,IF(J$8&lt;&gt;0,VLOOKUP($A749,DSSV!$A$7:$R$65536,IN_DTK!J$5,0),""),"")</f>
        <v>0</v>
      </c>
      <c r="K749" s="245">
        <f>IF(ISNA(VLOOKUP($A749,DSSV!$A$7:$R$65536,IN_DTK!K$5,0))=FALSE,IF(K$8&lt;&gt;0,VLOOKUP($A749,DSSV!$A$7:$R$65536,IN_DTK!K$5,0),""),"")</f>
        <v>0</v>
      </c>
      <c r="L749" s="245">
        <f>IF(ISNA(VLOOKUP($A749,DSSV!$A$7:$R$65536,IN_DTK!L$5,0))=FALSE,IF(L$8&lt;&gt;0,VLOOKUP($A749,DSSV!$A$7:$R$65536,IN_DTK!L$5,0),""),"")</f>
        <v>0</v>
      </c>
      <c r="M749" s="245">
        <f>IF(ISNA(VLOOKUP($A749,DSSV!$A$7:$R$65536,IN_DTK!M$5,0))=FALSE,IF(M$8&lt;&gt;0,VLOOKUP($A749,DSSV!$A$7:$R$65536,IN_DTK!M$5,0),""),"")</f>
        <v>0</v>
      </c>
      <c r="N749" s="245">
        <f>IF(ISNA(VLOOKUP($A749,DSSV!$A$7:$R$65536,IN_DTK!N$5,0))=FALSE,IF(N$8&lt;&gt;0,VLOOKUP($A749,DSSV!$A$7:$R$65536,IN_DTK!N$5,0),""),"")</f>
        <v>0</v>
      </c>
      <c r="O749" s="245">
        <f>IF(ISNA(VLOOKUP($A749,DSSV!$A$7:$R$65536,IN_DTK!O$5,0))=FALSE,IF(O$8&lt;&gt;0,VLOOKUP($A749,DSSV!$A$7:$R$65536,IN_DTK!O$5,0),""),"")</f>
        <v>0</v>
      </c>
      <c r="P749" s="245">
        <f>IF(ISNA(VLOOKUP($A749,DSSV!$A$7:$R$65536,IN_DTK!P$5,0))=FALSE,IF(P$8&lt;&gt;0,VLOOKUP($A749,DSSV!$A$7:$R$65536,IN_DTK!P$5,0),""),"")</f>
        <v>0</v>
      </c>
      <c r="Q749" s="246">
        <f>IF(ISNA(VLOOKUP($A749,DSSV!$A$7:$R$65536,IN_DTK!Q$5,0))=FALSE,VLOOKUP($A749,DSSV!$A$7:$R$65536,IN_DTK!Q$5,0),"")</f>
        <v>0</v>
      </c>
      <c r="R749" s="237" t="str">
        <f>IF(ISNA(VLOOKUP($A749,DSSV!$A$7:$R$65536,IN_DTK!R$5,0))=FALSE,VLOOKUP($A749,DSSV!$A$7:$R$65536,IN_DTK!R$5,0),"")</f>
        <v>Không</v>
      </c>
      <c r="S749" s="247" t="str">
        <f>IF(ISNA(VLOOKUP($A749,DSSV!$A$7:$R$65536,IN_DTK!S$5,0))=FALSE,VLOOKUP($A749,DSSV!$A$7:$R$65536,IN_DTK!S$5,0),"")</f>
        <v/>
      </c>
    </row>
    <row r="750" spans="1:19" s="213" customFormat="1" ht="20.25" customHeight="1">
      <c r="A750" s="211">
        <v>742</v>
      </c>
      <c r="B750" s="240">
        <f>--SUBTOTAL(2,C$6:C750)</f>
        <v>742</v>
      </c>
      <c r="C750" s="214">
        <f>IF(ISNA(VLOOKUP($A750,DSSV!$A$7:$R$65536,IN_DTK!C$5,0))=FALSE,VLOOKUP($A750,DSSV!$A$7:$R$65536,IN_DTK!C$5,0),"")</f>
        <v>0</v>
      </c>
      <c r="D750" s="243" t="str">
        <f>IF(ISNA(VLOOKUP($A750,DSSV!$A$7:$R$65536,IN_DTK!D$5,0))=FALSE,VLOOKUP($A750,DSSV!$A$7:$R$65536,IN_DTK!D$5,0),"")</f>
        <v/>
      </c>
      <c r="E750" s="244" t="str">
        <f>IF(ISNA(VLOOKUP($A750,DSSV!$A$7:$R$65536,IN_DTK!E$5,0))=FALSE,VLOOKUP($A750,DSSV!$A$7:$R$65536,IN_DTK!E$5,0),"")</f>
        <v/>
      </c>
      <c r="F750" s="249" t="str">
        <f>IF(ISNA(VLOOKUP($A750,DSSV!$A$7:$R$65536,IN_DTK!F$5,0))=FALSE,VLOOKUP($A750,DSSV!$A$7:$R$65536,IN_DTK!F$5,0),"")</f>
        <v/>
      </c>
      <c r="G750" s="249" t="str">
        <f>IF(ISNA(VLOOKUP($A750,DSSV!$A$7:$R$65536,IN_DTK!G$5,0))=FALSE,VLOOKUP($A750,DSSV!$A$7:$R$65536,IN_DTK!G$5,0),"")</f>
        <v/>
      </c>
      <c r="H750" s="245">
        <f>IF(ISNA(VLOOKUP($A750,DSSV!$A$7:$R$65536,IN_DTK!H$5,0))=FALSE,IF(H$8&lt;&gt;0,VLOOKUP($A750,DSSV!$A$7:$R$65536,IN_DTK!H$5,0),""),"")</f>
        <v>0</v>
      </c>
      <c r="I750" s="245">
        <f>IF(ISNA(VLOOKUP($A750,DSSV!$A$7:$R$65536,IN_DTK!I$5,0))=FALSE,IF(I$8&lt;&gt;0,VLOOKUP($A750,DSSV!$A$7:$R$65536,IN_DTK!I$5,0),""),"")</f>
        <v>0</v>
      </c>
      <c r="J750" s="245">
        <f>IF(ISNA(VLOOKUP($A750,DSSV!$A$7:$R$65536,IN_DTK!J$5,0))=FALSE,IF(J$8&lt;&gt;0,VLOOKUP($A750,DSSV!$A$7:$R$65536,IN_DTK!J$5,0),""),"")</f>
        <v>0</v>
      </c>
      <c r="K750" s="245">
        <f>IF(ISNA(VLOOKUP($A750,DSSV!$A$7:$R$65536,IN_DTK!K$5,0))=FALSE,IF(K$8&lt;&gt;0,VLOOKUP($A750,DSSV!$A$7:$R$65536,IN_DTK!K$5,0),""),"")</f>
        <v>0</v>
      </c>
      <c r="L750" s="245">
        <f>IF(ISNA(VLOOKUP($A750,DSSV!$A$7:$R$65536,IN_DTK!L$5,0))=FALSE,IF(L$8&lt;&gt;0,VLOOKUP($A750,DSSV!$A$7:$R$65536,IN_DTK!L$5,0),""),"")</f>
        <v>0</v>
      </c>
      <c r="M750" s="245">
        <f>IF(ISNA(VLOOKUP($A750,DSSV!$A$7:$R$65536,IN_DTK!M$5,0))=FALSE,IF(M$8&lt;&gt;0,VLOOKUP($A750,DSSV!$A$7:$R$65536,IN_DTK!M$5,0),""),"")</f>
        <v>0</v>
      </c>
      <c r="N750" s="245">
        <f>IF(ISNA(VLOOKUP($A750,DSSV!$A$7:$R$65536,IN_DTK!N$5,0))=FALSE,IF(N$8&lt;&gt;0,VLOOKUP($A750,DSSV!$A$7:$R$65536,IN_DTK!N$5,0),""),"")</f>
        <v>0</v>
      </c>
      <c r="O750" s="245">
        <f>IF(ISNA(VLOOKUP($A750,DSSV!$A$7:$R$65536,IN_DTK!O$5,0))=FALSE,IF(O$8&lt;&gt;0,VLOOKUP($A750,DSSV!$A$7:$R$65536,IN_DTK!O$5,0),""),"")</f>
        <v>0</v>
      </c>
      <c r="P750" s="245">
        <f>IF(ISNA(VLOOKUP($A750,DSSV!$A$7:$R$65536,IN_DTK!P$5,0))=FALSE,IF(P$8&lt;&gt;0,VLOOKUP($A750,DSSV!$A$7:$R$65536,IN_DTK!P$5,0),""),"")</f>
        <v>0</v>
      </c>
      <c r="Q750" s="246">
        <f>IF(ISNA(VLOOKUP($A750,DSSV!$A$7:$R$65536,IN_DTK!Q$5,0))=FALSE,VLOOKUP($A750,DSSV!$A$7:$R$65536,IN_DTK!Q$5,0),"")</f>
        <v>0</v>
      </c>
      <c r="R750" s="237" t="str">
        <f>IF(ISNA(VLOOKUP($A750,DSSV!$A$7:$R$65536,IN_DTK!R$5,0))=FALSE,VLOOKUP($A750,DSSV!$A$7:$R$65536,IN_DTK!R$5,0),"")</f>
        <v>Không</v>
      </c>
      <c r="S750" s="247" t="str">
        <f>IF(ISNA(VLOOKUP($A750,DSSV!$A$7:$R$65536,IN_DTK!S$5,0))=FALSE,VLOOKUP($A750,DSSV!$A$7:$R$65536,IN_DTK!S$5,0),"")</f>
        <v/>
      </c>
    </row>
    <row r="751" spans="1:19" s="213" customFormat="1" ht="20.25" customHeight="1">
      <c r="A751" s="211">
        <v>743</v>
      </c>
      <c r="B751" s="240">
        <f>--SUBTOTAL(2,C$6:C751)</f>
        <v>743</v>
      </c>
      <c r="C751" s="214">
        <f>IF(ISNA(VLOOKUP($A751,DSSV!$A$7:$R$65536,IN_DTK!C$5,0))=FALSE,VLOOKUP($A751,DSSV!$A$7:$R$65536,IN_DTK!C$5,0),"")</f>
        <v>0</v>
      </c>
      <c r="D751" s="243" t="str">
        <f>IF(ISNA(VLOOKUP($A751,DSSV!$A$7:$R$65536,IN_DTK!D$5,0))=FALSE,VLOOKUP($A751,DSSV!$A$7:$R$65536,IN_DTK!D$5,0),"")</f>
        <v/>
      </c>
      <c r="E751" s="244" t="str">
        <f>IF(ISNA(VLOOKUP($A751,DSSV!$A$7:$R$65536,IN_DTK!E$5,0))=FALSE,VLOOKUP($A751,DSSV!$A$7:$R$65536,IN_DTK!E$5,0),"")</f>
        <v/>
      </c>
      <c r="F751" s="249" t="str">
        <f>IF(ISNA(VLOOKUP($A751,DSSV!$A$7:$R$65536,IN_DTK!F$5,0))=FALSE,VLOOKUP($A751,DSSV!$A$7:$R$65536,IN_DTK!F$5,0),"")</f>
        <v/>
      </c>
      <c r="G751" s="249" t="str">
        <f>IF(ISNA(VLOOKUP($A751,DSSV!$A$7:$R$65536,IN_DTK!G$5,0))=FALSE,VLOOKUP($A751,DSSV!$A$7:$R$65536,IN_DTK!G$5,0),"")</f>
        <v/>
      </c>
      <c r="H751" s="245">
        <f>IF(ISNA(VLOOKUP($A751,DSSV!$A$7:$R$65536,IN_DTK!H$5,0))=FALSE,IF(H$8&lt;&gt;0,VLOOKUP($A751,DSSV!$A$7:$R$65536,IN_DTK!H$5,0),""),"")</f>
        <v>0</v>
      </c>
      <c r="I751" s="245">
        <f>IF(ISNA(VLOOKUP($A751,DSSV!$A$7:$R$65536,IN_DTK!I$5,0))=FALSE,IF(I$8&lt;&gt;0,VLOOKUP($A751,DSSV!$A$7:$R$65536,IN_DTK!I$5,0),""),"")</f>
        <v>0</v>
      </c>
      <c r="J751" s="245">
        <f>IF(ISNA(VLOOKUP($A751,DSSV!$A$7:$R$65536,IN_DTK!J$5,0))=FALSE,IF(J$8&lt;&gt;0,VLOOKUP($A751,DSSV!$A$7:$R$65536,IN_DTK!J$5,0),""),"")</f>
        <v>0</v>
      </c>
      <c r="K751" s="245">
        <f>IF(ISNA(VLOOKUP($A751,DSSV!$A$7:$R$65536,IN_DTK!K$5,0))=FALSE,IF(K$8&lt;&gt;0,VLOOKUP($A751,DSSV!$A$7:$R$65536,IN_DTK!K$5,0),""),"")</f>
        <v>0</v>
      </c>
      <c r="L751" s="245">
        <f>IF(ISNA(VLOOKUP($A751,DSSV!$A$7:$R$65536,IN_DTK!L$5,0))=FALSE,IF(L$8&lt;&gt;0,VLOOKUP($A751,DSSV!$A$7:$R$65536,IN_DTK!L$5,0),""),"")</f>
        <v>0</v>
      </c>
      <c r="M751" s="245">
        <f>IF(ISNA(VLOOKUP($A751,DSSV!$A$7:$R$65536,IN_DTK!M$5,0))=FALSE,IF(M$8&lt;&gt;0,VLOOKUP($A751,DSSV!$A$7:$R$65536,IN_DTK!M$5,0),""),"")</f>
        <v>0</v>
      </c>
      <c r="N751" s="245">
        <f>IF(ISNA(VLOOKUP($A751,DSSV!$A$7:$R$65536,IN_DTK!N$5,0))=FALSE,IF(N$8&lt;&gt;0,VLOOKUP($A751,DSSV!$A$7:$R$65536,IN_DTK!N$5,0),""),"")</f>
        <v>0</v>
      </c>
      <c r="O751" s="245">
        <f>IF(ISNA(VLOOKUP($A751,DSSV!$A$7:$R$65536,IN_DTK!O$5,0))=FALSE,IF(O$8&lt;&gt;0,VLOOKUP($A751,DSSV!$A$7:$R$65536,IN_DTK!O$5,0),""),"")</f>
        <v>0</v>
      </c>
      <c r="P751" s="245">
        <f>IF(ISNA(VLOOKUP($A751,DSSV!$A$7:$R$65536,IN_DTK!P$5,0))=FALSE,IF(P$8&lt;&gt;0,VLOOKUP($A751,DSSV!$A$7:$R$65536,IN_DTK!P$5,0),""),"")</f>
        <v>0</v>
      </c>
      <c r="Q751" s="246">
        <f>IF(ISNA(VLOOKUP($A751,DSSV!$A$7:$R$65536,IN_DTK!Q$5,0))=FALSE,VLOOKUP($A751,DSSV!$A$7:$R$65536,IN_DTK!Q$5,0),"")</f>
        <v>0</v>
      </c>
      <c r="R751" s="237" t="str">
        <f>IF(ISNA(VLOOKUP($A751,DSSV!$A$7:$R$65536,IN_DTK!R$5,0))=FALSE,VLOOKUP($A751,DSSV!$A$7:$R$65536,IN_DTK!R$5,0),"")</f>
        <v>Không</v>
      </c>
      <c r="S751" s="247" t="str">
        <f>IF(ISNA(VLOOKUP($A751,DSSV!$A$7:$R$65536,IN_DTK!S$5,0))=FALSE,VLOOKUP($A751,DSSV!$A$7:$R$65536,IN_DTK!S$5,0),"")</f>
        <v/>
      </c>
    </row>
    <row r="752" spans="1:19" s="213" customFormat="1" ht="20.25" customHeight="1">
      <c r="A752" s="211">
        <v>744</v>
      </c>
      <c r="B752" s="240">
        <f>--SUBTOTAL(2,C$6:C752)</f>
        <v>744</v>
      </c>
      <c r="C752" s="214">
        <f>IF(ISNA(VLOOKUP($A752,DSSV!$A$7:$R$65536,IN_DTK!C$5,0))=FALSE,VLOOKUP($A752,DSSV!$A$7:$R$65536,IN_DTK!C$5,0),"")</f>
        <v>0</v>
      </c>
      <c r="D752" s="243" t="str">
        <f>IF(ISNA(VLOOKUP($A752,DSSV!$A$7:$R$65536,IN_DTK!D$5,0))=FALSE,VLOOKUP($A752,DSSV!$A$7:$R$65536,IN_DTK!D$5,0),"")</f>
        <v/>
      </c>
      <c r="E752" s="244" t="str">
        <f>IF(ISNA(VLOOKUP($A752,DSSV!$A$7:$R$65536,IN_DTK!E$5,0))=FALSE,VLOOKUP($A752,DSSV!$A$7:$R$65536,IN_DTK!E$5,0),"")</f>
        <v/>
      </c>
      <c r="F752" s="249" t="str">
        <f>IF(ISNA(VLOOKUP($A752,DSSV!$A$7:$R$65536,IN_DTK!F$5,0))=FALSE,VLOOKUP($A752,DSSV!$A$7:$R$65536,IN_DTK!F$5,0),"")</f>
        <v/>
      </c>
      <c r="G752" s="249" t="str">
        <f>IF(ISNA(VLOOKUP($A752,DSSV!$A$7:$R$65536,IN_DTK!G$5,0))=FALSE,VLOOKUP($A752,DSSV!$A$7:$R$65536,IN_DTK!G$5,0),"")</f>
        <v/>
      </c>
      <c r="H752" s="245">
        <f>IF(ISNA(VLOOKUP($A752,DSSV!$A$7:$R$65536,IN_DTK!H$5,0))=FALSE,IF(H$8&lt;&gt;0,VLOOKUP($A752,DSSV!$A$7:$R$65536,IN_DTK!H$5,0),""),"")</f>
        <v>0</v>
      </c>
      <c r="I752" s="245">
        <f>IF(ISNA(VLOOKUP($A752,DSSV!$A$7:$R$65536,IN_DTK!I$5,0))=FALSE,IF(I$8&lt;&gt;0,VLOOKUP($A752,DSSV!$A$7:$R$65536,IN_DTK!I$5,0),""),"")</f>
        <v>0</v>
      </c>
      <c r="J752" s="245">
        <f>IF(ISNA(VLOOKUP($A752,DSSV!$A$7:$R$65536,IN_DTK!J$5,0))=FALSE,IF(J$8&lt;&gt;0,VLOOKUP($A752,DSSV!$A$7:$R$65536,IN_DTK!J$5,0),""),"")</f>
        <v>0</v>
      </c>
      <c r="K752" s="245">
        <f>IF(ISNA(VLOOKUP($A752,DSSV!$A$7:$R$65536,IN_DTK!K$5,0))=FALSE,IF(K$8&lt;&gt;0,VLOOKUP($A752,DSSV!$A$7:$R$65536,IN_DTK!K$5,0),""),"")</f>
        <v>0</v>
      </c>
      <c r="L752" s="245">
        <f>IF(ISNA(VLOOKUP($A752,DSSV!$A$7:$R$65536,IN_DTK!L$5,0))=FALSE,IF(L$8&lt;&gt;0,VLOOKUP($A752,DSSV!$A$7:$R$65536,IN_DTK!L$5,0),""),"")</f>
        <v>0</v>
      </c>
      <c r="M752" s="245">
        <f>IF(ISNA(VLOOKUP($A752,DSSV!$A$7:$R$65536,IN_DTK!M$5,0))=FALSE,IF(M$8&lt;&gt;0,VLOOKUP($A752,DSSV!$A$7:$R$65536,IN_DTK!M$5,0),""),"")</f>
        <v>0</v>
      </c>
      <c r="N752" s="245">
        <f>IF(ISNA(VLOOKUP($A752,DSSV!$A$7:$R$65536,IN_DTK!N$5,0))=FALSE,IF(N$8&lt;&gt;0,VLOOKUP($A752,DSSV!$A$7:$R$65536,IN_DTK!N$5,0),""),"")</f>
        <v>0</v>
      </c>
      <c r="O752" s="245">
        <f>IF(ISNA(VLOOKUP($A752,DSSV!$A$7:$R$65536,IN_DTK!O$5,0))=FALSE,IF(O$8&lt;&gt;0,VLOOKUP($A752,DSSV!$A$7:$R$65536,IN_DTK!O$5,0),""),"")</f>
        <v>0</v>
      </c>
      <c r="P752" s="245">
        <f>IF(ISNA(VLOOKUP($A752,DSSV!$A$7:$R$65536,IN_DTK!P$5,0))=FALSE,IF(P$8&lt;&gt;0,VLOOKUP($A752,DSSV!$A$7:$R$65536,IN_DTK!P$5,0),""),"")</f>
        <v>0</v>
      </c>
      <c r="Q752" s="246">
        <f>IF(ISNA(VLOOKUP($A752,DSSV!$A$7:$R$65536,IN_DTK!Q$5,0))=FALSE,VLOOKUP($A752,DSSV!$A$7:$R$65536,IN_DTK!Q$5,0),"")</f>
        <v>0</v>
      </c>
      <c r="R752" s="237" t="str">
        <f>IF(ISNA(VLOOKUP($A752,DSSV!$A$7:$R$65536,IN_DTK!R$5,0))=FALSE,VLOOKUP($A752,DSSV!$A$7:$R$65536,IN_DTK!R$5,0),"")</f>
        <v>Không</v>
      </c>
      <c r="S752" s="247" t="str">
        <f>IF(ISNA(VLOOKUP($A752,DSSV!$A$7:$R$65536,IN_DTK!S$5,0))=FALSE,VLOOKUP($A752,DSSV!$A$7:$R$65536,IN_DTK!S$5,0),"")</f>
        <v/>
      </c>
    </row>
    <row r="753" spans="1:19" s="213" customFormat="1" ht="20.25" customHeight="1">
      <c r="A753" s="211">
        <v>745</v>
      </c>
      <c r="B753" s="240">
        <f>--SUBTOTAL(2,C$6:C753)</f>
        <v>745</v>
      </c>
      <c r="C753" s="214">
        <f>IF(ISNA(VLOOKUP($A753,DSSV!$A$7:$R$65536,IN_DTK!C$5,0))=FALSE,VLOOKUP($A753,DSSV!$A$7:$R$65536,IN_DTK!C$5,0),"")</f>
        <v>0</v>
      </c>
      <c r="D753" s="243" t="str">
        <f>IF(ISNA(VLOOKUP($A753,DSSV!$A$7:$R$65536,IN_DTK!D$5,0))=FALSE,VLOOKUP($A753,DSSV!$A$7:$R$65536,IN_DTK!D$5,0),"")</f>
        <v/>
      </c>
      <c r="E753" s="244" t="str">
        <f>IF(ISNA(VLOOKUP($A753,DSSV!$A$7:$R$65536,IN_DTK!E$5,0))=FALSE,VLOOKUP($A753,DSSV!$A$7:$R$65536,IN_DTK!E$5,0),"")</f>
        <v/>
      </c>
      <c r="F753" s="249" t="str">
        <f>IF(ISNA(VLOOKUP($A753,DSSV!$A$7:$R$65536,IN_DTK!F$5,0))=FALSE,VLOOKUP($A753,DSSV!$A$7:$R$65536,IN_DTK!F$5,0),"")</f>
        <v/>
      </c>
      <c r="G753" s="249" t="str">
        <f>IF(ISNA(VLOOKUP($A753,DSSV!$A$7:$R$65536,IN_DTK!G$5,0))=FALSE,VLOOKUP($A753,DSSV!$A$7:$R$65536,IN_DTK!G$5,0),"")</f>
        <v/>
      </c>
      <c r="H753" s="245">
        <f>IF(ISNA(VLOOKUP($A753,DSSV!$A$7:$R$65536,IN_DTK!H$5,0))=FALSE,IF(H$8&lt;&gt;0,VLOOKUP($A753,DSSV!$A$7:$R$65536,IN_DTK!H$5,0),""),"")</f>
        <v>0</v>
      </c>
      <c r="I753" s="245">
        <f>IF(ISNA(VLOOKUP($A753,DSSV!$A$7:$R$65536,IN_DTK!I$5,0))=FALSE,IF(I$8&lt;&gt;0,VLOOKUP($A753,DSSV!$A$7:$R$65536,IN_DTK!I$5,0),""),"")</f>
        <v>0</v>
      </c>
      <c r="J753" s="245">
        <f>IF(ISNA(VLOOKUP($A753,DSSV!$A$7:$R$65536,IN_DTK!J$5,0))=FALSE,IF(J$8&lt;&gt;0,VLOOKUP($A753,DSSV!$A$7:$R$65536,IN_DTK!J$5,0),""),"")</f>
        <v>0</v>
      </c>
      <c r="K753" s="245">
        <f>IF(ISNA(VLOOKUP($A753,DSSV!$A$7:$R$65536,IN_DTK!K$5,0))=FALSE,IF(K$8&lt;&gt;0,VLOOKUP($A753,DSSV!$A$7:$R$65536,IN_DTK!K$5,0),""),"")</f>
        <v>0</v>
      </c>
      <c r="L753" s="245">
        <f>IF(ISNA(VLOOKUP($A753,DSSV!$A$7:$R$65536,IN_DTK!L$5,0))=FALSE,IF(L$8&lt;&gt;0,VLOOKUP($A753,DSSV!$A$7:$R$65536,IN_DTK!L$5,0),""),"")</f>
        <v>0</v>
      </c>
      <c r="M753" s="245">
        <f>IF(ISNA(VLOOKUP($A753,DSSV!$A$7:$R$65536,IN_DTK!M$5,0))=FALSE,IF(M$8&lt;&gt;0,VLOOKUP($A753,DSSV!$A$7:$R$65536,IN_DTK!M$5,0),""),"")</f>
        <v>0</v>
      </c>
      <c r="N753" s="245">
        <f>IF(ISNA(VLOOKUP($A753,DSSV!$A$7:$R$65536,IN_DTK!N$5,0))=FALSE,IF(N$8&lt;&gt;0,VLOOKUP($A753,DSSV!$A$7:$R$65536,IN_DTK!N$5,0),""),"")</f>
        <v>0</v>
      </c>
      <c r="O753" s="245">
        <f>IF(ISNA(VLOOKUP($A753,DSSV!$A$7:$R$65536,IN_DTK!O$5,0))=FALSE,IF(O$8&lt;&gt;0,VLOOKUP($A753,DSSV!$A$7:$R$65536,IN_DTK!O$5,0),""),"")</f>
        <v>0</v>
      </c>
      <c r="P753" s="245">
        <f>IF(ISNA(VLOOKUP($A753,DSSV!$A$7:$R$65536,IN_DTK!P$5,0))=FALSE,IF(P$8&lt;&gt;0,VLOOKUP($A753,DSSV!$A$7:$R$65536,IN_DTK!P$5,0),""),"")</f>
        <v>0</v>
      </c>
      <c r="Q753" s="246">
        <f>IF(ISNA(VLOOKUP($A753,DSSV!$A$7:$R$65536,IN_DTK!Q$5,0))=FALSE,VLOOKUP($A753,DSSV!$A$7:$R$65536,IN_DTK!Q$5,0),"")</f>
        <v>0</v>
      </c>
      <c r="R753" s="237" t="str">
        <f>IF(ISNA(VLOOKUP($A753,DSSV!$A$7:$R$65536,IN_DTK!R$5,0))=FALSE,VLOOKUP($A753,DSSV!$A$7:$R$65536,IN_DTK!R$5,0),"")</f>
        <v>Không</v>
      </c>
      <c r="S753" s="247" t="str">
        <f>IF(ISNA(VLOOKUP($A753,DSSV!$A$7:$R$65536,IN_DTK!S$5,0))=FALSE,VLOOKUP($A753,DSSV!$A$7:$R$65536,IN_DTK!S$5,0),"")</f>
        <v/>
      </c>
    </row>
    <row r="754" spans="1:19" s="213" customFormat="1" ht="20.25" customHeight="1">
      <c r="A754" s="211">
        <v>746</v>
      </c>
      <c r="B754" s="240">
        <f>--SUBTOTAL(2,C$6:C754)</f>
        <v>746</v>
      </c>
      <c r="C754" s="214">
        <f>IF(ISNA(VLOOKUP($A754,DSSV!$A$7:$R$65536,IN_DTK!C$5,0))=FALSE,VLOOKUP($A754,DSSV!$A$7:$R$65536,IN_DTK!C$5,0),"")</f>
        <v>0</v>
      </c>
      <c r="D754" s="243" t="str">
        <f>IF(ISNA(VLOOKUP($A754,DSSV!$A$7:$R$65536,IN_DTK!D$5,0))=FALSE,VLOOKUP($A754,DSSV!$A$7:$R$65536,IN_DTK!D$5,0),"")</f>
        <v/>
      </c>
      <c r="E754" s="244" t="str">
        <f>IF(ISNA(VLOOKUP($A754,DSSV!$A$7:$R$65536,IN_DTK!E$5,0))=FALSE,VLOOKUP($A754,DSSV!$A$7:$R$65536,IN_DTK!E$5,0),"")</f>
        <v/>
      </c>
      <c r="F754" s="249" t="str">
        <f>IF(ISNA(VLOOKUP($A754,DSSV!$A$7:$R$65536,IN_DTK!F$5,0))=FALSE,VLOOKUP($A754,DSSV!$A$7:$R$65536,IN_DTK!F$5,0),"")</f>
        <v/>
      </c>
      <c r="G754" s="249" t="str">
        <f>IF(ISNA(VLOOKUP($A754,DSSV!$A$7:$R$65536,IN_DTK!G$5,0))=FALSE,VLOOKUP($A754,DSSV!$A$7:$R$65536,IN_DTK!G$5,0),"")</f>
        <v/>
      </c>
      <c r="H754" s="245">
        <f>IF(ISNA(VLOOKUP($A754,DSSV!$A$7:$R$65536,IN_DTK!H$5,0))=FALSE,IF(H$8&lt;&gt;0,VLOOKUP($A754,DSSV!$A$7:$R$65536,IN_DTK!H$5,0),""),"")</f>
        <v>0</v>
      </c>
      <c r="I754" s="245">
        <f>IF(ISNA(VLOOKUP($A754,DSSV!$A$7:$R$65536,IN_DTK!I$5,0))=FALSE,IF(I$8&lt;&gt;0,VLOOKUP($A754,DSSV!$A$7:$R$65536,IN_DTK!I$5,0),""),"")</f>
        <v>0</v>
      </c>
      <c r="J754" s="245">
        <f>IF(ISNA(VLOOKUP($A754,DSSV!$A$7:$R$65536,IN_DTK!J$5,0))=FALSE,IF(J$8&lt;&gt;0,VLOOKUP($A754,DSSV!$A$7:$R$65536,IN_DTK!J$5,0),""),"")</f>
        <v>0</v>
      </c>
      <c r="K754" s="245">
        <f>IF(ISNA(VLOOKUP($A754,DSSV!$A$7:$R$65536,IN_DTK!K$5,0))=FALSE,IF(K$8&lt;&gt;0,VLOOKUP($A754,DSSV!$A$7:$R$65536,IN_DTK!K$5,0),""),"")</f>
        <v>0</v>
      </c>
      <c r="L754" s="245">
        <f>IF(ISNA(VLOOKUP($A754,DSSV!$A$7:$R$65536,IN_DTK!L$5,0))=FALSE,IF(L$8&lt;&gt;0,VLOOKUP($A754,DSSV!$A$7:$R$65536,IN_DTK!L$5,0),""),"")</f>
        <v>0</v>
      </c>
      <c r="M754" s="245">
        <f>IF(ISNA(VLOOKUP($A754,DSSV!$A$7:$R$65536,IN_DTK!M$5,0))=FALSE,IF(M$8&lt;&gt;0,VLOOKUP($A754,DSSV!$A$7:$R$65536,IN_DTK!M$5,0),""),"")</f>
        <v>0</v>
      </c>
      <c r="N754" s="245">
        <f>IF(ISNA(VLOOKUP($A754,DSSV!$A$7:$R$65536,IN_DTK!N$5,0))=FALSE,IF(N$8&lt;&gt;0,VLOOKUP($A754,DSSV!$A$7:$R$65536,IN_DTK!N$5,0),""),"")</f>
        <v>0</v>
      </c>
      <c r="O754" s="245">
        <f>IF(ISNA(VLOOKUP($A754,DSSV!$A$7:$R$65536,IN_DTK!O$5,0))=FALSE,IF(O$8&lt;&gt;0,VLOOKUP($A754,DSSV!$A$7:$R$65536,IN_DTK!O$5,0),""),"")</f>
        <v>0</v>
      </c>
      <c r="P754" s="245">
        <f>IF(ISNA(VLOOKUP($A754,DSSV!$A$7:$R$65536,IN_DTK!P$5,0))=FALSE,IF(P$8&lt;&gt;0,VLOOKUP($A754,DSSV!$A$7:$R$65536,IN_DTK!P$5,0),""),"")</f>
        <v>0</v>
      </c>
      <c r="Q754" s="246">
        <f>IF(ISNA(VLOOKUP($A754,DSSV!$A$7:$R$65536,IN_DTK!Q$5,0))=FALSE,VLOOKUP($A754,DSSV!$A$7:$R$65536,IN_DTK!Q$5,0),"")</f>
        <v>0</v>
      </c>
      <c r="R754" s="237" t="str">
        <f>IF(ISNA(VLOOKUP($A754,DSSV!$A$7:$R$65536,IN_DTK!R$5,0))=FALSE,VLOOKUP($A754,DSSV!$A$7:$R$65536,IN_DTK!R$5,0),"")</f>
        <v>Không</v>
      </c>
      <c r="S754" s="247" t="str">
        <f>IF(ISNA(VLOOKUP($A754,DSSV!$A$7:$R$65536,IN_DTK!S$5,0))=FALSE,VLOOKUP($A754,DSSV!$A$7:$R$65536,IN_DTK!S$5,0),"")</f>
        <v/>
      </c>
    </row>
    <row r="755" spans="1:19" s="213" customFormat="1" ht="20.25" customHeight="1">
      <c r="A755" s="211">
        <v>747</v>
      </c>
      <c r="B755" s="240">
        <f>--SUBTOTAL(2,C$6:C755)</f>
        <v>747</v>
      </c>
      <c r="C755" s="214">
        <f>IF(ISNA(VLOOKUP($A755,DSSV!$A$7:$R$65536,IN_DTK!C$5,0))=FALSE,VLOOKUP($A755,DSSV!$A$7:$R$65536,IN_DTK!C$5,0),"")</f>
        <v>0</v>
      </c>
      <c r="D755" s="243" t="str">
        <f>IF(ISNA(VLOOKUP($A755,DSSV!$A$7:$R$65536,IN_DTK!D$5,0))=FALSE,VLOOKUP($A755,DSSV!$A$7:$R$65536,IN_DTK!D$5,0),"")</f>
        <v/>
      </c>
      <c r="E755" s="244" t="str">
        <f>IF(ISNA(VLOOKUP($A755,DSSV!$A$7:$R$65536,IN_DTK!E$5,0))=FALSE,VLOOKUP($A755,DSSV!$A$7:$R$65536,IN_DTK!E$5,0),"")</f>
        <v/>
      </c>
      <c r="F755" s="249" t="str">
        <f>IF(ISNA(VLOOKUP($A755,DSSV!$A$7:$R$65536,IN_DTK!F$5,0))=FALSE,VLOOKUP($A755,DSSV!$A$7:$R$65536,IN_DTK!F$5,0),"")</f>
        <v/>
      </c>
      <c r="G755" s="249" t="str">
        <f>IF(ISNA(VLOOKUP($A755,DSSV!$A$7:$R$65536,IN_DTK!G$5,0))=FALSE,VLOOKUP($A755,DSSV!$A$7:$R$65536,IN_DTK!G$5,0),"")</f>
        <v/>
      </c>
      <c r="H755" s="245">
        <f>IF(ISNA(VLOOKUP($A755,DSSV!$A$7:$R$65536,IN_DTK!H$5,0))=FALSE,IF(H$8&lt;&gt;0,VLOOKUP($A755,DSSV!$A$7:$R$65536,IN_DTK!H$5,0),""),"")</f>
        <v>0</v>
      </c>
      <c r="I755" s="245">
        <f>IF(ISNA(VLOOKUP($A755,DSSV!$A$7:$R$65536,IN_DTK!I$5,0))=FALSE,IF(I$8&lt;&gt;0,VLOOKUP($A755,DSSV!$A$7:$R$65536,IN_DTK!I$5,0),""),"")</f>
        <v>0</v>
      </c>
      <c r="J755" s="245">
        <f>IF(ISNA(VLOOKUP($A755,DSSV!$A$7:$R$65536,IN_DTK!J$5,0))=FALSE,IF(J$8&lt;&gt;0,VLOOKUP($A755,DSSV!$A$7:$R$65536,IN_DTK!J$5,0),""),"")</f>
        <v>0</v>
      </c>
      <c r="K755" s="245">
        <f>IF(ISNA(VLOOKUP($A755,DSSV!$A$7:$R$65536,IN_DTK!K$5,0))=FALSE,IF(K$8&lt;&gt;0,VLOOKUP($A755,DSSV!$A$7:$R$65536,IN_DTK!K$5,0),""),"")</f>
        <v>0</v>
      </c>
      <c r="L755" s="245">
        <f>IF(ISNA(VLOOKUP($A755,DSSV!$A$7:$R$65536,IN_DTK!L$5,0))=FALSE,IF(L$8&lt;&gt;0,VLOOKUP($A755,DSSV!$A$7:$R$65536,IN_DTK!L$5,0),""),"")</f>
        <v>0</v>
      </c>
      <c r="M755" s="245">
        <f>IF(ISNA(VLOOKUP($A755,DSSV!$A$7:$R$65536,IN_DTK!M$5,0))=FALSE,IF(M$8&lt;&gt;0,VLOOKUP($A755,DSSV!$A$7:$R$65536,IN_DTK!M$5,0),""),"")</f>
        <v>0</v>
      </c>
      <c r="N755" s="245">
        <f>IF(ISNA(VLOOKUP($A755,DSSV!$A$7:$R$65536,IN_DTK!N$5,0))=FALSE,IF(N$8&lt;&gt;0,VLOOKUP($A755,DSSV!$A$7:$R$65536,IN_DTK!N$5,0),""),"")</f>
        <v>0</v>
      </c>
      <c r="O755" s="245">
        <f>IF(ISNA(VLOOKUP($A755,DSSV!$A$7:$R$65536,IN_DTK!O$5,0))=FALSE,IF(O$8&lt;&gt;0,VLOOKUP($A755,DSSV!$A$7:$R$65536,IN_DTK!O$5,0),""),"")</f>
        <v>0</v>
      </c>
      <c r="P755" s="245">
        <f>IF(ISNA(VLOOKUP($A755,DSSV!$A$7:$R$65536,IN_DTK!P$5,0))=FALSE,IF(P$8&lt;&gt;0,VLOOKUP($A755,DSSV!$A$7:$R$65536,IN_DTK!P$5,0),""),"")</f>
        <v>0</v>
      </c>
      <c r="Q755" s="246">
        <f>IF(ISNA(VLOOKUP($A755,DSSV!$A$7:$R$65536,IN_DTK!Q$5,0))=FALSE,VLOOKUP($A755,DSSV!$A$7:$R$65536,IN_DTK!Q$5,0),"")</f>
        <v>0</v>
      </c>
      <c r="R755" s="237" t="str">
        <f>IF(ISNA(VLOOKUP($A755,DSSV!$A$7:$R$65536,IN_DTK!R$5,0))=FALSE,VLOOKUP($A755,DSSV!$A$7:$R$65536,IN_DTK!R$5,0),"")</f>
        <v>Không</v>
      </c>
      <c r="S755" s="247" t="str">
        <f>IF(ISNA(VLOOKUP($A755,DSSV!$A$7:$R$65536,IN_DTK!S$5,0))=FALSE,VLOOKUP($A755,DSSV!$A$7:$R$65536,IN_DTK!S$5,0),"")</f>
        <v/>
      </c>
    </row>
    <row r="756" spans="1:19" s="213" customFormat="1" ht="20.25" customHeight="1">
      <c r="A756" s="211">
        <v>748</v>
      </c>
      <c r="B756" s="240">
        <f>--SUBTOTAL(2,C$6:C756)</f>
        <v>748</v>
      </c>
      <c r="C756" s="214">
        <f>IF(ISNA(VLOOKUP($A756,DSSV!$A$7:$R$65536,IN_DTK!C$5,0))=FALSE,VLOOKUP($A756,DSSV!$A$7:$R$65536,IN_DTK!C$5,0),"")</f>
        <v>0</v>
      </c>
      <c r="D756" s="243" t="str">
        <f>IF(ISNA(VLOOKUP($A756,DSSV!$A$7:$R$65536,IN_DTK!D$5,0))=FALSE,VLOOKUP($A756,DSSV!$A$7:$R$65536,IN_DTK!D$5,0),"")</f>
        <v/>
      </c>
      <c r="E756" s="244" t="str">
        <f>IF(ISNA(VLOOKUP($A756,DSSV!$A$7:$R$65536,IN_DTK!E$5,0))=FALSE,VLOOKUP($A756,DSSV!$A$7:$R$65536,IN_DTK!E$5,0),"")</f>
        <v/>
      </c>
      <c r="F756" s="249" t="str">
        <f>IF(ISNA(VLOOKUP($A756,DSSV!$A$7:$R$65536,IN_DTK!F$5,0))=FALSE,VLOOKUP($A756,DSSV!$A$7:$R$65536,IN_DTK!F$5,0),"")</f>
        <v/>
      </c>
      <c r="G756" s="249" t="str">
        <f>IF(ISNA(VLOOKUP($A756,DSSV!$A$7:$R$65536,IN_DTK!G$5,0))=FALSE,VLOOKUP($A756,DSSV!$A$7:$R$65536,IN_DTK!G$5,0),"")</f>
        <v/>
      </c>
      <c r="H756" s="245">
        <f>IF(ISNA(VLOOKUP($A756,DSSV!$A$7:$R$65536,IN_DTK!H$5,0))=FALSE,IF(H$8&lt;&gt;0,VLOOKUP($A756,DSSV!$A$7:$R$65536,IN_DTK!H$5,0),""),"")</f>
        <v>0</v>
      </c>
      <c r="I756" s="245">
        <f>IF(ISNA(VLOOKUP($A756,DSSV!$A$7:$R$65536,IN_DTK!I$5,0))=FALSE,IF(I$8&lt;&gt;0,VLOOKUP($A756,DSSV!$A$7:$R$65536,IN_DTK!I$5,0),""),"")</f>
        <v>0</v>
      </c>
      <c r="J756" s="245">
        <f>IF(ISNA(VLOOKUP($A756,DSSV!$A$7:$R$65536,IN_DTK!J$5,0))=FALSE,IF(J$8&lt;&gt;0,VLOOKUP($A756,DSSV!$A$7:$R$65536,IN_DTK!J$5,0),""),"")</f>
        <v>0</v>
      </c>
      <c r="K756" s="245">
        <f>IF(ISNA(VLOOKUP($A756,DSSV!$A$7:$R$65536,IN_DTK!K$5,0))=FALSE,IF(K$8&lt;&gt;0,VLOOKUP($A756,DSSV!$A$7:$R$65536,IN_DTK!K$5,0),""),"")</f>
        <v>0</v>
      </c>
      <c r="L756" s="245">
        <f>IF(ISNA(VLOOKUP($A756,DSSV!$A$7:$R$65536,IN_DTK!L$5,0))=FALSE,IF(L$8&lt;&gt;0,VLOOKUP($A756,DSSV!$A$7:$R$65536,IN_DTK!L$5,0),""),"")</f>
        <v>0</v>
      </c>
      <c r="M756" s="245">
        <f>IF(ISNA(VLOOKUP($A756,DSSV!$A$7:$R$65536,IN_DTK!M$5,0))=FALSE,IF(M$8&lt;&gt;0,VLOOKUP($A756,DSSV!$A$7:$R$65536,IN_DTK!M$5,0),""),"")</f>
        <v>0</v>
      </c>
      <c r="N756" s="245">
        <f>IF(ISNA(VLOOKUP($A756,DSSV!$A$7:$R$65536,IN_DTK!N$5,0))=FALSE,IF(N$8&lt;&gt;0,VLOOKUP($A756,DSSV!$A$7:$R$65536,IN_DTK!N$5,0),""),"")</f>
        <v>0</v>
      </c>
      <c r="O756" s="245">
        <f>IF(ISNA(VLOOKUP($A756,DSSV!$A$7:$R$65536,IN_DTK!O$5,0))=FALSE,IF(O$8&lt;&gt;0,VLOOKUP($A756,DSSV!$A$7:$R$65536,IN_DTK!O$5,0),""),"")</f>
        <v>0</v>
      </c>
      <c r="P756" s="245">
        <f>IF(ISNA(VLOOKUP($A756,DSSV!$A$7:$R$65536,IN_DTK!P$5,0))=FALSE,IF(P$8&lt;&gt;0,VLOOKUP($A756,DSSV!$A$7:$R$65536,IN_DTK!P$5,0),""),"")</f>
        <v>0</v>
      </c>
      <c r="Q756" s="246">
        <f>IF(ISNA(VLOOKUP($A756,DSSV!$A$7:$R$65536,IN_DTK!Q$5,0))=FALSE,VLOOKUP($A756,DSSV!$A$7:$R$65536,IN_DTK!Q$5,0),"")</f>
        <v>0</v>
      </c>
      <c r="R756" s="237" t="str">
        <f>IF(ISNA(VLOOKUP($A756,DSSV!$A$7:$R$65536,IN_DTK!R$5,0))=FALSE,VLOOKUP($A756,DSSV!$A$7:$R$65536,IN_DTK!R$5,0),"")</f>
        <v>Không</v>
      </c>
      <c r="S756" s="247" t="str">
        <f>IF(ISNA(VLOOKUP($A756,DSSV!$A$7:$R$65536,IN_DTK!S$5,0))=FALSE,VLOOKUP($A756,DSSV!$A$7:$R$65536,IN_DTK!S$5,0),"")</f>
        <v/>
      </c>
    </row>
    <row r="757" spans="1:19" s="213" customFormat="1" ht="20.25" customHeight="1">
      <c r="A757" s="211">
        <v>749</v>
      </c>
      <c r="B757" s="240">
        <f>--SUBTOTAL(2,C$6:C757)</f>
        <v>749</v>
      </c>
      <c r="C757" s="214">
        <f>IF(ISNA(VLOOKUP($A757,DSSV!$A$7:$R$65536,IN_DTK!C$5,0))=FALSE,VLOOKUP($A757,DSSV!$A$7:$R$65536,IN_DTK!C$5,0),"")</f>
        <v>0</v>
      </c>
      <c r="D757" s="243" t="str">
        <f>IF(ISNA(VLOOKUP($A757,DSSV!$A$7:$R$65536,IN_DTK!D$5,0))=FALSE,VLOOKUP($A757,DSSV!$A$7:$R$65536,IN_DTK!D$5,0),"")</f>
        <v/>
      </c>
      <c r="E757" s="244" t="str">
        <f>IF(ISNA(VLOOKUP($A757,DSSV!$A$7:$R$65536,IN_DTK!E$5,0))=FALSE,VLOOKUP($A757,DSSV!$A$7:$R$65536,IN_DTK!E$5,0),"")</f>
        <v/>
      </c>
      <c r="F757" s="249" t="str">
        <f>IF(ISNA(VLOOKUP($A757,DSSV!$A$7:$R$65536,IN_DTK!F$5,0))=FALSE,VLOOKUP($A757,DSSV!$A$7:$R$65536,IN_DTK!F$5,0),"")</f>
        <v/>
      </c>
      <c r="G757" s="249" t="str">
        <f>IF(ISNA(VLOOKUP($A757,DSSV!$A$7:$R$65536,IN_DTK!G$5,0))=FALSE,VLOOKUP($A757,DSSV!$A$7:$R$65536,IN_DTK!G$5,0),"")</f>
        <v/>
      </c>
      <c r="H757" s="245">
        <f>IF(ISNA(VLOOKUP($A757,DSSV!$A$7:$R$65536,IN_DTK!H$5,0))=FALSE,IF(H$8&lt;&gt;0,VLOOKUP($A757,DSSV!$A$7:$R$65536,IN_DTK!H$5,0),""),"")</f>
        <v>0</v>
      </c>
      <c r="I757" s="245">
        <f>IF(ISNA(VLOOKUP($A757,DSSV!$A$7:$R$65536,IN_DTK!I$5,0))=FALSE,IF(I$8&lt;&gt;0,VLOOKUP($A757,DSSV!$A$7:$R$65536,IN_DTK!I$5,0),""),"")</f>
        <v>0</v>
      </c>
      <c r="J757" s="245">
        <f>IF(ISNA(VLOOKUP($A757,DSSV!$A$7:$R$65536,IN_DTK!J$5,0))=FALSE,IF(J$8&lt;&gt;0,VLOOKUP($A757,DSSV!$A$7:$R$65536,IN_DTK!J$5,0),""),"")</f>
        <v>0</v>
      </c>
      <c r="K757" s="245">
        <f>IF(ISNA(VLOOKUP($A757,DSSV!$A$7:$R$65536,IN_DTK!K$5,0))=FALSE,IF(K$8&lt;&gt;0,VLOOKUP($A757,DSSV!$A$7:$R$65536,IN_DTK!K$5,0),""),"")</f>
        <v>0</v>
      </c>
      <c r="L757" s="245">
        <f>IF(ISNA(VLOOKUP($A757,DSSV!$A$7:$R$65536,IN_DTK!L$5,0))=FALSE,IF(L$8&lt;&gt;0,VLOOKUP($A757,DSSV!$A$7:$R$65536,IN_DTK!L$5,0),""),"")</f>
        <v>0</v>
      </c>
      <c r="M757" s="245">
        <f>IF(ISNA(VLOOKUP($A757,DSSV!$A$7:$R$65536,IN_DTK!M$5,0))=FALSE,IF(M$8&lt;&gt;0,VLOOKUP($A757,DSSV!$A$7:$R$65536,IN_DTK!M$5,0),""),"")</f>
        <v>0</v>
      </c>
      <c r="N757" s="245">
        <f>IF(ISNA(VLOOKUP($A757,DSSV!$A$7:$R$65536,IN_DTK!N$5,0))=FALSE,IF(N$8&lt;&gt;0,VLOOKUP($A757,DSSV!$A$7:$R$65536,IN_DTK!N$5,0),""),"")</f>
        <v>0</v>
      </c>
      <c r="O757" s="245">
        <f>IF(ISNA(VLOOKUP($A757,DSSV!$A$7:$R$65536,IN_DTK!O$5,0))=FALSE,IF(O$8&lt;&gt;0,VLOOKUP($A757,DSSV!$A$7:$R$65536,IN_DTK!O$5,0),""),"")</f>
        <v>0</v>
      </c>
      <c r="P757" s="245">
        <f>IF(ISNA(VLOOKUP($A757,DSSV!$A$7:$R$65536,IN_DTK!P$5,0))=FALSE,IF(P$8&lt;&gt;0,VLOOKUP($A757,DSSV!$A$7:$R$65536,IN_DTK!P$5,0),""),"")</f>
        <v>0</v>
      </c>
      <c r="Q757" s="246">
        <f>IF(ISNA(VLOOKUP($A757,DSSV!$A$7:$R$65536,IN_DTK!Q$5,0))=FALSE,VLOOKUP($A757,DSSV!$A$7:$R$65536,IN_DTK!Q$5,0),"")</f>
        <v>0</v>
      </c>
      <c r="R757" s="237" t="str">
        <f>IF(ISNA(VLOOKUP($A757,DSSV!$A$7:$R$65536,IN_DTK!R$5,0))=FALSE,VLOOKUP($A757,DSSV!$A$7:$R$65536,IN_DTK!R$5,0),"")</f>
        <v>Không</v>
      </c>
      <c r="S757" s="247" t="str">
        <f>IF(ISNA(VLOOKUP($A757,DSSV!$A$7:$R$65536,IN_DTK!S$5,0))=FALSE,VLOOKUP($A757,DSSV!$A$7:$R$65536,IN_DTK!S$5,0),"")</f>
        <v/>
      </c>
    </row>
    <row r="758" spans="1:19" s="213" customFormat="1" ht="20.25" customHeight="1">
      <c r="A758" s="211">
        <v>750</v>
      </c>
      <c r="B758" s="240">
        <f>--SUBTOTAL(2,C$6:C758)</f>
        <v>750</v>
      </c>
      <c r="C758" s="214">
        <f>IF(ISNA(VLOOKUP($A758,DSSV!$A$7:$R$65536,IN_DTK!C$5,0))=FALSE,VLOOKUP($A758,DSSV!$A$7:$R$65536,IN_DTK!C$5,0),"")</f>
        <v>0</v>
      </c>
      <c r="D758" s="243" t="str">
        <f>IF(ISNA(VLOOKUP($A758,DSSV!$A$7:$R$65536,IN_DTK!D$5,0))=FALSE,VLOOKUP($A758,DSSV!$A$7:$R$65536,IN_DTK!D$5,0),"")</f>
        <v/>
      </c>
      <c r="E758" s="244" t="str">
        <f>IF(ISNA(VLOOKUP($A758,DSSV!$A$7:$R$65536,IN_DTK!E$5,0))=FALSE,VLOOKUP($A758,DSSV!$A$7:$R$65536,IN_DTK!E$5,0),"")</f>
        <v/>
      </c>
      <c r="F758" s="249" t="str">
        <f>IF(ISNA(VLOOKUP($A758,DSSV!$A$7:$R$65536,IN_DTK!F$5,0))=FALSE,VLOOKUP($A758,DSSV!$A$7:$R$65536,IN_DTK!F$5,0),"")</f>
        <v/>
      </c>
      <c r="G758" s="249" t="str">
        <f>IF(ISNA(VLOOKUP($A758,DSSV!$A$7:$R$65536,IN_DTK!G$5,0))=FALSE,VLOOKUP($A758,DSSV!$A$7:$R$65536,IN_DTK!G$5,0),"")</f>
        <v/>
      </c>
      <c r="H758" s="245">
        <f>IF(ISNA(VLOOKUP($A758,DSSV!$A$7:$R$65536,IN_DTK!H$5,0))=FALSE,IF(H$8&lt;&gt;0,VLOOKUP($A758,DSSV!$A$7:$R$65536,IN_DTK!H$5,0),""),"")</f>
        <v>0</v>
      </c>
      <c r="I758" s="245">
        <f>IF(ISNA(VLOOKUP($A758,DSSV!$A$7:$R$65536,IN_DTK!I$5,0))=FALSE,IF(I$8&lt;&gt;0,VLOOKUP($A758,DSSV!$A$7:$R$65536,IN_DTK!I$5,0),""),"")</f>
        <v>0</v>
      </c>
      <c r="J758" s="245">
        <f>IF(ISNA(VLOOKUP($A758,DSSV!$A$7:$R$65536,IN_DTK!J$5,0))=FALSE,IF(J$8&lt;&gt;0,VLOOKUP($A758,DSSV!$A$7:$R$65536,IN_DTK!J$5,0),""),"")</f>
        <v>0</v>
      </c>
      <c r="K758" s="245">
        <f>IF(ISNA(VLOOKUP($A758,DSSV!$A$7:$R$65536,IN_DTK!K$5,0))=FALSE,IF(K$8&lt;&gt;0,VLOOKUP($A758,DSSV!$A$7:$R$65536,IN_DTK!K$5,0),""),"")</f>
        <v>0</v>
      </c>
      <c r="L758" s="245">
        <f>IF(ISNA(VLOOKUP($A758,DSSV!$A$7:$R$65536,IN_DTK!L$5,0))=FALSE,IF(L$8&lt;&gt;0,VLOOKUP($A758,DSSV!$A$7:$R$65536,IN_DTK!L$5,0),""),"")</f>
        <v>0</v>
      </c>
      <c r="M758" s="245">
        <f>IF(ISNA(VLOOKUP($A758,DSSV!$A$7:$R$65536,IN_DTK!M$5,0))=FALSE,IF(M$8&lt;&gt;0,VLOOKUP($A758,DSSV!$A$7:$R$65536,IN_DTK!M$5,0),""),"")</f>
        <v>0</v>
      </c>
      <c r="N758" s="245">
        <f>IF(ISNA(VLOOKUP($A758,DSSV!$A$7:$R$65536,IN_DTK!N$5,0))=FALSE,IF(N$8&lt;&gt;0,VLOOKUP($A758,DSSV!$A$7:$R$65536,IN_DTK!N$5,0),""),"")</f>
        <v>0</v>
      </c>
      <c r="O758" s="245">
        <f>IF(ISNA(VLOOKUP($A758,DSSV!$A$7:$R$65536,IN_DTK!O$5,0))=FALSE,IF(O$8&lt;&gt;0,VLOOKUP($A758,DSSV!$A$7:$R$65536,IN_DTK!O$5,0),""),"")</f>
        <v>0</v>
      </c>
      <c r="P758" s="245">
        <f>IF(ISNA(VLOOKUP($A758,DSSV!$A$7:$R$65536,IN_DTK!P$5,0))=FALSE,IF(P$8&lt;&gt;0,VLOOKUP($A758,DSSV!$A$7:$R$65536,IN_DTK!P$5,0),""),"")</f>
        <v>0</v>
      </c>
      <c r="Q758" s="246">
        <f>IF(ISNA(VLOOKUP($A758,DSSV!$A$7:$R$65536,IN_DTK!Q$5,0))=FALSE,VLOOKUP($A758,DSSV!$A$7:$R$65536,IN_DTK!Q$5,0),"")</f>
        <v>0</v>
      </c>
      <c r="R758" s="237" t="str">
        <f>IF(ISNA(VLOOKUP($A758,DSSV!$A$7:$R$65536,IN_DTK!R$5,0))=FALSE,VLOOKUP($A758,DSSV!$A$7:$R$65536,IN_DTK!R$5,0),"")</f>
        <v>Không</v>
      </c>
      <c r="S758" s="247" t="str">
        <f>IF(ISNA(VLOOKUP($A758,DSSV!$A$7:$R$65536,IN_DTK!S$5,0))=FALSE,VLOOKUP($A758,DSSV!$A$7:$R$65536,IN_DTK!S$5,0),"")</f>
        <v/>
      </c>
    </row>
    <row r="759" spans="1:19" s="213" customFormat="1" ht="20.25" customHeight="1">
      <c r="A759" s="211">
        <v>751</v>
      </c>
      <c r="B759" s="240">
        <f>--SUBTOTAL(2,C$6:C759)</f>
        <v>751</v>
      </c>
      <c r="C759" s="214">
        <f>IF(ISNA(VLOOKUP($A759,DSSV!$A$7:$R$65536,IN_DTK!C$5,0))=FALSE,VLOOKUP($A759,DSSV!$A$7:$R$65536,IN_DTK!C$5,0),"")</f>
        <v>0</v>
      </c>
      <c r="D759" s="243" t="str">
        <f>IF(ISNA(VLOOKUP($A759,DSSV!$A$7:$R$65536,IN_DTK!D$5,0))=FALSE,VLOOKUP($A759,DSSV!$A$7:$R$65536,IN_DTK!D$5,0),"")</f>
        <v/>
      </c>
      <c r="E759" s="244" t="str">
        <f>IF(ISNA(VLOOKUP($A759,DSSV!$A$7:$R$65536,IN_DTK!E$5,0))=FALSE,VLOOKUP($A759,DSSV!$A$7:$R$65536,IN_DTK!E$5,0),"")</f>
        <v/>
      </c>
      <c r="F759" s="249" t="str">
        <f>IF(ISNA(VLOOKUP($A759,DSSV!$A$7:$R$65536,IN_DTK!F$5,0))=FALSE,VLOOKUP($A759,DSSV!$A$7:$R$65536,IN_DTK!F$5,0),"")</f>
        <v/>
      </c>
      <c r="G759" s="249" t="str">
        <f>IF(ISNA(VLOOKUP($A759,DSSV!$A$7:$R$65536,IN_DTK!G$5,0))=FALSE,VLOOKUP($A759,DSSV!$A$7:$R$65536,IN_DTK!G$5,0),"")</f>
        <v/>
      </c>
      <c r="H759" s="245">
        <f>IF(ISNA(VLOOKUP($A759,DSSV!$A$7:$R$65536,IN_DTK!H$5,0))=FALSE,IF(H$8&lt;&gt;0,VLOOKUP($A759,DSSV!$A$7:$R$65536,IN_DTK!H$5,0),""),"")</f>
        <v>0</v>
      </c>
      <c r="I759" s="245">
        <f>IF(ISNA(VLOOKUP($A759,DSSV!$A$7:$R$65536,IN_DTK!I$5,0))=FALSE,IF(I$8&lt;&gt;0,VLOOKUP($A759,DSSV!$A$7:$R$65536,IN_DTK!I$5,0),""),"")</f>
        <v>0</v>
      </c>
      <c r="J759" s="245">
        <f>IF(ISNA(VLOOKUP($A759,DSSV!$A$7:$R$65536,IN_DTK!J$5,0))=FALSE,IF(J$8&lt;&gt;0,VLOOKUP($A759,DSSV!$A$7:$R$65536,IN_DTK!J$5,0),""),"")</f>
        <v>0</v>
      </c>
      <c r="K759" s="245">
        <f>IF(ISNA(VLOOKUP($A759,DSSV!$A$7:$R$65536,IN_DTK!K$5,0))=FALSE,IF(K$8&lt;&gt;0,VLOOKUP($A759,DSSV!$A$7:$R$65536,IN_DTK!K$5,0),""),"")</f>
        <v>0</v>
      </c>
      <c r="L759" s="245">
        <f>IF(ISNA(VLOOKUP($A759,DSSV!$A$7:$R$65536,IN_DTK!L$5,0))=FALSE,IF(L$8&lt;&gt;0,VLOOKUP($A759,DSSV!$A$7:$R$65536,IN_DTK!L$5,0),""),"")</f>
        <v>0</v>
      </c>
      <c r="M759" s="245">
        <f>IF(ISNA(VLOOKUP($A759,DSSV!$A$7:$R$65536,IN_DTK!M$5,0))=FALSE,IF(M$8&lt;&gt;0,VLOOKUP($A759,DSSV!$A$7:$R$65536,IN_DTK!M$5,0),""),"")</f>
        <v>0</v>
      </c>
      <c r="N759" s="245">
        <f>IF(ISNA(VLOOKUP($A759,DSSV!$A$7:$R$65536,IN_DTK!N$5,0))=FALSE,IF(N$8&lt;&gt;0,VLOOKUP($A759,DSSV!$A$7:$R$65536,IN_DTK!N$5,0),""),"")</f>
        <v>0</v>
      </c>
      <c r="O759" s="245">
        <f>IF(ISNA(VLOOKUP($A759,DSSV!$A$7:$R$65536,IN_DTK!O$5,0))=FALSE,IF(O$8&lt;&gt;0,VLOOKUP($A759,DSSV!$A$7:$R$65536,IN_DTK!O$5,0),""),"")</f>
        <v>0</v>
      </c>
      <c r="P759" s="245">
        <f>IF(ISNA(VLOOKUP($A759,DSSV!$A$7:$R$65536,IN_DTK!P$5,0))=FALSE,IF(P$8&lt;&gt;0,VLOOKUP($A759,DSSV!$A$7:$R$65536,IN_DTK!P$5,0),""),"")</f>
        <v>0</v>
      </c>
      <c r="Q759" s="246">
        <f>IF(ISNA(VLOOKUP($A759,DSSV!$A$7:$R$65536,IN_DTK!Q$5,0))=FALSE,VLOOKUP($A759,DSSV!$A$7:$R$65536,IN_DTK!Q$5,0),"")</f>
        <v>0</v>
      </c>
      <c r="R759" s="237" t="str">
        <f>IF(ISNA(VLOOKUP($A759,DSSV!$A$7:$R$65536,IN_DTK!R$5,0))=FALSE,VLOOKUP($A759,DSSV!$A$7:$R$65536,IN_DTK!R$5,0),"")</f>
        <v>Không</v>
      </c>
      <c r="S759" s="247" t="str">
        <f>IF(ISNA(VLOOKUP($A759,DSSV!$A$7:$R$65536,IN_DTK!S$5,0))=FALSE,VLOOKUP($A759,DSSV!$A$7:$R$65536,IN_DTK!S$5,0),"")</f>
        <v/>
      </c>
    </row>
    <row r="760" spans="1:19" s="213" customFormat="1" ht="20.25" customHeight="1">
      <c r="A760" s="211">
        <v>752</v>
      </c>
      <c r="B760" s="240">
        <f>--SUBTOTAL(2,C$6:C760)</f>
        <v>752</v>
      </c>
      <c r="C760" s="214">
        <f>IF(ISNA(VLOOKUP($A760,DSSV!$A$7:$R$65536,IN_DTK!C$5,0))=FALSE,VLOOKUP($A760,DSSV!$A$7:$R$65536,IN_DTK!C$5,0),"")</f>
        <v>0</v>
      </c>
      <c r="D760" s="243" t="str">
        <f>IF(ISNA(VLOOKUP($A760,DSSV!$A$7:$R$65536,IN_DTK!D$5,0))=FALSE,VLOOKUP($A760,DSSV!$A$7:$R$65536,IN_DTK!D$5,0),"")</f>
        <v/>
      </c>
      <c r="E760" s="244" t="str">
        <f>IF(ISNA(VLOOKUP($A760,DSSV!$A$7:$R$65536,IN_DTK!E$5,0))=FALSE,VLOOKUP($A760,DSSV!$A$7:$R$65536,IN_DTK!E$5,0),"")</f>
        <v/>
      </c>
      <c r="F760" s="249" t="str">
        <f>IF(ISNA(VLOOKUP($A760,DSSV!$A$7:$R$65536,IN_DTK!F$5,0))=FALSE,VLOOKUP($A760,DSSV!$A$7:$R$65536,IN_DTK!F$5,0),"")</f>
        <v/>
      </c>
      <c r="G760" s="249" t="str">
        <f>IF(ISNA(VLOOKUP($A760,DSSV!$A$7:$R$65536,IN_DTK!G$5,0))=FALSE,VLOOKUP($A760,DSSV!$A$7:$R$65536,IN_DTK!G$5,0),"")</f>
        <v/>
      </c>
      <c r="H760" s="245">
        <f>IF(ISNA(VLOOKUP($A760,DSSV!$A$7:$R$65536,IN_DTK!H$5,0))=FALSE,IF(H$8&lt;&gt;0,VLOOKUP($A760,DSSV!$A$7:$R$65536,IN_DTK!H$5,0),""),"")</f>
        <v>0</v>
      </c>
      <c r="I760" s="245">
        <f>IF(ISNA(VLOOKUP($A760,DSSV!$A$7:$R$65536,IN_DTK!I$5,0))=FALSE,IF(I$8&lt;&gt;0,VLOOKUP($A760,DSSV!$A$7:$R$65536,IN_DTK!I$5,0),""),"")</f>
        <v>0</v>
      </c>
      <c r="J760" s="245">
        <f>IF(ISNA(VLOOKUP($A760,DSSV!$A$7:$R$65536,IN_DTK!J$5,0))=FALSE,IF(J$8&lt;&gt;0,VLOOKUP($A760,DSSV!$A$7:$R$65536,IN_DTK!J$5,0),""),"")</f>
        <v>0</v>
      </c>
      <c r="K760" s="245">
        <f>IF(ISNA(VLOOKUP($A760,DSSV!$A$7:$R$65536,IN_DTK!K$5,0))=FALSE,IF(K$8&lt;&gt;0,VLOOKUP($A760,DSSV!$A$7:$R$65536,IN_DTK!K$5,0),""),"")</f>
        <v>0</v>
      </c>
      <c r="L760" s="245">
        <f>IF(ISNA(VLOOKUP($A760,DSSV!$A$7:$R$65536,IN_DTK!L$5,0))=FALSE,IF(L$8&lt;&gt;0,VLOOKUP($A760,DSSV!$A$7:$R$65536,IN_DTK!L$5,0),""),"")</f>
        <v>0</v>
      </c>
      <c r="M760" s="245">
        <f>IF(ISNA(VLOOKUP($A760,DSSV!$A$7:$R$65536,IN_DTK!M$5,0))=FALSE,IF(M$8&lt;&gt;0,VLOOKUP($A760,DSSV!$A$7:$R$65536,IN_DTK!M$5,0),""),"")</f>
        <v>0</v>
      </c>
      <c r="N760" s="245">
        <f>IF(ISNA(VLOOKUP($A760,DSSV!$A$7:$R$65536,IN_DTK!N$5,0))=FALSE,IF(N$8&lt;&gt;0,VLOOKUP($A760,DSSV!$A$7:$R$65536,IN_DTK!N$5,0),""),"")</f>
        <v>0</v>
      </c>
      <c r="O760" s="245">
        <f>IF(ISNA(VLOOKUP($A760,DSSV!$A$7:$R$65536,IN_DTK!O$5,0))=FALSE,IF(O$8&lt;&gt;0,VLOOKUP($A760,DSSV!$A$7:$R$65536,IN_DTK!O$5,0),""),"")</f>
        <v>0</v>
      </c>
      <c r="P760" s="245">
        <f>IF(ISNA(VLOOKUP($A760,DSSV!$A$7:$R$65536,IN_DTK!P$5,0))=FALSE,IF(P$8&lt;&gt;0,VLOOKUP($A760,DSSV!$A$7:$R$65536,IN_DTK!P$5,0),""),"")</f>
        <v>0</v>
      </c>
      <c r="Q760" s="246">
        <f>IF(ISNA(VLOOKUP($A760,DSSV!$A$7:$R$65536,IN_DTK!Q$5,0))=FALSE,VLOOKUP($A760,DSSV!$A$7:$R$65536,IN_DTK!Q$5,0),"")</f>
        <v>0</v>
      </c>
      <c r="R760" s="237" t="str">
        <f>IF(ISNA(VLOOKUP($A760,DSSV!$A$7:$R$65536,IN_DTK!R$5,0))=FALSE,VLOOKUP($A760,DSSV!$A$7:$R$65536,IN_DTK!R$5,0),"")</f>
        <v>Không</v>
      </c>
      <c r="S760" s="247" t="str">
        <f>IF(ISNA(VLOOKUP($A760,DSSV!$A$7:$R$65536,IN_DTK!S$5,0))=FALSE,VLOOKUP($A760,DSSV!$A$7:$R$65536,IN_DTK!S$5,0),"")</f>
        <v/>
      </c>
    </row>
    <row r="761" spans="1:19" s="213" customFormat="1" ht="20.25" customHeight="1">
      <c r="A761" s="211">
        <v>753</v>
      </c>
      <c r="B761" s="240">
        <f>--SUBTOTAL(2,C$6:C761)</f>
        <v>753</v>
      </c>
      <c r="C761" s="214">
        <f>IF(ISNA(VLOOKUP($A761,DSSV!$A$7:$R$65536,IN_DTK!C$5,0))=FALSE,VLOOKUP($A761,DSSV!$A$7:$R$65536,IN_DTK!C$5,0),"")</f>
        <v>0</v>
      </c>
      <c r="D761" s="243" t="str">
        <f>IF(ISNA(VLOOKUP($A761,DSSV!$A$7:$R$65536,IN_DTK!D$5,0))=FALSE,VLOOKUP($A761,DSSV!$A$7:$R$65536,IN_DTK!D$5,0),"")</f>
        <v/>
      </c>
      <c r="E761" s="244" t="str">
        <f>IF(ISNA(VLOOKUP($A761,DSSV!$A$7:$R$65536,IN_DTK!E$5,0))=FALSE,VLOOKUP($A761,DSSV!$A$7:$R$65536,IN_DTK!E$5,0),"")</f>
        <v/>
      </c>
      <c r="F761" s="249" t="str">
        <f>IF(ISNA(VLOOKUP($A761,DSSV!$A$7:$R$65536,IN_DTK!F$5,0))=FALSE,VLOOKUP($A761,DSSV!$A$7:$R$65536,IN_DTK!F$5,0),"")</f>
        <v/>
      </c>
      <c r="G761" s="249" t="str">
        <f>IF(ISNA(VLOOKUP($A761,DSSV!$A$7:$R$65536,IN_DTK!G$5,0))=FALSE,VLOOKUP($A761,DSSV!$A$7:$R$65536,IN_DTK!G$5,0),"")</f>
        <v/>
      </c>
      <c r="H761" s="245">
        <f>IF(ISNA(VLOOKUP($A761,DSSV!$A$7:$R$65536,IN_DTK!H$5,0))=FALSE,IF(H$8&lt;&gt;0,VLOOKUP($A761,DSSV!$A$7:$R$65536,IN_DTK!H$5,0),""),"")</f>
        <v>0</v>
      </c>
      <c r="I761" s="245">
        <f>IF(ISNA(VLOOKUP($A761,DSSV!$A$7:$R$65536,IN_DTK!I$5,0))=FALSE,IF(I$8&lt;&gt;0,VLOOKUP($A761,DSSV!$A$7:$R$65536,IN_DTK!I$5,0),""),"")</f>
        <v>0</v>
      </c>
      <c r="J761" s="245">
        <f>IF(ISNA(VLOOKUP($A761,DSSV!$A$7:$R$65536,IN_DTK!J$5,0))=FALSE,IF(J$8&lt;&gt;0,VLOOKUP($A761,DSSV!$A$7:$R$65536,IN_DTK!J$5,0),""),"")</f>
        <v>0</v>
      </c>
      <c r="K761" s="245">
        <f>IF(ISNA(VLOOKUP($A761,DSSV!$A$7:$R$65536,IN_DTK!K$5,0))=FALSE,IF(K$8&lt;&gt;0,VLOOKUP($A761,DSSV!$A$7:$R$65536,IN_DTK!K$5,0),""),"")</f>
        <v>0</v>
      </c>
      <c r="L761" s="245">
        <f>IF(ISNA(VLOOKUP($A761,DSSV!$A$7:$R$65536,IN_DTK!L$5,0))=FALSE,IF(L$8&lt;&gt;0,VLOOKUP($A761,DSSV!$A$7:$R$65536,IN_DTK!L$5,0),""),"")</f>
        <v>0</v>
      </c>
      <c r="M761" s="245">
        <f>IF(ISNA(VLOOKUP($A761,DSSV!$A$7:$R$65536,IN_DTK!M$5,0))=FALSE,IF(M$8&lt;&gt;0,VLOOKUP($A761,DSSV!$A$7:$R$65536,IN_DTK!M$5,0),""),"")</f>
        <v>0</v>
      </c>
      <c r="N761" s="245">
        <f>IF(ISNA(VLOOKUP($A761,DSSV!$A$7:$R$65536,IN_DTK!N$5,0))=FALSE,IF(N$8&lt;&gt;0,VLOOKUP($A761,DSSV!$A$7:$R$65536,IN_DTK!N$5,0),""),"")</f>
        <v>0</v>
      </c>
      <c r="O761" s="245">
        <f>IF(ISNA(VLOOKUP($A761,DSSV!$A$7:$R$65536,IN_DTK!O$5,0))=FALSE,IF(O$8&lt;&gt;0,VLOOKUP($A761,DSSV!$A$7:$R$65536,IN_DTK!O$5,0),""),"")</f>
        <v>0</v>
      </c>
      <c r="P761" s="245">
        <f>IF(ISNA(VLOOKUP($A761,DSSV!$A$7:$R$65536,IN_DTK!P$5,0))=FALSE,IF(P$8&lt;&gt;0,VLOOKUP($A761,DSSV!$A$7:$R$65536,IN_DTK!P$5,0),""),"")</f>
        <v>0</v>
      </c>
      <c r="Q761" s="246">
        <f>IF(ISNA(VLOOKUP($A761,DSSV!$A$7:$R$65536,IN_DTK!Q$5,0))=FALSE,VLOOKUP($A761,DSSV!$A$7:$R$65536,IN_DTK!Q$5,0),"")</f>
        <v>0</v>
      </c>
      <c r="R761" s="237" t="str">
        <f>IF(ISNA(VLOOKUP($A761,DSSV!$A$7:$R$65536,IN_DTK!R$5,0))=FALSE,VLOOKUP($A761,DSSV!$A$7:$R$65536,IN_DTK!R$5,0),"")</f>
        <v>Không</v>
      </c>
      <c r="S761" s="247" t="str">
        <f>IF(ISNA(VLOOKUP($A761,DSSV!$A$7:$R$65536,IN_DTK!S$5,0))=FALSE,VLOOKUP($A761,DSSV!$A$7:$R$65536,IN_DTK!S$5,0),"")</f>
        <v/>
      </c>
    </row>
    <row r="762" spans="1:19" s="213" customFormat="1" ht="20.25" customHeight="1">
      <c r="A762" s="211">
        <v>754</v>
      </c>
      <c r="B762" s="240">
        <f>--SUBTOTAL(2,C$6:C762)</f>
        <v>754</v>
      </c>
      <c r="C762" s="214">
        <f>IF(ISNA(VLOOKUP($A762,DSSV!$A$7:$R$65536,IN_DTK!C$5,0))=FALSE,VLOOKUP($A762,DSSV!$A$7:$R$65536,IN_DTK!C$5,0),"")</f>
        <v>0</v>
      </c>
      <c r="D762" s="243" t="str">
        <f>IF(ISNA(VLOOKUP($A762,DSSV!$A$7:$R$65536,IN_DTK!D$5,0))=FALSE,VLOOKUP($A762,DSSV!$A$7:$R$65536,IN_DTK!D$5,0),"")</f>
        <v/>
      </c>
      <c r="E762" s="244" t="str">
        <f>IF(ISNA(VLOOKUP($A762,DSSV!$A$7:$R$65536,IN_DTK!E$5,0))=FALSE,VLOOKUP($A762,DSSV!$A$7:$R$65536,IN_DTK!E$5,0),"")</f>
        <v/>
      </c>
      <c r="F762" s="249" t="str">
        <f>IF(ISNA(VLOOKUP($A762,DSSV!$A$7:$R$65536,IN_DTK!F$5,0))=FALSE,VLOOKUP($A762,DSSV!$A$7:$R$65536,IN_DTK!F$5,0),"")</f>
        <v/>
      </c>
      <c r="G762" s="249" t="str">
        <f>IF(ISNA(VLOOKUP($A762,DSSV!$A$7:$R$65536,IN_DTK!G$5,0))=FALSE,VLOOKUP($A762,DSSV!$A$7:$R$65536,IN_DTK!G$5,0),"")</f>
        <v/>
      </c>
      <c r="H762" s="245">
        <f>IF(ISNA(VLOOKUP($A762,DSSV!$A$7:$R$65536,IN_DTK!H$5,0))=FALSE,IF(H$8&lt;&gt;0,VLOOKUP($A762,DSSV!$A$7:$R$65536,IN_DTK!H$5,0),""),"")</f>
        <v>0</v>
      </c>
      <c r="I762" s="245">
        <f>IF(ISNA(VLOOKUP($A762,DSSV!$A$7:$R$65536,IN_DTK!I$5,0))=FALSE,IF(I$8&lt;&gt;0,VLOOKUP($A762,DSSV!$A$7:$R$65536,IN_DTK!I$5,0),""),"")</f>
        <v>0</v>
      </c>
      <c r="J762" s="245">
        <f>IF(ISNA(VLOOKUP($A762,DSSV!$A$7:$R$65536,IN_DTK!J$5,0))=FALSE,IF(J$8&lt;&gt;0,VLOOKUP($A762,DSSV!$A$7:$R$65536,IN_DTK!J$5,0),""),"")</f>
        <v>0</v>
      </c>
      <c r="K762" s="245">
        <f>IF(ISNA(VLOOKUP($A762,DSSV!$A$7:$R$65536,IN_DTK!K$5,0))=FALSE,IF(K$8&lt;&gt;0,VLOOKUP($A762,DSSV!$A$7:$R$65536,IN_DTK!K$5,0),""),"")</f>
        <v>0</v>
      </c>
      <c r="L762" s="245">
        <f>IF(ISNA(VLOOKUP($A762,DSSV!$A$7:$R$65536,IN_DTK!L$5,0))=FALSE,IF(L$8&lt;&gt;0,VLOOKUP($A762,DSSV!$A$7:$R$65536,IN_DTK!L$5,0),""),"")</f>
        <v>0</v>
      </c>
      <c r="M762" s="245">
        <f>IF(ISNA(VLOOKUP($A762,DSSV!$A$7:$R$65536,IN_DTK!M$5,0))=FALSE,IF(M$8&lt;&gt;0,VLOOKUP($A762,DSSV!$A$7:$R$65536,IN_DTK!M$5,0),""),"")</f>
        <v>0</v>
      </c>
      <c r="N762" s="245">
        <f>IF(ISNA(VLOOKUP($A762,DSSV!$A$7:$R$65536,IN_DTK!N$5,0))=FALSE,IF(N$8&lt;&gt;0,VLOOKUP($A762,DSSV!$A$7:$R$65536,IN_DTK!N$5,0),""),"")</f>
        <v>0</v>
      </c>
      <c r="O762" s="245">
        <f>IF(ISNA(VLOOKUP($A762,DSSV!$A$7:$R$65536,IN_DTK!O$5,0))=FALSE,IF(O$8&lt;&gt;0,VLOOKUP($A762,DSSV!$A$7:$R$65536,IN_DTK!O$5,0),""),"")</f>
        <v>0</v>
      </c>
      <c r="P762" s="245">
        <f>IF(ISNA(VLOOKUP($A762,DSSV!$A$7:$R$65536,IN_DTK!P$5,0))=FALSE,IF(P$8&lt;&gt;0,VLOOKUP($A762,DSSV!$A$7:$R$65536,IN_DTK!P$5,0),""),"")</f>
        <v>0</v>
      </c>
      <c r="Q762" s="246">
        <f>IF(ISNA(VLOOKUP($A762,DSSV!$A$7:$R$65536,IN_DTK!Q$5,0))=FALSE,VLOOKUP($A762,DSSV!$A$7:$R$65536,IN_DTK!Q$5,0),"")</f>
        <v>0</v>
      </c>
      <c r="R762" s="237" t="str">
        <f>IF(ISNA(VLOOKUP($A762,DSSV!$A$7:$R$65536,IN_DTK!R$5,0))=FALSE,VLOOKUP($A762,DSSV!$A$7:$R$65536,IN_DTK!R$5,0),"")</f>
        <v>Không</v>
      </c>
      <c r="S762" s="247" t="str">
        <f>IF(ISNA(VLOOKUP($A762,DSSV!$A$7:$R$65536,IN_DTK!S$5,0))=FALSE,VLOOKUP($A762,DSSV!$A$7:$R$65536,IN_DTK!S$5,0),"")</f>
        <v/>
      </c>
    </row>
    <row r="763" spans="1:19" s="213" customFormat="1" ht="20.25" customHeight="1">
      <c r="A763" s="211">
        <v>755</v>
      </c>
      <c r="B763" s="240">
        <f>--SUBTOTAL(2,C$6:C763)</f>
        <v>755</v>
      </c>
      <c r="C763" s="214">
        <f>IF(ISNA(VLOOKUP($A763,DSSV!$A$7:$R$65536,IN_DTK!C$5,0))=FALSE,VLOOKUP($A763,DSSV!$A$7:$R$65536,IN_DTK!C$5,0),"")</f>
        <v>0</v>
      </c>
      <c r="D763" s="243" t="str">
        <f>IF(ISNA(VLOOKUP($A763,DSSV!$A$7:$R$65536,IN_DTK!D$5,0))=FALSE,VLOOKUP($A763,DSSV!$A$7:$R$65536,IN_DTK!D$5,0),"")</f>
        <v/>
      </c>
      <c r="E763" s="244" t="str">
        <f>IF(ISNA(VLOOKUP($A763,DSSV!$A$7:$R$65536,IN_DTK!E$5,0))=FALSE,VLOOKUP($A763,DSSV!$A$7:$R$65536,IN_DTK!E$5,0),"")</f>
        <v/>
      </c>
      <c r="F763" s="249" t="str">
        <f>IF(ISNA(VLOOKUP($A763,DSSV!$A$7:$R$65536,IN_DTK!F$5,0))=FALSE,VLOOKUP($A763,DSSV!$A$7:$R$65536,IN_DTK!F$5,0),"")</f>
        <v/>
      </c>
      <c r="G763" s="249" t="str">
        <f>IF(ISNA(VLOOKUP($A763,DSSV!$A$7:$R$65536,IN_DTK!G$5,0))=FALSE,VLOOKUP($A763,DSSV!$A$7:$R$65536,IN_DTK!G$5,0),"")</f>
        <v/>
      </c>
      <c r="H763" s="245">
        <f>IF(ISNA(VLOOKUP($A763,DSSV!$A$7:$R$65536,IN_DTK!H$5,0))=FALSE,IF(H$8&lt;&gt;0,VLOOKUP($A763,DSSV!$A$7:$R$65536,IN_DTK!H$5,0),""),"")</f>
        <v>0</v>
      </c>
      <c r="I763" s="245">
        <f>IF(ISNA(VLOOKUP($A763,DSSV!$A$7:$R$65536,IN_DTK!I$5,0))=FALSE,IF(I$8&lt;&gt;0,VLOOKUP($A763,DSSV!$A$7:$R$65536,IN_DTK!I$5,0),""),"")</f>
        <v>0</v>
      </c>
      <c r="J763" s="245">
        <f>IF(ISNA(VLOOKUP($A763,DSSV!$A$7:$R$65536,IN_DTK!J$5,0))=FALSE,IF(J$8&lt;&gt;0,VLOOKUP($A763,DSSV!$A$7:$R$65536,IN_DTK!J$5,0),""),"")</f>
        <v>0</v>
      </c>
      <c r="K763" s="245">
        <f>IF(ISNA(VLOOKUP($A763,DSSV!$A$7:$R$65536,IN_DTK!K$5,0))=FALSE,IF(K$8&lt;&gt;0,VLOOKUP($A763,DSSV!$A$7:$R$65536,IN_DTK!K$5,0),""),"")</f>
        <v>0</v>
      </c>
      <c r="L763" s="245">
        <f>IF(ISNA(VLOOKUP($A763,DSSV!$A$7:$R$65536,IN_DTK!L$5,0))=FALSE,IF(L$8&lt;&gt;0,VLOOKUP($A763,DSSV!$A$7:$R$65536,IN_DTK!L$5,0),""),"")</f>
        <v>0</v>
      </c>
      <c r="M763" s="245">
        <f>IF(ISNA(VLOOKUP($A763,DSSV!$A$7:$R$65536,IN_DTK!M$5,0))=FALSE,IF(M$8&lt;&gt;0,VLOOKUP($A763,DSSV!$A$7:$R$65536,IN_DTK!M$5,0),""),"")</f>
        <v>0</v>
      </c>
      <c r="N763" s="245">
        <f>IF(ISNA(VLOOKUP($A763,DSSV!$A$7:$R$65536,IN_DTK!N$5,0))=FALSE,IF(N$8&lt;&gt;0,VLOOKUP($A763,DSSV!$A$7:$R$65536,IN_DTK!N$5,0),""),"")</f>
        <v>0</v>
      </c>
      <c r="O763" s="245">
        <f>IF(ISNA(VLOOKUP($A763,DSSV!$A$7:$R$65536,IN_DTK!O$5,0))=FALSE,IF(O$8&lt;&gt;0,VLOOKUP($A763,DSSV!$A$7:$R$65536,IN_DTK!O$5,0),""),"")</f>
        <v>0</v>
      </c>
      <c r="P763" s="245">
        <f>IF(ISNA(VLOOKUP($A763,DSSV!$A$7:$R$65536,IN_DTK!P$5,0))=FALSE,IF(P$8&lt;&gt;0,VLOOKUP($A763,DSSV!$A$7:$R$65536,IN_DTK!P$5,0),""),"")</f>
        <v>0</v>
      </c>
      <c r="Q763" s="246">
        <f>IF(ISNA(VLOOKUP($A763,DSSV!$A$7:$R$65536,IN_DTK!Q$5,0))=FALSE,VLOOKUP($A763,DSSV!$A$7:$R$65536,IN_DTK!Q$5,0),"")</f>
        <v>0</v>
      </c>
      <c r="R763" s="237" t="str">
        <f>IF(ISNA(VLOOKUP($A763,DSSV!$A$7:$R$65536,IN_DTK!R$5,0))=FALSE,VLOOKUP($A763,DSSV!$A$7:$R$65536,IN_DTK!R$5,0),"")</f>
        <v>Không</v>
      </c>
      <c r="S763" s="247" t="str">
        <f>IF(ISNA(VLOOKUP($A763,DSSV!$A$7:$R$65536,IN_DTK!S$5,0))=FALSE,VLOOKUP($A763,DSSV!$A$7:$R$65536,IN_DTK!S$5,0),"")</f>
        <v/>
      </c>
    </row>
    <row r="764" spans="1:19" s="213" customFormat="1" ht="20.25" customHeight="1">
      <c r="A764" s="211">
        <v>756</v>
      </c>
      <c r="B764" s="240">
        <f>--SUBTOTAL(2,C$6:C764)</f>
        <v>756</v>
      </c>
      <c r="C764" s="214">
        <f>IF(ISNA(VLOOKUP($A764,DSSV!$A$7:$R$65536,IN_DTK!C$5,0))=FALSE,VLOOKUP($A764,DSSV!$A$7:$R$65536,IN_DTK!C$5,0),"")</f>
        <v>0</v>
      </c>
      <c r="D764" s="243" t="str">
        <f>IF(ISNA(VLOOKUP($A764,DSSV!$A$7:$R$65536,IN_DTK!D$5,0))=FALSE,VLOOKUP($A764,DSSV!$A$7:$R$65536,IN_DTK!D$5,0),"")</f>
        <v/>
      </c>
      <c r="E764" s="244" t="str">
        <f>IF(ISNA(VLOOKUP($A764,DSSV!$A$7:$R$65536,IN_DTK!E$5,0))=FALSE,VLOOKUP($A764,DSSV!$A$7:$R$65536,IN_DTK!E$5,0),"")</f>
        <v/>
      </c>
      <c r="F764" s="249" t="str">
        <f>IF(ISNA(VLOOKUP($A764,DSSV!$A$7:$R$65536,IN_DTK!F$5,0))=FALSE,VLOOKUP($A764,DSSV!$A$7:$R$65536,IN_DTK!F$5,0),"")</f>
        <v/>
      </c>
      <c r="G764" s="249" t="str">
        <f>IF(ISNA(VLOOKUP($A764,DSSV!$A$7:$R$65536,IN_DTK!G$5,0))=FALSE,VLOOKUP($A764,DSSV!$A$7:$R$65536,IN_DTK!G$5,0),"")</f>
        <v/>
      </c>
      <c r="H764" s="245">
        <f>IF(ISNA(VLOOKUP($A764,DSSV!$A$7:$R$65536,IN_DTK!H$5,0))=FALSE,IF(H$8&lt;&gt;0,VLOOKUP($A764,DSSV!$A$7:$R$65536,IN_DTK!H$5,0),""),"")</f>
        <v>0</v>
      </c>
      <c r="I764" s="245">
        <f>IF(ISNA(VLOOKUP($A764,DSSV!$A$7:$R$65536,IN_DTK!I$5,0))=FALSE,IF(I$8&lt;&gt;0,VLOOKUP($A764,DSSV!$A$7:$R$65536,IN_DTK!I$5,0),""),"")</f>
        <v>0</v>
      </c>
      <c r="J764" s="245">
        <f>IF(ISNA(VLOOKUP($A764,DSSV!$A$7:$R$65536,IN_DTK!J$5,0))=FALSE,IF(J$8&lt;&gt;0,VLOOKUP($A764,DSSV!$A$7:$R$65536,IN_DTK!J$5,0),""),"")</f>
        <v>0</v>
      </c>
      <c r="K764" s="245">
        <f>IF(ISNA(VLOOKUP($A764,DSSV!$A$7:$R$65536,IN_DTK!K$5,0))=FALSE,IF(K$8&lt;&gt;0,VLOOKUP($A764,DSSV!$A$7:$R$65536,IN_DTK!K$5,0),""),"")</f>
        <v>0</v>
      </c>
      <c r="L764" s="245">
        <f>IF(ISNA(VLOOKUP($A764,DSSV!$A$7:$R$65536,IN_DTK!L$5,0))=FALSE,IF(L$8&lt;&gt;0,VLOOKUP($A764,DSSV!$A$7:$R$65536,IN_DTK!L$5,0),""),"")</f>
        <v>0</v>
      </c>
      <c r="M764" s="245">
        <f>IF(ISNA(VLOOKUP($A764,DSSV!$A$7:$R$65536,IN_DTK!M$5,0))=FALSE,IF(M$8&lt;&gt;0,VLOOKUP($A764,DSSV!$A$7:$R$65536,IN_DTK!M$5,0),""),"")</f>
        <v>0</v>
      </c>
      <c r="N764" s="245">
        <f>IF(ISNA(VLOOKUP($A764,DSSV!$A$7:$R$65536,IN_DTK!N$5,0))=FALSE,IF(N$8&lt;&gt;0,VLOOKUP($A764,DSSV!$A$7:$R$65536,IN_DTK!N$5,0),""),"")</f>
        <v>0</v>
      </c>
      <c r="O764" s="245">
        <f>IF(ISNA(VLOOKUP($A764,DSSV!$A$7:$R$65536,IN_DTK!O$5,0))=FALSE,IF(O$8&lt;&gt;0,VLOOKUP($A764,DSSV!$A$7:$R$65536,IN_DTK!O$5,0),""),"")</f>
        <v>0</v>
      </c>
      <c r="P764" s="245">
        <f>IF(ISNA(VLOOKUP($A764,DSSV!$A$7:$R$65536,IN_DTK!P$5,0))=FALSE,IF(P$8&lt;&gt;0,VLOOKUP($A764,DSSV!$A$7:$R$65536,IN_DTK!P$5,0),""),"")</f>
        <v>0</v>
      </c>
      <c r="Q764" s="246">
        <f>IF(ISNA(VLOOKUP($A764,DSSV!$A$7:$R$65536,IN_DTK!Q$5,0))=FALSE,VLOOKUP($A764,DSSV!$A$7:$R$65536,IN_DTK!Q$5,0),"")</f>
        <v>0</v>
      </c>
      <c r="R764" s="237" t="str">
        <f>IF(ISNA(VLOOKUP($A764,DSSV!$A$7:$R$65536,IN_DTK!R$5,0))=FALSE,VLOOKUP($A764,DSSV!$A$7:$R$65536,IN_DTK!R$5,0),"")</f>
        <v>Không</v>
      </c>
      <c r="S764" s="247" t="str">
        <f>IF(ISNA(VLOOKUP($A764,DSSV!$A$7:$R$65536,IN_DTK!S$5,0))=FALSE,VLOOKUP($A764,DSSV!$A$7:$R$65536,IN_DTK!S$5,0),"")</f>
        <v/>
      </c>
    </row>
    <row r="765" spans="1:19" s="213" customFormat="1" ht="20.25" customHeight="1">
      <c r="A765" s="211">
        <v>757</v>
      </c>
      <c r="B765" s="240">
        <f>--SUBTOTAL(2,C$6:C765)</f>
        <v>757</v>
      </c>
      <c r="C765" s="214">
        <f>IF(ISNA(VLOOKUP($A765,DSSV!$A$7:$R$65536,IN_DTK!C$5,0))=FALSE,VLOOKUP($A765,DSSV!$A$7:$R$65536,IN_DTK!C$5,0),"")</f>
        <v>0</v>
      </c>
      <c r="D765" s="243" t="str">
        <f>IF(ISNA(VLOOKUP($A765,DSSV!$A$7:$R$65536,IN_DTK!D$5,0))=FALSE,VLOOKUP($A765,DSSV!$A$7:$R$65536,IN_DTK!D$5,0),"")</f>
        <v/>
      </c>
      <c r="E765" s="244" t="str">
        <f>IF(ISNA(VLOOKUP($A765,DSSV!$A$7:$R$65536,IN_DTK!E$5,0))=FALSE,VLOOKUP($A765,DSSV!$A$7:$R$65536,IN_DTK!E$5,0),"")</f>
        <v/>
      </c>
      <c r="F765" s="249" t="str">
        <f>IF(ISNA(VLOOKUP($A765,DSSV!$A$7:$R$65536,IN_DTK!F$5,0))=FALSE,VLOOKUP($A765,DSSV!$A$7:$R$65536,IN_DTK!F$5,0),"")</f>
        <v/>
      </c>
      <c r="G765" s="249" t="str">
        <f>IF(ISNA(VLOOKUP($A765,DSSV!$A$7:$R$65536,IN_DTK!G$5,0))=FALSE,VLOOKUP($A765,DSSV!$A$7:$R$65536,IN_DTK!G$5,0),"")</f>
        <v/>
      </c>
      <c r="H765" s="245">
        <f>IF(ISNA(VLOOKUP($A765,DSSV!$A$7:$R$65536,IN_DTK!H$5,0))=FALSE,IF(H$8&lt;&gt;0,VLOOKUP($A765,DSSV!$A$7:$R$65536,IN_DTK!H$5,0),""),"")</f>
        <v>0</v>
      </c>
      <c r="I765" s="245">
        <f>IF(ISNA(VLOOKUP($A765,DSSV!$A$7:$R$65536,IN_DTK!I$5,0))=FALSE,IF(I$8&lt;&gt;0,VLOOKUP($A765,DSSV!$A$7:$R$65536,IN_DTK!I$5,0),""),"")</f>
        <v>0</v>
      </c>
      <c r="J765" s="245">
        <f>IF(ISNA(VLOOKUP($A765,DSSV!$A$7:$R$65536,IN_DTK!J$5,0))=FALSE,IF(J$8&lt;&gt;0,VLOOKUP($A765,DSSV!$A$7:$R$65536,IN_DTK!J$5,0),""),"")</f>
        <v>0</v>
      </c>
      <c r="K765" s="245">
        <f>IF(ISNA(VLOOKUP($A765,DSSV!$A$7:$R$65536,IN_DTK!K$5,0))=FALSE,IF(K$8&lt;&gt;0,VLOOKUP($A765,DSSV!$A$7:$R$65536,IN_DTK!K$5,0),""),"")</f>
        <v>0</v>
      </c>
      <c r="L765" s="245">
        <f>IF(ISNA(VLOOKUP($A765,DSSV!$A$7:$R$65536,IN_DTK!L$5,0))=FALSE,IF(L$8&lt;&gt;0,VLOOKUP($A765,DSSV!$A$7:$R$65536,IN_DTK!L$5,0),""),"")</f>
        <v>0</v>
      </c>
      <c r="M765" s="245">
        <f>IF(ISNA(VLOOKUP($A765,DSSV!$A$7:$R$65536,IN_DTK!M$5,0))=FALSE,IF(M$8&lt;&gt;0,VLOOKUP($A765,DSSV!$A$7:$R$65536,IN_DTK!M$5,0),""),"")</f>
        <v>0</v>
      </c>
      <c r="N765" s="245">
        <f>IF(ISNA(VLOOKUP($A765,DSSV!$A$7:$R$65536,IN_DTK!N$5,0))=FALSE,IF(N$8&lt;&gt;0,VLOOKUP($A765,DSSV!$A$7:$R$65536,IN_DTK!N$5,0),""),"")</f>
        <v>0</v>
      </c>
      <c r="O765" s="245">
        <f>IF(ISNA(VLOOKUP($A765,DSSV!$A$7:$R$65536,IN_DTK!O$5,0))=FALSE,IF(O$8&lt;&gt;0,VLOOKUP($A765,DSSV!$A$7:$R$65536,IN_DTK!O$5,0),""),"")</f>
        <v>0</v>
      </c>
      <c r="P765" s="245">
        <f>IF(ISNA(VLOOKUP($A765,DSSV!$A$7:$R$65536,IN_DTK!P$5,0))=FALSE,IF(P$8&lt;&gt;0,VLOOKUP($A765,DSSV!$A$7:$R$65536,IN_DTK!P$5,0),""),"")</f>
        <v>0</v>
      </c>
      <c r="Q765" s="246">
        <f>IF(ISNA(VLOOKUP($A765,DSSV!$A$7:$R$65536,IN_DTK!Q$5,0))=FALSE,VLOOKUP($A765,DSSV!$A$7:$R$65536,IN_DTK!Q$5,0),"")</f>
        <v>0</v>
      </c>
      <c r="R765" s="237" t="str">
        <f>IF(ISNA(VLOOKUP($A765,DSSV!$A$7:$R$65536,IN_DTK!R$5,0))=FALSE,VLOOKUP($A765,DSSV!$A$7:$R$65536,IN_DTK!R$5,0),"")</f>
        <v>Không</v>
      </c>
      <c r="S765" s="247" t="str">
        <f>IF(ISNA(VLOOKUP($A765,DSSV!$A$7:$R$65536,IN_DTK!S$5,0))=FALSE,VLOOKUP($A765,DSSV!$A$7:$R$65536,IN_DTK!S$5,0),"")</f>
        <v/>
      </c>
    </row>
    <row r="766" spans="1:19" s="213" customFormat="1" ht="20.25" customHeight="1">
      <c r="A766" s="211">
        <v>758</v>
      </c>
      <c r="B766" s="240">
        <f>--SUBTOTAL(2,C$6:C766)</f>
        <v>758</v>
      </c>
      <c r="C766" s="214">
        <f>IF(ISNA(VLOOKUP($A766,DSSV!$A$7:$R$65536,IN_DTK!C$5,0))=FALSE,VLOOKUP($A766,DSSV!$A$7:$R$65536,IN_DTK!C$5,0),"")</f>
        <v>0</v>
      </c>
      <c r="D766" s="243" t="str">
        <f>IF(ISNA(VLOOKUP($A766,DSSV!$A$7:$R$65536,IN_DTK!D$5,0))=FALSE,VLOOKUP($A766,DSSV!$A$7:$R$65536,IN_DTK!D$5,0),"")</f>
        <v/>
      </c>
      <c r="E766" s="244" t="str">
        <f>IF(ISNA(VLOOKUP($A766,DSSV!$A$7:$R$65536,IN_DTK!E$5,0))=FALSE,VLOOKUP($A766,DSSV!$A$7:$R$65536,IN_DTK!E$5,0),"")</f>
        <v/>
      </c>
      <c r="F766" s="249" t="str">
        <f>IF(ISNA(VLOOKUP($A766,DSSV!$A$7:$R$65536,IN_DTK!F$5,0))=FALSE,VLOOKUP($A766,DSSV!$A$7:$R$65536,IN_DTK!F$5,0),"")</f>
        <v/>
      </c>
      <c r="G766" s="249" t="str">
        <f>IF(ISNA(VLOOKUP($A766,DSSV!$A$7:$R$65536,IN_DTK!G$5,0))=FALSE,VLOOKUP($A766,DSSV!$A$7:$R$65536,IN_DTK!G$5,0),"")</f>
        <v/>
      </c>
      <c r="H766" s="245">
        <f>IF(ISNA(VLOOKUP($A766,DSSV!$A$7:$R$65536,IN_DTK!H$5,0))=FALSE,IF(H$8&lt;&gt;0,VLOOKUP($A766,DSSV!$A$7:$R$65536,IN_DTK!H$5,0),""),"")</f>
        <v>0</v>
      </c>
      <c r="I766" s="245">
        <f>IF(ISNA(VLOOKUP($A766,DSSV!$A$7:$R$65536,IN_DTK!I$5,0))=FALSE,IF(I$8&lt;&gt;0,VLOOKUP($A766,DSSV!$A$7:$R$65536,IN_DTK!I$5,0),""),"")</f>
        <v>0</v>
      </c>
      <c r="J766" s="245">
        <f>IF(ISNA(VLOOKUP($A766,DSSV!$A$7:$R$65536,IN_DTK!J$5,0))=FALSE,IF(J$8&lt;&gt;0,VLOOKUP($A766,DSSV!$A$7:$R$65536,IN_DTK!J$5,0),""),"")</f>
        <v>0</v>
      </c>
      <c r="K766" s="245">
        <f>IF(ISNA(VLOOKUP($A766,DSSV!$A$7:$R$65536,IN_DTK!K$5,0))=FALSE,IF(K$8&lt;&gt;0,VLOOKUP($A766,DSSV!$A$7:$R$65536,IN_DTK!K$5,0),""),"")</f>
        <v>0</v>
      </c>
      <c r="L766" s="245">
        <f>IF(ISNA(VLOOKUP($A766,DSSV!$A$7:$R$65536,IN_DTK!L$5,0))=FALSE,IF(L$8&lt;&gt;0,VLOOKUP($A766,DSSV!$A$7:$R$65536,IN_DTK!L$5,0),""),"")</f>
        <v>0</v>
      </c>
      <c r="M766" s="245">
        <f>IF(ISNA(VLOOKUP($A766,DSSV!$A$7:$R$65536,IN_DTK!M$5,0))=FALSE,IF(M$8&lt;&gt;0,VLOOKUP($A766,DSSV!$A$7:$R$65536,IN_DTK!M$5,0),""),"")</f>
        <v>0</v>
      </c>
      <c r="N766" s="245">
        <f>IF(ISNA(VLOOKUP($A766,DSSV!$A$7:$R$65536,IN_DTK!N$5,0))=FALSE,IF(N$8&lt;&gt;0,VLOOKUP($A766,DSSV!$A$7:$R$65536,IN_DTK!N$5,0),""),"")</f>
        <v>0</v>
      </c>
      <c r="O766" s="245">
        <f>IF(ISNA(VLOOKUP($A766,DSSV!$A$7:$R$65536,IN_DTK!O$5,0))=FALSE,IF(O$8&lt;&gt;0,VLOOKUP($A766,DSSV!$A$7:$R$65536,IN_DTK!O$5,0),""),"")</f>
        <v>0</v>
      </c>
      <c r="P766" s="245">
        <f>IF(ISNA(VLOOKUP($A766,DSSV!$A$7:$R$65536,IN_DTK!P$5,0))=FALSE,IF(P$8&lt;&gt;0,VLOOKUP($A766,DSSV!$A$7:$R$65536,IN_DTK!P$5,0),""),"")</f>
        <v>0</v>
      </c>
      <c r="Q766" s="246">
        <f>IF(ISNA(VLOOKUP($A766,DSSV!$A$7:$R$65536,IN_DTK!Q$5,0))=FALSE,VLOOKUP($A766,DSSV!$A$7:$R$65536,IN_DTK!Q$5,0),"")</f>
        <v>0</v>
      </c>
      <c r="R766" s="237" t="str">
        <f>IF(ISNA(VLOOKUP($A766,DSSV!$A$7:$R$65536,IN_DTK!R$5,0))=FALSE,VLOOKUP($A766,DSSV!$A$7:$R$65536,IN_DTK!R$5,0),"")</f>
        <v>Không</v>
      </c>
      <c r="S766" s="247" t="str">
        <f>IF(ISNA(VLOOKUP($A766,DSSV!$A$7:$R$65536,IN_DTK!S$5,0))=FALSE,VLOOKUP($A766,DSSV!$A$7:$R$65536,IN_DTK!S$5,0),"")</f>
        <v/>
      </c>
    </row>
    <row r="767" spans="1:19" s="213" customFormat="1" ht="20.25" customHeight="1">
      <c r="A767" s="211">
        <v>759</v>
      </c>
      <c r="B767" s="240">
        <f>--SUBTOTAL(2,C$6:C767)</f>
        <v>759</v>
      </c>
      <c r="C767" s="214">
        <f>IF(ISNA(VLOOKUP($A767,DSSV!$A$7:$R$65536,IN_DTK!C$5,0))=FALSE,VLOOKUP($A767,DSSV!$A$7:$R$65536,IN_DTK!C$5,0),"")</f>
        <v>0</v>
      </c>
      <c r="D767" s="243" t="str">
        <f>IF(ISNA(VLOOKUP($A767,DSSV!$A$7:$R$65536,IN_DTK!D$5,0))=FALSE,VLOOKUP($A767,DSSV!$A$7:$R$65536,IN_DTK!D$5,0),"")</f>
        <v/>
      </c>
      <c r="E767" s="244" t="str">
        <f>IF(ISNA(VLOOKUP($A767,DSSV!$A$7:$R$65536,IN_DTK!E$5,0))=FALSE,VLOOKUP($A767,DSSV!$A$7:$R$65536,IN_DTK!E$5,0),"")</f>
        <v/>
      </c>
      <c r="F767" s="249" t="str">
        <f>IF(ISNA(VLOOKUP($A767,DSSV!$A$7:$R$65536,IN_DTK!F$5,0))=FALSE,VLOOKUP($A767,DSSV!$A$7:$R$65536,IN_DTK!F$5,0),"")</f>
        <v/>
      </c>
      <c r="G767" s="249" t="str">
        <f>IF(ISNA(VLOOKUP($A767,DSSV!$A$7:$R$65536,IN_DTK!G$5,0))=FALSE,VLOOKUP($A767,DSSV!$A$7:$R$65536,IN_DTK!G$5,0),"")</f>
        <v/>
      </c>
      <c r="H767" s="245">
        <f>IF(ISNA(VLOOKUP($A767,DSSV!$A$7:$R$65536,IN_DTK!H$5,0))=FALSE,IF(H$8&lt;&gt;0,VLOOKUP($A767,DSSV!$A$7:$R$65536,IN_DTK!H$5,0),""),"")</f>
        <v>0</v>
      </c>
      <c r="I767" s="245">
        <f>IF(ISNA(VLOOKUP($A767,DSSV!$A$7:$R$65536,IN_DTK!I$5,0))=FALSE,IF(I$8&lt;&gt;0,VLOOKUP($A767,DSSV!$A$7:$R$65536,IN_DTK!I$5,0),""),"")</f>
        <v>0</v>
      </c>
      <c r="J767" s="245">
        <f>IF(ISNA(VLOOKUP($A767,DSSV!$A$7:$R$65536,IN_DTK!J$5,0))=FALSE,IF(J$8&lt;&gt;0,VLOOKUP($A767,DSSV!$A$7:$R$65536,IN_DTK!J$5,0),""),"")</f>
        <v>0</v>
      </c>
      <c r="K767" s="245">
        <f>IF(ISNA(VLOOKUP($A767,DSSV!$A$7:$R$65536,IN_DTK!K$5,0))=FALSE,IF(K$8&lt;&gt;0,VLOOKUP($A767,DSSV!$A$7:$R$65536,IN_DTK!K$5,0),""),"")</f>
        <v>0</v>
      </c>
      <c r="L767" s="245">
        <f>IF(ISNA(VLOOKUP($A767,DSSV!$A$7:$R$65536,IN_DTK!L$5,0))=FALSE,IF(L$8&lt;&gt;0,VLOOKUP($A767,DSSV!$A$7:$R$65536,IN_DTK!L$5,0),""),"")</f>
        <v>0</v>
      </c>
      <c r="M767" s="245">
        <f>IF(ISNA(VLOOKUP($A767,DSSV!$A$7:$R$65536,IN_DTK!M$5,0))=FALSE,IF(M$8&lt;&gt;0,VLOOKUP($A767,DSSV!$A$7:$R$65536,IN_DTK!M$5,0),""),"")</f>
        <v>0</v>
      </c>
      <c r="N767" s="245">
        <f>IF(ISNA(VLOOKUP($A767,DSSV!$A$7:$R$65536,IN_DTK!N$5,0))=FALSE,IF(N$8&lt;&gt;0,VLOOKUP($A767,DSSV!$A$7:$R$65536,IN_DTK!N$5,0),""),"")</f>
        <v>0</v>
      </c>
      <c r="O767" s="245">
        <f>IF(ISNA(VLOOKUP($A767,DSSV!$A$7:$R$65536,IN_DTK!O$5,0))=FALSE,IF(O$8&lt;&gt;0,VLOOKUP($A767,DSSV!$A$7:$R$65536,IN_DTK!O$5,0),""),"")</f>
        <v>0</v>
      </c>
      <c r="P767" s="245">
        <f>IF(ISNA(VLOOKUP($A767,DSSV!$A$7:$R$65536,IN_DTK!P$5,0))=FALSE,IF(P$8&lt;&gt;0,VLOOKUP($A767,DSSV!$A$7:$R$65536,IN_DTK!P$5,0),""),"")</f>
        <v>0</v>
      </c>
      <c r="Q767" s="246">
        <f>IF(ISNA(VLOOKUP($A767,DSSV!$A$7:$R$65536,IN_DTK!Q$5,0))=FALSE,VLOOKUP($A767,DSSV!$A$7:$R$65536,IN_DTK!Q$5,0),"")</f>
        <v>0</v>
      </c>
      <c r="R767" s="237" t="str">
        <f>IF(ISNA(VLOOKUP($A767,DSSV!$A$7:$R$65536,IN_DTK!R$5,0))=FALSE,VLOOKUP($A767,DSSV!$A$7:$R$65536,IN_DTK!R$5,0),"")</f>
        <v>Không</v>
      </c>
      <c r="S767" s="247" t="str">
        <f>IF(ISNA(VLOOKUP($A767,DSSV!$A$7:$R$65536,IN_DTK!S$5,0))=FALSE,VLOOKUP($A767,DSSV!$A$7:$R$65536,IN_DTK!S$5,0),"")</f>
        <v/>
      </c>
    </row>
    <row r="768" spans="1:19" s="213" customFormat="1" ht="20.25" customHeight="1">
      <c r="A768" s="211">
        <v>760</v>
      </c>
      <c r="B768" s="240">
        <f>--SUBTOTAL(2,C$6:C768)</f>
        <v>760</v>
      </c>
      <c r="C768" s="214">
        <f>IF(ISNA(VLOOKUP($A768,DSSV!$A$7:$R$65536,IN_DTK!C$5,0))=FALSE,VLOOKUP($A768,DSSV!$A$7:$R$65536,IN_DTK!C$5,0),"")</f>
        <v>0</v>
      </c>
      <c r="D768" s="243" t="str">
        <f>IF(ISNA(VLOOKUP($A768,DSSV!$A$7:$R$65536,IN_DTK!D$5,0))=FALSE,VLOOKUP($A768,DSSV!$A$7:$R$65536,IN_DTK!D$5,0),"")</f>
        <v/>
      </c>
      <c r="E768" s="244" t="str">
        <f>IF(ISNA(VLOOKUP($A768,DSSV!$A$7:$R$65536,IN_DTK!E$5,0))=FALSE,VLOOKUP($A768,DSSV!$A$7:$R$65536,IN_DTK!E$5,0),"")</f>
        <v/>
      </c>
      <c r="F768" s="249" t="str">
        <f>IF(ISNA(VLOOKUP($A768,DSSV!$A$7:$R$65536,IN_DTK!F$5,0))=FALSE,VLOOKUP($A768,DSSV!$A$7:$R$65536,IN_DTK!F$5,0),"")</f>
        <v/>
      </c>
      <c r="G768" s="249" t="str">
        <f>IF(ISNA(VLOOKUP($A768,DSSV!$A$7:$R$65536,IN_DTK!G$5,0))=FALSE,VLOOKUP($A768,DSSV!$A$7:$R$65536,IN_DTK!G$5,0),"")</f>
        <v/>
      </c>
      <c r="H768" s="245">
        <f>IF(ISNA(VLOOKUP($A768,DSSV!$A$7:$R$65536,IN_DTK!H$5,0))=FALSE,IF(H$8&lt;&gt;0,VLOOKUP($A768,DSSV!$A$7:$R$65536,IN_DTK!H$5,0),""),"")</f>
        <v>0</v>
      </c>
      <c r="I768" s="245">
        <f>IF(ISNA(VLOOKUP($A768,DSSV!$A$7:$R$65536,IN_DTK!I$5,0))=FALSE,IF(I$8&lt;&gt;0,VLOOKUP($A768,DSSV!$A$7:$R$65536,IN_DTK!I$5,0),""),"")</f>
        <v>0</v>
      </c>
      <c r="J768" s="245">
        <f>IF(ISNA(VLOOKUP($A768,DSSV!$A$7:$R$65536,IN_DTK!J$5,0))=FALSE,IF(J$8&lt;&gt;0,VLOOKUP($A768,DSSV!$A$7:$R$65536,IN_DTK!J$5,0),""),"")</f>
        <v>0</v>
      </c>
      <c r="K768" s="245">
        <f>IF(ISNA(VLOOKUP($A768,DSSV!$A$7:$R$65536,IN_DTK!K$5,0))=FALSE,IF(K$8&lt;&gt;0,VLOOKUP($A768,DSSV!$A$7:$R$65536,IN_DTK!K$5,0),""),"")</f>
        <v>0</v>
      </c>
      <c r="L768" s="245">
        <f>IF(ISNA(VLOOKUP($A768,DSSV!$A$7:$R$65536,IN_DTK!L$5,0))=FALSE,IF(L$8&lt;&gt;0,VLOOKUP($A768,DSSV!$A$7:$R$65536,IN_DTK!L$5,0),""),"")</f>
        <v>0</v>
      </c>
      <c r="M768" s="245">
        <f>IF(ISNA(VLOOKUP($A768,DSSV!$A$7:$R$65536,IN_DTK!M$5,0))=FALSE,IF(M$8&lt;&gt;0,VLOOKUP($A768,DSSV!$A$7:$R$65536,IN_DTK!M$5,0),""),"")</f>
        <v>0</v>
      </c>
      <c r="N768" s="245">
        <f>IF(ISNA(VLOOKUP($A768,DSSV!$A$7:$R$65536,IN_DTK!N$5,0))=FALSE,IF(N$8&lt;&gt;0,VLOOKUP($A768,DSSV!$A$7:$R$65536,IN_DTK!N$5,0),""),"")</f>
        <v>0</v>
      </c>
      <c r="O768" s="245">
        <f>IF(ISNA(VLOOKUP($A768,DSSV!$A$7:$R$65536,IN_DTK!O$5,0))=FALSE,IF(O$8&lt;&gt;0,VLOOKUP($A768,DSSV!$A$7:$R$65536,IN_DTK!O$5,0),""),"")</f>
        <v>0</v>
      </c>
      <c r="P768" s="245">
        <f>IF(ISNA(VLOOKUP($A768,DSSV!$A$7:$R$65536,IN_DTK!P$5,0))=FALSE,IF(P$8&lt;&gt;0,VLOOKUP($A768,DSSV!$A$7:$R$65536,IN_DTK!P$5,0),""),"")</f>
        <v>0</v>
      </c>
      <c r="Q768" s="246">
        <f>IF(ISNA(VLOOKUP($A768,DSSV!$A$7:$R$65536,IN_DTK!Q$5,0))=FALSE,VLOOKUP($A768,DSSV!$A$7:$R$65536,IN_DTK!Q$5,0),"")</f>
        <v>0</v>
      </c>
      <c r="R768" s="237" t="str">
        <f>IF(ISNA(VLOOKUP($A768,DSSV!$A$7:$R$65536,IN_DTK!R$5,0))=FALSE,VLOOKUP($A768,DSSV!$A$7:$R$65536,IN_DTK!R$5,0),"")</f>
        <v>Không</v>
      </c>
      <c r="S768" s="247" t="str">
        <f>IF(ISNA(VLOOKUP($A768,DSSV!$A$7:$R$65536,IN_DTK!S$5,0))=FALSE,VLOOKUP($A768,DSSV!$A$7:$R$65536,IN_DTK!S$5,0),"")</f>
        <v/>
      </c>
    </row>
    <row r="769" spans="1:19" s="213" customFormat="1" ht="20.25" customHeight="1">
      <c r="A769" s="211">
        <v>761</v>
      </c>
      <c r="B769" s="240">
        <f>--SUBTOTAL(2,C$6:C769)</f>
        <v>761</v>
      </c>
      <c r="C769" s="214">
        <f>IF(ISNA(VLOOKUP($A769,DSSV!$A$7:$R$65536,IN_DTK!C$5,0))=FALSE,VLOOKUP($A769,DSSV!$A$7:$R$65536,IN_DTK!C$5,0),"")</f>
        <v>0</v>
      </c>
      <c r="D769" s="243" t="str">
        <f>IF(ISNA(VLOOKUP($A769,DSSV!$A$7:$R$65536,IN_DTK!D$5,0))=FALSE,VLOOKUP($A769,DSSV!$A$7:$R$65536,IN_DTK!D$5,0),"")</f>
        <v/>
      </c>
      <c r="E769" s="244" t="str">
        <f>IF(ISNA(VLOOKUP($A769,DSSV!$A$7:$R$65536,IN_DTK!E$5,0))=FALSE,VLOOKUP($A769,DSSV!$A$7:$R$65536,IN_DTK!E$5,0),"")</f>
        <v/>
      </c>
      <c r="F769" s="249" t="str">
        <f>IF(ISNA(VLOOKUP($A769,DSSV!$A$7:$R$65536,IN_DTK!F$5,0))=FALSE,VLOOKUP($A769,DSSV!$A$7:$R$65536,IN_DTK!F$5,0),"")</f>
        <v/>
      </c>
      <c r="G769" s="249" t="str">
        <f>IF(ISNA(VLOOKUP($A769,DSSV!$A$7:$R$65536,IN_DTK!G$5,0))=FALSE,VLOOKUP($A769,DSSV!$A$7:$R$65536,IN_DTK!G$5,0),"")</f>
        <v/>
      </c>
      <c r="H769" s="245">
        <f>IF(ISNA(VLOOKUP($A769,DSSV!$A$7:$R$65536,IN_DTK!H$5,0))=FALSE,IF(H$8&lt;&gt;0,VLOOKUP($A769,DSSV!$A$7:$R$65536,IN_DTK!H$5,0),""),"")</f>
        <v>0</v>
      </c>
      <c r="I769" s="245">
        <f>IF(ISNA(VLOOKUP($A769,DSSV!$A$7:$R$65536,IN_DTK!I$5,0))=FALSE,IF(I$8&lt;&gt;0,VLOOKUP($A769,DSSV!$A$7:$R$65536,IN_DTK!I$5,0),""),"")</f>
        <v>0</v>
      </c>
      <c r="J769" s="245">
        <f>IF(ISNA(VLOOKUP($A769,DSSV!$A$7:$R$65536,IN_DTK!J$5,0))=FALSE,IF(J$8&lt;&gt;0,VLOOKUP($A769,DSSV!$A$7:$R$65536,IN_DTK!J$5,0),""),"")</f>
        <v>0</v>
      </c>
      <c r="K769" s="245">
        <f>IF(ISNA(VLOOKUP($A769,DSSV!$A$7:$R$65536,IN_DTK!K$5,0))=FALSE,IF(K$8&lt;&gt;0,VLOOKUP($A769,DSSV!$A$7:$R$65536,IN_DTK!K$5,0),""),"")</f>
        <v>0</v>
      </c>
      <c r="L769" s="245">
        <f>IF(ISNA(VLOOKUP($A769,DSSV!$A$7:$R$65536,IN_DTK!L$5,0))=FALSE,IF(L$8&lt;&gt;0,VLOOKUP($A769,DSSV!$A$7:$R$65536,IN_DTK!L$5,0),""),"")</f>
        <v>0</v>
      </c>
      <c r="M769" s="245">
        <f>IF(ISNA(VLOOKUP($A769,DSSV!$A$7:$R$65536,IN_DTK!M$5,0))=FALSE,IF(M$8&lt;&gt;0,VLOOKUP($A769,DSSV!$A$7:$R$65536,IN_DTK!M$5,0),""),"")</f>
        <v>0</v>
      </c>
      <c r="N769" s="245">
        <f>IF(ISNA(VLOOKUP($A769,DSSV!$A$7:$R$65536,IN_DTK!N$5,0))=FALSE,IF(N$8&lt;&gt;0,VLOOKUP($A769,DSSV!$A$7:$R$65536,IN_DTK!N$5,0),""),"")</f>
        <v>0</v>
      </c>
      <c r="O769" s="245">
        <f>IF(ISNA(VLOOKUP($A769,DSSV!$A$7:$R$65536,IN_DTK!O$5,0))=FALSE,IF(O$8&lt;&gt;0,VLOOKUP($A769,DSSV!$A$7:$R$65536,IN_DTK!O$5,0),""),"")</f>
        <v>0</v>
      </c>
      <c r="P769" s="245">
        <f>IF(ISNA(VLOOKUP($A769,DSSV!$A$7:$R$65536,IN_DTK!P$5,0))=FALSE,IF(P$8&lt;&gt;0,VLOOKUP($A769,DSSV!$A$7:$R$65536,IN_DTK!P$5,0),""),"")</f>
        <v>0</v>
      </c>
      <c r="Q769" s="246">
        <f>IF(ISNA(VLOOKUP($A769,DSSV!$A$7:$R$65536,IN_DTK!Q$5,0))=FALSE,VLOOKUP($A769,DSSV!$A$7:$R$65536,IN_DTK!Q$5,0),"")</f>
        <v>0</v>
      </c>
      <c r="R769" s="237" t="str">
        <f>IF(ISNA(VLOOKUP($A769,DSSV!$A$7:$R$65536,IN_DTK!R$5,0))=FALSE,VLOOKUP($A769,DSSV!$A$7:$R$65536,IN_DTK!R$5,0),"")</f>
        <v>Không</v>
      </c>
      <c r="S769" s="247" t="str">
        <f>IF(ISNA(VLOOKUP($A769,DSSV!$A$7:$R$65536,IN_DTK!S$5,0))=FALSE,VLOOKUP($A769,DSSV!$A$7:$R$65536,IN_DTK!S$5,0),"")</f>
        <v/>
      </c>
    </row>
    <row r="770" spans="1:19" s="213" customFormat="1" ht="20.25" customHeight="1">
      <c r="A770" s="211">
        <v>762</v>
      </c>
      <c r="B770" s="240">
        <f>--SUBTOTAL(2,C$6:C770)</f>
        <v>762</v>
      </c>
      <c r="C770" s="214">
        <f>IF(ISNA(VLOOKUP($A770,DSSV!$A$7:$R$65536,IN_DTK!C$5,0))=FALSE,VLOOKUP($A770,DSSV!$A$7:$R$65536,IN_DTK!C$5,0),"")</f>
        <v>0</v>
      </c>
      <c r="D770" s="243" t="str">
        <f>IF(ISNA(VLOOKUP($A770,DSSV!$A$7:$R$65536,IN_DTK!D$5,0))=FALSE,VLOOKUP($A770,DSSV!$A$7:$R$65536,IN_DTK!D$5,0),"")</f>
        <v/>
      </c>
      <c r="E770" s="244" t="str">
        <f>IF(ISNA(VLOOKUP($A770,DSSV!$A$7:$R$65536,IN_DTK!E$5,0))=FALSE,VLOOKUP($A770,DSSV!$A$7:$R$65536,IN_DTK!E$5,0),"")</f>
        <v/>
      </c>
      <c r="F770" s="249" t="str">
        <f>IF(ISNA(VLOOKUP($A770,DSSV!$A$7:$R$65536,IN_DTK!F$5,0))=FALSE,VLOOKUP($A770,DSSV!$A$7:$R$65536,IN_DTK!F$5,0),"")</f>
        <v/>
      </c>
      <c r="G770" s="249" t="str">
        <f>IF(ISNA(VLOOKUP($A770,DSSV!$A$7:$R$65536,IN_DTK!G$5,0))=FALSE,VLOOKUP($A770,DSSV!$A$7:$R$65536,IN_DTK!G$5,0),"")</f>
        <v/>
      </c>
      <c r="H770" s="245">
        <f>IF(ISNA(VLOOKUP($A770,DSSV!$A$7:$R$65536,IN_DTK!H$5,0))=FALSE,IF(H$8&lt;&gt;0,VLOOKUP($A770,DSSV!$A$7:$R$65536,IN_DTK!H$5,0),""),"")</f>
        <v>0</v>
      </c>
      <c r="I770" s="245">
        <f>IF(ISNA(VLOOKUP($A770,DSSV!$A$7:$R$65536,IN_DTK!I$5,0))=FALSE,IF(I$8&lt;&gt;0,VLOOKUP($A770,DSSV!$A$7:$R$65536,IN_DTK!I$5,0),""),"")</f>
        <v>0</v>
      </c>
      <c r="J770" s="245">
        <f>IF(ISNA(VLOOKUP($A770,DSSV!$A$7:$R$65536,IN_DTK!J$5,0))=FALSE,IF(J$8&lt;&gt;0,VLOOKUP($A770,DSSV!$A$7:$R$65536,IN_DTK!J$5,0),""),"")</f>
        <v>0</v>
      </c>
      <c r="K770" s="245">
        <f>IF(ISNA(VLOOKUP($A770,DSSV!$A$7:$R$65536,IN_DTK!K$5,0))=FALSE,IF(K$8&lt;&gt;0,VLOOKUP($A770,DSSV!$A$7:$R$65536,IN_DTK!K$5,0),""),"")</f>
        <v>0</v>
      </c>
      <c r="L770" s="245">
        <f>IF(ISNA(VLOOKUP($A770,DSSV!$A$7:$R$65536,IN_DTK!L$5,0))=FALSE,IF(L$8&lt;&gt;0,VLOOKUP($A770,DSSV!$A$7:$R$65536,IN_DTK!L$5,0),""),"")</f>
        <v>0</v>
      </c>
      <c r="M770" s="245">
        <f>IF(ISNA(VLOOKUP($A770,DSSV!$A$7:$R$65536,IN_DTK!M$5,0))=FALSE,IF(M$8&lt;&gt;0,VLOOKUP($A770,DSSV!$A$7:$R$65536,IN_DTK!M$5,0),""),"")</f>
        <v>0</v>
      </c>
      <c r="N770" s="245">
        <f>IF(ISNA(VLOOKUP($A770,DSSV!$A$7:$R$65536,IN_DTK!N$5,0))=FALSE,IF(N$8&lt;&gt;0,VLOOKUP($A770,DSSV!$A$7:$R$65536,IN_DTK!N$5,0),""),"")</f>
        <v>0</v>
      </c>
      <c r="O770" s="245">
        <f>IF(ISNA(VLOOKUP($A770,DSSV!$A$7:$R$65536,IN_DTK!O$5,0))=FALSE,IF(O$8&lt;&gt;0,VLOOKUP($A770,DSSV!$A$7:$R$65536,IN_DTK!O$5,0),""),"")</f>
        <v>0</v>
      </c>
      <c r="P770" s="245">
        <f>IF(ISNA(VLOOKUP($A770,DSSV!$A$7:$R$65536,IN_DTK!P$5,0))=FALSE,IF(P$8&lt;&gt;0,VLOOKUP($A770,DSSV!$A$7:$R$65536,IN_DTK!P$5,0),""),"")</f>
        <v>0</v>
      </c>
      <c r="Q770" s="246">
        <f>IF(ISNA(VLOOKUP($A770,DSSV!$A$7:$R$65536,IN_DTK!Q$5,0))=FALSE,VLOOKUP($A770,DSSV!$A$7:$R$65536,IN_DTK!Q$5,0),"")</f>
        <v>0</v>
      </c>
      <c r="R770" s="237" t="str">
        <f>IF(ISNA(VLOOKUP($A770,DSSV!$A$7:$R$65536,IN_DTK!R$5,0))=FALSE,VLOOKUP($A770,DSSV!$A$7:$R$65536,IN_DTK!R$5,0),"")</f>
        <v>Không</v>
      </c>
      <c r="S770" s="247" t="str">
        <f>IF(ISNA(VLOOKUP($A770,DSSV!$A$7:$R$65536,IN_DTK!S$5,0))=FALSE,VLOOKUP($A770,DSSV!$A$7:$R$65536,IN_DTK!S$5,0),"")</f>
        <v/>
      </c>
    </row>
    <row r="771" spans="1:19" s="213" customFormat="1" ht="20.25" customHeight="1">
      <c r="A771" s="211">
        <v>763</v>
      </c>
      <c r="B771" s="240">
        <f>--SUBTOTAL(2,C$6:C771)</f>
        <v>763</v>
      </c>
      <c r="C771" s="214">
        <f>IF(ISNA(VLOOKUP($A771,DSSV!$A$7:$R$65536,IN_DTK!C$5,0))=FALSE,VLOOKUP($A771,DSSV!$A$7:$R$65536,IN_DTK!C$5,0),"")</f>
        <v>0</v>
      </c>
      <c r="D771" s="243" t="str">
        <f>IF(ISNA(VLOOKUP($A771,DSSV!$A$7:$R$65536,IN_DTK!D$5,0))=FALSE,VLOOKUP($A771,DSSV!$A$7:$R$65536,IN_DTK!D$5,0),"")</f>
        <v/>
      </c>
      <c r="E771" s="244" t="str">
        <f>IF(ISNA(VLOOKUP($A771,DSSV!$A$7:$R$65536,IN_DTK!E$5,0))=FALSE,VLOOKUP($A771,DSSV!$A$7:$R$65536,IN_DTK!E$5,0),"")</f>
        <v/>
      </c>
      <c r="F771" s="249" t="str">
        <f>IF(ISNA(VLOOKUP($A771,DSSV!$A$7:$R$65536,IN_DTK!F$5,0))=FALSE,VLOOKUP($A771,DSSV!$A$7:$R$65536,IN_DTK!F$5,0),"")</f>
        <v/>
      </c>
      <c r="G771" s="249" t="str">
        <f>IF(ISNA(VLOOKUP($A771,DSSV!$A$7:$R$65536,IN_DTK!G$5,0))=FALSE,VLOOKUP($A771,DSSV!$A$7:$R$65536,IN_DTK!G$5,0),"")</f>
        <v/>
      </c>
      <c r="H771" s="245">
        <f>IF(ISNA(VLOOKUP($A771,DSSV!$A$7:$R$65536,IN_DTK!H$5,0))=FALSE,IF(H$8&lt;&gt;0,VLOOKUP($A771,DSSV!$A$7:$R$65536,IN_DTK!H$5,0),""),"")</f>
        <v>0</v>
      </c>
      <c r="I771" s="245">
        <f>IF(ISNA(VLOOKUP($A771,DSSV!$A$7:$R$65536,IN_DTK!I$5,0))=FALSE,IF(I$8&lt;&gt;0,VLOOKUP($A771,DSSV!$A$7:$R$65536,IN_DTK!I$5,0),""),"")</f>
        <v>0</v>
      </c>
      <c r="J771" s="245">
        <f>IF(ISNA(VLOOKUP($A771,DSSV!$A$7:$R$65536,IN_DTK!J$5,0))=FALSE,IF(J$8&lt;&gt;0,VLOOKUP($A771,DSSV!$A$7:$R$65536,IN_DTK!J$5,0),""),"")</f>
        <v>0</v>
      </c>
      <c r="K771" s="245">
        <f>IF(ISNA(VLOOKUP($A771,DSSV!$A$7:$R$65536,IN_DTK!K$5,0))=FALSE,IF(K$8&lt;&gt;0,VLOOKUP($A771,DSSV!$A$7:$R$65536,IN_DTK!K$5,0),""),"")</f>
        <v>0</v>
      </c>
      <c r="L771" s="245">
        <f>IF(ISNA(VLOOKUP($A771,DSSV!$A$7:$R$65536,IN_DTK!L$5,0))=FALSE,IF(L$8&lt;&gt;0,VLOOKUP($A771,DSSV!$A$7:$R$65536,IN_DTK!L$5,0),""),"")</f>
        <v>0</v>
      </c>
      <c r="M771" s="245">
        <f>IF(ISNA(VLOOKUP($A771,DSSV!$A$7:$R$65536,IN_DTK!M$5,0))=FALSE,IF(M$8&lt;&gt;0,VLOOKUP($A771,DSSV!$A$7:$R$65536,IN_DTK!M$5,0),""),"")</f>
        <v>0</v>
      </c>
      <c r="N771" s="245">
        <f>IF(ISNA(VLOOKUP($A771,DSSV!$A$7:$R$65536,IN_DTK!N$5,0))=FALSE,IF(N$8&lt;&gt;0,VLOOKUP($A771,DSSV!$A$7:$R$65536,IN_DTK!N$5,0),""),"")</f>
        <v>0</v>
      </c>
      <c r="O771" s="245">
        <f>IF(ISNA(VLOOKUP($A771,DSSV!$A$7:$R$65536,IN_DTK!O$5,0))=FALSE,IF(O$8&lt;&gt;0,VLOOKUP($A771,DSSV!$A$7:$R$65536,IN_DTK!O$5,0),""),"")</f>
        <v>0</v>
      </c>
      <c r="P771" s="245">
        <f>IF(ISNA(VLOOKUP($A771,DSSV!$A$7:$R$65536,IN_DTK!P$5,0))=FALSE,IF(P$8&lt;&gt;0,VLOOKUP($A771,DSSV!$A$7:$R$65536,IN_DTK!P$5,0),""),"")</f>
        <v>0</v>
      </c>
      <c r="Q771" s="246">
        <f>IF(ISNA(VLOOKUP($A771,DSSV!$A$7:$R$65536,IN_DTK!Q$5,0))=FALSE,VLOOKUP($A771,DSSV!$A$7:$R$65536,IN_DTK!Q$5,0),"")</f>
        <v>0</v>
      </c>
      <c r="R771" s="237" t="str">
        <f>IF(ISNA(VLOOKUP($A771,DSSV!$A$7:$R$65536,IN_DTK!R$5,0))=FALSE,VLOOKUP($A771,DSSV!$A$7:$R$65536,IN_DTK!R$5,0),"")</f>
        <v>Không</v>
      </c>
      <c r="S771" s="247" t="str">
        <f>IF(ISNA(VLOOKUP($A771,DSSV!$A$7:$R$65536,IN_DTK!S$5,0))=FALSE,VLOOKUP($A771,DSSV!$A$7:$R$65536,IN_DTK!S$5,0),"")</f>
        <v/>
      </c>
    </row>
    <row r="772" spans="1:19" s="213" customFormat="1" ht="20.25" customHeight="1">
      <c r="A772" s="211">
        <v>764</v>
      </c>
      <c r="B772" s="240">
        <f>--SUBTOTAL(2,C$6:C772)</f>
        <v>764</v>
      </c>
      <c r="C772" s="214">
        <f>IF(ISNA(VLOOKUP($A772,DSSV!$A$7:$R$65536,IN_DTK!C$5,0))=FALSE,VLOOKUP($A772,DSSV!$A$7:$R$65536,IN_DTK!C$5,0),"")</f>
        <v>0</v>
      </c>
      <c r="D772" s="243" t="str">
        <f>IF(ISNA(VLOOKUP($A772,DSSV!$A$7:$R$65536,IN_DTK!D$5,0))=FALSE,VLOOKUP($A772,DSSV!$A$7:$R$65536,IN_DTK!D$5,0),"")</f>
        <v/>
      </c>
      <c r="E772" s="244" t="str">
        <f>IF(ISNA(VLOOKUP($A772,DSSV!$A$7:$R$65536,IN_DTK!E$5,0))=FALSE,VLOOKUP($A772,DSSV!$A$7:$R$65536,IN_DTK!E$5,0),"")</f>
        <v/>
      </c>
      <c r="F772" s="249" t="str">
        <f>IF(ISNA(VLOOKUP($A772,DSSV!$A$7:$R$65536,IN_DTK!F$5,0))=FALSE,VLOOKUP($A772,DSSV!$A$7:$R$65536,IN_DTK!F$5,0),"")</f>
        <v/>
      </c>
      <c r="G772" s="249" t="str">
        <f>IF(ISNA(VLOOKUP($A772,DSSV!$A$7:$R$65536,IN_DTK!G$5,0))=FALSE,VLOOKUP($A772,DSSV!$A$7:$R$65536,IN_DTK!G$5,0),"")</f>
        <v/>
      </c>
      <c r="H772" s="245">
        <f>IF(ISNA(VLOOKUP($A772,DSSV!$A$7:$R$65536,IN_DTK!H$5,0))=FALSE,IF(H$8&lt;&gt;0,VLOOKUP($A772,DSSV!$A$7:$R$65536,IN_DTK!H$5,0),""),"")</f>
        <v>0</v>
      </c>
      <c r="I772" s="245">
        <f>IF(ISNA(VLOOKUP($A772,DSSV!$A$7:$R$65536,IN_DTK!I$5,0))=FALSE,IF(I$8&lt;&gt;0,VLOOKUP($A772,DSSV!$A$7:$R$65536,IN_DTK!I$5,0),""),"")</f>
        <v>0</v>
      </c>
      <c r="J772" s="245">
        <f>IF(ISNA(VLOOKUP($A772,DSSV!$A$7:$R$65536,IN_DTK!J$5,0))=FALSE,IF(J$8&lt;&gt;0,VLOOKUP($A772,DSSV!$A$7:$R$65536,IN_DTK!J$5,0),""),"")</f>
        <v>0</v>
      </c>
      <c r="K772" s="245">
        <f>IF(ISNA(VLOOKUP($A772,DSSV!$A$7:$R$65536,IN_DTK!K$5,0))=FALSE,IF(K$8&lt;&gt;0,VLOOKUP($A772,DSSV!$A$7:$R$65536,IN_DTK!K$5,0),""),"")</f>
        <v>0</v>
      </c>
      <c r="L772" s="245">
        <f>IF(ISNA(VLOOKUP($A772,DSSV!$A$7:$R$65536,IN_DTK!L$5,0))=FALSE,IF(L$8&lt;&gt;0,VLOOKUP($A772,DSSV!$A$7:$R$65536,IN_DTK!L$5,0),""),"")</f>
        <v>0</v>
      </c>
      <c r="M772" s="245">
        <f>IF(ISNA(VLOOKUP($A772,DSSV!$A$7:$R$65536,IN_DTK!M$5,0))=FALSE,IF(M$8&lt;&gt;0,VLOOKUP($A772,DSSV!$A$7:$R$65536,IN_DTK!M$5,0),""),"")</f>
        <v>0</v>
      </c>
      <c r="N772" s="245">
        <f>IF(ISNA(VLOOKUP($A772,DSSV!$A$7:$R$65536,IN_DTK!N$5,0))=FALSE,IF(N$8&lt;&gt;0,VLOOKUP($A772,DSSV!$A$7:$R$65536,IN_DTK!N$5,0),""),"")</f>
        <v>0</v>
      </c>
      <c r="O772" s="245">
        <f>IF(ISNA(VLOOKUP($A772,DSSV!$A$7:$R$65536,IN_DTK!O$5,0))=FALSE,IF(O$8&lt;&gt;0,VLOOKUP($A772,DSSV!$A$7:$R$65536,IN_DTK!O$5,0),""),"")</f>
        <v>0</v>
      </c>
      <c r="P772" s="245">
        <f>IF(ISNA(VLOOKUP($A772,DSSV!$A$7:$R$65536,IN_DTK!P$5,0))=FALSE,IF(P$8&lt;&gt;0,VLOOKUP($A772,DSSV!$A$7:$R$65536,IN_DTK!P$5,0),""),"")</f>
        <v>0</v>
      </c>
      <c r="Q772" s="246">
        <f>IF(ISNA(VLOOKUP($A772,DSSV!$A$7:$R$65536,IN_DTK!Q$5,0))=FALSE,VLOOKUP($A772,DSSV!$A$7:$R$65536,IN_DTK!Q$5,0),"")</f>
        <v>0</v>
      </c>
      <c r="R772" s="237" t="str">
        <f>IF(ISNA(VLOOKUP($A772,DSSV!$A$7:$R$65536,IN_DTK!R$5,0))=FALSE,VLOOKUP($A772,DSSV!$A$7:$R$65536,IN_DTK!R$5,0),"")</f>
        <v>Không</v>
      </c>
      <c r="S772" s="247" t="str">
        <f>IF(ISNA(VLOOKUP($A772,DSSV!$A$7:$R$65536,IN_DTK!S$5,0))=FALSE,VLOOKUP($A772,DSSV!$A$7:$R$65536,IN_DTK!S$5,0),"")</f>
        <v/>
      </c>
    </row>
    <row r="773" spans="1:19" s="213" customFormat="1" ht="20.25" customHeight="1">
      <c r="A773" s="211">
        <v>765</v>
      </c>
      <c r="B773" s="240">
        <f>--SUBTOTAL(2,C$6:C773)</f>
        <v>765</v>
      </c>
      <c r="C773" s="214">
        <f>IF(ISNA(VLOOKUP($A773,DSSV!$A$7:$R$65536,IN_DTK!C$5,0))=FALSE,VLOOKUP($A773,DSSV!$A$7:$R$65536,IN_DTK!C$5,0),"")</f>
        <v>0</v>
      </c>
      <c r="D773" s="243" t="str">
        <f>IF(ISNA(VLOOKUP($A773,DSSV!$A$7:$R$65536,IN_DTK!D$5,0))=FALSE,VLOOKUP($A773,DSSV!$A$7:$R$65536,IN_DTK!D$5,0),"")</f>
        <v/>
      </c>
      <c r="E773" s="244" t="str">
        <f>IF(ISNA(VLOOKUP($A773,DSSV!$A$7:$R$65536,IN_DTK!E$5,0))=FALSE,VLOOKUP($A773,DSSV!$A$7:$R$65536,IN_DTK!E$5,0),"")</f>
        <v/>
      </c>
      <c r="F773" s="249" t="str">
        <f>IF(ISNA(VLOOKUP($A773,DSSV!$A$7:$R$65536,IN_DTK!F$5,0))=FALSE,VLOOKUP($A773,DSSV!$A$7:$R$65536,IN_DTK!F$5,0),"")</f>
        <v/>
      </c>
      <c r="G773" s="249" t="str">
        <f>IF(ISNA(VLOOKUP($A773,DSSV!$A$7:$R$65536,IN_DTK!G$5,0))=FALSE,VLOOKUP($A773,DSSV!$A$7:$R$65536,IN_DTK!G$5,0),"")</f>
        <v/>
      </c>
      <c r="H773" s="245">
        <f>IF(ISNA(VLOOKUP($A773,DSSV!$A$7:$R$65536,IN_DTK!H$5,0))=FALSE,IF(H$8&lt;&gt;0,VLOOKUP($A773,DSSV!$A$7:$R$65536,IN_DTK!H$5,0),""),"")</f>
        <v>0</v>
      </c>
      <c r="I773" s="245">
        <f>IF(ISNA(VLOOKUP($A773,DSSV!$A$7:$R$65536,IN_DTK!I$5,0))=FALSE,IF(I$8&lt;&gt;0,VLOOKUP($A773,DSSV!$A$7:$R$65536,IN_DTK!I$5,0),""),"")</f>
        <v>0</v>
      </c>
      <c r="J773" s="245">
        <f>IF(ISNA(VLOOKUP($A773,DSSV!$A$7:$R$65536,IN_DTK!J$5,0))=FALSE,IF(J$8&lt;&gt;0,VLOOKUP($A773,DSSV!$A$7:$R$65536,IN_DTK!J$5,0),""),"")</f>
        <v>0</v>
      </c>
      <c r="K773" s="245">
        <f>IF(ISNA(VLOOKUP($A773,DSSV!$A$7:$R$65536,IN_DTK!K$5,0))=FALSE,IF(K$8&lt;&gt;0,VLOOKUP($A773,DSSV!$A$7:$R$65536,IN_DTK!K$5,0),""),"")</f>
        <v>0</v>
      </c>
      <c r="L773" s="245">
        <f>IF(ISNA(VLOOKUP($A773,DSSV!$A$7:$R$65536,IN_DTK!L$5,0))=FALSE,IF(L$8&lt;&gt;0,VLOOKUP($A773,DSSV!$A$7:$R$65536,IN_DTK!L$5,0),""),"")</f>
        <v>0</v>
      </c>
      <c r="M773" s="245">
        <f>IF(ISNA(VLOOKUP($A773,DSSV!$A$7:$R$65536,IN_DTK!M$5,0))=FALSE,IF(M$8&lt;&gt;0,VLOOKUP($A773,DSSV!$A$7:$R$65536,IN_DTK!M$5,0),""),"")</f>
        <v>0</v>
      </c>
      <c r="N773" s="245">
        <f>IF(ISNA(VLOOKUP($A773,DSSV!$A$7:$R$65536,IN_DTK!N$5,0))=FALSE,IF(N$8&lt;&gt;0,VLOOKUP($A773,DSSV!$A$7:$R$65536,IN_DTK!N$5,0),""),"")</f>
        <v>0</v>
      </c>
      <c r="O773" s="245">
        <f>IF(ISNA(VLOOKUP($A773,DSSV!$A$7:$R$65536,IN_DTK!O$5,0))=FALSE,IF(O$8&lt;&gt;0,VLOOKUP($A773,DSSV!$A$7:$R$65536,IN_DTK!O$5,0),""),"")</f>
        <v>0</v>
      </c>
      <c r="P773" s="245">
        <f>IF(ISNA(VLOOKUP($A773,DSSV!$A$7:$R$65536,IN_DTK!P$5,0))=FALSE,IF(P$8&lt;&gt;0,VLOOKUP($A773,DSSV!$A$7:$R$65536,IN_DTK!P$5,0),""),"")</f>
        <v>0</v>
      </c>
      <c r="Q773" s="246">
        <f>IF(ISNA(VLOOKUP($A773,DSSV!$A$7:$R$65536,IN_DTK!Q$5,0))=FALSE,VLOOKUP($A773,DSSV!$A$7:$R$65536,IN_DTK!Q$5,0),"")</f>
        <v>0</v>
      </c>
      <c r="R773" s="237" t="str">
        <f>IF(ISNA(VLOOKUP($A773,DSSV!$A$7:$R$65536,IN_DTK!R$5,0))=FALSE,VLOOKUP($A773,DSSV!$A$7:$R$65536,IN_DTK!R$5,0),"")</f>
        <v>Không</v>
      </c>
      <c r="S773" s="247" t="str">
        <f>IF(ISNA(VLOOKUP($A773,DSSV!$A$7:$R$65536,IN_DTK!S$5,0))=FALSE,VLOOKUP($A773,DSSV!$A$7:$R$65536,IN_DTK!S$5,0),"")</f>
        <v/>
      </c>
    </row>
    <row r="774" spans="1:19" s="213" customFormat="1" ht="20.25" customHeight="1">
      <c r="A774" s="211">
        <v>766</v>
      </c>
      <c r="B774" s="240">
        <f>--SUBTOTAL(2,C$6:C774)</f>
        <v>766</v>
      </c>
      <c r="C774" s="214">
        <f>IF(ISNA(VLOOKUP($A774,DSSV!$A$7:$R$65536,IN_DTK!C$5,0))=FALSE,VLOOKUP($A774,DSSV!$A$7:$R$65536,IN_DTK!C$5,0),"")</f>
        <v>0</v>
      </c>
      <c r="D774" s="243" t="str">
        <f>IF(ISNA(VLOOKUP($A774,DSSV!$A$7:$R$65536,IN_DTK!D$5,0))=FALSE,VLOOKUP($A774,DSSV!$A$7:$R$65536,IN_DTK!D$5,0),"")</f>
        <v/>
      </c>
      <c r="E774" s="244" t="str">
        <f>IF(ISNA(VLOOKUP($A774,DSSV!$A$7:$R$65536,IN_DTK!E$5,0))=FALSE,VLOOKUP($A774,DSSV!$A$7:$R$65536,IN_DTK!E$5,0),"")</f>
        <v/>
      </c>
      <c r="F774" s="249" t="str">
        <f>IF(ISNA(VLOOKUP($A774,DSSV!$A$7:$R$65536,IN_DTK!F$5,0))=FALSE,VLOOKUP($A774,DSSV!$A$7:$R$65536,IN_DTK!F$5,0),"")</f>
        <v/>
      </c>
      <c r="G774" s="249" t="str">
        <f>IF(ISNA(VLOOKUP($A774,DSSV!$A$7:$R$65536,IN_DTK!G$5,0))=FALSE,VLOOKUP($A774,DSSV!$A$7:$R$65536,IN_DTK!G$5,0),"")</f>
        <v/>
      </c>
      <c r="H774" s="245">
        <f>IF(ISNA(VLOOKUP($A774,DSSV!$A$7:$R$65536,IN_DTK!H$5,0))=FALSE,IF(H$8&lt;&gt;0,VLOOKUP($A774,DSSV!$A$7:$R$65536,IN_DTK!H$5,0),""),"")</f>
        <v>0</v>
      </c>
      <c r="I774" s="245">
        <f>IF(ISNA(VLOOKUP($A774,DSSV!$A$7:$R$65536,IN_DTK!I$5,0))=FALSE,IF(I$8&lt;&gt;0,VLOOKUP($A774,DSSV!$A$7:$R$65536,IN_DTK!I$5,0),""),"")</f>
        <v>0</v>
      </c>
      <c r="J774" s="245">
        <f>IF(ISNA(VLOOKUP($A774,DSSV!$A$7:$R$65536,IN_DTK!J$5,0))=FALSE,IF(J$8&lt;&gt;0,VLOOKUP($A774,DSSV!$A$7:$R$65536,IN_DTK!J$5,0),""),"")</f>
        <v>0</v>
      </c>
      <c r="K774" s="245">
        <f>IF(ISNA(VLOOKUP($A774,DSSV!$A$7:$R$65536,IN_DTK!K$5,0))=FALSE,IF(K$8&lt;&gt;0,VLOOKUP($A774,DSSV!$A$7:$R$65536,IN_DTK!K$5,0),""),"")</f>
        <v>0</v>
      </c>
      <c r="L774" s="245">
        <f>IF(ISNA(VLOOKUP($A774,DSSV!$A$7:$R$65536,IN_DTK!L$5,0))=FALSE,IF(L$8&lt;&gt;0,VLOOKUP($A774,DSSV!$A$7:$R$65536,IN_DTK!L$5,0),""),"")</f>
        <v>0</v>
      </c>
      <c r="M774" s="245">
        <f>IF(ISNA(VLOOKUP($A774,DSSV!$A$7:$R$65536,IN_DTK!M$5,0))=FALSE,IF(M$8&lt;&gt;0,VLOOKUP($A774,DSSV!$A$7:$R$65536,IN_DTK!M$5,0),""),"")</f>
        <v>0</v>
      </c>
      <c r="N774" s="245">
        <f>IF(ISNA(VLOOKUP($A774,DSSV!$A$7:$R$65536,IN_DTK!N$5,0))=FALSE,IF(N$8&lt;&gt;0,VLOOKUP($A774,DSSV!$A$7:$R$65536,IN_DTK!N$5,0),""),"")</f>
        <v>0</v>
      </c>
      <c r="O774" s="245">
        <f>IF(ISNA(VLOOKUP($A774,DSSV!$A$7:$R$65536,IN_DTK!O$5,0))=FALSE,IF(O$8&lt;&gt;0,VLOOKUP($A774,DSSV!$A$7:$R$65536,IN_DTK!O$5,0),""),"")</f>
        <v>0</v>
      </c>
      <c r="P774" s="245">
        <f>IF(ISNA(VLOOKUP($A774,DSSV!$A$7:$R$65536,IN_DTK!P$5,0))=FALSE,IF(P$8&lt;&gt;0,VLOOKUP($A774,DSSV!$A$7:$R$65536,IN_DTK!P$5,0),""),"")</f>
        <v>0</v>
      </c>
      <c r="Q774" s="246">
        <f>IF(ISNA(VLOOKUP($A774,DSSV!$A$7:$R$65536,IN_DTK!Q$5,0))=FALSE,VLOOKUP($A774,DSSV!$A$7:$R$65536,IN_DTK!Q$5,0),"")</f>
        <v>0</v>
      </c>
      <c r="R774" s="237" t="str">
        <f>IF(ISNA(VLOOKUP($A774,DSSV!$A$7:$R$65536,IN_DTK!R$5,0))=FALSE,VLOOKUP($A774,DSSV!$A$7:$R$65536,IN_DTK!R$5,0),"")</f>
        <v>Không</v>
      </c>
      <c r="S774" s="247" t="str">
        <f>IF(ISNA(VLOOKUP($A774,DSSV!$A$7:$R$65536,IN_DTK!S$5,0))=FALSE,VLOOKUP($A774,DSSV!$A$7:$R$65536,IN_DTK!S$5,0),"")</f>
        <v/>
      </c>
    </row>
    <row r="775" spans="1:19" s="213" customFormat="1" ht="20.25" customHeight="1">
      <c r="A775" s="211">
        <v>767</v>
      </c>
      <c r="B775" s="240">
        <f>--SUBTOTAL(2,C$6:C775)</f>
        <v>767</v>
      </c>
      <c r="C775" s="214">
        <f>IF(ISNA(VLOOKUP($A775,DSSV!$A$7:$R$65536,IN_DTK!C$5,0))=FALSE,VLOOKUP($A775,DSSV!$A$7:$R$65536,IN_DTK!C$5,0),"")</f>
        <v>0</v>
      </c>
      <c r="D775" s="243" t="str">
        <f>IF(ISNA(VLOOKUP($A775,DSSV!$A$7:$R$65536,IN_DTK!D$5,0))=FALSE,VLOOKUP($A775,DSSV!$A$7:$R$65536,IN_DTK!D$5,0),"")</f>
        <v/>
      </c>
      <c r="E775" s="244" t="str">
        <f>IF(ISNA(VLOOKUP($A775,DSSV!$A$7:$R$65536,IN_DTK!E$5,0))=FALSE,VLOOKUP($A775,DSSV!$A$7:$R$65536,IN_DTK!E$5,0),"")</f>
        <v/>
      </c>
      <c r="F775" s="249" t="str">
        <f>IF(ISNA(VLOOKUP($A775,DSSV!$A$7:$R$65536,IN_DTK!F$5,0))=FALSE,VLOOKUP($A775,DSSV!$A$7:$R$65536,IN_DTK!F$5,0),"")</f>
        <v/>
      </c>
      <c r="G775" s="249" t="str">
        <f>IF(ISNA(VLOOKUP($A775,DSSV!$A$7:$R$65536,IN_DTK!G$5,0))=FALSE,VLOOKUP($A775,DSSV!$A$7:$R$65536,IN_DTK!G$5,0),"")</f>
        <v/>
      </c>
      <c r="H775" s="245">
        <f>IF(ISNA(VLOOKUP($A775,DSSV!$A$7:$R$65536,IN_DTK!H$5,0))=FALSE,IF(H$8&lt;&gt;0,VLOOKUP($A775,DSSV!$A$7:$R$65536,IN_DTK!H$5,0),""),"")</f>
        <v>0</v>
      </c>
      <c r="I775" s="245">
        <f>IF(ISNA(VLOOKUP($A775,DSSV!$A$7:$R$65536,IN_DTK!I$5,0))=FALSE,IF(I$8&lt;&gt;0,VLOOKUP($A775,DSSV!$A$7:$R$65536,IN_DTK!I$5,0),""),"")</f>
        <v>0</v>
      </c>
      <c r="J775" s="245">
        <f>IF(ISNA(VLOOKUP($A775,DSSV!$A$7:$R$65536,IN_DTK!J$5,0))=FALSE,IF(J$8&lt;&gt;0,VLOOKUP($A775,DSSV!$A$7:$R$65536,IN_DTK!J$5,0),""),"")</f>
        <v>0</v>
      </c>
      <c r="K775" s="245">
        <f>IF(ISNA(VLOOKUP($A775,DSSV!$A$7:$R$65536,IN_DTK!K$5,0))=FALSE,IF(K$8&lt;&gt;0,VLOOKUP($A775,DSSV!$A$7:$R$65536,IN_DTK!K$5,0),""),"")</f>
        <v>0</v>
      </c>
      <c r="L775" s="245">
        <f>IF(ISNA(VLOOKUP($A775,DSSV!$A$7:$R$65536,IN_DTK!L$5,0))=FALSE,IF(L$8&lt;&gt;0,VLOOKUP($A775,DSSV!$A$7:$R$65536,IN_DTK!L$5,0),""),"")</f>
        <v>0</v>
      </c>
      <c r="M775" s="245">
        <f>IF(ISNA(VLOOKUP($A775,DSSV!$A$7:$R$65536,IN_DTK!M$5,0))=FALSE,IF(M$8&lt;&gt;0,VLOOKUP($A775,DSSV!$A$7:$R$65536,IN_DTK!M$5,0),""),"")</f>
        <v>0</v>
      </c>
      <c r="N775" s="245">
        <f>IF(ISNA(VLOOKUP($A775,DSSV!$A$7:$R$65536,IN_DTK!N$5,0))=FALSE,IF(N$8&lt;&gt;0,VLOOKUP($A775,DSSV!$A$7:$R$65536,IN_DTK!N$5,0),""),"")</f>
        <v>0</v>
      </c>
      <c r="O775" s="245">
        <f>IF(ISNA(VLOOKUP($A775,DSSV!$A$7:$R$65536,IN_DTK!O$5,0))=FALSE,IF(O$8&lt;&gt;0,VLOOKUP($A775,DSSV!$A$7:$R$65536,IN_DTK!O$5,0),""),"")</f>
        <v>0</v>
      </c>
      <c r="P775" s="245">
        <f>IF(ISNA(VLOOKUP($A775,DSSV!$A$7:$R$65536,IN_DTK!P$5,0))=FALSE,IF(P$8&lt;&gt;0,VLOOKUP($A775,DSSV!$A$7:$R$65536,IN_DTK!P$5,0),""),"")</f>
        <v>0</v>
      </c>
      <c r="Q775" s="246">
        <f>IF(ISNA(VLOOKUP($A775,DSSV!$A$7:$R$65536,IN_DTK!Q$5,0))=FALSE,VLOOKUP($A775,DSSV!$A$7:$R$65536,IN_DTK!Q$5,0),"")</f>
        <v>0</v>
      </c>
      <c r="R775" s="237" t="str">
        <f>IF(ISNA(VLOOKUP($A775,DSSV!$A$7:$R$65536,IN_DTK!R$5,0))=FALSE,VLOOKUP($A775,DSSV!$A$7:$R$65536,IN_DTK!R$5,0),"")</f>
        <v>Không</v>
      </c>
      <c r="S775" s="247" t="str">
        <f>IF(ISNA(VLOOKUP($A775,DSSV!$A$7:$R$65536,IN_DTK!S$5,0))=FALSE,VLOOKUP($A775,DSSV!$A$7:$R$65536,IN_DTK!S$5,0),"")</f>
        <v/>
      </c>
    </row>
    <row r="776" spans="1:19" s="213" customFormat="1" ht="20.25" customHeight="1">
      <c r="A776" s="211">
        <v>768</v>
      </c>
      <c r="B776" s="240">
        <f>--SUBTOTAL(2,C$6:C776)</f>
        <v>768</v>
      </c>
      <c r="C776" s="214">
        <f>IF(ISNA(VLOOKUP($A776,DSSV!$A$7:$R$65536,IN_DTK!C$5,0))=FALSE,VLOOKUP($A776,DSSV!$A$7:$R$65536,IN_DTK!C$5,0),"")</f>
        <v>0</v>
      </c>
      <c r="D776" s="243" t="str">
        <f>IF(ISNA(VLOOKUP($A776,DSSV!$A$7:$R$65536,IN_DTK!D$5,0))=FALSE,VLOOKUP($A776,DSSV!$A$7:$R$65536,IN_DTK!D$5,0),"")</f>
        <v/>
      </c>
      <c r="E776" s="244" t="str">
        <f>IF(ISNA(VLOOKUP($A776,DSSV!$A$7:$R$65536,IN_DTK!E$5,0))=FALSE,VLOOKUP($A776,DSSV!$A$7:$R$65536,IN_DTK!E$5,0),"")</f>
        <v/>
      </c>
      <c r="F776" s="249" t="str">
        <f>IF(ISNA(VLOOKUP($A776,DSSV!$A$7:$R$65536,IN_DTK!F$5,0))=FALSE,VLOOKUP($A776,DSSV!$A$7:$R$65536,IN_DTK!F$5,0),"")</f>
        <v/>
      </c>
      <c r="G776" s="249" t="str">
        <f>IF(ISNA(VLOOKUP($A776,DSSV!$A$7:$R$65536,IN_DTK!G$5,0))=FALSE,VLOOKUP($A776,DSSV!$A$7:$R$65536,IN_DTK!G$5,0),"")</f>
        <v/>
      </c>
      <c r="H776" s="245">
        <f>IF(ISNA(VLOOKUP($A776,DSSV!$A$7:$R$65536,IN_DTK!H$5,0))=FALSE,IF(H$8&lt;&gt;0,VLOOKUP($A776,DSSV!$A$7:$R$65536,IN_DTK!H$5,0),""),"")</f>
        <v>0</v>
      </c>
      <c r="I776" s="245">
        <f>IF(ISNA(VLOOKUP($A776,DSSV!$A$7:$R$65536,IN_DTK!I$5,0))=FALSE,IF(I$8&lt;&gt;0,VLOOKUP($A776,DSSV!$A$7:$R$65536,IN_DTK!I$5,0),""),"")</f>
        <v>0</v>
      </c>
      <c r="J776" s="245">
        <f>IF(ISNA(VLOOKUP($A776,DSSV!$A$7:$R$65536,IN_DTK!J$5,0))=FALSE,IF(J$8&lt;&gt;0,VLOOKUP($A776,DSSV!$A$7:$R$65536,IN_DTK!J$5,0),""),"")</f>
        <v>0</v>
      </c>
      <c r="K776" s="245">
        <f>IF(ISNA(VLOOKUP($A776,DSSV!$A$7:$R$65536,IN_DTK!K$5,0))=FALSE,IF(K$8&lt;&gt;0,VLOOKUP($A776,DSSV!$A$7:$R$65536,IN_DTK!K$5,0),""),"")</f>
        <v>0</v>
      </c>
      <c r="L776" s="245">
        <f>IF(ISNA(VLOOKUP($A776,DSSV!$A$7:$R$65536,IN_DTK!L$5,0))=FALSE,IF(L$8&lt;&gt;0,VLOOKUP($A776,DSSV!$A$7:$R$65536,IN_DTK!L$5,0),""),"")</f>
        <v>0</v>
      </c>
      <c r="M776" s="245">
        <f>IF(ISNA(VLOOKUP($A776,DSSV!$A$7:$R$65536,IN_DTK!M$5,0))=FALSE,IF(M$8&lt;&gt;0,VLOOKUP($A776,DSSV!$A$7:$R$65536,IN_DTK!M$5,0),""),"")</f>
        <v>0</v>
      </c>
      <c r="N776" s="245">
        <f>IF(ISNA(VLOOKUP($A776,DSSV!$A$7:$R$65536,IN_DTK!N$5,0))=FALSE,IF(N$8&lt;&gt;0,VLOOKUP($A776,DSSV!$A$7:$R$65536,IN_DTK!N$5,0),""),"")</f>
        <v>0</v>
      </c>
      <c r="O776" s="245">
        <f>IF(ISNA(VLOOKUP($A776,DSSV!$A$7:$R$65536,IN_DTK!O$5,0))=FALSE,IF(O$8&lt;&gt;0,VLOOKUP($A776,DSSV!$A$7:$R$65536,IN_DTK!O$5,0),""),"")</f>
        <v>0</v>
      </c>
      <c r="P776" s="245">
        <f>IF(ISNA(VLOOKUP($A776,DSSV!$A$7:$R$65536,IN_DTK!P$5,0))=FALSE,IF(P$8&lt;&gt;0,VLOOKUP($A776,DSSV!$A$7:$R$65536,IN_DTK!P$5,0),""),"")</f>
        <v>0</v>
      </c>
      <c r="Q776" s="246">
        <f>IF(ISNA(VLOOKUP($A776,DSSV!$A$7:$R$65536,IN_DTK!Q$5,0))=FALSE,VLOOKUP($A776,DSSV!$A$7:$R$65536,IN_DTK!Q$5,0),"")</f>
        <v>0</v>
      </c>
      <c r="R776" s="237" t="str">
        <f>IF(ISNA(VLOOKUP($A776,DSSV!$A$7:$R$65536,IN_DTK!R$5,0))=FALSE,VLOOKUP($A776,DSSV!$A$7:$R$65536,IN_DTK!R$5,0),"")</f>
        <v>Không</v>
      </c>
      <c r="S776" s="247" t="str">
        <f>IF(ISNA(VLOOKUP($A776,DSSV!$A$7:$R$65536,IN_DTK!S$5,0))=FALSE,VLOOKUP($A776,DSSV!$A$7:$R$65536,IN_DTK!S$5,0),"")</f>
        <v/>
      </c>
    </row>
    <row r="777" spans="1:19" s="213" customFormat="1" ht="20.25" customHeight="1">
      <c r="A777" s="211">
        <v>769</v>
      </c>
      <c r="B777" s="240">
        <f>--SUBTOTAL(2,C$6:C777)</f>
        <v>769</v>
      </c>
      <c r="C777" s="214">
        <f>IF(ISNA(VLOOKUP($A777,DSSV!$A$7:$R$65536,IN_DTK!C$5,0))=FALSE,VLOOKUP($A777,DSSV!$A$7:$R$65536,IN_DTK!C$5,0),"")</f>
        <v>0</v>
      </c>
      <c r="D777" s="243" t="str">
        <f>IF(ISNA(VLOOKUP($A777,DSSV!$A$7:$R$65536,IN_DTK!D$5,0))=FALSE,VLOOKUP($A777,DSSV!$A$7:$R$65536,IN_DTK!D$5,0),"")</f>
        <v/>
      </c>
      <c r="E777" s="244" t="str">
        <f>IF(ISNA(VLOOKUP($A777,DSSV!$A$7:$R$65536,IN_DTK!E$5,0))=FALSE,VLOOKUP($A777,DSSV!$A$7:$R$65536,IN_DTK!E$5,0),"")</f>
        <v/>
      </c>
      <c r="F777" s="249" t="str">
        <f>IF(ISNA(VLOOKUP($A777,DSSV!$A$7:$R$65536,IN_DTK!F$5,0))=FALSE,VLOOKUP($A777,DSSV!$A$7:$R$65536,IN_DTK!F$5,0),"")</f>
        <v/>
      </c>
      <c r="G777" s="249" t="str">
        <f>IF(ISNA(VLOOKUP($A777,DSSV!$A$7:$R$65536,IN_DTK!G$5,0))=FALSE,VLOOKUP($A777,DSSV!$A$7:$R$65536,IN_DTK!G$5,0),"")</f>
        <v/>
      </c>
      <c r="H777" s="245">
        <f>IF(ISNA(VLOOKUP($A777,DSSV!$A$7:$R$65536,IN_DTK!H$5,0))=FALSE,IF(H$8&lt;&gt;0,VLOOKUP($A777,DSSV!$A$7:$R$65536,IN_DTK!H$5,0),""),"")</f>
        <v>0</v>
      </c>
      <c r="I777" s="245">
        <f>IF(ISNA(VLOOKUP($A777,DSSV!$A$7:$R$65536,IN_DTK!I$5,0))=FALSE,IF(I$8&lt;&gt;0,VLOOKUP($A777,DSSV!$A$7:$R$65536,IN_DTK!I$5,0),""),"")</f>
        <v>0</v>
      </c>
      <c r="J777" s="245">
        <f>IF(ISNA(VLOOKUP($A777,DSSV!$A$7:$R$65536,IN_DTK!J$5,0))=FALSE,IF(J$8&lt;&gt;0,VLOOKUP($A777,DSSV!$A$7:$R$65536,IN_DTK!J$5,0),""),"")</f>
        <v>0</v>
      </c>
      <c r="K777" s="245">
        <f>IF(ISNA(VLOOKUP($A777,DSSV!$A$7:$R$65536,IN_DTK!K$5,0))=FALSE,IF(K$8&lt;&gt;0,VLOOKUP($A777,DSSV!$A$7:$R$65536,IN_DTK!K$5,0),""),"")</f>
        <v>0</v>
      </c>
      <c r="L777" s="245">
        <f>IF(ISNA(VLOOKUP($A777,DSSV!$A$7:$R$65536,IN_DTK!L$5,0))=FALSE,IF(L$8&lt;&gt;0,VLOOKUP($A777,DSSV!$A$7:$R$65536,IN_DTK!L$5,0),""),"")</f>
        <v>0</v>
      </c>
      <c r="M777" s="245">
        <f>IF(ISNA(VLOOKUP($A777,DSSV!$A$7:$R$65536,IN_DTK!M$5,0))=FALSE,IF(M$8&lt;&gt;0,VLOOKUP($A777,DSSV!$A$7:$R$65536,IN_DTK!M$5,0),""),"")</f>
        <v>0</v>
      </c>
      <c r="N777" s="245">
        <f>IF(ISNA(VLOOKUP($A777,DSSV!$A$7:$R$65536,IN_DTK!N$5,0))=FALSE,IF(N$8&lt;&gt;0,VLOOKUP($A777,DSSV!$A$7:$R$65536,IN_DTK!N$5,0),""),"")</f>
        <v>0</v>
      </c>
      <c r="O777" s="245">
        <f>IF(ISNA(VLOOKUP($A777,DSSV!$A$7:$R$65536,IN_DTK!O$5,0))=FALSE,IF(O$8&lt;&gt;0,VLOOKUP($A777,DSSV!$A$7:$R$65536,IN_DTK!O$5,0),""),"")</f>
        <v>0</v>
      </c>
      <c r="P777" s="245">
        <f>IF(ISNA(VLOOKUP($A777,DSSV!$A$7:$R$65536,IN_DTK!P$5,0))=FALSE,IF(P$8&lt;&gt;0,VLOOKUP($A777,DSSV!$A$7:$R$65536,IN_DTK!P$5,0),""),"")</f>
        <v>0</v>
      </c>
      <c r="Q777" s="246">
        <f>IF(ISNA(VLOOKUP($A777,DSSV!$A$7:$R$65536,IN_DTK!Q$5,0))=FALSE,VLOOKUP($A777,DSSV!$A$7:$R$65536,IN_DTK!Q$5,0),"")</f>
        <v>0</v>
      </c>
      <c r="R777" s="237" t="str">
        <f>IF(ISNA(VLOOKUP($A777,DSSV!$A$7:$R$65536,IN_DTK!R$5,0))=FALSE,VLOOKUP($A777,DSSV!$A$7:$R$65536,IN_DTK!R$5,0),"")</f>
        <v>Không</v>
      </c>
      <c r="S777" s="247" t="str">
        <f>IF(ISNA(VLOOKUP($A777,DSSV!$A$7:$R$65536,IN_DTK!S$5,0))=FALSE,VLOOKUP($A777,DSSV!$A$7:$R$65536,IN_DTK!S$5,0),"")</f>
        <v/>
      </c>
    </row>
    <row r="778" spans="1:19" s="213" customFormat="1" ht="20.25" customHeight="1">
      <c r="A778" s="211">
        <v>770</v>
      </c>
      <c r="B778" s="240">
        <f>--SUBTOTAL(2,C$6:C778)</f>
        <v>770</v>
      </c>
      <c r="C778" s="214">
        <f>IF(ISNA(VLOOKUP($A778,DSSV!$A$7:$R$65536,IN_DTK!C$5,0))=FALSE,VLOOKUP($A778,DSSV!$A$7:$R$65536,IN_DTK!C$5,0),"")</f>
        <v>0</v>
      </c>
      <c r="D778" s="243" t="str">
        <f>IF(ISNA(VLOOKUP($A778,DSSV!$A$7:$R$65536,IN_DTK!D$5,0))=FALSE,VLOOKUP($A778,DSSV!$A$7:$R$65536,IN_DTK!D$5,0),"")</f>
        <v/>
      </c>
      <c r="E778" s="244" t="str">
        <f>IF(ISNA(VLOOKUP($A778,DSSV!$A$7:$R$65536,IN_DTK!E$5,0))=FALSE,VLOOKUP($A778,DSSV!$A$7:$R$65536,IN_DTK!E$5,0),"")</f>
        <v/>
      </c>
      <c r="F778" s="249" t="str">
        <f>IF(ISNA(VLOOKUP($A778,DSSV!$A$7:$R$65536,IN_DTK!F$5,0))=FALSE,VLOOKUP($A778,DSSV!$A$7:$R$65536,IN_DTK!F$5,0),"")</f>
        <v/>
      </c>
      <c r="G778" s="249" t="str">
        <f>IF(ISNA(VLOOKUP($A778,DSSV!$A$7:$R$65536,IN_DTK!G$5,0))=FALSE,VLOOKUP($A778,DSSV!$A$7:$R$65536,IN_DTK!G$5,0),"")</f>
        <v/>
      </c>
      <c r="H778" s="245">
        <f>IF(ISNA(VLOOKUP($A778,DSSV!$A$7:$R$65536,IN_DTK!H$5,0))=FALSE,IF(H$8&lt;&gt;0,VLOOKUP($A778,DSSV!$A$7:$R$65536,IN_DTK!H$5,0),""),"")</f>
        <v>0</v>
      </c>
      <c r="I778" s="245">
        <f>IF(ISNA(VLOOKUP($A778,DSSV!$A$7:$R$65536,IN_DTK!I$5,0))=FALSE,IF(I$8&lt;&gt;0,VLOOKUP($A778,DSSV!$A$7:$R$65536,IN_DTK!I$5,0),""),"")</f>
        <v>0</v>
      </c>
      <c r="J778" s="245">
        <f>IF(ISNA(VLOOKUP($A778,DSSV!$A$7:$R$65536,IN_DTK!J$5,0))=FALSE,IF(J$8&lt;&gt;0,VLOOKUP($A778,DSSV!$A$7:$R$65536,IN_DTK!J$5,0),""),"")</f>
        <v>0</v>
      </c>
      <c r="K778" s="245">
        <f>IF(ISNA(VLOOKUP($A778,DSSV!$A$7:$R$65536,IN_DTK!K$5,0))=FALSE,IF(K$8&lt;&gt;0,VLOOKUP($A778,DSSV!$A$7:$R$65536,IN_DTK!K$5,0),""),"")</f>
        <v>0</v>
      </c>
      <c r="L778" s="245">
        <f>IF(ISNA(VLOOKUP($A778,DSSV!$A$7:$R$65536,IN_DTK!L$5,0))=FALSE,IF(L$8&lt;&gt;0,VLOOKUP($A778,DSSV!$A$7:$R$65536,IN_DTK!L$5,0),""),"")</f>
        <v>0</v>
      </c>
      <c r="M778" s="245">
        <f>IF(ISNA(VLOOKUP($A778,DSSV!$A$7:$R$65536,IN_DTK!M$5,0))=FALSE,IF(M$8&lt;&gt;0,VLOOKUP($A778,DSSV!$A$7:$R$65536,IN_DTK!M$5,0),""),"")</f>
        <v>0</v>
      </c>
      <c r="N778" s="245">
        <f>IF(ISNA(VLOOKUP($A778,DSSV!$A$7:$R$65536,IN_DTK!N$5,0))=FALSE,IF(N$8&lt;&gt;0,VLOOKUP($A778,DSSV!$A$7:$R$65536,IN_DTK!N$5,0),""),"")</f>
        <v>0</v>
      </c>
      <c r="O778" s="245">
        <f>IF(ISNA(VLOOKUP($A778,DSSV!$A$7:$R$65536,IN_DTK!O$5,0))=FALSE,IF(O$8&lt;&gt;0,VLOOKUP($A778,DSSV!$A$7:$R$65536,IN_DTK!O$5,0),""),"")</f>
        <v>0</v>
      </c>
      <c r="P778" s="245">
        <f>IF(ISNA(VLOOKUP($A778,DSSV!$A$7:$R$65536,IN_DTK!P$5,0))=FALSE,IF(P$8&lt;&gt;0,VLOOKUP($A778,DSSV!$A$7:$R$65536,IN_DTK!P$5,0),""),"")</f>
        <v>0</v>
      </c>
      <c r="Q778" s="246">
        <f>IF(ISNA(VLOOKUP($A778,DSSV!$A$7:$R$65536,IN_DTK!Q$5,0))=FALSE,VLOOKUP($A778,DSSV!$A$7:$R$65536,IN_DTK!Q$5,0),"")</f>
        <v>0</v>
      </c>
      <c r="R778" s="237" t="str">
        <f>IF(ISNA(VLOOKUP($A778,DSSV!$A$7:$R$65536,IN_DTK!R$5,0))=FALSE,VLOOKUP($A778,DSSV!$A$7:$R$65536,IN_DTK!R$5,0),"")</f>
        <v>Không</v>
      </c>
      <c r="S778" s="247" t="str">
        <f>IF(ISNA(VLOOKUP($A778,DSSV!$A$7:$R$65536,IN_DTK!S$5,0))=FALSE,VLOOKUP($A778,DSSV!$A$7:$R$65536,IN_DTK!S$5,0),"")</f>
        <v/>
      </c>
    </row>
    <row r="779" spans="1:19" s="213" customFormat="1" ht="20.25" customHeight="1">
      <c r="A779" s="211">
        <v>771</v>
      </c>
      <c r="B779" s="240">
        <f>--SUBTOTAL(2,C$6:C779)</f>
        <v>771</v>
      </c>
      <c r="C779" s="214">
        <f>IF(ISNA(VLOOKUP($A779,DSSV!$A$7:$R$65536,IN_DTK!C$5,0))=FALSE,VLOOKUP($A779,DSSV!$A$7:$R$65536,IN_DTK!C$5,0),"")</f>
        <v>0</v>
      </c>
      <c r="D779" s="243" t="str">
        <f>IF(ISNA(VLOOKUP($A779,DSSV!$A$7:$R$65536,IN_DTK!D$5,0))=FALSE,VLOOKUP($A779,DSSV!$A$7:$R$65536,IN_DTK!D$5,0),"")</f>
        <v/>
      </c>
      <c r="E779" s="244" t="str">
        <f>IF(ISNA(VLOOKUP($A779,DSSV!$A$7:$R$65536,IN_DTK!E$5,0))=FALSE,VLOOKUP($A779,DSSV!$A$7:$R$65536,IN_DTK!E$5,0),"")</f>
        <v/>
      </c>
      <c r="F779" s="249" t="str">
        <f>IF(ISNA(VLOOKUP($A779,DSSV!$A$7:$R$65536,IN_DTK!F$5,0))=FALSE,VLOOKUP($A779,DSSV!$A$7:$R$65536,IN_DTK!F$5,0),"")</f>
        <v/>
      </c>
      <c r="G779" s="249" t="str">
        <f>IF(ISNA(VLOOKUP($A779,DSSV!$A$7:$R$65536,IN_DTK!G$5,0))=FALSE,VLOOKUP($A779,DSSV!$A$7:$R$65536,IN_DTK!G$5,0),"")</f>
        <v/>
      </c>
      <c r="H779" s="245">
        <f>IF(ISNA(VLOOKUP($A779,DSSV!$A$7:$R$65536,IN_DTK!H$5,0))=FALSE,IF(H$8&lt;&gt;0,VLOOKUP($A779,DSSV!$A$7:$R$65536,IN_DTK!H$5,0),""),"")</f>
        <v>0</v>
      </c>
      <c r="I779" s="245">
        <f>IF(ISNA(VLOOKUP($A779,DSSV!$A$7:$R$65536,IN_DTK!I$5,0))=FALSE,IF(I$8&lt;&gt;0,VLOOKUP($A779,DSSV!$A$7:$R$65536,IN_DTK!I$5,0),""),"")</f>
        <v>0</v>
      </c>
      <c r="J779" s="245">
        <f>IF(ISNA(VLOOKUP($A779,DSSV!$A$7:$R$65536,IN_DTK!J$5,0))=FALSE,IF(J$8&lt;&gt;0,VLOOKUP($A779,DSSV!$A$7:$R$65536,IN_DTK!J$5,0),""),"")</f>
        <v>0</v>
      </c>
      <c r="K779" s="245">
        <f>IF(ISNA(VLOOKUP($A779,DSSV!$A$7:$R$65536,IN_DTK!K$5,0))=FALSE,IF(K$8&lt;&gt;0,VLOOKUP($A779,DSSV!$A$7:$R$65536,IN_DTK!K$5,0),""),"")</f>
        <v>0</v>
      </c>
      <c r="L779" s="245">
        <f>IF(ISNA(VLOOKUP($A779,DSSV!$A$7:$R$65536,IN_DTK!L$5,0))=FALSE,IF(L$8&lt;&gt;0,VLOOKUP($A779,DSSV!$A$7:$R$65536,IN_DTK!L$5,0),""),"")</f>
        <v>0</v>
      </c>
      <c r="M779" s="245">
        <f>IF(ISNA(VLOOKUP($A779,DSSV!$A$7:$R$65536,IN_DTK!M$5,0))=FALSE,IF(M$8&lt;&gt;0,VLOOKUP($A779,DSSV!$A$7:$R$65536,IN_DTK!M$5,0),""),"")</f>
        <v>0</v>
      </c>
      <c r="N779" s="245">
        <f>IF(ISNA(VLOOKUP($A779,DSSV!$A$7:$R$65536,IN_DTK!N$5,0))=FALSE,IF(N$8&lt;&gt;0,VLOOKUP($A779,DSSV!$A$7:$R$65536,IN_DTK!N$5,0),""),"")</f>
        <v>0</v>
      </c>
      <c r="O779" s="245">
        <f>IF(ISNA(VLOOKUP($A779,DSSV!$A$7:$R$65536,IN_DTK!O$5,0))=FALSE,IF(O$8&lt;&gt;0,VLOOKUP($A779,DSSV!$A$7:$R$65536,IN_DTK!O$5,0),""),"")</f>
        <v>0</v>
      </c>
      <c r="P779" s="245">
        <f>IF(ISNA(VLOOKUP($A779,DSSV!$A$7:$R$65536,IN_DTK!P$5,0))=FALSE,IF(P$8&lt;&gt;0,VLOOKUP($A779,DSSV!$A$7:$R$65536,IN_DTK!P$5,0),""),"")</f>
        <v>0</v>
      </c>
      <c r="Q779" s="246">
        <f>IF(ISNA(VLOOKUP($A779,DSSV!$A$7:$R$65536,IN_DTK!Q$5,0))=FALSE,VLOOKUP($A779,DSSV!$A$7:$R$65536,IN_DTK!Q$5,0),"")</f>
        <v>0</v>
      </c>
      <c r="R779" s="237" t="str">
        <f>IF(ISNA(VLOOKUP($A779,DSSV!$A$7:$R$65536,IN_DTK!R$5,0))=FALSE,VLOOKUP($A779,DSSV!$A$7:$R$65536,IN_DTK!R$5,0),"")</f>
        <v>Không</v>
      </c>
      <c r="S779" s="247" t="str">
        <f>IF(ISNA(VLOOKUP($A779,DSSV!$A$7:$R$65536,IN_DTK!S$5,0))=FALSE,VLOOKUP($A779,DSSV!$A$7:$R$65536,IN_DTK!S$5,0),"")</f>
        <v/>
      </c>
    </row>
    <row r="780" spans="1:19" s="213" customFormat="1" ht="20.25" customHeight="1">
      <c r="A780" s="211">
        <v>772</v>
      </c>
      <c r="B780" s="240">
        <f>--SUBTOTAL(2,C$6:C780)</f>
        <v>772</v>
      </c>
      <c r="C780" s="214">
        <f>IF(ISNA(VLOOKUP($A780,DSSV!$A$7:$R$65536,IN_DTK!C$5,0))=FALSE,VLOOKUP($A780,DSSV!$A$7:$R$65536,IN_DTK!C$5,0),"")</f>
        <v>0</v>
      </c>
      <c r="D780" s="243" t="str">
        <f>IF(ISNA(VLOOKUP($A780,DSSV!$A$7:$R$65536,IN_DTK!D$5,0))=FALSE,VLOOKUP($A780,DSSV!$A$7:$R$65536,IN_DTK!D$5,0),"")</f>
        <v/>
      </c>
      <c r="E780" s="244" t="str">
        <f>IF(ISNA(VLOOKUP($A780,DSSV!$A$7:$R$65536,IN_DTK!E$5,0))=FALSE,VLOOKUP($A780,DSSV!$A$7:$R$65536,IN_DTK!E$5,0),"")</f>
        <v/>
      </c>
      <c r="F780" s="249" t="str">
        <f>IF(ISNA(VLOOKUP($A780,DSSV!$A$7:$R$65536,IN_DTK!F$5,0))=FALSE,VLOOKUP($A780,DSSV!$A$7:$R$65536,IN_DTK!F$5,0),"")</f>
        <v/>
      </c>
      <c r="G780" s="249" t="str">
        <f>IF(ISNA(VLOOKUP($A780,DSSV!$A$7:$R$65536,IN_DTK!G$5,0))=FALSE,VLOOKUP($A780,DSSV!$A$7:$R$65536,IN_DTK!G$5,0),"")</f>
        <v/>
      </c>
      <c r="H780" s="245">
        <f>IF(ISNA(VLOOKUP($A780,DSSV!$A$7:$R$65536,IN_DTK!H$5,0))=FALSE,IF(H$8&lt;&gt;0,VLOOKUP($A780,DSSV!$A$7:$R$65536,IN_DTK!H$5,0),""),"")</f>
        <v>0</v>
      </c>
      <c r="I780" s="245">
        <f>IF(ISNA(VLOOKUP($A780,DSSV!$A$7:$R$65536,IN_DTK!I$5,0))=FALSE,IF(I$8&lt;&gt;0,VLOOKUP($A780,DSSV!$A$7:$R$65536,IN_DTK!I$5,0),""),"")</f>
        <v>0</v>
      </c>
      <c r="J780" s="245">
        <f>IF(ISNA(VLOOKUP($A780,DSSV!$A$7:$R$65536,IN_DTK!J$5,0))=FALSE,IF(J$8&lt;&gt;0,VLOOKUP($A780,DSSV!$A$7:$R$65536,IN_DTK!J$5,0),""),"")</f>
        <v>0</v>
      </c>
      <c r="K780" s="245">
        <f>IF(ISNA(VLOOKUP($A780,DSSV!$A$7:$R$65536,IN_DTK!K$5,0))=FALSE,IF(K$8&lt;&gt;0,VLOOKUP($A780,DSSV!$A$7:$R$65536,IN_DTK!K$5,0),""),"")</f>
        <v>0</v>
      </c>
      <c r="L780" s="245">
        <f>IF(ISNA(VLOOKUP($A780,DSSV!$A$7:$R$65536,IN_DTK!L$5,0))=FALSE,IF(L$8&lt;&gt;0,VLOOKUP($A780,DSSV!$A$7:$R$65536,IN_DTK!L$5,0),""),"")</f>
        <v>0</v>
      </c>
      <c r="M780" s="245">
        <f>IF(ISNA(VLOOKUP($A780,DSSV!$A$7:$R$65536,IN_DTK!M$5,0))=FALSE,IF(M$8&lt;&gt;0,VLOOKUP($A780,DSSV!$A$7:$R$65536,IN_DTK!M$5,0),""),"")</f>
        <v>0</v>
      </c>
      <c r="N780" s="245">
        <f>IF(ISNA(VLOOKUP($A780,DSSV!$A$7:$R$65536,IN_DTK!N$5,0))=FALSE,IF(N$8&lt;&gt;0,VLOOKUP($A780,DSSV!$A$7:$R$65536,IN_DTK!N$5,0),""),"")</f>
        <v>0</v>
      </c>
      <c r="O780" s="245">
        <f>IF(ISNA(VLOOKUP($A780,DSSV!$A$7:$R$65536,IN_DTK!O$5,0))=FALSE,IF(O$8&lt;&gt;0,VLOOKUP($A780,DSSV!$A$7:$R$65536,IN_DTK!O$5,0),""),"")</f>
        <v>0</v>
      </c>
      <c r="P780" s="245">
        <f>IF(ISNA(VLOOKUP($A780,DSSV!$A$7:$R$65536,IN_DTK!P$5,0))=FALSE,IF(P$8&lt;&gt;0,VLOOKUP($A780,DSSV!$A$7:$R$65536,IN_DTK!P$5,0),""),"")</f>
        <v>0</v>
      </c>
      <c r="Q780" s="246">
        <f>IF(ISNA(VLOOKUP($A780,DSSV!$A$7:$R$65536,IN_DTK!Q$5,0))=FALSE,VLOOKUP($A780,DSSV!$A$7:$R$65536,IN_DTK!Q$5,0),"")</f>
        <v>0</v>
      </c>
      <c r="R780" s="237" t="str">
        <f>IF(ISNA(VLOOKUP($A780,DSSV!$A$7:$R$65536,IN_DTK!R$5,0))=FALSE,VLOOKUP($A780,DSSV!$A$7:$R$65536,IN_DTK!R$5,0),"")</f>
        <v>Không</v>
      </c>
      <c r="S780" s="247" t="str">
        <f>IF(ISNA(VLOOKUP($A780,DSSV!$A$7:$R$65536,IN_DTK!S$5,0))=FALSE,VLOOKUP($A780,DSSV!$A$7:$R$65536,IN_DTK!S$5,0),"")</f>
        <v/>
      </c>
    </row>
    <row r="781" spans="1:19" s="213" customFormat="1" ht="20.25" customHeight="1">
      <c r="A781" s="211">
        <v>773</v>
      </c>
      <c r="B781" s="240">
        <f>--SUBTOTAL(2,C$6:C781)</f>
        <v>773</v>
      </c>
      <c r="C781" s="214">
        <f>IF(ISNA(VLOOKUP($A781,DSSV!$A$7:$R$65536,IN_DTK!C$5,0))=FALSE,VLOOKUP($A781,DSSV!$A$7:$R$65536,IN_DTK!C$5,0),"")</f>
        <v>0</v>
      </c>
      <c r="D781" s="243" t="str">
        <f>IF(ISNA(VLOOKUP($A781,DSSV!$A$7:$R$65536,IN_DTK!D$5,0))=FALSE,VLOOKUP($A781,DSSV!$A$7:$R$65536,IN_DTK!D$5,0),"")</f>
        <v/>
      </c>
      <c r="E781" s="244" t="str">
        <f>IF(ISNA(VLOOKUP($A781,DSSV!$A$7:$R$65536,IN_DTK!E$5,0))=FALSE,VLOOKUP($A781,DSSV!$A$7:$R$65536,IN_DTK!E$5,0),"")</f>
        <v/>
      </c>
      <c r="F781" s="249" t="str">
        <f>IF(ISNA(VLOOKUP($A781,DSSV!$A$7:$R$65536,IN_DTK!F$5,0))=FALSE,VLOOKUP($A781,DSSV!$A$7:$R$65536,IN_DTK!F$5,0),"")</f>
        <v/>
      </c>
      <c r="G781" s="249" t="str">
        <f>IF(ISNA(VLOOKUP($A781,DSSV!$A$7:$R$65536,IN_DTK!G$5,0))=FALSE,VLOOKUP($A781,DSSV!$A$7:$R$65536,IN_DTK!G$5,0),"")</f>
        <v/>
      </c>
      <c r="H781" s="245">
        <f>IF(ISNA(VLOOKUP($A781,DSSV!$A$7:$R$65536,IN_DTK!H$5,0))=FALSE,IF(H$8&lt;&gt;0,VLOOKUP($A781,DSSV!$A$7:$R$65536,IN_DTK!H$5,0),""),"")</f>
        <v>0</v>
      </c>
      <c r="I781" s="245">
        <f>IF(ISNA(VLOOKUP($A781,DSSV!$A$7:$R$65536,IN_DTK!I$5,0))=FALSE,IF(I$8&lt;&gt;0,VLOOKUP($A781,DSSV!$A$7:$R$65536,IN_DTK!I$5,0),""),"")</f>
        <v>0</v>
      </c>
      <c r="J781" s="245">
        <f>IF(ISNA(VLOOKUP($A781,DSSV!$A$7:$R$65536,IN_DTK!J$5,0))=FALSE,IF(J$8&lt;&gt;0,VLOOKUP($A781,DSSV!$A$7:$R$65536,IN_DTK!J$5,0),""),"")</f>
        <v>0</v>
      </c>
      <c r="K781" s="245">
        <f>IF(ISNA(VLOOKUP($A781,DSSV!$A$7:$R$65536,IN_DTK!K$5,0))=FALSE,IF(K$8&lt;&gt;0,VLOOKUP($A781,DSSV!$A$7:$R$65536,IN_DTK!K$5,0),""),"")</f>
        <v>0</v>
      </c>
      <c r="L781" s="245">
        <f>IF(ISNA(VLOOKUP($A781,DSSV!$A$7:$R$65536,IN_DTK!L$5,0))=FALSE,IF(L$8&lt;&gt;0,VLOOKUP($A781,DSSV!$A$7:$R$65536,IN_DTK!L$5,0),""),"")</f>
        <v>0</v>
      </c>
      <c r="M781" s="245">
        <f>IF(ISNA(VLOOKUP($A781,DSSV!$A$7:$R$65536,IN_DTK!M$5,0))=FALSE,IF(M$8&lt;&gt;0,VLOOKUP($A781,DSSV!$A$7:$R$65536,IN_DTK!M$5,0),""),"")</f>
        <v>0</v>
      </c>
      <c r="N781" s="245">
        <f>IF(ISNA(VLOOKUP($A781,DSSV!$A$7:$R$65536,IN_DTK!N$5,0))=FALSE,IF(N$8&lt;&gt;0,VLOOKUP($A781,DSSV!$A$7:$R$65536,IN_DTK!N$5,0),""),"")</f>
        <v>0</v>
      </c>
      <c r="O781" s="245">
        <f>IF(ISNA(VLOOKUP($A781,DSSV!$A$7:$R$65536,IN_DTK!O$5,0))=FALSE,IF(O$8&lt;&gt;0,VLOOKUP($A781,DSSV!$A$7:$R$65536,IN_DTK!O$5,0),""),"")</f>
        <v>0</v>
      </c>
      <c r="P781" s="245">
        <f>IF(ISNA(VLOOKUP($A781,DSSV!$A$7:$R$65536,IN_DTK!P$5,0))=FALSE,IF(P$8&lt;&gt;0,VLOOKUP($A781,DSSV!$A$7:$R$65536,IN_DTK!P$5,0),""),"")</f>
        <v>0</v>
      </c>
      <c r="Q781" s="246">
        <f>IF(ISNA(VLOOKUP($A781,DSSV!$A$7:$R$65536,IN_DTK!Q$5,0))=FALSE,VLOOKUP($A781,DSSV!$A$7:$R$65536,IN_DTK!Q$5,0),"")</f>
        <v>0</v>
      </c>
      <c r="R781" s="237" t="str">
        <f>IF(ISNA(VLOOKUP($A781,DSSV!$A$7:$R$65536,IN_DTK!R$5,0))=FALSE,VLOOKUP($A781,DSSV!$A$7:$R$65536,IN_DTK!R$5,0),"")</f>
        <v>Không</v>
      </c>
      <c r="S781" s="247" t="str">
        <f>IF(ISNA(VLOOKUP($A781,DSSV!$A$7:$R$65536,IN_DTK!S$5,0))=FALSE,VLOOKUP($A781,DSSV!$A$7:$R$65536,IN_DTK!S$5,0),"")</f>
        <v/>
      </c>
    </row>
    <row r="782" spans="1:19" s="213" customFormat="1" ht="20.25" customHeight="1">
      <c r="A782" s="211">
        <v>774</v>
      </c>
      <c r="B782" s="240">
        <f>--SUBTOTAL(2,C$6:C782)</f>
        <v>774</v>
      </c>
      <c r="C782" s="214">
        <f>IF(ISNA(VLOOKUP($A782,DSSV!$A$7:$R$65536,IN_DTK!C$5,0))=FALSE,VLOOKUP($A782,DSSV!$A$7:$R$65536,IN_DTK!C$5,0),"")</f>
        <v>0</v>
      </c>
      <c r="D782" s="243" t="str">
        <f>IF(ISNA(VLOOKUP($A782,DSSV!$A$7:$R$65536,IN_DTK!D$5,0))=FALSE,VLOOKUP($A782,DSSV!$A$7:$R$65536,IN_DTK!D$5,0),"")</f>
        <v/>
      </c>
      <c r="E782" s="244" t="str">
        <f>IF(ISNA(VLOOKUP($A782,DSSV!$A$7:$R$65536,IN_DTK!E$5,0))=FALSE,VLOOKUP($A782,DSSV!$A$7:$R$65536,IN_DTK!E$5,0),"")</f>
        <v/>
      </c>
      <c r="F782" s="249" t="str">
        <f>IF(ISNA(VLOOKUP($A782,DSSV!$A$7:$R$65536,IN_DTK!F$5,0))=FALSE,VLOOKUP($A782,DSSV!$A$7:$R$65536,IN_DTK!F$5,0),"")</f>
        <v/>
      </c>
      <c r="G782" s="249" t="str">
        <f>IF(ISNA(VLOOKUP($A782,DSSV!$A$7:$R$65536,IN_DTK!G$5,0))=FALSE,VLOOKUP($A782,DSSV!$A$7:$R$65536,IN_DTK!G$5,0),"")</f>
        <v/>
      </c>
      <c r="H782" s="245">
        <f>IF(ISNA(VLOOKUP($A782,DSSV!$A$7:$R$65536,IN_DTK!H$5,0))=FALSE,IF(H$8&lt;&gt;0,VLOOKUP($A782,DSSV!$A$7:$R$65536,IN_DTK!H$5,0),""),"")</f>
        <v>0</v>
      </c>
      <c r="I782" s="245">
        <f>IF(ISNA(VLOOKUP($A782,DSSV!$A$7:$R$65536,IN_DTK!I$5,0))=FALSE,IF(I$8&lt;&gt;0,VLOOKUP($A782,DSSV!$A$7:$R$65536,IN_DTK!I$5,0),""),"")</f>
        <v>0</v>
      </c>
      <c r="J782" s="245">
        <f>IF(ISNA(VLOOKUP($A782,DSSV!$A$7:$R$65536,IN_DTK!J$5,0))=FALSE,IF(J$8&lt;&gt;0,VLOOKUP($A782,DSSV!$A$7:$R$65536,IN_DTK!J$5,0),""),"")</f>
        <v>0</v>
      </c>
      <c r="K782" s="245">
        <f>IF(ISNA(VLOOKUP($A782,DSSV!$A$7:$R$65536,IN_DTK!K$5,0))=FALSE,IF(K$8&lt;&gt;0,VLOOKUP($A782,DSSV!$A$7:$R$65536,IN_DTK!K$5,0),""),"")</f>
        <v>0</v>
      </c>
      <c r="L782" s="245">
        <f>IF(ISNA(VLOOKUP($A782,DSSV!$A$7:$R$65536,IN_DTK!L$5,0))=FALSE,IF(L$8&lt;&gt;0,VLOOKUP($A782,DSSV!$A$7:$R$65536,IN_DTK!L$5,0),""),"")</f>
        <v>0</v>
      </c>
      <c r="M782" s="245">
        <f>IF(ISNA(VLOOKUP($A782,DSSV!$A$7:$R$65536,IN_DTK!M$5,0))=FALSE,IF(M$8&lt;&gt;0,VLOOKUP($A782,DSSV!$A$7:$R$65536,IN_DTK!M$5,0),""),"")</f>
        <v>0</v>
      </c>
      <c r="N782" s="245">
        <f>IF(ISNA(VLOOKUP($A782,DSSV!$A$7:$R$65536,IN_DTK!N$5,0))=FALSE,IF(N$8&lt;&gt;0,VLOOKUP($A782,DSSV!$A$7:$R$65536,IN_DTK!N$5,0),""),"")</f>
        <v>0</v>
      </c>
      <c r="O782" s="245">
        <f>IF(ISNA(VLOOKUP($A782,DSSV!$A$7:$R$65536,IN_DTK!O$5,0))=FALSE,IF(O$8&lt;&gt;0,VLOOKUP($A782,DSSV!$A$7:$R$65536,IN_DTK!O$5,0),""),"")</f>
        <v>0</v>
      </c>
      <c r="P782" s="245">
        <f>IF(ISNA(VLOOKUP($A782,DSSV!$A$7:$R$65536,IN_DTK!P$5,0))=FALSE,IF(P$8&lt;&gt;0,VLOOKUP($A782,DSSV!$A$7:$R$65536,IN_DTK!P$5,0),""),"")</f>
        <v>0</v>
      </c>
      <c r="Q782" s="246">
        <f>IF(ISNA(VLOOKUP($A782,DSSV!$A$7:$R$65536,IN_DTK!Q$5,0))=FALSE,VLOOKUP($A782,DSSV!$A$7:$R$65536,IN_DTK!Q$5,0),"")</f>
        <v>0</v>
      </c>
      <c r="R782" s="237" t="str">
        <f>IF(ISNA(VLOOKUP($A782,DSSV!$A$7:$R$65536,IN_DTK!R$5,0))=FALSE,VLOOKUP($A782,DSSV!$A$7:$R$65536,IN_DTK!R$5,0),"")</f>
        <v>Không</v>
      </c>
      <c r="S782" s="247" t="str">
        <f>IF(ISNA(VLOOKUP($A782,DSSV!$A$7:$R$65536,IN_DTK!S$5,0))=FALSE,VLOOKUP($A782,DSSV!$A$7:$R$65536,IN_DTK!S$5,0),"")</f>
        <v/>
      </c>
    </row>
    <row r="783" spans="1:19" s="213" customFormat="1" ht="20.25" customHeight="1">
      <c r="A783" s="211">
        <v>775</v>
      </c>
      <c r="B783" s="240">
        <f>--SUBTOTAL(2,C$6:C783)</f>
        <v>775</v>
      </c>
      <c r="C783" s="214">
        <f>IF(ISNA(VLOOKUP($A783,DSSV!$A$7:$R$65536,IN_DTK!C$5,0))=FALSE,VLOOKUP($A783,DSSV!$A$7:$R$65536,IN_DTK!C$5,0),"")</f>
        <v>0</v>
      </c>
      <c r="D783" s="243" t="str">
        <f>IF(ISNA(VLOOKUP($A783,DSSV!$A$7:$R$65536,IN_DTK!D$5,0))=FALSE,VLOOKUP($A783,DSSV!$A$7:$R$65536,IN_DTK!D$5,0),"")</f>
        <v/>
      </c>
      <c r="E783" s="244" t="str">
        <f>IF(ISNA(VLOOKUP($A783,DSSV!$A$7:$R$65536,IN_DTK!E$5,0))=FALSE,VLOOKUP($A783,DSSV!$A$7:$R$65536,IN_DTK!E$5,0),"")</f>
        <v/>
      </c>
      <c r="F783" s="249" t="str">
        <f>IF(ISNA(VLOOKUP($A783,DSSV!$A$7:$R$65536,IN_DTK!F$5,0))=FALSE,VLOOKUP($A783,DSSV!$A$7:$R$65536,IN_DTK!F$5,0),"")</f>
        <v/>
      </c>
      <c r="G783" s="249" t="str">
        <f>IF(ISNA(VLOOKUP($A783,DSSV!$A$7:$R$65536,IN_DTK!G$5,0))=FALSE,VLOOKUP($A783,DSSV!$A$7:$R$65536,IN_DTK!G$5,0),"")</f>
        <v/>
      </c>
      <c r="H783" s="245">
        <f>IF(ISNA(VLOOKUP($A783,DSSV!$A$7:$R$65536,IN_DTK!H$5,0))=FALSE,IF(H$8&lt;&gt;0,VLOOKUP($A783,DSSV!$A$7:$R$65536,IN_DTK!H$5,0),""),"")</f>
        <v>0</v>
      </c>
      <c r="I783" s="245">
        <f>IF(ISNA(VLOOKUP($A783,DSSV!$A$7:$R$65536,IN_DTK!I$5,0))=FALSE,IF(I$8&lt;&gt;0,VLOOKUP($A783,DSSV!$A$7:$R$65536,IN_DTK!I$5,0),""),"")</f>
        <v>0</v>
      </c>
      <c r="J783" s="245">
        <f>IF(ISNA(VLOOKUP($A783,DSSV!$A$7:$R$65536,IN_DTK!J$5,0))=FALSE,IF(J$8&lt;&gt;0,VLOOKUP($A783,DSSV!$A$7:$R$65536,IN_DTK!J$5,0),""),"")</f>
        <v>0</v>
      </c>
      <c r="K783" s="245">
        <f>IF(ISNA(VLOOKUP($A783,DSSV!$A$7:$R$65536,IN_DTK!K$5,0))=FALSE,IF(K$8&lt;&gt;0,VLOOKUP($A783,DSSV!$A$7:$R$65536,IN_DTK!K$5,0),""),"")</f>
        <v>0</v>
      </c>
      <c r="L783" s="245">
        <f>IF(ISNA(VLOOKUP($A783,DSSV!$A$7:$R$65536,IN_DTK!L$5,0))=FALSE,IF(L$8&lt;&gt;0,VLOOKUP($A783,DSSV!$A$7:$R$65536,IN_DTK!L$5,0),""),"")</f>
        <v>0</v>
      </c>
      <c r="M783" s="245">
        <f>IF(ISNA(VLOOKUP($A783,DSSV!$A$7:$R$65536,IN_DTK!M$5,0))=FALSE,IF(M$8&lt;&gt;0,VLOOKUP($A783,DSSV!$A$7:$R$65536,IN_DTK!M$5,0),""),"")</f>
        <v>0</v>
      </c>
      <c r="N783" s="245">
        <f>IF(ISNA(VLOOKUP($A783,DSSV!$A$7:$R$65536,IN_DTK!N$5,0))=FALSE,IF(N$8&lt;&gt;0,VLOOKUP($A783,DSSV!$A$7:$R$65536,IN_DTK!N$5,0),""),"")</f>
        <v>0</v>
      </c>
      <c r="O783" s="245">
        <f>IF(ISNA(VLOOKUP($A783,DSSV!$A$7:$R$65536,IN_DTK!O$5,0))=FALSE,IF(O$8&lt;&gt;0,VLOOKUP($A783,DSSV!$A$7:$R$65536,IN_DTK!O$5,0),""),"")</f>
        <v>0</v>
      </c>
      <c r="P783" s="245">
        <f>IF(ISNA(VLOOKUP($A783,DSSV!$A$7:$R$65536,IN_DTK!P$5,0))=FALSE,IF(P$8&lt;&gt;0,VLOOKUP($A783,DSSV!$A$7:$R$65536,IN_DTK!P$5,0),""),"")</f>
        <v>0</v>
      </c>
      <c r="Q783" s="246">
        <f>IF(ISNA(VLOOKUP($A783,DSSV!$A$7:$R$65536,IN_DTK!Q$5,0))=FALSE,VLOOKUP($A783,DSSV!$A$7:$R$65536,IN_DTK!Q$5,0),"")</f>
        <v>0</v>
      </c>
      <c r="R783" s="237" t="str">
        <f>IF(ISNA(VLOOKUP($A783,DSSV!$A$7:$R$65536,IN_DTK!R$5,0))=FALSE,VLOOKUP($A783,DSSV!$A$7:$R$65536,IN_DTK!R$5,0),"")</f>
        <v>Không</v>
      </c>
      <c r="S783" s="247" t="str">
        <f>IF(ISNA(VLOOKUP($A783,DSSV!$A$7:$R$65536,IN_DTK!S$5,0))=FALSE,VLOOKUP($A783,DSSV!$A$7:$R$65536,IN_DTK!S$5,0),"")</f>
        <v/>
      </c>
    </row>
    <row r="784" spans="1:19" s="213" customFormat="1" ht="20.25" customHeight="1">
      <c r="A784" s="211">
        <v>776</v>
      </c>
      <c r="B784" s="240">
        <f>--SUBTOTAL(2,C$6:C784)</f>
        <v>776</v>
      </c>
      <c r="C784" s="214">
        <f>IF(ISNA(VLOOKUP($A784,DSSV!$A$7:$R$65536,IN_DTK!C$5,0))=FALSE,VLOOKUP($A784,DSSV!$A$7:$R$65536,IN_DTK!C$5,0),"")</f>
        <v>0</v>
      </c>
      <c r="D784" s="243" t="str">
        <f>IF(ISNA(VLOOKUP($A784,DSSV!$A$7:$R$65536,IN_DTK!D$5,0))=FALSE,VLOOKUP($A784,DSSV!$A$7:$R$65536,IN_DTK!D$5,0),"")</f>
        <v/>
      </c>
      <c r="E784" s="244" t="str">
        <f>IF(ISNA(VLOOKUP($A784,DSSV!$A$7:$R$65536,IN_DTK!E$5,0))=FALSE,VLOOKUP($A784,DSSV!$A$7:$R$65536,IN_DTK!E$5,0),"")</f>
        <v/>
      </c>
      <c r="F784" s="249" t="str">
        <f>IF(ISNA(VLOOKUP($A784,DSSV!$A$7:$R$65536,IN_DTK!F$5,0))=FALSE,VLOOKUP($A784,DSSV!$A$7:$R$65536,IN_DTK!F$5,0),"")</f>
        <v/>
      </c>
      <c r="G784" s="249" t="str">
        <f>IF(ISNA(VLOOKUP($A784,DSSV!$A$7:$R$65536,IN_DTK!G$5,0))=FALSE,VLOOKUP($A784,DSSV!$A$7:$R$65536,IN_DTK!G$5,0),"")</f>
        <v/>
      </c>
      <c r="H784" s="245">
        <f>IF(ISNA(VLOOKUP($A784,DSSV!$A$7:$R$65536,IN_DTK!H$5,0))=FALSE,IF(H$8&lt;&gt;0,VLOOKUP($A784,DSSV!$A$7:$R$65536,IN_DTK!H$5,0),""),"")</f>
        <v>0</v>
      </c>
      <c r="I784" s="245">
        <f>IF(ISNA(VLOOKUP($A784,DSSV!$A$7:$R$65536,IN_DTK!I$5,0))=FALSE,IF(I$8&lt;&gt;0,VLOOKUP($A784,DSSV!$A$7:$R$65536,IN_DTK!I$5,0),""),"")</f>
        <v>0</v>
      </c>
      <c r="J784" s="245">
        <f>IF(ISNA(VLOOKUP($A784,DSSV!$A$7:$R$65536,IN_DTK!J$5,0))=FALSE,IF(J$8&lt;&gt;0,VLOOKUP($A784,DSSV!$A$7:$R$65536,IN_DTK!J$5,0),""),"")</f>
        <v>0</v>
      </c>
      <c r="K784" s="245">
        <f>IF(ISNA(VLOOKUP($A784,DSSV!$A$7:$R$65536,IN_DTK!K$5,0))=FALSE,IF(K$8&lt;&gt;0,VLOOKUP($A784,DSSV!$A$7:$R$65536,IN_DTK!K$5,0),""),"")</f>
        <v>0</v>
      </c>
      <c r="L784" s="245">
        <f>IF(ISNA(VLOOKUP($A784,DSSV!$A$7:$R$65536,IN_DTK!L$5,0))=FALSE,IF(L$8&lt;&gt;0,VLOOKUP($A784,DSSV!$A$7:$R$65536,IN_DTK!L$5,0),""),"")</f>
        <v>0</v>
      </c>
      <c r="M784" s="245">
        <f>IF(ISNA(VLOOKUP($A784,DSSV!$A$7:$R$65536,IN_DTK!M$5,0))=FALSE,IF(M$8&lt;&gt;0,VLOOKUP($A784,DSSV!$A$7:$R$65536,IN_DTK!M$5,0),""),"")</f>
        <v>0</v>
      </c>
      <c r="N784" s="245">
        <f>IF(ISNA(VLOOKUP($A784,DSSV!$A$7:$R$65536,IN_DTK!N$5,0))=FALSE,IF(N$8&lt;&gt;0,VLOOKUP($A784,DSSV!$A$7:$R$65536,IN_DTK!N$5,0),""),"")</f>
        <v>0</v>
      </c>
      <c r="O784" s="245">
        <f>IF(ISNA(VLOOKUP($A784,DSSV!$A$7:$R$65536,IN_DTK!O$5,0))=FALSE,IF(O$8&lt;&gt;0,VLOOKUP($A784,DSSV!$A$7:$R$65536,IN_DTK!O$5,0),""),"")</f>
        <v>0</v>
      </c>
      <c r="P784" s="245">
        <f>IF(ISNA(VLOOKUP($A784,DSSV!$A$7:$R$65536,IN_DTK!P$5,0))=FALSE,IF(P$8&lt;&gt;0,VLOOKUP($A784,DSSV!$A$7:$R$65536,IN_DTK!P$5,0),""),"")</f>
        <v>0</v>
      </c>
      <c r="Q784" s="246">
        <f>IF(ISNA(VLOOKUP($A784,DSSV!$A$7:$R$65536,IN_DTK!Q$5,0))=FALSE,VLOOKUP($A784,DSSV!$A$7:$R$65536,IN_DTK!Q$5,0),"")</f>
        <v>0</v>
      </c>
      <c r="R784" s="237" t="str">
        <f>IF(ISNA(VLOOKUP($A784,DSSV!$A$7:$R$65536,IN_DTK!R$5,0))=FALSE,VLOOKUP($A784,DSSV!$A$7:$R$65536,IN_DTK!R$5,0),"")</f>
        <v>Không</v>
      </c>
      <c r="S784" s="247" t="str">
        <f>IF(ISNA(VLOOKUP($A784,DSSV!$A$7:$R$65536,IN_DTK!S$5,0))=FALSE,VLOOKUP($A784,DSSV!$A$7:$R$65536,IN_DTK!S$5,0),"")</f>
        <v/>
      </c>
    </row>
    <row r="785" spans="1:19" s="213" customFormat="1" ht="20.25" customHeight="1">
      <c r="A785" s="211">
        <v>777</v>
      </c>
      <c r="B785" s="240">
        <f>--SUBTOTAL(2,C$6:C785)</f>
        <v>777</v>
      </c>
      <c r="C785" s="214">
        <f>IF(ISNA(VLOOKUP($A785,DSSV!$A$7:$R$65536,IN_DTK!C$5,0))=FALSE,VLOOKUP($A785,DSSV!$A$7:$R$65536,IN_DTK!C$5,0),"")</f>
        <v>0</v>
      </c>
      <c r="D785" s="243" t="str">
        <f>IF(ISNA(VLOOKUP($A785,DSSV!$A$7:$R$65536,IN_DTK!D$5,0))=FALSE,VLOOKUP($A785,DSSV!$A$7:$R$65536,IN_DTK!D$5,0),"")</f>
        <v/>
      </c>
      <c r="E785" s="244" t="str">
        <f>IF(ISNA(VLOOKUP($A785,DSSV!$A$7:$R$65536,IN_DTK!E$5,0))=FALSE,VLOOKUP($A785,DSSV!$A$7:$R$65536,IN_DTK!E$5,0),"")</f>
        <v/>
      </c>
      <c r="F785" s="249" t="str">
        <f>IF(ISNA(VLOOKUP($A785,DSSV!$A$7:$R$65536,IN_DTK!F$5,0))=FALSE,VLOOKUP($A785,DSSV!$A$7:$R$65536,IN_DTK!F$5,0),"")</f>
        <v/>
      </c>
      <c r="G785" s="249" t="str">
        <f>IF(ISNA(VLOOKUP($A785,DSSV!$A$7:$R$65536,IN_DTK!G$5,0))=FALSE,VLOOKUP($A785,DSSV!$A$7:$R$65536,IN_DTK!G$5,0),"")</f>
        <v/>
      </c>
      <c r="H785" s="245">
        <f>IF(ISNA(VLOOKUP($A785,DSSV!$A$7:$R$65536,IN_DTK!H$5,0))=FALSE,IF(H$8&lt;&gt;0,VLOOKUP($A785,DSSV!$A$7:$R$65536,IN_DTK!H$5,0),""),"")</f>
        <v>0</v>
      </c>
      <c r="I785" s="245">
        <f>IF(ISNA(VLOOKUP($A785,DSSV!$A$7:$R$65536,IN_DTK!I$5,0))=FALSE,IF(I$8&lt;&gt;0,VLOOKUP($A785,DSSV!$A$7:$R$65536,IN_DTK!I$5,0),""),"")</f>
        <v>0</v>
      </c>
      <c r="J785" s="245">
        <f>IF(ISNA(VLOOKUP($A785,DSSV!$A$7:$R$65536,IN_DTK!J$5,0))=FALSE,IF(J$8&lt;&gt;0,VLOOKUP($A785,DSSV!$A$7:$R$65536,IN_DTK!J$5,0),""),"")</f>
        <v>0</v>
      </c>
      <c r="K785" s="245">
        <f>IF(ISNA(VLOOKUP($A785,DSSV!$A$7:$R$65536,IN_DTK!K$5,0))=FALSE,IF(K$8&lt;&gt;0,VLOOKUP($A785,DSSV!$A$7:$R$65536,IN_DTK!K$5,0),""),"")</f>
        <v>0</v>
      </c>
      <c r="L785" s="245">
        <f>IF(ISNA(VLOOKUP($A785,DSSV!$A$7:$R$65536,IN_DTK!L$5,0))=FALSE,IF(L$8&lt;&gt;0,VLOOKUP($A785,DSSV!$A$7:$R$65536,IN_DTK!L$5,0),""),"")</f>
        <v>0</v>
      </c>
      <c r="M785" s="245">
        <f>IF(ISNA(VLOOKUP($A785,DSSV!$A$7:$R$65536,IN_DTK!M$5,0))=FALSE,IF(M$8&lt;&gt;0,VLOOKUP($A785,DSSV!$A$7:$R$65536,IN_DTK!M$5,0),""),"")</f>
        <v>0</v>
      </c>
      <c r="N785" s="245">
        <f>IF(ISNA(VLOOKUP($A785,DSSV!$A$7:$R$65536,IN_DTK!N$5,0))=FALSE,IF(N$8&lt;&gt;0,VLOOKUP($A785,DSSV!$A$7:$R$65536,IN_DTK!N$5,0),""),"")</f>
        <v>0</v>
      </c>
      <c r="O785" s="245">
        <f>IF(ISNA(VLOOKUP($A785,DSSV!$A$7:$R$65536,IN_DTK!O$5,0))=FALSE,IF(O$8&lt;&gt;0,VLOOKUP($A785,DSSV!$A$7:$R$65536,IN_DTK!O$5,0),""),"")</f>
        <v>0</v>
      </c>
      <c r="P785" s="245">
        <f>IF(ISNA(VLOOKUP($A785,DSSV!$A$7:$R$65536,IN_DTK!P$5,0))=FALSE,IF(P$8&lt;&gt;0,VLOOKUP($A785,DSSV!$A$7:$R$65536,IN_DTK!P$5,0),""),"")</f>
        <v>0</v>
      </c>
      <c r="Q785" s="246">
        <f>IF(ISNA(VLOOKUP($A785,DSSV!$A$7:$R$65536,IN_DTK!Q$5,0))=FALSE,VLOOKUP($A785,DSSV!$A$7:$R$65536,IN_DTK!Q$5,0),"")</f>
        <v>0</v>
      </c>
      <c r="R785" s="237" t="str">
        <f>IF(ISNA(VLOOKUP($A785,DSSV!$A$7:$R$65536,IN_DTK!R$5,0))=FALSE,VLOOKUP($A785,DSSV!$A$7:$R$65536,IN_DTK!R$5,0),"")</f>
        <v>Không</v>
      </c>
      <c r="S785" s="247" t="str">
        <f>IF(ISNA(VLOOKUP($A785,DSSV!$A$7:$R$65536,IN_DTK!S$5,0))=FALSE,VLOOKUP($A785,DSSV!$A$7:$R$65536,IN_DTK!S$5,0),"")</f>
        <v/>
      </c>
    </row>
    <row r="786" spans="1:19" s="213" customFormat="1" ht="20.25" customHeight="1">
      <c r="A786" s="211">
        <v>778</v>
      </c>
      <c r="B786" s="240">
        <f>--SUBTOTAL(2,C$6:C786)</f>
        <v>778</v>
      </c>
      <c r="C786" s="214">
        <f>IF(ISNA(VLOOKUP($A786,DSSV!$A$7:$R$65536,IN_DTK!C$5,0))=FALSE,VLOOKUP($A786,DSSV!$A$7:$R$65536,IN_DTK!C$5,0),"")</f>
        <v>0</v>
      </c>
      <c r="D786" s="243" t="str">
        <f>IF(ISNA(VLOOKUP($A786,DSSV!$A$7:$R$65536,IN_DTK!D$5,0))=FALSE,VLOOKUP($A786,DSSV!$A$7:$R$65536,IN_DTK!D$5,0),"")</f>
        <v/>
      </c>
      <c r="E786" s="244" t="str">
        <f>IF(ISNA(VLOOKUP($A786,DSSV!$A$7:$R$65536,IN_DTK!E$5,0))=FALSE,VLOOKUP($A786,DSSV!$A$7:$R$65536,IN_DTK!E$5,0),"")</f>
        <v/>
      </c>
      <c r="F786" s="249" t="str">
        <f>IF(ISNA(VLOOKUP($A786,DSSV!$A$7:$R$65536,IN_DTK!F$5,0))=FALSE,VLOOKUP($A786,DSSV!$A$7:$R$65536,IN_DTK!F$5,0),"")</f>
        <v/>
      </c>
      <c r="G786" s="249" t="str">
        <f>IF(ISNA(VLOOKUP($A786,DSSV!$A$7:$R$65536,IN_DTK!G$5,0))=FALSE,VLOOKUP($A786,DSSV!$A$7:$R$65536,IN_DTK!G$5,0),"")</f>
        <v/>
      </c>
      <c r="H786" s="245">
        <f>IF(ISNA(VLOOKUP($A786,DSSV!$A$7:$R$65536,IN_DTK!H$5,0))=FALSE,IF(H$8&lt;&gt;0,VLOOKUP($A786,DSSV!$A$7:$R$65536,IN_DTK!H$5,0),""),"")</f>
        <v>0</v>
      </c>
      <c r="I786" s="245">
        <f>IF(ISNA(VLOOKUP($A786,DSSV!$A$7:$R$65536,IN_DTK!I$5,0))=FALSE,IF(I$8&lt;&gt;0,VLOOKUP($A786,DSSV!$A$7:$R$65536,IN_DTK!I$5,0),""),"")</f>
        <v>0</v>
      </c>
      <c r="J786" s="245">
        <f>IF(ISNA(VLOOKUP($A786,DSSV!$A$7:$R$65536,IN_DTK!J$5,0))=FALSE,IF(J$8&lt;&gt;0,VLOOKUP($A786,DSSV!$A$7:$R$65536,IN_DTK!J$5,0),""),"")</f>
        <v>0</v>
      </c>
      <c r="K786" s="245">
        <f>IF(ISNA(VLOOKUP($A786,DSSV!$A$7:$R$65536,IN_DTK!K$5,0))=FALSE,IF(K$8&lt;&gt;0,VLOOKUP($A786,DSSV!$A$7:$R$65536,IN_DTK!K$5,0),""),"")</f>
        <v>0</v>
      </c>
      <c r="L786" s="245">
        <f>IF(ISNA(VLOOKUP($A786,DSSV!$A$7:$R$65536,IN_DTK!L$5,0))=FALSE,IF(L$8&lt;&gt;0,VLOOKUP($A786,DSSV!$A$7:$R$65536,IN_DTK!L$5,0),""),"")</f>
        <v>0</v>
      </c>
      <c r="M786" s="245">
        <f>IF(ISNA(VLOOKUP($A786,DSSV!$A$7:$R$65536,IN_DTK!M$5,0))=FALSE,IF(M$8&lt;&gt;0,VLOOKUP($A786,DSSV!$A$7:$R$65536,IN_DTK!M$5,0),""),"")</f>
        <v>0</v>
      </c>
      <c r="N786" s="245">
        <f>IF(ISNA(VLOOKUP($A786,DSSV!$A$7:$R$65536,IN_DTK!N$5,0))=FALSE,IF(N$8&lt;&gt;0,VLOOKUP($A786,DSSV!$A$7:$R$65536,IN_DTK!N$5,0),""),"")</f>
        <v>0</v>
      </c>
      <c r="O786" s="245">
        <f>IF(ISNA(VLOOKUP($A786,DSSV!$A$7:$R$65536,IN_DTK!O$5,0))=FALSE,IF(O$8&lt;&gt;0,VLOOKUP($A786,DSSV!$A$7:$R$65536,IN_DTK!O$5,0),""),"")</f>
        <v>0</v>
      </c>
      <c r="P786" s="245">
        <f>IF(ISNA(VLOOKUP($A786,DSSV!$A$7:$R$65536,IN_DTK!P$5,0))=FALSE,IF(P$8&lt;&gt;0,VLOOKUP($A786,DSSV!$A$7:$R$65536,IN_DTK!P$5,0),""),"")</f>
        <v>0</v>
      </c>
      <c r="Q786" s="246">
        <f>IF(ISNA(VLOOKUP($A786,DSSV!$A$7:$R$65536,IN_DTK!Q$5,0))=FALSE,VLOOKUP($A786,DSSV!$A$7:$R$65536,IN_DTK!Q$5,0),"")</f>
        <v>0</v>
      </c>
      <c r="R786" s="237" t="str">
        <f>IF(ISNA(VLOOKUP($A786,DSSV!$A$7:$R$65536,IN_DTK!R$5,0))=FALSE,VLOOKUP($A786,DSSV!$A$7:$R$65536,IN_DTK!R$5,0),"")</f>
        <v>Không</v>
      </c>
      <c r="S786" s="247" t="str">
        <f>IF(ISNA(VLOOKUP($A786,DSSV!$A$7:$R$65536,IN_DTK!S$5,0))=FALSE,VLOOKUP($A786,DSSV!$A$7:$R$65536,IN_DTK!S$5,0),"")</f>
        <v/>
      </c>
    </row>
    <row r="787" spans="1:19" s="213" customFormat="1" ht="20.25" customHeight="1">
      <c r="A787" s="211">
        <v>779</v>
      </c>
      <c r="B787" s="240">
        <f>--SUBTOTAL(2,C$6:C787)</f>
        <v>779</v>
      </c>
      <c r="C787" s="214">
        <f>IF(ISNA(VLOOKUP($A787,DSSV!$A$7:$R$65536,IN_DTK!C$5,0))=FALSE,VLOOKUP($A787,DSSV!$A$7:$R$65536,IN_DTK!C$5,0),"")</f>
        <v>0</v>
      </c>
      <c r="D787" s="243" t="str">
        <f>IF(ISNA(VLOOKUP($A787,DSSV!$A$7:$R$65536,IN_DTK!D$5,0))=FALSE,VLOOKUP($A787,DSSV!$A$7:$R$65536,IN_DTK!D$5,0),"")</f>
        <v/>
      </c>
      <c r="E787" s="244" t="str">
        <f>IF(ISNA(VLOOKUP($A787,DSSV!$A$7:$R$65536,IN_DTK!E$5,0))=FALSE,VLOOKUP($A787,DSSV!$A$7:$R$65536,IN_DTK!E$5,0),"")</f>
        <v/>
      </c>
      <c r="F787" s="249" t="str">
        <f>IF(ISNA(VLOOKUP($A787,DSSV!$A$7:$R$65536,IN_DTK!F$5,0))=FALSE,VLOOKUP($A787,DSSV!$A$7:$R$65536,IN_DTK!F$5,0),"")</f>
        <v/>
      </c>
      <c r="G787" s="249" t="str">
        <f>IF(ISNA(VLOOKUP($A787,DSSV!$A$7:$R$65536,IN_DTK!G$5,0))=FALSE,VLOOKUP($A787,DSSV!$A$7:$R$65536,IN_DTK!G$5,0),"")</f>
        <v/>
      </c>
      <c r="H787" s="245">
        <f>IF(ISNA(VLOOKUP($A787,DSSV!$A$7:$R$65536,IN_DTK!H$5,0))=FALSE,IF(H$8&lt;&gt;0,VLOOKUP($A787,DSSV!$A$7:$R$65536,IN_DTK!H$5,0),""),"")</f>
        <v>0</v>
      </c>
      <c r="I787" s="245">
        <f>IF(ISNA(VLOOKUP($A787,DSSV!$A$7:$R$65536,IN_DTK!I$5,0))=FALSE,IF(I$8&lt;&gt;0,VLOOKUP($A787,DSSV!$A$7:$R$65536,IN_DTK!I$5,0),""),"")</f>
        <v>0</v>
      </c>
      <c r="J787" s="245">
        <f>IF(ISNA(VLOOKUP($A787,DSSV!$A$7:$R$65536,IN_DTK!J$5,0))=FALSE,IF(J$8&lt;&gt;0,VLOOKUP($A787,DSSV!$A$7:$R$65536,IN_DTK!J$5,0),""),"")</f>
        <v>0</v>
      </c>
      <c r="K787" s="245">
        <f>IF(ISNA(VLOOKUP($A787,DSSV!$A$7:$R$65536,IN_DTK!K$5,0))=FALSE,IF(K$8&lt;&gt;0,VLOOKUP($A787,DSSV!$A$7:$R$65536,IN_DTK!K$5,0),""),"")</f>
        <v>0</v>
      </c>
      <c r="L787" s="245">
        <f>IF(ISNA(VLOOKUP($A787,DSSV!$A$7:$R$65536,IN_DTK!L$5,0))=FALSE,IF(L$8&lt;&gt;0,VLOOKUP($A787,DSSV!$A$7:$R$65536,IN_DTK!L$5,0),""),"")</f>
        <v>0</v>
      </c>
      <c r="M787" s="245">
        <f>IF(ISNA(VLOOKUP($A787,DSSV!$A$7:$R$65536,IN_DTK!M$5,0))=FALSE,IF(M$8&lt;&gt;0,VLOOKUP($A787,DSSV!$A$7:$R$65536,IN_DTK!M$5,0),""),"")</f>
        <v>0</v>
      </c>
      <c r="N787" s="245">
        <f>IF(ISNA(VLOOKUP($A787,DSSV!$A$7:$R$65536,IN_DTK!N$5,0))=FALSE,IF(N$8&lt;&gt;0,VLOOKUP($A787,DSSV!$A$7:$R$65536,IN_DTK!N$5,0),""),"")</f>
        <v>0</v>
      </c>
      <c r="O787" s="245">
        <f>IF(ISNA(VLOOKUP($A787,DSSV!$A$7:$R$65536,IN_DTK!O$5,0))=FALSE,IF(O$8&lt;&gt;0,VLOOKUP($A787,DSSV!$A$7:$R$65536,IN_DTK!O$5,0),""),"")</f>
        <v>0</v>
      </c>
      <c r="P787" s="245">
        <f>IF(ISNA(VLOOKUP($A787,DSSV!$A$7:$R$65536,IN_DTK!P$5,0))=FALSE,IF(P$8&lt;&gt;0,VLOOKUP($A787,DSSV!$A$7:$R$65536,IN_DTK!P$5,0),""),"")</f>
        <v>0</v>
      </c>
      <c r="Q787" s="246">
        <f>IF(ISNA(VLOOKUP($A787,DSSV!$A$7:$R$65536,IN_DTK!Q$5,0))=FALSE,VLOOKUP($A787,DSSV!$A$7:$R$65536,IN_DTK!Q$5,0),"")</f>
        <v>0</v>
      </c>
      <c r="R787" s="237" t="str">
        <f>IF(ISNA(VLOOKUP($A787,DSSV!$A$7:$R$65536,IN_DTK!R$5,0))=FALSE,VLOOKUP($A787,DSSV!$A$7:$R$65536,IN_DTK!R$5,0),"")</f>
        <v>Không</v>
      </c>
      <c r="S787" s="247" t="str">
        <f>IF(ISNA(VLOOKUP($A787,DSSV!$A$7:$R$65536,IN_DTK!S$5,0))=FALSE,VLOOKUP($A787,DSSV!$A$7:$R$65536,IN_DTK!S$5,0),"")</f>
        <v/>
      </c>
    </row>
    <row r="788" spans="1:19" s="213" customFormat="1" ht="20.25" customHeight="1">
      <c r="A788" s="211">
        <v>780</v>
      </c>
      <c r="B788" s="240">
        <f>--SUBTOTAL(2,C$6:C788)</f>
        <v>780</v>
      </c>
      <c r="C788" s="214">
        <f>IF(ISNA(VLOOKUP($A788,DSSV!$A$7:$R$65536,IN_DTK!C$5,0))=FALSE,VLOOKUP($A788,DSSV!$A$7:$R$65536,IN_DTK!C$5,0),"")</f>
        <v>0</v>
      </c>
      <c r="D788" s="243" t="str">
        <f>IF(ISNA(VLOOKUP($A788,DSSV!$A$7:$R$65536,IN_DTK!D$5,0))=FALSE,VLOOKUP($A788,DSSV!$A$7:$R$65536,IN_DTK!D$5,0),"")</f>
        <v/>
      </c>
      <c r="E788" s="244" t="str">
        <f>IF(ISNA(VLOOKUP($A788,DSSV!$A$7:$R$65536,IN_DTK!E$5,0))=FALSE,VLOOKUP($A788,DSSV!$A$7:$R$65536,IN_DTK!E$5,0),"")</f>
        <v/>
      </c>
      <c r="F788" s="249" t="str">
        <f>IF(ISNA(VLOOKUP($A788,DSSV!$A$7:$R$65536,IN_DTK!F$5,0))=FALSE,VLOOKUP($A788,DSSV!$A$7:$R$65536,IN_DTK!F$5,0),"")</f>
        <v/>
      </c>
      <c r="G788" s="249" t="str">
        <f>IF(ISNA(VLOOKUP($A788,DSSV!$A$7:$R$65536,IN_DTK!G$5,0))=FALSE,VLOOKUP($A788,DSSV!$A$7:$R$65536,IN_DTK!G$5,0),"")</f>
        <v/>
      </c>
      <c r="H788" s="245">
        <f>IF(ISNA(VLOOKUP($A788,DSSV!$A$7:$R$65536,IN_DTK!H$5,0))=FALSE,IF(H$8&lt;&gt;0,VLOOKUP($A788,DSSV!$A$7:$R$65536,IN_DTK!H$5,0),""),"")</f>
        <v>0</v>
      </c>
      <c r="I788" s="245">
        <f>IF(ISNA(VLOOKUP($A788,DSSV!$A$7:$R$65536,IN_DTK!I$5,0))=FALSE,IF(I$8&lt;&gt;0,VLOOKUP($A788,DSSV!$A$7:$R$65536,IN_DTK!I$5,0),""),"")</f>
        <v>0</v>
      </c>
      <c r="J788" s="245">
        <f>IF(ISNA(VLOOKUP($A788,DSSV!$A$7:$R$65536,IN_DTK!J$5,0))=FALSE,IF(J$8&lt;&gt;0,VLOOKUP($A788,DSSV!$A$7:$R$65536,IN_DTK!J$5,0),""),"")</f>
        <v>0</v>
      </c>
      <c r="K788" s="245">
        <f>IF(ISNA(VLOOKUP($A788,DSSV!$A$7:$R$65536,IN_DTK!K$5,0))=FALSE,IF(K$8&lt;&gt;0,VLOOKUP($A788,DSSV!$A$7:$R$65536,IN_DTK!K$5,0),""),"")</f>
        <v>0</v>
      </c>
      <c r="L788" s="245">
        <f>IF(ISNA(VLOOKUP($A788,DSSV!$A$7:$R$65536,IN_DTK!L$5,0))=FALSE,IF(L$8&lt;&gt;0,VLOOKUP($A788,DSSV!$A$7:$R$65536,IN_DTK!L$5,0),""),"")</f>
        <v>0</v>
      </c>
      <c r="M788" s="245">
        <f>IF(ISNA(VLOOKUP($A788,DSSV!$A$7:$R$65536,IN_DTK!M$5,0))=FALSE,IF(M$8&lt;&gt;0,VLOOKUP($A788,DSSV!$A$7:$R$65536,IN_DTK!M$5,0),""),"")</f>
        <v>0</v>
      </c>
      <c r="N788" s="245">
        <f>IF(ISNA(VLOOKUP($A788,DSSV!$A$7:$R$65536,IN_DTK!N$5,0))=FALSE,IF(N$8&lt;&gt;0,VLOOKUP($A788,DSSV!$A$7:$R$65536,IN_DTK!N$5,0),""),"")</f>
        <v>0</v>
      </c>
      <c r="O788" s="245">
        <f>IF(ISNA(VLOOKUP($A788,DSSV!$A$7:$R$65536,IN_DTK!O$5,0))=FALSE,IF(O$8&lt;&gt;0,VLOOKUP($A788,DSSV!$A$7:$R$65536,IN_DTK!O$5,0),""),"")</f>
        <v>0</v>
      </c>
      <c r="P788" s="245">
        <f>IF(ISNA(VLOOKUP($A788,DSSV!$A$7:$R$65536,IN_DTK!P$5,0))=FALSE,IF(P$8&lt;&gt;0,VLOOKUP($A788,DSSV!$A$7:$R$65536,IN_DTK!P$5,0),""),"")</f>
        <v>0</v>
      </c>
      <c r="Q788" s="246">
        <f>IF(ISNA(VLOOKUP($A788,DSSV!$A$7:$R$65536,IN_DTK!Q$5,0))=FALSE,VLOOKUP($A788,DSSV!$A$7:$R$65536,IN_DTK!Q$5,0),"")</f>
        <v>0</v>
      </c>
      <c r="R788" s="237" t="str">
        <f>IF(ISNA(VLOOKUP($A788,DSSV!$A$7:$R$65536,IN_DTK!R$5,0))=FALSE,VLOOKUP($A788,DSSV!$A$7:$R$65536,IN_DTK!R$5,0),"")</f>
        <v>Không</v>
      </c>
      <c r="S788" s="247" t="str">
        <f>IF(ISNA(VLOOKUP($A788,DSSV!$A$7:$R$65536,IN_DTK!S$5,0))=FALSE,VLOOKUP($A788,DSSV!$A$7:$R$65536,IN_DTK!S$5,0),"")</f>
        <v/>
      </c>
    </row>
    <row r="789" spans="1:19" s="213" customFormat="1" ht="20.25" customHeight="1">
      <c r="A789" s="211">
        <v>781</v>
      </c>
      <c r="B789" s="240">
        <f>--SUBTOTAL(2,C$6:C789)</f>
        <v>781</v>
      </c>
      <c r="C789" s="214">
        <f>IF(ISNA(VLOOKUP($A789,DSSV!$A$7:$R$65536,IN_DTK!C$5,0))=FALSE,VLOOKUP($A789,DSSV!$A$7:$R$65536,IN_DTK!C$5,0),"")</f>
        <v>0</v>
      </c>
      <c r="D789" s="243" t="str">
        <f>IF(ISNA(VLOOKUP($A789,DSSV!$A$7:$R$65536,IN_DTK!D$5,0))=FALSE,VLOOKUP($A789,DSSV!$A$7:$R$65536,IN_DTK!D$5,0),"")</f>
        <v/>
      </c>
      <c r="E789" s="244" t="str">
        <f>IF(ISNA(VLOOKUP($A789,DSSV!$A$7:$R$65536,IN_DTK!E$5,0))=FALSE,VLOOKUP($A789,DSSV!$A$7:$R$65536,IN_DTK!E$5,0),"")</f>
        <v/>
      </c>
      <c r="F789" s="249" t="str">
        <f>IF(ISNA(VLOOKUP($A789,DSSV!$A$7:$R$65536,IN_DTK!F$5,0))=FALSE,VLOOKUP($A789,DSSV!$A$7:$R$65536,IN_DTK!F$5,0),"")</f>
        <v/>
      </c>
      <c r="G789" s="249" t="str">
        <f>IF(ISNA(VLOOKUP($A789,DSSV!$A$7:$R$65536,IN_DTK!G$5,0))=FALSE,VLOOKUP($A789,DSSV!$A$7:$R$65536,IN_DTK!G$5,0),"")</f>
        <v/>
      </c>
      <c r="H789" s="245">
        <f>IF(ISNA(VLOOKUP($A789,DSSV!$A$7:$R$65536,IN_DTK!H$5,0))=FALSE,IF(H$8&lt;&gt;0,VLOOKUP($A789,DSSV!$A$7:$R$65536,IN_DTK!H$5,0),""),"")</f>
        <v>0</v>
      </c>
      <c r="I789" s="245">
        <f>IF(ISNA(VLOOKUP($A789,DSSV!$A$7:$R$65536,IN_DTK!I$5,0))=FALSE,IF(I$8&lt;&gt;0,VLOOKUP($A789,DSSV!$A$7:$R$65536,IN_DTK!I$5,0),""),"")</f>
        <v>0</v>
      </c>
      <c r="J789" s="245">
        <f>IF(ISNA(VLOOKUP($A789,DSSV!$A$7:$R$65536,IN_DTK!J$5,0))=FALSE,IF(J$8&lt;&gt;0,VLOOKUP($A789,DSSV!$A$7:$R$65536,IN_DTK!J$5,0),""),"")</f>
        <v>0</v>
      </c>
      <c r="K789" s="245">
        <f>IF(ISNA(VLOOKUP($A789,DSSV!$A$7:$R$65536,IN_DTK!K$5,0))=FALSE,IF(K$8&lt;&gt;0,VLOOKUP($A789,DSSV!$A$7:$R$65536,IN_DTK!K$5,0),""),"")</f>
        <v>0</v>
      </c>
      <c r="L789" s="245">
        <f>IF(ISNA(VLOOKUP($A789,DSSV!$A$7:$R$65536,IN_DTK!L$5,0))=FALSE,IF(L$8&lt;&gt;0,VLOOKUP($A789,DSSV!$A$7:$R$65536,IN_DTK!L$5,0),""),"")</f>
        <v>0</v>
      </c>
      <c r="M789" s="245">
        <f>IF(ISNA(VLOOKUP($A789,DSSV!$A$7:$R$65536,IN_DTK!M$5,0))=FALSE,IF(M$8&lt;&gt;0,VLOOKUP($A789,DSSV!$A$7:$R$65536,IN_DTK!M$5,0),""),"")</f>
        <v>0</v>
      </c>
      <c r="N789" s="245">
        <f>IF(ISNA(VLOOKUP($A789,DSSV!$A$7:$R$65536,IN_DTK!N$5,0))=FALSE,IF(N$8&lt;&gt;0,VLOOKUP($A789,DSSV!$A$7:$R$65536,IN_DTK!N$5,0),""),"")</f>
        <v>0</v>
      </c>
      <c r="O789" s="245">
        <f>IF(ISNA(VLOOKUP($A789,DSSV!$A$7:$R$65536,IN_DTK!O$5,0))=FALSE,IF(O$8&lt;&gt;0,VLOOKUP($A789,DSSV!$A$7:$R$65536,IN_DTK!O$5,0),""),"")</f>
        <v>0</v>
      </c>
      <c r="P789" s="245">
        <f>IF(ISNA(VLOOKUP($A789,DSSV!$A$7:$R$65536,IN_DTK!P$5,0))=FALSE,IF(P$8&lt;&gt;0,VLOOKUP($A789,DSSV!$A$7:$R$65536,IN_DTK!P$5,0),""),"")</f>
        <v>0</v>
      </c>
      <c r="Q789" s="246">
        <f>IF(ISNA(VLOOKUP($A789,DSSV!$A$7:$R$65536,IN_DTK!Q$5,0))=FALSE,VLOOKUP($A789,DSSV!$A$7:$R$65536,IN_DTK!Q$5,0),"")</f>
        <v>0</v>
      </c>
      <c r="R789" s="237" t="str">
        <f>IF(ISNA(VLOOKUP($A789,DSSV!$A$7:$R$65536,IN_DTK!R$5,0))=FALSE,VLOOKUP($A789,DSSV!$A$7:$R$65536,IN_DTK!R$5,0),"")</f>
        <v>Không</v>
      </c>
      <c r="S789" s="247" t="str">
        <f>IF(ISNA(VLOOKUP($A789,DSSV!$A$7:$R$65536,IN_DTK!S$5,0))=FALSE,VLOOKUP($A789,DSSV!$A$7:$R$65536,IN_DTK!S$5,0),"")</f>
        <v/>
      </c>
    </row>
    <row r="790" spans="1:19" s="213" customFormat="1" ht="20.25" customHeight="1">
      <c r="A790" s="211">
        <v>782</v>
      </c>
      <c r="B790" s="240">
        <f>--SUBTOTAL(2,C$6:C790)</f>
        <v>782</v>
      </c>
      <c r="C790" s="214">
        <f>IF(ISNA(VLOOKUP($A790,DSSV!$A$7:$R$65536,IN_DTK!C$5,0))=FALSE,VLOOKUP($A790,DSSV!$A$7:$R$65536,IN_DTK!C$5,0),"")</f>
        <v>0</v>
      </c>
      <c r="D790" s="243" t="str">
        <f>IF(ISNA(VLOOKUP($A790,DSSV!$A$7:$R$65536,IN_DTK!D$5,0))=FALSE,VLOOKUP($A790,DSSV!$A$7:$R$65536,IN_DTK!D$5,0),"")</f>
        <v/>
      </c>
      <c r="E790" s="244" t="str">
        <f>IF(ISNA(VLOOKUP($A790,DSSV!$A$7:$R$65536,IN_DTK!E$5,0))=FALSE,VLOOKUP($A790,DSSV!$A$7:$R$65536,IN_DTK!E$5,0),"")</f>
        <v/>
      </c>
      <c r="F790" s="249" t="str">
        <f>IF(ISNA(VLOOKUP($A790,DSSV!$A$7:$R$65536,IN_DTK!F$5,0))=FALSE,VLOOKUP($A790,DSSV!$A$7:$R$65536,IN_DTK!F$5,0),"")</f>
        <v/>
      </c>
      <c r="G790" s="249" t="str">
        <f>IF(ISNA(VLOOKUP($A790,DSSV!$A$7:$R$65536,IN_DTK!G$5,0))=FALSE,VLOOKUP($A790,DSSV!$A$7:$R$65536,IN_DTK!G$5,0),"")</f>
        <v/>
      </c>
      <c r="H790" s="245">
        <f>IF(ISNA(VLOOKUP($A790,DSSV!$A$7:$R$65536,IN_DTK!H$5,0))=FALSE,IF(H$8&lt;&gt;0,VLOOKUP($A790,DSSV!$A$7:$R$65536,IN_DTK!H$5,0),""),"")</f>
        <v>0</v>
      </c>
      <c r="I790" s="245">
        <f>IF(ISNA(VLOOKUP($A790,DSSV!$A$7:$R$65536,IN_DTK!I$5,0))=FALSE,IF(I$8&lt;&gt;0,VLOOKUP($A790,DSSV!$A$7:$R$65536,IN_DTK!I$5,0),""),"")</f>
        <v>0</v>
      </c>
      <c r="J790" s="245">
        <f>IF(ISNA(VLOOKUP($A790,DSSV!$A$7:$R$65536,IN_DTK!J$5,0))=FALSE,IF(J$8&lt;&gt;0,VLOOKUP($A790,DSSV!$A$7:$R$65536,IN_DTK!J$5,0),""),"")</f>
        <v>0</v>
      </c>
      <c r="K790" s="245">
        <f>IF(ISNA(VLOOKUP($A790,DSSV!$A$7:$R$65536,IN_DTK!K$5,0))=FALSE,IF(K$8&lt;&gt;0,VLOOKUP($A790,DSSV!$A$7:$R$65536,IN_DTK!K$5,0),""),"")</f>
        <v>0</v>
      </c>
      <c r="L790" s="245">
        <f>IF(ISNA(VLOOKUP($A790,DSSV!$A$7:$R$65536,IN_DTK!L$5,0))=FALSE,IF(L$8&lt;&gt;0,VLOOKUP($A790,DSSV!$A$7:$R$65536,IN_DTK!L$5,0),""),"")</f>
        <v>0</v>
      </c>
      <c r="M790" s="245">
        <f>IF(ISNA(VLOOKUP($A790,DSSV!$A$7:$R$65536,IN_DTK!M$5,0))=FALSE,IF(M$8&lt;&gt;0,VLOOKUP($A790,DSSV!$A$7:$R$65536,IN_DTK!M$5,0),""),"")</f>
        <v>0</v>
      </c>
      <c r="N790" s="245">
        <f>IF(ISNA(VLOOKUP($A790,DSSV!$A$7:$R$65536,IN_DTK!N$5,0))=FALSE,IF(N$8&lt;&gt;0,VLOOKUP($A790,DSSV!$A$7:$R$65536,IN_DTK!N$5,0),""),"")</f>
        <v>0</v>
      </c>
      <c r="O790" s="245">
        <f>IF(ISNA(VLOOKUP($A790,DSSV!$A$7:$R$65536,IN_DTK!O$5,0))=FALSE,IF(O$8&lt;&gt;0,VLOOKUP($A790,DSSV!$A$7:$R$65536,IN_DTK!O$5,0),""),"")</f>
        <v>0</v>
      </c>
      <c r="P790" s="245">
        <f>IF(ISNA(VLOOKUP($A790,DSSV!$A$7:$R$65536,IN_DTK!P$5,0))=FALSE,IF(P$8&lt;&gt;0,VLOOKUP($A790,DSSV!$A$7:$R$65536,IN_DTK!P$5,0),""),"")</f>
        <v>0</v>
      </c>
      <c r="Q790" s="246">
        <f>IF(ISNA(VLOOKUP($A790,DSSV!$A$7:$R$65536,IN_DTK!Q$5,0))=FALSE,VLOOKUP($A790,DSSV!$A$7:$R$65536,IN_DTK!Q$5,0),"")</f>
        <v>0</v>
      </c>
      <c r="R790" s="237" t="str">
        <f>IF(ISNA(VLOOKUP($A790,DSSV!$A$7:$R$65536,IN_DTK!R$5,0))=FALSE,VLOOKUP($A790,DSSV!$A$7:$R$65536,IN_DTK!R$5,0),"")</f>
        <v>Không</v>
      </c>
      <c r="S790" s="247" t="str">
        <f>IF(ISNA(VLOOKUP($A790,DSSV!$A$7:$R$65536,IN_DTK!S$5,0))=FALSE,VLOOKUP($A790,DSSV!$A$7:$R$65536,IN_DTK!S$5,0),"")</f>
        <v/>
      </c>
    </row>
    <row r="791" spans="1:19" s="213" customFormat="1" ht="20.25" customHeight="1">
      <c r="A791" s="211">
        <v>783</v>
      </c>
      <c r="B791" s="240">
        <f>--SUBTOTAL(2,C$6:C791)</f>
        <v>783</v>
      </c>
      <c r="C791" s="214">
        <f>IF(ISNA(VLOOKUP($A791,DSSV!$A$7:$R$65536,IN_DTK!C$5,0))=FALSE,VLOOKUP($A791,DSSV!$A$7:$R$65536,IN_DTK!C$5,0),"")</f>
        <v>0</v>
      </c>
      <c r="D791" s="243" t="str">
        <f>IF(ISNA(VLOOKUP($A791,DSSV!$A$7:$R$65536,IN_DTK!D$5,0))=FALSE,VLOOKUP($A791,DSSV!$A$7:$R$65536,IN_DTK!D$5,0),"")</f>
        <v/>
      </c>
      <c r="E791" s="244" t="str">
        <f>IF(ISNA(VLOOKUP($A791,DSSV!$A$7:$R$65536,IN_DTK!E$5,0))=FALSE,VLOOKUP($A791,DSSV!$A$7:$R$65536,IN_DTK!E$5,0),"")</f>
        <v/>
      </c>
      <c r="F791" s="249" t="str">
        <f>IF(ISNA(VLOOKUP($A791,DSSV!$A$7:$R$65536,IN_DTK!F$5,0))=FALSE,VLOOKUP($A791,DSSV!$A$7:$R$65536,IN_DTK!F$5,0),"")</f>
        <v/>
      </c>
      <c r="G791" s="249" t="str">
        <f>IF(ISNA(VLOOKUP($A791,DSSV!$A$7:$R$65536,IN_DTK!G$5,0))=FALSE,VLOOKUP($A791,DSSV!$A$7:$R$65536,IN_DTK!G$5,0),"")</f>
        <v/>
      </c>
      <c r="H791" s="245">
        <f>IF(ISNA(VLOOKUP($A791,DSSV!$A$7:$R$65536,IN_DTK!H$5,0))=FALSE,IF(H$8&lt;&gt;0,VLOOKUP($A791,DSSV!$A$7:$R$65536,IN_DTK!H$5,0),""),"")</f>
        <v>0</v>
      </c>
      <c r="I791" s="245">
        <f>IF(ISNA(VLOOKUP($A791,DSSV!$A$7:$R$65536,IN_DTK!I$5,0))=FALSE,IF(I$8&lt;&gt;0,VLOOKUP($A791,DSSV!$A$7:$R$65536,IN_DTK!I$5,0),""),"")</f>
        <v>0</v>
      </c>
      <c r="J791" s="245">
        <f>IF(ISNA(VLOOKUP($A791,DSSV!$A$7:$R$65536,IN_DTK!J$5,0))=FALSE,IF(J$8&lt;&gt;0,VLOOKUP($A791,DSSV!$A$7:$R$65536,IN_DTK!J$5,0),""),"")</f>
        <v>0</v>
      </c>
      <c r="K791" s="245">
        <f>IF(ISNA(VLOOKUP($A791,DSSV!$A$7:$R$65536,IN_DTK!K$5,0))=FALSE,IF(K$8&lt;&gt;0,VLOOKUP($A791,DSSV!$A$7:$R$65536,IN_DTK!K$5,0),""),"")</f>
        <v>0</v>
      </c>
      <c r="L791" s="245">
        <f>IF(ISNA(VLOOKUP($A791,DSSV!$A$7:$R$65536,IN_DTK!L$5,0))=FALSE,IF(L$8&lt;&gt;0,VLOOKUP($A791,DSSV!$A$7:$R$65536,IN_DTK!L$5,0),""),"")</f>
        <v>0</v>
      </c>
      <c r="M791" s="245">
        <f>IF(ISNA(VLOOKUP($A791,DSSV!$A$7:$R$65536,IN_DTK!M$5,0))=FALSE,IF(M$8&lt;&gt;0,VLOOKUP($A791,DSSV!$A$7:$R$65536,IN_DTK!M$5,0),""),"")</f>
        <v>0</v>
      </c>
      <c r="N791" s="245">
        <f>IF(ISNA(VLOOKUP($A791,DSSV!$A$7:$R$65536,IN_DTK!N$5,0))=FALSE,IF(N$8&lt;&gt;0,VLOOKUP($A791,DSSV!$A$7:$R$65536,IN_DTK!N$5,0),""),"")</f>
        <v>0</v>
      </c>
      <c r="O791" s="245">
        <f>IF(ISNA(VLOOKUP($A791,DSSV!$A$7:$R$65536,IN_DTK!O$5,0))=FALSE,IF(O$8&lt;&gt;0,VLOOKUP($A791,DSSV!$A$7:$R$65536,IN_DTK!O$5,0),""),"")</f>
        <v>0</v>
      </c>
      <c r="P791" s="245">
        <f>IF(ISNA(VLOOKUP($A791,DSSV!$A$7:$R$65536,IN_DTK!P$5,0))=FALSE,IF(P$8&lt;&gt;0,VLOOKUP($A791,DSSV!$A$7:$R$65536,IN_DTK!P$5,0),""),"")</f>
        <v>0</v>
      </c>
      <c r="Q791" s="246">
        <f>IF(ISNA(VLOOKUP($A791,DSSV!$A$7:$R$65536,IN_DTK!Q$5,0))=FALSE,VLOOKUP($A791,DSSV!$A$7:$R$65536,IN_DTK!Q$5,0),"")</f>
        <v>0</v>
      </c>
      <c r="R791" s="237" t="str">
        <f>IF(ISNA(VLOOKUP($A791,DSSV!$A$7:$R$65536,IN_DTK!R$5,0))=FALSE,VLOOKUP($A791,DSSV!$A$7:$R$65536,IN_DTK!R$5,0),"")</f>
        <v>Không</v>
      </c>
      <c r="S791" s="247" t="str">
        <f>IF(ISNA(VLOOKUP($A791,DSSV!$A$7:$R$65536,IN_DTK!S$5,0))=FALSE,VLOOKUP($A791,DSSV!$A$7:$R$65536,IN_DTK!S$5,0),"")</f>
        <v/>
      </c>
    </row>
    <row r="792" spans="1:19" s="213" customFormat="1" ht="20.25" customHeight="1">
      <c r="A792" s="211">
        <v>784</v>
      </c>
      <c r="B792" s="240">
        <f>--SUBTOTAL(2,C$6:C792)</f>
        <v>784</v>
      </c>
      <c r="C792" s="214">
        <f>IF(ISNA(VLOOKUP($A792,DSSV!$A$7:$R$65536,IN_DTK!C$5,0))=FALSE,VLOOKUP($A792,DSSV!$A$7:$R$65536,IN_DTK!C$5,0),"")</f>
        <v>0</v>
      </c>
      <c r="D792" s="243" t="str">
        <f>IF(ISNA(VLOOKUP($A792,DSSV!$A$7:$R$65536,IN_DTK!D$5,0))=FALSE,VLOOKUP($A792,DSSV!$A$7:$R$65536,IN_DTK!D$5,0),"")</f>
        <v/>
      </c>
      <c r="E792" s="244" t="str">
        <f>IF(ISNA(VLOOKUP($A792,DSSV!$A$7:$R$65536,IN_DTK!E$5,0))=FALSE,VLOOKUP($A792,DSSV!$A$7:$R$65536,IN_DTK!E$5,0),"")</f>
        <v/>
      </c>
      <c r="F792" s="249" t="str">
        <f>IF(ISNA(VLOOKUP($A792,DSSV!$A$7:$R$65536,IN_DTK!F$5,0))=FALSE,VLOOKUP($A792,DSSV!$A$7:$R$65536,IN_DTK!F$5,0),"")</f>
        <v/>
      </c>
      <c r="G792" s="249" t="str">
        <f>IF(ISNA(VLOOKUP($A792,DSSV!$A$7:$R$65536,IN_DTK!G$5,0))=FALSE,VLOOKUP($A792,DSSV!$A$7:$R$65536,IN_DTK!G$5,0),"")</f>
        <v/>
      </c>
      <c r="H792" s="245">
        <f>IF(ISNA(VLOOKUP($A792,DSSV!$A$7:$R$65536,IN_DTK!H$5,0))=FALSE,IF(H$8&lt;&gt;0,VLOOKUP($A792,DSSV!$A$7:$R$65536,IN_DTK!H$5,0),""),"")</f>
        <v>0</v>
      </c>
      <c r="I792" s="245">
        <f>IF(ISNA(VLOOKUP($A792,DSSV!$A$7:$R$65536,IN_DTK!I$5,0))=FALSE,IF(I$8&lt;&gt;0,VLOOKUP($A792,DSSV!$A$7:$R$65536,IN_DTK!I$5,0),""),"")</f>
        <v>0</v>
      </c>
      <c r="J792" s="245">
        <f>IF(ISNA(VLOOKUP($A792,DSSV!$A$7:$R$65536,IN_DTK!J$5,0))=FALSE,IF(J$8&lt;&gt;0,VLOOKUP($A792,DSSV!$A$7:$R$65536,IN_DTK!J$5,0),""),"")</f>
        <v>0</v>
      </c>
      <c r="K792" s="245">
        <f>IF(ISNA(VLOOKUP($A792,DSSV!$A$7:$R$65536,IN_DTK!K$5,0))=FALSE,IF(K$8&lt;&gt;0,VLOOKUP($A792,DSSV!$A$7:$R$65536,IN_DTK!K$5,0),""),"")</f>
        <v>0</v>
      </c>
      <c r="L792" s="245">
        <f>IF(ISNA(VLOOKUP($A792,DSSV!$A$7:$R$65536,IN_DTK!L$5,0))=FALSE,IF(L$8&lt;&gt;0,VLOOKUP($A792,DSSV!$A$7:$R$65536,IN_DTK!L$5,0),""),"")</f>
        <v>0</v>
      </c>
      <c r="M792" s="245">
        <f>IF(ISNA(VLOOKUP($A792,DSSV!$A$7:$R$65536,IN_DTK!M$5,0))=FALSE,IF(M$8&lt;&gt;0,VLOOKUP($A792,DSSV!$A$7:$R$65536,IN_DTK!M$5,0),""),"")</f>
        <v>0</v>
      </c>
      <c r="N792" s="245">
        <f>IF(ISNA(VLOOKUP($A792,DSSV!$A$7:$R$65536,IN_DTK!N$5,0))=FALSE,IF(N$8&lt;&gt;0,VLOOKUP($A792,DSSV!$A$7:$R$65536,IN_DTK!N$5,0),""),"")</f>
        <v>0</v>
      </c>
      <c r="O792" s="245">
        <f>IF(ISNA(VLOOKUP($A792,DSSV!$A$7:$R$65536,IN_DTK!O$5,0))=FALSE,IF(O$8&lt;&gt;0,VLOOKUP($A792,DSSV!$A$7:$R$65536,IN_DTK!O$5,0),""),"")</f>
        <v>0</v>
      </c>
      <c r="P792" s="245">
        <f>IF(ISNA(VLOOKUP($A792,DSSV!$A$7:$R$65536,IN_DTK!P$5,0))=FALSE,IF(P$8&lt;&gt;0,VLOOKUP($A792,DSSV!$A$7:$R$65536,IN_DTK!P$5,0),""),"")</f>
        <v>0</v>
      </c>
      <c r="Q792" s="246">
        <f>IF(ISNA(VLOOKUP($A792,DSSV!$A$7:$R$65536,IN_DTK!Q$5,0))=FALSE,VLOOKUP($A792,DSSV!$A$7:$R$65536,IN_DTK!Q$5,0),"")</f>
        <v>0</v>
      </c>
      <c r="R792" s="237" t="str">
        <f>IF(ISNA(VLOOKUP($A792,DSSV!$A$7:$R$65536,IN_DTK!R$5,0))=FALSE,VLOOKUP($A792,DSSV!$A$7:$R$65536,IN_DTK!R$5,0),"")</f>
        <v>Không</v>
      </c>
      <c r="S792" s="247" t="str">
        <f>IF(ISNA(VLOOKUP($A792,DSSV!$A$7:$R$65536,IN_DTK!S$5,0))=FALSE,VLOOKUP($A792,DSSV!$A$7:$R$65536,IN_DTK!S$5,0),"")</f>
        <v/>
      </c>
    </row>
    <row r="793" spans="1:19" s="213" customFormat="1" ht="20.25" customHeight="1">
      <c r="A793" s="211">
        <v>785</v>
      </c>
      <c r="B793" s="240">
        <f>--SUBTOTAL(2,C$6:C793)</f>
        <v>785</v>
      </c>
      <c r="C793" s="214">
        <f>IF(ISNA(VLOOKUP($A793,DSSV!$A$7:$R$65536,IN_DTK!C$5,0))=FALSE,VLOOKUP($A793,DSSV!$A$7:$R$65536,IN_DTK!C$5,0),"")</f>
        <v>0</v>
      </c>
      <c r="D793" s="243" t="str">
        <f>IF(ISNA(VLOOKUP($A793,DSSV!$A$7:$R$65536,IN_DTK!D$5,0))=FALSE,VLOOKUP($A793,DSSV!$A$7:$R$65536,IN_DTK!D$5,0),"")</f>
        <v/>
      </c>
      <c r="E793" s="244" t="str">
        <f>IF(ISNA(VLOOKUP($A793,DSSV!$A$7:$R$65536,IN_DTK!E$5,0))=FALSE,VLOOKUP($A793,DSSV!$A$7:$R$65536,IN_DTK!E$5,0),"")</f>
        <v/>
      </c>
      <c r="F793" s="249" t="str">
        <f>IF(ISNA(VLOOKUP($A793,DSSV!$A$7:$R$65536,IN_DTK!F$5,0))=FALSE,VLOOKUP($A793,DSSV!$A$7:$R$65536,IN_DTK!F$5,0),"")</f>
        <v/>
      </c>
      <c r="G793" s="249" t="str">
        <f>IF(ISNA(VLOOKUP($A793,DSSV!$A$7:$R$65536,IN_DTK!G$5,0))=FALSE,VLOOKUP($A793,DSSV!$A$7:$R$65536,IN_DTK!G$5,0),"")</f>
        <v/>
      </c>
      <c r="H793" s="245">
        <f>IF(ISNA(VLOOKUP($A793,DSSV!$A$7:$R$65536,IN_DTK!H$5,0))=FALSE,IF(H$8&lt;&gt;0,VLOOKUP($A793,DSSV!$A$7:$R$65536,IN_DTK!H$5,0),""),"")</f>
        <v>0</v>
      </c>
      <c r="I793" s="245">
        <f>IF(ISNA(VLOOKUP($A793,DSSV!$A$7:$R$65536,IN_DTK!I$5,0))=FALSE,IF(I$8&lt;&gt;0,VLOOKUP($A793,DSSV!$A$7:$R$65536,IN_DTK!I$5,0),""),"")</f>
        <v>0</v>
      </c>
      <c r="J793" s="245">
        <f>IF(ISNA(VLOOKUP($A793,DSSV!$A$7:$R$65536,IN_DTK!J$5,0))=FALSE,IF(J$8&lt;&gt;0,VLOOKUP($A793,DSSV!$A$7:$R$65536,IN_DTK!J$5,0),""),"")</f>
        <v>0</v>
      </c>
      <c r="K793" s="245">
        <f>IF(ISNA(VLOOKUP($A793,DSSV!$A$7:$R$65536,IN_DTK!K$5,0))=FALSE,IF(K$8&lt;&gt;0,VLOOKUP($A793,DSSV!$A$7:$R$65536,IN_DTK!K$5,0),""),"")</f>
        <v>0</v>
      </c>
      <c r="L793" s="245">
        <f>IF(ISNA(VLOOKUP($A793,DSSV!$A$7:$R$65536,IN_DTK!L$5,0))=FALSE,IF(L$8&lt;&gt;0,VLOOKUP($A793,DSSV!$A$7:$R$65536,IN_DTK!L$5,0),""),"")</f>
        <v>0</v>
      </c>
      <c r="M793" s="245">
        <f>IF(ISNA(VLOOKUP($A793,DSSV!$A$7:$R$65536,IN_DTK!M$5,0))=FALSE,IF(M$8&lt;&gt;0,VLOOKUP($A793,DSSV!$A$7:$R$65536,IN_DTK!M$5,0),""),"")</f>
        <v>0</v>
      </c>
      <c r="N793" s="245">
        <f>IF(ISNA(VLOOKUP($A793,DSSV!$A$7:$R$65536,IN_DTK!N$5,0))=FALSE,IF(N$8&lt;&gt;0,VLOOKUP($A793,DSSV!$A$7:$R$65536,IN_DTK!N$5,0),""),"")</f>
        <v>0</v>
      </c>
      <c r="O793" s="245">
        <f>IF(ISNA(VLOOKUP($A793,DSSV!$A$7:$R$65536,IN_DTK!O$5,0))=FALSE,IF(O$8&lt;&gt;0,VLOOKUP($A793,DSSV!$A$7:$R$65536,IN_DTK!O$5,0),""),"")</f>
        <v>0</v>
      </c>
      <c r="P793" s="245">
        <f>IF(ISNA(VLOOKUP($A793,DSSV!$A$7:$R$65536,IN_DTK!P$5,0))=FALSE,IF(P$8&lt;&gt;0,VLOOKUP($A793,DSSV!$A$7:$R$65536,IN_DTK!P$5,0),""),"")</f>
        <v>0</v>
      </c>
      <c r="Q793" s="246">
        <f>IF(ISNA(VLOOKUP($A793,DSSV!$A$7:$R$65536,IN_DTK!Q$5,0))=FALSE,VLOOKUP($A793,DSSV!$A$7:$R$65536,IN_DTK!Q$5,0),"")</f>
        <v>0</v>
      </c>
      <c r="R793" s="237" t="str">
        <f>IF(ISNA(VLOOKUP($A793,DSSV!$A$7:$R$65536,IN_DTK!R$5,0))=FALSE,VLOOKUP($A793,DSSV!$A$7:$R$65536,IN_DTK!R$5,0),"")</f>
        <v>Không</v>
      </c>
      <c r="S793" s="247" t="str">
        <f>IF(ISNA(VLOOKUP($A793,DSSV!$A$7:$R$65536,IN_DTK!S$5,0))=FALSE,VLOOKUP($A793,DSSV!$A$7:$R$65536,IN_DTK!S$5,0),"")</f>
        <v/>
      </c>
    </row>
    <row r="794" spans="1:19" s="213" customFormat="1" ht="20.25" customHeight="1">
      <c r="A794" s="211">
        <v>786</v>
      </c>
      <c r="B794" s="240">
        <f>--SUBTOTAL(2,C$6:C794)</f>
        <v>786</v>
      </c>
      <c r="C794" s="214">
        <f>IF(ISNA(VLOOKUP($A794,DSSV!$A$7:$R$65536,IN_DTK!C$5,0))=FALSE,VLOOKUP($A794,DSSV!$A$7:$R$65536,IN_DTK!C$5,0),"")</f>
        <v>0</v>
      </c>
      <c r="D794" s="243" t="str">
        <f>IF(ISNA(VLOOKUP($A794,DSSV!$A$7:$R$65536,IN_DTK!D$5,0))=FALSE,VLOOKUP($A794,DSSV!$A$7:$R$65536,IN_DTK!D$5,0),"")</f>
        <v/>
      </c>
      <c r="E794" s="244" t="str">
        <f>IF(ISNA(VLOOKUP($A794,DSSV!$A$7:$R$65536,IN_DTK!E$5,0))=FALSE,VLOOKUP($A794,DSSV!$A$7:$R$65536,IN_DTK!E$5,0),"")</f>
        <v/>
      </c>
      <c r="F794" s="249" t="str">
        <f>IF(ISNA(VLOOKUP($A794,DSSV!$A$7:$R$65536,IN_DTK!F$5,0))=FALSE,VLOOKUP($A794,DSSV!$A$7:$R$65536,IN_DTK!F$5,0),"")</f>
        <v/>
      </c>
      <c r="G794" s="249" t="str">
        <f>IF(ISNA(VLOOKUP($A794,DSSV!$A$7:$R$65536,IN_DTK!G$5,0))=FALSE,VLOOKUP($A794,DSSV!$A$7:$R$65536,IN_DTK!G$5,0),"")</f>
        <v/>
      </c>
      <c r="H794" s="245">
        <f>IF(ISNA(VLOOKUP($A794,DSSV!$A$7:$R$65536,IN_DTK!H$5,0))=FALSE,IF(H$8&lt;&gt;0,VLOOKUP($A794,DSSV!$A$7:$R$65536,IN_DTK!H$5,0),""),"")</f>
        <v>0</v>
      </c>
      <c r="I794" s="245">
        <f>IF(ISNA(VLOOKUP($A794,DSSV!$A$7:$R$65536,IN_DTK!I$5,0))=FALSE,IF(I$8&lt;&gt;0,VLOOKUP($A794,DSSV!$A$7:$R$65536,IN_DTK!I$5,0),""),"")</f>
        <v>0</v>
      </c>
      <c r="J794" s="245">
        <f>IF(ISNA(VLOOKUP($A794,DSSV!$A$7:$R$65536,IN_DTK!J$5,0))=FALSE,IF(J$8&lt;&gt;0,VLOOKUP($A794,DSSV!$A$7:$R$65536,IN_DTK!J$5,0),""),"")</f>
        <v>0</v>
      </c>
      <c r="K794" s="245">
        <f>IF(ISNA(VLOOKUP($A794,DSSV!$A$7:$R$65536,IN_DTK!K$5,0))=FALSE,IF(K$8&lt;&gt;0,VLOOKUP($A794,DSSV!$A$7:$R$65536,IN_DTK!K$5,0),""),"")</f>
        <v>0</v>
      </c>
      <c r="L794" s="245">
        <f>IF(ISNA(VLOOKUP($A794,DSSV!$A$7:$R$65536,IN_DTK!L$5,0))=FALSE,IF(L$8&lt;&gt;0,VLOOKUP($A794,DSSV!$A$7:$R$65536,IN_DTK!L$5,0),""),"")</f>
        <v>0</v>
      </c>
      <c r="M794" s="245">
        <f>IF(ISNA(VLOOKUP($A794,DSSV!$A$7:$R$65536,IN_DTK!M$5,0))=FALSE,IF(M$8&lt;&gt;0,VLOOKUP($A794,DSSV!$A$7:$R$65536,IN_DTK!M$5,0),""),"")</f>
        <v>0</v>
      </c>
      <c r="N794" s="245">
        <f>IF(ISNA(VLOOKUP($A794,DSSV!$A$7:$R$65536,IN_DTK!N$5,0))=FALSE,IF(N$8&lt;&gt;0,VLOOKUP($A794,DSSV!$A$7:$R$65536,IN_DTK!N$5,0),""),"")</f>
        <v>0</v>
      </c>
      <c r="O794" s="245">
        <f>IF(ISNA(VLOOKUP($A794,DSSV!$A$7:$R$65536,IN_DTK!O$5,0))=FALSE,IF(O$8&lt;&gt;0,VLOOKUP($A794,DSSV!$A$7:$R$65536,IN_DTK!O$5,0),""),"")</f>
        <v>0</v>
      </c>
      <c r="P794" s="245">
        <f>IF(ISNA(VLOOKUP($A794,DSSV!$A$7:$R$65536,IN_DTK!P$5,0))=FALSE,IF(P$8&lt;&gt;0,VLOOKUP($A794,DSSV!$A$7:$R$65536,IN_DTK!P$5,0),""),"")</f>
        <v>0</v>
      </c>
      <c r="Q794" s="246">
        <f>IF(ISNA(VLOOKUP($A794,DSSV!$A$7:$R$65536,IN_DTK!Q$5,0))=FALSE,VLOOKUP($A794,DSSV!$A$7:$R$65536,IN_DTK!Q$5,0),"")</f>
        <v>0</v>
      </c>
      <c r="R794" s="237" t="str">
        <f>IF(ISNA(VLOOKUP($A794,DSSV!$A$7:$R$65536,IN_DTK!R$5,0))=FALSE,VLOOKUP($A794,DSSV!$A$7:$R$65536,IN_DTK!R$5,0),"")</f>
        <v>Không</v>
      </c>
      <c r="S794" s="247" t="str">
        <f>IF(ISNA(VLOOKUP($A794,DSSV!$A$7:$R$65536,IN_DTK!S$5,0))=FALSE,VLOOKUP($A794,DSSV!$A$7:$R$65536,IN_DTK!S$5,0),"")</f>
        <v/>
      </c>
    </row>
    <row r="795" spans="1:19" s="213" customFormat="1" ht="20.25" customHeight="1">
      <c r="A795" s="211">
        <v>787</v>
      </c>
      <c r="B795" s="240">
        <f>--SUBTOTAL(2,C$6:C795)</f>
        <v>787</v>
      </c>
      <c r="C795" s="214">
        <f>IF(ISNA(VLOOKUP($A795,DSSV!$A$7:$R$65536,IN_DTK!C$5,0))=FALSE,VLOOKUP($A795,DSSV!$A$7:$R$65536,IN_DTK!C$5,0),"")</f>
        <v>0</v>
      </c>
      <c r="D795" s="243" t="str">
        <f>IF(ISNA(VLOOKUP($A795,DSSV!$A$7:$R$65536,IN_DTK!D$5,0))=FALSE,VLOOKUP($A795,DSSV!$A$7:$R$65536,IN_DTK!D$5,0),"")</f>
        <v/>
      </c>
      <c r="E795" s="244" t="str">
        <f>IF(ISNA(VLOOKUP($A795,DSSV!$A$7:$R$65536,IN_DTK!E$5,0))=FALSE,VLOOKUP($A795,DSSV!$A$7:$R$65536,IN_DTK!E$5,0),"")</f>
        <v/>
      </c>
      <c r="F795" s="249" t="str">
        <f>IF(ISNA(VLOOKUP($A795,DSSV!$A$7:$R$65536,IN_DTK!F$5,0))=FALSE,VLOOKUP($A795,DSSV!$A$7:$R$65536,IN_DTK!F$5,0),"")</f>
        <v/>
      </c>
      <c r="G795" s="249" t="str">
        <f>IF(ISNA(VLOOKUP($A795,DSSV!$A$7:$R$65536,IN_DTK!G$5,0))=FALSE,VLOOKUP($A795,DSSV!$A$7:$R$65536,IN_DTK!G$5,0),"")</f>
        <v/>
      </c>
      <c r="H795" s="245">
        <f>IF(ISNA(VLOOKUP($A795,DSSV!$A$7:$R$65536,IN_DTK!H$5,0))=FALSE,IF(H$8&lt;&gt;0,VLOOKUP($A795,DSSV!$A$7:$R$65536,IN_DTK!H$5,0),""),"")</f>
        <v>0</v>
      </c>
      <c r="I795" s="245">
        <f>IF(ISNA(VLOOKUP($A795,DSSV!$A$7:$R$65536,IN_DTK!I$5,0))=FALSE,IF(I$8&lt;&gt;0,VLOOKUP($A795,DSSV!$A$7:$R$65536,IN_DTK!I$5,0),""),"")</f>
        <v>0</v>
      </c>
      <c r="J795" s="245">
        <f>IF(ISNA(VLOOKUP($A795,DSSV!$A$7:$R$65536,IN_DTK!J$5,0))=FALSE,IF(J$8&lt;&gt;0,VLOOKUP($A795,DSSV!$A$7:$R$65536,IN_DTK!J$5,0),""),"")</f>
        <v>0</v>
      </c>
      <c r="K795" s="245">
        <f>IF(ISNA(VLOOKUP($A795,DSSV!$A$7:$R$65536,IN_DTK!K$5,0))=FALSE,IF(K$8&lt;&gt;0,VLOOKUP($A795,DSSV!$A$7:$R$65536,IN_DTK!K$5,0),""),"")</f>
        <v>0</v>
      </c>
      <c r="L795" s="245">
        <f>IF(ISNA(VLOOKUP($A795,DSSV!$A$7:$R$65536,IN_DTK!L$5,0))=FALSE,IF(L$8&lt;&gt;0,VLOOKUP($A795,DSSV!$A$7:$R$65536,IN_DTK!L$5,0),""),"")</f>
        <v>0</v>
      </c>
      <c r="M795" s="245">
        <f>IF(ISNA(VLOOKUP($A795,DSSV!$A$7:$R$65536,IN_DTK!M$5,0))=FALSE,IF(M$8&lt;&gt;0,VLOOKUP($A795,DSSV!$A$7:$R$65536,IN_DTK!M$5,0),""),"")</f>
        <v>0</v>
      </c>
      <c r="N795" s="245">
        <f>IF(ISNA(VLOOKUP($A795,DSSV!$A$7:$R$65536,IN_DTK!N$5,0))=FALSE,IF(N$8&lt;&gt;0,VLOOKUP($A795,DSSV!$A$7:$R$65536,IN_DTK!N$5,0),""),"")</f>
        <v>0</v>
      </c>
      <c r="O795" s="245">
        <f>IF(ISNA(VLOOKUP($A795,DSSV!$A$7:$R$65536,IN_DTK!O$5,0))=FALSE,IF(O$8&lt;&gt;0,VLOOKUP($A795,DSSV!$A$7:$R$65536,IN_DTK!O$5,0),""),"")</f>
        <v>0</v>
      </c>
      <c r="P795" s="245">
        <f>IF(ISNA(VLOOKUP($A795,DSSV!$A$7:$R$65536,IN_DTK!P$5,0))=FALSE,IF(P$8&lt;&gt;0,VLOOKUP($A795,DSSV!$A$7:$R$65536,IN_DTK!P$5,0),""),"")</f>
        <v>0</v>
      </c>
      <c r="Q795" s="246">
        <f>IF(ISNA(VLOOKUP($A795,DSSV!$A$7:$R$65536,IN_DTK!Q$5,0))=FALSE,VLOOKUP($A795,DSSV!$A$7:$R$65536,IN_DTK!Q$5,0),"")</f>
        <v>0</v>
      </c>
      <c r="R795" s="237" t="str">
        <f>IF(ISNA(VLOOKUP($A795,DSSV!$A$7:$R$65536,IN_DTK!R$5,0))=FALSE,VLOOKUP($A795,DSSV!$A$7:$R$65536,IN_DTK!R$5,0),"")</f>
        <v>Không</v>
      </c>
      <c r="S795" s="247" t="str">
        <f>IF(ISNA(VLOOKUP($A795,DSSV!$A$7:$R$65536,IN_DTK!S$5,0))=FALSE,VLOOKUP($A795,DSSV!$A$7:$R$65536,IN_DTK!S$5,0),"")</f>
        <v/>
      </c>
    </row>
    <row r="796" spans="1:19" s="213" customFormat="1" ht="20.25" customHeight="1">
      <c r="A796" s="211">
        <v>788</v>
      </c>
      <c r="B796" s="240">
        <f>--SUBTOTAL(2,C$6:C796)</f>
        <v>788</v>
      </c>
      <c r="C796" s="214">
        <f>IF(ISNA(VLOOKUP($A796,DSSV!$A$7:$R$65536,IN_DTK!C$5,0))=FALSE,VLOOKUP($A796,DSSV!$A$7:$R$65536,IN_DTK!C$5,0),"")</f>
        <v>0</v>
      </c>
      <c r="D796" s="243" t="str">
        <f>IF(ISNA(VLOOKUP($A796,DSSV!$A$7:$R$65536,IN_DTK!D$5,0))=FALSE,VLOOKUP($A796,DSSV!$A$7:$R$65536,IN_DTK!D$5,0),"")</f>
        <v/>
      </c>
      <c r="E796" s="244" t="str">
        <f>IF(ISNA(VLOOKUP($A796,DSSV!$A$7:$R$65536,IN_DTK!E$5,0))=FALSE,VLOOKUP($A796,DSSV!$A$7:$R$65536,IN_DTK!E$5,0),"")</f>
        <v/>
      </c>
      <c r="F796" s="249" t="str">
        <f>IF(ISNA(VLOOKUP($A796,DSSV!$A$7:$R$65536,IN_DTK!F$5,0))=FALSE,VLOOKUP($A796,DSSV!$A$7:$R$65536,IN_DTK!F$5,0),"")</f>
        <v/>
      </c>
      <c r="G796" s="249" t="str">
        <f>IF(ISNA(VLOOKUP($A796,DSSV!$A$7:$R$65536,IN_DTK!G$5,0))=FALSE,VLOOKUP($A796,DSSV!$A$7:$R$65536,IN_DTK!G$5,0),"")</f>
        <v/>
      </c>
      <c r="H796" s="245">
        <f>IF(ISNA(VLOOKUP($A796,DSSV!$A$7:$R$65536,IN_DTK!H$5,0))=FALSE,IF(H$8&lt;&gt;0,VLOOKUP($A796,DSSV!$A$7:$R$65536,IN_DTK!H$5,0),""),"")</f>
        <v>0</v>
      </c>
      <c r="I796" s="245">
        <f>IF(ISNA(VLOOKUP($A796,DSSV!$A$7:$R$65536,IN_DTK!I$5,0))=FALSE,IF(I$8&lt;&gt;0,VLOOKUP($A796,DSSV!$A$7:$R$65536,IN_DTK!I$5,0),""),"")</f>
        <v>0</v>
      </c>
      <c r="J796" s="245">
        <f>IF(ISNA(VLOOKUP($A796,DSSV!$A$7:$R$65536,IN_DTK!J$5,0))=FALSE,IF(J$8&lt;&gt;0,VLOOKUP($A796,DSSV!$A$7:$R$65536,IN_DTK!J$5,0),""),"")</f>
        <v>0</v>
      </c>
      <c r="K796" s="245">
        <f>IF(ISNA(VLOOKUP($A796,DSSV!$A$7:$R$65536,IN_DTK!K$5,0))=FALSE,IF(K$8&lt;&gt;0,VLOOKUP($A796,DSSV!$A$7:$R$65536,IN_DTK!K$5,0),""),"")</f>
        <v>0</v>
      </c>
      <c r="L796" s="245">
        <f>IF(ISNA(VLOOKUP($A796,DSSV!$A$7:$R$65536,IN_DTK!L$5,0))=FALSE,IF(L$8&lt;&gt;0,VLOOKUP($A796,DSSV!$A$7:$R$65536,IN_DTK!L$5,0),""),"")</f>
        <v>0</v>
      </c>
      <c r="M796" s="245">
        <f>IF(ISNA(VLOOKUP($A796,DSSV!$A$7:$R$65536,IN_DTK!M$5,0))=FALSE,IF(M$8&lt;&gt;0,VLOOKUP($A796,DSSV!$A$7:$R$65536,IN_DTK!M$5,0),""),"")</f>
        <v>0</v>
      </c>
      <c r="N796" s="245">
        <f>IF(ISNA(VLOOKUP($A796,DSSV!$A$7:$R$65536,IN_DTK!N$5,0))=FALSE,IF(N$8&lt;&gt;0,VLOOKUP($A796,DSSV!$A$7:$R$65536,IN_DTK!N$5,0),""),"")</f>
        <v>0</v>
      </c>
      <c r="O796" s="245">
        <f>IF(ISNA(VLOOKUP($A796,DSSV!$A$7:$R$65536,IN_DTK!O$5,0))=FALSE,IF(O$8&lt;&gt;0,VLOOKUP($A796,DSSV!$A$7:$R$65536,IN_DTK!O$5,0),""),"")</f>
        <v>0</v>
      </c>
      <c r="P796" s="245">
        <f>IF(ISNA(VLOOKUP($A796,DSSV!$A$7:$R$65536,IN_DTK!P$5,0))=FALSE,IF(P$8&lt;&gt;0,VLOOKUP($A796,DSSV!$A$7:$R$65536,IN_DTK!P$5,0),""),"")</f>
        <v>0</v>
      </c>
      <c r="Q796" s="246">
        <f>IF(ISNA(VLOOKUP($A796,DSSV!$A$7:$R$65536,IN_DTK!Q$5,0))=FALSE,VLOOKUP($A796,DSSV!$A$7:$R$65536,IN_DTK!Q$5,0),"")</f>
        <v>0</v>
      </c>
      <c r="R796" s="237" t="str">
        <f>IF(ISNA(VLOOKUP($A796,DSSV!$A$7:$R$65536,IN_DTK!R$5,0))=FALSE,VLOOKUP($A796,DSSV!$A$7:$R$65536,IN_DTK!R$5,0),"")</f>
        <v>Không</v>
      </c>
      <c r="S796" s="247" t="str">
        <f>IF(ISNA(VLOOKUP($A796,DSSV!$A$7:$R$65536,IN_DTK!S$5,0))=FALSE,VLOOKUP($A796,DSSV!$A$7:$R$65536,IN_DTK!S$5,0),"")</f>
        <v/>
      </c>
    </row>
    <row r="797" spans="1:19" s="213" customFormat="1" ht="20.25" customHeight="1">
      <c r="A797" s="211">
        <v>789</v>
      </c>
      <c r="B797" s="240">
        <f>--SUBTOTAL(2,C$6:C797)</f>
        <v>789</v>
      </c>
      <c r="C797" s="214">
        <f>IF(ISNA(VLOOKUP($A797,DSSV!$A$7:$R$65536,IN_DTK!C$5,0))=FALSE,VLOOKUP($A797,DSSV!$A$7:$R$65536,IN_DTK!C$5,0),"")</f>
        <v>0</v>
      </c>
      <c r="D797" s="243" t="str">
        <f>IF(ISNA(VLOOKUP($A797,DSSV!$A$7:$R$65536,IN_DTK!D$5,0))=FALSE,VLOOKUP($A797,DSSV!$A$7:$R$65536,IN_DTK!D$5,0),"")</f>
        <v/>
      </c>
      <c r="E797" s="244" t="str">
        <f>IF(ISNA(VLOOKUP($A797,DSSV!$A$7:$R$65536,IN_DTK!E$5,0))=FALSE,VLOOKUP($A797,DSSV!$A$7:$R$65536,IN_DTK!E$5,0),"")</f>
        <v/>
      </c>
      <c r="F797" s="249" t="str">
        <f>IF(ISNA(VLOOKUP($A797,DSSV!$A$7:$R$65536,IN_DTK!F$5,0))=FALSE,VLOOKUP($A797,DSSV!$A$7:$R$65536,IN_DTK!F$5,0),"")</f>
        <v/>
      </c>
      <c r="G797" s="249" t="str">
        <f>IF(ISNA(VLOOKUP($A797,DSSV!$A$7:$R$65536,IN_DTK!G$5,0))=FALSE,VLOOKUP($A797,DSSV!$A$7:$R$65536,IN_DTK!G$5,0),"")</f>
        <v/>
      </c>
      <c r="H797" s="245">
        <f>IF(ISNA(VLOOKUP($A797,DSSV!$A$7:$R$65536,IN_DTK!H$5,0))=FALSE,IF(H$8&lt;&gt;0,VLOOKUP($A797,DSSV!$A$7:$R$65536,IN_DTK!H$5,0),""),"")</f>
        <v>0</v>
      </c>
      <c r="I797" s="245">
        <f>IF(ISNA(VLOOKUP($A797,DSSV!$A$7:$R$65536,IN_DTK!I$5,0))=FALSE,IF(I$8&lt;&gt;0,VLOOKUP($A797,DSSV!$A$7:$R$65536,IN_DTK!I$5,0),""),"")</f>
        <v>0</v>
      </c>
      <c r="J797" s="245">
        <f>IF(ISNA(VLOOKUP($A797,DSSV!$A$7:$R$65536,IN_DTK!J$5,0))=FALSE,IF(J$8&lt;&gt;0,VLOOKUP($A797,DSSV!$A$7:$R$65536,IN_DTK!J$5,0),""),"")</f>
        <v>0</v>
      </c>
      <c r="K797" s="245">
        <f>IF(ISNA(VLOOKUP($A797,DSSV!$A$7:$R$65536,IN_DTK!K$5,0))=FALSE,IF(K$8&lt;&gt;0,VLOOKUP($A797,DSSV!$A$7:$R$65536,IN_DTK!K$5,0),""),"")</f>
        <v>0</v>
      </c>
      <c r="L797" s="245">
        <f>IF(ISNA(VLOOKUP($A797,DSSV!$A$7:$R$65536,IN_DTK!L$5,0))=FALSE,IF(L$8&lt;&gt;0,VLOOKUP($A797,DSSV!$A$7:$R$65536,IN_DTK!L$5,0),""),"")</f>
        <v>0</v>
      </c>
      <c r="M797" s="245">
        <f>IF(ISNA(VLOOKUP($A797,DSSV!$A$7:$R$65536,IN_DTK!M$5,0))=FALSE,IF(M$8&lt;&gt;0,VLOOKUP($A797,DSSV!$A$7:$R$65536,IN_DTK!M$5,0),""),"")</f>
        <v>0</v>
      </c>
      <c r="N797" s="245">
        <f>IF(ISNA(VLOOKUP($A797,DSSV!$A$7:$R$65536,IN_DTK!N$5,0))=FALSE,IF(N$8&lt;&gt;0,VLOOKUP($A797,DSSV!$A$7:$R$65536,IN_DTK!N$5,0),""),"")</f>
        <v>0</v>
      </c>
      <c r="O797" s="245">
        <f>IF(ISNA(VLOOKUP($A797,DSSV!$A$7:$R$65536,IN_DTK!O$5,0))=FALSE,IF(O$8&lt;&gt;0,VLOOKUP($A797,DSSV!$A$7:$R$65536,IN_DTK!O$5,0),""),"")</f>
        <v>0</v>
      </c>
      <c r="P797" s="245">
        <f>IF(ISNA(VLOOKUP($A797,DSSV!$A$7:$R$65536,IN_DTK!P$5,0))=FALSE,IF(P$8&lt;&gt;0,VLOOKUP($A797,DSSV!$A$7:$R$65536,IN_DTK!P$5,0),""),"")</f>
        <v>0</v>
      </c>
      <c r="Q797" s="246">
        <f>IF(ISNA(VLOOKUP($A797,DSSV!$A$7:$R$65536,IN_DTK!Q$5,0))=FALSE,VLOOKUP($A797,DSSV!$A$7:$R$65536,IN_DTK!Q$5,0),"")</f>
        <v>0</v>
      </c>
      <c r="R797" s="237" t="str">
        <f>IF(ISNA(VLOOKUP($A797,DSSV!$A$7:$R$65536,IN_DTK!R$5,0))=FALSE,VLOOKUP($A797,DSSV!$A$7:$R$65536,IN_DTK!R$5,0),"")</f>
        <v>Không</v>
      </c>
      <c r="S797" s="247" t="str">
        <f>IF(ISNA(VLOOKUP($A797,DSSV!$A$7:$R$65536,IN_DTK!S$5,0))=FALSE,VLOOKUP($A797,DSSV!$A$7:$R$65536,IN_DTK!S$5,0),"")</f>
        <v/>
      </c>
    </row>
    <row r="798" spans="1:19" s="213" customFormat="1" ht="20.25" customHeight="1">
      <c r="A798" s="211">
        <v>790</v>
      </c>
      <c r="B798" s="240">
        <f>--SUBTOTAL(2,C$6:C798)</f>
        <v>790</v>
      </c>
      <c r="C798" s="214">
        <f>IF(ISNA(VLOOKUP($A798,DSSV!$A$7:$R$65536,IN_DTK!C$5,0))=FALSE,VLOOKUP($A798,DSSV!$A$7:$R$65536,IN_DTK!C$5,0),"")</f>
        <v>0</v>
      </c>
      <c r="D798" s="243" t="str">
        <f>IF(ISNA(VLOOKUP($A798,DSSV!$A$7:$R$65536,IN_DTK!D$5,0))=FALSE,VLOOKUP($A798,DSSV!$A$7:$R$65536,IN_DTK!D$5,0),"")</f>
        <v/>
      </c>
      <c r="E798" s="244" t="str">
        <f>IF(ISNA(VLOOKUP($A798,DSSV!$A$7:$R$65536,IN_DTK!E$5,0))=FALSE,VLOOKUP($A798,DSSV!$A$7:$R$65536,IN_DTK!E$5,0),"")</f>
        <v/>
      </c>
      <c r="F798" s="249" t="str">
        <f>IF(ISNA(VLOOKUP($A798,DSSV!$A$7:$R$65536,IN_DTK!F$5,0))=FALSE,VLOOKUP($A798,DSSV!$A$7:$R$65536,IN_DTK!F$5,0),"")</f>
        <v/>
      </c>
      <c r="G798" s="249" t="str">
        <f>IF(ISNA(VLOOKUP($A798,DSSV!$A$7:$R$65536,IN_DTK!G$5,0))=FALSE,VLOOKUP($A798,DSSV!$A$7:$R$65536,IN_DTK!G$5,0),"")</f>
        <v/>
      </c>
      <c r="H798" s="245">
        <f>IF(ISNA(VLOOKUP($A798,DSSV!$A$7:$R$65536,IN_DTK!H$5,0))=FALSE,IF(H$8&lt;&gt;0,VLOOKUP($A798,DSSV!$A$7:$R$65536,IN_DTK!H$5,0),""),"")</f>
        <v>0</v>
      </c>
      <c r="I798" s="245">
        <f>IF(ISNA(VLOOKUP($A798,DSSV!$A$7:$R$65536,IN_DTK!I$5,0))=FALSE,IF(I$8&lt;&gt;0,VLOOKUP($A798,DSSV!$A$7:$R$65536,IN_DTK!I$5,0),""),"")</f>
        <v>0</v>
      </c>
      <c r="J798" s="245">
        <f>IF(ISNA(VLOOKUP($A798,DSSV!$A$7:$R$65536,IN_DTK!J$5,0))=FALSE,IF(J$8&lt;&gt;0,VLOOKUP($A798,DSSV!$A$7:$R$65536,IN_DTK!J$5,0),""),"")</f>
        <v>0</v>
      </c>
      <c r="K798" s="245">
        <f>IF(ISNA(VLOOKUP($A798,DSSV!$A$7:$R$65536,IN_DTK!K$5,0))=FALSE,IF(K$8&lt;&gt;0,VLOOKUP($A798,DSSV!$A$7:$R$65536,IN_DTK!K$5,0),""),"")</f>
        <v>0</v>
      </c>
      <c r="L798" s="245">
        <f>IF(ISNA(VLOOKUP($A798,DSSV!$A$7:$R$65536,IN_DTK!L$5,0))=FALSE,IF(L$8&lt;&gt;0,VLOOKUP($A798,DSSV!$A$7:$R$65536,IN_DTK!L$5,0),""),"")</f>
        <v>0</v>
      </c>
      <c r="M798" s="245">
        <f>IF(ISNA(VLOOKUP($A798,DSSV!$A$7:$R$65536,IN_DTK!M$5,0))=FALSE,IF(M$8&lt;&gt;0,VLOOKUP($A798,DSSV!$A$7:$R$65536,IN_DTK!M$5,0),""),"")</f>
        <v>0</v>
      </c>
      <c r="N798" s="245">
        <f>IF(ISNA(VLOOKUP($A798,DSSV!$A$7:$R$65536,IN_DTK!N$5,0))=FALSE,IF(N$8&lt;&gt;0,VLOOKUP($A798,DSSV!$A$7:$R$65536,IN_DTK!N$5,0),""),"")</f>
        <v>0</v>
      </c>
      <c r="O798" s="245">
        <f>IF(ISNA(VLOOKUP($A798,DSSV!$A$7:$R$65536,IN_DTK!O$5,0))=FALSE,IF(O$8&lt;&gt;0,VLOOKUP($A798,DSSV!$A$7:$R$65536,IN_DTK!O$5,0),""),"")</f>
        <v>0</v>
      </c>
      <c r="P798" s="245">
        <f>IF(ISNA(VLOOKUP($A798,DSSV!$A$7:$R$65536,IN_DTK!P$5,0))=FALSE,IF(P$8&lt;&gt;0,VLOOKUP($A798,DSSV!$A$7:$R$65536,IN_DTK!P$5,0),""),"")</f>
        <v>0</v>
      </c>
      <c r="Q798" s="246">
        <f>IF(ISNA(VLOOKUP($A798,DSSV!$A$7:$R$65536,IN_DTK!Q$5,0))=FALSE,VLOOKUP($A798,DSSV!$A$7:$R$65536,IN_DTK!Q$5,0),"")</f>
        <v>0</v>
      </c>
      <c r="R798" s="237" t="str">
        <f>IF(ISNA(VLOOKUP($A798,DSSV!$A$7:$R$65536,IN_DTK!R$5,0))=FALSE,VLOOKUP($A798,DSSV!$A$7:$R$65536,IN_DTK!R$5,0),"")</f>
        <v>Không</v>
      </c>
      <c r="S798" s="247" t="str">
        <f>IF(ISNA(VLOOKUP($A798,DSSV!$A$7:$R$65536,IN_DTK!S$5,0))=FALSE,VLOOKUP($A798,DSSV!$A$7:$R$65536,IN_DTK!S$5,0),"")</f>
        <v/>
      </c>
    </row>
    <row r="799" spans="1:19" s="213" customFormat="1" ht="20.25" customHeight="1">
      <c r="A799" s="211">
        <v>791</v>
      </c>
      <c r="B799" s="240">
        <f>--SUBTOTAL(2,C$6:C799)</f>
        <v>791</v>
      </c>
      <c r="C799" s="214">
        <f>IF(ISNA(VLOOKUP($A799,DSSV!$A$7:$R$65536,IN_DTK!C$5,0))=FALSE,VLOOKUP($A799,DSSV!$A$7:$R$65536,IN_DTK!C$5,0),"")</f>
        <v>0</v>
      </c>
      <c r="D799" s="243" t="str">
        <f>IF(ISNA(VLOOKUP($A799,DSSV!$A$7:$R$65536,IN_DTK!D$5,0))=FALSE,VLOOKUP($A799,DSSV!$A$7:$R$65536,IN_DTK!D$5,0),"")</f>
        <v/>
      </c>
      <c r="E799" s="244" t="str">
        <f>IF(ISNA(VLOOKUP($A799,DSSV!$A$7:$R$65536,IN_DTK!E$5,0))=FALSE,VLOOKUP($A799,DSSV!$A$7:$R$65536,IN_DTK!E$5,0),"")</f>
        <v/>
      </c>
      <c r="F799" s="249" t="str">
        <f>IF(ISNA(VLOOKUP($A799,DSSV!$A$7:$R$65536,IN_DTK!F$5,0))=FALSE,VLOOKUP($A799,DSSV!$A$7:$R$65536,IN_DTK!F$5,0),"")</f>
        <v/>
      </c>
      <c r="G799" s="249" t="str">
        <f>IF(ISNA(VLOOKUP($A799,DSSV!$A$7:$R$65536,IN_DTK!G$5,0))=FALSE,VLOOKUP($A799,DSSV!$A$7:$R$65536,IN_DTK!G$5,0),"")</f>
        <v/>
      </c>
      <c r="H799" s="245">
        <f>IF(ISNA(VLOOKUP($A799,DSSV!$A$7:$R$65536,IN_DTK!H$5,0))=FALSE,IF(H$8&lt;&gt;0,VLOOKUP($A799,DSSV!$A$7:$R$65536,IN_DTK!H$5,0),""),"")</f>
        <v>0</v>
      </c>
      <c r="I799" s="245">
        <f>IF(ISNA(VLOOKUP($A799,DSSV!$A$7:$R$65536,IN_DTK!I$5,0))=FALSE,IF(I$8&lt;&gt;0,VLOOKUP($A799,DSSV!$A$7:$R$65536,IN_DTK!I$5,0),""),"")</f>
        <v>0</v>
      </c>
      <c r="J799" s="245">
        <f>IF(ISNA(VLOOKUP($A799,DSSV!$A$7:$R$65536,IN_DTK!J$5,0))=FALSE,IF(J$8&lt;&gt;0,VLOOKUP($A799,DSSV!$A$7:$R$65536,IN_DTK!J$5,0),""),"")</f>
        <v>0</v>
      </c>
      <c r="K799" s="245">
        <f>IF(ISNA(VLOOKUP($A799,DSSV!$A$7:$R$65536,IN_DTK!K$5,0))=FALSE,IF(K$8&lt;&gt;0,VLOOKUP($A799,DSSV!$A$7:$R$65536,IN_DTK!K$5,0),""),"")</f>
        <v>0</v>
      </c>
      <c r="L799" s="245">
        <f>IF(ISNA(VLOOKUP($A799,DSSV!$A$7:$R$65536,IN_DTK!L$5,0))=FALSE,IF(L$8&lt;&gt;0,VLOOKUP($A799,DSSV!$A$7:$R$65536,IN_DTK!L$5,0),""),"")</f>
        <v>0</v>
      </c>
      <c r="M799" s="245">
        <f>IF(ISNA(VLOOKUP($A799,DSSV!$A$7:$R$65536,IN_DTK!M$5,0))=FALSE,IF(M$8&lt;&gt;0,VLOOKUP($A799,DSSV!$A$7:$R$65536,IN_DTK!M$5,0),""),"")</f>
        <v>0</v>
      </c>
      <c r="N799" s="245">
        <f>IF(ISNA(VLOOKUP($A799,DSSV!$A$7:$R$65536,IN_DTK!N$5,0))=FALSE,IF(N$8&lt;&gt;0,VLOOKUP($A799,DSSV!$A$7:$R$65536,IN_DTK!N$5,0),""),"")</f>
        <v>0</v>
      </c>
      <c r="O799" s="245">
        <f>IF(ISNA(VLOOKUP($A799,DSSV!$A$7:$R$65536,IN_DTK!O$5,0))=FALSE,IF(O$8&lt;&gt;0,VLOOKUP($A799,DSSV!$A$7:$R$65536,IN_DTK!O$5,0),""),"")</f>
        <v>0</v>
      </c>
      <c r="P799" s="245">
        <f>IF(ISNA(VLOOKUP($A799,DSSV!$A$7:$R$65536,IN_DTK!P$5,0))=FALSE,IF(P$8&lt;&gt;0,VLOOKUP($A799,DSSV!$A$7:$R$65536,IN_DTK!P$5,0),""),"")</f>
        <v>0</v>
      </c>
      <c r="Q799" s="246">
        <f>IF(ISNA(VLOOKUP($A799,DSSV!$A$7:$R$65536,IN_DTK!Q$5,0))=FALSE,VLOOKUP($A799,DSSV!$A$7:$R$65536,IN_DTK!Q$5,0),"")</f>
        <v>0</v>
      </c>
      <c r="R799" s="237" t="str">
        <f>IF(ISNA(VLOOKUP($A799,DSSV!$A$7:$R$65536,IN_DTK!R$5,0))=FALSE,VLOOKUP($A799,DSSV!$A$7:$R$65536,IN_DTK!R$5,0),"")</f>
        <v>Không</v>
      </c>
      <c r="S799" s="247" t="str">
        <f>IF(ISNA(VLOOKUP($A799,DSSV!$A$7:$R$65536,IN_DTK!S$5,0))=FALSE,VLOOKUP($A799,DSSV!$A$7:$R$65536,IN_DTK!S$5,0),"")</f>
        <v/>
      </c>
    </row>
    <row r="800" spans="1:19" s="213" customFormat="1" ht="20.25" customHeight="1">
      <c r="A800" s="211">
        <v>792</v>
      </c>
      <c r="B800" s="240">
        <f>--SUBTOTAL(2,C$6:C800)</f>
        <v>792</v>
      </c>
      <c r="C800" s="214">
        <f>IF(ISNA(VLOOKUP($A800,DSSV!$A$7:$R$65536,IN_DTK!C$5,0))=FALSE,VLOOKUP($A800,DSSV!$A$7:$R$65536,IN_DTK!C$5,0),"")</f>
        <v>0</v>
      </c>
      <c r="D800" s="243" t="str">
        <f>IF(ISNA(VLOOKUP($A800,DSSV!$A$7:$R$65536,IN_DTK!D$5,0))=FALSE,VLOOKUP($A800,DSSV!$A$7:$R$65536,IN_DTK!D$5,0),"")</f>
        <v/>
      </c>
      <c r="E800" s="244" t="str">
        <f>IF(ISNA(VLOOKUP($A800,DSSV!$A$7:$R$65536,IN_DTK!E$5,0))=FALSE,VLOOKUP($A800,DSSV!$A$7:$R$65536,IN_DTK!E$5,0),"")</f>
        <v/>
      </c>
      <c r="F800" s="249" t="str">
        <f>IF(ISNA(VLOOKUP($A800,DSSV!$A$7:$R$65536,IN_DTK!F$5,0))=FALSE,VLOOKUP($A800,DSSV!$A$7:$R$65536,IN_DTK!F$5,0),"")</f>
        <v/>
      </c>
      <c r="G800" s="249" t="str">
        <f>IF(ISNA(VLOOKUP($A800,DSSV!$A$7:$R$65536,IN_DTK!G$5,0))=FALSE,VLOOKUP($A800,DSSV!$A$7:$R$65536,IN_DTK!G$5,0),"")</f>
        <v/>
      </c>
      <c r="H800" s="245">
        <f>IF(ISNA(VLOOKUP($A800,DSSV!$A$7:$R$65536,IN_DTK!H$5,0))=FALSE,IF(H$8&lt;&gt;0,VLOOKUP($A800,DSSV!$A$7:$R$65536,IN_DTK!H$5,0),""),"")</f>
        <v>0</v>
      </c>
      <c r="I800" s="245">
        <f>IF(ISNA(VLOOKUP($A800,DSSV!$A$7:$R$65536,IN_DTK!I$5,0))=FALSE,IF(I$8&lt;&gt;0,VLOOKUP($A800,DSSV!$A$7:$R$65536,IN_DTK!I$5,0),""),"")</f>
        <v>0</v>
      </c>
      <c r="J800" s="245">
        <f>IF(ISNA(VLOOKUP($A800,DSSV!$A$7:$R$65536,IN_DTK!J$5,0))=FALSE,IF(J$8&lt;&gt;0,VLOOKUP($A800,DSSV!$A$7:$R$65536,IN_DTK!J$5,0),""),"")</f>
        <v>0</v>
      </c>
      <c r="K800" s="245">
        <f>IF(ISNA(VLOOKUP($A800,DSSV!$A$7:$R$65536,IN_DTK!K$5,0))=FALSE,IF(K$8&lt;&gt;0,VLOOKUP($A800,DSSV!$A$7:$R$65536,IN_DTK!K$5,0),""),"")</f>
        <v>0</v>
      </c>
      <c r="L800" s="245">
        <f>IF(ISNA(VLOOKUP($A800,DSSV!$A$7:$R$65536,IN_DTK!L$5,0))=FALSE,IF(L$8&lt;&gt;0,VLOOKUP($A800,DSSV!$A$7:$R$65536,IN_DTK!L$5,0),""),"")</f>
        <v>0</v>
      </c>
      <c r="M800" s="245">
        <f>IF(ISNA(VLOOKUP($A800,DSSV!$A$7:$R$65536,IN_DTK!M$5,0))=FALSE,IF(M$8&lt;&gt;0,VLOOKUP($A800,DSSV!$A$7:$R$65536,IN_DTK!M$5,0),""),"")</f>
        <v>0</v>
      </c>
      <c r="N800" s="245">
        <f>IF(ISNA(VLOOKUP($A800,DSSV!$A$7:$R$65536,IN_DTK!N$5,0))=FALSE,IF(N$8&lt;&gt;0,VLOOKUP($A800,DSSV!$A$7:$R$65536,IN_DTK!N$5,0),""),"")</f>
        <v>0</v>
      </c>
      <c r="O800" s="245">
        <f>IF(ISNA(VLOOKUP($A800,DSSV!$A$7:$R$65536,IN_DTK!O$5,0))=FALSE,IF(O$8&lt;&gt;0,VLOOKUP($A800,DSSV!$A$7:$R$65536,IN_DTK!O$5,0),""),"")</f>
        <v>0</v>
      </c>
      <c r="P800" s="245">
        <f>IF(ISNA(VLOOKUP($A800,DSSV!$A$7:$R$65536,IN_DTK!P$5,0))=FALSE,IF(P$8&lt;&gt;0,VLOOKUP($A800,DSSV!$A$7:$R$65536,IN_DTK!P$5,0),""),"")</f>
        <v>0</v>
      </c>
      <c r="Q800" s="246">
        <f>IF(ISNA(VLOOKUP($A800,DSSV!$A$7:$R$65536,IN_DTK!Q$5,0))=FALSE,VLOOKUP($A800,DSSV!$A$7:$R$65536,IN_DTK!Q$5,0),"")</f>
        <v>0</v>
      </c>
      <c r="R800" s="237" t="str">
        <f>IF(ISNA(VLOOKUP($A800,DSSV!$A$7:$R$65536,IN_DTK!R$5,0))=FALSE,VLOOKUP($A800,DSSV!$A$7:$R$65536,IN_DTK!R$5,0),"")</f>
        <v>Không</v>
      </c>
      <c r="S800" s="247" t="str">
        <f>IF(ISNA(VLOOKUP($A800,DSSV!$A$7:$R$65536,IN_DTK!S$5,0))=FALSE,VLOOKUP($A800,DSSV!$A$7:$R$65536,IN_DTK!S$5,0),"")</f>
        <v/>
      </c>
    </row>
    <row r="801" spans="1:19" s="213" customFormat="1" ht="20.25" customHeight="1">
      <c r="A801" s="211">
        <v>793</v>
      </c>
      <c r="B801" s="240">
        <f>--SUBTOTAL(2,C$6:C801)</f>
        <v>793</v>
      </c>
      <c r="C801" s="214">
        <f>IF(ISNA(VLOOKUP($A801,DSSV!$A$7:$R$65536,IN_DTK!C$5,0))=FALSE,VLOOKUP($A801,DSSV!$A$7:$R$65536,IN_DTK!C$5,0),"")</f>
        <v>0</v>
      </c>
      <c r="D801" s="243" t="str">
        <f>IF(ISNA(VLOOKUP($A801,DSSV!$A$7:$R$65536,IN_DTK!D$5,0))=FALSE,VLOOKUP($A801,DSSV!$A$7:$R$65536,IN_DTK!D$5,0),"")</f>
        <v/>
      </c>
      <c r="E801" s="244" t="str">
        <f>IF(ISNA(VLOOKUP($A801,DSSV!$A$7:$R$65536,IN_DTK!E$5,0))=FALSE,VLOOKUP($A801,DSSV!$A$7:$R$65536,IN_DTK!E$5,0),"")</f>
        <v/>
      </c>
      <c r="F801" s="249" t="str">
        <f>IF(ISNA(VLOOKUP($A801,DSSV!$A$7:$R$65536,IN_DTK!F$5,0))=FALSE,VLOOKUP($A801,DSSV!$A$7:$R$65536,IN_DTK!F$5,0),"")</f>
        <v/>
      </c>
      <c r="G801" s="249" t="str">
        <f>IF(ISNA(VLOOKUP($A801,DSSV!$A$7:$R$65536,IN_DTK!G$5,0))=FALSE,VLOOKUP($A801,DSSV!$A$7:$R$65536,IN_DTK!G$5,0),"")</f>
        <v/>
      </c>
      <c r="H801" s="245">
        <f>IF(ISNA(VLOOKUP($A801,DSSV!$A$7:$R$65536,IN_DTK!H$5,0))=FALSE,IF(H$8&lt;&gt;0,VLOOKUP($A801,DSSV!$A$7:$R$65536,IN_DTK!H$5,0),""),"")</f>
        <v>0</v>
      </c>
      <c r="I801" s="245">
        <f>IF(ISNA(VLOOKUP($A801,DSSV!$A$7:$R$65536,IN_DTK!I$5,0))=FALSE,IF(I$8&lt;&gt;0,VLOOKUP($A801,DSSV!$A$7:$R$65536,IN_DTK!I$5,0),""),"")</f>
        <v>0</v>
      </c>
      <c r="J801" s="245">
        <f>IF(ISNA(VLOOKUP($A801,DSSV!$A$7:$R$65536,IN_DTK!J$5,0))=FALSE,IF(J$8&lt;&gt;0,VLOOKUP($A801,DSSV!$A$7:$R$65536,IN_DTK!J$5,0),""),"")</f>
        <v>0</v>
      </c>
      <c r="K801" s="245">
        <f>IF(ISNA(VLOOKUP($A801,DSSV!$A$7:$R$65536,IN_DTK!K$5,0))=FALSE,IF(K$8&lt;&gt;0,VLOOKUP($A801,DSSV!$A$7:$R$65536,IN_DTK!K$5,0),""),"")</f>
        <v>0</v>
      </c>
      <c r="L801" s="245">
        <f>IF(ISNA(VLOOKUP($A801,DSSV!$A$7:$R$65536,IN_DTK!L$5,0))=FALSE,IF(L$8&lt;&gt;0,VLOOKUP($A801,DSSV!$A$7:$R$65536,IN_DTK!L$5,0),""),"")</f>
        <v>0</v>
      </c>
      <c r="M801" s="245">
        <f>IF(ISNA(VLOOKUP($A801,DSSV!$A$7:$R$65536,IN_DTK!M$5,0))=FALSE,IF(M$8&lt;&gt;0,VLOOKUP($A801,DSSV!$A$7:$R$65536,IN_DTK!M$5,0),""),"")</f>
        <v>0</v>
      </c>
      <c r="N801" s="245">
        <f>IF(ISNA(VLOOKUP($A801,DSSV!$A$7:$R$65536,IN_DTK!N$5,0))=FALSE,IF(N$8&lt;&gt;0,VLOOKUP($A801,DSSV!$A$7:$R$65536,IN_DTK!N$5,0),""),"")</f>
        <v>0</v>
      </c>
      <c r="O801" s="245">
        <f>IF(ISNA(VLOOKUP($A801,DSSV!$A$7:$R$65536,IN_DTK!O$5,0))=FALSE,IF(O$8&lt;&gt;0,VLOOKUP($A801,DSSV!$A$7:$R$65536,IN_DTK!O$5,0),""),"")</f>
        <v>0</v>
      </c>
      <c r="P801" s="245">
        <f>IF(ISNA(VLOOKUP($A801,DSSV!$A$7:$R$65536,IN_DTK!P$5,0))=FALSE,IF(P$8&lt;&gt;0,VLOOKUP($A801,DSSV!$A$7:$R$65536,IN_DTK!P$5,0),""),"")</f>
        <v>0</v>
      </c>
      <c r="Q801" s="246">
        <f>IF(ISNA(VLOOKUP($A801,DSSV!$A$7:$R$65536,IN_DTK!Q$5,0))=FALSE,VLOOKUP($A801,DSSV!$A$7:$R$65536,IN_DTK!Q$5,0),"")</f>
        <v>0</v>
      </c>
      <c r="R801" s="237" t="str">
        <f>IF(ISNA(VLOOKUP($A801,DSSV!$A$7:$R$65536,IN_DTK!R$5,0))=FALSE,VLOOKUP($A801,DSSV!$A$7:$R$65536,IN_DTK!R$5,0),"")</f>
        <v>Không</v>
      </c>
      <c r="S801" s="247" t="str">
        <f>IF(ISNA(VLOOKUP($A801,DSSV!$A$7:$R$65536,IN_DTK!S$5,0))=FALSE,VLOOKUP($A801,DSSV!$A$7:$R$65536,IN_DTK!S$5,0),"")</f>
        <v/>
      </c>
    </row>
    <row r="802" spans="1:19" s="213" customFormat="1" ht="20.25" customHeight="1">
      <c r="A802" s="211">
        <v>794</v>
      </c>
      <c r="B802" s="240">
        <f>--SUBTOTAL(2,C$6:C802)</f>
        <v>794</v>
      </c>
      <c r="C802" s="214">
        <f>IF(ISNA(VLOOKUP($A802,DSSV!$A$7:$R$65536,IN_DTK!C$5,0))=FALSE,VLOOKUP($A802,DSSV!$A$7:$R$65536,IN_DTK!C$5,0),"")</f>
        <v>0</v>
      </c>
      <c r="D802" s="243" t="str">
        <f>IF(ISNA(VLOOKUP($A802,DSSV!$A$7:$R$65536,IN_DTK!D$5,0))=FALSE,VLOOKUP($A802,DSSV!$A$7:$R$65536,IN_DTK!D$5,0),"")</f>
        <v/>
      </c>
      <c r="E802" s="244" t="str">
        <f>IF(ISNA(VLOOKUP($A802,DSSV!$A$7:$R$65536,IN_DTK!E$5,0))=FALSE,VLOOKUP($A802,DSSV!$A$7:$R$65536,IN_DTK!E$5,0),"")</f>
        <v/>
      </c>
      <c r="F802" s="249" t="str">
        <f>IF(ISNA(VLOOKUP($A802,DSSV!$A$7:$R$65536,IN_DTK!F$5,0))=FALSE,VLOOKUP($A802,DSSV!$A$7:$R$65536,IN_DTK!F$5,0),"")</f>
        <v/>
      </c>
      <c r="G802" s="249" t="str">
        <f>IF(ISNA(VLOOKUP($A802,DSSV!$A$7:$R$65536,IN_DTK!G$5,0))=FALSE,VLOOKUP($A802,DSSV!$A$7:$R$65536,IN_DTK!G$5,0),"")</f>
        <v/>
      </c>
      <c r="H802" s="245">
        <f>IF(ISNA(VLOOKUP($A802,DSSV!$A$7:$R$65536,IN_DTK!H$5,0))=FALSE,IF(H$8&lt;&gt;0,VLOOKUP($A802,DSSV!$A$7:$R$65536,IN_DTK!H$5,0),""),"")</f>
        <v>0</v>
      </c>
      <c r="I802" s="245">
        <f>IF(ISNA(VLOOKUP($A802,DSSV!$A$7:$R$65536,IN_DTK!I$5,0))=FALSE,IF(I$8&lt;&gt;0,VLOOKUP($A802,DSSV!$A$7:$R$65536,IN_DTK!I$5,0),""),"")</f>
        <v>0</v>
      </c>
      <c r="J802" s="245">
        <f>IF(ISNA(VLOOKUP($A802,DSSV!$A$7:$R$65536,IN_DTK!J$5,0))=FALSE,IF(J$8&lt;&gt;0,VLOOKUP($A802,DSSV!$A$7:$R$65536,IN_DTK!J$5,0),""),"")</f>
        <v>0</v>
      </c>
      <c r="K802" s="245">
        <f>IF(ISNA(VLOOKUP($A802,DSSV!$A$7:$R$65536,IN_DTK!K$5,0))=FALSE,IF(K$8&lt;&gt;0,VLOOKUP($A802,DSSV!$A$7:$R$65536,IN_DTK!K$5,0),""),"")</f>
        <v>0</v>
      </c>
      <c r="L802" s="245">
        <f>IF(ISNA(VLOOKUP($A802,DSSV!$A$7:$R$65536,IN_DTK!L$5,0))=FALSE,IF(L$8&lt;&gt;0,VLOOKUP($A802,DSSV!$A$7:$R$65536,IN_DTK!L$5,0),""),"")</f>
        <v>0</v>
      </c>
      <c r="M802" s="245">
        <f>IF(ISNA(VLOOKUP($A802,DSSV!$A$7:$R$65536,IN_DTK!M$5,0))=FALSE,IF(M$8&lt;&gt;0,VLOOKUP($A802,DSSV!$A$7:$R$65536,IN_DTK!M$5,0),""),"")</f>
        <v>0</v>
      </c>
      <c r="N802" s="245">
        <f>IF(ISNA(VLOOKUP($A802,DSSV!$A$7:$R$65536,IN_DTK!N$5,0))=FALSE,IF(N$8&lt;&gt;0,VLOOKUP($A802,DSSV!$A$7:$R$65536,IN_DTK!N$5,0),""),"")</f>
        <v>0</v>
      </c>
      <c r="O802" s="245">
        <f>IF(ISNA(VLOOKUP($A802,DSSV!$A$7:$R$65536,IN_DTK!O$5,0))=FALSE,IF(O$8&lt;&gt;0,VLOOKUP($A802,DSSV!$A$7:$R$65536,IN_DTK!O$5,0),""),"")</f>
        <v>0</v>
      </c>
      <c r="P802" s="245">
        <f>IF(ISNA(VLOOKUP($A802,DSSV!$A$7:$R$65536,IN_DTK!P$5,0))=FALSE,IF(P$8&lt;&gt;0,VLOOKUP($A802,DSSV!$A$7:$R$65536,IN_DTK!P$5,0),""),"")</f>
        <v>0</v>
      </c>
      <c r="Q802" s="246">
        <f>IF(ISNA(VLOOKUP($A802,DSSV!$A$7:$R$65536,IN_DTK!Q$5,0))=FALSE,VLOOKUP($A802,DSSV!$A$7:$R$65536,IN_DTK!Q$5,0),"")</f>
        <v>0</v>
      </c>
      <c r="R802" s="237" t="str">
        <f>IF(ISNA(VLOOKUP($A802,DSSV!$A$7:$R$65536,IN_DTK!R$5,0))=FALSE,VLOOKUP($A802,DSSV!$A$7:$R$65536,IN_DTK!R$5,0),"")</f>
        <v>Không</v>
      </c>
      <c r="S802" s="247" t="str">
        <f>IF(ISNA(VLOOKUP($A802,DSSV!$A$7:$R$65536,IN_DTK!S$5,0))=FALSE,VLOOKUP($A802,DSSV!$A$7:$R$65536,IN_DTK!S$5,0),"")</f>
        <v/>
      </c>
    </row>
    <row r="803" spans="1:19" s="213" customFormat="1" ht="20.25" customHeight="1">
      <c r="A803" s="211">
        <v>795</v>
      </c>
      <c r="B803" s="240">
        <f>--SUBTOTAL(2,C$6:C803)</f>
        <v>795</v>
      </c>
      <c r="C803" s="214">
        <f>IF(ISNA(VLOOKUP($A803,DSSV!$A$7:$R$65536,IN_DTK!C$5,0))=FALSE,VLOOKUP($A803,DSSV!$A$7:$R$65536,IN_DTK!C$5,0),"")</f>
        <v>0</v>
      </c>
      <c r="D803" s="243" t="str">
        <f>IF(ISNA(VLOOKUP($A803,DSSV!$A$7:$R$65536,IN_DTK!D$5,0))=FALSE,VLOOKUP($A803,DSSV!$A$7:$R$65536,IN_DTK!D$5,0),"")</f>
        <v/>
      </c>
      <c r="E803" s="244" t="str">
        <f>IF(ISNA(VLOOKUP($A803,DSSV!$A$7:$R$65536,IN_DTK!E$5,0))=FALSE,VLOOKUP($A803,DSSV!$A$7:$R$65536,IN_DTK!E$5,0),"")</f>
        <v/>
      </c>
      <c r="F803" s="249" t="str">
        <f>IF(ISNA(VLOOKUP($A803,DSSV!$A$7:$R$65536,IN_DTK!F$5,0))=FALSE,VLOOKUP($A803,DSSV!$A$7:$R$65536,IN_DTK!F$5,0),"")</f>
        <v/>
      </c>
      <c r="G803" s="249" t="str">
        <f>IF(ISNA(VLOOKUP($A803,DSSV!$A$7:$R$65536,IN_DTK!G$5,0))=FALSE,VLOOKUP($A803,DSSV!$A$7:$R$65536,IN_DTK!G$5,0),"")</f>
        <v/>
      </c>
      <c r="H803" s="245">
        <f>IF(ISNA(VLOOKUP($A803,DSSV!$A$7:$R$65536,IN_DTK!H$5,0))=FALSE,IF(H$8&lt;&gt;0,VLOOKUP($A803,DSSV!$A$7:$R$65536,IN_DTK!H$5,0),""),"")</f>
        <v>0</v>
      </c>
      <c r="I803" s="245">
        <f>IF(ISNA(VLOOKUP($A803,DSSV!$A$7:$R$65536,IN_DTK!I$5,0))=FALSE,IF(I$8&lt;&gt;0,VLOOKUP($A803,DSSV!$A$7:$R$65536,IN_DTK!I$5,0),""),"")</f>
        <v>0</v>
      </c>
      <c r="J803" s="245">
        <f>IF(ISNA(VLOOKUP($A803,DSSV!$A$7:$R$65536,IN_DTK!J$5,0))=FALSE,IF(J$8&lt;&gt;0,VLOOKUP($A803,DSSV!$A$7:$R$65536,IN_DTK!J$5,0),""),"")</f>
        <v>0</v>
      </c>
      <c r="K803" s="245">
        <f>IF(ISNA(VLOOKUP($A803,DSSV!$A$7:$R$65536,IN_DTK!K$5,0))=FALSE,IF(K$8&lt;&gt;0,VLOOKUP($A803,DSSV!$A$7:$R$65536,IN_DTK!K$5,0),""),"")</f>
        <v>0</v>
      </c>
      <c r="L803" s="245">
        <f>IF(ISNA(VLOOKUP($A803,DSSV!$A$7:$R$65536,IN_DTK!L$5,0))=FALSE,IF(L$8&lt;&gt;0,VLOOKUP($A803,DSSV!$A$7:$R$65536,IN_DTK!L$5,0),""),"")</f>
        <v>0</v>
      </c>
      <c r="M803" s="245">
        <f>IF(ISNA(VLOOKUP($A803,DSSV!$A$7:$R$65536,IN_DTK!M$5,0))=FALSE,IF(M$8&lt;&gt;0,VLOOKUP($A803,DSSV!$A$7:$R$65536,IN_DTK!M$5,0),""),"")</f>
        <v>0</v>
      </c>
      <c r="N803" s="245">
        <f>IF(ISNA(VLOOKUP($A803,DSSV!$A$7:$R$65536,IN_DTK!N$5,0))=FALSE,IF(N$8&lt;&gt;0,VLOOKUP($A803,DSSV!$A$7:$R$65536,IN_DTK!N$5,0),""),"")</f>
        <v>0</v>
      </c>
      <c r="O803" s="245">
        <f>IF(ISNA(VLOOKUP($A803,DSSV!$A$7:$R$65536,IN_DTK!O$5,0))=FALSE,IF(O$8&lt;&gt;0,VLOOKUP($A803,DSSV!$A$7:$R$65536,IN_DTK!O$5,0),""),"")</f>
        <v>0</v>
      </c>
      <c r="P803" s="245">
        <f>IF(ISNA(VLOOKUP($A803,DSSV!$A$7:$R$65536,IN_DTK!P$5,0))=FALSE,IF(P$8&lt;&gt;0,VLOOKUP($A803,DSSV!$A$7:$R$65536,IN_DTK!P$5,0),""),"")</f>
        <v>0</v>
      </c>
      <c r="Q803" s="246">
        <f>IF(ISNA(VLOOKUP($A803,DSSV!$A$7:$R$65536,IN_DTK!Q$5,0))=FALSE,VLOOKUP($A803,DSSV!$A$7:$R$65536,IN_DTK!Q$5,0),"")</f>
        <v>0</v>
      </c>
      <c r="R803" s="237" t="str">
        <f>IF(ISNA(VLOOKUP($A803,DSSV!$A$7:$R$65536,IN_DTK!R$5,0))=FALSE,VLOOKUP($A803,DSSV!$A$7:$R$65536,IN_DTK!R$5,0),"")</f>
        <v>Không</v>
      </c>
      <c r="S803" s="247" t="str">
        <f>IF(ISNA(VLOOKUP($A803,DSSV!$A$7:$R$65536,IN_DTK!S$5,0))=FALSE,VLOOKUP($A803,DSSV!$A$7:$R$65536,IN_DTK!S$5,0),"")</f>
        <v/>
      </c>
    </row>
    <row r="804" spans="1:19" s="213" customFormat="1" ht="20.25" customHeight="1">
      <c r="A804" s="211">
        <v>796</v>
      </c>
      <c r="B804" s="240">
        <f>--SUBTOTAL(2,C$6:C804)</f>
        <v>796</v>
      </c>
      <c r="C804" s="214">
        <f>IF(ISNA(VLOOKUP($A804,DSSV!$A$7:$R$65536,IN_DTK!C$5,0))=FALSE,VLOOKUP($A804,DSSV!$A$7:$R$65536,IN_DTK!C$5,0),"")</f>
        <v>0</v>
      </c>
      <c r="D804" s="243" t="str">
        <f>IF(ISNA(VLOOKUP($A804,DSSV!$A$7:$R$65536,IN_DTK!D$5,0))=FALSE,VLOOKUP($A804,DSSV!$A$7:$R$65536,IN_DTK!D$5,0),"")</f>
        <v/>
      </c>
      <c r="E804" s="244" t="str">
        <f>IF(ISNA(VLOOKUP($A804,DSSV!$A$7:$R$65536,IN_DTK!E$5,0))=FALSE,VLOOKUP($A804,DSSV!$A$7:$R$65536,IN_DTK!E$5,0),"")</f>
        <v/>
      </c>
      <c r="F804" s="249" t="str">
        <f>IF(ISNA(VLOOKUP($A804,DSSV!$A$7:$R$65536,IN_DTK!F$5,0))=FALSE,VLOOKUP($A804,DSSV!$A$7:$R$65536,IN_DTK!F$5,0),"")</f>
        <v/>
      </c>
      <c r="G804" s="249" t="str">
        <f>IF(ISNA(VLOOKUP($A804,DSSV!$A$7:$R$65536,IN_DTK!G$5,0))=FALSE,VLOOKUP($A804,DSSV!$A$7:$R$65536,IN_DTK!G$5,0),"")</f>
        <v/>
      </c>
      <c r="H804" s="245">
        <f>IF(ISNA(VLOOKUP($A804,DSSV!$A$7:$R$65536,IN_DTK!H$5,0))=FALSE,IF(H$8&lt;&gt;0,VLOOKUP($A804,DSSV!$A$7:$R$65536,IN_DTK!H$5,0),""),"")</f>
        <v>0</v>
      </c>
      <c r="I804" s="245">
        <f>IF(ISNA(VLOOKUP($A804,DSSV!$A$7:$R$65536,IN_DTK!I$5,0))=FALSE,IF(I$8&lt;&gt;0,VLOOKUP($A804,DSSV!$A$7:$R$65536,IN_DTK!I$5,0),""),"")</f>
        <v>0</v>
      </c>
      <c r="J804" s="245">
        <f>IF(ISNA(VLOOKUP($A804,DSSV!$A$7:$R$65536,IN_DTK!J$5,0))=FALSE,IF(J$8&lt;&gt;0,VLOOKUP($A804,DSSV!$A$7:$R$65536,IN_DTK!J$5,0),""),"")</f>
        <v>0</v>
      </c>
      <c r="K804" s="245">
        <f>IF(ISNA(VLOOKUP($A804,DSSV!$A$7:$R$65536,IN_DTK!K$5,0))=FALSE,IF(K$8&lt;&gt;0,VLOOKUP($A804,DSSV!$A$7:$R$65536,IN_DTK!K$5,0),""),"")</f>
        <v>0</v>
      </c>
      <c r="L804" s="245">
        <f>IF(ISNA(VLOOKUP($A804,DSSV!$A$7:$R$65536,IN_DTK!L$5,0))=FALSE,IF(L$8&lt;&gt;0,VLOOKUP($A804,DSSV!$A$7:$R$65536,IN_DTK!L$5,0),""),"")</f>
        <v>0</v>
      </c>
      <c r="M804" s="245">
        <f>IF(ISNA(VLOOKUP($A804,DSSV!$A$7:$R$65536,IN_DTK!M$5,0))=FALSE,IF(M$8&lt;&gt;0,VLOOKUP($A804,DSSV!$A$7:$R$65536,IN_DTK!M$5,0),""),"")</f>
        <v>0</v>
      </c>
      <c r="N804" s="245">
        <f>IF(ISNA(VLOOKUP($A804,DSSV!$A$7:$R$65536,IN_DTK!N$5,0))=FALSE,IF(N$8&lt;&gt;0,VLOOKUP($A804,DSSV!$A$7:$R$65536,IN_DTK!N$5,0),""),"")</f>
        <v>0</v>
      </c>
      <c r="O804" s="245">
        <f>IF(ISNA(VLOOKUP($A804,DSSV!$A$7:$R$65536,IN_DTK!O$5,0))=FALSE,IF(O$8&lt;&gt;0,VLOOKUP($A804,DSSV!$A$7:$R$65536,IN_DTK!O$5,0),""),"")</f>
        <v>0</v>
      </c>
      <c r="P804" s="245">
        <f>IF(ISNA(VLOOKUP($A804,DSSV!$A$7:$R$65536,IN_DTK!P$5,0))=FALSE,IF(P$8&lt;&gt;0,VLOOKUP($A804,DSSV!$A$7:$R$65536,IN_DTK!P$5,0),""),"")</f>
        <v>0</v>
      </c>
      <c r="Q804" s="246">
        <f>IF(ISNA(VLOOKUP($A804,DSSV!$A$7:$R$65536,IN_DTK!Q$5,0))=FALSE,VLOOKUP($A804,DSSV!$A$7:$R$65536,IN_DTK!Q$5,0),"")</f>
        <v>0</v>
      </c>
      <c r="R804" s="237" t="str">
        <f>IF(ISNA(VLOOKUP($A804,DSSV!$A$7:$R$65536,IN_DTK!R$5,0))=FALSE,VLOOKUP($A804,DSSV!$A$7:$R$65536,IN_DTK!R$5,0),"")</f>
        <v>Không</v>
      </c>
      <c r="S804" s="247" t="str">
        <f>IF(ISNA(VLOOKUP($A804,DSSV!$A$7:$R$65536,IN_DTK!S$5,0))=FALSE,VLOOKUP($A804,DSSV!$A$7:$R$65536,IN_DTK!S$5,0),"")</f>
        <v/>
      </c>
    </row>
    <row r="805" spans="1:19" s="213" customFormat="1" ht="20.25" customHeight="1">
      <c r="A805" s="211">
        <v>797</v>
      </c>
      <c r="B805" s="240">
        <f>--SUBTOTAL(2,C$6:C805)</f>
        <v>797</v>
      </c>
      <c r="C805" s="214">
        <f>IF(ISNA(VLOOKUP($A805,DSSV!$A$7:$R$65536,IN_DTK!C$5,0))=FALSE,VLOOKUP($A805,DSSV!$A$7:$R$65536,IN_DTK!C$5,0),"")</f>
        <v>0</v>
      </c>
      <c r="D805" s="243" t="str">
        <f>IF(ISNA(VLOOKUP($A805,DSSV!$A$7:$R$65536,IN_DTK!D$5,0))=FALSE,VLOOKUP($A805,DSSV!$A$7:$R$65536,IN_DTK!D$5,0),"")</f>
        <v/>
      </c>
      <c r="E805" s="244" t="str">
        <f>IF(ISNA(VLOOKUP($A805,DSSV!$A$7:$R$65536,IN_DTK!E$5,0))=FALSE,VLOOKUP($A805,DSSV!$A$7:$R$65536,IN_DTK!E$5,0),"")</f>
        <v/>
      </c>
      <c r="F805" s="249" t="str">
        <f>IF(ISNA(VLOOKUP($A805,DSSV!$A$7:$R$65536,IN_DTK!F$5,0))=FALSE,VLOOKUP($A805,DSSV!$A$7:$R$65536,IN_DTK!F$5,0),"")</f>
        <v/>
      </c>
      <c r="G805" s="249" t="str">
        <f>IF(ISNA(VLOOKUP($A805,DSSV!$A$7:$R$65536,IN_DTK!G$5,0))=FALSE,VLOOKUP($A805,DSSV!$A$7:$R$65536,IN_DTK!G$5,0),"")</f>
        <v/>
      </c>
      <c r="H805" s="245">
        <f>IF(ISNA(VLOOKUP($A805,DSSV!$A$7:$R$65536,IN_DTK!H$5,0))=FALSE,IF(H$8&lt;&gt;0,VLOOKUP($A805,DSSV!$A$7:$R$65536,IN_DTK!H$5,0),""),"")</f>
        <v>0</v>
      </c>
      <c r="I805" s="245">
        <f>IF(ISNA(VLOOKUP($A805,DSSV!$A$7:$R$65536,IN_DTK!I$5,0))=FALSE,IF(I$8&lt;&gt;0,VLOOKUP($A805,DSSV!$A$7:$R$65536,IN_DTK!I$5,0),""),"")</f>
        <v>0</v>
      </c>
      <c r="J805" s="245">
        <f>IF(ISNA(VLOOKUP($A805,DSSV!$A$7:$R$65536,IN_DTK!J$5,0))=FALSE,IF(J$8&lt;&gt;0,VLOOKUP($A805,DSSV!$A$7:$R$65536,IN_DTK!J$5,0),""),"")</f>
        <v>0</v>
      </c>
      <c r="K805" s="245">
        <f>IF(ISNA(VLOOKUP($A805,DSSV!$A$7:$R$65536,IN_DTK!K$5,0))=FALSE,IF(K$8&lt;&gt;0,VLOOKUP($A805,DSSV!$A$7:$R$65536,IN_DTK!K$5,0),""),"")</f>
        <v>0</v>
      </c>
      <c r="L805" s="245">
        <f>IF(ISNA(VLOOKUP($A805,DSSV!$A$7:$R$65536,IN_DTK!L$5,0))=FALSE,IF(L$8&lt;&gt;0,VLOOKUP($A805,DSSV!$A$7:$R$65536,IN_DTK!L$5,0),""),"")</f>
        <v>0</v>
      </c>
      <c r="M805" s="245">
        <f>IF(ISNA(VLOOKUP($A805,DSSV!$A$7:$R$65536,IN_DTK!M$5,0))=FALSE,IF(M$8&lt;&gt;0,VLOOKUP($A805,DSSV!$A$7:$R$65536,IN_DTK!M$5,0),""),"")</f>
        <v>0</v>
      </c>
      <c r="N805" s="245">
        <f>IF(ISNA(VLOOKUP($A805,DSSV!$A$7:$R$65536,IN_DTK!N$5,0))=FALSE,IF(N$8&lt;&gt;0,VLOOKUP($A805,DSSV!$A$7:$R$65536,IN_DTK!N$5,0),""),"")</f>
        <v>0</v>
      </c>
      <c r="O805" s="245">
        <f>IF(ISNA(VLOOKUP($A805,DSSV!$A$7:$R$65536,IN_DTK!O$5,0))=FALSE,IF(O$8&lt;&gt;0,VLOOKUP($A805,DSSV!$A$7:$R$65536,IN_DTK!O$5,0),""),"")</f>
        <v>0</v>
      </c>
      <c r="P805" s="245">
        <f>IF(ISNA(VLOOKUP($A805,DSSV!$A$7:$R$65536,IN_DTK!P$5,0))=FALSE,IF(P$8&lt;&gt;0,VLOOKUP($A805,DSSV!$A$7:$R$65536,IN_DTK!P$5,0),""),"")</f>
        <v>0</v>
      </c>
      <c r="Q805" s="246">
        <f>IF(ISNA(VLOOKUP($A805,DSSV!$A$7:$R$65536,IN_DTK!Q$5,0))=FALSE,VLOOKUP($A805,DSSV!$A$7:$R$65536,IN_DTK!Q$5,0),"")</f>
        <v>0</v>
      </c>
      <c r="R805" s="237" t="str">
        <f>IF(ISNA(VLOOKUP($A805,DSSV!$A$7:$R$65536,IN_DTK!R$5,0))=FALSE,VLOOKUP($A805,DSSV!$A$7:$R$65536,IN_DTK!R$5,0),"")</f>
        <v>Không</v>
      </c>
      <c r="S805" s="247" t="str">
        <f>IF(ISNA(VLOOKUP($A805,DSSV!$A$7:$R$65536,IN_DTK!S$5,0))=FALSE,VLOOKUP($A805,DSSV!$A$7:$R$65536,IN_DTK!S$5,0),"")</f>
        <v/>
      </c>
    </row>
    <row r="806" spans="1:19" s="213" customFormat="1" ht="20.25" customHeight="1">
      <c r="A806" s="211">
        <v>798</v>
      </c>
      <c r="B806" s="240">
        <f>--SUBTOTAL(2,C$6:C806)</f>
        <v>798</v>
      </c>
      <c r="C806" s="214">
        <f>IF(ISNA(VLOOKUP($A806,DSSV!$A$7:$R$65536,IN_DTK!C$5,0))=FALSE,VLOOKUP($A806,DSSV!$A$7:$R$65536,IN_DTK!C$5,0),"")</f>
        <v>0</v>
      </c>
      <c r="D806" s="243" t="str">
        <f>IF(ISNA(VLOOKUP($A806,DSSV!$A$7:$R$65536,IN_DTK!D$5,0))=FALSE,VLOOKUP($A806,DSSV!$A$7:$R$65536,IN_DTK!D$5,0),"")</f>
        <v/>
      </c>
      <c r="E806" s="244" t="str">
        <f>IF(ISNA(VLOOKUP($A806,DSSV!$A$7:$R$65536,IN_DTK!E$5,0))=FALSE,VLOOKUP($A806,DSSV!$A$7:$R$65536,IN_DTK!E$5,0),"")</f>
        <v/>
      </c>
      <c r="F806" s="249" t="str">
        <f>IF(ISNA(VLOOKUP($A806,DSSV!$A$7:$R$65536,IN_DTK!F$5,0))=FALSE,VLOOKUP($A806,DSSV!$A$7:$R$65536,IN_DTK!F$5,0),"")</f>
        <v/>
      </c>
      <c r="G806" s="249" t="str">
        <f>IF(ISNA(VLOOKUP($A806,DSSV!$A$7:$R$65536,IN_DTK!G$5,0))=FALSE,VLOOKUP($A806,DSSV!$A$7:$R$65536,IN_DTK!G$5,0),"")</f>
        <v/>
      </c>
      <c r="H806" s="245">
        <f>IF(ISNA(VLOOKUP($A806,DSSV!$A$7:$R$65536,IN_DTK!H$5,0))=FALSE,IF(H$8&lt;&gt;0,VLOOKUP($A806,DSSV!$A$7:$R$65536,IN_DTK!H$5,0),""),"")</f>
        <v>0</v>
      </c>
      <c r="I806" s="245">
        <f>IF(ISNA(VLOOKUP($A806,DSSV!$A$7:$R$65536,IN_DTK!I$5,0))=FALSE,IF(I$8&lt;&gt;0,VLOOKUP($A806,DSSV!$A$7:$R$65536,IN_DTK!I$5,0),""),"")</f>
        <v>0</v>
      </c>
      <c r="J806" s="245">
        <f>IF(ISNA(VLOOKUP($A806,DSSV!$A$7:$R$65536,IN_DTK!J$5,0))=FALSE,IF(J$8&lt;&gt;0,VLOOKUP($A806,DSSV!$A$7:$R$65536,IN_DTK!J$5,0),""),"")</f>
        <v>0</v>
      </c>
      <c r="K806" s="245">
        <f>IF(ISNA(VLOOKUP($A806,DSSV!$A$7:$R$65536,IN_DTK!K$5,0))=FALSE,IF(K$8&lt;&gt;0,VLOOKUP($A806,DSSV!$A$7:$R$65536,IN_DTK!K$5,0),""),"")</f>
        <v>0</v>
      </c>
      <c r="L806" s="245">
        <f>IF(ISNA(VLOOKUP($A806,DSSV!$A$7:$R$65536,IN_DTK!L$5,0))=FALSE,IF(L$8&lt;&gt;0,VLOOKUP($A806,DSSV!$A$7:$R$65536,IN_DTK!L$5,0),""),"")</f>
        <v>0</v>
      </c>
      <c r="M806" s="245">
        <f>IF(ISNA(VLOOKUP($A806,DSSV!$A$7:$R$65536,IN_DTK!M$5,0))=FALSE,IF(M$8&lt;&gt;0,VLOOKUP($A806,DSSV!$A$7:$R$65536,IN_DTK!M$5,0),""),"")</f>
        <v>0</v>
      </c>
      <c r="N806" s="245">
        <f>IF(ISNA(VLOOKUP($A806,DSSV!$A$7:$R$65536,IN_DTK!N$5,0))=FALSE,IF(N$8&lt;&gt;0,VLOOKUP($A806,DSSV!$A$7:$R$65536,IN_DTK!N$5,0),""),"")</f>
        <v>0</v>
      </c>
      <c r="O806" s="245">
        <f>IF(ISNA(VLOOKUP($A806,DSSV!$A$7:$R$65536,IN_DTK!O$5,0))=FALSE,IF(O$8&lt;&gt;0,VLOOKUP($A806,DSSV!$A$7:$R$65536,IN_DTK!O$5,0),""),"")</f>
        <v>0</v>
      </c>
      <c r="P806" s="245">
        <f>IF(ISNA(VLOOKUP($A806,DSSV!$A$7:$R$65536,IN_DTK!P$5,0))=FALSE,IF(P$8&lt;&gt;0,VLOOKUP($A806,DSSV!$A$7:$R$65536,IN_DTK!P$5,0),""),"")</f>
        <v>0</v>
      </c>
      <c r="Q806" s="246">
        <f>IF(ISNA(VLOOKUP($A806,DSSV!$A$7:$R$65536,IN_DTK!Q$5,0))=FALSE,VLOOKUP($A806,DSSV!$A$7:$R$65536,IN_DTK!Q$5,0),"")</f>
        <v>0</v>
      </c>
      <c r="R806" s="237" t="str">
        <f>IF(ISNA(VLOOKUP($A806,DSSV!$A$7:$R$65536,IN_DTK!R$5,0))=FALSE,VLOOKUP($A806,DSSV!$A$7:$R$65536,IN_DTK!R$5,0),"")</f>
        <v>Không</v>
      </c>
      <c r="S806" s="247" t="str">
        <f>IF(ISNA(VLOOKUP($A806,DSSV!$A$7:$R$65536,IN_DTK!S$5,0))=FALSE,VLOOKUP($A806,DSSV!$A$7:$R$65536,IN_DTK!S$5,0),"")</f>
        <v/>
      </c>
    </row>
    <row r="807" spans="1:19" s="213" customFormat="1" ht="20.25" customHeight="1">
      <c r="A807" s="211">
        <v>799</v>
      </c>
      <c r="B807" s="240">
        <f>--SUBTOTAL(2,C$6:C807)</f>
        <v>799</v>
      </c>
      <c r="C807" s="214">
        <f>IF(ISNA(VLOOKUP($A807,DSSV!$A$7:$R$65536,IN_DTK!C$5,0))=FALSE,VLOOKUP($A807,DSSV!$A$7:$R$65536,IN_DTK!C$5,0),"")</f>
        <v>0</v>
      </c>
      <c r="D807" s="243" t="str">
        <f>IF(ISNA(VLOOKUP($A807,DSSV!$A$7:$R$65536,IN_DTK!D$5,0))=FALSE,VLOOKUP($A807,DSSV!$A$7:$R$65536,IN_DTK!D$5,0),"")</f>
        <v/>
      </c>
      <c r="E807" s="244" t="str">
        <f>IF(ISNA(VLOOKUP($A807,DSSV!$A$7:$R$65536,IN_DTK!E$5,0))=FALSE,VLOOKUP($A807,DSSV!$A$7:$R$65536,IN_DTK!E$5,0),"")</f>
        <v/>
      </c>
      <c r="F807" s="249" t="str">
        <f>IF(ISNA(VLOOKUP($A807,DSSV!$A$7:$R$65536,IN_DTK!F$5,0))=FALSE,VLOOKUP($A807,DSSV!$A$7:$R$65536,IN_DTK!F$5,0),"")</f>
        <v/>
      </c>
      <c r="G807" s="249" t="str">
        <f>IF(ISNA(VLOOKUP($A807,DSSV!$A$7:$R$65536,IN_DTK!G$5,0))=FALSE,VLOOKUP($A807,DSSV!$A$7:$R$65536,IN_DTK!G$5,0),"")</f>
        <v/>
      </c>
      <c r="H807" s="245">
        <f>IF(ISNA(VLOOKUP($A807,DSSV!$A$7:$R$65536,IN_DTK!H$5,0))=FALSE,IF(H$8&lt;&gt;0,VLOOKUP($A807,DSSV!$A$7:$R$65536,IN_DTK!H$5,0),""),"")</f>
        <v>0</v>
      </c>
      <c r="I807" s="245">
        <f>IF(ISNA(VLOOKUP($A807,DSSV!$A$7:$R$65536,IN_DTK!I$5,0))=FALSE,IF(I$8&lt;&gt;0,VLOOKUP($A807,DSSV!$A$7:$R$65536,IN_DTK!I$5,0),""),"")</f>
        <v>0</v>
      </c>
      <c r="J807" s="245">
        <f>IF(ISNA(VLOOKUP($A807,DSSV!$A$7:$R$65536,IN_DTK!J$5,0))=FALSE,IF(J$8&lt;&gt;0,VLOOKUP($A807,DSSV!$A$7:$R$65536,IN_DTK!J$5,0),""),"")</f>
        <v>0</v>
      </c>
      <c r="K807" s="245">
        <f>IF(ISNA(VLOOKUP($A807,DSSV!$A$7:$R$65536,IN_DTK!K$5,0))=FALSE,IF(K$8&lt;&gt;0,VLOOKUP($A807,DSSV!$A$7:$R$65536,IN_DTK!K$5,0),""),"")</f>
        <v>0</v>
      </c>
      <c r="L807" s="245">
        <f>IF(ISNA(VLOOKUP($A807,DSSV!$A$7:$R$65536,IN_DTK!L$5,0))=FALSE,IF(L$8&lt;&gt;0,VLOOKUP($A807,DSSV!$A$7:$R$65536,IN_DTK!L$5,0),""),"")</f>
        <v>0</v>
      </c>
      <c r="M807" s="245">
        <f>IF(ISNA(VLOOKUP($A807,DSSV!$A$7:$R$65536,IN_DTK!M$5,0))=FALSE,IF(M$8&lt;&gt;0,VLOOKUP($A807,DSSV!$A$7:$R$65536,IN_DTK!M$5,0),""),"")</f>
        <v>0</v>
      </c>
      <c r="N807" s="245">
        <f>IF(ISNA(VLOOKUP($A807,DSSV!$A$7:$R$65536,IN_DTK!N$5,0))=FALSE,IF(N$8&lt;&gt;0,VLOOKUP($A807,DSSV!$A$7:$R$65536,IN_DTK!N$5,0),""),"")</f>
        <v>0</v>
      </c>
      <c r="O807" s="245">
        <f>IF(ISNA(VLOOKUP($A807,DSSV!$A$7:$R$65536,IN_DTK!O$5,0))=FALSE,IF(O$8&lt;&gt;0,VLOOKUP($A807,DSSV!$A$7:$R$65536,IN_DTK!O$5,0),""),"")</f>
        <v>0</v>
      </c>
      <c r="P807" s="245">
        <f>IF(ISNA(VLOOKUP($A807,DSSV!$A$7:$R$65536,IN_DTK!P$5,0))=FALSE,IF(P$8&lt;&gt;0,VLOOKUP($A807,DSSV!$A$7:$R$65536,IN_DTK!P$5,0),""),"")</f>
        <v>0</v>
      </c>
      <c r="Q807" s="246">
        <f>IF(ISNA(VLOOKUP($A807,DSSV!$A$7:$R$65536,IN_DTK!Q$5,0))=FALSE,VLOOKUP($A807,DSSV!$A$7:$R$65536,IN_DTK!Q$5,0),"")</f>
        <v>0</v>
      </c>
      <c r="R807" s="237" t="str">
        <f>IF(ISNA(VLOOKUP($A807,DSSV!$A$7:$R$65536,IN_DTK!R$5,0))=FALSE,VLOOKUP($A807,DSSV!$A$7:$R$65536,IN_DTK!R$5,0),"")</f>
        <v>Không</v>
      </c>
      <c r="S807" s="247" t="str">
        <f>IF(ISNA(VLOOKUP($A807,DSSV!$A$7:$R$65536,IN_DTK!S$5,0))=FALSE,VLOOKUP($A807,DSSV!$A$7:$R$65536,IN_DTK!S$5,0),"")</f>
        <v/>
      </c>
    </row>
    <row r="808" spans="1:19" s="213" customFormat="1" ht="20.25" customHeight="1">
      <c r="A808" s="211">
        <v>800</v>
      </c>
      <c r="B808" s="240">
        <f>--SUBTOTAL(2,C$6:C808)</f>
        <v>800</v>
      </c>
      <c r="C808" s="214">
        <f>IF(ISNA(VLOOKUP($A808,DSSV!$A$7:$R$65536,IN_DTK!C$5,0))=FALSE,VLOOKUP($A808,DSSV!$A$7:$R$65536,IN_DTK!C$5,0),"")</f>
        <v>0</v>
      </c>
      <c r="D808" s="243" t="str">
        <f>IF(ISNA(VLOOKUP($A808,DSSV!$A$7:$R$65536,IN_DTK!D$5,0))=FALSE,VLOOKUP($A808,DSSV!$A$7:$R$65536,IN_DTK!D$5,0),"")</f>
        <v/>
      </c>
      <c r="E808" s="244" t="str">
        <f>IF(ISNA(VLOOKUP($A808,DSSV!$A$7:$R$65536,IN_DTK!E$5,0))=FALSE,VLOOKUP($A808,DSSV!$A$7:$R$65536,IN_DTK!E$5,0),"")</f>
        <v/>
      </c>
      <c r="F808" s="249" t="str">
        <f>IF(ISNA(VLOOKUP($A808,DSSV!$A$7:$R$65536,IN_DTK!F$5,0))=FALSE,VLOOKUP($A808,DSSV!$A$7:$R$65536,IN_DTK!F$5,0),"")</f>
        <v/>
      </c>
      <c r="G808" s="249" t="str">
        <f>IF(ISNA(VLOOKUP($A808,DSSV!$A$7:$R$65536,IN_DTK!G$5,0))=FALSE,VLOOKUP($A808,DSSV!$A$7:$R$65536,IN_DTK!G$5,0),"")</f>
        <v/>
      </c>
      <c r="H808" s="245">
        <f>IF(ISNA(VLOOKUP($A808,DSSV!$A$7:$R$65536,IN_DTK!H$5,0))=FALSE,IF(H$8&lt;&gt;0,VLOOKUP($A808,DSSV!$A$7:$R$65536,IN_DTK!H$5,0),""),"")</f>
        <v>0</v>
      </c>
      <c r="I808" s="245">
        <f>IF(ISNA(VLOOKUP($A808,DSSV!$A$7:$R$65536,IN_DTK!I$5,0))=FALSE,IF(I$8&lt;&gt;0,VLOOKUP($A808,DSSV!$A$7:$R$65536,IN_DTK!I$5,0),""),"")</f>
        <v>0</v>
      </c>
      <c r="J808" s="245">
        <f>IF(ISNA(VLOOKUP($A808,DSSV!$A$7:$R$65536,IN_DTK!J$5,0))=FALSE,IF(J$8&lt;&gt;0,VLOOKUP($A808,DSSV!$A$7:$R$65536,IN_DTK!J$5,0),""),"")</f>
        <v>0</v>
      </c>
      <c r="K808" s="245">
        <f>IF(ISNA(VLOOKUP($A808,DSSV!$A$7:$R$65536,IN_DTK!K$5,0))=FALSE,IF(K$8&lt;&gt;0,VLOOKUP($A808,DSSV!$A$7:$R$65536,IN_DTK!K$5,0),""),"")</f>
        <v>0</v>
      </c>
      <c r="L808" s="245">
        <f>IF(ISNA(VLOOKUP($A808,DSSV!$A$7:$R$65536,IN_DTK!L$5,0))=FALSE,IF(L$8&lt;&gt;0,VLOOKUP($A808,DSSV!$A$7:$R$65536,IN_DTK!L$5,0),""),"")</f>
        <v>0</v>
      </c>
      <c r="M808" s="245">
        <f>IF(ISNA(VLOOKUP($A808,DSSV!$A$7:$R$65536,IN_DTK!M$5,0))=FALSE,IF(M$8&lt;&gt;0,VLOOKUP($A808,DSSV!$A$7:$R$65536,IN_DTK!M$5,0),""),"")</f>
        <v>0</v>
      </c>
      <c r="N808" s="245">
        <f>IF(ISNA(VLOOKUP($A808,DSSV!$A$7:$R$65536,IN_DTK!N$5,0))=FALSE,IF(N$8&lt;&gt;0,VLOOKUP($A808,DSSV!$A$7:$R$65536,IN_DTK!N$5,0),""),"")</f>
        <v>0</v>
      </c>
      <c r="O808" s="245">
        <f>IF(ISNA(VLOOKUP($A808,DSSV!$A$7:$R$65536,IN_DTK!O$5,0))=FALSE,IF(O$8&lt;&gt;0,VLOOKUP($A808,DSSV!$A$7:$R$65536,IN_DTK!O$5,0),""),"")</f>
        <v>0</v>
      </c>
      <c r="P808" s="245">
        <f>IF(ISNA(VLOOKUP($A808,DSSV!$A$7:$R$65536,IN_DTK!P$5,0))=FALSE,IF(P$8&lt;&gt;0,VLOOKUP($A808,DSSV!$A$7:$R$65536,IN_DTK!P$5,0),""),"")</f>
        <v>0</v>
      </c>
      <c r="Q808" s="246">
        <f>IF(ISNA(VLOOKUP($A808,DSSV!$A$7:$R$65536,IN_DTK!Q$5,0))=FALSE,VLOOKUP($A808,DSSV!$A$7:$R$65536,IN_DTK!Q$5,0),"")</f>
        <v>0</v>
      </c>
      <c r="R808" s="237" t="str">
        <f>IF(ISNA(VLOOKUP($A808,DSSV!$A$7:$R$65536,IN_DTK!R$5,0))=FALSE,VLOOKUP($A808,DSSV!$A$7:$R$65536,IN_DTK!R$5,0),"")</f>
        <v>Không</v>
      </c>
      <c r="S808" s="247" t="str">
        <f>IF(ISNA(VLOOKUP($A808,DSSV!$A$7:$R$65536,IN_DTK!S$5,0))=FALSE,VLOOKUP($A808,DSSV!$A$7:$R$65536,IN_DTK!S$5,0),"")</f>
        <v/>
      </c>
    </row>
    <row r="809" spans="1:19" s="213" customFormat="1" ht="20.25" customHeight="1">
      <c r="A809" s="211">
        <v>801</v>
      </c>
      <c r="B809" s="240">
        <f>--SUBTOTAL(2,C$6:C809)</f>
        <v>801</v>
      </c>
      <c r="C809" s="214">
        <f>IF(ISNA(VLOOKUP($A809,DSSV!$A$7:$R$65536,IN_DTK!C$5,0))=FALSE,VLOOKUP($A809,DSSV!$A$7:$R$65536,IN_DTK!C$5,0),"")</f>
        <v>0</v>
      </c>
      <c r="D809" s="243" t="str">
        <f>IF(ISNA(VLOOKUP($A809,DSSV!$A$7:$R$65536,IN_DTK!D$5,0))=FALSE,VLOOKUP($A809,DSSV!$A$7:$R$65536,IN_DTK!D$5,0),"")</f>
        <v/>
      </c>
      <c r="E809" s="244" t="str">
        <f>IF(ISNA(VLOOKUP($A809,DSSV!$A$7:$R$65536,IN_DTK!E$5,0))=FALSE,VLOOKUP($A809,DSSV!$A$7:$R$65536,IN_DTK!E$5,0),"")</f>
        <v/>
      </c>
      <c r="F809" s="249" t="str">
        <f>IF(ISNA(VLOOKUP($A809,DSSV!$A$7:$R$65536,IN_DTK!F$5,0))=FALSE,VLOOKUP($A809,DSSV!$A$7:$R$65536,IN_DTK!F$5,0),"")</f>
        <v/>
      </c>
      <c r="G809" s="249" t="str">
        <f>IF(ISNA(VLOOKUP($A809,DSSV!$A$7:$R$65536,IN_DTK!G$5,0))=FALSE,VLOOKUP($A809,DSSV!$A$7:$R$65536,IN_DTK!G$5,0),"")</f>
        <v/>
      </c>
      <c r="H809" s="245">
        <f>IF(ISNA(VLOOKUP($A809,DSSV!$A$7:$R$65536,IN_DTK!H$5,0))=FALSE,IF(H$8&lt;&gt;0,VLOOKUP($A809,DSSV!$A$7:$R$65536,IN_DTK!H$5,0),""),"")</f>
        <v>0</v>
      </c>
      <c r="I809" s="245">
        <f>IF(ISNA(VLOOKUP($A809,DSSV!$A$7:$R$65536,IN_DTK!I$5,0))=FALSE,IF(I$8&lt;&gt;0,VLOOKUP($A809,DSSV!$A$7:$R$65536,IN_DTK!I$5,0),""),"")</f>
        <v>0</v>
      </c>
      <c r="J809" s="245">
        <f>IF(ISNA(VLOOKUP($A809,DSSV!$A$7:$R$65536,IN_DTK!J$5,0))=FALSE,IF(J$8&lt;&gt;0,VLOOKUP($A809,DSSV!$A$7:$R$65536,IN_DTK!J$5,0),""),"")</f>
        <v>0</v>
      </c>
      <c r="K809" s="245">
        <f>IF(ISNA(VLOOKUP($A809,DSSV!$A$7:$R$65536,IN_DTK!K$5,0))=FALSE,IF(K$8&lt;&gt;0,VLOOKUP($A809,DSSV!$A$7:$R$65536,IN_DTK!K$5,0),""),"")</f>
        <v>0</v>
      </c>
      <c r="L809" s="245">
        <f>IF(ISNA(VLOOKUP($A809,DSSV!$A$7:$R$65536,IN_DTK!L$5,0))=FALSE,IF(L$8&lt;&gt;0,VLOOKUP($A809,DSSV!$A$7:$R$65536,IN_DTK!L$5,0),""),"")</f>
        <v>0</v>
      </c>
      <c r="M809" s="245">
        <f>IF(ISNA(VLOOKUP($A809,DSSV!$A$7:$R$65536,IN_DTK!M$5,0))=FALSE,IF(M$8&lt;&gt;0,VLOOKUP($A809,DSSV!$A$7:$R$65536,IN_DTK!M$5,0),""),"")</f>
        <v>0</v>
      </c>
      <c r="N809" s="245">
        <f>IF(ISNA(VLOOKUP($A809,DSSV!$A$7:$R$65536,IN_DTK!N$5,0))=FALSE,IF(N$8&lt;&gt;0,VLOOKUP($A809,DSSV!$A$7:$R$65536,IN_DTK!N$5,0),""),"")</f>
        <v>0</v>
      </c>
      <c r="O809" s="245">
        <f>IF(ISNA(VLOOKUP($A809,DSSV!$A$7:$R$65536,IN_DTK!O$5,0))=FALSE,IF(O$8&lt;&gt;0,VLOOKUP($A809,DSSV!$A$7:$R$65536,IN_DTK!O$5,0),""),"")</f>
        <v>0</v>
      </c>
      <c r="P809" s="245">
        <f>IF(ISNA(VLOOKUP($A809,DSSV!$A$7:$R$65536,IN_DTK!P$5,0))=FALSE,IF(P$8&lt;&gt;0,VLOOKUP($A809,DSSV!$A$7:$R$65536,IN_DTK!P$5,0),""),"")</f>
        <v>0</v>
      </c>
      <c r="Q809" s="246">
        <f>IF(ISNA(VLOOKUP($A809,DSSV!$A$7:$R$65536,IN_DTK!Q$5,0))=FALSE,VLOOKUP($A809,DSSV!$A$7:$R$65536,IN_DTK!Q$5,0),"")</f>
        <v>0</v>
      </c>
      <c r="R809" s="237" t="str">
        <f>IF(ISNA(VLOOKUP($A809,DSSV!$A$7:$R$65536,IN_DTK!R$5,0))=FALSE,VLOOKUP($A809,DSSV!$A$7:$R$65536,IN_DTK!R$5,0),"")</f>
        <v>Không</v>
      </c>
      <c r="S809" s="247" t="str">
        <f>IF(ISNA(VLOOKUP($A809,DSSV!$A$7:$R$65536,IN_DTK!S$5,0))=FALSE,VLOOKUP($A809,DSSV!$A$7:$R$65536,IN_DTK!S$5,0),"")</f>
        <v/>
      </c>
    </row>
    <row r="810" spans="1:19" s="213" customFormat="1" ht="20.25" customHeight="1">
      <c r="A810" s="211">
        <v>802</v>
      </c>
      <c r="B810" s="240">
        <f>--SUBTOTAL(2,C$6:C810)</f>
        <v>802</v>
      </c>
      <c r="C810" s="214">
        <f>IF(ISNA(VLOOKUP($A810,DSSV!$A$7:$R$65536,IN_DTK!C$5,0))=FALSE,VLOOKUP($A810,DSSV!$A$7:$R$65536,IN_DTK!C$5,0),"")</f>
        <v>0</v>
      </c>
      <c r="D810" s="243" t="str">
        <f>IF(ISNA(VLOOKUP($A810,DSSV!$A$7:$R$65536,IN_DTK!D$5,0))=FALSE,VLOOKUP($A810,DSSV!$A$7:$R$65536,IN_DTK!D$5,0),"")</f>
        <v/>
      </c>
      <c r="E810" s="244" t="str">
        <f>IF(ISNA(VLOOKUP($A810,DSSV!$A$7:$R$65536,IN_DTK!E$5,0))=FALSE,VLOOKUP($A810,DSSV!$A$7:$R$65536,IN_DTK!E$5,0),"")</f>
        <v/>
      </c>
      <c r="F810" s="249" t="str">
        <f>IF(ISNA(VLOOKUP($A810,DSSV!$A$7:$R$65536,IN_DTK!F$5,0))=FALSE,VLOOKUP($A810,DSSV!$A$7:$R$65536,IN_DTK!F$5,0),"")</f>
        <v/>
      </c>
      <c r="G810" s="249" t="str">
        <f>IF(ISNA(VLOOKUP($A810,DSSV!$A$7:$R$65536,IN_DTK!G$5,0))=FALSE,VLOOKUP($A810,DSSV!$A$7:$R$65536,IN_DTK!G$5,0),"")</f>
        <v/>
      </c>
      <c r="H810" s="245">
        <f>IF(ISNA(VLOOKUP($A810,DSSV!$A$7:$R$65536,IN_DTK!H$5,0))=FALSE,IF(H$8&lt;&gt;0,VLOOKUP($A810,DSSV!$A$7:$R$65536,IN_DTK!H$5,0),""),"")</f>
        <v>0</v>
      </c>
      <c r="I810" s="245">
        <f>IF(ISNA(VLOOKUP($A810,DSSV!$A$7:$R$65536,IN_DTK!I$5,0))=FALSE,IF(I$8&lt;&gt;0,VLOOKUP($A810,DSSV!$A$7:$R$65536,IN_DTK!I$5,0),""),"")</f>
        <v>0</v>
      </c>
      <c r="J810" s="245">
        <f>IF(ISNA(VLOOKUP($A810,DSSV!$A$7:$R$65536,IN_DTK!J$5,0))=FALSE,IF(J$8&lt;&gt;0,VLOOKUP($A810,DSSV!$A$7:$R$65536,IN_DTK!J$5,0),""),"")</f>
        <v>0</v>
      </c>
      <c r="K810" s="245">
        <f>IF(ISNA(VLOOKUP($A810,DSSV!$A$7:$R$65536,IN_DTK!K$5,0))=FALSE,IF(K$8&lt;&gt;0,VLOOKUP($A810,DSSV!$A$7:$R$65536,IN_DTK!K$5,0),""),"")</f>
        <v>0</v>
      </c>
      <c r="L810" s="245">
        <f>IF(ISNA(VLOOKUP($A810,DSSV!$A$7:$R$65536,IN_DTK!L$5,0))=FALSE,IF(L$8&lt;&gt;0,VLOOKUP($A810,DSSV!$A$7:$R$65536,IN_DTK!L$5,0),""),"")</f>
        <v>0</v>
      </c>
      <c r="M810" s="245">
        <f>IF(ISNA(VLOOKUP($A810,DSSV!$A$7:$R$65536,IN_DTK!M$5,0))=FALSE,IF(M$8&lt;&gt;0,VLOOKUP($A810,DSSV!$A$7:$R$65536,IN_DTK!M$5,0),""),"")</f>
        <v>0</v>
      </c>
      <c r="N810" s="245">
        <f>IF(ISNA(VLOOKUP($A810,DSSV!$A$7:$R$65536,IN_DTK!N$5,0))=FALSE,IF(N$8&lt;&gt;0,VLOOKUP($A810,DSSV!$A$7:$R$65536,IN_DTK!N$5,0),""),"")</f>
        <v>0</v>
      </c>
      <c r="O810" s="245">
        <f>IF(ISNA(VLOOKUP($A810,DSSV!$A$7:$R$65536,IN_DTK!O$5,0))=FALSE,IF(O$8&lt;&gt;0,VLOOKUP($A810,DSSV!$A$7:$R$65536,IN_DTK!O$5,0),""),"")</f>
        <v>0</v>
      </c>
      <c r="P810" s="245">
        <f>IF(ISNA(VLOOKUP($A810,DSSV!$A$7:$R$65536,IN_DTK!P$5,0))=FALSE,IF(P$8&lt;&gt;0,VLOOKUP($A810,DSSV!$A$7:$R$65536,IN_DTK!P$5,0),""),"")</f>
        <v>0</v>
      </c>
      <c r="Q810" s="246">
        <f>IF(ISNA(VLOOKUP($A810,DSSV!$A$7:$R$65536,IN_DTK!Q$5,0))=FALSE,VLOOKUP($A810,DSSV!$A$7:$R$65536,IN_DTK!Q$5,0),"")</f>
        <v>0</v>
      </c>
      <c r="R810" s="237" t="str">
        <f>IF(ISNA(VLOOKUP($A810,DSSV!$A$7:$R$65536,IN_DTK!R$5,0))=FALSE,VLOOKUP($A810,DSSV!$A$7:$R$65536,IN_DTK!R$5,0),"")</f>
        <v>Không</v>
      </c>
      <c r="S810" s="247" t="str">
        <f>IF(ISNA(VLOOKUP($A810,DSSV!$A$7:$R$65536,IN_DTK!S$5,0))=FALSE,VLOOKUP($A810,DSSV!$A$7:$R$65536,IN_DTK!S$5,0),"")</f>
        <v/>
      </c>
    </row>
    <row r="811" spans="1:19" s="213" customFormat="1" ht="20.25" customHeight="1">
      <c r="A811" s="211">
        <v>803</v>
      </c>
      <c r="B811" s="240">
        <f>--SUBTOTAL(2,C$6:C811)</f>
        <v>803</v>
      </c>
      <c r="C811" s="214">
        <f>IF(ISNA(VLOOKUP($A811,DSSV!$A$7:$R$65536,IN_DTK!C$5,0))=FALSE,VLOOKUP($A811,DSSV!$A$7:$R$65536,IN_DTK!C$5,0),"")</f>
        <v>0</v>
      </c>
      <c r="D811" s="243" t="str">
        <f>IF(ISNA(VLOOKUP($A811,DSSV!$A$7:$R$65536,IN_DTK!D$5,0))=FALSE,VLOOKUP($A811,DSSV!$A$7:$R$65536,IN_DTK!D$5,0),"")</f>
        <v/>
      </c>
      <c r="E811" s="244" t="str">
        <f>IF(ISNA(VLOOKUP($A811,DSSV!$A$7:$R$65536,IN_DTK!E$5,0))=FALSE,VLOOKUP($A811,DSSV!$A$7:$R$65536,IN_DTK!E$5,0),"")</f>
        <v/>
      </c>
      <c r="F811" s="249" t="str">
        <f>IF(ISNA(VLOOKUP($A811,DSSV!$A$7:$R$65536,IN_DTK!F$5,0))=FALSE,VLOOKUP($A811,DSSV!$A$7:$R$65536,IN_DTK!F$5,0),"")</f>
        <v/>
      </c>
      <c r="G811" s="249" t="str">
        <f>IF(ISNA(VLOOKUP($A811,DSSV!$A$7:$R$65536,IN_DTK!G$5,0))=FALSE,VLOOKUP($A811,DSSV!$A$7:$R$65536,IN_DTK!G$5,0),"")</f>
        <v/>
      </c>
      <c r="H811" s="245">
        <f>IF(ISNA(VLOOKUP($A811,DSSV!$A$7:$R$65536,IN_DTK!H$5,0))=FALSE,IF(H$8&lt;&gt;0,VLOOKUP($A811,DSSV!$A$7:$R$65536,IN_DTK!H$5,0),""),"")</f>
        <v>0</v>
      </c>
      <c r="I811" s="245">
        <f>IF(ISNA(VLOOKUP($A811,DSSV!$A$7:$R$65536,IN_DTK!I$5,0))=FALSE,IF(I$8&lt;&gt;0,VLOOKUP($A811,DSSV!$A$7:$R$65536,IN_DTK!I$5,0),""),"")</f>
        <v>0</v>
      </c>
      <c r="J811" s="245">
        <f>IF(ISNA(VLOOKUP($A811,DSSV!$A$7:$R$65536,IN_DTK!J$5,0))=FALSE,IF(J$8&lt;&gt;0,VLOOKUP($A811,DSSV!$A$7:$R$65536,IN_DTK!J$5,0),""),"")</f>
        <v>0</v>
      </c>
      <c r="K811" s="245">
        <f>IF(ISNA(VLOOKUP($A811,DSSV!$A$7:$R$65536,IN_DTK!K$5,0))=FALSE,IF(K$8&lt;&gt;0,VLOOKUP($A811,DSSV!$A$7:$R$65536,IN_DTK!K$5,0),""),"")</f>
        <v>0</v>
      </c>
      <c r="L811" s="245">
        <f>IF(ISNA(VLOOKUP($A811,DSSV!$A$7:$R$65536,IN_DTK!L$5,0))=FALSE,IF(L$8&lt;&gt;0,VLOOKUP($A811,DSSV!$A$7:$R$65536,IN_DTK!L$5,0),""),"")</f>
        <v>0</v>
      </c>
      <c r="M811" s="245">
        <f>IF(ISNA(VLOOKUP($A811,DSSV!$A$7:$R$65536,IN_DTK!M$5,0))=FALSE,IF(M$8&lt;&gt;0,VLOOKUP($A811,DSSV!$A$7:$R$65536,IN_DTK!M$5,0),""),"")</f>
        <v>0</v>
      </c>
      <c r="N811" s="245">
        <f>IF(ISNA(VLOOKUP($A811,DSSV!$A$7:$R$65536,IN_DTK!N$5,0))=FALSE,IF(N$8&lt;&gt;0,VLOOKUP($A811,DSSV!$A$7:$R$65536,IN_DTK!N$5,0),""),"")</f>
        <v>0</v>
      </c>
      <c r="O811" s="245">
        <f>IF(ISNA(VLOOKUP($A811,DSSV!$A$7:$R$65536,IN_DTK!O$5,0))=FALSE,IF(O$8&lt;&gt;0,VLOOKUP($A811,DSSV!$A$7:$R$65536,IN_DTK!O$5,0),""),"")</f>
        <v>0</v>
      </c>
      <c r="P811" s="245">
        <f>IF(ISNA(VLOOKUP($A811,DSSV!$A$7:$R$65536,IN_DTK!P$5,0))=FALSE,IF(P$8&lt;&gt;0,VLOOKUP($A811,DSSV!$A$7:$R$65536,IN_DTK!P$5,0),""),"")</f>
        <v>0</v>
      </c>
      <c r="Q811" s="246">
        <f>IF(ISNA(VLOOKUP($A811,DSSV!$A$7:$R$65536,IN_DTK!Q$5,0))=FALSE,VLOOKUP($A811,DSSV!$A$7:$R$65536,IN_DTK!Q$5,0),"")</f>
        <v>0</v>
      </c>
      <c r="R811" s="237" t="str">
        <f>IF(ISNA(VLOOKUP($A811,DSSV!$A$7:$R$65536,IN_DTK!R$5,0))=FALSE,VLOOKUP($A811,DSSV!$A$7:$R$65536,IN_DTK!R$5,0),"")</f>
        <v>Không</v>
      </c>
      <c r="S811" s="247" t="str">
        <f>IF(ISNA(VLOOKUP($A811,DSSV!$A$7:$R$65536,IN_DTK!S$5,0))=FALSE,VLOOKUP($A811,DSSV!$A$7:$R$65536,IN_DTK!S$5,0),"")</f>
        <v/>
      </c>
    </row>
    <row r="812" spans="1:19" s="213" customFormat="1" ht="20.25" customHeight="1">
      <c r="A812" s="211">
        <v>804</v>
      </c>
      <c r="B812" s="240">
        <f>--SUBTOTAL(2,C$6:C812)</f>
        <v>804</v>
      </c>
      <c r="C812" s="214">
        <f>IF(ISNA(VLOOKUP($A812,DSSV!$A$7:$R$65536,IN_DTK!C$5,0))=FALSE,VLOOKUP($A812,DSSV!$A$7:$R$65536,IN_DTK!C$5,0),"")</f>
        <v>0</v>
      </c>
      <c r="D812" s="243" t="str">
        <f>IF(ISNA(VLOOKUP($A812,DSSV!$A$7:$R$65536,IN_DTK!D$5,0))=FALSE,VLOOKUP($A812,DSSV!$A$7:$R$65536,IN_DTK!D$5,0),"")</f>
        <v/>
      </c>
      <c r="E812" s="244" t="str">
        <f>IF(ISNA(VLOOKUP($A812,DSSV!$A$7:$R$65536,IN_DTK!E$5,0))=FALSE,VLOOKUP($A812,DSSV!$A$7:$R$65536,IN_DTK!E$5,0),"")</f>
        <v/>
      </c>
      <c r="F812" s="249" t="str">
        <f>IF(ISNA(VLOOKUP($A812,DSSV!$A$7:$R$65536,IN_DTK!F$5,0))=FALSE,VLOOKUP($A812,DSSV!$A$7:$R$65536,IN_DTK!F$5,0),"")</f>
        <v/>
      </c>
      <c r="G812" s="249" t="str">
        <f>IF(ISNA(VLOOKUP($A812,DSSV!$A$7:$R$65536,IN_DTK!G$5,0))=FALSE,VLOOKUP($A812,DSSV!$A$7:$R$65536,IN_DTK!G$5,0),"")</f>
        <v/>
      </c>
      <c r="H812" s="245">
        <f>IF(ISNA(VLOOKUP($A812,DSSV!$A$7:$R$65536,IN_DTK!H$5,0))=FALSE,IF(H$8&lt;&gt;0,VLOOKUP($A812,DSSV!$A$7:$R$65536,IN_DTK!H$5,0),""),"")</f>
        <v>0</v>
      </c>
      <c r="I812" s="245">
        <f>IF(ISNA(VLOOKUP($A812,DSSV!$A$7:$R$65536,IN_DTK!I$5,0))=FALSE,IF(I$8&lt;&gt;0,VLOOKUP($A812,DSSV!$A$7:$R$65536,IN_DTK!I$5,0),""),"")</f>
        <v>0</v>
      </c>
      <c r="J812" s="245">
        <f>IF(ISNA(VLOOKUP($A812,DSSV!$A$7:$R$65536,IN_DTK!J$5,0))=FALSE,IF(J$8&lt;&gt;0,VLOOKUP($A812,DSSV!$A$7:$R$65536,IN_DTK!J$5,0),""),"")</f>
        <v>0</v>
      </c>
      <c r="K812" s="245">
        <f>IF(ISNA(VLOOKUP($A812,DSSV!$A$7:$R$65536,IN_DTK!K$5,0))=FALSE,IF(K$8&lt;&gt;0,VLOOKUP($A812,DSSV!$A$7:$R$65536,IN_DTK!K$5,0),""),"")</f>
        <v>0</v>
      </c>
      <c r="L812" s="245">
        <f>IF(ISNA(VLOOKUP($A812,DSSV!$A$7:$R$65536,IN_DTK!L$5,0))=FALSE,IF(L$8&lt;&gt;0,VLOOKUP($A812,DSSV!$A$7:$R$65536,IN_DTK!L$5,0),""),"")</f>
        <v>0</v>
      </c>
      <c r="M812" s="245">
        <f>IF(ISNA(VLOOKUP($A812,DSSV!$A$7:$R$65536,IN_DTK!M$5,0))=FALSE,IF(M$8&lt;&gt;0,VLOOKUP($A812,DSSV!$A$7:$R$65536,IN_DTK!M$5,0),""),"")</f>
        <v>0</v>
      </c>
      <c r="N812" s="245">
        <f>IF(ISNA(VLOOKUP($A812,DSSV!$A$7:$R$65536,IN_DTK!N$5,0))=FALSE,IF(N$8&lt;&gt;0,VLOOKUP($A812,DSSV!$A$7:$R$65536,IN_DTK!N$5,0),""),"")</f>
        <v>0</v>
      </c>
      <c r="O812" s="245">
        <f>IF(ISNA(VLOOKUP($A812,DSSV!$A$7:$R$65536,IN_DTK!O$5,0))=FALSE,IF(O$8&lt;&gt;0,VLOOKUP($A812,DSSV!$A$7:$R$65536,IN_DTK!O$5,0),""),"")</f>
        <v>0</v>
      </c>
      <c r="P812" s="245">
        <f>IF(ISNA(VLOOKUP($A812,DSSV!$A$7:$R$65536,IN_DTK!P$5,0))=FALSE,IF(P$8&lt;&gt;0,VLOOKUP($A812,DSSV!$A$7:$R$65536,IN_DTK!P$5,0),""),"")</f>
        <v>0</v>
      </c>
      <c r="Q812" s="246">
        <f>IF(ISNA(VLOOKUP($A812,DSSV!$A$7:$R$65536,IN_DTK!Q$5,0))=FALSE,VLOOKUP($A812,DSSV!$A$7:$R$65536,IN_DTK!Q$5,0),"")</f>
        <v>0</v>
      </c>
      <c r="R812" s="237" t="str">
        <f>IF(ISNA(VLOOKUP($A812,DSSV!$A$7:$R$65536,IN_DTK!R$5,0))=FALSE,VLOOKUP($A812,DSSV!$A$7:$R$65536,IN_DTK!R$5,0),"")</f>
        <v>Không</v>
      </c>
      <c r="S812" s="247" t="str">
        <f>IF(ISNA(VLOOKUP($A812,DSSV!$A$7:$R$65536,IN_DTK!S$5,0))=FALSE,VLOOKUP($A812,DSSV!$A$7:$R$65536,IN_DTK!S$5,0),"")</f>
        <v/>
      </c>
    </row>
    <row r="813" spans="1:19" s="213" customFormat="1" ht="20.25" customHeight="1">
      <c r="A813" s="211">
        <v>805</v>
      </c>
      <c r="B813" s="240">
        <f>--SUBTOTAL(2,C$6:C813)</f>
        <v>805</v>
      </c>
      <c r="C813" s="214">
        <f>IF(ISNA(VLOOKUP($A813,DSSV!$A$7:$R$65536,IN_DTK!C$5,0))=FALSE,VLOOKUP($A813,DSSV!$A$7:$R$65536,IN_DTK!C$5,0),"")</f>
        <v>0</v>
      </c>
      <c r="D813" s="243" t="str">
        <f>IF(ISNA(VLOOKUP($A813,DSSV!$A$7:$R$65536,IN_DTK!D$5,0))=FALSE,VLOOKUP($A813,DSSV!$A$7:$R$65536,IN_DTK!D$5,0),"")</f>
        <v/>
      </c>
      <c r="E813" s="244" t="str">
        <f>IF(ISNA(VLOOKUP($A813,DSSV!$A$7:$R$65536,IN_DTK!E$5,0))=FALSE,VLOOKUP($A813,DSSV!$A$7:$R$65536,IN_DTK!E$5,0),"")</f>
        <v/>
      </c>
      <c r="F813" s="249" t="str">
        <f>IF(ISNA(VLOOKUP($A813,DSSV!$A$7:$R$65536,IN_DTK!F$5,0))=FALSE,VLOOKUP($A813,DSSV!$A$7:$R$65536,IN_DTK!F$5,0),"")</f>
        <v/>
      </c>
      <c r="G813" s="249" t="str">
        <f>IF(ISNA(VLOOKUP($A813,DSSV!$A$7:$R$65536,IN_DTK!G$5,0))=FALSE,VLOOKUP($A813,DSSV!$A$7:$R$65536,IN_DTK!G$5,0),"")</f>
        <v/>
      </c>
      <c r="H813" s="245">
        <f>IF(ISNA(VLOOKUP($A813,DSSV!$A$7:$R$65536,IN_DTK!H$5,0))=FALSE,IF(H$8&lt;&gt;0,VLOOKUP($A813,DSSV!$A$7:$R$65536,IN_DTK!H$5,0),""),"")</f>
        <v>0</v>
      </c>
      <c r="I813" s="245">
        <f>IF(ISNA(VLOOKUP($A813,DSSV!$A$7:$R$65536,IN_DTK!I$5,0))=FALSE,IF(I$8&lt;&gt;0,VLOOKUP($A813,DSSV!$A$7:$R$65536,IN_DTK!I$5,0),""),"")</f>
        <v>0</v>
      </c>
      <c r="J813" s="245">
        <f>IF(ISNA(VLOOKUP($A813,DSSV!$A$7:$R$65536,IN_DTK!J$5,0))=FALSE,IF(J$8&lt;&gt;0,VLOOKUP($A813,DSSV!$A$7:$R$65536,IN_DTK!J$5,0),""),"")</f>
        <v>0</v>
      </c>
      <c r="K813" s="245">
        <f>IF(ISNA(VLOOKUP($A813,DSSV!$A$7:$R$65536,IN_DTK!K$5,0))=FALSE,IF(K$8&lt;&gt;0,VLOOKUP($A813,DSSV!$A$7:$R$65536,IN_DTK!K$5,0),""),"")</f>
        <v>0</v>
      </c>
      <c r="L813" s="245">
        <f>IF(ISNA(VLOOKUP($A813,DSSV!$A$7:$R$65536,IN_DTK!L$5,0))=FALSE,IF(L$8&lt;&gt;0,VLOOKUP($A813,DSSV!$A$7:$R$65536,IN_DTK!L$5,0),""),"")</f>
        <v>0</v>
      </c>
      <c r="M813" s="245">
        <f>IF(ISNA(VLOOKUP($A813,DSSV!$A$7:$R$65536,IN_DTK!M$5,0))=FALSE,IF(M$8&lt;&gt;0,VLOOKUP($A813,DSSV!$A$7:$R$65536,IN_DTK!M$5,0),""),"")</f>
        <v>0</v>
      </c>
      <c r="N813" s="245">
        <f>IF(ISNA(VLOOKUP($A813,DSSV!$A$7:$R$65536,IN_DTK!N$5,0))=FALSE,IF(N$8&lt;&gt;0,VLOOKUP($A813,DSSV!$A$7:$R$65536,IN_DTK!N$5,0),""),"")</f>
        <v>0</v>
      </c>
      <c r="O813" s="245">
        <f>IF(ISNA(VLOOKUP($A813,DSSV!$A$7:$R$65536,IN_DTK!O$5,0))=FALSE,IF(O$8&lt;&gt;0,VLOOKUP($A813,DSSV!$A$7:$R$65536,IN_DTK!O$5,0),""),"")</f>
        <v>0</v>
      </c>
      <c r="P813" s="245">
        <f>IF(ISNA(VLOOKUP($A813,DSSV!$A$7:$R$65536,IN_DTK!P$5,0))=FALSE,IF(P$8&lt;&gt;0,VLOOKUP($A813,DSSV!$A$7:$R$65536,IN_DTK!P$5,0),""),"")</f>
        <v>0</v>
      </c>
      <c r="Q813" s="246">
        <f>IF(ISNA(VLOOKUP($A813,DSSV!$A$7:$R$65536,IN_DTK!Q$5,0))=FALSE,VLOOKUP($A813,DSSV!$A$7:$R$65536,IN_DTK!Q$5,0),"")</f>
        <v>0</v>
      </c>
      <c r="R813" s="237" t="str">
        <f>IF(ISNA(VLOOKUP($A813,DSSV!$A$7:$R$65536,IN_DTK!R$5,0))=FALSE,VLOOKUP($A813,DSSV!$A$7:$R$65536,IN_DTK!R$5,0),"")</f>
        <v>Không</v>
      </c>
      <c r="S813" s="247" t="str">
        <f>IF(ISNA(VLOOKUP($A813,DSSV!$A$7:$R$65536,IN_DTK!S$5,0))=FALSE,VLOOKUP($A813,DSSV!$A$7:$R$65536,IN_DTK!S$5,0),"")</f>
        <v/>
      </c>
    </row>
    <row r="814" spans="1:19" s="213" customFormat="1" ht="20.25" customHeight="1">
      <c r="A814" s="211">
        <v>806</v>
      </c>
      <c r="B814" s="240">
        <f>--SUBTOTAL(2,C$6:C814)</f>
        <v>806</v>
      </c>
      <c r="C814" s="214">
        <f>IF(ISNA(VLOOKUP($A814,DSSV!$A$7:$R$65536,IN_DTK!C$5,0))=FALSE,VLOOKUP($A814,DSSV!$A$7:$R$65536,IN_DTK!C$5,0),"")</f>
        <v>0</v>
      </c>
      <c r="D814" s="243" t="str">
        <f>IF(ISNA(VLOOKUP($A814,DSSV!$A$7:$R$65536,IN_DTK!D$5,0))=FALSE,VLOOKUP($A814,DSSV!$A$7:$R$65536,IN_DTK!D$5,0),"")</f>
        <v/>
      </c>
      <c r="E814" s="244" t="str">
        <f>IF(ISNA(VLOOKUP($A814,DSSV!$A$7:$R$65536,IN_DTK!E$5,0))=FALSE,VLOOKUP($A814,DSSV!$A$7:$R$65536,IN_DTK!E$5,0),"")</f>
        <v/>
      </c>
      <c r="F814" s="249" t="str">
        <f>IF(ISNA(VLOOKUP($A814,DSSV!$A$7:$R$65536,IN_DTK!F$5,0))=FALSE,VLOOKUP($A814,DSSV!$A$7:$R$65536,IN_DTK!F$5,0),"")</f>
        <v/>
      </c>
      <c r="G814" s="249" t="str">
        <f>IF(ISNA(VLOOKUP($A814,DSSV!$A$7:$R$65536,IN_DTK!G$5,0))=FALSE,VLOOKUP($A814,DSSV!$A$7:$R$65536,IN_DTK!G$5,0),"")</f>
        <v/>
      </c>
      <c r="H814" s="245">
        <f>IF(ISNA(VLOOKUP($A814,DSSV!$A$7:$R$65536,IN_DTK!H$5,0))=FALSE,IF(H$8&lt;&gt;0,VLOOKUP($A814,DSSV!$A$7:$R$65536,IN_DTK!H$5,0),""),"")</f>
        <v>0</v>
      </c>
      <c r="I814" s="245">
        <f>IF(ISNA(VLOOKUP($A814,DSSV!$A$7:$R$65536,IN_DTK!I$5,0))=FALSE,IF(I$8&lt;&gt;0,VLOOKUP($A814,DSSV!$A$7:$R$65536,IN_DTK!I$5,0),""),"")</f>
        <v>0</v>
      </c>
      <c r="J814" s="245">
        <f>IF(ISNA(VLOOKUP($A814,DSSV!$A$7:$R$65536,IN_DTK!J$5,0))=FALSE,IF(J$8&lt;&gt;0,VLOOKUP($A814,DSSV!$A$7:$R$65536,IN_DTK!J$5,0),""),"")</f>
        <v>0</v>
      </c>
      <c r="K814" s="245">
        <f>IF(ISNA(VLOOKUP($A814,DSSV!$A$7:$R$65536,IN_DTK!K$5,0))=FALSE,IF(K$8&lt;&gt;0,VLOOKUP($A814,DSSV!$A$7:$R$65536,IN_DTK!K$5,0),""),"")</f>
        <v>0</v>
      </c>
      <c r="L814" s="245">
        <f>IF(ISNA(VLOOKUP($A814,DSSV!$A$7:$R$65536,IN_DTK!L$5,0))=FALSE,IF(L$8&lt;&gt;0,VLOOKUP($A814,DSSV!$A$7:$R$65536,IN_DTK!L$5,0),""),"")</f>
        <v>0</v>
      </c>
      <c r="M814" s="245">
        <f>IF(ISNA(VLOOKUP($A814,DSSV!$A$7:$R$65536,IN_DTK!M$5,0))=FALSE,IF(M$8&lt;&gt;0,VLOOKUP($A814,DSSV!$A$7:$R$65536,IN_DTK!M$5,0),""),"")</f>
        <v>0</v>
      </c>
      <c r="N814" s="245">
        <f>IF(ISNA(VLOOKUP($A814,DSSV!$A$7:$R$65536,IN_DTK!N$5,0))=FALSE,IF(N$8&lt;&gt;0,VLOOKUP($A814,DSSV!$A$7:$R$65536,IN_DTK!N$5,0),""),"")</f>
        <v>0</v>
      </c>
      <c r="O814" s="245">
        <f>IF(ISNA(VLOOKUP($A814,DSSV!$A$7:$R$65536,IN_DTK!O$5,0))=FALSE,IF(O$8&lt;&gt;0,VLOOKUP($A814,DSSV!$A$7:$R$65536,IN_DTK!O$5,0),""),"")</f>
        <v>0</v>
      </c>
      <c r="P814" s="245">
        <f>IF(ISNA(VLOOKUP($A814,DSSV!$A$7:$R$65536,IN_DTK!P$5,0))=FALSE,IF(P$8&lt;&gt;0,VLOOKUP($A814,DSSV!$A$7:$R$65536,IN_DTK!P$5,0),""),"")</f>
        <v>0</v>
      </c>
      <c r="Q814" s="246">
        <f>IF(ISNA(VLOOKUP($A814,DSSV!$A$7:$R$65536,IN_DTK!Q$5,0))=FALSE,VLOOKUP($A814,DSSV!$A$7:$R$65536,IN_DTK!Q$5,0),"")</f>
        <v>0</v>
      </c>
      <c r="R814" s="237" t="str">
        <f>IF(ISNA(VLOOKUP($A814,DSSV!$A$7:$R$65536,IN_DTK!R$5,0))=FALSE,VLOOKUP($A814,DSSV!$A$7:$R$65536,IN_DTK!R$5,0),"")</f>
        <v>Không</v>
      </c>
      <c r="S814" s="247" t="str">
        <f>IF(ISNA(VLOOKUP($A814,DSSV!$A$7:$R$65536,IN_DTK!S$5,0))=FALSE,VLOOKUP($A814,DSSV!$A$7:$R$65536,IN_DTK!S$5,0),"")</f>
        <v/>
      </c>
    </row>
    <row r="815" spans="1:19" s="213" customFormat="1" ht="20.25" customHeight="1">
      <c r="A815" s="211">
        <v>807</v>
      </c>
      <c r="B815" s="240">
        <f>--SUBTOTAL(2,C$6:C815)</f>
        <v>807</v>
      </c>
      <c r="C815" s="214">
        <f>IF(ISNA(VLOOKUP($A815,DSSV!$A$7:$R$65536,IN_DTK!C$5,0))=FALSE,VLOOKUP($A815,DSSV!$A$7:$R$65536,IN_DTK!C$5,0),"")</f>
        <v>0</v>
      </c>
      <c r="D815" s="243" t="str">
        <f>IF(ISNA(VLOOKUP($A815,DSSV!$A$7:$R$65536,IN_DTK!D$5,0))=FALSE,VLOOKUP($A815,DSSV!$A$7:$R$65536,IN_DTK!D$5,0),"")</f>
        <v/>
      </c>
      <c r="E815" s="244" t="str">
        <f>IF(ISNA(VLOOKUP($A815,DSSV!$A$7:$R$65536,IN_DTK!E$5,0))=FALSE,VLOOKUP($A815,DSSV!$A$7:$R$65536,IN_DTK!E$5,0),"")</f>
        <v/>
      </c>
      <c r="F815" s="249" t="str">
        <f>IF(ISNA(VLOOKUP($A815,DSSV!$A$7:$R$65536,IN_DTK!F$5,0))=FALSE,VLOOKUP($A815,DSSV!$A$7:$R$65536,IN_DTK!F$5,0),"")</f>
        <v/>
      </c>
      <c r="G815" s="249" t="str">
        <f>IF(ISNA(VLOOKUP($A815,DSSV!$A$7:$R$65536,IN_DTK!G$5,0))=FALSE,VLOOKUP($A815,DSSV!$A$7:$R$65536,IN_DTK!G$5,0),"")</f>
        <v/>
      </c>
      <c r="H815" s="245">
        <f>IF(ISNA(VLOOKUP($A815,DSSV!$A$7:$R$65536,IN_DTK!H$5,0))=FALSE,IF(H$8&lt;&gt;0,VLOOKUP($A815,DSSV!$A$7:$R$65536,IN_DTK!H$5,0),""),"")</f>
        <v>0</v>
      </c>
      <c r="I815" s="245">
        <f>IF(ISNA(VLOOKUP($A815,DSSV!$A$7:$R$65536,IN_DTK!I$5,0))=FALSE,IF(I$8&lt;&gt;0,VLOOKUP($A815,DSSV!$A$7:$R$65536,IN_DTK!I$5,0),""),"")</f>
        <v>0</v>
      </c>
      <c r="J815" s="245">
        <f>IF(ISNA(VLOOKUP($A815,DSSV!$A$7:$R$65536,IN_DTK!J$5,0))=FALSE,IF(J$8&lt;&gt;0,VLOOKUP($A815,DSSV!$A$7:$R$65536,IN_DTK!J$5,0),""),"")</f>
        <v>0</v>
      </c>
      <c r="K815" s="245">
        <f>IF(ISNA(VLOOKUP($A815,DSSV!$A$7:$R$65536,IN_DTK!K$5,0))=FALSE,IF(K$8&lt;&gt;0,VLOOKUP($A815,DSSV!$A$7:$R$65536,IN_DTK!K$5,0),""),"")</f>
        <v>0</v>
      </c>
      <c r="L815" s="245">
        <f>IF(ISNA(VLOOKUP($A815,DSSV!$A$7:$R$65536,IN_DTK!L$5,0))=FALSE,IF(L$8&lt;&gt;0,VLOOKUP($A815,DSSV!$A$7:$R$65536,IN_DTK!L$5,0),""),"")</f>
        <v>0</v>
      </c>
      <c r="M815" s="245">
        <f>IF(ISNA(VLOOKUP($A815,DSSV!$A$7:$R$65536,IN_DTK!M$5,0))=FALSE,IF(M$8&lt;&gt;0,VLOOKUP($A815,DSSV!$A$7:$R$65536,IN_DTK!M$5,0),""),"")</f>
        <v>0</v>
      </c>
      <c r="N815" s="245">
        <f>IF(ISNA(VLOOKUP($A815,DSSV!$A$7:$R$65536,IN_DTK!N$5,0))=FALSE,IF(N$8&lt;&gt;0,VLOOKUP($A815,DSSV!$A$7:$R$65536,IN_DTK!N$5,0),""),"")</f>
        <v>0</v>
      </c>
      <c r="O815" s="245">
        <f>IF(ISNA(VLOOKUP($A815,DSSV!$A$7:$R$65536,IN_DTK!O$5,0))=FALSE,IF(O$8&lt;&gt;0,VLOOKUP($A815,DSSV!$A$7:$R$65536,IN_DTK!O$5,0),""),"")</f>
        <v>0</v>
      </c>
      <c r="P815" s="245">
        <f>IF(ISNA(VLOOKUP($A815,DSSV!$A$7:$R$65536,IN_DTK!P$5,0))=FALSE,IF(P$8&lt;&gt;0,VLOOKUP($A815,DSSV!$A$7:$R$65536,IN_DTK!P$5,0),""),"")</f>
        <v>0</v>
      </c>
      <c r="Q815" s="246">
        <f>IF(ISNA(VLOOKUP($A815,DSSV!$A$7:$R$65536,IN_DTK!Q$5,0))=FALSE,VLOOKUP($A815,DSSV!$A$7:$R$65536,IN_DTK!Q$5,0),"")</f>
        <v>0</v>
      </c>
      <c r="R815" s="237" t="str">
        <f>IF(ISNA(VLOOKUP($A815,DSSV!$A$7:$R$65536,IN_DTK!R$5,0))=FALSE,VLOOKUP($A815,DSSV!$A$7:$R$65536,IN_DTK!R$5,0),"")</f>
        <v>Không</v>
      </c>
      <c r="S815" s="247" t="str">
        <f>IF(ISNA(VLOOKUP($A815,DSSV!$A$7:$R$65536,IN_DTK!S$5,0))=FALSE,VLOOKUP($A815,DSSV!$A$7:$R$65536,IN_DTK!S$5,0),"")</f>
        <v/>
      </c>
    </row>
    <row r="816" spans="1:19" s="213" customFormat="1" ht="20.25" customHeight="1">
      <c r="A816" s="211">
        <v>808</v>
      </c>
      <c r="B816" s="240">
        <f>--SUBTOTAL(2,C$6:C816)</f>
        <v>808</v>
      </c>
      <c r="C816" s="214">
        <f>IF(ISNA(VLOOKUP($A816,DSSV!$A$7:$R$65536,IN_DTK!C$5,0))=FALSE,VLOOKUP($A816,DSSV!$A$7:$R$65536,IN_DTK!C$5,0),"")</f>
        <v>0</v>
      </c>
      <c r="D816" s="243" t="str">
        <f>IF(ISNA(VLOOKUP($A816,DSSV!$A$7:$R$65536,IN_DTK!D$5,0))=FALSE,VLOOKUP($A816,DSSV!$A$7:$R$65536,IN_DTK!D$5,0),"")</f>
        <v/>
      </c>
      <c r="E816" s="244" t="str">
        <f>IF(ISNA(VLOOKUP($A816,DSSV!$A$7:$R$65536,IN_DTK!E$5,0))=FALSE,VLOOKUP($A816,DSSV!$A$7:$R$65536,IN_DTK!E$5,0),"")</f>
        <v/>
      </c>
      <c r="F816" s="249" t="str">
        <f>IF(ISNA(VLOOKUP($A816,DSSV!$A$7:$R$65536,IN_DTK!F$5,0))=FALSE,VLOOKUP($A816,DSSV!$A$7:$R$65536,IN_DTK!F$5,0),"")</f>
        <v/>
      </c>
      <c r="G816" s="249" t="str">
        <f>IF(ISNA(VLOOKUP($A816,DSSV!$A$7:$R$65536,IN_DTK!G$5,0))=FALSE,VLOOKUP($A816,DSSV!$A$7:$R$65536,IN_DTK!G$5,0),"")</f>
        <v/>
      </c>
      <c r="H816" s="245">
        <f>IF(ISNA(VLOOKUP($A816,DSSV!$A$7:$R$65536,IN_DTK!H$5,0))=FALSE,IF(H$8&lt;&gt;0,VLOOKUP($A816,DSSV!$A$7:$R$65536,IN_DTK!H$5,0),""),"")</f>
        <v>0</v>
      </c>
      <c r="I816" s="245">
        <f>IF(ISNA(VLOOKUP($A816,DSSV!$A$7:$R$65536,IN_DTK!I$5,0))=FALSE,IF(I$8&lt;&gt;0,VLOOKUP($A816,DSSV!$A$7:$R$65536,IN_DTK!I$5,0),""),"")</f>
        <v>0</v>
      </c>
      <c r="J816" s="245">
        <f>IF(ISNA(VLOOKUP($A816,DSSV!$A$7:$R$65536,IN_DTK!J$5,0))=FALSE,IF(J$8&lt;&gt;0,VLOOKUP($A816,DSSV!$A$7:$R$65536,IN_DTK!J$5,0),""),"")</f>
        <v>0</v>
      </c>
      <c r="K816" s="245">
        <f>IF(ISNA(VLOOKUP($A816,DSSV!$A$7:$R$65536,IN_DTK!K$5,0))=FALSE,IF(K$8&lt;&gt;0,VLOOKUP($A816,DSSV!$A$7:$R$65536,IN_DTK!K$5,0),""),"")</f>
        <v>0</v>
      </c>
      <c r="L816" s="245">
        <f>IF(ISNA(VLOOKUP($A816,DSSV!$A$7:$R$65536,IN_DTK!L$5,0))=FALSE,IF(L$8&lt;&gt;0,VLOOKUP($A816,DSSV!$A$7:$R$65536,IN_DTK!L$5,0),""),"")</f>
        <v>0</v>
      </c>
      <c r="M816" s="245">
        <f>IF(ISNA(VLOOKUP($A816,DSSV!$A$7:$R$65536,IN_DTK!M$5,0))=FALSE,IF(M$8&lt;&gt;0,VLOOKUP($A816,DSSV!$A$7:$R$65536,IN_DTK!M$5,0),""),"")</f>
        <v>0</v>
      </c>
      <c r="N816" s="245">
        <f>IF(ISNA(VLOOKUP($A816,DSSV!$A$7:$R$65536,IN_DTK!N$5,0))=FALSE,IF(N$8&lt;&gt;0,VLOOKUP($A816,DSSV!$A$7:$R$65536,IN_DTK!N$5,0),""),"")</f>
        <v>0</v>
      </c>
      <c r="O816" s="245">
        <f>IF(ISNA(VLOOKUP($A816,DSSV!$A$7:$R$65536,IN_DTK!O$5,0))=FALSE,IF(O$8&lt;&gt;0,VLOOKUP($A816,DSSV!$A$7:$R$65536,IN_DTK!O$5,0),""),"")</f>
        <v>0</v>
      </c>
      <c r="P816" s="245">
        <f>IF(ISNA(VLOOKUP($A816,DSSV!$A$7:$R$65536,IN_DTK!P$5,0))=FALSE,IF(P$8&lt;&gt;0,VLOOKUP($A816,DSSV!$A$7:$R$65536,IN_DTK!P$5,0),""),"")</f>
        <v>0</v>
      </c>
      <c r="Q816" s="246">
        <f>IF(ISNA(VLOOKUP($A816,DSSV!$A$7:$R$65536,IN_DTK!Q$5,0))=FALSE,VLOOKUP($A816,DSSV!$A$7:$R$65536,IN_DTK!Q$5,0),"")</f>
        <v>0</v>
      </c>
      <c r="R816" s="237" t="str">
        <f>IF(ISNA(VLOOKUP($A816,DSSV!$A$7:$R$65536,IN_DTK!R$5,0))=FALSE,VLOOKUP($A816,DSSV!$A$7:$R$65536,IN_DTK!R$5,0),"")</f>
        <v>Không</v>
      </c>
      <c r="S816" s="247" t="str">
        <f>IF(ISNA(VLOOKUP($A816,DSSV!$A$7:$R$65536,IN_DTK!S$5,0))=FALSE,VLOOKUP($A816,DSSV!$A$7:$R$65536,IN_DTK!S$5,0),"")</f>
        <v/>
      </c>
    </row>
    <row r="817" spans="1:19" s="213" customFormat="1" ht="20.25" customHeight="1">
      <c r="A817" s="211">
        <v>809</v>
      </c>
      <c r="B817" s="240">
        <f>--SUBTOTAL(2,C$6:C817)</f>
        <v>809</v>
      </c>
      <c r="C817" s="214">
        <f>IF(ISNA(VLOOKUP($A817,DSSV!$A$7:$R$65536,IN_DTK!C$5,0))=FALSE,VLOOKUP($A817,DSSV!$A$7:$R$65536,IN_DTK!C$5,0),"")</f>
        <v>0</v>
      </c>
      <c r="D817" s="243" t="str">
        <f>IF(ISNA(VLOOKUP($A817,DSSV!$A$7:$R$65536,IN_DTK!D$5,0))=FALSE,VLOOKUP($A817,DSSV!$A$7:$R$65536,IN_DTK!D$5,0),"")</f>
        <v/>
      </c>
      <c r="E817" s="244" t="str">
        <f>IF(ISNA(VLOOKUP($A817,DSSV!$A$7:$R$65536,IN_DTK!E$5,0))=FALSE,VLOOKUP($A817,DSSV!$A$7:$R$65536,IN_DTK!E$5,0),"")</f>
        <v/>
      </c>
      <c r="F817" s="249" t="str">
        <f>IF(ISNA(VLOOKUP($A817,DSSV!$A$7:$R$65536,IN_DTK!F$5,0))=FALSE,VLOOKUP($A817,DSSV!$A$7:$R$65536,IN_DTK!F$5,0),"")</f>
        <v/>
      </c>
      <c r="G817" s="249" t="str">
        <f>IF(ISNA(VLOOKUP($A817,DSSV!$A$7:$R$65536,IN_DTK!G$5,0))=FALSE,VLOOKUP($A817,DSSV!$A$7:$R$65536,IN_DTK!G$5,0),"")</f>
        <v/>
      </c>
      <c r="H817" s="245">
        <f>IF(ISNA(VLOOKUP($A817,DSSV!$A$7:$R$65536,IN_DTK!H$5,0))=FALSE,IF(H$8&lt;&gt;0,VLOOKUP($A817,DSSV!$A$7:$R$65536,IN_DTK!H$5,0),""),"")</f>
        <v>0</v>
      </c>
      <c r="I817" s="245">
        <f>IF(ISNA(VLOOKUP($A817,DSSV!$A$7:$R$65536,IN_DTK!I$5,0))=FALSE,IF(I$8&lt;&gt;0,VLOOKUP($A817,DSSV!$A$7:$R$65536,IN_DTK!I$5,0),""),"")</f>
        <v>0</v>
      </c>
      <c r="J817" s="245">
        <f>IF(ISNA(VLOOKUP($A817,DSSV!$A$7:$R$65536,IN_DTK!J$5,0))=FALSE,IF(J$8&lt;&gt;0,VLOOKUP($A817,DSSV!$A$7:$R$65536,IN_DTK!J$5,0),""),"")</f>
        <v>0</v>
      </c>
      <c r="K817" s="245">
        <f>IF(ISNA(VLOOKUP($A817,DSSV!$A$7:$R$65536,IN_DTK!K$5,0))=FALSE,IF(K$8&lt;&gt;0,VLOOKUP($A817,DSSV!$A$7:$R$65536,IN_DTK!K$5,0),""),"")</f>
        <v>0</v>
      </c>
      <c r="L817" s="245">
        <f>IF(ISNA(VLOOKUP($A817,DSSV!$A$7:$R$65536,IN_DTK!L$5,0))=FALSE,IF(L$8&lt;&gt;0,VLOOKUP($A817,DSSV!$A$7:$R$65536,IN_DTK!L$5,0),""),"")</f>
        <v>0</v>
      </c>
      <c r="M817" s="245">
        <f>IF(ISNA(VLOOKUP($A817,DSSV!$A$7:$R$65536,IN_DTK!M$5,0))=FALSE,IF(M$8&lt;&gt;0,VLOOKUP($A817,DSSV!$A$7:$R$65536,IN_DTK!M$5,0),""),"")</f>
        <v>0</v>
      </c>
      <c r="N817" s="245">
        <f>IF(ISNA(VLOOKUP($A817,DSSV!$A$7:$R$65536,IN_DTK!N$5,0))=FALSE,IF(N$8&lt;&gt;0,VLOOKUP($A817,DSSV!$A$7:$R$65536,IN_DTK!N$5,0),""),"")</f>
        <v>0</v>
      </c>
      <c r="O817" s="245">
        <f>IF(ISNA(VLOOKUP($A817,DSSV!$A$7:$R$65536,IN_DTK!O$5,0))=FALSE,IF(O$8&lt;&gt;0,VLOOKUP($A817,DSSV!$A$7:$R$65536,IN_DTK!O$5,0),""),"")</f>
        <v>0</v>
      </c>
      <c r="P817" s="245">
        <f>IF(ISNA(VLOOKUP($A817,DSSV!$A$7:$R$65536,IN_DTK!P$5,0))=FALSE,IF(P$8&lt;&gt;0,VLOOKUP($A817,DSSV!$A$7:$R$65536,IN_DTK!P$5,0),""),"")</f>
        <v>0</v>
      </c>
      <c r="Q817" s="246">
        <f>IF(ISNA(VLOOKUP($A817,DSSV!$A$7:$R$65536,IN_DTK!Q$5,0))=FALSE,VLOOKUP($A817,DSSV!$A$7:$R$65536,IN_DTK!Q$5,0),"")</f>
        <v>0</v>
      </c>
      <c r="R817" s="237" t="str">
        <f>IF(ISNA(VLOOKUP($A817,DSSV!$A$7:$R$65536,IN_DTK!R$5,0))=FALSE,VLOOKUP($A817,DSSV!$A$7:$R$65536,IN_DTK!R$5,0),"")</f>
        <v>Không</v>
      </c>
      <c r="S817" s="247" t="str">
        <f>IF(ISNA(VLOOKUP($A817,DSSV!$A$7:$R$65536,IN_DTK!S$5,0))=FALSE,VLOOKUP($A817,DSSV!$A$7:$R$65536,IN_DTK!S$5,0),"")</f>
        <v/>
      </c>
    </row>
    <row r="818" spans="1:19" s="213" customFormat="1" ht="20.25" customHeight="1">
      <c r="A818" s="211">
        <v>810</v>
      </c>
      <c r="B818" s="240">
        <f>--SUBTOTAL(2,C$6:C818)</f>
        <v>810</v>
      </c>
      <c r="C818" s="214">
        <f>IF(ISNA(VLOOKUP($A818,DSSV!$A$7:$R$65536,IN_DTK!C$5,0))=FALSE,VLOOKUP($A818,DSSV!$A$7:$R$65536,IN_DTK!C$5,0),"")</f>
        <v>0</v>
      </c>
      <c r="D818" s="243" t="str">
        <f>IF(ISNA(VLOOKUP($A818,DSSV!$A$7:$R$65536,IN_DTK!D$5,0))=FALSE,VLOOKUP($A818,DSSV!$A$7:$R$65536,IN_DTK!D$5,0),"")</f>
        <v/>
      </c>
      <c r="E818" s="244" t="str">
        <f>IF(ISNA(VLOOKUP($A818,DSSV!$A$7:$R$65536,IN_DTK!E$5,0))=FALSE,VLOOKUP($A818,DSSV!$A$7:$R$65536,IN_DTK!E$5,0),"")</f>
        <v/>
      </c>
      <c r="F818" s="249" t="str">
        <f>IF(ISNA(VLOOKUP($A818,DSSV!$A$7:$R$65536,IN_DTK!F$5,0))=FALSE,VLOOKUP($A818,DSSV!$A$7:$R$65536,IN_DTK!F$5,0),"")</f>
        <v/>
      </c>
      <c r="G818" s="249" t="str">
        <f>IF(ISNA(VLOOKUP($A818,DSSV!$A$7:$R$65536,IN_DTK!G$5,0))=FALSE,VLOOKUP($A818,DSSV!$A$7:$R$65536,IN_DTK!G$5,0),"")</f>
        <v/>
      </c>
      <c r="H818" s="245">
        <f>IF(ISNA(VLOOKUP($A818,DSSV!$A$7:$R$65536,IN_DTK!H$5,0))=FALSE,IF(H$8&lt;&gt;0,VLOOKUP($A818,DSSV!$A$7:$R$65536,IN_DTK!H$5,0),""),"")</f>
        <v>0</v>
      </c>
      <c r="I818" s="245">
        <f>IF(ISNA(VLOOKUP($A818,DSSV!$A$7:$R$65536,IN_DTK!I$5,0))=FALSE,IF(I$8&lt;&gt;0,VLOOKUP($A818,DSSV!$A$7:$R$65536,IN_DTK!I$5,0),""),"")</f>
        <v>0</v>
      </c>
      <c r="J818" s="245">
        <f>IF(ISNA(VLOOKUP($A818,DSSV!$A$7:$R$65536,IN_DTK!J$5,0))=FALSE,IF(J$8&lt;&gt;0,VLOOKUP($A818,DSSV!$A$7:$R$65536,IN_DTK!J$5,0),""),"")</f>
        <v>0</v>
      </c>
      <c r="K818" s="245">
        <f>IF(ISNA(VLOOKUP($A818,DSSV!$A$7:$R$65536,IN_DTK!K$5,0))=FALSE,IF(K$8&lt;&gt;0,VLOOKUP($A818,DSSV!$A$7:$R$65536,IN_DTK!K$5,0),""),"")</f>
        <v>0</v>
      </c>
      <c r="L818" s="245">
        <f>IF(ISNA(VLOOKUP($A818,DSSV!$A$7:$R$65536,IN_DTK!L$5,0))=FALSE,IF(L$8&lt;&gt;0,VLOOKUP($A818,DSSV!$A$7:$R$65536,IN_DTK!L$5,0),""),"")</f>
        <v>0</v>
      </c>
      <c r="M818" s="245">
        <f>IF(ISNA(VLOOKUP($A818,DSSV!$A$7:$R$65536,IN_DTK!M$5,0))=FALSE,IF(M$8&lt;&gt;0,VLOOKUP($A818,DSSV!$A$7:$R$65536,IN_DTK!M$5,0),""),"")</f>
        <v>0</v>
      </c>
      <c r="N818" s="245">
        <f>IF(ISNA(VLOOKUP($A818,DSSV!$A$7:$R$65536,IN_DTK!N$5,0))=FALSE,IF(N$8&lt;&gt;0,VLOOKUP($A818,DSSV!$A$7:$R$65536,IN_DTK!N$5,0),""),"")</f>
        <v>0</v>
      </c>
      <c r="O818" s="245">
        <f>IF(ISNA(VLOOKUP($A818,DSSV!$A$7:$R$65536,IN_DTK!O$5,0))=FALSE,IF(O$8&lt;&gt;0,VLOOKUP($A818,DSSV!$A$7:$R$65536,IN_DTK!O$5,0),""),"")</f>
        <v>0</v>
      </c>
      <c r="P818" s="245">
        <f>IF(ISNA(VLOOKUP($A818,DSSV!$A$7:$R$65536,IN_DTK!P$5,0))=FALSE,IF(P$8&lt;&gt;0,VLOOKUP($A818,DSSV!$A$7:$R$65536,IN_DTK!P$5,0),""),"")</f>
        <v>0</v>
      </c>
      <c r="Q818" s="246">
        <f>IF(ISNA(VLOOKUP($A818,DSSV!$A$7:$R$65536,IN_DTK!Q$5,0))=FALSE,VLOOKUP($A818,DSSV!$A$7:$R$65536,IN_DTK!Q$5,0),"")</f>
        <v>0</v>
      </c>
      <c r="R818" s="237" t="str">
        <f>IF(ISNA(VLOOKUP($A818,DSSV!$A$7:$R$65536,IN_DTK!R$5,0))=FALSE,VLOOKUP($A818,DSSV!$A$7:$R$65536,IN_DTK!R$5,0),"")</f>
        <v>Không</v>
      </c>
      <c r="S818" s="247" t="str">
        <f>IF(ISNA(VLOOKUP($A818,DSSV!$A$7:$R$65536,IN_DTK!S$5,0))=FALSE,VLOOKUP($A818,DSSV!$A$7:$R$65536,IN_DTK!S$5,0),"")</f>
        <v/>
      </c>
    </row>
    <row r="819" spans="1:19" s="213" customFormat="1" ht="20.25" customHeight="1">
      <c r="A819" s="211">
        <v>811</v>
      </c>
      <c r="B819" s="240">
        <f>--SUBTOTAL(2,C$6:C819)</f>
        <v>811</v>
      </c>
      <c r="C819" s="214">
        <f>IF(ISNA(VLOOKUP($A819,DSSV!$A$7:$R$65536,IN_DTK!C$5,0))=FALSE,VLOOKUP($A819,DSSV!$A$7:$R$65536,IN_DTK!C$5,0),"")</f>
        <v>0</v>
      </c>
      <c r="D819" s="243" t="str">
        <f>IF(ISNA(VLOOKUP($A819,DSSV!$A$7:$R$65536,IN_DTK!D$5,0))=FALSE,VLOOKUP($A819,DSSV!$A$7:$R$65536,IN_DTK!D$5,0),"")</f>
        <v/>
      </c>
      <c r="E819" s="244" t="str">
        <f>IF(ISNA(VLOOKUP($A819,DSSV!$A$7:$R$65536,IN_DTK!E$5,0))=FALSE,VLOOKUP($A819,DSSV!$A$7:$R$65536,IN_DTK!E$5,0),"")</f>
        <v/>
      </c>
      <c r="F819" s="249" t="str">
        <f>IF(ISNA(VLOOKUP($A819,DSSV!$A$7:$R$65536,IN_DTK!F$5,0))=FALSE,VLOOKUP($A819,DSSV!$A$7:$R$65536,IN_DTK!F$5,0),"")</f>
        <v/>
      </c>
      <c r="G819" s="249" t="str">
        <f>IF(ISNA(VLOOKUP($A819,DSSV!$A$7:$R$65536,IN_DTK!G$5,0))=FALSE,VLOOKUP($A819,DSSV!$A$7:$R$65536,IN_DTK!G$5,0),"")</f>
        <v/>
      </c>
      <c r="H819" s="245">
        <f>IF(ISNA(VLOOKUP($A819,DSSV!$A$7:$R$65536,IN_DTK!H$5,0))=FALSE,IF(H$8&lt;&gt;0,VLOOKUP($A819,DSSV!$A$7:$R$65536,IN_DTK!H$5,0),""),"")</f>
        <v>0</v>
      </c>
      <c r="I819" s="245">
        <f>IF(ISNA(VLOOKUP($A819,DSSV!$A$7:$R$65536,IN_DTK!I$5,0))=FALSE,IF(I$8&lt;&gt;0,VLOOKUP($A819,DSSV!$A$7:$R$65536,IN_DTK!I$5,0),""),"")</f>
        <v>0</v>
      </c>
      <c r="J819" s="245">
        <f>IF(ISNA(VLOOKUP($A819,DSSV!$A$7:$R$65536,IN_DTK!J$5,0))=FALSE,IF(J$8&lt;&gt;0,VLOOKUP($A819,DSSV!$A$7:$R$65536,IN_DTK!J$5,0),""),"")</f>
        <v>0</v>
      </c>
      <c r="K819" s="245">
        <f>IF(ISNA(VLOOKUP($A819,DSSV!$A$7:$R$65536,IN_DTK!K$5,0))=FALSE,IF(K$8&lt;&gt;0,VLOOKUP($A819,DSSV!$A$7:$R$65536,IN_DTK!K$5,0),""),"")</f>
        <v>0</v>
      </c>
      <c r="L819" s="245">
        <f>IF(ISNA(VLOOKUP($A819,DSSV!$A$7:$R$65536,IN_DTK!L$5,0))=FALSE,IF(L$8&lt;&gt;0,VLOOKUP($A819,DSSV!$A$7:$R$65536,IN_DTK!L$5,0),""),"")</f>
        <v>0</v>
      </c>
      <c r="M819" s="245">
        <f>IF(ISNA(VLOOKUP($A819,DSSV!$A$7:$R$65536,IN_DTK!M$5,0))=FALSE,IF(M$8&lt;&gt;0,VLOOKUP($A819,DSSV!$A$7:$R$65536,IN_DTK!M$5,0),""),"")</f>
        <v>0</v>
      </c>
      <c r="N819" s="245">
        <f>IF(ISNA(VLOOKUP($A819,DSSV!$A$7:$R$65536,IN_DTK!N$5,0))=FALSE,IF(N$8&lt;&gt;0,VLOOKUP($A819,DSSV!$A$7:$R$65536,IN_DTK!N$5,0),""),"")</f>
        <v>0</v>
      </c>
      <c r="O819" s="245">
        <f>IF(ISNA(VLOOKUP($A819,DSSV!$A$7:$R$65536,IN_DTK!O$5,0))=FALSE,IF(O$8&lt;&gt;0,VLOOKUP($A819,DSSV!$A$7:$R$65536,IN_DTK!O$5,0),""),"")</f>
        <v>0</v>
      </c>
      <c r="P819" s="245">
        <f>IF(ISNA(VLOOKUP($A819,DSSV!$A$7:$R$65536,IN_DTK!P$5,0))=FALSE,IF(P$8&lt;&gt;0,VLOOKUP($A819,DSSV!$A$7:$R$65536,IN_DTK!P$5,0),""),"")</f>
        <v>0</v>
      </c>
      <c r="Q819" s="246">
        <f>IF(ISNA(VLOOKUP($A819,DSSV!$A$7:$R$65536,IN_DTK!Q$5,0))=FALSE,VLOOKUP($A819,DSSV!$A$7:$R$65536,IN_DTK!Q$5,0),"")</f>
        <v>0</v>
      </c>
      <c r="R819" s="237" t="str">
        <f>IF(ISNA(VLOOKUP($A819,DSSV!$A$7:$R$65536,IN_DTK!R$5,0))=FALSE,VLOOKUP($A819,DSSV!$A$7:$R$65536,IN_DTK!R$5,0),"")</f>
        <v>Không</v>
      </c>
      <c r="S819" s="247" t="str">
        <f>IF(ISNA(VLOOKUP($A819,DSSV!$A$7:$R$65536,IN_DTK!S$5,0))=FALSE,VLOOKUP($A819,DSSV!$A$7:$R$65536,IN_DTK!S$5,0),"")</f>
        <v/>
      </c>
    </row>
    <row r="820" spans="1:19" s="213" customFormat="1" ht="20.25" customHeight="1">
      <c r="A820" s="211">
        <v>812</v>
      </c>
      <c r="B820" s="240">
        <f>--SUBTOTAL(2,C$6:C820)</f>
        <v>812</v>
      </c>
      <c r="C820" s="214">
        <f>IF(ISNA(VLOOKUP($A820,DSSV!$A$7:$R$65536,IN_DTK!C$5,0))=FALSE,VLOOKUP($A820,DSSV!$A$7:$R$65536,IN_DTK!C$5,0),"")</f>
        <v>0</v>
      </c>
      <c r="D820" s="243" t="str">
        <f>IF(ISNA(VLOOKUP($A820,DSSV!$A$7:$R$65536,IN_DTK!D$5,0))=FALSE,VLOOKUP($A820,DSSV!$A$7:$R$65536,IN_DTK!D$5,0),"")</f>
        <v/>
      </c>
      <c r="E820" s="244" t="str">
        <f>IF(ISNA(VLOOKUP($A820,DSSV!$A$7:$R$65536,IN_DTK!E$5,0))=FALSE,VLOOKUP($A820,DSSV!$A$7:$R$65536,IN_DTK!E$5,0),"")</f>
        <v/>
      </c>
      <c r="F820" s="249" t="str">
        <f>IF(ISNA(VLOOKUP($A820,DSSV!$A$7:$R$65536,IN_DTK!F$5,0))=FALSE,VLOOKUP($A820,DSSV!$A$7:$R$65536,IN_DTK!F$5,0),"")</f>
        <v/>
      </c>
      <c r="G820" s="249" t="str">
        <f>IF(ISNA(VLOOKUP($A820,DSSV!$A$7:$R$65536,IN_DTK!G$5,0))=FALSE,VLOOKUP($A820,DSSV!$A$7:$R$65536,IN_DTK!G$5,0),"")</f>
        <v/>
      </c>
      <c r="H820" s="245">
        <f>IF(ISNA(VLOOKUP($A820,DSSV!$A$7:$R$65536,IN_DTK!H$5,0))=FALSE,IF(H$8&lt;&gt;0,VLOOKUP($A820,DSSV!$A$7:$R$65536,IN_DTK!H$5,0),""),"")</f>
        <v>0</v>
      </c>
      <c r="I820" s="245">
        <f>IF(ISNA(VLOOKUP($A820,DSSV!$A$7:$R$65536,IN_DTK!I$5,0))=FALSE,IF(I$8&lt;&gt;0,VLOOKUP($A820,DSSV!$A$7:$R$65536,IN_DTK!I$5,0),""),"")</f>
        <v>0</v>
      </c>
      <c r="J820" s="245">
        <f>IF(ISNA(VLOOKUP($A820,DSSV!$A$7:$R$65536,IN_DTK!J$5,0))=FALSE,IF(J$8&lt;&gt;0,VLOOKUP($A820,DSSV!$A$7:$R$65536,IN_DTK!J$5,0),""),"")</f>
        <v>0</v>
      </c>
      <c r="K820" s="245">
        <f>IF(ISNA(VLOOKUP($A820,DSSV!$A$7:$R$65536,IN_DTK!K$5,0))=FALSE,IF(K$8&lt;&gt;0,VLOOKUP($A820,DSSV!$A$7:$R$65536,IN_DTK!K$5,0),""),"")</f>
        <v>0</v>
      </c>
      <c r="L820" s="245">
        <f>IF(ISNA(VLOOKUP($A820,DSSV!$A$7:$R$65536,IN_DTK!L$5,0))=FALSE,IF(L$8&lt;&gt;0,VLOOKUP($A820,DSSV!$A$7:$R$65536,IN_DTK!L$5,0),""),"")</f>
        <v>0</v>
      </c>
      <c r="M820" s="245">
        <f>IF(ISNA(VLOOKUP($A820,DSSV!$A$7:$R$65536,IN_DTK!M$5,0))=FALSE,IF(M$8&lt;&gt;0,VLOOKUP($A820,DSSV!$A$7:$R$65536,IN_DTK!M$5,0),""),"")</f>
        <v>0</v>
      </c>
      <c r="N820" s="245">
        <f>IF(ISNA(VLOOKUP($A820,DSSV!$A$7:$R$65536,IN_DTK!N$5,0))=FALSE,IF(N$8&lt;&gt;0,VLOOKUP($A820,DSSV!$A$7:$R$65536,IN_DTK!N$5,0),""),"")</f>
        <v>0</v>
      </c>
      <c r="O820" s="245">
        <f>IF(ISNA(VLOOKUP($A820,DSSV!$A$7:$R$65536,IN_DTK!O$5,0))=FALSE,IF(O$8&lt;&gt;0,VLOOKUP($A820,DSSV!$A$7:$R$65536,IN_DTK!O$5,0),""),"")</f>
        <v>0</v>
      </c>
      <c r="P820" s="245">
        <f>IF(ISNA(VLOOKUP($A820,DSSV!$A$7:$R$65536,IN_DTK!P$5,0))=FALSE,IF(P$8&lt;&gt;0,VLOOKUP($A820,DSSV!$A$7:$R$65536,IN_DTK!P$5,0),""),"")</f>
        <v>0</v>
      </c>
      <c r="Q820" s="246">
        <f>IF(ISNA(VLOOKUP($A820,DSSV!$A$7:$R$65536,IN_DTK!Q$5,0))=FALSE,VLOOKUP($A820,DSSV!$A$7:$R$65536,IN_DTK!Q$5,0),"")</f>
        <v>0</v>
      </c>
      <c r="R820" s="237" t="str">
        <f>IF(ISNA(VLOOKUP($A820,DSSV!$A$7:$R$65536,IN_DTK!R$5,0))=FALSE,VLOOKUP($A820,DSSV!$A$7:$R$65536,IN_DTK!R$5,0),"")</f>
        <v>Không</v>
      </c>
      <c r="S820" s="247" t="str">
        <f>IF(ISNA(VLOOKUP($A820,DSSV!$A$7:$R$65536,IN_DTK!S$5,0))=FALSE,VLOOKUP($A820,DSSV!$A$7:$R$65536,IN_DTK!S$5,0),"")</f>
        <v/>
      </c>
    </row>
    <row r="821" spans="1:19" s="213" customFormat="1" ht="20.25" customHeight="1">
      <c r="A821" s="211">
        <v>813</v>
      </c>
      <c r="B821" s="240">
        <f>--SUBTOTAL(2,C$6:C821)</f>
        <v>813</v>
      </c>
      <c r="C821" s="214">
        <f>IF(ISNA(VLOOKUP($A821,DSSV!$A$7:$R$65536,IN_DTK!C$5,0))=FALSE,VLOOKUP($A821,DSSV!$A$7:$R$65536,IN_DTK!C$5,0),"")</f>
        <v>0</v>
      </c>
      <c r="D821" s="243" t="str">
        <f>IF(ISNA(VLOOKUP($A821,DSSV!$A$7:$R$65536,IN_DTK!D$5,0))=FALSE,VLOOKUP($A821,DSSV!$A$7:$R$65536,IN_DTK!D$5,0),"")</f>
        <v/>
      </c>
      <c r="E821" s="244" t="str">
        <f>IF(ISNA(VLOOKUP($A821,DSSV!$A$7:$R$65536,IN_DTK!E$5,0))=FALSE,VLOOKUP($A821,DSSV!$A$7:$R$65536,IN_DTK!E$5,0),"")</f>
        <v/>
      </c>
      <c r="F821" s="249" t="str">
        <f>IF(ISNA(VLOOKUP($A821,DSSV!$A$7:$R$65536,IN_DTK!F$5,0))=FALSE,VLOOKUP($A821,DSSV!$A$7:$R$65536,IN_DTK!F$5,0),"")</f>
        <v/>
      </c>
      <c r="G821" s="249" t="str">
        <f>IF(ISNA(VLOOKUP($A821,DSSV!$A$7:$R$65536,IN_DTK!G$5,0))=FALSE,VLOOKUP($A821,DSSV!$A$7:$R$65536,IN_DTK!G$5,0),"")</f>
        <v/>
      </c>
      <c r="H821" s="245">
        <f>IF(ISNA(VLOOKUP($A821,DSSV!$A$7:$R$65536,IN_DTK!H$5,0))=FALSE,IF(H$8&lt;&gt;0,VLOOKUP($A821,DSSV!$A$7:$R$65536,IN_DTK!H$5,0),""),"")</f>
        <v>0</v>
      </c>
      <c r="I821" s="245">
        <f>IF(ISNA(VLOOKUP($A821,DSSV!$A$7:$R$65536,IN_DTK!I$5,0))=FALSE,IF(I$8&lt;&gt;0,VLOOKUP($A821,DSSV!$A$7:$R$65536,IN_DTK!I$5,0),""),"")</f>
        <v>0</v>
      </c>
      <c r="J821" s="245">
        <f>IF(ISNA(VLOOKUP($A821,DSSV!$A$7:$R$65536,IN_DTK!J$5,0))=FALSE,IF(J$8&lt;&gt;0,VLOOKUP($A821,DSSV!$A$7:$R$65536,IN_DTK!J$5,0),""),"")</f>
        <v>0</v>
      </c>
      <c r="K821" s="245">
        <f>IF(ISNA(VLOOKUP($A821,DSSV!$A$7:$R$65536,IN_DTK!K$5,0))=FALSE,IF(K$8&lt;&gt;0,VLOOKUP($A821,DSSV!$A$7:$R$65536,IN_DTK!K$5,0),""),"")</f>
        <v>0</v>
      </c>
      <c r="L821" s="245">
        <f>IF(ISNA(VLOOKUP($A821,DSSV!$A$7:$R$65536,IN_DTK!L$5,0))=FALSE,IF(L$8&lt;&gt;0,VLOOKUP($A821,DSSV!$A$7:$R$65536,IN_DTK!L$5,0),""),"")</f>
        <v>0</v>
      </c>
      <c r="M821" s="245">
        <f>IF(ISNA(VLOOKUP($A821,DSSV!$A$7:$R$65536,IN_DTK!M$5,0))=FALSE,IF(M$8&lt;&gt;0,VLOOKUP($A821,DSSV!$A$7:$R$65536,IN_DTK!M$5,0),""),"")</f>
        <v>0</v>
      </c>
      <c r="N821" s="245">
        <f>IF(ISNA(VLOOKUP($A821,DSSV!$A$7:$R$65536,IN_DTK!N$5,0))=FALSE,IF(N$8&lt;&gt;0,VLOOKUP($A821,DSSV!$A$7:$R$65536,IN_DTK!N$5,0),""),"")</f>
        <v>0</v>
      </c>
      <c r="O821" s="245">
        <f>IF(ISNA(VLOOKUP($A821,DSSV!$A$7:$R$65536,IN_DTK!O$5,0))=FALSE,IF(O$8&lt;&gt;0,VLOOKUP($A821,DSSV!$A$7:$R$65536,IN_DTK!O$5,0),""),"")</f>
        <v>0</v>
      </c>
      <c r="P821" s="245">
        <f>IF(ISNA(VLOOKUP($A821,DSSV!$A$7:$R$65536,IN_DTK!P$5,0))=FALSE,IF(P$8&lt;&gt;0,VLOOKUP($A821,DSSV!$A$7:$R$65536,IN_DTK!P$5,0),""),"")</f>
        <v>0</v>
      </c>
      <c r="Q821" s="246">
        <f>IF(ISNA(VLOOKUP($A821,DSSV!$A$7:$R$65536,IN_DTK!Q$5,0))=FALSE,VLOOKUP($A821,DSSV!$A$7:$R$65536,IN_DTK!Q$5,0),"")</f>
        <v>0</v>
      </c>
      <c r="R821" s="237" t="str">
        <f>IF(ISNA(VLOOKUP($A821,DSSV!$A$7:$R$65536,IN_DTK!R$5,0))=FALSE,VLOOKUP($A821,DSSV!$A$7:$R$65536,IN_DTK!R$5,0),"")</f>
        <v>Không</v>
      </c>
      <c r="S821" s="247" t="str">
        <f>IF(ISNA(VLOOKUP($A821,DSSV!$A$7:$R$65536,IN_DTK!S$5,0))=FALSE,VLOOKUP($A821,DSSV!$A$7:$R$65536,IN_DTK!S$5,0),"")</f>
        <v/>
      </c>
    </row>
    <row r="822" spans="1:19" s="213" customFormat="1" ht="20.25" customHeight="1">
      <c r="A822" s="211">
        <v>814</v>
      </c>
      <c r="B822" s="240">
        <f>--SUBTOTAL(2,C$6:C822)</f>
        <v>814</v>
      </c>
      <c r="C822" s="214">
        <f>IF(ISNA(VLOOKUP($A822,DSSV!$A$7:$R$65536,IN_DTK!C$5,0))=FALSE,VLOOKUP($A822,DSSV!$A$7:$R$65536,IN_DTK!C$5,0),"")</f>
        <v>0</v>
      </c>
      <c r="D822" s="243" t="str">
        <f>IF(ISNA(VLOOKUP($A822,DSSV!$A$7:$R$65536,IN_DTK!D$5,0))=FALSE,VLOOKUP($A822,DSSV!$A$7:$R$65536,IN_DTK!D$5,0),"")</f>
        <v/>
      </c>
      <c r="E822" s="244" t="str">
        <f>IF(ISNA(VLOOKUP($A822,DSSV!$A$7:$R$65536,IN_DTK!E$5,0))=FALSE,VLOOKUP($A822,DSSV!$A$7:$R$65536,IN_DTK!E$5,0),"")</f>
        <v/>
      </c>
      <c r="F822" s="249" t="str">
        <f>IF(ISNA(VLOOKUP($A822,DSSV!$A$7:$R$65536,IN_DTK!F$5,0))=FALSE,VLOOKUP($A822,DSSV!$A$7:$R$65536,IN_DTK!F$5,0),"")</f>
        <v/>
      </c>
      <c r="G822" s="249" t="str">
        <f>IF(ISNA(VLOOKUP($A822,DSSV!$A$7:$R$65536,IN_DTK!G$5,0))=FALSE,VLOOKUP($A822,DSSV!$A$7:$R$65536,IN_DTK!G$5,0),"")</f>
        <v/>
      </c>
      <c r="H822" s="245">
        <f>IF(ISNA(VLOOKUP($A822,DSSV!$A$7:$R$65536,IN_DTK!H$5,0))=FALSE,IF(H$8&lt;&gt;0,VLOOKUP($A822,DSSV!$A$7:$R$65536,IN_DTK!H$5,0),""),"")</f>
        <v>0</v>
      </c>
      <c r="I822" s="245">
        <f>IF(ISNA(VLOOKUP($A822,DSSV!$A$7:$R$65536,IN_DTK!I$5,0))=FALSE,IF(I$8&lt;&gt;0,VLOOKUP($A822,DSSV!$A$7:$R$65536,IN_DTK!I$5,0),""),"")</f>
        <v>0</v>
      </c>
      <c r="J822" s="245">
        <f>IF(ISNA(VLOOKUP($A822,DSSV!$A$7:$R$65536,IN_DTK!J$5,0))=FALSE,IF(J$8&lt;&gt;0,VLOOKUP($A822,DSSV!$A$7:$R$65536,IN_DTK!J$5,0),""),"")</f>
        <v>0</v>
      </c>
      <c r="K822" s="245">
        <f>IF(ISNA(VLOOKUP($A822,DSSV!$A$7:$R$65536,IN_DTK!K$5,0))=FALSE,IF(K$8&lt;&gt;0,VLOOKUP($A822,DSSV!$A$7:$R$65536,IN_DTK!K$5,0),""),"")</f>
        <v>0</v>
      </c>
      <c r="L822" s="245">
        <f>IF(ISNA(VLOOKUP($A822,DSSV!$A$7:$R$65536,IN_DTK!L$5,0))=FALSE,IF(L$8&lt;&gt;0,VLOOKUP($A822,DSSV!$A$7:$R$65536,IN_DTK!L$5,0),""),"")</f>
        <v>0</v>
      </c>
      <c r="M822" s="245">
        <f>IF(ISNA(VLOOKUP($A822,DSSV!$A$7:$R$65536,IN_DTK!M$5,0))=FALSE,IF(M$8&lt;&gt;0,VLOOKUP($A822,DSSV!$A$7:$R$65536,IN_DTK!M$5,0),""),"")</f>
        <v>0</v>
      </c>
      <c r="N822" s="245">
        <f>IF(ISNA(VLOOKUP($A822,DSSV!$A$7:$R$65536,IN_DTK!N$5,0))=FALSE,IF(N$8&lt;&gt;0,VLOOKUP($A822,DSSV!$A$7:$R$65536,IN_DTK!N$5,0),""),"")</f>
        <v>0</v>
      </c>
      <c r="O822" s="245">
        <f>IF(ISNA(VLOOKUP($A822,DSSV!$A$7:$R$65536,IN_DTK!O$5,0))=FALSE,IF(O$8&lt;&gt;0,VLOOKUP($A822,DSSV!$A$7:$R$65536,IN_DTK!O$5,0),""),"")</f>
        <v>0</v>
      </c>
      <c r="P822" s="245">
        <f>IF(ISNA(VLOOKUP($A822,DSSV!$A$7:$R$65536,IN_DTK!P$5,0))=FALSE,IF(P$8&lt;&gt;0,VLOOKUP($A822,DSSV!$A$7:$R$65536,IN_DTK!P$5,0),""),"")</f>
        <v>0</v>
      </c>
      <c r="Q822" s="246">
        <f>IF(ISNA(VLOOKUP($A822,DSSV!$A$7:$R$65536,IN_DTK!Q$5,0))=FALSE,VLOOKUP($A822,DSSV!$A$7:$R$65536,IN_DTK!Q$5,0),"")</f>
        <v>0</v>
      </c>
      <c r="R822" s="237" t="str">
        <f>IF(ISNA(VLOOKUP($A822,DSSV!$A$7:$R$65536,IN_DTK!R$5,0))=FALSE,VLOOKUP($A822,DSSV!$A$7:$R$65536,IN_DTK!R$5,0),"")</f>
        <v>Không</v>
      </c>
      <c r="S822" s="247" t="str">
        <f>IF(ISNA(VLOOKUP($A822,DSSV!$A$7:$R$65536,IN_DTK!S$5,0))=FALSE,VLOOKUP($A822,DSSV!$A$7:$R$65536,IN_DTK!S$5,0),"")</f>
        <v/>
      </c>
    </row>
    <row r="823" spans="1:19" s="213" customFormat="1" ht="20.25" customHeight="1">
      <c r="A823" s="211">
        <v>815</v>
      </c>
      <c r="B823" s="240">
        <f>--SUBTOTAL(2,C$6:C823)</f>
        <v>815</v>
      </c>
      <c r="C823" s="214">
        <f>IF(ISNA(VLOOKUP($A823,DSSV!$A$7:$R$65536,IN_DTK!C$5,0))=FALSE,VLOOKUP($A823,DSSV!$A$7:$R$65536,IN_DTK!C$5,0),"")</f>
        <v>0</v>
      </c>
      <c r="D823" s="243" t="str">
        <f>IF(ISNA(VLOOKUP($A823,DSSV!$A$7:$R$65536,IN_DTK!D$5,0))=FALSE,VLOOKUP($A823,DSSV!$A$7:$R$65536,IN_DTK!D$5,0),"")</f>
        <v/>
      </c>
      <c r="E823" s="244" t="str">
        <f>IF(ISNA(VLOOKUP($A823,DSSV!$A$7:$R$65536,IN_DTK!E$5,0))=FALSE,VLOOKUP($A823,DSSV!$A$7:$R$65536,IN_DTK!E$5,0),"")</f>
        <v/>
      </c>
      <c r="F823" s="249" t="str">
        <f>IF(ISNA(VLOOKUP($A823,DSSV!$A$7:$R$65536,IN_DTK!F$5,0))=FALSE,VLOOKUP($A823,DSSV!$A$7:$R$65536,IN_DTK!F$5,0),"")</f>
        <v/>
      </c>
      <c r="G823" s="249" t="str">
        <f>IF(ISNA(VLOOKUP($A823,DSSV!$A$7:$R$65536,IN_DTK!G$5,0))=FALSE,VLOOKUP($A823,DSSV!$A$7:$R$65536,IN_DTK!G$5,0),"")</f>
        <v/>
      </c>
      <c r="H823" s="245">
        <f>IF(ISNA(VLOOKUP($A823,DSSV!$A$7:$R$65536,IN_DTK!H$5,0))=FALSE,IF(H$8&lt;&gt;0,VLOOKUP($A823,DSSV!$A$7:$R$65536,IN_DTK!H$5,0),""),"")</f>
        <v>0</v>
      </c>
      <c r="I823" s="245">
        <f>IF(ISNA(VLOOKUP($A823,DSSV!$A$7:$R$65536,IN_DTK!I$5,0))=FALSE,IF(I$8&lt;&gt;0,VLOOKUP($A823,DSSV!$A$7:$R$65536,IN_DTK!I$5,0),""),"")</f>
        <v>0</v>
      </c>
      <c r="J823" s="245">
        <f>IF(ISNA(VLOOKUP($A823,DSSV!$A$7:$R$65536,IN_DTK!J$5,0))=FALSE,IF(J$8&lt;&gt;0,VLOOKUP($A823,DSSV!$A$7:$R$65536,IN_DTK!J$5,0),""),"")</f>
        <v>0</v>
      </c>
      <c r="K823" s="245">
        <f>IF(ISNA(VLOOKUP($A823,DSSV!$A$7:$R$65536,IN_DTK!K$5,0))=FALSE,IF(K$8&lt;&gt;0,VLOOKUP($A823,DSSV!$A$7:$R$65536,IN_DTK!K$5,0),""),"")</f>
        <v>0</v>
      </c>
      <c r="L823" s="245">
        <f>IF(ISNA(VLOOKUP($A823,DSSV!$A$7:$R$65536,IN_DTK!L$5,0))=FALSE,IF(L$8&lt;&gt;0,VLOOKUP($A823,DSSV!$A$7:$R$65536,IN_DTK!L$5,0),""),"")</f>
        <v>0</v>
      </c>
      <c r="M823" s="245">
        <f>IF(ISNA(VLOOKUP($A823,DSSV!$A$7:$R$65536,IN_DTK!M$5,0))=FALSE,IF(M$8&lt;&gt;0,VLOOKUP($A823,DSSV!$A$7:$R$65536,IN_DTK!M$5,0),""),"")</f>
        <v>0</v>
      </c>
      <c r="N823" s="245">
        <f>IF(ISNA(VLOOKUP($A823,DSSV!$A$7:$R$65536,IN_DTK!N$5,0))=FALSE,IF(N$8&lt;&gt;0,VLOOKUP($A823,DSSV!$A$7:$R$65536,IN_DTK!N$5,0),""),"")</f>
        <v>0</v>
      </c>
      <c r="O823" s="245">
        <f>IF(ISNA(VLOOKUP($A823,DSSV!$A$7:$R$65536,IN_DTK!O$5,0))=FALSE,IF(O$8&lt;&gt;0,VLOOKUP($A823,DSSV!$A$7:$R$65536,IN_DTK!O$5,0),""),"")</f>
        <v>0</v>
      </c>
      <c r="P823" s="245">
        <f>IF(ISNA(VLOOKUP($A823,DSSV!$A$7:$R$65536,IN_DTK!P$5,0))=FALSE,IF(P$8&lt;&gt;0,VLOOKUP($A823,DSSV!$A$7:$R$65536,IN_DTK!P$5,0),""),"")</f>
        <v>0</v>
      </c>
      <c r="Q823" s="246">
        <f>IF(ISNA(VLOOKUP($A823,DSSV!$A$7:$R$65536,IN_DTK!Q$5,0))=FALSE,VLOOKUP($A823,DSSV!$A$7:$R$65536,IN_DTK!Q$5,0),"")</f>
        <v>0</v>
      </c>
      <c r="R823" s="237" t="str">
        <f>IF(ISNA(VLOOKUP($A823,DSSV!$A$7:$R$65536,IN_DTK!R$5,0))=FALSE,VLOOKUP($A823,DSSV!$A$7:$R$65536,IN_DTK!R$5,0),"")</f>
        <v>Không</v>
      </c>
      <c r="S823" s="247" t="str">
        <f>IF(ISNA(VLOOKUP($A823,DSSV!$A$7:$R$65536,IN_DTK!S$5,0))=FALSE,VLOOKUP($A823,DSSV!$A$7:$R$65536,IN_DTK!S$5,0),"")</f>
        <v/>
      </c>
    </row>
    <row r="824" spans="1:19" s="213" customFormat="1" ht="20.25" customHeight="1">
      <c r="A824" s="211">
        <v>816</v>
      </c>
      <c r="B824" s="240">
        <f>--SUBTOTAL(2,C$6:C824)</f>
        <v>816</v>
      </c>
      <c r="C824" s="214">
        <f>IF(ISNA(VLOOKUP($A824,DSSV!$A$7:$R$65536,IN_DTK!C$5,0))=FALSE,VLOOKUP($A824,DSSV!$A$7:$R$65536,IN_DTK!C$5,0),"")</f>
        <v>0</v>
      </c>
      <c r="D824" s="243" t="str">
        <f>IF(ISNA(VLOOKUP($A824,DSSV!$A$7:$R$65536,IN_DTK!D$5,0))=FALSE,VLOOKUP($A824,DSSV!$A$7:$R$65536,IN_DTK!D$5,0),"")</f>
        <v/>
      </c>
      <c r="E824" s="244" t="str">
        <f>IF(ISNA(VLOOKUP($A824,DSSV!$A$7:$R$65536,IN_DTK!E$5,0))=FALSE,VLOOKUP($A824,DSSV!$A$7:$R$65536,IN_DTK!E$5,0),"")</f>
        <v/>
      </c>
      <c r="F824" s="249" t="str">
        <f>IF(ISNA(VLOOKUP($A824,DSSV!$A$7:$R$65536,IN_DTK!F$5,0))=FALSE,VLOOKUP($A824,DSSV!$A$7:$R$65536,IN_DTK!F$5,0),"")</f>
        <v/>
      </c>
      <c r="G824" s="249" t="str">
        <f>IF(ISNA(VLOOKUP($A824,DSSV!$A$7:$R$65536,IN_DTK!G$5,0))=FALSE,VLOOKUP($A824,DSSV!$A$7:$R$65536,IN_DTK!G$5,0),"")</f>
        <v/>
      </c>
      <c r="H824" s="245">
        <f>IF(ISNA(VLOOKUP($A824,DSSV!$A$7:$R$65536,IN_DTK!H$5,0))=FALSE,IF(H$8&lt;&gt;0,VLOOKUP($A824,DSSV!$A$7:$R$65536,IN_DTK!H$5,0),""),"")</f>
        <v>0</v>
      </c>
      <c r="I824" s="245">
        <f>IF(ISNA(VLOOKUP($A824,DSSV!$A$7:$R$65536,IN_DTK!I$5,0))=FALSE,IF(I$8&lt;&gt;0,VLOOKUP($A824,DSSV!$A$7:$R$65536,IN_DTK!I$5,0),""),"")</f>
        <v>0</v>
      </c>
      <c r="J824" s="245">
        <f>IF(ISNA(VLOOKUP($A824,DSSV!$A$7:$R$65536,IN_DTK!J$5,0))=FALSE,IF(J$8&lt;&gt;0,VLOOKUP($A824,DSSV!$A$7:$R$65536,IN_DTK!J$5,0),""),"")</f>
        <v>0</v>
      </c>
      <c r="K824" s="245">
        <f>IF(ISNA(VLOOKUP($A824,DSSV!$A$7:$R$65536,IN_DTK!K$5,0))=FALSE,IF(K$8&lt;&gt;0,VLOOKUP($A824,DSSV!$A$7:$R$65536,IN_DTK!K$5,0),""),"")</f>
        <v>0</v>
      </c>
      <c r="L824" s="245">
        <f>IF(ISNA(VLOOKUP($A824,DSSV!$A$7:$R$65536,IN_DTK!L$5,0))=FALSE,IF(L$8&lt;&gt;0,VLOOKUP($A824,DSSV!$A$7:$R$65536,IN_DTK!L$5,0),""),"")</f>
        <v>0</v>
      </c>
      <c r="M824" s="245">
        <f>IF(ISNA(VLOOKUP($A824,DSSV!$A$7:$R$65536,IN_DTK!M$5,0))=FALSE,IF(M$8&lt;&gt;0,VLOOKUP($A824,DSSV!$A$7:$R$65536,IN_DTK!M$5,0),""),"")</f>
        <v>0</v>
      </c>
      <c r="N824" s="245">
        <f>IF(ISNA(VLOOKUP($A824,DSSV!$A$7:$R$65536,IN_DTK!N$5,0))=FALSE,IF(N$8&lt;&gt;0,VLOOKUP($A824,DSSV!$A$7:$R$65536,IN_DTK!N$5,0),""),"")</f>
        <v>0</v>
      </c>
      <c r="O824" s="245">
        <f>IF(ISNA(VLOOKUP($A824,DSSV!$A$7:$R$65536,IN_DTK!O$5,0))=FALSE,IF(O$8&lt;&gt;0,VLOOKUP($A824,DSSV!$A$7:$R$65536,IN_DTK!O$5,0),""),"")</f>
        <v>0</v>
      </c>
      <c r="P824" s="245">
        <f>IF(ISNA(VLOOKUP($A824,DSSV!$A$7:$R$65536,IN_DTK!P$5,0))=FALSE,IF(P$8&lt;&gt;0,VLOOKUP($A824,DSSV!$A$7:$R$65536,IN_DTK!P$5,0),""),"")</f>
        <v>0</v>
      </c>
      <c r="Q824" s="246">
        <f>IF(ISNA(VLOOKUP($A824,DSSV!$A$7:$R$65536,IN_DTK!Q$5,0))=FALSE,VLOOKUP($A824,DSSV!$A$7:$R$65536,IN_DTK!Q$5,0),"")</f>
        <v>0</v>
      </c>
      <c r="R824" s="237" t="str">
        <f>IF(ISNA(VLOOKUP($A824,DSSV!$A$7:$R$65536,IN_DTK!R$5,0))=FALSE,VLOOKUP($A824,DSSV!$A$7:$R$65536,IN_DTK!R$5,0),"")</f>
        <v>Không</v>
      </c>
      <c r="S824" s="247" t="str">
        <f>IF(ISNA(VLOOKUP($A824,DSSV!$A$7:$R$65536,IN_DTK!S$5,0))=FALSE,VLOOKUP($A824,DSSV!$A$7:$R$65536,IN_DTK!S$5,0),"")</f>
        <v/>
      </c>
    </row>
    <row r="825" spans="1:19" s="213" customFormat="1" ht="20.25" customHeight="1">
      <c r="A825" s="211">
        <v>817</v>
      </c>
      <c r="B825" s="240">
        <f>--SUBTOTAL(2,C$6:C825)</f>
        <v>817</v>
      </c>
      <c r="C825" s="214">
        <f>IF(ISNA(VLOOKUP($A825,DSSV!$A$7:$R$65536,IN_DTK!C$5,0))=FALSE,VLOOKUP($A825,DSSV!$A$7:$R$65536,IN_DTK!C$5,0),"")</f>
        <v>0</v>
      </c>
      <c r="D825" s="243" t="str">
        <f>IF(ISNA(VLOOKUP($A825,DSSV!$A$7:$R$65536,IN_DTK!D$5,0))=FALSE,VLOOKUP($A825,DSSV!$A$7:$R$65536,IN_DTK!D$5,0),"")</f>
        <v/>
      </c>
      <c r="E825" s="244" t="str">
        <f>IF(ISNA(VLOOKUP($A825,DSSV!$A$7:$R$65536,IN_DTK!E$5,0))=FALSE,VLOOKUP($A825,DSSV!$A$7:$R$65536,IN_DTK!E$5,0),"")</f>
        <v/>
      </c>
      <c r="F825" s="249" t="str">
        <f>IF(ISNA(VLOOKUP($A825,DSSV!$A$7:$R$65536,IN_DTK!F$5,0))=FALSE,VLOOKUP($A825,DSSV!$A$7:$R$65536,IN_DTK!F$5,0),"")</f>
        <v/>
      </c>
      <c r="G825" s="249" t="str">
        <f>IF(ISNA(VLOOKUP($A825,DSSV!$A$7:$R$65536,IN_DTK!G$5,0))=FALSE,VLOOKUP($A825,DSSV!$A$7:$R$65536,IN_DTK!G$5,0),"")</f>
        <v/>
      </c>
      <c r="H825" s="245">
        <f>IF(ISNA(VLOOKUP($A825,DSSV!$A$7:$R$65536,IN_DTK!H$5,0))=FALSE,IF(H$8&lt;&gt;0,VLOOKUP($A825,DSSV!$A$7:$R$65536,IN_DTK!H$5,0),""),"")</f>
        <v>0</v>
      </c>
      <c r="I825" s="245">
        <f>IF(ISNA(VLOOKUP($A825,DSSV!$A$7:$R$65536,IN_DTK!I$5,0))=FALSE,IF(I$8&lt;&gt;0,VLOOKUP($A825,DSSV!$A$7:$R$65536,IN_DTK!I$5,0),""),"")</f>
        <v>0</v>
      </c>
      <c r="J825" s="245">
        <f>IF(ISNA(VLOOKUP($A825,DSSV!$A$7:$R$65536,IN_DTK!J$5,0))=FALSE,IF(J$8&lt;&gt;0,VLOOKUP($A825,DSSV!$A$7:$R$65536,IN_DTK!J$5,0),""),"")</f>
        <v>0</v>
      </c>
      <c r="K825" s="245">
        <f>IF(ISNA(VLOOKUP($A825,DSSV!$A$7:$R$65536,IN_DTK!K$5,0))=FALSE,IF(K$8&lt;&gt;0,VLOOKUP($A825,DSSV!$A$7:$R$65536,IN_DTK!K$5,0),""),"")</f>
        <v>0</v>
      </c>
      <c r="L825" s="245">
        <f>IF(ISNA(VLOOKUP($A825,DSSV!$A$7:$R$65536,IN_DTK!L$5,0))=FALSE,IF(L$8&lt;&gt;0,VLOOKUP($A825,DSSV!$A$7:$R$65536,IN_DTK!L$5,0),""),"")</f>
        <v>0</v>
      </c>
      <c r="M825" s="245">
        <f>IF(ISNA(VLOOKUP($A825,DSSV!$A$7:$R$65536,IN_DTK!M$5,0))=FALSE,IF(M$8&lt;&gt;0,VLOOKUP($A825,DSSV!$A$7:$R$65536,IN_DTK!M$5,0),""),"")</f>
        <v>0</v>
      </c>
      <c r="N825" s="245">
        <f>IF(ISNA(VLOOKUP($A825,DSSV!$A$7:$R$65536,IN_DTK!N$5,0))=FALSE,IF(N$8&lt;&gt;0,VLOOKUP($A825,DSSV!$A$7:$R$65536,IN_DTK!N$5,0),""),"")</f>
        <v>0</v>
      </c>
      <c r="O825" s="245">
        <f>IF(ISNA(VLOOKUP($A825,DSSV!$A$7:$R$65536,IN_DTK!O$5,0))=FALSE,IF(O$8&lt;&gt;0,VLOOKUP($A825,DSSV!$A$7:$R$65536,IN_DTK!O$5,0),""),"")</f>
        <v>0</v>
      </c>
      <c r="P825" s="245">
        <f>IF(ISNA(VLOOKUP($A825,DSSV!$A$7:$R$65536,IN_DTK!P$5,0))=FALSE,IF(P$8&lt;&gt;0,VLOOKUP($A825,DSSV!$A$7:$R$65536,IN_DTK!P$5,0),""),"")</f>
        <v>0</v>
      </c>
      <c r="Q825" s="246">
        <f>IF(ISNA(VLOOKUP($A825,DSSV!$A$7:$R$65536,IN_DTK!Q$5,0))=FALSE,VLOOKUP($A825,DSSV!$A$7:$R$65536,IN_DTK!Q$5,0),"")</f>
        <v>0</v>
      </c>
      <c r="R825" s="237" t="str">
        <f>IF(ISNA(VLOOKUP($A825,DSSV!$A$7:$R$65536,IN_DTK!R$5,0))=FALSE,VLOOKUP($A825,DSSV!$A$7:$R$65536,IN_DTK!R$5,0),"")</f>
        <v>Không</v>
      </c>
      <c r="S825" s="247" t="str">
        <f>IF(ISNA(VLOOKUP($A825,DSSV!$A$7:$R$65536,IN_DTK!S$5,0))=FALSE,VLOOKUP($A825,DSSV!$A$7:$R$65536,IN_DTK!S$5,0),"")</f>
        <v/>
      </c>
    </row>
    <row r="826" spans="1:19" s="213" customFormat="1" ht="20.25" customHeight="1">
      <c r="A826" s="211">
        <v>818</v>
      </c>
      <c r="B826" s="240">
        <f>--SUBTOTAL(2,C$6:C826)</f>
        <v>818</v>
      </c>
      <c r="C826" s="214">
        <f>IF(ISNA(VLOOKUP($A826,DSSV!$A$7:$R$65536,IN_DTK!C$5,0))=FALSE,VLOOKUP($A826,DSSV!$A$7:$R$65536,IN_DTK!C$5,0),"")</f>
        <v>0</v>
      </c>
      <c r="D826" s="243" t="str">
        <f>IF(ISNA(VLOOKUP($A826,DSSV!$A$7:$R$65536,IN_DTK!D$5,0))=FALSE,VLOOKUP($A826,DSSV!$A$7:$R$65536,IN_DTK!D$5,0),"")</f>
        <v/>
      </c>
      <c r="E826" s="244" t="str">
        <f>IF(ISNA(VLOOKUP($A826,DSSV!$A$7:$R$65536,IN_DTK!E$5,0))=FALSE,VLOOKUP($A826,DSSV!$A$7:$R$65536,IN_DTK!E$5,0),"")</f>
        <v/>
      </c>
      <c r="F826" s="249" t="str">
        <f>IF(ISNA(VLOOKUP($A826,DSSV!$A$7:$R$65536,IN_DTK!F$5,0))=FALSE,VLOOKUP($A826,DSSV!$A$7:$R$65536,IN_DTK!F$5,0),"")</f>
        <v/>
      </c>
      <c r="G826" s="249" t="str">
        <f>IF(ISNA(VLOOKUP($A826,DSSV!$A$7:$R$65536,IN_DTK!G$5,0))=FALSE,VLOOKUP($A826,DSSV!$A$7:$R$65536,IN_DTK!G$5,0),"")</f>
        <v/>
      </c>
      <c r="H826" s="245">
        <f>IF(ISNA(VLOOKUP($A826,DSSV!$A$7:$R$65536,IN_DTK!H$5,0))=FALSE,IF(H$8&lt;&gt;0,VLOOKUP($A826,DSSV!$A$7:$R$65536,IN_DTK!H$5,0),""),"")</f>
        <v>0</v>
      </c>
      <c r="I826" s="245">
        <f>IF(ISNA(VLOOKUP($A826,DSSV!$A$7:$R$65536,IN_DTK!I$5,0))=FALSE,IF(I$8&lt;&gt;0,VLOOKUP($A826,DSSV!$A$7:$R$65536,IN_DTK!I$5,0),""),"")</f>
        <v>0</v>
      </c>
      <c r="J826" s="245">
        <f>IF(ISNA(VLOOKUP($A826,DSSV!$A$7:$R$65536,IN_DTK!J$5,0))=FALSE,IF(J$8&lt;&gt;0,VLOOKUP($A826,DSSV!$A$7:$R$65536,IN_DTK!J$5,0),""),"")</f>
        <v>0</v>
      </c>
      <c r="K826" s="245">
        <f>IF(ISNA(VLOOKUP($A826,DSSV!$A$7:$R$65536,IN_DTK!K$5,0))=FALSE,IF(K$8&lt;&gt;0,VLOOKUP($A826,DSSV!$A$7:$R$65536,IN_DTK!K$5,0),""),"")</f>
        <v>0</v>
      </c>
      <c r="L826" s="245">
        <f>IF(ISNA(VLOOKUP($A826,DSSV!$A$7:$R$65536,IN_DTK!L$5,0))=FALSE,IF(L$8&lt;&gt;0,VLOOKUP($A826,DSSV!$A$7:$R$65536,IN_DTK!L$5,0),""),"")</f>
        <v>0</v>
      </c>
      <c r="M826" s="245">
        <f>IF(ISNA(VLOOKUP($A826,DSSV!$A$7:$R$65536,IN_DTK!M$5,0))=FALSE,IF(M$8&lt;&gt;0,VLOOKUP($A826,DSSV!$A$7:$R$65536,IN_DTK!M$5,0),""),"")</f>
        <v>0</v>
      </c>
      <c r="N826" s="245">
        <f>IF(ISNA(VLOOKUP($A826,DSSV!$A$7:$R$65536,IN_DTK!N$5,0))=FALSE,IF(N$8&lt;&gt;0,VLOOKUP($A826,DSSV!$A$7:$R$65536,IN_DTK!N$5,0),""),"")</f>
        <v>0</v>
      </c>
      <c r="O826" s="245">
        <f>IF(ISNA(VLOOKUP($A826,DSSV!$A$7:$R$65536,IN_DTK!O$5,0))=FALSE,IF(O$8&lt;&gt;0,VLOOKUP($A826,DSSV!$A$7:$R$65536,IN_DTK!O$5,0),""),"")</f>
        <v>0</v>
      </c>
      <c r="P826" s="245">
        <f>IF(ISNA(VLOOKUP($A826,DSSV!$A$7:$R$65536,IN_DTK!P$5,0))=FALSE,IF(P$8&lt;&gt;0,VLOOKUP($A826,DSSV!$A$7:$R$65536,IN_DTK!P$5,0),""),"")</f>
        <v>0</v>
      </c>
      <c r="Q826" s="246">
        <f>IF(ISNA(VLOOKUP($A826,DSSV!$A$7:$R$65536,IN_DTK!Q$5,0))=FALSE,VLOOKUP($A826,DSSV!$A$7:$R$65536,IN_DTK!Q$5,0),"")</f>
        <v>0</v>
      </c>
      <c r="R826" s="237" t="str">
        <f>IF(ISNA(VLOOKUP($A826,DSSV!$A$7:$R$65536,IN_DTK!R$5,0))=FALSE,VLOOKUP($A826,DSSV!$A$7:$R$65536,IN_DTK!R$5,0),"")</f>
        <v>Không</v>
      </c>
      <c r="S826" s="247" t="str">
        <f>IF(ISNA(VLOOKUP($A826,DSSV!$A$7:$R$65536,IN_DTK!S$5,0))=FALSE,VLOOKUP($A826,DSSV!$A$7:$R$65536,IN_DTK!S$5,0),"")</f>
        <v/>
      </c>
    </row>
    <row r="827" spans="1:19" s="213" customFormat="1" ht="20.25" customHeight="1">
      <c r="A827" s="211">
        <v>819</v>
      </c>
      <c r="B827" s="240">
        <f>--SUBTOTAL(2,C$6:C827)</f>
        <v>819</v>
      </c>
      <c r="C827" s="214">
        <f>IF(ISNA(VLOOKUP($A827,DSSV!$A$7:$R$65536,IN_DTK!C$5,0))=FALSE,VLOOKUP($A827,DSSV!$A$7:$R$65536,IN_DTK!C$5,0),"")</f>
        <v>0</v>
      </c>
      <c r="D827" s="243" t="str">
        <f>IF(ISNA(VLOOKUP($A827,DSSV!$A$7:$R$65536,IN_DTK!D$5,0))=FALSE,VLOOKUP($A827,DSSV!$A$7:$R$65536,IN_DTK!D$5,0),"")</f>
        <v/>
      </c>
      <c r="E827" s="244" t="str">
        <f>IF(ISNA(VLOOKUP($A827,DSSV!$A$7:$R$65536,IN_DTK!E$5,0))=FALSE,VLOOKUP($A827,DSSV!$A$7:$R$65536,IN_DTK!E$5,0),"")</f>
        <v/>
      </c>
      <c r="F827" s="249" t="str">
        <f>IF(ISNA(VLOOKUP($A827,DSSV!$A$7:$R$65536,IN_DTK!F$5,0))=FALSE,VLOOKUP($A827,DSSV!$A$7:$R$65536,IN_DTK!F$5,0),"")</f>
        <v/>
      </c>
      <c r="G827" s="249" t="str">
        <f>IF(ISNA(VLOOKUP($A827,DSSV!$A$7:$R$65536,IN_DTK!G$5,0))=FALSE,VLOOKUP($A827,DSSV!$A$7:$R$65536,IN_DTK!G$5,0),"")</f>
        <v/>
      </c>
      <c r="H827" s="245">
        <f>IF(ISNA(VLOOKUP($A827,DSSV!$A$7:$R$65536,IN_DTK!H$5,0))=FALSE,IF(H$8&lt;&gt;0,VLOOKUP($A827,DSSV!$A$7:$R$65536,IN_DTK!H$5,0),""),"")</f>
        <v>0</v>
      </c>
      <c r="I827" s="245">
        <f>IF(ISNA(VLOOKUP($A827,DSSV!$A$7:$R$65536,IN_DTK!I$5,0))=FALSE,IF(I$8&lt;&gt;0,VLOOKUP($A827,DSSV!$A$7:$R$65536,IN_DTK!I$5,0),""),"")</f>
        <v>0</v>
      </c>
      <c r="J827" s="245">
        <f>IF(ISNA(VLOOKUP($A827,DSSV!$A$7:$R$65536,IN_DTK!J$5,0))=FALSE,IF(J$8&lt;&gt;0,VLOOKUP($A827,DSSV!$A$7:$R$65536,IN_DTK!J$5,0),""),"")</f>
        <v>0</v>
      </c>
      <c r="K827" s="245">
        <f>IF(ISNA(VLOOKUP($A827,DSSV!$A$7:$R$65536,IN_DTK!K$5,0))=FALSE,IF(K$8&lt;&gt;0,VLOOKUP($A827,DSSV!$A$7:$R$65536,IN_DTK!K$5,0),""),"")</f>
        <v>0</v>
      </c>
      <c r="L827" s="245">
        <f>IF(ISNA(VLOOKUP($A827,DSSV!$A$7:$R$65536,IN_DTK!L$5,0))=FALSE,IF(L$8&lt;&gt;0,VLOOKUP($A827,DSSV!$A$7:$R$65536,IN_DTK!L$5,0),""),"")</f>
        <v>0</v>
      </c>
      <c r="M827" s="245">
        <f>IF(ISNA(VLOOKUP($A827,DSSV!$A$7:$R$65536,IN_DTK!M$5,0))=FALSE,IF(M$8&lt;&gt;0,VLOOKUP($A827,DSSV!$A$7:$R$65536,IN_DTK!M$5,0),""),"")</f>
        <v>0</v>
      </c>
      <c r="N827" s="245">
        <f>IF(ISNA(VLOOKUP($A827,DSSV!$A$7:$R$65536,IN_DTK!N$5,0))=FALSE,IF(N$8&lt;&gt;0,VLOOKUP($A827,DSSV!$A$7:$R$65536,IN_DTK!N$5,0),""),"")</f>
        <v>0</v>
      </c>
      <c r="O827" s="245">
        <f>IF(ISNA(VLOOKUP($A827,DSSV!$A$7:$R$65536,IN_DTK!O$5,0))=FALSE,IF(O$8&lt;&gt;0,VLOOKUP($A827,DSSV!$A$7:$R$65536,IN_DTK!O$5,0),""),"")</f>
        <v>0</v>
      </c>
      <c r="P827" s="245">
        <f>IF(ISNA(VLOOKUP($A827,DSSV!$A$7:$R$65536,IN_DTK!P$5,0))=FALSE,IF(P$8&lt;&gt;0,VLOOKUP($A827,DSSV!$A$7:$R$65536,IN_DTK!P$5,0),""),"")</f>
        <v>0</v>
      </c>
      <c r="Q827" s="246">
        <f>IF(ISNA(VLOOKUP($A827,DSSV!$A$7:$R$65536,IN_DTK!Q$5,0))=FALSE,VLOOKUP($A827,DSSV!$A$7:$R$65536,IN_DTK!Q$5,0),"")</f>
        <v>0</v>
      </c>
      <c r="R827" s="237" t="str">
        <f>IF(ISNA(VLOOKUP($A827,DSSV!$A$7:$R$65536,IN_DTK!R$5,0))=FALSE,VLOOKUP($A827,DSSV!$A$7:$R$65536,IN_DTK!R$5,0),"")</f>
        <v>Không</v>
      </c>
      <c r="S827" s="247" t="str">
        <f>IF(ISNA(VLOOKUP($A827,DSSV!$A$7:$R$65536,IN_DTK!S$5,0))=FALSE,VLOOKUP($A827,DSSV!$A$7:$R$65536,IN_DTK!S$5,0),"")</f>
        <v/>
      </c>
    </row>
    <row r="828" spans="1:19" s="213" customFormat="1" ht="20.25" customHeight="1">
      <c r="A828" s="211">
        <v>820</v>
      </c>
      <c r="B828" s="240">
        <f>--SUBTOTAL(2,C$6:C828)</f>
        <v>820</v>
      </c>
      <c r="C828" s="214">
        <f>IF(ISNA(VLOOKUP($A828,DSSV!$A$7:$R$65536,IN_DTK!C$5,0))=FALSE,VLOOKUP($A828,DSSV!$A$7:$R$65536,IN_DTK!C$5,0),"")</f>
        <v>0</v>
      </c>
      <c r="D828" s="243" t="str">
        <f>IF(ISNA(VLOOKUP($A828,DSSV!$A$7:$R$65536,IN_DTK!D$5,0))=FALSE,VLOOKUP($A828,DSSV!$A$7:$R$65536,IN_DTK!D$5,0),"")</f>
        <v/>
      </c>
      <c r="E828" s="244" t="str">
        <f>IF(ISNA(VLOOKUP($A828,DSSV!$A$7:$R$65536,IN_DTK!E$5,0))=FALSE,VLOOKUP($A828,DSSV!$A$7:$R$65536,IN_DTK!E$5,0),"")</f>
        <v/>
      </c>
      <c r="F828" s="249" t="str">
        <f>IF(ISNA(VLOOKUP($A828,DSSV!$A$7:$R$65536,IN_DTK!F$5,0))=FALSE,VLOOKUP($A828,DSSV!$A$7:$R$65536,IN_DTK!F$5,0),"")</f>
        <v/>
      </c>
      <c r="G828" s="249" t="str">
        <f>IF(ISNA(VLOOKUP($A828,DSSV!$A$7:$R$65536,IN_DTK!G$5,0))=FALSE,VLOOKUP($A828,DSSV!$A$7:$R$65536,IN_DTK!G$5,0),"")</f>
        <v/>
      </c>
      <c r="H828" s="245">
        <f>IF(ISNA(VLOOKUP($A828,DSSV!$A$7:$R$65536,IN_DTK!H$5,0))=FALSE,IF(H$8&lt;&gt;0,VLOOKUP($A828,DSSV!$A$7:$R$65536,IN_DTK!H$5,0),""),"")</f>
        <v>0</v>
      </c>
      <c r="I828" s="245">
        <f>IF(ISNA(VLOOKUP($A828,DSSV!$A$7:$R$65536,IN_DTK!I$5,0))=FALSE,IF(I$8&lt;&gt;0,VLOOKUP($A828,DSSV!$A$7:$R$65536,IN_DTK!I$5,0),""),"")</f>
        <v>0</v>
      </c>
      <c r="J828" s="245">
        <f>IF(ISNA(VLOOKUP($A828,DSSV!$A$7:$R$65536,IN_DTK!J$5,0))=FALSE,IF(J$8&lt;&gt;0,VLOOKUP($A828,DSSV!$A$7:$R$65536,IN_DTK!J$5,0),""),"")</f>
        <v>0</v>
      </c>
      <c r="K828" s="245">
        <f>IF(ISNA(VLOOKUP($A828,DSSV!$A$7:$R$65536,IN_DTK!K$5,0))=FALSE,IF(K$8&lt;&gt;0,VLOOKUP($A828,DSSV!$A$7:$R$65536,IN_DTK!K$5,0),""),"")</f>
        <v>0</v>
      </c>
      <c r="L828" s="245">
        <f>IF(ISNA(VLOOKUP($A828,DSSV!$A$7:$R$65536,IN_DTK!L$5,0))=FALSE,IF(L$8&lt;&gt;0,VLOOKUP($A828,DSSV!$A$7:$R$65536,IN_DTK!L$5,0),""),"")</f>
        <v>0</v>
      </c>
      <c r="M828" s="245">
        <f>IF(ISNA(VLOOKUP($A828,DSSV!$A$7:$R$65536,IN_DTK!M$5,0))=FALSE,IF(M$8&lt;&gt;0,VLOOKUP($A828,DSSV!$A$7:$R$65536,IN_DTK!M$5,0),""),"")</f>
        <v>0</v>
      </c>
      <c r="N828" s="245">
        <f>IF(ISNA(VLOOKUP($A828,DSSV!$A$7:$R$65536,IN_DTK!N$5,0))=FALSE,IF(N$8&lt;&gt;0,VLOOKUP($A828,DSSV!$A$7:$R$65536,IN_DTK!N$5,0),""),"")</f>
        <v>0</v>
      </c>
      <c r="O828" s="245">
        <f>IF(ISNA(VLOOKUP($A828,DSSV!$A$7:$R$65536,IN_DTK!O$5,0))=FALSE,IF(O$8&lt;&gt;0,VLOOKUP($A828,DSSV!$A$7:$R$65536,IN_DTK!O$5,0),""),"")</f>
        <v>0</v>
      </c>
      <c r="P828" s="245">
        <f>IF(ISNA(VLOOKUP($A828,DSSV!$A$7:$R$65536,IN_DTK!P$5,0))=FALSE,IF(P$8&lt;&gt;0,VLOOKUP($A828,DSSV!$A$7:$R$65536,IN_DTK!P$5,0),""),"")</f>
        <v>0</v>
      </c>
      <c r="Q828" s="246">
        <f>IF(ISNA(VLOOKUP($A828,DSSV!$A$7:$R$65536,IN_DTK!Q$5,0))=FALSE,VLOOKUP($A828,DSSV!$A$7:$R$65536,IN_DTK!Q$5,0),"")</f>
        <v>0</v>
      </c>
      <c r="R828" s="237" t="str">
        <f>IF(ISNA(VLOOKUP($A828,DSSV!$A$7:$R$65536,IN_DTK!R$5,0))=FALSE,VLOOKUP($A828,DSSV!$A$7:$R$65536,IN_DTK!R$5,0),"")</f>
        <v>Không</v>
      </c>
      <c r="S828" s="247" t="str">
        <f>IF(ISNA(VLOOKUP($A828,DSSV!$A$7:$R$65536,IN_DTK!S$5,0))=FALSE,VLOOKUP($A828,DSSV!$A$7:$R$65536,IN_DTK!S$5,0),"")</f>
        <v/>
      </c>
    </row>
    <row r="829" spans="1:19" s="213" customFormat="1" ht="20.25" customHeight="1">
      <c r="A829" s="211">
        <v>821</v>
      </c>
      <c r="B829" s="240">
        <f>--SUBTOTAL(2,C$6:C829)</f>
        <v>821</v>
      </c>
      <c r="C829" s="214">
        <f>IF(ISNA(VLOOKUP($A829,DSSV!$A$7:$R$65536,IN_DTK!C$5,0))=FALSE,VLOOKUP($A829,DSSV!$A$7:$R$65536,IN_DTK!C$5,0),"")</f>
        <v>0</v>
      </c>
      <c r="D829" s="243" t="str">
        <f>IF(ISNA(VLOOKUP($A829,DSSV!$A$7:$R$65536,IN_DTK!D$5,0))=FALSE,VLOOKUP($A829,DSSV!$A$7:$R$65536,IN_DTK!D$5,0),"")</f>
        <v/>
      </c>
      <c r="E829" s="244" t="str">
        <f>IF(ISNA(VLOOKUP($A829,DSSV!$A$7:$R$65536,IN_DTK!E$5,0))=FALSE,VLOOKUP($A829,DSSV!$A$7:$R$65536,IN_DTK!E$5,0),"")</f>
        <v/>
      </c>
      <c r="F829" s="249" t="str">
        <f>IF(ISNA(VLOOKUP($A829,DSSV!$A$7:$R$65536,IN_DTK!F$5,0))=FALSE,VLOOKUP($A829,DSSV!$A$7:$R$65536,IN_DTK!F$5,0),"")</f>
        <v/>
      </c>
      <c r="G829" s="249" t="str">
        <f>IF(ISNA(VLOOKUP($A829,DSSV!$A$7:$R$65536,IN_DTK!G$5,0))=FALSE,VLOOKUP($A829,DSSV!$A$7:$R$65536,IN_DTK!G$5,0),"")</f>
        <v/>
      </c>
      <c r="H829" s="245">
        <f>IF(ISNA(VLOOKUP($A829,DSSV!$A$7:$R$65536,IN_DTK!H$5,0))=FALSE,IF(H$8&lt;&gt;0,VLOOKUP($A829,DSSV!$A$7:$R$65536,IN_DTK!H$5,0),""),"")</f>
        <v>0</v>
      </c>
      <c r="I829" s="245">
        <f>IF(ISNA(VLOOKUP($A829,DSSV!$A$7:$R$65536,IN_DTK!I$5,0))=FALSE,IF(I$8&lt;&gt;0,VLOOKUP($A829,DSSV!$A$7:$R$65536,IN_DTK!I$5,0),""),"")</f>
        <v>0</v>
      </c>
      <c r="J829" s="245">
        <f>IF(ISNA(VLOOKUP($A829,DSSV!$A$7:$R$65536,IN_DTK!J$5,0))=FALSE,IF(J$8&lt;&gt;0,VLOOKUP($A829,DSSV!$A$7:$R$65536,IN_DTK!J$5,0),""),"")</f>
        <v>0</v>
      </c>
      <c r="K829" s="245">
        <f>IF(ISNA(VLOOKUP($A829,DSSV!$A$7:$R$65536,IN_DTK!K$5,0))=FALSE,IF(K$8&lt;&gt;0,VLOOKUP($A829,DSSV!$A$7:$R$65536,IN_DTK!K$5,0),""),"")</f>
        <v>0</v>
      </c>
      <c r="L829" s="245">
        <f>IF(ISNA(VLOOKUP($A829,DSSV!$A$7:$R$65536,IN_DTK!L$5,0))=FALSE,IF(L$8&lt;&gt;0,VLOOKUP($A829,DSSV!$A$7:$R$65536,IN_DTK!L$5,0),""),"")</f>
        <v>0</v>
      </c>
      <c r="M829" s="245">
        <f>IF(ISNA(VLOOKUP($A829,DSSV!$A$7:$R$65536,IN_DTK!M$5,0))=FALSE,IF(M$8&lt;&gt;0,VLOOKUP($A829,DSSV!$A$7:$R$65536,IN_DTK!M$5,0),""),"")</f>
        <v>0</v>
      </c>
      <c r="N829" s="245">
        <f>IF(ISNA(VLOOKUP($A829,DSSV!$A$7:$R$65536,IN_DTK!N$5,0))=FALSE,IF(N$8&lt;&gt;0,VLOOKUP($A829,DSSV!$A$7:$R$65536,IN_DTK!N$5,0),""),"")</f>
        <v>0</v>
      </c>
      <c r="O829" s="245">
        <f>IF(ISNA(VLOOKUP($A829,DSSV!$A$7:$R$65536,IN_DTK!O$5,0))=FALSE,IF(O$8&lt;&gt;0,VLOOKUP($A829,DSSV!$A$7:$R$65536,IN_DTK!O$5,0),""),"")</f>
        <v>0</v>
      </c>
      <c r="P829" s="245">
        <f>IF(ISNA(VLOOKUP($A829,DSSV!$A$7:$R$65536,IN_DTK!P$5,0))=FALSE,IF(P$8&lt;&gt;0,VLOOKUP($A829,DSSV!$A$7:$R$65536,IN_DTK!P$5,0),""),"")</f>
        <v>0</v>
      </c>
      <c r="Q829" s="246">
        <f>IF(ISNA(VLOOKUP($A829,DSSV!$A$7:$R$65536,IN_DTK!Q$5,0))=FALSE,VLOOKUP($A829,DSSV!$A$7:$R$65536,IN_DTK!Q$5,0),"")</f>
        <v>0</v>
      </c>
      <c r="R829" s="237" t="str">
        <f>IF(ISNA(VLOOKUP($A829,DSSV!$A$7:$R$65536,IN_DTK!R$5,0))=FALSE,VLOOKUP($A829,DSSV!$A$7:$R$65536,IN_DTK!R$5,0),"")</f>
        <v>Không</v>
      </c>
      <c r="S829" s="247" t="str">
        <f>IF(ISNA(VLOOKUP($A829,DSSV!$A$7:$R$65536,IN_DTK!S$5,0))=FALSE,VLOOKUP($A829,DSSV!$A$7:$R$65536,IN_DTK!S$5,0),"")</f>
        <v/>
      </c>
    </row>
    <row r="830" spans="1:19" s="213" customFormat="1" ht="20.25" customHeight="1">
      <c r="A830" s="211">
        <v>822</v>
      </c>
      <c r="B830" s="240">
        <f>--SUBTOTAL(2,C$6:C830)</f>
        <v>822</v>
      </c>
      <c r="C830" s="214">
        <f>IF(ISNA(VLOOKUP($A830,DSSV!$A$7:$R$65536,IN_DTK!C$5,0))=FALSE,VLOOKUP($A830,DSSV!$A$7:$R$65536,IN_DTK!C$5,0),"")</f>
        <v>0</v>
      </c>
      <c r="D830" s="243" t="str">
        <f>IF(ISNA(VLOOKUP($A830,DSSV!$A$7:$R$65536,IN_DTK!D$5,0))=FALSE,VLOOKUP($A830,DSSV!$A$7:$R$65536,IN_DTK!D$5,0),"")</f>
        <v/>
      </c>
      <c r="E830" s="244" t="str">
        <f>IF(ISNA(VLOOKUP($A830,DSSV!$A$7:$R$65536,IN_DTK!E$5,0))=FALSE,VLOOKUP($A830,DSSV!$A$7:$R$65536,IN_DTK!E$5,0),"")</f>
        <v/>
      </c>
      <c r="F830" s="249" t="str">
        <f>IF(ISNA(VLOOKUP($A830,DSSV!$A$7:$R$65536,IN_DTK!F$5,0))=FALSE,VLOOKUP($A830,DSSV!$A$7:$R$65536,IN_DTK!F$5,0),"")</f>
        <v/>
      </c>
      <c r="G830" s="249" t="str">
        <f>IF(ISNA(VLOOKUP($A830,DSSV!$A$7:$R$65536,IN_DTK!G$5,0))=FALSE,VLOOKUP($A830,DSSV!$A$7:$R$65536,IN_DTK!G$5,0),"")</f>
        <v/>
      </c>
      <c r="H830" s="245">
        <f>IF(ISNA(VLOOKUP($A830,DSSV!$A$7:$R$65536,IN_DTK!H$5,0))=FALSE,IF(H$8&lt;&gt;0,VLOOKUP($A830,DSSV!$A$7:$R$65536,IN_DTK!H$5,0),""),"")</f>
        <v>0</v>
      </c>
      <c r="I830" s="245">
        <f>IF(ISNA(VLOOKUP($A830,DSSV!$A$7:$R$65536,IN_DTK!I$5,0))=FALSE,IF(I$8&lt;&gt;0,VLOOKUP($A830,DSSV!$A$7:$R$65536,IN_DTK!I$5,0),""),"")</f>
        <v>0</v>
      </c>
      <c r="J830" s="245">
        <f>IF(ISNA(VLOOKUP($A830,DSSV!$A$7:$R$65536,IN_DTK!J$5,0))=FALSE,IF(J$8&lt;&gt;0,VLOOKUP($A830,DSSV!$A$7:$R$65536,IN_DTK!J$5,0),""),"")</f>
        <v>0</v>
      </c>
      <c r="K830" s="245">
        <f>IF(ISNA(VLOOKUP($A830,DSSV!$A$7:$R$65536,IN_DTK!K$5,0))=FALSE,IF(K$8&lt;&gt;0,VLOOKUP($A830,DSSV!$A$7:$R$65536,IN_DTK!K$5,0),""),"")</f>
        <v>0</v>
      </c>
      <c r="L830" s="245">
        <f>IF(ISNA(VLOOKUP($A830,DSSV!$A$7:$R$65536,IN_DTK!L$5,0))=FALSE,IF(L$8&lt;&gt;0,VLOOKUP($A830,DSSV!$A$7:$R$65536,IN_DTK!L$5,0),""),"")</f>
        <v>0</v>
      </c>
      <c r="M830" s="245">
        <f>IF(ISNA(VLOOKUP($A830,DSSV!$A$7:$R$65536,IN_DTK!M$5,0))=FALSE,IF(M$8&lt;&gt;0,VLOOKUP($A830,DSSV!$A$7:$R$65536,IN_DTK!M$5,0),""),"")</f>
        <v>0</v>
      </c>
      <c r="N830" s="245">
        <f>IF(ISNA(VLOOKUP($A830,DSSV!$A$7:$R$65536,IN_DTK!N$5,0))=FALSE,IF(N$8&lt;&gt;0,VLOOKUP($A830,DSSV!$A$7:$R$65536,IN_DTK!N$5,0),""),"")</f>
        <v>0</v>
      </c>
      <c r="O830" s="245">
        <f>IF(ISNA(VLOOKUP($A830,DSSV!$A$7:$R$65536,IN_DTK!O$5,0))=FALSE,IF(O$8&lt;&gt;0,VLOOKUP($A830,DSSV!$A$7:$R$65536,IN_DTK!O$5,0),""),"")</f>
        <v>0</v>
      </c>
      <c r="P830" s="245">
        <f>IF(ISNA(VLOOKUP($A830,DSSV!$A$7:$R$65536,IN_DTK!P$5,0))=FALSE,IF(P$8&lt;&gt;0,VLOOKUP($A830,DSSV!$A$7:$R$65536,IN_DTK!P$5,0),""),"")</f>
        <v>0</v>
      </c>
      <c r="Q830" s="246">
        <f>IF(ISNA(VLOOKUP($A830,DSSV!$A$7:$R$65536,IN_DTK!Q$5,0))=FALSE,VLOOKUP($A830,DSSV!$A$7:$R$65536,IN_DTK!Q$5,0),"")</f>
        <v>0</v>
      </c>
      <c r="R830" s="237" t="str">
        <f>IF(ISNA(VLOOKUP($A830,DSSV!$A$7:$R$65536,IN_DTK!R$5,0))=FALSE,VLOOKUP($A830,DSSV!$A$7:$R$65536,IN_DTK!R$5,0),"")</f>
        <v>Không</v>
      </c>
      <c r="S830" s="247" t="str">
        <f>IF(ISNA(VLOOKUP($A830,DSSV!$A$7:$R$65536,IN_DTK!S$5,0))=FALSE,VLOOKUP($A830,DSSV!$A$7:$R$65536,IN_DTK!S$5,0),"")</f>
        <v/>
      </c>
    </row>
    <row r="831" spans="1:19" s="213" customFormat="1" ht="20.25" customHeight="1">
      <c r="A831" s="211">
        <v>823</v>
      </c>
      <c r="B831" s="240">
        <f>--SUBTOTAL(2,C$6:C831)</f>
        <v>823</v>
      </c>
      <c r="C831" s="214">
        <f>IF(ISNA(VLOOKUP($A831,DSSV!$A$7:$R$65536,IN_DTK!C$5,0))=FALSE,VLOOKUP($A831,DSSV!$A$7:$R$65536,IN_DTK!C$5,0),"")</f>
        <v>0</v>
      </c>
      <c r="D831" s="243" t="str">
        <f>IF(ISNA(VLOOKUP($A831,DSSV!$A$7:$R$65536,IN_DTK!D$5,0))=FALSE,VLOOKUP($A831,DSSV!$A$7:$R$65536,IN_DTK!D$5,0),"")</f>
        <v/>
      </c>
      <c r="E831" s="244" t="str">
        <f>IF(ISNA(VLOOKUP($A831,DSSV!$A$7:$R$65536,IN_DTK!E$5,0))=FALSE,VLOOKUP($A831,DSSV!$A$7:$R$65536,IN_DTK!E$5,0),"")</f>
        <v/>
      </c>
      <c r="F831" s="249" t="str">
        <f>IF(ISNA(VLOOKUP($A831,DSSV!$A$7:$R$65536,IN_DTK!F$5,0))=FALSE,VLOOKUP($A831,DSSV!$A$7:$R$65536,IN_DTK!F$5,0),"")</f>
        <v/>
      </c>
      <c r="G831" s="249" t="str">
        <f>IF(ISNA(VLOOKUP($A831,DSSV!$A$7:$R$65536,IN_DTK!G$5,0))=FALSE,VLOOKUP($A831,DSSV!$A$7:$R$65536,IN_DTK!G$5,0),"")</f>
        <v/>
      </c>
      <c r="H831" s="245">
        <f>IF(ISNA(VLOOKUP($A831,DSSV!$A$7:$R$65536,IN_DTK!H$5,0))=FALSE,IF(H$8&lt;&gt;0,VLOOKUP($A831,DSSV!$A$7:$R$65536,IN_DTK!H$5,0),""),"")</f>
        <v>0</v>
      </c>
      <c r="I831" s="245">
        <f>IF(ISNA(VLOOKUP($A831,DSSV!$A$7:$R$65536,IN_DTK!I$5,0))=FALSE,IF(I$8&lt;&gt;0,VLOOKUP($A831,DSSV!$A$7:$R$65536,IN_DTK!I$5,0),""),"")</f>
        <v>0</v>
      </c>
      <c r="J831" s="245">
        <f>IF(ISNA(VLOOKUP($A831,DSSV!$A$7:$R$65536,IN_DTK!J$5,0))=FALSE,IF(J$8&lt;&gt;0,VLOOKUP($A831,DSSV!$A$7:$R$65536,IN_DTK!J$5,0),""),"")</f>
        <v>0</v>
      </c>
      <c r="K831" s="245">
        <f>IF(ISNA(VLOOKUP($A831,DSSV!$A$7:$R$65536,IN_DTK!K$5,0))=FALSE,IF(K$8&lt;&gt;0,VLOOKUP($A831,DSSV!$A$7:$R$65536,IN_DTK!K$5,0),""),"")</f>
        <v>0</v>
      </c>
      <c r="L831" s="245">
        <f>IF(ISNA(VLOOKUP($A831,DSSV!$A$7:$R$65536,IN_DTK!L$5,0))=FALSE,IF(L$8&lt;&gt;0,VLOOKUP($A831,DSSV!$A$7:$R$65536,IN_DTK!L$5,0),""),"")</f>
        <v>0</v>
      </c>
      <c r="M831" s="245">
        <f>IF(ISNA(VLOOKUP($A831,DSSV!$A$7:$R$65536,IN_DTK!M$5,0))=FALSE,IF(M$8&lt;&gt;0,VLOOKUP($A831,DSSV!$A$7:$R$65536,IN_DTK!M$5,0),""),"")</f>
        <v>0</v>
      </c>
      <c r="N831" s="245">
        <f>IF(ISNA(VLOOKUP($A831,DSSV!$A$7:$R$65536,IN_DTK!N$5,0))=FALSE,IF(N$8&lt;&gt;0,VLOOKUP($A831,DSSV!$A$7:$R$65536,IN_DTK!N$5,0),""),"")</f>
        <v>0</v>
      </c>
      <c r="O831" s="245">
        <f>IF(ISNA(VLOOKUP($A831,DSSV!$A$7:$R$65536,IN_DTK!O$5,0))=FALSE,IF(O$8&lt;&gt;0,VLOOKUP($A831,DSSV!$A$7:$R$65536,IN_DTK!O$5,0),""),"")</f>
        <v>0</v>
      </c>
      <c r="P831" s="245">
        <f>IF(ISNA(VLOOKUP($A831,DSSV!$A$7:$R$65536,IN_DTK!P$5,0))=FALSE,IF(P$8&lt;&gt;0,VLOOKUP($A831,DSSV!$A$7:$R$65536,IN_DTK!P$5,0),""),"")</f>
        <v>0</v>
      </c>
      <c r="Q831" s="246">
        <f>IF(ISNA(VLOOKUP($A831,DSSV!$A$7:$R$65536,IN_DTK!Q$5,0))=FALSE,VLOOKUP($A831,DSSV!$A$7:$R$65536,IN_DTK!Q$5,0),"")</f>
        <v>0</v>
      </c>
      <c r="R831" s="237" t="str">
        <f>IF(ISNA(VLOOKUP($A831,DSSV!$A$7:$R$65536,IN_DTK!R$5,0))=FALSE,VLOOKUP($A831,DSSV!$A$7:$R$65536,IN_DTK!R$5,0),"")</f>
        <v>Không</v>
      </c>
      <c r="S831" s="247" t="str">
        <f>IF(ISNA(VLOOKUP($A831,DSSV!$A$7:$R$65536,IN_DTK!S$5,0))=FALSE,VLOOKUP($A831,DSSV!$A$7:$R$65536,IN_DTK!S$5,0),"")</f>
        <v/>
      </c>
    </row>
    <row r="832" spans="1:19" s="213" customFormat="1" ht="20.25" customHeight="1">
      <c r="A832" s="211">
        <v>824</v>
      </c>
      <c r="B832" s="240">
        <f>--SUBTOTAL(2,C$6:C832)</f>
        <v>824</v>
      </c>
      <c r="C832" s="214">
        <f>IF(ISNA(VLOOKUP($A832,DSSV!$A$7:$R$65536,IN_DTK!C$5,0))=FALSE,VLOOKUP($A832,DSSV!$A$7:$R$65536,IN_DTK!C$5,0),"")</f>
        <v>0</v>
      </c>
      <c r="D832" s="243" t="str">
        <f>IF(ISNA(VLOOKUP($A832,DSSV!$A$7:$R$65536,IN_DTK!D$5,0))=FALSE,VLOOKUP($A832,DSSV!$A$7:$R$65536,IN_DTK!D$5,0),"")</f>
        <v/>
      </c>
      <c r="E832" s="244" t="str">
        <f>IF(ISNA(VLOOKUP($A832,DSSV!$A$7:$R$65536,IN_DTK!E$5,0))=FALSE,VLOOKUP($A832,DSSV!$A$7:$R$65536,IN_DTK!E$5,0),"")</f>
        <v/>
      </c>
      <c r="F832" s="249" t="str">
        <f>IF(ISNA(VLOOKUP($A832,DSSV!$A$7:$R$65536,IN_DTK!F$5,0))=FALSE,VLOOKUP($A832,DSSV!$A$7:$R$65536,IN_DTK!F$5,0),"")</f>
        <v/>
      </c>
      <c r="G832" s="249" t="str">
        <f>IF(ISNA(VLOOKUP($A832,DSSV!$A$7:$R$65536,IN_DTK!G$5,0))=FALSE,VLOOKUP($A832,DSSV!$A$7:$R$65536,IN_DTK!G$5,0),"")</f>
        <v/>
      </c>
      <c r="H832" s="245">
        <f>IF(ISNA(VLOOKUP($A832,DSSV!$A$7:$R$65536,IN_DTK!H$5,0))=FALSE,IF(H$8&lt;&gt;0,VLOOKUP($A832,DSSV!$A$7:$R$65536,IN_DTK!H$5,0),""),"")</f>
        <v>0</v>
      </c>
      <c r="I832" s="245">
        <f>IF(ISNA(VLOOKUP($A832,DSSV!$A$7:$R$65536,IN_DTK!I$5,0))=FALSE,IF(I$8&lt;&gt;0,VLOOKUP($A832,DSSV!$A$7:$R$65536,IN_DTK!I$5,0),""),"")</f>
        <v>0</v>
      </c>
      <c r="J832" s="245">
        <f>IF(ISNA(VLOOKUP($A832,DSSV!$A$7:$R$65536,IN_DTK!J$5,0))=FALSE,IF(J$8&lt;&gt;0,VLOOKUP($A832,DSSV!$A$7:$R$65536,IN_DTK!J$5,0),""),"")</f>
        <v>0</v>
      </c>
      <c r="K832" s="245">
        <f>IF(ISNA(VLOOKUP($A832,DSSV!$A$7:$R$65536,IN_DTK!K$5,0))=FALSE,IF(K$8&lt;&gt;0,VLOOKUP($A832,DSSV!$A$7:$R$65536,IN_DTK!K$5,0),""),"")</f>
        <v>0</v>
      </c>
      <c r="L832" s="245">
        <f>IF(ISNA(VLOOKUP($A832,DSSV!$A$7:$R$65536,IN_DTK!L$5,0))=FALSE,IF(L$8&lt;&gt;0,VLOOKUP($A832,DSSV!$A$7:$R$65536,IN_DTK!L$5,0),""),"")</f>
        <v>0</v>
      </c>
      <c r="M832" s="245">
        <f>IF(ISNA(VLOOKUP($A832,DSSV!$A$7:$R$65536,IN_DTK!M$5,0))=FALSE,IF(M$8&lt;&gt;0,VLOOKUP($A832,DSSV!$A$7:$R$65536,IN_DTK!M$5,0),""),"")</f>
        <v>0</v>
      </c>
      <c r="N832" s="245">
        <f>IF(ISNA(VLOOKUP($A832,DSSV!$A$7:$R$65536,IN_DTK!N$5,0))=FALSE,IF(N$8&lt;&gt;0,VLOOKUP($A832,DSSV!$A$7:$R$65536,IN_DTK!N$5,0),""),"")</f>
        <v>0</v>
      </c>
      <c r="O832" s="245">
        <f>IF(ISNA(VLOOKUP($A832,DSSV!$A$7:$R$65536,IN_DTK!O$5,0))=FALSE,IF(O$8&lt;&gt;0,VLOOKUP($A832,DSSV!$A$7:$R$65536,IN_DTK!O$5,0),""),"")</f>
        <v>0</v>
      </c>
      <c r="P832" s="245">
        <f>IF(ISNA(VLOOKUP($A832,DSSV!$A$7:$R$65536,IN_DTK!P$5,0))=FALSE,IF(P$8&lt;&gt;0,VLOOKUP($A832,DSSV!$A$7:$R$65536,IN_DTK!P$5,0),""),"")</f>
        <v>0</v>
      </c>
      <c r="Q832" s="246">
        <f>IF(ISNA(VLOOKUP($A832,DSSV!$A$7:$R$65536,IN_DTK!Q$5,0))=FALSE,VLOOKUP($A832,DSSV!$A$7:$R$65536,IN_DTK!Q$5,0),"")</f>
        <v>0</v>
      </c>
      <c r="R832" s="237" t="str">
        <f>IF(ISNA(VLOOKUP($A832,DSSV!$A$7:$R$65536,IN_DTK!R$5,0))=FALSE,VLOOKUP($A832,DSSV!$A$7:$R$65536,IN_DTK!R$5,0),"")</f>
        <v>Không</v>
      </c>
      <c r="S832" s="247" t="str">
        <f>IF(ISNA(VLOOKUP($A832,DSSV!$A$7:$R$65536,IN_DTK!S$5,0))=FALSE,VLOOKUP($A832,DSSV!$A$7:$R$65536,IN_DTK!S$5,0),"")</f>
        <v/>
      </c>
    </row>
    <row r="833" spans="1:19" s="213" customFormat="1" ht="20.25" customHeight="1">
      <c r="A833" s="211">
        <v>825</v>
      </c>
      <c r="B833" s="240">
        <f>--SUBTOTAL(2,C$6:C833)</f>
        <v>825</v>
      </c>
      <c r="C833" s="214">
        <f>IF(ISNA(VLOOKUP($A833,DSSV!$A$7:$R$65536,IN_DTK!C$5,0))=FALSE,VLOOKUP($A833,DSSV!$A$7:$R$65536,IN_DTK!C$5,0),"")</f>
        <v>0</v>
      </c>
      <c r="D833" s="243" t="str">
        <f>IF(ISNA(VLOOKUP($A833,DSSV!$A$7:$R$65536,IN_DTK!D$5,0))=FALSE,VLOOKUP($A833,DSSV!$A$7:$R$65536,IN_DTK!D$5,0),"")</f>
        <v/>
      </c>
      <c r="E833" s="244" t="str">
        <f>IF(ISNA(VLOOKUP($A833,DSSV!$A$7:$R$65536,IN_DTK!E$5,0))=FALSE,VLOOKUP($A833,DSSV!$A$7:$R$65536,IN_DTK!E$5,0),"")</f>
        <v/>
      </c>
      <c r="F833" s="249" t="str">
        <f>IF(ISNA(VLOOKUP($A833,DSSV!$A$7:$R$65536,IN_DTK!F$5,0))=FALSE,VLOOKUP($A833,DSSV!$A$7:$R$65536,IN_DTK!F$5,0),"")</f>
        <v/>
      </c>
      <c r="G833" s="249" t="str">
        <f>IF(ISNA(VLOOKUP($A833,DSSV!$A$7:$R$65536,IN_DTK!G$5,0))=FALSE,VLOOKUP($A833,DSSV!$A$7:$R$65536,IN_DTK!G$5,0),"")</f>
        <v/>
      </c>
      <c r="H833" s="245">
        <f>IF(ISNA(VLOOKUP($A833,DSSV!$A$7:$R$65536,IN_DTK!H$5,0))=FALSE,IF(H$8&lt;&gt;0,VLOOKUP($A833,DSSV!$A$7:$R$65536,IN_DTK!H$5,0),""),"")</f>
        <v>0</v>
      </c>
      <c r="I833" s="245">
        <f>IF(ISNA(VLOOKUP($A833,DSSV!$A$7:$R$65536,IN_DTK!I$5,0))=FALSE,IF(I$8&lt;&gt;0,VLOOKUP($A833,DSSV!$A$7:$R$65536,IN_DTK!I$5,0),""),"")</f>
        <v>0</v>
      </c>
      <c r="J833" s="245">
        <f>IF(ISNA(VLOOKUP($A833,DSSV!$A$7:$R$65536,IN_DTK!J$5,0))=FALSE,IF(J$8&lt;&gt;0,VLOOKUP($A833,DSSV!$A$7:$R$65536,IN_DTK!J$5,0),""),"")</f>
        <v>0</v>
      </c>
      <c r="K833" s="245">
        <f>IF(ISNA(VLOOKUP($A833,DSSV!$A$7:$R$65536,IN_DTK!K$5,0))=FALSE,IF(K$8&lt;&gt;0,VLOOKUP($A833,DSSV!$A$7:$R$65536,IN_DTK!K$5,0),""),"")</f>
        <v>0</v>
      </c>
      <c r="L833" s="245">
        <f>IF(ISNA(VLOOKUP($A833,DSSV!$A$7:$R$65536,IN_DTK!L$5,0))=FALSE,IF(L$8&lt;&gt;0,VLOOKUP($A833,DSSV!$A$7:$R$65536,IN_DTK!L$5,0),""),"")</f>
        <v>0</v>
      </c>
      <c r="M833" s="245">
        <f>IF(ISNA(VLOOKUP($A833,DSSV!$A$7:$R$65536,IN_DTK!M$5,0))=FALSE,IF(M$8&lt;&gt;0,VLOOKUP($A833,DSSV!$A$7:$R$65536,IN_DTK!M$5,0),""),"")</f>
        <v>0</v>
      </c>
      <c r="N833" s="245">
        <f>IF(ISNA(VLOOKUP($A833,DSSV!$A$7:$R$65536,IN_DTK!N$5,0))=FALSE,IF(N$8&lt;&gt;0,VLOOKUP($A833,DSSV!$A$7:$R$65536,IN_DTK!N$5,0),""),"")</f>
        <v>0</v>
      </c>
      <c r="O833" s="245">
        <f>IF(ISNA(VLOOKUP($A833,DSSV!$A$7:$R$65536,IN_DTK!O$5,0))=FALSE,IF(O$8&lt;&gt;0,VLOOKUP($A833,DSSV!$A$7:$R$65536,IN_DTK!O$5,0),""),"")</f>
        <v>0</v>
      </c>
      <c r="P833" s="245">
        <f>IF(ISNA(VLOOKUP($A833,DSSV!$A$7:$R$65536,IN_DTK!P$5,0))=FALSE,IF(P$8&lt;&gt;0,VLOOKUP($A833,DSSV!$A$7:$R$65536,IN_DTK!P$5,0),""),"")</f>
        <v>0</v>
      </c>
      <c r="Q833" s="246">
        <f>IF(ISNA(VLOOKUP($A833,DSSV!$A$7:$R$65536,IN_DTK!Q$5,0))=FALSE,VLOOKUP($A833,DSSV!$A$7:$R$65536,IN_DTK!Q$5,0),"")</f>
        <v>0</v>
      </c>
      <c r="R833" s="237" t="str">
        <f>IF(ISNA(VLOOKUP($A833,DSSV!$A$7:$R$65536,IN_DTK!R$5,0))=FALSE,VLOOKUP($A833,DSSV!$A$7:$R$65536,IN_DTK!R$5,0),"")</f>
        <v>Không</v>
      </c>
      <c r="S833" s="247" t="str">
        <f>IF(ISNA(VLOOKUP($A833,DSSV!$A$7:$R$65536,IN_DTK!S$5,0))=FALSE,VLOOKUP($A833,DSSV!$A$7:$R$65536,IN_DTK!S$5,0),"")</f>
        <v/>
      </c>
    </row>
    <row r="834" spans="1:19" s="213" customFormat="1" ht="20.25" customHeight="1">
      <c r="A834" s="211">
        <v>826</v>
      </c>
      <c r="B834" s="240">
        <f>--SUBTOTAL(2,C$6:C834)</f>
        <v>826</v>
      </c>
      <c r="C834" s="214">
        <f>IF(ISNA(VLOOKUP($A834,DSSV!$A$7:$R$65536,IN_DTK!C$5,0))=FALSE,VLOOKUP($A834,DSSV!$A$7:$R$65536,IN_DTK!C$5,0),"")</f>
        <v>0</v>
      </c>
      <c r="D834" s="243" t="str">
        <f>IF(ISNA(VLOOKUP($A834,DSSV!$A$7:$R$65536,IN_DTK!D$5,0))=FALSE,VLOOKUP($A834,DSSV!$A$7:$R$65536,IN_DTK!D$5,0),"")</f>
        <v/>
      </c>
      <c r="E834" s="244" t="str">
        <f>IF(ISNA(VLOOKUP($A834,DSSV!$A$7:$R$65536,IN_DTK!E$5,0))=FALSE,VLOOKUP($A834,DSSV!$A$7:$R$65536,IN_DTK!E$5,0),"")</f>
        <v/>
      </c>
      <c r="F834" s="249" t="str">
        <f>IF(ISNA(VLOOKUP($A834,DSSV!$A$7:$R$65536,IN_DTK!F$5,0))=FALSE,VLOOKUP($A834,DSSV!$A$7:$R$65536,IN_DTK!F$5,0),"")</f>
        <v/>
      </c>
      <c r="G834" s="249" t="str">
        <f>IF(ISNA(VLOOKUP($A834,DSSV!$A$7:$R$65536,IN_DTK!G$5,0))=FALSE,VLOOKUP($A834,DSSV!$A$7:$R$65536,IN_DTK!G$5,0),"")</f>
        <v/>
      </c>
      <c r="H834" s="245">
        <f>IF(ISNA(VLOOKUP($A834,DSSV!$A$7:$R$65536,IN_DTK!H$5,0))=FALSE,IF(H$8&lt;&gt;0,VLOOKUP($A834,DSSV!$A$7:$R$65536,IN_DTK!H$5,0),""),"")</f>
        <v>0</v>
      </c>
      <c r="I834" s="245">
        <f>IF(ISNA(VLOOKUP($A834,DSSV!$A$7:$R$65536,IN_DTK!I$5,0))=FALSE,IF(I$8&lt;&gt;0,VLOOKUP($A834,DSSV!$A$7:$R$65536,IN_DTK!I$5,0),""),"")</f>
        <v>0</v>
      </c>
      <c r="J834" s="245">
        <f>IF(ISNA(VLOOKUP($A834,DSSV!$A$7:$R$65536,IN_DTK!J$5,0))=FALSE,IF(J$8&lt;&gt;0,VLOOKUP($A834,DSSV!$A$7:$R$65536,IN_DTK!J$5,0),""),"")</f>
        <v>0</v>
      </c>
      <c r="K834" s="245">
        <f>IF(ISNA(VLOOKUP($A834,DSSV!$A$7:$R$65536,IN_DTK!K$5,0))=FALSE,IF(K$8&lt;&gt;0,VLOOKUP($A834,DSSV!$A$7:$R$65536,IN_DTK!K$5,0),""),"")</f>
        <v>0</v>
      </c>
      <c r="L834" s="245">
        <f>IF(ISNA(VLOOKUP($A834,DSSV!$A$7:$R$65536,IN_DTK!L$5,0))=FALSE,IF(L$8&lt;&gt;0,VLOOKUP($A834,DSSV!$A$7:$R$65536,IN_DTK!L$5,0),""),"")</f>
        <v>0</v>
      </c>
      <c r="M834" s="245">
        <f>IF(ISNA(VLOOKUP($A834,DSSV!$A$7:$R$65536,IN_DTK!M$5,0))=FALSE,IF(M$8&lt;&gt;0,VLOOKUP($A834,DSSV!$A$7:$R$65536,IN_DTK!M$5,0),""),"")</f>
        <v>0</v>
      </c>
      <c r="N834" s="245">
        <f>IF(ISNA(VLOOKUP($A834,DSSV!$A$7:$R$65536,IN_DTK!N$5,0))=FALSE,IF(N$8&lt;&gt;0,VLOOKUP($A834,DSSV!$A$7:$R$65536,IN_DTK!N$5,0),""),"")</f>
        <v>0</v>
      </c>
      <c r="O834" s="245">
        <f>IF(ISNA(VLOOKUP($A834,DSSV!$A$7:$R$65536,IN_DTK!O$5,0))=FALSE,IF(O$8&lt;&gt;0,VLOOKUP($A834,DSSV!$A$7:$R$65536,IN_DTK!O$5,0),""),"")</f>
        <v>0</v>
      </c>
      <c r="P834" s="245">
        <f>IF(ISNA(VLOOKUP($A834,DSSV!$A$7:$R$65536,IN_DTK!P$5,0))=FALSE,IF(P$8&lt;&gt;0,VLOOKUP($A834,DSSV!$A$7:$R$65536,IN_DTK!P$5,0),""),"")</f>
        <v>0</v>
      </c>
      <c r="Q834" s="246">
        <f>IF(ISNA(VLOOKUP($A834,DSSV!$A$7:$R$65536,IN_DTK!Q$5,0))=FALSE,VLOOKUP($A834,DSSV!$A$7:$R$65536,IN_DTK!Q$5,0),"")</f>
        <v>0</v>
      </c>
      <c r="R834" s="237" t="str">
        <f>IF(ISNA(VLOOKUP($A834,DSSV!$A$7:$R$65536,IN_DTK!R$5,0))=FALSE,VLOOKUP($A834,DSSV!$A$7:$R$65536,IN_DTK!R$5,0),"")</f>
        <v>Không</v>
      </c>
      <c r="S834" s="247" t="str">
        <f>IF(ISNA(VLOOKUP($A834,DSSV!$A$7:$R$65536,IN_DTK!S$5,0))=FALSE,VLOOKUP($A834,DSSV!$A$7:$R$65536,IN_DTK!S$5,0),"")</f>
        <v/>
      </c>
    </row>
    <row r="835" spans="1:19" s="213" customFormat="1" ht="20.25" customHeight="1">
      <c r="A835" s="211">
        <v>827</v>
      </c>
      <c r="B835" s="240">
        <f>--SUBTOTAL(2,C$6:C835)</f>
        <v>827</v>
      </c>
      <c r="C835" s="214">
        <f>IF(ISNA(VLOOKUP($A835,DSSV!$A$7:$R$65536,IN_DTK!C$5,0))=FALSE,VLOOKUP($A835,DSSV!$A$7:$R$65536,IN_DTK!C$5,0),"")</f>
        <v>0</v>
      </c>
      <c r="D835" s="243" t="str">
        <f>IF(ISNA(VLOOKUP($A835,DSSV!$A$7:$R$65536,IN_DTK!D$5,0))=FALSE,VLOOKUP($A835,DSSV!$A$7:$R$65536,IN_DTK!D$5,0),"")</f>
        <v/>
      </c>
      <c r="E835" s="244" t="str">
        <f>IF(ISNA(VLOOKUP($A835,DSSV!$A$7:$R$65536,IN_DTK!E$5,0))=FALSE,VLOOKUP($A835,DSSV!$A$7:$R$65536,IN_DTK!E$5,0),"")</f>
        <v/>
      </c>
      <c r="F835" s="249" t="str">
        <f>IF(ISNA(VLOOKUP($A835,DSSV!$A$7:$R$65536,IN_DTK!F$5,0))=FALSE,VLOOKUP($A835,DSSV!$A$7:$R$65536,IN_DTK!F$5,0),"")</f>
        <v/>
      </c>
      <c r="G835" s="249" t="str">
        <f>IF(ISNA(VLOOKUP($A835,DSSV!$A$7:$R$65536,IN_DTK!G$5,0))=FALSE,VLOOKUP($A835,DSSV!$A$7:$R$65536,IN_DTK!G$5,0),"")</f>
        <v/>
      </c>
      <c r="H835" s="245">
        <f>IF(ISNA(VLOOKUP($A835,DSSV!$A$7:$R$65536,IN_DTK!H$5,0))=FALSE,IF(H$8&lt;&gt;0,VLOOKUP($A835,DSSV!$A$7:$R$65536,IN_DTK!H$5,0),""),"")</f>
        <v>0</v>
      </c>
      <c r="I835" s="245">
        <f>IF(ISNA(VLOOKUP($A835,DSSV!$A$7:$R$65536,IN_DTK!I$5,0))=FALSE,IF(I$8&lt;&gt;0,VLOOKUP($A835,DSSV!$A$7:$R$65536,IN_DTK!I$5,0),""),"")</f>
        <v>0</v>
      </c>
      <c r="J835" s="245">
        <f>IF(ISNA(VLOOKUP($A835,DSSV!$A$7:$R$65536,IN_DTK!J$5,0))=FALSE,IF(J$8&lt;&gt;0,VLOOKUP($A835,DSSV!$A$7:$R$65536,IN_DTK!J$5,0),""),"")</f>
        <v>0</v>
      </c>
      <c r="K835" s="245">
        <f>IF(ISNA(VLOOKUP($A835,DSSV!$A$7:$R$65536,IN_DTK!K$5,0))=FALSE,IF(K$8&lt;&gt;0,VLOOKUP($A835,DSSV!$A$7:$R$65536,IN_DTK!K$5,0),""),"")</f>
        <v>0</v>
      </c>
      <c r="L835" s="245">
        <f>IF(ISNA(VLOOKUP($A835,DSSV!$A$7:$R$65536,IN_DTK!L$5,0))=FALSE,IF(L$8&lt;&gt;0,VLOOKUP($A835,DSSV!$A$7:$R$65536,IN_DTK!L$5,0),""),"")</f>
        <v>0</v>
      </c>
      <c r="M835" s="245">
        <f>IF(ISNA(VLOOKUP($A835,DSSV!$A$7:$R$65536,IN_DTK!M$5,0))=FALSE,IF(M$8&lt;&gt;0,VLOOKUP($A835,DSSV!$A$7:$R$65536,IN_DTK!M$5,0),""),"")</f>
        <v>0</v>
      </c>
      <c r="N835" s="245">
        <f>IF(ISNA(VLOOKUP($A835,DSSV!$A$7:$R$65536,IN_DTK!N$5,0))=FALSE,IF(N$8&lt;&gt;0,VLOOKUP($A835,DSSV!$A$7:$R$65536,IN_DTK!N$5,0),""),"")</f>
        <v>0</v>
      </c>
      <c r="O835" s="245">
        <f>IF(ISNA(VLOOKUP($A835,DSSV!$A$7:$R$65536,IN_DTK!O$5,0))=FALSE,IF(O$8&lt;&gt;0,VLOOKUP($A835,DSSV!$A$7:$R$65536,IN_DTK!O$5,0),""),"")</f>
        <v>0</v>
      </c>
      <c r="P835" s="245">
        <f>IF(ISNA(VLOOKUP($A835,DSSV!$A$7:$R$65536,IN_DTK!P$5,0))=FALSE,IF(P$8&lt;&gt;0,VLOOKUP($A835,DSSV!$A$7:$R$65536,IN_DTK!P$5,0),""),"")</f>
        <v>0</v>
      </c>
      <c r="Q835" s="246">
        <f>IF(ISNA(VLOOKUP($A835,DSSV!$A$7:$R$65536,IN_DTK!Q$5,0))=FALSE,VLOOKUP($A835,DSSV!$A$7:$R$65536,IN_DTK!Q$5,0),"")</f>
        <v>0</v>
      </c>
      <c r="R835" s="237" t="str">
        <f>IF(ISNA(VLOOKUP($A835,DSSV!$A$7:$R$65536,IN_DTK!R$5,0))=FALSE,VLOOKUP($A835,DSSV!$A$7:$R$65536,IN_DTK!R$5,0),"")</f>
        <v>Không</v>
      </c>
      <c r="S835" s="247" t="str">
        <f>IF(ISNA(VLOOKUP($A835,DSSV!$A$7:$R$65536,IN_DTK!S$5,0))=FALSE,VLOOKUP($A835,DSSV!$A$7:$R$65536,IN_DTK!S$5,0),"")</f>
        <v/>
      </c>
    </row>
    <row r="836" spans="1:19" s="213" customFormat="1" ht="20.25" customHeight="1">
      <c r="A836" s="211">
        <v>828</v>
      </c>
      <c r="B836" s="240">
        <f>--SUBTOTAL(2,C$6:C836)</f>
        <v>828</v>
      </c>
      <c r="C836" s="214">
        <f>IF(ISNA(VLOOKUP($A836,DSSV!$A$7:$R$65536,IN_DTK!C$5,0))=FALSE,VLOOKUP($A836,DSSV!$A$7:$R$65536,IN_DTK!C$5,0),"")</f>
        <v>0</v>
      </c>
      <c r="D836" s="243" t="str">
        <f>IF(ISNA(VLOOKUP($A836,DSSV!$A$7:$R$65536,IN_DTK!D$5,0))=FALSE,VLOOKUP($A836,DSSV!$A$7:$R$65536,IN_DTK!D$5,0),"")</f>
        <v/>
      </c>
      <c r="E836" s="244" t="str">
        <f>IF(ISNA(VLOOKUP($A836,DSSV!$A$7:$R$65536,IN_DTK!E$5,0))=FALSE,VLOOKUP($A836,DSSV!$A$7:$R$65536,IN_DTK!E$5,0),"")</f>
        <v/>
      </c>
      <c r="F836" s="249" t="str">
        <f>IF(ISNA(VLOOKUP($A836,DSSV!$A$7:$R$65536,IN_DTK!F$5,0))=FALSE,VLOOKUP($A836,DSSV!$A$7:$R$65536,IN_DTK!F$5,0),"")</f>
        <v/>
      </c>
      <c r="G836" s="249" t="str">
        <f>IF(ISNA(VLOOKUP($A836,DSSV!$A$7:$R$65536,IN_DTK!G$5,0))=FALSE,VLOOKUP($A836,DSSV!$A$7:$R$65536,IN_DTK!G$5,0),"")</f>
        <v/>
      </c>
      <c r="H836" s="245">
        <f>IF(ISNA(VLOOKUP($A836,DSSV!$A$7:$R$65536,IN_DTK!H$5,0))=FALSE,IF(H$8&lt;&gt;0,VLOOKUP($A836,DSSV!$A$7:$R$65536,IN_DTK!H$5,0),""),"")</f>
        <v>0</v>
      </c>
      <c r="I836" s="245">
        <f>IF(ISNA(VLOOKUP($A836,DSSV!$A$7:$R$65536,IN_DTK!I$5,0))=FALSE,IF(I$8&lt;&gt;0,VLOOKUP($A836,DSSV!$A$7:$R$65536,IN_DTK!I$5,0),""),"")</f>
        <v>0</v>
      </c>
      <c r="J836" s="245">
        <f>IF(ISNA(VLOOKUP($A836,DSSV!$A$7:$R$65536,IN_DTK!J$5,0))=FALSE,IF(J$8&lt;&gt;0,VLOOKUP($A836,DSSV!$A$7:$R$65536,IN_DTK!J$5,0),""),"")</f>
        <v>0</v>
      </c>
      <c r="K836" s="245">
        <f>IF(ISNA(VLOOKUP($A836,DSSV!$A$7:$R$65536,IN_DTK!K$5,0))=FALSE,IF(K$8&lt;&gt;0,VLOOKUP($A836,DSSV!$A$7:$R$65536,IN_DTK!K$5,0),""),"")</f>
        <v>0</v>
      </c>
      <c r="L836" s="245">
        <f>IF(ISNA(VLOOKUP($A836,DSSV!$A$7:$R$65536,IN_DTK!L$5,0))=FALSE,IF(L$8&lt;&gt;0,VLOOKUP($A836,DSSV!$A$7:$R$65536,IN_DTK!L$5,0),""),"")</f>
        <v>0</v>
      </c>
      <c r="M836" s="245">
        <f>IF(ISNA(VLOOKUP($A836,DSSV!$A$7:$R$65536,IN_DTK!M$5,0))=FALSE,IF(M$8&lt;&gt;0,VLOOKUP($A836,DSSV!$A$7:$R$65536,IN_DTK!M$5,0),""),"")</f>
        <v>0</v>
      </c>
      <c r="N836" s="245">
        <f>IF(ISNA(VLOOKUP($A836,DSSV!$A$7:$R$65536,IN_DTK!N$5,0))=FALSE,IF(N$8&lt;&gt;0,VLOOKUP($A836,DSSV!$A$7:$R$65536,IN_DTK!N$5,0),""),"")</f>
        <v>0</v>
      </c>
      <c r="O836" s="245">
        <f>IF(ISNA(VLOOKUP($A836,DSSV!$A$7:$R$65536,IN_DTK!O$5,0))=FALSE,IF(O$8&lt;&gt;0,VLOOKUP($A836,DSSV!$A$7:$R$65536,IN_DTK!O$5,0),""),"")</f>
        <v>0</v>
      </c>
      <c r="P836" s="245">
        <f>IF(ISNA(VLOOKUP($A836,DSSV!$A$7:$R$65536,IN_DTK!P$5,0))=FALSE,IF(P$8&lt;&gt;0,VLOOKUP($A836,DSSV!$A$7:$R$65536,IN_DTK!P$5,0),""),"")</f>
        <v>0</v>
      </c>
      <c r="Q836" s="246">
        <f>IF(ISNA(VLOOKUP($A836,DSSV!$A$7:$R$65536,IN_DTK!Q$5,0))=FALSE,VLOOKUP($A836,DSSV!$A$7:$R$65536,IN_DTK!Q$5,0),"")</f>
        <v>0</v>
      </c>
      <c r="R836" s="237" t="str">
        <f>IF(ISNA(VLOOKUP($A836,DSSV!$A$7:$R$65536,IN_DTK!R$5,0))=FALSE,VLOOKUP($A836,DSSV!$A$7:$R$65536,IN_DTK!R$5,0),"")</f>
        <v>Không</v>
      </c>
      <c r="S836" s="247" t="str">
        <f>IF(ISNA(VLOOKUP($A836,DSSV!$A$7:$R$65536,IN_DTK!S$5,0))=FALSE,VLOOKUP($A836,DSSV!$A$7:$R$65536,IN_DTK!S$5,0),"")</f>
        <v/>
      </c>
    </row>
    <row r="837" spans="1:19" s="213" customFormat="1" ht="20.25" customHeight="1">
      <c r="A837" s="211">
        <v>829</v>
      </c>
      <c r="B837" s="240">
        <f>--SUBTOTAL(2,C$6:C837)</f>
        <v>829</v>
      </c>
      <c r="C837" s="214">
        <f>IF(ISNA(VLOOKUP($A837,DSSV!$A$7:$R$65536,IN_DTK!C$5,0))=FALSE,VLOOKUP($A837,DSSV!$A$7:$R$65536,IN_DTK!C$5,0),"")</f>
        <v>0</v>
      </c>
      <c r="D837" s="243" t="str">
        <f>IF(ISNA(VLOOKUP($A837,DSSV!$A$7:$R$65536,IN_DTK!D$5,0))=FALSE,VLOOKUP($A837,DSSV!$A$7:$R$65536,IN_DTK!D$5,0),"")</f>
        <v/>
      </c>
      <c r="E837" s="244" t="str">
        <f>IF(ISNA(VLOOKUP($A837,DSSV!$A$7:$R$65536,IN_DTK!E$5,0))=FALSE,VLOOKUP($A837,DSSV!$A$7:$R$65536,IN_DTK!E$5,0),"")</f>
        <v/>
      </c>
      <c r="F837" s="249" t="str">
        <f>IF(ISNA(VLOOKUP($A837,DSSV!$A$7:$R$65536,IN_DTK!F$5,0))=FALSE,VLOOKUP($A837,DSSV!$A$7:$R$65536,IN_DTK!F$5,0),"")</f>
        <v/>
      </c>
      <c r="G837" s="249" t="str">
        <f>IF(ISNA(VLOOKUP($A837,DSSV!$A$7:$R$65536,IN_DTK!G$5,0))=FALSE,VLOOKUP($A837,DSSV!$A$7:$R$65536,IN_DTK!G$5,0),"")</f>
        <v/>
      </c>
      <c r="H837" s="245">
        <f>IF(ISNA(VLOOKUP($A837,DSSV!$A$7:$R$65536,IN_DTK!H$5,0))=FALSE,IF(H$8&lt;&gt;0,VLOOKUP($A837,DSSV!$A$7:$R$65536,IN_DTK!H$5,0),""),"")</f>
        <v>0</v>
      </c>
      <c r="I837" s="245">
        <f>IF(ISNA(VLOOKUP($A837,DSSV!$A$7:$R$65536,IN_DTK!I$5,0))=FALSE,IF(I$8&lt;&gt;0,VLOOKUP($A837,DSSV!$A$7:$R$65536,IN_DTK!I$5,0),""),"")</f>
        <v>0</v>
      </c>
      <c r="J837" s="245">
        <f>IF(ISNA(VLOOKUP($A837,DSSV!$A$7:$R$65536,IN_DTK!J$5,0))=FALSE,IF(J$8&lt;&gt;0,VLOOKUP($A837,DSSV!$A$7:$R$65536,IN_DTK!J$5,0),""),"")</f>
        <v>0</v>
      </c>
      <c r="K837" s="245">
        <f>IF(ISNA(VLOOKUP($A837,DSSV!$A$7:$R$65536,IN_DTK!K$5,0))=FALSE,IF(K$8&lt;&gt;0,VLOOKUP($A837,DSSV!$A$7:$R$65536,IN_DTK!K$5,0),""),"")</f>
        <v>0</v>
      </c>
      <c r="L837" s="245">
        <f>IF(ISNA(VLOOKUP($A837,DSSV!$A$7:$R$65536,IN_DTK!L$5,0))=FALSE,IF(L$8&lt;&gt;0,VLOOKUP($A837,DSSV!$A$7:$R$65536,IN_DTK!L$5,0),""),"")</f>
        <v>0</v>
      </c>
      <c r="M837" s="245">
        <f>IF(ISNA(VLOOKUP($A837,DSSV!$A$7:$R$65536,IN_DTK!M$5,0))=FALSE,IF(M$8&lt;&gt;0,VLOOKUP($A837,DSSV!$A$7:$R$65536,IN_DTK!M$5,0),""),"")</f>
        <v>0</v>
      </c>
      <c r="N837" s="245">
        <f>IF(ISNA(VLOOKUP($A837,DSSV!$A$7:$R$65536,IN_DTK!N$5,0))=FALSE,IF(N$8&lt;&gt;0,VLOOKUP($A837,DSSV!$A$7:$R$65536,IN_DTK!N$5,0),""),"")</f>
        <v>0</v>
      </c>
      <c r="O837" s="245">
        <f>IF(ISNA(VLOOKUP($A837,DSSV!$A$7:$R$65536,IN_DTK!O$5,0))=FALSE,IF(O$8&lt;&gt;0,VLOOKUP($A837,DSSV!$A$7:$R$65536,IN_DTK!O$5,0),""),"")</f>
        <v>0</v>
      </c>
      <c r="P837" s="245">
        <f>IF(ISNA(VLOOKUP($A837,DSSV!$A$7:$R$65536,IN_DTK!P$5,0))=FALSE,IF(P$8&lt;&gt;0,VLOOKUP($A837,DSSV!$A$7:$R$65536,IN_DTK!P$5,0),""),"")</f>
        <v>0</v>
      </c>
      <c r="Q837" s="246">
        <f>IF(ISNA(VLOOKUP($A837,DSSV!$A$7:$R$65536,IN_DTK!Q$5,0))=FALSE,VLOOKUP($A837,DSSV!$A$7:$R$65536,IN_DTK!Q$5,0),"")</f>
        <v>0</v>
      </c>
      <c r="R837" s="237" t="str">
        <f>IF(ISNA(VLOOKUP($A837,DSSV!$A$7:$R$65536,IN_DTK!R$5,0))=FALSE,VLOOKUP($A837,DSSV!$A$7:$R$65536,IN_DTK!R$5,0),"")</f>
        <v>Không</v>
      </c>
      <c r="S837" s="247" t="str">
        <f>IF(ISNA(VLOOKUP($A837,DSSV!$A$7:$R$65536,IN_DTK!S$5,0))=FALSE,VLOOKUP($A837,DSSV!$A$7:$R$65536,IN_DTK!S$5,0),"")</f>
        <v/>
      </c>
    </row>
    <row r="838" spans="1:19" s="213" customFormat="1" ht="20.25" customHeight="1">
      <c r="A838" s="211">
        <v>830</v>
      </c>
      <c r="B838" s="240">
        <f>--SUBTOTAL(2,C$6:C838)</f>
        <v>830</v>
      </c>
      <c r="C838" s="214">
        <f>IF(ISNA(VLOOKUP($A838,DSSV!$A$7:$R$65536,IN_DTK!C$5,0))=FALSE,VLOOKUP($A838,DSSV!$A$7:$R$65536,IN_DTK!C$5,0),"")</f>
        <v>0</v>
      </c>
      <c r="D838" s="243" t="str">
        <f>IF(ISNA(VLOOKUP($A838,DSSV!$A$7:$R$65536,IN_DTK!D$5,0))=FALSE,VLOOKUP($A838,DSSV!$A$7:$R$65536,IN_DTK!D$5,0),"")</f>
        <v/>
      </c>
      <c r="E838" s="244" t="str">
        <f>IF(ISNA(VLOOKUP($A838,DSSV!$A$7:$R$65536,IN_DTK!E$5,0))=FALSE,VLOOKUP($A838,DSSV!$A$7:$R$65536,IN_DTK!E$5,0),"")</f>
        <v/>
      </c>
      <c r="F838" s="249" t="str">
        <f>IF(ISNA(VLOOKUP($A838,DSSV!$A$7:$R$65536,IN_DTK!F$5,0))=FALSE,VLOOKUP($A838,DSSV!$A$7:$R$65536,IN_DTK!F$5,0),"")</f>
        <v/>
      </c>
      <c r="G838" s="249" t="str">
        <f>IF(ISNA(VLOOKUP($A838,DSSV!$A$7:$R$65536,IN_DTK!G$5,0))=FALSE,VLOOKUP($A838,DSSV!$A$7:$R$65536,IN_DTK!G$5,0),"")</f>
        <v/>
      </c>
      <c r="H838" s="245">
        <f>IF(ISNA(VLOOKUP($A838,DSSV!$A$7:$R$65536,IN_DTK!H$5,0))=FALSE,IF(H$8&lt;&gt;0,VLOOKUP($A838,DSSV!$A$7:$R$65536,IN_DTK!H$5,0),""),"")</f>
        <v>0</v>
      </c>
      <c r="I838" s="245">
        <f>IF(ISNA(VLOOKUP($A838,DSSV!$A$7:$R$65536,IN_DTK!I$5,0))=FALSE,IF(I$8&lt;&gt;0,VLOOKUP($A838,DSSV!$A$7:$R$65536,IN_DTK!I$5,0),""),"")</f>
        <v>0</v>
      </c>
      <c r="J838" s="245">
        <f>IF(ISNA(VLOOKUP($A838,DSSV!$A$7:$R$65536,IN_DTK!J$5,0))=FALSE,IF(J$8&lt;&gt;0,VLOOKUP($A838,DSSV!$A$7:$R$65536,IN_DTK!J$5,0),""),"")</f>
        <v>0</v>
      </c>
      <c r="K838" s="245">
        <f>IF(ISNA(VLOOKUP($A838,DSSV!$A$7:$R$65536,IN_DTK!K$5,0))=FALSE,IF(K$8&lt;&gt;0,VLOOKUP($A838,DSSV!$A$7:$R$65536,IN_DTK!K$5,0),""),"")</f>
        <v>0</v>
      </c>
      <c r="L838" s="245">
        <f>IF(ISNA(VLOOKUP($A838,DSSV!$A$7:$R$65536,IN_DTK!L$5,0))=FALSE,IF(L$8&lt;&gt;0,VLOOKUP($A838,DSSV!$A$7:$R$65536,IN_DTK!L$5,0),""),"")</f>
        <v>0</v>
      </c>
      <c r="M838" s="245">
        <f>IF(ISNA(VLOOKUP($A838,DSSV!$A$7:$R$65536,IN_DTK!M$5,0))=FALSE,IF(M$8&lt;&gt;0,VLOOKUP($A838,DSSV!$A$7:$R$65536,IN_DTK!M$5,0),""),"")</f>
        <v>0</v>
      </c>
      <c r="N838" s="245">
        <f>IF(ISNA(VLOOKUP($A838,DSSV!$A$7:$R$65536,IN_DTK!N$5,0))=FALSE,IF(N$8&lt;&gt;0,VLOOKUP($A838,DSSV!$A$7:$R$65536,IN_DTK!N$5,0),""),"")</f>
        <v>0</v>
      </c>
      <c r="O838" s="245">
        <f>IF(ISNA(VLOOKUP($A838,DSSV!$A$7:$R$65536,IN_DTK!O$5,0))=FALSE,IF(O$8&lt;&gt;0,VLOOKUP($A838,DSSV!$A$7:$R$65536,IN_DTK!O$5,0),""),"")</f>
        <v>0</v>
      </c>
      <c r="P838" s="245">
        <f>IF(ISNA(VLOOKUP($A838,DSSV!$A$7:$R$65536,IN_DTK!P$5,0))=FALSE,IF(P$8&lt;&gt;0,VLOOKUP($A838,DSSV!$A$7:$R$65536,IN_DTK!P$5,0),""),"")</f>
        <v>0</v>
      </c>
      <c r="Q838" s="246">
        <f>IF(ISNA(VLOOKUP($A838,DSSV!$A$7:$R$65536,IN_DTK!Q$5,0))=FALSE,VLOOKUP($A838,DSSV!$A$7:$R$65536,IN_DTK!Q$5,0),"")</f>
        <v>0</v>
      </c>
      <c r="R838" s="237" t="str">
        <f>IF(ISNA(VLOOKUP($A838,DSSV!$A$7:$R$65536,IN_DTK!R$5,0))=FALSE,VLOOKUP($A838,DSSV!$A$7:$R$65536,IN_DTK!R$5,0),"")</f>
        <v>Không</v>
      </c>
      <c r="S838" s="247" t="str">
        <f>IF(ISNA(VLOOKUP($A838,DSSV!$A$7:$R$65536,IN_DTK!S$5,0))=FALSE,VLOOKUP($A838,DSSV!$A$7:$R$65536,IN_DTK!S$5,0),"")</f>
        <v/>
      </c>
    </row>
    <row r="839" spans="1:19" s="213" customFormat="1" ht="20.25" customHeight="1">
      <c r="A839" s="211">
        <v>831</v>
      </c>
      <c r="B839" s="240">
        <f>--SUBTOTAL(2,C$6:C839)</f>
        <v>831</v>
      </c>
      <c r="C839" s="214">
        <f>IF(ISNA(VLOOKUP($A839,DSSV!$A$7:$R$65536,IN_DTK!C$5,0))=FALSE,VLOOKUP($A839,DSSV!$A$7:$R$65536,IN_DTK!C$5,0),"")</f>
        <v>0</v>
      </c>
      <c r="D839" s="243" t="str">
        <f>IF(ISNA(VLOOKUP($A839,DSSV!$A$7:$R$65536,IN_DTK!D$5,0))=FALSE,VLOOKUP($A839,DSSV!$A$7:$R$65536,IN_DTK!D$5,0),"")</f>
        <v/>
      </c>
      <c r="E839" s="244" t="str">
        <f>IF(ISNA(VLOOKUP($A839,DSSV!$A$7:$R$65536,IN_DTK!E$5,0))=FALSE,VLOOKUP($A839,DSSV!$A$7:$R$65536,IN_DTK!E$5,0),"")</f>
        <v/>
      </c>
      <c r="F839" s="249" t="str">
        <f>IF(ISNA(VLOOKUP($A839,DSSV!$A$7:$R$65536,IN_DTK!F$5,0))=FALSE,VLOOKUP($A839,DSSV!$A$7:$R$65536,IN_DTK!F$5,0),"")</f>
        <v/>
      </c>
      <c r="G839" s="249" t="str">
        <f>IF(ISNA(VLOOKUP($A839,DSSV!$A$7:$R$65536,IN_DTK!G$5,0))=FALSE,VLOOKUP($A839,DSSV!$A$7:$R$65536,IN_DTK!G$5,0),"")</f>
        <v/>
      </c>
      <c r="H839" s="245">
        <f>IF(ISNA(VLOOKUP($A839,DSSV!$A$7:$R$65536,IN_DTK!H$5,0))=FALSE,IF(H$8&lt;&gt;0,VLOOKUP($A839,DSSV!$A$7:$R$65536,IN_DTK!H$5,0),""),"")</f>
        <v>0</v>
      </c>
      <c r="I839" s="245">
        <f>IF(ISNA(VLOOKUP($A839,DSSV!$A$7:$R$65536,IN_DTK!I$5,0))=FALSE,IF(I$8&lt;&gt;0,VLOOKUP($A839,DSSV!$A$7:$R$65536,IN_DTK!I$5,0),""),"")</f>
        <v>0</v>
      </c>
      <c r="J839" s="245">
        <f>IF(ISNA(VLOOKUP($A839,DSSV!$A$7:$R$65536,IN_DTK!J$5,0))=FALSE,IF(J$8&lt;&gt;0,VLOOKUP($A839,DSSV!$A$7:$R$65536,IN_DTK!J$5,0),""),"")</f>
        <v>0</v>
      </c>
      <c r="K839" s="245">
        <f>IF(ISNA(VLOOKUP($A839,DSSV!$A$7:$R$65536,IN_DTK!K$5,0))=FALSE,IF(K$8&lt;&gt;0,VLOOKUP($A839,DSSV!$A$7:$R$65536,IN_DTK!K$5,0),""),"")</f>
        <v>0</v>
      </c>
      <c r="L839" s="245">
        <f>IF(ISNA(VLOOKUP($A839,DSSV!$A$7:$R$65536,IN_DTK!L$5,0))=FALSE,IF(L$8&lt;&gt;0,VLOOKUP($A839,DSSV!$A$7:$R$65536,IN_DTK!L$5,0),""),"")</f>
        <v>0</v>
      </c>
      <c r="M839" s="245">
        <f>IF(ISNA(VLOOKUP($A839,DSSV!$A$7:$R$65536,IN_DTK!M$5,0))=FALSE,IF(M$8&lt;&gt;0,VLOOKUP($A839,DSSV!$A$7:$R$65536,IN_DTK!M$5,0),""),"")</f>
        <v>0</v>
      </c>
      <c r="N839" s="245">
        <f>IF(ISNA(VLOOKUP($A839,DSSV!$A$7:$R$65536,IN_DTK!N$5,0))=FALSE,IF(N$8&lt;&gt;0,VLOOKUP($A839,DSSV!$A$7:$R$65536,IN_DTK!N$5,0),""),"")</f>
        <v>0</v>
      </c>
      <c r="O839" s="245">
        <f>IF(ISNA(VLOOKUP($A839,DSSV!$A$7:$R$65536,IN_DTK!O$5,0))=FALSE,IF(O$8&lt;&gt;0,VLOOKUP($A839,DSSV!$A$7:$R$65536,IN_DTK!O$5,0),""),"")</f>
        <v>0</v>
      </c>
      <c r="P839" s="245">
        <f>IF(ISNA(VLOOKUP($A839,DSSV!$A$7:$R$65536,IN_DTK!P$5,0))=FALSE,IF(P$8&lt;&gt;0,VLOOKUP($A839,DSSV!$A$7:$R$65536,IN_DTK!P$5,0),""),"")</f>
        <v>0</v>
      </c>
      <c r="Q839" s="246">
        <f>IF(ISNA(VLOOKUP($A839,DSSV!$A$7:$R$65536,IN_DTK!Q$5,0))=FALSE,VLOOKUP($A839,DSSV!$A$7:$R$65536,IN_DTK!Q$5,0),"")</f>
        <v>0</v>
      </c>
      <c r="R839" s="237" t="str">
        <f>IF(ISNA(VLOOKUP($A839,DSSV!$A$7:$R$65536,IN_DTK!R$5,0))=FALSE,VLOOKUP($A839,DSSV!$A$7:$R$65536,IN_DTK!R$5,0),"")</f>
        <v>Không</v>
      </c>
      <c r="S839" s="247" t="str">
        <f>IF(ISNA(VLOOKUP($A839,DSSV!$A$7:$R$65536,IN_DTK!S$5,0))=FALSE,VLOOKUP($A839,DSSV!$A$7:$R$65536,IN_DTK!S$5,0),"")</f>
        <v/>
      </c>
    </row>
    <row r="840" spans="1:19" s="213" customFormat="1" ht="20.25" customHeight="1">
      <c r="A840" s="211">
        <v>832</v>
      </c>
      <c r="B840" s="240">
        <f>--SUBTOTAL(2,C$6:C840)</f>
        <v>832</v>
      </c>
      <c r="C840" s="214">
        <f>IF(ISNA(VLOOKUP($A840,DSSV!$A$7:$R$65536,IN_DTK!C$5,0))=FALSE,VLOOKUP($A840,DSSV!$A$7:$R$65536,IN_DTK!C$5,0),"")</f>
        <v>0</v>
      </c>
      <c r="D840" s="243" t="str">
        <f>IF(ISNA(VLOOKUP($A840,DSSV!$A$7:$R$65536,IN_DTK!D$5,0))=FALSE,VLOOKUP($A840,DSSV!$A$7:$R$65536,IN_DTK!D$5,0),"")</f>
        <v/>
      </c>
      <c r="E840" s="244" t="str">
        <f>IF(ISNA(VLOOKUP($A840,DSSV!$A$7:$R$65536,IN_DTK!E$5,0))=FALSE,VLOOKUP($A840,DSSV!$A$7:$R$65536,IN_DTK!E$5,0),"")</f>
        <v/>
      </c>
      <c r="F840" s="249" t="str">
        <f>IF(ISNA(VLOOKUP($A840,DSSV!$A$7:$R$65536,IN_DTK!F$5,0))=FALSE,VLOOKUP($A840,DSSV!$A$7:$R$65536,IN_DTK!F$5,0),"")</f>
        <v/>
      </c>
      <c r="G840" s="249" t="str">
        <f>IF(ISNA(VLOOKUP($A840,DSSV!$A$7:$R$65536,IN_DTK!G$5,0))=FALSE,VLOOKUP($A840,DSSV!$A$7:$R$65536,IN_DTK!G$5,0),"")</f>
        <v/>
      </c>
      <c r="H840" s="245">
        <f>IF(ISNA(VLOOKUP($A840,DSSV!$A$7:$R$65536,IN_DTK!H$5,0))=FALSE,IF(H$8&lt;&gt;0,VLOOKUP($A840,DSSV!$A$7:$R$65536,IN_DTK!H$5,0),""),"")</f>
        <v>0</v>
      </c>
      <c r="I840" s="245">
        <f>IF(ISNA(VLOOKUP($A840,DSSV!$A$7:$R$65536,IN_DTK!I$5,0))=FALSE,IF(I$8&lt;&gt;0,VLOOKUP($A840,DSSV!$A$7:$R$65536,IN_DTK!I$5,0),""),"")</f>
        <v>0</v>
      </c>
      <c r="J840" s="245">
        <f>IF(ISNA(VLOOKUP($A840,DSSV!$A$7:$R$65536,IN_DTK!J$5,0))=FALSE,IF(J$8&lt;&gt;0,VLOOKUP($A840,DSSV!$A$7:$R$65536,IN_DTK!J$5,0),""),"")</f>
        <v>0</v>
      </c>
      <c r="K840" s="245">
        <f>IF(ISNA(VLOOKUP($A840,DSSV!$A$7:$R$65536,IN_DTK!K$5,0))=FALSE,IF(K$8&lt;&gt;0,VLOOKUP($A840,DSSV!$A$7:$R$65536,IN_DTK!K$5,0),""),"")</f>
        <v>0</v>
      </c>
      <c r="L840" s="245">
        <f>IF(ISNA(VLOOKUP($A840,DSSV!$A$7:$R$65536,IN_DTK!L$5,0))=FALSE,IF(L$8&lt;&gt;0,VLOOKUP($A840,DSSV!$A$7:$R$65536,IN_DTK!L$5,0),""),"")</f>
        <v>0</v>
      </c>
      <c r="M840" s="245">
        <f>IF(ISNA(VLOOKUP($A840,DSSV!$A$7:$R$65536,IN_DTK!M$5,0))=FALSE,IF(M$8&lt;&gt;0,VLOOKUP($A840,DSSV!$A$7:$R$65536,IN_DTK!M$5,0),""),"")</f>
        <v>0</v>
      </c>
      <c r="N840" s="245">
        <f>IF(ISNA(VLOOKUP($A840,DSSV!$A$7:$R$65536,IN_DTK!N$5,0))=FALSE,IF(N$8&lt;&gt;0,VLOOKUP($A840,DSSV!$A$7:$R$65536,IN_DTK!N$5,0),""),"")</f>
        <v>0</v>
      </c>
      <c r="O840" s="245">
        <f>IF(ISNA(VLOOKUP($A840,DSSV!$A$7:$R$65536,IN_DTK!O$5,0))=FALSE,IF(O$8&lt;&gt;0,VLOOKUP($A840,DSSV!$A$7:$R$65536,IN_DTK!O$5,0),""),"")</f>
        <v>0</v>
      </c>
      <c r="P840" s="245">
        <f>IF(ISNA(VLOOKUP($A840,DSSV!$A$7:$R$65536,IN_DTK!P$5,0))=FALSE,IF(P$8&lt;&gt;0,VLOOKUP($A840,DSSV!$A$7:$R$65536,IN_DTK!P$5,0),""),"")</f>
        <v>0</v>
      </c>
      <c r="Q840" s="246">
        <f>IF(ISNA(VLOOKUP($A840,DSSV!$A$7:$R$65536,IN_DTK!Q$5,0))=FALSE,VLOOKUP($A840,DSSV!$A$7:$R$65536,IN_DTK!Q$5,0),"")</f>
        <v>0</v>
      </c>
      <c r="R840" s="237" t="str">
        <f>IF(ISNA(VLOOKUP($A840,DSSV!$A$7:$R$65536,IN_DTK!R$5,0))=FALSE,VLOOKUP($A840,DSSV!$A$7:$R$65536,IN_DTK!R$5,0),"")</f>
        <v>Không</v>
      </c>
      <c r="S840" s="247" t="str">
        <f>IF(ISNA(VLOOKUP($A840,DSSV!$A$7:$R$65536,IN_DTK!S$5,0))=FALSE,VLOOKUP($A840,DSSV!$A$7:$R$65536,IN_DTK!S$5,0),"")</f>
        <v/>
      </c>
    </row>
    <row r="841" spans="1:19" s="213" customFormat="1" ht="20.25" customHeight="1">
      <c r="A841" s="211">
        <v>833</v>
      </c>
      <c r="B841" s="240">
        <f>--SUBTOTAL(2,C$6:C841)</f>
        <v>833</v>
      </c>
      <c r="C841" s="214">
        <f>IF(ISNA(VLOOKUP($A841,DSSV!$A$7:$R$65536,IN_DTK!C$5,0))=FALSE,VLOOKUP($A841,DSSV!$A$7:$R$65536,IN_DTK!C$5,0),"")</f>
        <v>0</v>
      </c>
      <c r="D841" s="243" t="str">
        <f>IF(ISNA(VLOOKUP($A841,DSSV!$A$7:$R$65536,IN_DTK!D$5,0))=FALSE,VLOOKUP($A841,DSSV!$A$7:$R$65536,IN_DTK!D$5,0),"")</f>
        <v/>
      </c>
      <c r="E841" s="244" t="str">
        <f>IF(ISNA(VLOOKUP($A841,DSSV!$A$7:$R$65536,IN_DTK!E$5,0))=FALSE,VLOOKUP($A841,DSSV!$A$7:$R$65536,IN_DTK!E$5,0),"")</f>
        <v/>
      </c>
      <c r="F841" s="249" t="str">
        <f>IF(ISNA(VLOOKUP($A841,DSSV!$A$7:$R$65536,IN_DTK!F$5,0))=FALSE,VLOOKUP($A841,DSSV!$A$7:$R$65536,IN_DTK!F$5,0),"")</f>
        <v/>
      </c>
      <c r="G841" s="249" t="str">
        <f>IF(ISNA(VLOOKUP($A841,DSSV!$A$7:$R$65536,IN_DTK!G$5,0))=FALSE,VLOOKUP($A841,DSSV!$A$7:$R$65536,IN_DTK!G$5,0),"")</f>
        <v/>
      </c>
      <c r="H841" s="245">
        <f>IF(ISNA(VLOOKUP($A841,DSSV!$A$7:$R$65536,IN_DTK!H$5,0))=FALSE,IF(H$8&lt;&gt;0,VLOOKUP($A841,DSSV!$A$7:$R$65536,IN_DTK!H$5,0),""),"")</f>
        <v>0</v>
      </c>
      <c r="I841" s="245">
        <f>IF(ISNA(VLOOKUP($A841,DSSV!$A$7:$R$65536,IN_DTK!I$5,0))=FALSE,IF(I$8&lt;&gt;0,VLOOKUP($A841,DSSV!$A$7:$R$65536,IN_DTK!I$5,0),""),"")</f>
        <v>0</v>
      </c>
      <c r="J841" s="245">
        <f>IF(ISNA(VLOOKUP($A841,DSSV!$A$7:$R$65536,IN_DTK!J$5,0))=FALSE,IF(J$8&lt;&gt;0,VLOOKUP($A841,DSSV!$A$7:$R$65536,IN_DTK!J$5,0),""),"")</f>
        <v>0</v>
      </c>
      <c r="K841" s="245">
        <f>IF(ISNA(VLOOKUP($A841,DSSV!$A$7:$R$65536,IN_DTK!K$5,0))=FALSE,IF(K$8&lt;&gt;0,VLOOKUP($A841,DSSV!$A$7:$R$65536,IN_DTK!K$5,0),""),"")</f>
        <v>0</v>
      </c>
      <c r="L841" s="245">
        <f>IF(ISNA(VLOOKUP($A841,DSSV!$A$7:$R$65536,IN_DTK!L$5,0))=FALSE,IF(L$8&lt;&gt;0,VLOOKUP($A841,DSSV!$A$7:$R$65536,IN_DTK!L$5,0),""),"")</f>
        <v>0</v>
      </c>
      <c r="M841" s="245">
        <f>IF(ISNA(VLOOKUP($A841,DSSV!$A$7:$R$65536,IN_DTK!M$5,0))=FALSE,IF(M$8&lt;&gt;0,VLOOKUP($A841,DSSV!$A$7:$R$65536,IN_DTK!M$5,0),""),"")</f>
        <v>0</v>
      </c>
      <c r="N841" s="245">
        <f>IF(ISNA(VLOOKUP($A841,DSSV!$A$7:$R$65536,IN_DTK!N$5,0))=FALSE,IF(N$8&lt;&gt;0,VLOOKUP($A841,DSSV!$A$7:$R$65536,IN_DTK!N$5,0),""),"")</f>
        <v>0</v>
      </c>
      <c r="O841" s="245">
        <f>IF(ISNA(VLOOKUP($A841,DSSV!$A$7:$R$65536,IN_DTK!O$5,0))=FALSE,IF(O$8&lt;&gt;0,VLOOKUP($A841,DSSV!$A$7:$R$65536,IN_DTK!O$5,0),""),"")</f>
        <v>0</v>
      </c>
      <c r="P841" s="245">
        <f>IF(ISNA(VLOOKUP($A841,DSSV!$A$7:$R$65536,IN_DTK!P$5,0))=FALSE,IF(P$8&lt;&gt;0,VLOOKUP($A841,DSSV!$A$7:$R$65536,IN_DTK!P$5,0),""),"")</f>
        <v>0</v>
      </c>
      <c r="Q841" s="246">
        <f>IF(ISNA(VLOOKUP($A841,DSSV!$A$7:$R$65536,IN_DTK!Q$5,0))=FALSE,VLOOKUP($A841,DSSV!$A$7:$R$65536,IN_DTK!Q$5,0),"")</f>
        <v>0</v>
      </c>
      <c r="R841" s="237" t="str">
        <f>IF(ISNA(VLOOKUP($A841,DSSV!$A$7:$R$65536,IN_DTK!R$5,0))=FALSE,VLOOKUP($A841,DSSV!$A$7:$R$65536,IN_DTK!R$5,0),"")</f>
        <v>Không</v>
      </c>
      <c r="S841" s="247" t="str">
        <f>IF(ISNA(VLOOKUP($A841,DSSV!$A$7:$R$65536,IN_DTK!S$5,0))=FALSE,VLOOKUP($A841,DSSV!$A$7:$R$65536,IN_DTK!S$5,0),"")</f>
        <v/>
      </c>
    </row>
    <row r="842" spans="1:19" s="213" customFormat="1" ht="20.25" customHeight="1">
      <c r="A842" s="211">
        <v>834</v>
      </c>
      <c r="B842" s="240">
        <f>--SUBTOTAL(2,C$6:C842)</f>
        <v>834</v>
      </c>
      <c r="C842" s="214">
        <f>IF(ISNA(VLOOKUP($A842,DSSV!$A$7:$R$65536,IN_DTK!C$5,0))=FALSE,VLOOKUP($A842,DSSV!$A$7:$R$65536,IN_DTK!C$5,0),"")</f>
        <v>0</v>
      </c>
      <c r="D842" s="243" t="str">
        <f>IF(ISNA(VLOOKUP($A842,DSSV!$A$7:$R$65536,IN_DTK!D$5,0))=FALSE,VLOOKUP($A842,DSSV!$A$7:$R$65536,IN_DTK!D$5,0),"")</f>
        <v/>
      </c>
      <c r="E842" s="244" t="str">
        <f>IF(ISNA(VLOOKUP($A842,DSSV!$A$7:$R$65536,IN_DTK!E$5,0))=FALSE,VLOOKUP($A842,DSSV!$A$7:$R$65536,IN_DTK!E$5,0),"")</f>
        <v/>
      </c>
      <c r="F842" s="249" t="str">
        <f>IF(ISNA(VLOOKUP($A842,DSSV!$A$7:$R$65536,IN_DTK!F$5,0))=FALSE,VLOOKUP($A842,DSSV!$A$7:$R$65536,IN_DTK!F$5,0),"")</f>
        <v/>
      </c>
      <c r="G842" s="249" t="str">
        <f>IF(ISNA(VLOOKUP($A842,DSSV!$A$7:$R$65536,IN_DTK!G$5,0))=FALSE,VLOOKUP($A842,DSSV!$A$7:$R$65536,IN_DTK!G$5,0),"")</f>
        <v/>
      </c>
      <c r="H842" s="245">
        <f>IF(ISNA(VLOOKUP($A842,DSSV!$A$7:$R$65536,IN_DTK!H$5,0))=FALSE,IF(H$8&lt;&gt;0,VLOOKUP($A842,DSSV!$A$7:$R$65536,IN_DTK!H$5,0),""),"")</f>
        <v>0</v>
      </c>
      <c r="I842" s="245">
        <f>IF(ISNA(VLOOKUP($A842,DSSV!$A$7:$R$65536,IN_DTK!I$5,0))=FALSE,IF(I$8&lt;&gt;0,VLOOKUP($A842,DSSV!$A$7:$R$65536,IN_DTK!I$5,0),""),"")</f>
        <v>0</v>
      </c>
      <c r="J842" s="245">
        <f>IF(ISNA(VLOOKUP($A842,DSSV!$A$7:$R$65536,IN_DTK!J$5,0))=FALSE,IF(J$8&lt;&gt;0,VLOOKUP($A842,DSSV!$A$7:$R$65536,IN_DTK!J$5,0),""),"")</f>
        <v>0</v>
      </c>
      <c r="K842" s="245">
        <f>IF(ISNA(VLOOKUP($A842,DSSV!$A$7:$R$65536,IN_DTK!K$5,0))=FALSE,IF(K$8&lt;&gt;0,VLOOKUP($A842,DSSV!$A$7:$R$65536,IN_DTK!K$5,0),""),"")</f>
        <v>0</v>
      </c>
      <c r="L842" s="245">
        <f>IF(ISNA(VLOOKUP($A842,DSSV!$A$7:$R$65536,IN_DTK!L$5,0))=FALSE,IF(L$8&lt;&gt;0,VLOOKUP($A842,DSSV!$A$7:$R$65536,IN_DTK!L$5,0),""),"")</f>
        <v>0</v>
      </c>
      <c r="M842" s="245">
        <f>IF(ISNA(VLOOKUP($A842,DSSV!$A$7:$R$65536,IN_DTK!M$5,0))=FALSE,IF(M$8&lt;&gt;0,VLOOKUP($A842,DSSV!$A$7:$R$65536,IN_DTK!M$5,0),""),"")</f>
        <v>0</v>
      </c>
      <c r="N842" s="245">
        <f>IF(ISNA(VLOOKUP($A842,DSSV!$A$7:$R$65536,IN_DTK!N$5,0))=FALSE,IF(N$8&lt;&gt;0,VLOOKUP($A842,DSSV!$A$7:$R$65536,IN_DTK!N$5,0),""),"")</f>
        <v>0</v>
      </c>
      <c r="O842" s="245">
        <f>IF(ISNA(VLOOKUP($A842,DSSV!$A$7:$R$65536,IN_DTK!O$5,0))=FALSE,IF(O$8&lt;&gt;0,VLOOKUP($A842,DSSV!$A$7:$R$65536,IN_DTK!O$5,0),""),"")</f>
        <v>0</v>
      </c>
      <c r="P842" s="245">
        <f>IF(ISNA(VLOOKUP($A842,DSSV!$A$7:$R$65536,IN_DTK!P$5,0))=FALSE,IF(P$8&lt;&gt;0,VLOOKUP($A842,DSSV!$A$7:$R$65536,IN_DTK!P$5,0),""),"")</f>
        <v>0</v>
      </c>
      <c r="Q842" s="246">
        <f>IF(ISNA(VLOOKUP($A842,DSSV!$A$7:$R$65536,IN_DTK!Q$5,0))=FALSE,VLOOKUP($A842,DSSV!$A$7:$R$65536,IN_DTK!Q$5,0),"")</f>
        <v>0</v>
      </c>
      <c r="R842" s="237" t="str">
        <f>IF(ISNA(VLOOKUP($A842,DSSV!$A$7:$R$65536,IN_DTK!R$5,0))=FALSE,VLOOKUP($A842,DSSV!$A$7:$R$65536,IN_DTK!R$5,0),"")</f>
        <v>Không</v>
      </c>
      <c r="S842" s="247" t="str">
        <f>IF(ISNA(VLOOKUP($A842,DSSV!$A$7:$R$65536,IN_DTK!S$5,0))=FALSE,VLOOKUP($A842,DSSV!$A$7:$R$65536,IN_DTK!S$5,0),"")</f>
        <v/>
      </c>
    </row>
    <row r="843" spans="1:19" s="213" customFormat="1" ht="20.25" customHeight="1">
      <c r="A843" s="211">
        <v>835</v>
      </c>
      <c r="B843" s="240">
        <f>--SUBTOTAL(2,C$6:C843)</f>
        <v>835</v>
      </c>
      <c r="C843" s="214">
        <f>IF(ISNA(VLOOKUP($A843,DSSV!$A$7:$R$65536,IN_DTK!C$5,0))=FALSE,VLOOKUP($A843,DSSV!$A$7:$R$65536,IN_DTK!C$5,0),"")</f>
        <v>0</v>
      </c>
      <c r="D843" s="243" t="str">
        <f>IF(ISNA(VLOOKUP($A843,DSSV!$A$7:$R$65536,IN_DTK!D$5,0))=FALSE,VLOOKUP($A843,DSSV!$A$7:$R$65536,IN_DTK!D$5,0),"")</f>
        <v/>
      </c>
      <c r="E843" s="244" t="str">
        <f>IF(ISNA(VLOOKUP($A843,DSSV!$A$7:$R$65536,IN_DTK!E$5,0))=FALSE,VLOOKUP($A843,DSSV!$A$7:$R$65536,IN_DTK!E$5,0),"")</f>
        <v/>
      </c>
      <c r="F843" s="249" t="str">
        <f>IF(ISNA(VLOOKUP($A843,DSSV!$A$7:$R$65536,IN_DTK!F$5,0))=FALSE,VLOOKUP($A843,DSSV!$A$7:$R$65536,IN_DTK!F$5,0),"")</f>
        <v/>
      </c>
      <c r="G843" s="249" t="str">
        <f>IF(ISNA(VLOOKUP($A843,DSSV!$A$7:$R$65536,IN_DTK!G$5,0))=FALSE,VLOOKUP($A843,DSSV!$A$7:$R$65536,IN_DTK!G$5,0),"")</f>
        <v/>
      </c>
      <c r="H843" s="245">
        <f>IF(ISNA(VLOOKUP($A843,DSSV!$A$7:$R$65536,IN_DTK!H$5,0))=FALSE,IF(H$8&lt;&gt;0,VLOOKUP($A843,DSSV!$A$7:$R$65536,IN_DTK!H$5,0),""),"")</f>
        <v>0</v>
      </c>
      <c r="I843" s="245">
        <f>IF(ISNA(VLOOKUP($A843,DSSV!$A$7:$R$65536,IN_DTK!I$5,0))=FALSE,IF(I$8&lt;&gt;0,VLOOKUP($A843,DSSV!$A$7:$R$65536,IN_DTK!I$5,0),""),"")</f>
        <v>0</v>
      </c>
      <c r="J843" s="245">
        <f>IF(ISNA(VLOOKUP($A843,DSSV!$A$7:$R$65536,IN_DTK!J$5,0))=FALSE,IF(J$8&lt;&gt;0,VLOOKUP($A843,DSSV!$A$7:$R$65536,IN_DTK!J$5,0),""),"")</f>
        <v>0</v>
      </c>
      <c r="K843" s="245">
        <f>IF(ISNA(VLOOKUP($A843,DSSV!$A$7:$R$65536,IN_DTK!K$5,0))=FALSE,IF(K$8&lt;&gt;0,VLOOKUP($A843,DSSV!$A$7:$R$65536,IN_DTK!K$5,0),""),"")</f>
        <v>0</v>
      </c>
      <c r="L843" s="245">
        <f>IF(ISNA(VLOOKUP($A843,DSSV!$A$7:$R$65536,IN_DTK!L$5,0))=FALSE,IF(L$8&lt;&gt;0,VLOOKUP($A843,DSSV!$A$7:$R$65536,IN_DTK!L$5,0),""),"")</f>
        <v>0</v>
      </c>
      <c r="M843" s="245">
        <f>IF(ISNA(VLOOKUP($A843,DSSV!$A$7:$R$65536,IN_DTK!M$5,0))=FALSE,IF(M$8&lt;&gt;0,VLOOKUP($A843,DSSV!$A$7:$R$65536,IN_DTK!M$5,0),""),"")</f>
        <v>0</v>
      </c>
      <c r="N843" s="245">
        <f>IF(ISNA(VLOOKUP($A843,DSSV!$A$7:$R$65536,IN_DTK!N$5,0))=FALSE,IF(N$8&lt;&gt;0,VLOOKUP($A843,DSSV!$A$7:$R$65536,IN_DTK!N$5,0),""),"")</f>
        <v>0</v>
      </c>
      <c r="O843" s="245">
        <f>IF(ISNA(VLOOKUP($A843,DSSV!$A$7:$R$65536,IN_DTK!O$5,0))=FALSE,IF(O$8&lt;&gt;0,VLOOKUP($A843,DSSV!$A$7:$R$65536,IN_DTK!O$5,0),""),"")</f>
        <v>0</v>
      </c>
      <c r="P843" s="245">
        <f>IF(ISNA(VLOOKUP($A843,DSSV!$A$7:$R$65536,IN_DTK!P$5,0))=FALSE,IF(P$8&lt;&gt;0,VLOOKUP($A843,DSSV!$A$7:$R$65536,IN_DTK!P$5,0),""),"")</f>
        <v>0</v>
      </c>
      <c r="Q843" s="246">
        <f>IF(ISNA(VLOOKUP($A843,DSSV!$A$7:$R$65536,IN_DTK!Q$5,0))=FALSE,VLOOKUP($A843,DSSV!$A$7:$R$65536,IN_DTK!Q$5,0),"")</f>
        <v>0</v>
      </c>
      <c r="R843" s="237" t="str">
        <f>IF(ISNA(VLOOKUP($A843,DSSV!$A$7:$R$65536,IN_DTK!R$5,0))=FALSE,VLOOKUP($A843,DSSV!$A$7:$R$65536,IN_DTK!R$5,0),"")</f>
        <v>Không</v>
      </c>
      <c r="S843" s="247" t="str">
        <f>IF(ISNA(VLOOKUP($A843,DSSV!$A$7:$R$65536,IN_DTK!S$5,0))=FALSE,VLOOKUP($A843,DSSV!$A$7:$R$65536,IN_DTK!S$5,0),"")</f>
        <v/>
      </c>
    </row>
    <row r="844" spans="1:19" s="213" customFormat="1" ht="20.25" customHeight="1">
      <c r="A844" s="211">
        <v>836</v>
      </c>
      <c r="B844" s="240">
        <f>--SUBTOTAL(2,C$6:C844)</f>
        <v>836</v>
      </c>
      <c r="C844" s="214">
        <f>IF(ISNA(VLOOKUP($A844,DSSV!$A$7:$R$65536,IN_DTK!C$5,0))=FALSE,VLOOKUP($A844,DSSV!$A$7:$R$65536,IN_DTK!C$5,0),"")</f>
        <v>0</v>
      </c>
      <c r="D844" s="243" t="str">
        <f>IF(ISNA(VLOOKUP($A844,DSSV!$A$7:$R$65536,IN_DTK!D$5,0))=FALSE,VLOOKUP($A844,DSSV!$A$7:$R$65536,IN_DTK!D$5,0),"")</f>
        <v/>
      </c>
      <c r="E844" s="244" t="str">
        <f>IF(ISNA(VLOOKUP($A844,DSSV!$A$7:$R$65536,IN_DTK!E$5,0))=FALSE,VLOOKUP($A844,DSSV!$A$7:$R$65536,IN_DTK!E$5,0),"")</f>
        <v/>
      </c>
      <c r="F844" s="249" t="str">
        <f>IF(ISNA(VLOOKUP($A844,DSSV!$A$7:$R$65536,IN_DTK!F$5,0))=FALSE,VLOOKUP($A844,DSSV!$A$7:$R$65536,IN_DTK!F$5,0),"")</f>
        <v/>
      </c>
      <c r="G844" s="249" t="str">
        <f>IF(ISNA(VLOOKUP($A844,DSSV!$A$7:$R$65536,IN_DTK!G$5,0))=FALSE,VLOOKUP($A844,DSSV!$A$7:$R$65536,IN_DTK!G$5,0),"")</f>
        <v/>
      </c>
      <c r="H844" s="245">
        <f>IF(ISNA(VLOOKUP($A844,DSSV!$A$7:$R$65536,IN_DTK!H$5,0))=FALSE,IF(H$8&lt;&gt;0,VLOOKUP($A844,DSSV!$A$7:$R$65536,IN_DTK!H$5,0),""),"")</f>
        <v>0</v>
      </c>
      <c r="I844" s="245">
        <f>IF(ISNA(VLOOKUP($A844,DSSV!$A$7:$R$65536,IN_DTK!I$5,0))=FALSE,IF(I$8&lt;&gt;0,VLOOKUP($A844,DSSV!$A$7:$R$65536,IN_DTK!I$5,0),""),"")</f>
        <v>0</v>
      </c>
      <c r="J844" s="245">
        <f>IF(ISNA(VLOOKUP($A844,DSSV!$A$7:$R$65536,IN_DTK!J$5,0))=FALSE,IF(J$8&lt;&gt;0,VLOOKUP($A844,DSSV!$A$7:$R$65536,IN_DTK!J$5,0),""),"")</f>
        <v>0</v>
      </c>
      <c r="K844" s="245">
        <f>IF(ISNA(VLOOKUP($A844,DSSV!$A$7:$R$65536,IN_DTK!K$5,0))=FALSE,IF(K$8&lt;&gt;0,VLOOKUP($A844,DSSV!$A$7:$R$65536,IN_DTK!K$5,0),""),"")</f>
        <v>0</v>
      </c>
      <c r="L844" s="245">
        <f>IF(ISNA(VLOOKUP($A844,DSSV!$A$7:$R$65536,IN_DTK!L$5,0))=FALSE,IF(L$8&lt;&gt;0,VLOOKUP($A844,DSSV!$A$7:$R$65536,IN_DTK!L$5,0),""),"")</f>
        <v>0</v>
      </c>
      <c r="M844" s="245">
        <f>IF(ISNA(VLOOKUP($A844,DSSV!$A$7:$R$65536,IN_DTK!M$5,0))=FALSE,IF(M$8&lt;&gt;0,VLOOKUP($A844,DSSV!$A$7:$R$65536,IN_DTK!M$5,0),""),"")</f>
        <v>0</v>
      </c>
      <c r="N844" s="245">
        <f>IF(ISNA(VLOOKUP($A844,DSSV!$A$7:$R$65536,IN_DTK!N$5,0))=FALSE,IF(N$8&lt;&gt;0,VLOOKUP($A844,DSSV!$A$7:$R$65536,IN_DTK!N$5,0),""),"")</f>
        <v>0</v>
      </c>
      <c r="O844" s="245">
        <f>IF(ISNA(VLOOKUP($A844,DSSV!$A$7:$R$65536,IN_DTK!O$5,0))=FALSE,IF(O$8&lt;&gt;0,VLOOKUP($A844,DSSV!$A$7:$R$65536,IN_DTK!O$5,0),""),"")</f>
        <v>0</v>
      </c>
      <c r="P844" s="245">
        <f>IF(ISNA(VLOOKUP($A844,DSSV!$A$7:$R$65536,IN_DTK!P$5,0))=FALSE,IF(P$8&lt;&gt;0,VLOOKUP($A844,DSSV!$A$7:$R$65536,IN_DTK!P$5,0),""),"")</f>
        <v>0</v>
      </c>
      <c r="Q844" s="246">
        <f>IF(ISNA(VLOOKUP($A844,DSSV!$A$7:$R$65536,IN_DTK!Q$5,0))=FALSE,VLOOKUP($A844,DSSV!$A$7:$R$65536,IN_DTK!Q$5,0),"")</f>
        <v>0</v>
      </c>
      <c r="R844" s="237" t="str">
        <f>IF(ISNA(VLOOKUP($A844,DSSV!$A$7:$R$65536,IN_DTK!R$5,0))=FALSE,VLOOKUP($A844,DSSV!$A$7:$R$65536,IN_DTK!R$5,0),"")</f>
        <v>Không</v>
      </c>
      <c r="S844" s="247" t="str">
        <f>IF(ISNA(VLOOKUP($A844,DSSV!$A$7:$R$65536,IN_DTK!S$5,0))=FALSE,VLOOKUP($A844,DSSV!$A$7:$R$65536,IN_DTK!S$5,0),"")</f>
        <v/>
      </c>
    </row>
    <row r="845" spans="1:19" s="213" customFormat="1" ht="20.25" customHeight="1">
      <c r="A845" s="211">
        <v>837</v>
      </c>
      <c r="B845" s="240">
        <f>--SUBTOTAL(2,C$6:C845)</f>
        <v>837</v>
      </c>
      <c r="C845" s="214">
        <f>IF(ISNA(VLOOKUP($A845,DSSV!$A$7:$R$65536,IN_DTK!C$5,0))=FALSE,VLOOKUP($A845,DSSV!$A$7:$R$65536,IN_DTK!C$5,0),"")</f>
        <v>0</v>
      </c>
      <c r="D845" s="243" t="str">
        <f>IF(ISNA(VLOOKUP($A845,DSSV!$A$7:$R$65536,IN_DTK!D$5,0))=FALSE,VLOOKUP($A845,DSSV!$A$7:$R$65536,IN_DTK!D$5,0),"")</f>
        <v/>
      </c>
      <c r="E845" s="244" t="str">
        <f>IF(ISNA(VLOOKUP($A845,DSSV!$A$7:$R$65536,IN_DTK!E$5,0))=FALSE,VLOOKUP($A845,DSSV!$A$7:$R$65536,IN_DTK!E$5,0),"")</f>
        <v/>
      </c>
      <c r="F845" s="249" t="str">
        <f>IF(ISNA(VLOOKUP($A845,DSSV!$A$7:$R$65536,IN_DTK!F$5,0))=FALSE,VLOOKUP($A845,DSSV!$A$7:$R$65536,IN_DTK!F$5,0),"")</f>
        <v/>
      </c>
      <c r="G845" s="249" t="str">
        <f>IF(ISNA(VLOOKUP($A845,DSSV!$A$7:$R$65536,IN_DTK!G$5,0))=FALSE,VLOOKUP($A845,DSSV!$A$7:$R$65536,IN_DTK!G$5,0),"")</f>
        <v/>
      </c>
      <c r="H845" s="245">
        <f>IF(ISNA(VLOOKUP($A845,DSSV!$A$7:$R$65536,IN_DTK!H$5,0))=FALSE,IF(H$8&lt;&gt;0,VLOOKUP($A845,DSSV!$A$7:$R$65536,IN_DTK!H$5,0),""),"")</f>
        <v>0</v>
      </c>
      <c r="I845" s="245">
        <f>IF(ISNA(VLOOKUP($A845,DSSV!$A$7:$R$65536,IN_DTK!I$5,0))=FALSE,IF(I$8&lt;&gt;0,VLOOKUP($A845,DSSV!$A$7:$R$65536,IN_DTK!I$5,0),""),"")</f>
        <v>0</v>
      </c>
      <c r="J845" s="245">
        <f>IF(ISNA(VLOOKUP($A845,DSSV!$A$7:$R$65536,IN_DTK!J$5,0))=FALSE,IF(J$8&lt;&gt;0,VLOOKUP($A845,DSSV!$A$7:$R$65536,IN_DTK!J$5,0),""),"")</f>
        <v>0</v>
      </c>
      <c r="K845" s="245">
        <f>IF(ISNA(VLOOKUP($A845,DSSV!$A$7:$R$65536,IN_DTK!K$5,0))=FALSE,IF(K$8&lt;&gt;0,VLOOKUP($A845,DSSV!$A$7:$R$65536,IN_DTK!K$5,0),""),"")</f>
        <v>0</v>
      </c>
      <c r="L845" s="245">
        <f>IF(ISNA(VLOOKUP($A845,DSSV!$A$7:$R$65536,IN_DTK!L$5,0))=FALSE,IF(L$8&lt;&gt;0,VLOOKUP($A845,DSSV!$A$7:$R$65536,IN_DTK!L$5,0),""),"")</f>
        <v>0</v>
      </c>
      <c r="M845" s="245">
        <f>IF(ISNA(VLOOKUP($A845,DSSV!$A$7:$R$65536,IN_DTK!M$5,0))=FALSE,IF(M$8&lt;&gt;0,VLOOKUP($A845,DSSV!$A$7:$R$65536,IN_DTK!M$5,0),""),"")</f>
        <v>0</v>
      </c>
      <c r="N845" s="245">
        <f>IF(ISNA(VLOOKUP($A845,DSSV!$A$7:$R$65536,IN_DTK!N$5,0))=FALSE,IF(N$8&lt;&gt;0,VLOOKUP($A845,DSSV!$A$7:$R$65536,IN_DTK!N$5,0),""),"")</f>
        <v>0</v>
      </c>
      <c r="O845" s="245">
        <f>IF(ISNA(VLOOKUP($A845,DSSV!$A$7:$R$65536,IN_DTK!O$5,0))=FALSE,IF(O$8&lt;&gt;0,VLOOKUP($A845,DSSV!$A$7:$R$65536,IN_DTK!O$5,0),""),"")</f>
        <v>0</v>
      </c>
      <c r="P845" s="245">
        <f>IF(ISNA(VLOOKUP($A845,DSSV!$A$7:$R$65536,IN_DTK!P$5,0))=FALSE,IF(P$8&lt;&gt;0,VLOOKUP($A845,DSSV!$A$7:$R$65536,IN_DTK!P$5,0),""),"")</f>
        <v>0</v>
      </c>
      <c r="Q845" s="246">
        <f>IF(ISNA(VLOOKUP($A845,DSSV!$A$7:$R$65536,IN_DTK!Q$5,0))=FALSE,VLOOKUP($A845,DSSV!$A$7:$R$65536,IN_DTK!Q$5,0),"")</f>
        <v>0</v>
      </c>
      <c r="R845" s="237" t="str">
        <f>IF(ISNA(VLOOKUP($A845,DSSV!$A$7:$R$65536,IN_DTK!R$5,0))=FALSE,VLOOKUP($A845,DSSV!$A$7:$R$65536,IN_DTK!R$5,0),"")</f>
        <v>Không</v>
      </c>
      <c r="S845" s="247" t="str">
        <f>IF(ISNA(VLOOKUP($A845,DSSV!$A$7:$R$65536,IN_DTK!S$5,0))=FALSE,VLOOKUP($A845,DSSV!$A$7:$R$65536,IN_DTK!S$5,0),"")</f>
        <v/>
      </c>
    </row>
    <row r="846" spans="1:19" s="213" customFormat="1" ht="20.25" customHeight="1">
      <c r="A846" s="211">
        <v>838</v>
      </c>
      <c r="B846" s="240">
        <f>--SUBTOTAL(2,C$6:C846)</f>
        <v>838</v>
      </c>
      <c r="C846" s="214">
        <f>IF(ISNA(VLOOKUP($A846,DSSV!$A$7:$R$65536,IN_DTK!C$5,0))=FALSE,VLOOKUP($A846,DSSV!$A$7:$R$65536,IN_DTK!C$5,0),"")</f>
        <v>0</v>
      </c>
      <c r="D846" s="243" t="str">
        <f>IF(ISNA(VLOOKUP($A846,DSSV!$A$7:$R$65536,IN_DTK!D$5,0))=FALSE,VLOOKUP($A846,DSSV!$A$7:$R$65536,IN_DTK!D$5,0),"")</f>
        <v/>
      </c>
      <c r="E846" s="244" t="str">
        <f>IF(ISNA(VLOOKUP($A846,DSSV!$A$7:$R$65536,IN_DTK!E$5,0))=FALSE,VLOOKUP($A846,DSSV!$A$7:$R$65536,IN_DTK!E$5,0),"")</f>
        <v/>
      </c>
      <c r="F846" s="249" t="str">
        <f>IF(ISNA(VLOOKUP($A846,DSSV!$A$7:$R$65536,IN_DTK!F$5,0))=FALSE,VLOOKUP($A846,DSSV!$A$7:$R$65536,IN_DTK!F$5,0),"")</f>
        <v/>
      </c>
      <c r="G846" s="249" t="str">
        <f>IF(ISNA(VLOOKUP($A846,DSSV!$A$7:$R$65536,IN_DTK!G$5,0))=FALSE,VLOOKUP($A846,DSSV!$A$7:$R$65536,IN_DTK!G$5,0),"")</f>
        <v/>
      </c>
      <c r="H846" s="245">
        <f>IF(ISNA(VLOOKUP($A846,DSSV!$A$7:$R$65536,IN_DTK!H$5,0))=FALSE,IF(H$8&lt;&gt;0,VLOOKUP($A846,DSSV!$A$7:$R$65536,IN_DTK!H$5,0),""),"")</f>
        <v>0</v>
      </c>
      <c r="I846" s="245">
        <f>IF(ISNA(VLOOKUP($A846,DSSV!$A$7:$R$65536,IN_DTK!I$5,0))=FALSE,IF(I$8&lt;&gt;0,VLOOKUP($A846,DSSV!$A$7:$R$65536,IN_DTK!I$5,0),""),"")</f>
        <v>0</v>
      </c>
      <c r="J846" s="245">
        <f>IF(ISNA(VLOOKUP($A846,DSSV!$A$7:$R$65536,IN_DTK!J$5,0))=FALSE,IF(J$8&lt;&gt;0,VLOOKUP($A846,DSSV!$A$7:$R$65536,IN_DTK!J$5,0),""),"")</f>
        <v>0</v>
      </c>
      <c r="K846" s="245">
        <f>IF(ISNA(VLOOKUP($A846,DSSV!$A$7:$R$65536,IN_DTK!K$5,0))=FALSE,IF(K$8&lt;&gt;0,VLOOKUP($A846,DSSV!$A$7:$R$65536,IN_DTK!K$5,0),""),"")</f>
        <v>0</v>
      </c>
      <c r="L846" s="245">
        <f>IF(ISNA(VLOOKUP($A846,DSSV!$A$7:$R$65536,IN_DTK!L$5,0))=FALSE,IF(L$8&lt;&gt;0,VLOOKUP($A846,DSSV!$A$7:$R$65536,IN_DTK!L$5,0),""),"")</f>
        <v>0</v>
      </c>
      <c r="M846" s="245">
        <f>IF(ISNA(VLOOKUP($A846,DSSV!$A$7:$R$65536,IN_DTK!M$5,0))=FALSE,IF(M$8&lt;&gt;0,VLOOKUP($A846,DSSV!$A$7:$R$65536,IN_DTK!M$5,0),""),"")</f>
        <v>0</v>
      </c>
      <c r="N846" s="245">
        <f>IF(ISNA(VLOOKUP($A846,DSSV!$A$7:$R$65536,IN_DTK!N$5,0))=FALSE,IF(N$8&lt;&gt;0,VLOOKUP($A846,DSSV!$A$7:$R$65536,IN_DTK!N$5,0),""),"")</f>
        <v>0</v>
      </c>
      <c r="O846" s="245">
        <f>IF(ISNA(VLOOKUP($A846,DSSV!$A$7:$R$65536,IN_DTK!O$5,0))=FALSE,IF(O$8&lt;&gt;0,VLOOKUP($A846,DSSV!$A$7:$R$65536,IN_DTK!O$5,0),""),"")</f>
        <v>0</v>
      </c>
      <c r="P846" s="245">
        <f>IF(ISNA(VLOOKUP($A846,DSSV!$A$7:$R$65536,IN_DTK!P$5,0))=FALSE,IF(P$8&lt;&gt;0,VLOOKUP($A846,DSSV!$A$7:$R$65536,IN_DTK!P$5,0),""),"")</f>
        <v>0</v>
      </c>
      <c r="Q846" s="246">
        <f>IF(ISNA(VLOOKUP($A846,DSSV!$A$7:$R$65536,IN_DTK!Q$5,0))=FALSE,VLOOKUP($A846,DSSV!$A$7:$R$65536,IN_DTK!Q$5,0),"")</f>
        <v>0</v>
      </c>
      <c r="R846" s="237" t="str">
        <f>IF(ISNA(VLOOKUP($A846,DSSV!$A$7:$R$65536,IN_DTK!R$5,0))=FALSE,VLOOKUP($A846,DSSV!$A$7:$R$65536,IN_DTK!R$5,0),"")</f>
        <v>Không</v>
      </c>
      <c r="S846" s="247" t="str">
        <f>IF(ISNA(VLOOKUP($A846,DSSV!$A$7:$R$65536,IN_DTK!S$5,0))=FALSE,VLOOKUP($A846,DSSV!$A$7:$R$65536,IN_DTK!S$5,0),"")</f>
        <v/>
      </c>
    </row>
    <row r="847" spans="1:19" s="213" customFormat="1" ht="20.25" customHeight="1">
      <c r="A847" s="211">
        <v>839</v>
      </c>
      <c r="B847" s="240">
        <f>--SUBTOTAL(2,C$6:C847)</f>
        <v>839</v>
      </c>
      <c r="C847" s="214">
        <f>IF(ISNA(VLOOKUP($A847,DSSV!$A$7:$R$65536,IN_DTK!C$5,0))=FALSE,VLOOKUP($A847,DSSV!$A$7:$R$65536,IN_DTK!C$5,0),"")</f>
        <v>0</v>
      </c>
      <c r="D847" s="243" t="str">
        <f>IF(ISNA(VLOOKUP($A847,DSSV!$A$7:$R$65536,IN_DTK!D$5,0))=FALSE,VLOOKUP($A847,DSSV!$A$7:$R$65536,IN_DTK!D$5,0),"")</f>
        <v/>
      </c>
      <c r="E847" s="244" t="str">
        <f>IF(ISNA(VLOOKUP($A847,DSSV!$A$7:$R$65536,IN_DTK!E$5,0))=FALSE,VLOOKUP($A847,DSSV!$A$7:$R$65536,IN_DTK!E$5,0),"")</f>
        <v/>
      </c>
      <c r="F847" s="249" t="str">
        <f>IF(ISNA(VLOOKUP($A847,DSSV!$A$7:$R$65536,IN_DTK!F$5,0))=FALSE,VLOOKUP($A847,DSSV!$A$7:$R$65536,IN_DTK!F$5,0),"")</f>
        <v/>
      </c>
      <c r="G847" s="249" t="str">
        <f>IF(ISNA(VLOOKUP($A847,DSSV!$A$7:$R$65536,IN_DTK!G$5,0))=FALSE,VLOOKUP($A847,DSSV!$A$7:$R$65536,IN_DTK!G$5,0),"")</f>
        <v/>
      </c>
      <c r="H847" s="245">
        <f>IF(ISNA(VLOOKUP($A847,DSSV!$A$7:$R$65536,IN_DTK!H$5,0))=FALSE,IF(H$8&lt;&gt;0,VLOOKUP($A847,DSSV!$A$7:$R$65536,IN_DTK!H$5,0),""),"")</f>
        <v>0</v>
      </c>
      <c r="I847" s="245">
        <f>IF(ISNA(VLOOKUP($A847,DSSV!$A$7:$R$65536,IN_DTK!I$5,0))=FALSE,IF(I$8&lt;&gt;0,VLOOKUP($A847,DSSV!$A$7:$R$65536,IN_DTK!I$5,0),""),"")</f>
        <v>0</v>
      </c>
      <c r="J847" s="245">
        <f>IF(ISNA(VLOOKUP($A847,DSSV!$A$7:$R$65536,IN_DTK!J$5,0))=FALSE,IF(J$8&lt;&gt;0,VLOOKUP($A847,DSSV!$A$7:$R$65536,IN_DTK!J$5,0),""),"")</f>
        <v>0</v>
      </c>
      <c r="K847" s="245">
        <f>IF(ISNA(VLOOKUP($A847,DSSV!$A$7:$R$65536,IN_DTK!K$5,0))=FALSE,IF(K$8&lt;&gt;0,VLOOKUP($A847,DSSV!$A$7:$R$65536,IN_DTK!K$5,0),""),"")</f>
        <v>0</v>
      </c>
      <c r="L847" s="245">
        <f>IF(ISNA(VLOOKUP($A847,DSSV!$A$7:$R$65536,IN_DTK!L$5,0))=FALSE,IF(L$8&lt;&gt;0,VLOOKUP($A847,DSSV!$A$7:$R$65536,IN_DTK!L$5,0),""),"")</f>
        <v>0</v>
      </c>
      <c r="M847" s="245">
        <f>IF(ISNA(VLOOKUP($A847,DSSV!$A$7:$R$65536,IN_DTK!M$5,0))=FALSE,IF(M$8&lt;&gt;0,VLOOKUP($A847,DSSV!$A$7:$R$65536,IN_DTK!M$5,0),""),"")</f>
        <v>0</v>
      </c>
      <c r="N847" s="245">
        <f>IF(ISNA(VLOOKUP($A847,DSSV!$A$7:$R$65536,IN_DTK!N$5,0))=FALSE,IF(N$8&lt;&gt;0,VLOOKUP($A847,DSSV!$A$7:$R$65536,IN_DTK!N$5,0),""),"")</f>
        <v>0</v>
      </c>
      <c r="O847" s="245">
        <f>IF(ISNA(VLOOKUP($A847,DSSV!$A$7:$R$65536,IN_DTK!O$5,0))=FALSE,IF(O$8&lt;&gt;0,VLOOKUP($A847,DSSV!$A$7:$R$65536,IN_DTK!O$5,0),""),"")</f>
        <v>0</v>
      </c>
      <c r="P847" s="245">
        <f>IF(ISNA(VLOOKUP($A847,DSSV!$A$7:$R$65536,IN_DTK!P$5,0))=FALSE,IF(P$8&lt;&gt;0,VLOOKUP($A847,DSSV!$A$7:$R$65536,IN_DTK!P$5,0),""),"")</f>
        <v>0</v>
      </c>
      <c r="Q847" s="246">
        <f>IF(ISNA(VLOOKUP($A847,DSSV!$A$7:$R$65536,IN_DTK!Q$5,0))=FALSE,VLOOKUP($A847,DSSV!$A$7:$R$65536,IN_DTK!Q$5,0),"")</f>
        <v>0</v>
      </c>
      <c r="R847" s="237" t="str">
        <f>IF(ISNA(VLOOKUP($A847,DSSV!$A$7:$R$65536,IN_DTK!R$5,0))=FALSE,VLOOKUP($A847,DSSV!$A$7:$R$65536,IN_DTK!R$5,0),"")</f>
        <v>Không</v>
      </c>
      <c r="S847" s="247" t="str">
        <f>IF(ISNA(VLOOKUP($A847,DSSV!$A$7:$R$65536,IN_DTK!S$5,0))=FALSE,VLOOKUP($A847,DSSV!$A$7:$R$65536,IN_DTK!S$5,0),"")</f>
        <v/>
      </c>
    </row>
    <row r="848" spans="1:19" s="213" customFormat="1" ht="20.25" customHeight="1">
      <c r="A848" s="211">
        <v>840</v>
      </c>
      <c r="B848" s="240">
        <f>--SUBTOTAL(2,C$6:C848)</f>
        <v>840</v>
      </c>
      <c r="C848" s="214">
        <f>IF(ISNA(VLOOKUP($A848,DSSV!$A$7:$R$65536,IN_DTK!C$5,0))=FALSE,VLOOKUP($A848,DSSV!$A$7:$R$65536,IN_DTK!C$5,0),"")</f>
        <v>0</v>
      </c>
      <c r="D848" s="243" t="str">
        <f>IF(ISNA(VLOOKUP($A848,DSSV!$A$7:$R$65536,IN_DTK!D$5,0))=FALSE,VLOOKUP($A848,DSSV!$A$7:$R$65536,IN_DTK!D$5,0),"")</f>
        <v/>
      </c>
      <c r="E848" s="244" t="str">
        <f>IF(ISNA(VLOOKUP($A848,DSSV!$A$7:$R$65536,IN_DTK!E$5,0))=FALSE,VLOOKUP($A848,DSSV!$A$7:$R$65536,IN_DTK!E$5,0),"")</f>
        <v/>
      </c>
      <c r="F848" s="249" t="str">
        <f>IF(ISNA(VLOOKUP($A848,DSSV!$A$7:$R$65536,IN_DTK!F$5,0))=FALSE,VLOOKUP($A848,DSSV!$A$7:$R$65536,IN_DTK!F$5,0),"")</f>
        <v/>
      </c>
      <c r="G848" s="249" t="str">
        <f>IF(ISNA(VLOOKUP($A848,DSSV!$A$7:$R$65536,IN_DTK!G$5,0))=FALSE,VLOOKUP($A848,DSSV!$A$7:$R$65536,IN_DTK!G$5,0),"")</f>
        <v/>
      </c>
      <c r="H848" s="245">
        <f>IF(ISNA(VLOOKUP($A848,DSSV!$A$7:$R$65536,IN_DTK!H$5,0))=FALSE,IF(H$8&lt;&gt;0,VLOOKUP($A848,DSSV!$A$7:$R$65536,IN_DTK!H$5,0),""),"")</f>
        <v>0</v>
      </c>
      <c r="I848" s="245">
        <f>IF(ISNA(VLOOKUP($A848,DSSV!$A$7:$R$65536,IN_DTK!I$5,0))=FALSE,IF(I$8&lt;&gt;0,VLOOKUP($A848,DSSV!$A$7:$R$65536,IN_DTK!I$5,0),""),"")</f>
        <v>0</v>
      </c>
      <c r="J848" s="245">
        <f>IF(ISNA(VLOOKUP($A848,DSSV!$A$7:$R$65536,IN_DTK!J$5,0))=FALSE,IF(J$8&lt;&gt;0,VLOOKUP($A848,DSSV!$A$7:$R$65536,IN_DTK!J$5,0),""),"")</f>
        <v>0</v>
      </c>
      <c r="K848" s="245">
        <f>IF(ISNA(VLOOKUP($A848,DSSV!$A$7:$R$65536,IN_DTK!K$5,0))=FALSE,IF(K$8&lt;&gt;0,VLOOKUP($A848,DSSV!$A$7:$R$65536,IN_DTK!K$5,0),""),"")</f>
        <v>0</v>
      </c>
      <c r="L848" s="245">
        <f>IF(ISNA(VLOOKUP($A848,DSSV!$A$7:$R$65536,IN_DTK!L$5,0))=FALSE,IF(L$8&lt;&gt;0,VLOOKUP($A848,DSSV!$A$7:$R$65536,IN_DTK!L$5,0),""),"")</f>
        <v>0</v>
      </c>
      <c r="M848" s="245">
        <f>IF(ISNA(VLOOKUP($A848,DSSV!$A$7:$R$65536,IN_DTK!M$5,0))=FALSE,IF(M$8&lt;&gt;0,VLOOKUP($A848,DSSV!$A$7:$R$65536,IN_DTK!M$5,0),""),"")</f>
        <v>0</v>
      </c>
      <c r="N848" s="245">
        <f>IF(ISNA(VLOOKUP($A848,DSSV!$A$7:$R$65536,IN_DTK!N$5,0))=FALSE,IF(N$8&lt;&gt;0,VLOOKUP($A848,DSSV!$A$7:$R$65536,IN_DTK!N$5,0),""),"")</f>
        <v>0</v>
      </c>
      <c r="O848" s="245">
        <f>IF(ISNA(VLOOKUP($A848,DSSV!$A$7:$R$65536,IN_DTK!O$5,0))=FALSE,IF(O$8&lt;&gt;0,VLOOKUP($A848,DSSV!$A$7:$R$65536,IN_DTK!O$5,0),""),"")</f>
        <v>0</v>
      </c>
      <c r="P848" s="245">
        <f>IF(ISNA(VLOOKUP($A848,DSSV!$A$7:$R$65536,IN_DTK!P$5,0))=FALSE,IF(P$8&lt;&gt;0,VLOOKUP($A848,DSSV!$A$7:$R$65536,IN_DTK!P$5,0),""),"")</f>
        <v>0</v>
      </c>
      <c r="Q848" s="246">
        <f>IF(ISNA(VLOOKUP($A848,DSSV!$A$7:$R$65536,IN_DTK!Q$5,0))=FALSE,VLOOKUP($A848,DSSV!$A$7:$R$65536,IN_DTK!Q$5,0),"")</f>
        <v>0</v>
      </c>
      <c r="R848" s="237" t="str">
        <f>IF(ISNA(VLOOKUP($A848,DSSV!$A$7:$R$65536,IN_DTK!R$5,0))=FALSE,VLOOKUP($A848,DSSV!$A$7:$R$65536,IN_DTK!R$5,0),"")</f>
        <v>Không</v>
      </c>
      <c r="S848" s="247" t="str">
        <f>IF(ISNA(VLOOKUP($A848,DSSV!$A$7:$R$65536,IN_DTK!S$5,0))=FALSE,VLOOKUP($A848,DSSV!$A$7:$R$65536,IN_DTK!S$5,0),"")</f>
        <v/>
      </c>
    </row>
    <row r="849" spans="1:19" s="213" customFormat="1" ht="20.25" customHeight="1">
      <c r="A849" s="211">
        <v>841</v>
      </c>
      <c r="B849" s="240">
        <f>--SUBTOTAL(2,C$6:C849)</f>
        <v>841</v>
      </c>
      <c r="C849" s="214">
        <f>IF(ISNA(VLOOKUP($A849,DSSV!$A$7:$R$65536,IN_DTK!C$5,0))=FALSE,VLOOKUP($A849,DSSV!$A$7:$R$65536,IN_DTK!C$5,0),"")</f>
        <v>0</v>
      </c>
      <c r="D849" s="243" t="str">
        <f>IF(ISNA(VLOOKUP($A849,DSSV!$A$7:$R$65536,IN_DTK!D$5,0))=FALSE,VLOOKUP($A849,DSSV!$A$7:$R$65536,IN_DTK!D$5,0),"")</f>
        <v/>
      </c>
      <c r="E849" s="244" t="str">
        <f>IF(ISNA(VLOOKUP($A849,DSSV!$A$7:$R$65536,IN_DTK!E$5,0))=FALSE,VLOOKUP($A849,DSSV!$A$7:$R$65536,IN_DTK!E$5,0),"")</f>
        <v/>
      </c>
      <c r="F849" s="249" t="str">
        <f>IF(ISNA(VLOOKUP($A849,DSSV!$A$7:$R$65536,IN_DTK!F$5,0))=FALSE,VLOOKUP($A849,DSSV!$A$7:$R$65536,IN_DTK!F$5,0),"")</f>
        <v/>
      </c>
      <c r="G849" s="249" t="str">
        <f>IF(ISNA(VLOOKUP($A849,DSSV!$A$7:$R$65536,IN_DTK!G$5,0))=FALSE,VLOOKUP($A849,DSSV!$A$7:$R$65536,IN_DTK!G$5,0),"")</f>
        <v/>
      </c>
      <c r="H849" s="245">
        <f>IF(ISNA(VLOOKUP($A849,DSSV!$A$7:$R$65536,IN_DTK!H$5,0))=FALSE,IF(H$8&lt;&gt;0,VLOOKUP($A849,DSSV!$A$7:$R$65536,IN_DTK!H$5,0),""),"")</f>
        <v>0</v>
      </c>
      <c r="I849" s="245">
        <f>IF(ISNA(VLOOKUP($A849,DSSV!$A$7:$R$65536,IN_DTK!I$5,0))=FALSE,IF(I$8&lt;&gt;0,VLOOKUP($A849,DSSV!$A$7:$R$65536,IN_DTK!I$5,0),""),"")</f>
        <v>0</v>
      </c>
      <c r="J849" s="245">
        <f>IF(ISNA(VLOOKUP($A849,DSSV!$A$7:$R$65536,IN_DTK!J$5,0))=FALSE,IF(J$8&lt;&gt;0,VLOOKUP($A849,DSSV!$A$7:$R$65536,IN_DTK!J$5,0),""),"")</f>
        <v>0</v>
      </c>
      <c r="K849" s="245">
        <f>IF(ISNA(VLOOKUP($A849,DSSV!$A$7:$R$65536,IN_DTK!K$5,0))=FALSE,IF(K$8&lt;&gt;0,VLOOKUP($A849,DSSV!$A$7:$R$65536,IN_DTK!K$5,0),""),"")</f>
        <v>0</v>
      </c>
      <c r="L849" s="245">
        <f>IF(ISNA(VLOOKUP($A849,DSSV!$A$7:$R$65536,IN_DTK!L$5,0))=FALSE,IF(L$8&lt;&gt;0,VLOOKUP($A849,DSSV!$A$7:$R$65536,IN_DTK!L$5,0),""),"")</f>
        <v>0</v>
      </c>
      <c r="M849" s="245">
        <f>IF(ISNA(VLOOKUP($A849,DSSV!$A$7:$R$65536,IN_DTK!M$5,0))=FALSE,IF(M$8&lt;&gt;0,VLOOKUP($A849,DSSV!$A$7:$R$65536,IN_DTK!M$5,0),""),"")</f>
        <v>0</v>
      </c>
      <c r="N849" s="245">
        <f>IF(ISNA(VLOOKUP($A849,DSSV!$A$7:$R$65536,IN_DTK!N$5,0))=FALSE,IF(N$8&lt;&gt;0,VLOOKUP($A849,DSSV!$A$7:$R$65536,IN_DTK!N$5,0),""),"")</f>
        <v>0</v>
      </c>
      <c r="O849" s="245">
        <f>IF(ISNA(VLOOKUP($A849,DSSV!$A$7:$R$65536,IN_DTK!O$5,0))=FALSE,IF(O$8&lt;&gt;0,VLOOKUP($A849,DSSV!$A$7:$R$65536,IN_DTK!O$5,0),""),"")</f>
        <v>0</v>
      </c>
      <c r="P849" s="245">
        <f>IF(ISNA(VLOOKUP($A849,DSSV!$A$7:$R$65536,IN_DTK!P$5,0))=FALSE,IF(P$8&lt;&gt;0,VLOOKUP($A849,DSSV!$A$7:$R$65536,IN_DTK!P$5,0),""),"")</f>
        <v>0</v>
      </c>
      <c r="Q849" s="246">
        <f>IF(ISNA(VLOOKUP($A849,DSSV!$A$7:$R$65536,IN_DTK!Q$5,0))=FALSE,VLOOKUP($A849,DSSV!$A$7:$R$65536,IN_DTK!Q$5,0),"")</f>
        <v>0</v>
      </c>
      <c r="R849" s="237" t="str">
        <f>IF(ISNA(VLOOKUP($A849,DSSV!$A$7:$R$65536,IN_DTK!R$5,0))=FALSE,VLOOKUP($A849,DSSV!$A$7:$R$65536,IN_DTK!R$5,0),"")</f>
        <v>Không</v>
      </c>
      <c r="S849" s="247" t="str">
        <f>IF(ISNA(VLOOKUP($A849,DSSV!$A$7:$R$65536,IN_DTK!S$5,0))=FALSE,VLOOKUP($A849,DSSV!$A$7:$R$65536,IN_DTK!S$5,0),"")</f>
        <v/>
      </c>
    </row>
    <row r="850" spans="1:19" s="213" customFormat="1" ht="20.25" customHeight="1">
      <c r="A850" s="211">
        <v>842</v>
      </c>
      <c r="B850" s="240">
        <f>--SUBTOTAL(2,C$6:C850)</f>
        <v>842</v>
      </c>
      <c r="C850" s="214">
        <f>IF(ISNA(VLOOKUP($A850,DSSV!$A$7:$R$65536,IN_DTK!C$5,0))=FALSE,VLOOKUP($A850,DSSV!$A$7:$R$65536,IN_DTK!C$5,0),"")</f>
        <v>0</v>
      </c>
      <c r="D850" s="243" t="str">
        <f>IF(ISNA(VLOOKUP($A850,DSSV!$A$7:$R$65536,IN_DTK!D$5,0))=FALSE,VLOOKUP($A850,DSSV!$A$7:$R$65536,IN_DTK!D$5,0),"")</f>
        <v/>
      </c>
      <c r="E850" s="244" t="str">
        <f>IF(ISNA(VLOOKUP($A850,DSSV!$A$7:$R$65536,IN_DTK!E$5,0))=FALSE,VLOOKUP($A850,DSSV!$A$7:$R$65536,IN_DTK!E$5,0),"")</f>
        <v/>
      </c>
      <c r="F850" s="249" t="str">
        <f>IF(ISNA(VLOOKUP($A850,DSSV!$A$7:$R$65536,IN_DTK!F$5,0))=FALSE,VLOOKUP($A850,DSSV!$A$7:$R$65536,IN_DTK!F$5,0),"")</f>
        <v/>
      </c>
      <c r="G850" s="249" t="str">
        <f>IF(ISNA(VLOOKUP($A850,DSSV!$A$7:$R$65536,IN_DTK!G$5,0))=FALSE,VLOOKUP($A850,DSSV!$A$7:$R$65536,IN_DTK!G$5,0),"")</f>
        <v/>
      </c>
      <c r="H850" s="245">
        <f>IF(ISNA(VLOOKUP($A850,DSSV!$A$7:$R$65536,IN_DTK!H$5,0))=FALSE,IF(H$8&lt;&gt;0,VLOOKUP($A850,DSSV!$A$7:$R$65536,IN_DTK!H$5,0),""),"")</f>
        <v>0</v>
      </c>
      <c r="I850" s="245">
        <f>IF(ISNA(VLOOKUP($A850,DSSV!$A$7:$R$65536,IN_DTK!I$5,0))=FALSE,IF(I$8&lt;&gt;0,VLOOKUP($A850,DSSV!$A$7:$R$65536,IN_DTK!I$5,0),""),"")</f>
        <v>0</v>
      </c>
      <c r="J850" s="245">
        <f>IF(ISNA(VLOOKUP($A850,DSSV!$A$7:$R$65536,IN_DTK!J$5,0))=FALSE,IF(J$8&lt;&gt;0,VLOOKUP($A850,DSSV!$A$7:$R$65536,IN_DTK!J$5,0),""),"")</f>
        <v>0</v>
      </c>
      <c r="K850" s="245">
        <f>IF(ISNA(VLOOKUP($A850,DSSV!$A$7:$R$65536,IN_DTK!K$5,0))=FALSE,IF(K$8&lt;&gt;0,VLOOKUP($A850,DSSV!$A$7:$R$65536,IN_DTK!K$5,0),""),"")</f>
        <v>0</v>
      </c>
      <c r="L850" s="245">
        <f>IF(ISNA(VLOOKUP($A850,DSSV!$A$7:$R$65536,IN_DTK!L$5,0))=FALSE,IF(L$8&lt;&gt;0,VLOOKUP($A850,DSSV!$A$7:$R$65536,IN_DTK!L$5,0),""),"")</f>
        <v>0</v>
      </c>
      <c r="M850" s="245">
        <f>IF(ISNA(VLOOKUP($A850,DSSV!$A$7:$R$65536,IN_DTK!M$5,0))=FALSE,IF(M$8&lt;&gt;0,VLOOKUP($A850,DSSV!$A$7:$R$65536,IN_DTK!M$5,0),""),"")</f>
        <v>0</v>
      </c>
      <c r="N850" s="245">
        <f>IF(ISNA(VLOOKUP($A850,DSSV!$A$7:$R$65536,IN_DTK!N$5,0))=FALSE,IF(N$8&lt;&gt;0,VLOOKUP($A850,DSSV!$A$7:$R$65536,IN_DTK!N$5,0),""),"")</f>
        <v>0</v>
      </c>
      <c r="O850" s="245">
        <f>IF(ISNA(VLOOKUP($A850,DSSV!$A$7:$R$65536,IN_DTK!O$5,0))=FALSE,IF(O$8&lt;&gt;0,VLOOKUP($A850,DSSV!$A$7:$R$65536,IN_DTK!O$5,0),""),"")</f>
        <v>0</v>
      </c>
      <c r="P850" s="245">
        <f>IF(ISNA(VLOOKUP($A850,DSSV!$A$7:$R$65536,IN_DTK!P$5,0))=FALSE,IF(P$8&lt;&gt;0,VLOOKUP($A850,DSSV!$A$7:$R$65536,IN_DTK!P$5,0),""),"")</f>
        <v>0</v>
      </c>
      <c r="Q850" s="246">
        <f>IF(ISNA(VLOOKUP($A850,DSSV!$A$7:$R$65536,IN_DTK!Q$5,0))=FALSE,VLOOKUP($A850,DSSV!$A$7:$R$65536,IN_DTK!Q$5,0),"")</f>
        <v>0</v>
      </c>
      <c r="R850" s="237" t="str">
        <f>IF(ISNA(VLOOKUP($A850,DSSV!$A$7:$R$65536,IN_DTK!R$5,0))=FALSE,VLOOKUP($A850,DSSV!$A$7:$R$65536,IN_DTK!R$5,0),"")</f>
        <v>Không</v>
      </c>
      <c r="S850" s="247" t="str">
        <f>IF(ISNA(VLOOKUP($A850,DSSV!$A$7:$R$65536,IN_DTK!S$5,0))=FALSE,VLOOKUP($A850,DSSV!$A$7:$R$65536,IN_DTK!S$5,0),"")</f>
        <v/>
      </c>
    </row>
    <row r="851" spans="1:19" s="213" customFormat="1" ht="20.25" customHeight="1">
      <c r="A851" s="211">
        <v>843</v>
      </c>
      <c r="B851" s="240">
        <f>--SUBTOTAL(2,C$6:C851)</f>
        <v>843</v>
      </c>
      <c r="C851" s="214">
        <f>IF(ISNA(VLOOKUP($A851,DSSV!$A$7:$R$65536,IN_DTK!C$5,0))=FALSE,VLOOKUP($A851,DSSV!$A$7:$R$65536,IN_DTK!C$5,0),"")</f>
        <v>0</v>
      </c>
      <c r="D851" s="243" t="str">
        <f>IF(ISNA(VLOOKUP($A851,DSSV!$A$7:$R$65536,IN_DTK!D$5,0))=FALSE,VLOOKUP($A851,DSSV!$A$7:$R$65536,IN_DTK!D$5,0),"")</f>
        <v/>
      </c>
      <c r="E851" s="244" t="str">
        <f>IF(ISNA(VLOOKUP($A851,DSSV!$A$7:$R$65536,IN_DTK!E$5,0))=FALSE,VLOOKUP($A851,DSSV!$A$7:$R$65536,IN_DTK!E$5,0),"")</f>
        <v/>
      </c>
      <c r="F851" s="249" t="str">
        <f>IF(ISNA(VLOOKUP($A851,DSSV!$A$7:$R$65536,IN_DTK!F$5,0))=FALSE,VLOOKUP($A851,DSSV!$A$7:$R$65536,IN_DTK!F$5,0),"")</f>
        <v/>
      </c>
      <c r="G851" s="249" t="str">
        <f>IF(ISNA(VLOOKUP($A851,DSSV!$A$7:$R$65536,IN_DTK!G$5,0))=FALSE,VLOOKUP($A851,DSSV!$A$7:$R$65536,IN_DTK!G$5,0),"")</f>
        <v/>
      </c>
      <c r="H851" s="245">
        <f>IF(ISNA(VLOOKUP($A851,DSSV!$A$7:$R$65536,IN_DTK!H$5,0))=FALSE,IF(H$8&lt;&gt;0,VLOOKUP($A851,DSSV!$A$7:$R$65536,IN_DTK!H$5,0),""),"")</f>
        <v>0</v>
      </c>
      <c r="I851" s="245">
        <f>IF(ISNA(VLOOKUP($A851,DSSV!$A$7:$R$65536,IN_DTK!I$5,0))=FALSE,IF(I$8&lt;&gt;0,VLOOKUP($A851,DSSV!$A$7:$R$65536,IN_DTK!I$5,0),""),"")</f>
        <v>0</v>
      </c>
      <c r="J851" s="245">
        <f>IF(ISNA(VLOOKUP($A851,DSSV!$A$7:$R$65536,IN_DTK!J$5,0))=FALSE,IF(J$8&lt;&gt;0,VLOOKUP($A851,DSSV!$A$7:$R$65536,IN_DTK!J$5,0),""),"")</f>
        <v>0</v>
      </c>
      <c r="K851" s="245">
        <f>IF(ISNA(VLOOKUP($A851,DSSV!$A$7:$R$65536,IN_DTK!K$5,0))=FALSE,IF(K$8&lt;&gt;0,VLOOKUP($A851,DSSV!$A$7:$R$65536,IN_DTK!K$5,0),""),"")</f>
        <v>0</v>
      </c>
      <c r="L851" s="245">
        <f>IF(ISNA(VLOOKUP($A851,DSSV!$A$7:$R$65536,IN_DTK!L$5,0))=FALSE,IF(L$8&lt;&gt;0,VLOOKUP($A851,DSSV!$A$7:$R$65536,IN_DTK!L$5,0),""),"")</f>
        <v>0</v>
      </c>
      <c r="M851" s="245">
        <f>IF(ISNA(VLOOKUP($A851,DSSV!$A$7:$R$65536,IN_DTK!M$5,0))=FALSE,IF(M$8&lt;&gt;0,VLOOKUP($A851,DSSV!$A$7:$R$65536,IN_DTK!M$5,0),""),"")</f>
        <v>0</v>
      </c>
      <c r="N851" s="245">
        <f>IF(ISNA(VLOOKUP($A851,DSSV!$A$7:$R$65536,IN_DTK!N$5,0))=FALSE,IF(N$8&lt;&gt;0,VLOOKUP($A851,DSSV!$A$7:$R$65536,IN_DTK!N$5,0),""),"")</f>
        <v>0</v>
      </c>
      <c r="O851" s="245">
        <f>IF(ISNA(VLOOKUP($A851,DSSV!$A$7:$R$65536,IN_DTK!O$5,0))=FALSE,IF(O$8&lt;&gt;0,VLOOKUP($A851,DSSV!$A$7:$R$65536,IN_DTK!O$5,0),""),"")</f>
        <v>0</v>
      </c>
      <c r="P851" s="245">
        <f>IF(ISNA(VLOOKUP($A851,DSSV!$A$7:$R$65536,IN_DTK!P$5,0))=FALSE,IF(P$8&lt;&gt;0,VLOOKUP($A851,DSSV!$A$7:$R$65536,IN_DTK!P$5,0),""),"")</f>
        <v>0</v>
      </c>
      <c r="Q851" s="246">
        <f>IF(ISNA(VLOOKUP($A851,DSSV!$A$7:$R$65536,IN_DTK!Q$5,0))=FALSE,VLOOKUP($A851,DSSV!$A$7:$R$65536,IN_DTK!Q$5,0),"")</f>
        <v>0</v>
      </c>
      <c r="R851" s="237" t="str">
        <f>IF(ISNA(VLOOKUP($A851,DSSV!$A$7:$R$65536,IN_DTK!R$5,0))=FALSE,VLOOKUP($A851,DSSV!$A$7:$R$65536,IN_DTK!R$5,0),"")</f>
        <v>Không</v>
      </c>
      <c r="S851" s="247" t="str">
        <f>IF(ISNA(VLOOKUP($A851,DSSV!$A$7:$R$65536,IN_DTK!S$5,0))=FALSE,VLOOKUP($A851,DSSV!$A$7:$R$65536,IN_DTK!S$5,0),"")</f>
        <v/>
      </c>
    </row>
    <row r="852" spans="1:19" s="213" customFormat="1" ht="20.25" customHeight="1">
      <c r="A852" s="211">
        <v>844</v>
      </c>
      <c r="B852" s="240">
        <f>--SUBTOTAL(2,C$6:C852)</f>
        <v>844</v>
      </c>
      <c r="C852" s="214">
        <f>IF(ISNA(VLOOKUP($A852,DSSV!$A$7:$R$65536,IN_DTK!C$5,0))=FALSE,VLOOKUP($A852,DSSV!$A$7:$R$65536,IN_DTK!C$5,0),"")</f>
        <v>0</v>
      </c>
      <c r="D852" s="243" t="str">
        <f>IF(ISNA(VLOOKUP($A852,DSSV!$A$7:$R$65536,IN_DTK!D$5,0))=FALSE,VLOOKUP($A852,DSSV!$A$7:$R$65536,IN_DTK!D$5,0),"")</f>
        <v/>
      </c>
      <c r="E852" s="244" t="str">
        <f>IF(ISNA(VLOOKUP($A852,DSSV!$A$7:$R$65536,IN_DTK!E$5,0))=FALSE,VLOOKUP($A852,DSSV!$A$7:$R$65536,IN_DTK!E$5,0),"")</f>
        <v/>
      </c>
      <c r="F852" s="249" t="str">
        <f>IF(ISNA(VLOOKUP($A852,DSSV!$A$7:$R$65536,IN_DTK!F$5,0))=FALSE,VLOOKUP($A852,DSSV!$A$7:$R$65536,IN_DTK!F$5,0),"")</f>
        <v/>
      </c>
      <c r="G852" s="249" t="str">
        <f>IF(ISNA(VLOOKUP($A852,DSSV!$A$7:$R$65536,IN_DTK!G$5,0))=FALSE,VLOOKUP($A852,DSSV!$A$7:$R$65536,IN_DTK!G$5,0),"")</f>
        <v/>
      </c>
      <c r="H852" s="245">
        <f>IF(ISNA(VLOOKUP($A852,DSSV!$A$7:$R$65536,IN_DTK!H$5,0))=FALSE,IF(H$8&lt;&gt;0,VLOOKUP($A852,DSSV!$A$7:$R$65536,IN_DTK!H$5,0),""),"")</f>
        <v>0</v>
      </c>
      <c r="I852" s="245">
        <f>IF(ISNA(VLOOKUP($A852,DSSV!$A$7:$R$65536,IN_DTK!I$5,0))=FALSE,IF(I$8&lt;&gt;0,VLOOKUP($A852,DSSV!$A$7:$R$65536,IN_DTK!I$5,0),""),"")</f>
        <v>0</v>
      </c>
      <c r="J852" s="245">
        <f>IF(ISNA(VLOOKUP($A852,DSSV!$A$7:$R$65536,IN_DTK!J$5,0))=FALSE,IF(J$8&lt;&gt;0,VLOOKUP($A852,DSSV!$A$7:$R$65536,IN_DTK!J$5,0),""),"")</f>
        <v>0</v>
      </c>
      <c r="K852" s="245">
        <f>IF(ISNA(VLOOKUP($A852,DSSV!$A$7:$R$65536,IN_DTK!K$5,0))=FALSE,IF(K$8&lt;&gt;0,VLOOKUP($A852,DSSV!$A$7:$R$65536,IN_DTK!K$5,0),""),"")</f>
        <v>0</v>
      </c>
      <c r="L852" s="245">
        <f>IF(ISNA(VLOOKUP($A852,DSSV!$A$7:$R$65536,IN_DTK!L$5,0))=FALSE,IF(L$8&lt;&gt;0,VLOOKUP($A852,DSSV!$A$7:$R$65536,IN_DTK!L$5,0),""),"")</f>
        <v>0</v>
      </c>
      <c r="M852" s="245">
        <f>IF(ISNA(VLOOKUP($A852,DSSV!$A$7:$R$65536,IN_DTK!M$5,0))=FALSE,IF(M$8&lt;&gt;0,VLOOKUP($A852,DSSV!$A$7:$R$65536,IN_DTK!M$5,0),""),"")</f>
        <v>0</v>
      </c>
      <c r="N852" s="245">
        <f>IF(ISNA(VLOOKUP($A852,DSSV!$A$7:$R$65536,IN_DTK!N$5,0))=FALSE,IF(N$8&lt;&gt;0,VLOOKUP($A852,DSSV!$A$7:$R$65536,IN_DTK!N$5,0),""),"")</f>
        <v>0</v>
      </c>
      <c r="O852" s="245">
        <f>IF(ISNA(VLOOKUP($A852,DSSV!$A$7:$R$65536,IN_DTK!O$5,0))=FALSE,IF(O$8&lt;&gt;0,VLOOKUP($A852,DSSV!$A$7:$R$65536,IN_DTK!O$5,0),""),"")</f>
        <v>0</v>
      </c>
      <c r="P852" s="245">
        <f>IF(ISNA(VLOOKUP($A852,DSSV!$A$7:$R$65536,IN_DTK!P$5,0))=FALSE,IF(P$8&lt;&gt;0,VLOOKUP($A852,DSSV!$A$7:$R$65536,IN_DTK!P$5,0),""),"")</f>
        <v>0</v>
      </c>
      <c r="Q852" s="246">
        <f>IF(ISNA(VLOOKUP($A852,DSSV!$A$7:$R$65536,IN_DTK!Q$5,0))=FALSE,VLOOKUP($A852,DSSV!$A$7:$R$65536,IN_DTK!Q$5,0),"")</f>
        <v>0</v>
      </c>
      <c r="R852" s="237" t="str">
        <f>IF(ISNA(VLOOKUP($A852,DSSV!$A$7:$R$65536,IN_DTK!R$5,0))=FALSE,VLOOKUP($A852,DSSV!$A$7:$R$65536,IN_DTK!R$5,0),"")</f>
        <v>Không</v>
      </c>
      <c r="S852" s="247" t="str">
        <f>IF(ISNA(VLOOKUP($A852,DSSV!$A$7:$R$65536,IN_DTK!S$5,0))=FALSE,VLOOKUP($A852,DSSV!$A$7:$R$65536,IN_DTK!S$5,0),"")</f>
        <v/>
      </c>
    </row>
    <row r="853" spans="1:19" s="213" customFormat="1" ht="20.25" customHeight="1">
      <c r="A853" s="211">
        <v>845</v>
      </c>
      <c r="B853" s="240">
        <f>--SUBTOTAL(2,C$6:C853)</f>
        <v>845</v>
      </c>
      <c r="C853" s="214">
        <f>IF(ISNA(VLOOKUP($A853,DSSV!$A$7:$R$65536,IN_DTK!C$5,0))=FALSE,VLOOKUP($A853,DSSV!$A$7:$R$65536,IN_DTK!C$5,0),"")</f>
        <v>0</v>
      </c>
      <c r="D853" s="243" t="str">
        <f>IF(ISNA(VLOOKUP($A853,DSSV!$A$7:$R$65536,IN_DTK!D$5,0))=FALSE,VLOOKUP($A853,DSSV!$A$7:$R$65536,IN_DTK!D$5,0),"")</f>
        <v/>
      </c>
      <c r="E853" s="244" t="str">
        <f>IF(ISNA(VLOOKUP($A853,DSSV!$A$7:$R$65536,IN_DTK!E$5,0))=FALSE,VLOOKUP($A853,DSSV!$A$7:$R$65536,IN_DTK!E$5,0),"")</f>
        <v/>
      </c>
      <c r="F853" s="249" t="str">
        <f>IF(ISNA(VLOOKUP($A853,DSSV!$A$7:$R$65536,IN_DTK!F$5,0))=FALSE,VLOOKUP($A853,DSSV!$A$7:$R$65536,IN_DTK!F$5,0),"")</f>
        <v/>
      </c>
      <c r="G853" s="249" t="str">
        <f>IF(ISNA(VLOOKUP($A853,DSSV!$A$7:$R$65536,IN_DTK!G$5,0))=FALSE,VLOOKUP($A853,DSSV!$A$7:$R$65536,IN_DTK!G$5,0),"")</f>
        <v/>
      </c>
      <c r="H853" s="245">
        <f>IF(ISNA(VLOOKUP($A853,DSSV!$A$7:$R$65536,IN_DTK!H$5,0))=FALSE,IF(H$8&lt;&gt;0,VLOOKUP($A853,DSSV!$A$7:$R$65536,IN_DTK!H$5,0),""),"")</f>
        <v>0</v>
      </c>
      <c r="I853" s="245">
        <f>IF(ISNA(VLOOKUP($A853,DSSV!$A$7:$R$65536,IN_DTK!I$5,0))=FALSE,IF(I$8&lt;&gt;0,VLOOKUP($A853,DSSV!$A$7:$R$65536,IN_DTK!I$5,0),""),"")</f>
        <v>0</v>
      </c>
      <c r="J853" s="245">
        <f>IF(ISNA(VLOOKUP($A853,DSSV!$A$7:$R$65536,IN_DTK!J$5,0))=FALSE,IF(J$8&lt;&gt;0,VLOOKUP($A853,DSSV!$A$7:$R$65536,IN_DTK!J$5,0),""),"")</f>
        <v>0</v>
      </c>
      <c r="K853" s="245">
        <f>IF(ISNA(VLOOKUP($A853,DSSV!$A$7:$R$65536,IN_DTK!K$5,0))=FALSE,IF(K$8&lt;&gt;0,VLOOKUP($A853,DSSV!$A$7:$R$65536,IN_DTK!K$5,0),""),"")</f>
        <v>0</v>
      </c>
      <c r="L853" s="245">
        <f>IF(ISNA(VLOOKUP($A853,DSSV!$A$7:$R$65536,IN_DTK!L$5,0))=FALSE,IF(L$8&lt;&gt;0,VLOOKUP($A853,DSSV!$A$7:$R$65536,IN_DTK!L$5,0),""),"")</f>
        <v>0</v>
      </c>
      <c r="M853" s="245">
        <f>IF(ISNA(VLOOKUP($A853,DSSV!$A$7:$R$65536,IN_DTK!M$5,0))=FALSE,IF(M$8&lt;&gt;0,VLOOKUP($A853,DSSV!$A$7:$R$65536,IN_DTK!M$5,0),""),"")</f>
        <v>0</v>
      </c>
      <c r="N853" s="245">
        <f>IF(ISNA(VLOOKUP($A853,DSSV!$A$7:$R$65536,IN_DTK!N$5,0))=FALSE,IF(N$8&lt;&gt;0,VLOOKUP($A853,DSSV!$A$7:$R$65536,IN_DTK!N$5,0),""),"")</f>
        <v>0</v>
      </c>
      <c r="O853" s="245">
        <f>IF(ISNA(VLOOKUP($A853,DSSV!$A$7:$R$65536,IN_DTK!O$5,0))=FALSE,IF(O$8&lt;&gt;0,VLOOKUP($A853,DSSV!$A$7:$R$65536,IN_DTK!O$5,0),""),"")</f>
        <v>0</v>
      </c>
      <c r="P853" s="245">
        <f>IF(ISNA(VLOOKUP($A853,DSSV!$A$7:$R$65536,IN_DTK!P$5,0))=FALSE,IF(P$8&lt;&gt;0,VLOOKUP($A853,DSSV!$A$7:$R$65536,IN_DTK!P$5,0),""),"")</f>
        <v>0</v>
      </c>
      <c r="Q853" s="246">
        <f>IF(ISNA(VLOOKUP($A853,DSSV!$A$7:$R$65536,IN_DTK!Q$5,0))=FALSE,VLOOKUP($A853,DSSV!$A$7:$R$65536,IN_DTK!Q$5,0),"")</f>
        <v>0</v>
      </c>
      <c r="R853" s="237" t="str">
        <f>IF(ISNA(VLOOKUP($A853,DSSV!$A$7:$R$65536,IN_DTK!R$5,0))=FALSE,VLOOKUP($A853,DSSV!$A$7:$R$65536,IN_DTK!R$5,0),"")</f>
        <v>Không</v>
      </c>
      <c r="S853" s="247" t="str">
        <f>IF(ISNA(VLOOKUP($A853,DSSV!$A$7:$R$65536,IN_DTK!S$5,0))=FALSE,VLOOKUP($A853,DSSV!$A$7:$R$65536,IN_DTK!S$5,0),"")</f>
        <v/>
      </c>
    </row>
    <row r="854" spans="1:19" s="213" customFormat="1" ht="20.25" customHeight="1">
      <c r="A854" s="211">
        <v>846</v>
      </c>
      <c r="B854" s="240">
        <f>--SUBTOTAL(2,C$6:C854)</f>
        <v>846</v>
      </c>
      <c r="C854" s="214">
        <f>IF(ISNA(VLOOKUP($A854,DSSV!$A$7:$R$65536,IN_DTK!C$5,0))=FALSE,VLOOKUP($A854,DSSV!$A$7:$R$65536,IN_DTK!C$5,0),"")</f>
        <v>0</v>
      </c>
      <c r="D854" s="243" t="str">
        <f>IF(ISNA(VLOOKUP($A854,DSSV!$A$7:$R$65536,IN_DTK!D$5,0))=FALSE,VLOOKUP($A854,DSSV!$A$7:$R$65536,IN_DTK!D$5,0),"")</f>
        <v/>
      </c>
      <c r="E854" s="244" t="str">
        <f>IF(ISNA(VLOOKUP($A854,DSSV!$A$7:$R$65536,IN_DTK!E$5,0))=FALSE,VLOOKUP($A854,DSSV!$A$7:$R$65536,IN_DTK!E$5,0),"")</f>
        <v/>
      </c>
      <c r="F854" s="249" t="str">
        <f>IF(ISNA(VLOOKUP($A854,DSSV!$A$7:$R$65536,IN_DTK!F$5,0))=FALSE,VLOOKUP($A854,DSSV!$A$7:$R$65536,IN_DTK!F$5,0),"")</f>
        <v/>
      </c>
      <c r="G854" s="249" t="str">
        <f>IF(ISNA(VLOOKUP($A854,DSSV!$A$7:$R$65536,IN_DTK!G$5,0))=FALSE,VLOOKUP($A854,DSSV!$A$7:$R$65536,IN_DTK!G$5,0),"")</f>
        <v/>
      </c>
      <c r="H854" s="245">
        <f>IF(ISNA(VLOOKUP($A854,DSSV!$A$7:$R$65536,IN_DTK!H$5,0))=FALSE,IF(H$8&lt;&gt;0,VLOOKUP($A854,DSSV!$A$7:$R$65536,IN_DTK!H$5,0),""),"")</f>
        <v>0</v>
      </c>
      <c r="I854" s="245">
        <f>IF(ISNA(VLOOKUP($A854,DSSV!$A$7:$R$65536,IN_DTK!I$5,0))=FALSE,IF(I$8&lt;&gt;0,VLOOKUP($A854,DSSV!$A$7:$R$65536,IN_DTK!I$5,0),""),"")</f>
        <v>0</v>
      </c>
      <c r="J854" s="245">
        <f>IF(ISNA(VLOOKUP($A854,DSSV!$A$7:$R$65536,IN_DTK!J$5,0))=FALSE,IF(J$8&lt;&gt;0,VLOOKUP($A854,DSSV!$A$7:$R$65536,IN_DTK!J$5,0),""),"")</f>
        <v>0</v>
      </c>
      <c r="K854" s="245">
        <f>IF(ISNA(VLOOKUP($A854,DSSV!$A$7:$R$65536,IN_DTK!K$5,0))=FALSE,IF(K$8&lt;&gt;0,VLOOKUP($A854,DSSV!$A$7:$R$65536,IN_DTK!K$5,0),""),"")</f>
        <v>0</v>
      </c>
      <c r="L854" s="245">
        <f>IF(ISNA(VLOOKUP($A854,DSSV!$A$7:$R$65536,IN_DTK!L$5,0))=FALSE,IF(L$8&lt;&gt;0,VLOOKUP($A854,DSSV!$A$7:$R$65536,IN_DTK!L$5,0),""),"")</f>
        <v>0</v>
      </c>
      <c r="M854" s="245">
        <f>IF(ISNA(VLOOKUP($A854,DSSV!$A$7:$R$65536,IN_DTK!M$5,0))=FALSE,IF(M$8&lt;&gt;0,VLOOKUP($A854,DSSV!$A$7:$R$65536,IN_DTK!M$5,0),""),"")</f>
        <v>0</v>
      </c>
      <c r="N854" s="245">
        <f>IF(ISNA(VLOOKUP($A854,DSSV!$A$7:$R$65536,IN_DTK!N$5,0))=FALSE,IF(N$8&lt;&gt;0,VLOOKUP($A854,DSSV!$A$7:$R$65536,IN_DTK!N$5,0),""),"")</f>
        <v>0</v>
      </c>
      <c r="O854" s="245">
        <f>IF(ISNA(VLOOKUP($A854,DSSV!$A$7:$R$65536,IN_DTK!O$5,0))=FALSE,IF(O$8&lt;&gt;0,VLOOKUP($A854,DSSV!$A$7:$R$65536,IN_DTK!O$5,0),""),"")</f>
        <v>0</v>
      </c>
      <c r="P854" s="245">
        <f>IF(ISNA(VLOOKUP($A854,DSSV!$A$7:$R$65536,IN_DTK!P$5,0))=FALSE,IF(P$8&lt;&gt;0,VLOOKUP($A854,DSSV!$A$7:$R$65536,IN_DTK!P$5,0),""),"")</f>
        <v>0</v>
      </c>
      <c r="Q854" s="246">
        <f>IF(ISNA(VLOOKUP($A854,DSSV!$A$7:$R$65536,IN_DTK!Q$5,0))=FALSE,VLOOKUP($A854,DSSV!$A$7:$R$65536,IN_DTK!Q$5,0),"")</f>
        <v>0</v>
      </c>
      <c r="R854" s="237" t="str">
        <f>IF(ISNA(VLOOKUP($A854,DSSV!$A$7:$R$65536,IN_DTK!R$5,0))=FALSE,VLOOKUP($A854,DSSV!$A$7:$R$65536,IN_DTK!R$5,0),"")</f>
        <v>Không</v>
      </c>
      <c r="S854" s="247" t="str">
        <f>IF(ISNA(VLOOKUP($A854,DSSV!$A$7:$R$65536,IN_DTK!S$5,0))=FALSE,VLOOKUP($A854,DSSV!$A$7:$R$65536,IN_DTK!S$5,0),"")</f>
        <v/>
      </c>
    </row>
    <row r="855" spans="1:19" s="213" customFormat="1" ht="20.25" customHeight="1">
      <c r="A855" s="211">
        <v>847</v>
      </c>
      <c r="B855" s="240">
        <f>--SUBTOTAL(2,C$6:C855)</f>
        <v>847</v>
      </c>
      <c r="C855" s="214">
        <f>IF(ISNA(VLOOKUP($A855,DSSV!$A$7:$R$65536,IN_DTK!C$5,0))=FALSE,VLOOKUP($A855,DSSV!$A$7:$R$65536,IN_DTK!C$5,0),"")</f>
        <v>0</v>
      </c>
      <c r="D855" s="243" t="str">
        <f>IF(ISNA(VLOOKUP($A855,DSSV!$A$7:$R$65536,IN_DTK!D$5,0))=FALSE,VLOOKUP($A855,DSSV!$A$7:$R$65536,IN_DTK!D$5,0),"")</f>
        <v/>
      </c>
      <c r="E855" s="244" t="str">
        <f>IF(ISNA(VLOOKUP($A855,DSSV!$A$7:$R$65536,IN_DTK!E$5,0))=FALSE,VLOOKUP($A855,DSSV!$A$7:$R$65536,IN_DTK!E$5,0),"")</f>
        <v/>
      </c>
      <c r="F855" s="249" t="str">
        <f>IF(ISNA(VLOOKUP($A855,DSSV!$A$7:$R$65536,IN_DTK!F$5,0))=FALSE,VLOOKUP($A855,DSSV!$A$7:$R$65536,IN_DTK!F$5,0),"")</f>
        <v/>
      </c>
      <c r="G855" s="249" t="str">
        <f>IF(ISNA(VLOOKUP($A855,DSSV!$A$7:$R$65536,IN_DTK!G$5,0))=FALSE,VLOOKUP($A855,DSSV!$A$7:$R$65536,IN_DTK!G$5,0),"")</f>
        <v/>
      </c>
      <c r="H855" s="245">
        <f>IF(ISNA(VLOOKUP($A855,DSSV!$A$7:$R$65536,IN_DTK!H$5,0))=FALSE,IF(H$8&lt;&gt;0,VLOOKUP($A855,DSSV!$A$7:$R$65536,IN_DTK!H$5,0),""),"")</f>
        <v>0</v>
      </c>
      <c r="I855" s="245">
        <f>IF(ISNA(VLOOKUP($A855,DSSV!$A$7:$R$65536,IN_DTK!I$5,0))=FALSE,IF(I$8&lt;&gt;0,VLOOKUP($A855,DSSV!$A$7:$R$65536,IN_DTK!I$5,0),""),"")</f>
        <v>0</v>
      </c>
      <c r="J855" s="245">
        <f>IF(ISNA(VLOOKUP($A855,DSSV!$A$7:$R$65536,IN_DTK!J$5,0))=FALSE,IF(J$8&lt;&gt;0,VLOOKUP($A855,DSSV!$A$7:$R$65536,IN_DTK!J$5,0),""),"")</f>
        <v>0</v>
      </c>
      <c r="K855" s="245">
        <f>IF(ISNA(VLOOKUP($A855,DSSV!$A$7:$R$65536,IN_DTK!K$5,0))=FALSE,IF(K$8&lt;&gt;0,VLOOKUP($A855,DSSV!$A$7:$R$65536,IN_DTK!K$5,0),""),"")</f>
        <v>0</v>
      </c>
      <c r="L855" s="245">
        <f>IF(ISNA(VLOOKUP($A855,DSSV!$A$7:$R$65536,IN_DTK!L$5,0))=FALSE,IF(L$8&lt;&gt;0,VLOOKUP($A855,DSSV!$A$7:$R$65536,IN_DTK!L$5,0),""),"")</f>
        <v>0</v>
      </c>
      <c r="M855" s="245">
        <f>IF(ISNA(VLOOKUP($A855,DSSV!$A$7:$R$65536,IN_DTK!M$5,0))=FALSE,IF(M$8&lt;&gt;0,VLOOKUP($A855,DSSV!$A$7:$R$65536,IN_DTK!M$5,0),""),"")</f>
        <v>0</v>
      </c>
      <c r="N855" s="245">
        <f>IF(ISNA(VLOOKUP($A855,DSSV!$A$7:$R$65536,IN_DTK!N$5,0))=FALSE,IF(N$8&lt;&gt;0,VLOOKUP($A855,DSSV!$A$7:$R$65536,IN_DTK!N$5,0),""),"")</f>
        <v>0</v>
      </c>
      <c r="O855" s="245">
        <f>IF(ISNA(VLOOKUP($A855,DSSV!$A$7:$R$65536,IN_DTK!O$5,0))=FALSE,IF(O$8&lt;&gt;0,VLOOKUP($A855,DSSV!$A$7:$R$65536,IN_DTK!O$5,0),""),"")</f>
        <v>0</v>
      </c>
      <c r="P855" s="245">
        <f>IF(ISNA(VLOOKUP($A855,DSSV!$A$7:$R$65536,IN_DTK!P$5,0))=FALSE,IF(P$8&lt;&gt;0,VLOOKUP($A855,DSSV!$A$7:$R$65536,IN_DTK!P$5,0),""),"")</f>
        <v>0</v>
      </c>
      <c r="Q855" s="246">
        <f>IF(ISNA(VLOOKUP($A855,DSSV!$A$7:$R$65536,IN_DTK!Q$5,0))=FALSE,VLOOKUP($A855,DSSV!$A$7:$R$65536,IN_DTK!Q$5,0),"")</f>
        <v>0</v>
      </c>
      <c r="R855" s="237" t="str">
        <f>IF(ISNA(VLOOKUP($A855,DSSV!$A$7:$R$65536,IN_DTK!R$5,0))=FALSE,VLOOKUP($A855,DSSV!$A$7:$R$65536,IN_DTK!R$5,0),"")</f>
        <v>Không</v>
      </c>
      <c r="S855" s="247" t="str">
        <f>IF(ISNA(VLOOKUP($A855,DSSV!$A$7:$R$65536,IN_DTK!S$5,0))=FALSE,VLOOKUP($A855,DSSV!$A$7:$R$65536,IN_DTK!S$5,0),"")</f>
        <v/>
      </c>
    </row>
    <row r="856" spans="1:19" s="213" customFormat="1" ht="20.25" customHeight="1">
      <c r="A856" s="211">
        <v>848</v>
      </c>
      <c r="B856" s="240">
        <f>--SUBTOTAL(2,C$6:C856)</f>
        <v>848</v>
      </c>
      <c r="C856" s="214">
        <f>IF(ISNA(VLOOKUP($A856,DSSV!$A$7:$R$65536,IN_DTK!C$5,0))=FALSE,VLOOKUP($A856,DSSV!$A$7:$R$65536,IN_DTK!C$5,0),"")</f>
        <v>0</v>
      </c>
      <c r="D856" s="243" t="str">
        <f>IF(ISNA(VLOOKUP($A856,DSSV!$A$7:$R$65536,IN_DTK!D$5,0))=FALSE,VLOOKUP($A856,DSSV!$A$7:$R$65536,IN_DTK!D$5,0),"")</f>
        <v/>
      </c>
      <c r="E856" s="244" t="str">
        <f>IF(ISNA(VLOOKUP($A856,DSSV!$A$7:$R$65536,IN_DTK!E$5,0))=FALSE,VLOOKUP($A856,DSSV!$A$7:$R$65536,IN_DTK!E$5,0),"")</f>
        <v/>
      </c>
      <c r="F856" s="249" t="str">
        <f>IF(ISNA(VLOOKUP($A856,DSSV!$A$7:$R$65536,IN_DTK!F$5,0))=FALSE,VLOOKUP($A856,DSSV!$A$7:$R$65536,IN_DTK!F$5,0),"")</f>
        <v/>
      </c>
      <c r="G856" s="249" t="str">
        <f>IF(ISNA(VLOOKUP($A856,DSSV!$A$7:$R$65536,IN_DTK!G$5,0))=FALSE,VLOOKUP($A856,DSSV!$A$7:$R$65536,IN_DTK!G$5,0),"")</f>
        <v/>
      </c>
      <c r="H856" s="245">
        <f>IF(ISNA(VLOOKUP($A856,DSSV!$A$7:$R$65536,IN_DTK!H$5,0))=FALSE,IF(H$8&lt;&gt;0,VLOOKUP($A856,DSSV!$A$7:$R$65536,IN_DTK!H$5,0),""),"")</f>
        <v>0</v>
      </c>
      <c r="I856" s="245">
        <f>IF(ISNA(VLOOKUP($A856,DSSV!$A$7:$R$65536,IN_DTK!I$5,0))=FALSE,IF(I$8&lt;&gt;0,VLOOKUP($A856,DSSV!$A$7:$R$65536,IN_DTK!I$5,0),""),"")</f>
        <v>0</v>
      </c>
      <c r="J856" s="245">
        <f>IF(ISNA(VLOOKUP($A856,DSSV!$A$7:$R$65536,IN_DTK!J$5,0))=FALSE,IF(J$8&lt;&gt;0,VLOOKUP($A856,DSSV!$A$7:$R$65536,IN_DTK!J$5,0),""),"")</f>
        <v>0</v>
      </c>
      <c r="K856" s="245">
        <f>IF(ISNA(VLOOKUP($A856,DSSV!$A$7:$R$65536,IN_DTK!K$5,0))=FALSE,IF(K$8&lt;&gt;0,VLOOKUP($A856,DSSV!$A$7:$R$65536,IN_DTK!K$5,0),""),"")</f>
        <v>0</v>
      </c>
      <c r="L856" s="245">
        <f>IF(ISNA(VLOOKUP($A856,DSSV!$A$7:$R$65536,IN_DTK!L$5,0))=FALSE,IF(L$8&lt;&gt;0,VLOOKUP($A856,DSSV!$A$7:$R$65536,IN_DTK!L$5,0),""),"")</f>
        <v>0</v>
      </c>
      <c r="M856" s="245">
        <f>IF(ISNA(VLOOKUP($A856,DSSV!$A$7:$R$65536,IN_DTK!M$5,0))=FALSE,IF(M$8&lt;&gt;0,VLOOKUP($A856,DSSV!$A$7:$R$65536,IN_DTK!M$5,0),""),"")</f>
        <v>0</v>
      </c>
      <c r="N856" s="245">
        <f>IF(ISNA(VLOOKUP($A856,DSSV!$A$7:$R$65536,IN_DTK!N$5,0))=FALSE,IF(N$8&lt;&gt;0,VLOOKUP($A856,DSSV!$A$7:$R$65536,IN_DTK!N$5,0),""),"")</f>
        <v>0</v>
      </c>
      <c r="O856" s="245">
        <f>IF(ISNA(VLOOKUP($A856,DSSV!$A$7:$R$65536,IN_DTK!O$5,0))=FALSE,IF(O$8&lt;&gt;0,VLOOKUP($A856,DSSV!$A$7:$R$65536,IN_DTK!O$5,0),""),"")</f>
        <v>0</v>
      </c>
      <c r="P856" s="245">
        <f>IF(ISNA(VLOOKUP($A856,DSSV!$A$7:$R$65536,IN_DTK!P$5,0))=FALSE,IF(P$8&lt;&gt;0,VLOOKUP($A856,DSSV!$A$7:$R$65536,IN_DTK!P$5,0),""),"")</f>
        <v>0</v>
      </c>
      <c r="Q856" s="246">
        <f>IF(ISNA(VLOOKUP($A856,DSSV!$A$7:$R$65536,IN_DTK!Q$5,0))=FALSE,VLOOKUP($A856,DSSV!$A$7:$R$65536,IN_DTK!Q$5,0),"")</f>
        <v>0</v>
      </c>
      <c r="R856" s="237" t="str">
        <f>IF(ISNA(VLOOKUP($A856,DSSV!$A$7:$R$65536,IN_DTK!R$5,0))=FALSE,VLOOKUP($A856,DSSV!$A$7:$R$65536,IN_DTK!R$5,0),"")</f>
        <v>Không</v>
      </c>
      <c r="S856" s="247" t="str">
        <f>IF(ISNA(VLOOKUP($A856,DSSV!$A$7:$R$65536,IN_DTK!S$5,0))=FALSE,VLOOKUP($A856,DSSV!$A$7:$R$65536,IN_DTK!S$5,0),"")</f>
        <v/>
      </c>
    </row>
    <row r="857" spans="1:19" s="213" customFormat="1" ht="20.25" customHeight="1">
      <c r="A857" s="211">
        <v>849</v>
      </c>
      <c r="B857" s="240">
        <f>--SUBTOTAL(2,C$6:C857)</f>
        <v>849</v>
      </c>
      <c r="C857" s="214">
        <f>IF(ISNA(VLOOKUP($A857,DSSV!$A$7:$R$65536,IN_DTK!C$5,0))=FALSE,VLOOKUP($A857,DSSV!$A$7:$R$65536,IN_DTK!C$5,0),"")</f>
        <v>0</v>
      </c>
      <c r="D857" s="243" t="str">
        <f>IF(ISNA(VLOOKUP($A857,DSSV!$A$7:$R$65536,IN_DTK!D$5,0))=FALSE,VLOOKUP($A857,DSSV!$A$7:$R$65536,IN_DTK!D$5,0),"")</f>
        <v/>
      </c>
      <c r="E857" s="244" t="str">
        <f>IF(ISNA(VLOOKUP($A857,DSSV!$A$7:$R$65536,IN_DTK!E$5,0))=FALSE,VLOOKUP($A857,DSSV!$A$7:$R$65536,IN_DTK!E$5,0),"")</f>
        <v/>
      </c>
      <c r="F857" s="249" t="str">
        <f>IF(ISNA(VLOOKUP($A857,DSSV!$A$7:$R$65536,IN_DTK!F$5,0))=FALSE,VLOOKUP($A857,DSSV!$A$7:$R$65536,IN_DTK!F$5,0),"")</f>
        <v/>
      </c>
      <c r="G857" s="249" t="str">
        <f>IF(ISNA(VLOOKUP($A857,DSSV!$A$7:$R$65536,IN_DTK!G$5,0))=FALSE,VLOOKUP($A857,DSSV!$A$7:$R$65536,IN_DTK!G$5,0),"")</f>
        <v/>
      </c>
      <c r="H857" s="245">
        <f>IF(ISNA(VLOOKUP($A857,DSSV!$A$7:$R$65536,IN_DTK!H$5,0))=FALSE,IF(H$8&lt;&gt;0,VLOOKUP($A857,DSSV!$A$7:$R$65536,IN_DTK!H$5,0),""),"")</f>
        <v>0</v>
      </c>
      <c r="I857" s="245">
        <f>IF(ISNA(VLOOKUP($A857,DSSV!$A$7:$R$65536,IN_DTK!I$5,0))=FALSE,IF(I$8&lt;&gt;0,VLOOKUP($A857,DSSV!$A$7:$R$65536,IN_DTK!I$5,0),""),"")</f>
        <v>0</v>
      </c>
      <c r="J857" s="245">
        <f>IF(ISNA(VLOOKUP($A857,DSSV!$A$7:$R$65536,IN_DTK!J$5,0))=FALSE,IF(J$8&lt;&gt;0,VLOOKUP($A857,DSSV!$A$7:$R$65536,IN_DTK!J$5,0),""),"")</f>
        <v>0</v>
      </c>
      <c r="K857" s="245">
        <f>IF(ISNA(VLOOKUP($A857,DSSV!$A$7:$R$65536,IN_DTK!K$5,0))=FALSE,IF(K$8&lt;&gt;0,VLOOKUP($A857,DSSV!$A$7:$R$65536,IN_DTK!K$5,0),""),"")</f>
        <v>0</v>
      </c>
      <c r="L857" s="245">
        <f>IF(ISNA(VLOOKUP($A857,DSSV!$A$7:$R$65536,IN_DTK!L$5,0))=FALSE,IF(L$8&lt;&gt;0,VLOOKUP($A857,DSSV!$A$7:$R$65536,IN_DTK!L$5,0),""),"")</f>
        <v>0</v>
      </c>
      <c r="M857" s="245">
        <f>IF(ISNA(VLOOKUP($A857,DSSV!$A$7:$R$65536,IN_DTK!M$5,0))=FALSE,IF(M$8&lt;&gt;0,VLOOKUP($A857,DSSV!$A$7:$R$65536,IN_DTK!M$5,0),""),"")</f>
        <v>0</v>
      </c>
      <c r="N857" s="245">
        <f>IF(ISNA(VLOOKUP($A857,DSSV!$A$7:$R$65536,IN_DTK!N$5,0))=FALSE,IF(N$8&lt;&gt;0,VLOOKUP($A857,DSSV!$A$7:$R$65536,IN_DTK!N$5,0),""),"")</f>
        <v>0</v>
      </c>
      <c r="O857" s="245">
        <f>IF(ISNA(VLOOKUP($A857,DSSV!$A$7:$R$65536,IN_DTK!O$5,0))=FALSE,IF(O$8&lt;&gt;0,VLOOKUP($A857,DSSV!$A$7:$R$65536,IN_DTK!O$5,0),""),"")</f>
        <v>0</v>
      </c>
      <c r="P857" s="245">
        <f>IF(ISNA(VLOOKUP($A857,DSSV!$A$7:$R$65536,IN_DTK!P$5,0))=FALSE,IF(P$8&lt;&gt;0,VLOOKUP($A857,DSSV!$A$7:$R$65536,IN_DTK!P$5,0),""),"")</f>
        <v>0</v>
      </c>
      <c r="Q857" s="246">
        <f>IF(ISNA(VLOOKUP($A857,DSSV!$A$7:$R$65536,IN_DTK!Q$5,0))=FALSE,VLOOKUP($A857,DSSV!$A$7:$R$65536,IN_DTK!Q$5,0),"")</f>
        <v>0</v>
      </c>
      <c r="R857" s="237" t="str">
        <f>IF(ISNA(VLOOKUP($A857,DSSV!$A$7:$R$65536,IN_DTK!R$5,0))=FALSE,VLOOKUP($A857,DSSV!$A$7:$R$65536,IN_DTK!R$5,0),"")</f>
        <v>Không</v>
      </c>
      <c r="S857" s="247" t="str">
        <f>IF(ISNA(VLOOKUP($A857,DSSV!$A$7:$R$65536,IN_DTK!S$5,0))=FALSE,VLOOKUP($A857,DSSV!$A$7:$R$65536,IN_DTK!S$5,0),"")</f>
        <v/>
      </c>
    </row>
    <row r="858" spans="1:19" s="213" customFormat="1" ht="20.25" customHeight="1">
      <c r="A858" s="211">
        <v>850</v>
      </c>
      <c r="B858" s="240">
        <f>--SUBTOTAL(2,C$6:C858)</f>
        <v>850</v>
      </c>
      <c r="C858" s="214">
        <f>IF(ISNA(VLOOKUP($A858,DSSV!$A$7:$R$65536,IN_DTK!C$5,0))=FALSE,VLOOKUP($A858,DSSV!$A$7:$R$65536,IN_DTK!C$5,0),"")</f>
        <v>0</v>
      </c>
      <c r="D858" s="243" t="str">
        <f>IF(ISNA(VLOOKUP($A858,DSSV!$A$7:$R$65536,IN_DTK!D$5,0))=FALSE,VLOOKUP($A858,DSSV!$A$7:$R$65536,IN_DTK!D$5,0),"")</f>
        <v/>
      </c>
      <c r="E858" s="244" t="str">
        <f>IF(ISNA(VLOOKUP($A858,DSSV!$A$7:$R$65536,IN_DTK!E$5,0))=FALSE,VLOOKUP($A858,DSSV!$A$7:$R$65536,IN_DTK!E$5,0),"")</f>
        <v/>
      </c>
      <c r="F858" s="249" t="str">
        <f>IF(ISNA(VLOOKUP($A858,DSSV!$A$7:$R$65536,IN_DTK!F$5,0))=FALSE,VLOOKUP($A858,DSSV!$A$7:$R$65536,IN_DTK!F$5,0),"")</f>
        <v/>
      </c>
      <c r="G858" s="249" t="str">
        <f>IF(ISNA(VLOOKUP($A858,DSSV!$A$7:$R$65536,IN_DTK!G$5,0))=FALSE,VLOOKUP($A858,DSSV!$A$7:$R$65536,IN_DTK!G$5,0),"")</f>
        <v/>
      </c>
      <c r="H858" s="245">
        <f>IF(ISNA(VLOOKUP($A858,DSSV!$A$7:$R$65536,IN_DTK!H$5,0))=FALSE,IF(H$8&lt;&gt;0,VLOOKUP($A858,DSSV!$A$7:$R$65536,IN_DTK!H$5,0),""),"")</f>
        <v>0</v>
      </c>
      <c r="I858" s="245">
        <f>IF(ISNA(VLOOKUP($A858,DSSV!$A$7:$R$65536,IN_DTK!I$5,0))=FALSE,IF(I$8&lt;&gt;0,VLOOKUP($A858,DSSV!$A$7:$R$65536,IN_DTK!I$5,0),""),"")</f>
        <v>0</v>
      </c>
      <c r="J858" s="245">
        <f>IF(ISNA(VLOOKUP($A858,DSSV!$A$7:$R$65536,IN_DTK!J$5,0))=FALSE,IF(J$8&lt;&gt;0,VLOOKUP($A858,DSSV!$A$7:$R$65536,IN_DTK!J$5,0),""),"")</f>
        <v>0</v>
      </c>
      <c r="K858" s="245">
        <f>IF(ISNA(VLOOKUP($A858,DSSV!$A$7:$R$65536,IN_DTK!K$5,0))=FALSE,IF(K$8&lt;&gt;0,VLOOKUP($A858,DSSV!$A$7:$R$65536,IN_DTK!K$5,0),""),"")</f>
        <v>0</v>
      </c>
      <c r="L858" s="245">
        <f>IF(ISNA(VLOOKUP($A858,DSSV!$A$7:$R$65536,IN_DTK!L$5,0))=FALSE,IF(L$8&lt;&gt;0,VLOOKUP($A858,DSSV!$A$7:$R$65536,IN_DTK!L$5,0),""),"")</f>
        <v>0</v>
      </c>
      <c r="M858" s="245">
        <f>IF(ISNA(VLOOKUP($A858,DSSV!$A$7:$R$65536,IN_DTK!M$5,0))=FALSE,IF(M$8&lt;&gt;0,VLOOKUP($A858,DSSV!$A$7:$R$65536,IN_DTK!M$5,0),""),"")</f>
        <v>0</v>
      </c>
      <c r="N858" s="245">
        <f>IF(ISNA(VLOOKUP($A858,DSSV!$A$7:$R$65536,IN_DTK!N$5,0))=FALSE,IF(N$8&lt;&gt;0,VLOOKUP($A858,DSSV!$A$7:$R$65536,IN_DTK!N$5,0),""),"")</f>
        <v>0</v>
      </c>
      <c r="O858" s="245">
        <f>IF(ISNA(VLOOKUP($A858,DSSV!$A$7:$R$65536,IN_DTK!O$5,0))=FALSE,IF(O$8&lt;&gt;0,VLOOKUP($A858,DSSV!$A$7:$R$65536,IN_DTK!O$5,0),""),"")</f>
        <v>0</v>
      </c>
      <c r="P858" s="245">
        <f>IF(ISNA(VLOOKUP($A858,DSSV!$A$7:$R$65536,IN_DTK!P$5,0))=FALSE,IF(P$8&lt;&gt;0,VLOOKUP($A858,DSSV!$A$7:$R$65536,IN_DTK!P$5,0),""),"")</f>
        <v>0</v>
      </c>
      <c r="Q858" s="246">
        <f>IF(ISNA(VLOOKUP($A858,DSSV!$A$7:$R$65536,IN_DTK!Q$5,0))=FALSE,VLOOKUP($A858,DSSV!$A$7:$R$65536,IN_DTK!Q$5,0),"")</f>
        <v>0</v>
      </c>
      <c r="R858" s="237" t="str">
        <f>IF(ISNA(VLOOKUP($A858,DSSV!$A$7:$R$65536,IN_DTK!R$5,0))=FALSE,VLOOKUP($A858,DSSV!$A$7:$R$65536,IN_DTK!R$5,0),"")</f>
        <v>Không</v>
      </c>
      <c r="S858" s="247" t="str">
        <f>IF(ISNA(VLOOKUP($A858,DSSV!$A$7:$R$65536,IN_DTK!S$5,0))=FALSE,VLOOKUP($A858,DSSV!$A$7:$R$65536,IN_DTK!S$5,0),"")</f>
        <v/>
      </c>
    </row>
    <row r="859" spans="1:19" s="213" customFormat="1" ht="20.25" customHeight="1">
      <c r="A859" s="211">
        <v>851</v>
      </c>
      <c r="B859" s="240">
        <f>--SUBTOTAL(2,C$6:C859)</f>
        <v>851</v>
      </c>
      <c r="C859" s="214">
        <f>IF(ISNA(VLOOKUP($A859,DSSV!$A$7:$R$65536,IN_DTK!C$5,0))=FALSE,VLOOKUP($A859,DSSV!$A$7:$R$65536,IN_DTK!C$5,0),"")</f>
        <v>0</v>
      </c>
      <c r="D859" s="243" t="str">
        <f>IF(ISNA(VLOOKUP($A859,DSSV!$A$7:$R$65536,IN_DTK!D$5,0))=FALSE,VLOOKUP($A859,DSSV!$A$7:$R$65536,IN_DTK!D$5,0),"")</f>
        <v/>
      </c>
      <c r="E859" s="244" t="str">
        <f>IF(ISNA(VLOOKUP($A859,DSSV!$A$7:$R$65536,IN_DTK!E$5,0))=FALSE,VLOOKUP($A859,DSSV!$A$7:$R$65536,IN_DTK!E$5,0),"")</f>
        <v/>
      </c>
      <c r="F859" s="249" t="str">
        <f>IF(ISNA(VLOOKUP($A859,DSSV!$A$7:$R$65536,IN_DTK!F$5,0))=FALSE,VLOOKUP($A859,DSSV!$A$7:$R$65536,IN_DTK!F$5,0),"")</f>
        <v/>
      </c>
      <c r="G859" s="249" t="str">
        <f>IF(ISNA(VLOOKUP($A859,DSSV!$A$7:$R$65536,IN_DTK!G$5,0))=FALSE,VLOOKUP($A859,DSSV!$A$7:$R$65536,IN_DTK!G$5,0),"")</f>
        <v/>
      </c>
      <c r="H859" s="245">
        <f>IF(ISNA(VLOOKUP($A859,DSSV!$A$7:$R$65536,IN_DTK!H$5,0))=FALSE,IF(H$8&lt;&gt;0,VLOOKUP($A859,DSSV!$A$7:$R$65536,IN_DTK!H$5,0),""),"")</f>
        <v>0</v>
      </c>
      <c r="I859" s="245">
        <f>IF(ISNA(VLOOKUP($A859,DSSV!$A$7:$R$65536,IN_DTK!I$5,0))=FALSE,IF(I$8&lt;&gt;0,VLOOKUP($A859,DSSV!$A$7:$R$65536,IN_DTK!I$5,0),""),"")</f>
        <v>0</v>
      </c>
      <c r="J859" s="245">
        <f>IF(ISNA(VLOOKUP($A859,DSSV!$A$7:$R$65536,IN_DTK!J$5,0))=FALSE,IF(J$8&lt;&gt;0,VLOOKUP($A859,DSSV!$A$7:$R$65536,IN_DTK!J$5,0),""),"")</f>
        <v>0</v>
      </c>
      <c r="K859" s="245">
        <f>IF(ISNA(VLOOKUP($A859,DSSV!$A$7:$R$65536,IN_DTK!K$5,0))=FALSE,IF(K$8&lt;&gt;0,VLOOKUP($A859,DSSV!$A$7:$R$65536,IN_DTK!K$5,0),""),"")</f>
        <v>0</v>
      </c>
      <c r="L859" s="245">
        <f>IF(ISNA(VLOOKUP($A859,DSSV!$A$7:$R$65536,IN_DTK!L$5,0))=FALSE,IF(L$8&lt;&gt;0,VLOOKUP($A859,DSSV!$A$7:$R$65536,IN_DTK!L$5,0),""),"")</f>
        <v>0</v>
      </c>
      <c r="M859" s="245">
        <f>IF(ISNA(VLOOKUP($A859,DSSV!$A$7:$R$65536,IN_DTK!M$5,0))=FALSE,IF(M$8&lt;&gt;0,VLOOKUP($A859,DSSV!$A$7:$R$65536,IN_DTK!M$5,0),""),"")</f>
        <v>0</v>
      </c>
      <c r="N859" s="245">
        <f>IF(ISNA(VLOOKUP($A859,DSSV!$A$7:$R$65536,IN_DTK!N$5,0))=FALSE,IF(N$8&lt;&gt;0,VLOOKUP($A859,DSSV!$A$7:$R$65536,IN_DTK!N$5,0),""),"")</f>
        <v>0</v>
      </c>
      <c r="O859" s="245">
        <f>IF(ISNA(VLOOKUP($A859,DSSV!$A$7:$R$65536,IN_DTK!O$5,0))=FALSE,IF(O$8&lt;&gt;0,VLOOKUP($A859,DSSV!$A$7:$R$65536,IN_DTK!O$5,0),""),"")</f>
        <v>0</v>
      </c>
      <c r="P859" s="245">
        <f>IF(ISNA(VLOOKUP($A859,DSSV!$A$7:$R$65536,IN_DTK!P$5,0))=FALSE,IF(P$8&lt;&gt;0,VLOOKUP($A859,DSSV!$A$7:$R$65536,IN_DTK!P$5,0),""),"")</f>
        <v>0</v>
      </c>
      <c r="Q859" s="246">
        <f>IF(ISNA(VLOOKUP($A859,DSSV!$A$7:$R$65536,IN_DTK!Q$5,0))=FALSE,VLOOKUP($A859,DSSV!$A$7:$R$65536,IN_DTK!Q$5,0),"")</f>
        <v>0</v>
      </c>
      <c r="R859" s="237" t="str">
        <f>IF(ISNA(VLOOKUP($A859,DSSV!$A$7:$R$65536,IN_DTK!R$5,0))=FALSE,VLOOKUP($A859,DSSV!$A$7:$R$65536,IN_DTK!R$5,0),"")</f>
        <v>Không</v>
      </c>
      <c r="S859" s="247" t="str">
        <f>IF(ISNA(VLOOKUP($A859,DSSV!$A$7:$R$65536,IN_DTK!S$5,0))=FALSE,VLOOKUP($A859,DSSV!$A$7:$R$65536,IN_DTK!S$5,0),"")</f>
        <v/>
      </c>
    </row>
    <row r="860" spans="1:19" s="213" customFormat="1" ht="20.25" customHeight="1">
      <c r="A860" s="211">
        <v>852</v>
      </c>
      <c r="B860" s="240">
        <f>--SUBTOTAL(2,C$6:C860)</f>
        <v>852</v>
      </c>
      <c r="C860" s="214">
        <f>IF(ISNA(VLOOKUP($A860,DSSV!$A$7:$R$65536,IN_DTK!C$5,0))=FALSE,VLOOKUP($A860,DSSV!$A$7:$R$65536,IN_DTK!C$5,0),"")</f>
        <v>0</v>
      </c>
      <c r="D860" s="243" t="str">
        <f>IF(ISNA(VLOOKUP($A860,DSSV!$A$7:$R$65536,IN_DTK!D$5,0))=FALSE,VLOOKUP($A860,DSSV!$A$7:$R$65536,IN_DTK!D$5,0),"")</f>
        <v/>
      </c>
      <c r="E860" s="244" t="str">
        <f>IF(ISNA(VLOOKUP($A860,DSSV!$A$7:$R$65536,IN_DTK!E$5,0))=FALSE,VLOOKUP($A860,DSSV!$A$7:$R$65536,IN_DTK!E$5,0),"")</f>
        <v/>
      </c>
      <c r="F860" s="249" t="str">
        <f>IF(ISNA(VLOOKUP($A860,DSSV!$A$7:$R$65536,IN_DTK!F$5,0))=FALSE,VLOOKUP($A860,DSSV!$A$7:$R$65536,IN_DTK!F$5,0),"")</f>
        <v/>
      </c>
      <c r="G860" s="249" t="str">
        <f>IF(ISNA(VLOOKUP($A860,DSSV!$A$7:$R$65536,IN_DTK!G$5,0))=FALSE,VLOOKUP($A860,DSSV!$A$7:$R$65536,IN_DTK!G$5,0),"")</f>
        <v/>
      </c>
      <c r="H860" s="245">
        <f>IF(ISNA(VLOOKUP($A860,DSSV!$A$7:$R$65536,IN_DTK!H$5,0))=FALSE,IF(H$8&lt;&gt;0,VLOOKUP($A860,DSSV!$A$7:$R$65536,IN_DTK!H$5,0),""),"")</f>
        <v>0</v>
      </c>
      <c r="I860" s="245">
        <f>IF(ISNA(VLOOKUP($A860,DSSV!$A$7:$R$65536,IN_DTK!I$5,0))=FALSE,IF(I$8&lt;&gt;0,VLOOKUP($A860,DSSV!$A$7:$R$65536,IN_DTK!I$5,0),""),"")</f>
        <v>0</v>
      </c>
      <c r="J860" s="245">
        <f>IF(ISNA(VLOOKUP($A860,DSSV!$A$7:$R$65536,IN_DTK!J$5,0))=FALSE,IF(J$8&lt;&gt;0,VLOOKUP($A860,DSSV!$A$7:$R$65536,IN_DTK!J$5,0),""),"")</f>
        <v>0</v>
      </c>
      <c r="K860" s="245">
        <f>IF(ISNA(VLOOKUP($A860,DSSV!$A$7:$R$65536,IN_DTK!K$5,0))=FALSE,IF(K$8&lt;&gt;0,VLOOKUP($A860,DSSV!$A$7:$R$65536,IN_DTK!K$5,0),""),"")</f>
        <v>0</v>
      </c>
      <c r="L860" s="245">
        <f>IF(ISNA(VLOOKUP($A860,DSSV!$A$7:$R$65536,IN_DTK!L$5,0))=FALSE,IF(L$8&lt;&gt;0,VLOOKUP($A860,DSSV!$A$7:$R$65536,IN_DTK!L$5,0),""),"")</f>
        <v>0</v>
      </c>
      <c r="M860" s="245">
        <f>IF(ISNA(VLOOKUP($A860,DSSV!$A$7:$R$65536,IN_DTK!M$5,0))=FALSE,IF(M$8&lt;&gt;0,VLOOKUP($A860,DSSV!$A$7:$R$65536,IN_DTK!M$5,0),""),"")</f>
        <v>0</v>
      </c>
      <c r="N860" s="245">
        <f>IF(ISNA(VLOOKUP($A860,DSSV!$A$7:$R$65536,IN_DTK!N$5,0))=FALSE,IF(N$8&lt;&gt;0,VLOOKUP($A860,DSSV!$A$7:$R$65536,IN_DTK!N$5,0),""),"")</f>
        <v>0</v>
      </c>
      <c r="O860" s="245">
        <f>IF(ISNA(VLOOKUP($A860,DSSV!$A$7:$R$65536,IN_DTK!O$5,0))=FALSE,IF(O$8&lt;&gt;0,VLOOKUP($A860,DSSV!$A$7:$R$65536,IN_DTK!O$5,0),""),"")</f>
        <v>0</v>
      </c>
      <c r="P860" s="245">
        <f>IF(ISNA(VLOOKUP($A860,DSSV!$A$7:$R$65536,IN_DTK!P$5,0))=FALSE,IF(P$8&lt;&gt;0,VLOOKUP($A860,DSSV!$A$7:$R$65536,IN_DTK!P$5,0),""),"")</f>
        <v>0</v>
      </c>
      <c r="Q860" s="246">
        <f>IF(ISNA(VLOOKUP($A860,DSSV!$A$7:$R$65536,IN_DTK!Q$5,0))=FALSE,VLOOKUP($A860,DSSV!$A$7:$R$65536,IN_DTK!Q$5,0),"")</f>
        <v>0</v>
      </c>
      <c r="R860" s="237" t="str">
        <f>IF(ISNA(VLOOKUP($A860,DSSV!$A$7:$R$65536,IN_DTK!R$5,0))=FALSE,VLOOKUP($A860,DSSV!$A$7:$R$65536,IN_DTK!R$5,0),"")</f>
        <v>Không</v>
      </c>
      <c r="S860" s="247" t="str">
        <f>IF(ISNA(VLOOKUP($A860,DSSV!$A$7:$R$65536,IN_DTK!S$5,0))=FALSE,VLOOKUP($A860,DSSV!$A$7:$R$65536,IN_DTK!S$5,0),"")</f>
        <v/>
      </c>
    </row>
    <row r="861" spans="1:19" s="213" customFormat="1" ht="20.25" customHeight="1">
      <c r="A861" s="211">
        <v>853</v>
      </c>
      <c r="B861" s="240">
        <f>--SUBTOTAL(2,C$6:C861)</f>
        <v>853</v>
      </c>
      <c r="C861" s="214">
        <f>IF(ISNA(VLOOKUP($A861,DSSV!$A$7:$R$65536,IN_DTK!C$5,0))=FALSE,VLOOKUP($A861,DSSV!$A$7:$R$65536,IN_DTK!C$5,0),"")</f>
        <v>0</v>
      </c>
      <c r="D861" s="243" t="str">
        <f>IF(ISNA(VLOOKUP($A861,DSSV!$A$7:$R$65536,IN_DTK!D$5,0))=FALSE,VLOOKUP($A861,DSSV!$A$7:$R$65536,IN_DTK!D$5,0),"")</f>
        <v/>
      </c>
      <c r="E861" s="244" t="str">
        <f>IF(ISNA(VLOOKUP($A861,DSSV!$A$7:$R$65536,IN_DTK!E$5,0))=FALSE,VLOOKUP($A861,DSSV!$A$7:$R$65536,IN_DTK!E$5,0),"")</f>
        <v/>
      </c>
      <c r="F861" s="249" t="str">
        <f>IF(ISNA(VLOOKUP($A861,DSSV!$A$7:$R$65536,IN_DTK!F$5,0))=FALSE,VLOOKUP($A861,DSSV!$A$7:$R$65536,IN_DTK!F$5,0),"")</f>
        <v/>
      </c>
      <c r="G861" s="249" t="str">
        <f>IF(ISNA(VLOOKUP($A861,DSSV!$A$7:$R$65536,IN_DTK!G$5,0))=FALSE,VLOOKUP($A861,DSSV!$A$7:$R$65536,IN_DTK!G$5,0),"")</f>
        <v/>
      </c>
      <c r="H861" s="245">
        <f>IF(ISNA(VLOOKUP($A861,DSSV!$A$7:$R$65536,IN_DTK!H$5,0))=FALSE,IF(H$8&lt;&gt;0,VLOOKUP($A861,DSSV!$A$7:$R$65536,IN_DTK!H$5,0),""),"")</f>
        <v>0</v>
      </c>
      <c r="I861" s="245">
        <f>IF(ISNA(VLOOKUP($A861,DSSV!$A$7:$R$65536,IN_DTK!I$5,0))=FALSE,IF(I$8&lt;&gt;0,VLOOKUP($A861,DSSV!$A$7:$R$65536,IN_DTK!I$5,0),""),"")</f>
        <v>0</v>
      </c>
      <c r="J861" s="245">
        <f>IF(ISNA(VLOOKUP($A861,DSSV!$A$7:$R$65536,IN_DTK!J$5,0))=FALSE,IF(J$8&lt;&gt;0,VLOOKUP($A861,DSSV!$A$7:$R$65536,IN_DTK!J$5,0),""),"")</f>
        <v>0</v>
      </c>
      <c r="K861" s="245">
        <f>IF(ISNA(VLOOKUP($A861,DSSV!$A$7:$R$65536,IN_DTK!K$5,0))=FALSE,IF(K$8&lt;&gt;0,VLOOKUP($A861,DSSV!$A$7:$R$65536,IN_DTK!K$5,0),""),"")</f>
        <v>0</v>
      </c>
      <c r="L861" s="245">
        <f>IF(ISNA(VLOOKUP($A861,DSSV!$A$7:$R$65536,IN_DTK!L$5,0))=FALSE,IF(L$8&lt;&gt;0,VLOOKUP($A861,DSSV!$A$7:$R$65536,IN_DTK!L$5,0),""),"")</f>
        <v>0</v>
      </c>
      <c r="M861" s="245">
        <f>IF(ISNA(VLOOKUP($A861,DSSV!$A$7:$R$65536,IN_DTK!M$5,0))=FALSE,IF(M$8&lt;&gt;0,VLOOKUP($A861,DSSV!$A$7:$R$65536,IN_DTK!M$5,0),""),"")</f>
        <v>0</v>
      </c>
      <c r="N861" s="245">
        <f>IF(ISNA(VLOOKUP($A861,DSSV!$A$7:$R$65536,IN_DTK!N$5,0))=FALSE,IF(N$8&lt;&gt;0,VLOOKUP($A861,DSSV!$A$7:$R$65536,IN_DTK!N$5,0),""),"")</f>
        <v>0</v>
      </c>
      <c r="O861" s="245">
        <f>IF(ISNA(VLOOKUP($A861,DSSV!$A$7:$R$65536,IN_DTK!O$5,0))=FALSE,IF(O$8&lt;&gt;0,VLOOKUP($A861,DSSV!$A$7:$R$65536,IN_DTK!O$5,0),""),"")</f>
        <v>0</v>
      </c>
      <c r="P861" s="245">
        <f>IF(ISNA(VLOOKUP($A861,DSSV!$A$7:$R$65536,IN_DTK!P$5,0))=FALSE,IF(P$8&lt;&gt;0,VLOOKUP($A861,DSSV!$A$7:$R$65536,IN_DTK!P$5,0),""),"")</f>
        <v>0</v>
      </c>
      <c r="Q861" s="246">
        <f>IF(ISNA(VLOOKUP($A861,DSSV!$A$7:$R$65536,IN_DTK!Q$5,0))=FALSE,VLOOKUP($A861,DSSV!$A$7:$R$65536,IN_DTK!Q$5,0),"")</f>
        <v>0</v>
      </c>
      <c r="R861" s="237" t="str">
        <f>IF(ISNA(VLOOKUP($A861,DSSV!$A$7:$R$65536,IN_DTK!R$5,0))=FALSE,VLOOKUP($A861,DSSV!$A$7:$R$65536,IN_DTK!R$5,0),"")</f>
        <v>Không</v>
      </c>
      <c r="S861" s="247" t="str">
        <f>IF(ISNA(VLOOKUP($A861,DSSV!$A$7:$R$65536,IN_DTK!S$5,0))=FALSE,VLOOKUP($A861,DSSV!$A$7:$R$65536,IN_DTK!S$5,0),"")</f>
        <v/>
      </c>
    </row>
    <row r="862" spans="1:19" s="213" customFormat="1" ht="20.25" customHeight="1">
      <c r="A862" s="211">
        <v>854</v>
      </c>
      <c r="B862" s="240">
        <f>--SUBTOTAL(2,C$6:C862)</f>
        <v>854</v>
      </c>
      <c r="C862" s="214">
        <f>IF(ISNA(VLOOKUP($A862,DSSV!$A$7:$R$65536,IN_DTK!C$5,0))=FALSE,VLOOKUP($A862,DSSV!$A$7:$R$65536,IN_DTK!C$5,0),"")</f>
        <v>0</v>
      </c>
      <c r="D862" s="243" t="str">
        <f>IF(ISNA(VLOOKUP($A862,DSSV!$A$7:$R$65536,IN_DTK!D$5,0))=FALSE,VLOOKUP($A862,DSSV!$A$7:$R$65536,IN_DTK!D$5,0),"")</f>
        <v/>
      </c>
      <c r="E862" s="244" t="str">
        <f>IF(ISNA(VLOOKUP($A862,DSSV!$A$7:$R$65536,IN_DTK!E$5,0))=FALSE,VLOOKUP($A862,DSSV!$A$7:$R$65536,IN_DTK!E$5,0),"")</f>
        <v/>
      </c>
      <c r="F862" s="249" t="str">
        <f>IF(ISNA(VLOOKUP($A862,DSSV!$A$7:$R$65536,IN_DTK!F$5,0))=FALSE,VLOOKUP($A862,DSSV!$A$7:$R$65536,IN_DTK!F$5,0),"")</f>
        <v/>
      </c>
      <c r="G862" s="249" t="str">
        <f>IF(ISNA(VLOOKUP($A862,DSSV!$A$7:$R$65536,IN_DTK!G$5,0))=FALSE,VLOOKUP($A862,DSSV!$A$7:$R$65536,IN_DTK!G$5,0),"")</f>
        <v/>
      </c>
      <c r="H862" s="245">
        <f>IF(ISNA(VLOOKUP($A862,DSSV!$A$7:$R$65536,IN_DTK!H$5,0))=FALSE,IF(H$8&lt;&gt;0,VLOOKUP($A862,DSSV!$A$7:$R$65536,IN_DTK!H$5,0),""),"")</f>
        <v>0</v>
      </c>
      <c r="I862" s="245">
        <f>IF(ISNA(VLOOKUP($A862,DSSV!$A$7:$R$65536,IN_DTK!I$5,0))=FALSE,IF(I$8&lt;&gt;0,VLOOKUP($A862,DSSV!$A$7:$R$65536,IN_DTK!I$5,0),""),"")</f>
        <v>0</v>
      </c>
      <c r="J862" s="245">
        <f>IF(ISNA(VLOOKUP($A862,DSSV!$A$7:$R$65536,IN_DTK!J$5,0))=FALSE,IF(J$8&lt;&gt;0,VLOOKUP($A862,DSSV!$A$7:$R$65536,IN_DTK!J$5,0),""),"")</f>
        <v>0</v>
      </c>
      <c r="K862" s="245">
        <f>IF(ISNA(VLOOKUP($A862,DSSV!$A$7:$R$65536,IN_DTK!K$5,0))=FALSE,IF(K$8&lt;&gt;0,VLOOKUP($A862,DSSV!$A$7:$R$65536,IN_DTK!K$5,0),""),"")</f>
        <v>0</v>
      </c>
      <c r="L862" s="245">
        <f>IF(ISNA(VLOOKUP($A862,DSSV!$A$7:$R$65536,IN_DTK!L$5,0))=FALSE,IF(L$8&lt;&gt;0,VLOOKUP($A862,DSSV!$A$7:$R$65536,IN_DTK!L$5,0),""),"")</f>
        <v>0</v>
      </c>
      <c r="M862" s="245">
        <f>IF(ISNA(VLOOKUP($A862,DSSV!$A$7:$R$65536,IN_DTK!M$5,0))=FALSE,IF(M$8&lt;&gt;0,VLOOKUP($A862,DSSV!$A$7:$R$65536,IN_DTK!M$5,0),""),"")</f>
        <v>0</v>
      </c>
      <c r="N862" s="245">
        <f>IF(ISNA(VLOOKUP($A862,DSSV!$A$7:$R$65536,IN_DTK!N$5,0))=FALSE,IF(N$8&lt;&gt;0,VLOOKUP($A862,DSSV!$A$7:$R$65536,IN_DTK!N$5,0),""),"")</f>
        <v>0</v>
      </c>
      <c r="O862" s="245">
        <f>IF(ISNA(VLOOKUP($A862,DSSV!$A$7:$R$65536,IN_DTK!O$5,0))=FALSE,IF(O$8&lt;&gt;0,VLOOKUP($A862,DSSV!$A$7:$R$65536,IN_DTK!O$5,0),""),"")</f>
        <v>0</v>
      </c>
      <c r="P862" s="245">
        <f>IF(ISNA(VLOOKUP($A862,DSSV!$A$7:$R$65536,IN_DTK!P$5,0))=FALSE,IF(P$8&lt;&gt;0,VLOOKUP($A862,DSSV!$A$7:$R$65536,IN_DTK!P$5,0),""),"")</f>
        <v>0</v>
      </c>
      <c r="Q862" s="246">
        <f>IF(ISNA(VLOOKUP($A862,DSSV!$A$7:$R$65536,IN_DTK!Q$5,0))=FALSE,VLOOKUP($A862,DSSV!$A$7:$R$65536,IN_DTK!Q$5,0),"")</f>
        <v>0</v>
      </c>
      <c r="R862" s="237" t="str">
        <f>IF(ISNA(VLOOKUP($A862,DSSV!$A$7:$R$65536,IN_DTK!R$5,0))=FALSE,VLOOKUP($A862,DSSV!$A$7:$R$65536,IN_DTK!R$5,0),"")</f>
        <v>Không</v>
      </c>
      <c r="S862" s="247" t="str">
        <f>IF(ISNA(VLOOKUP($A862,DSSV!$A$7:$R$65536,IN_DTK!S$5,0))=FALSE,VLOOKUP($A862,DSSV!$A$7:$R$65536,IN_DTK!S$5,0),"")</f>
        <v/>
      </c>
    </row>
    <row r="863" spans="1:19" s="213" customFormat="1" ht="20.25" customHeight="1">
      <c r="A863" s="211">
        <v>855</v>
      </c>
      <c r="B863" s="240">
        <f>--SUBTOTAL(2,C$6:C863)</f>
        <v>855</v>
      </c>
      <c r="C863" s="214">
        <f>IF(ISNA(VLOOKUP($A863,DSSV!$A$7:$R$65536,IN_DTK!C$5,0))=FALSE,VLOOKUP($A863,DSSV!$A$7:$R$65536,IN_DTK!C$5,0),"")</f>
        <v>0</v>
      </c>
      <c r="D863" s="243" t="str">
        <f>IF(ISNA(VLOOKUP($A863,DSSV!$A$7:$R$65536,IN_DTK!D$5,0))=FALSE,VLOOKUP($A863,DSSV!$A$7:$R$65536,IN_DTK!D$5,0),"")</f>
        <v/>
      </c>
      <c r="E863" s="244" t="str">
        <f>IF(ISNA(VLOOKUP($A863,DSSV!$A$7:$R$65536,IN_DTK!E$5,0))=FALSE,VLOOKUP($A863,DSSV!$A$7:$R$65536,IN_DTK!E$5,0),"")</f>
        <v/>
      </c>
      <c r="F863" s="249" t="str">
        <f>IF(ISNA(VLOOKUP($A863,DSSV!$A$7:$R$65536,IN_DTK!F$5,0))=FALSE,VLOOKUP($A863,DSSV!$A$7:$R$65536,IN_DTK!F$5,0),"")</f>
        <v/>
      </c>
      <c r="G863" s="249" t="str">
        <f>IF(ISNA(VLOOKUP($A863,DSSV!$A$7:$R$65536,IN_DTK!G$5,0))=FALSE,VLOOKUP($A863,DSSV!$A$7:$R$65536,IN_DTK!G$5,0),"")</f>
        <v/>
      </c>
      <c r="H863" s="245">
        <f>IF(ISNA(VLOOKUP($A863,DSSV!$A$7:$R$65536,IN_DTK!H$5,0))=FALSE,IF(H$8&lt;&gt;0,VLOOKUP($A863,DSSV!$A$7:$R$65536,IN_DTK!H$5,0),""),"")</f>
        <v>0</v>
      </c>
      <c r="I863" s="245">
        <f>IF(ISNA(VLOOKUP($A863,DSSV!$A$7:$R$65536,IN_DTK!I$5,0))=FALSE,IF(I$8&lt;&gt;0,VLOOKUP($A863,DSSV!$A$7:$R$65536,IN_DTK!I$5,0),""),"")</f>
        <v>0</v>
      </c>
      <c r="J863" s="245">
        <f>IF(ISNA(VLOOKUP($A863,DSSV!$A$7:$R$65536,IN_DTK!J$5,0))=FALSE,IF(J$8&lt;&gt;0,VLOOKUP($A863,DSSV!$A$7:$R$65536,IN_DTK!J$5,0),""),"")</f>
        <v>0</v>
      </c>
      <c r="K863" s="245">
        <f>IF(ISNA(VLOOKUP($A863,DSSV!$A$7:$R$65536,IN_DTK!K$5,0))=FALSE,IF(K$8&lt;&gt;0,VLOOKUP($A863,DSSV!$A$7:$R$65536,IN_DTK!K$5,0),""),"")</f>
        <v>0</v>
      </c>
      <c r="L863" s="245">
        <f>IF(ISNA(VLOOKUP($A863,DSSV!$A$7:$R$65536,IN_DTK!L$5,0))=FALSE,IF(L$8&lt;&gt;0,VLOOKUP($A863,DSSV!$A$7:$R$65536,IN_DTK!L$5,0),""),"")</f>
        <v>0</v>
      </c>
      <c r="M863" s="245">
        <f>IF(ISNA(VLOOKUP($A863,DSSV!$A$7:$R$65536,IN_DTK!M$5,0))=FALSE,IF(M$8&lt;&gt;0,VLOOKUP($A863,DSSV!$A$7:$R$65536,IN_DTK!M$5,0),""),"")</f>
        <v>0</v>
      </c>
      <c r="N863" s="245">
        <f>IF(ISNA(VLOOKUP($A863,DSSV!$A$7:$R$65536,IN_DTK!N$5,0))=FALSE,IF(N$8&lt;&gt;0,VLOOKUP($A863,DSSV!$A$7:$R$65536,IN_DTK!N$5,0),""),"")</f>
        <v>0</v>
      </c>
      <c r="O863" s="245">
        <f>IF(ISNA(VLOOKUP($A863,DSSV!$A$7:$R$65536,IN_DTK!O$5,0))=FALSE,IF(O$8&lt;&gt;0,VLOOKUP($A863,DSSV!$A$7:$R$65536,IN_DTK!O$5,0),""),"")</f>
        <v>0</v>
      </c>
      <c r="P863" s="245">
        <f>IF(ISNA(VLOOKUP($A863,DSSV!$A$7:$R$65536,IN_DTK!P$5,0))=FALSE,IF(P$8&lt;&gt;0,VLOOKUP($A863,DSSV!$A$7:$R$65536,IN_DTK!P$5,0),""),"")</f>
        <v>0</v>
      </c>
      <c r="Q863" s="246">
        <f>IF(ISNA(VLOOKUP($A863,DSSV!$A$7:$R$65536,IN_DTK!Q$5,0))=FALSE,VLOOKUP($A863,DSSV!$A$7:$R$65536,IN_DTK!Q$5,0),"")</f>
        <v>0</v>
      </c>
      <c r="R863" s="237" t="str">
        <f>IF(ISNA(VLOOKUP($A863,DSSV!$A$7:$R$65536,IN_DTK!R$5,0))=FALSE,VLOOKUP($A863,DSSV!$A$7:$R$65536,IN_DTK!R$5,0),"")</f>
        <v>Không</v>
      </c>
      <c r="S863" s="247" t="str">
        <f>IF(ISNA(VLOOKUP($A863,DSSV!$A$7:$R$65536,IN_DTK!S$5,0))=FALSE,VLOOKUP($A863,DSSV!$A$7:$R$65536,IN_DTK!S$5,0),"")</f>
        <v/>
      </c>
    </row>
    <row r="864" spans="1:19" s="213" customFormat="1" ht="20.25" customHeight="1">
      <c r="A864" s="211">
        <v>856</v>
      </c>
      <c r="B864" s="240">
        <f>--SUBTOTAL(2,C$6:C864)</f>
        <v>856</v>
      </c>
      <c r="C864" s="214">
        <f>IF(ISNA(VLOOKUP($A864,DSSV!$A$7:$R$65536,IN_DTK!C$5,0))=FALSE,VLOOKUP($A864,DSSV!$A$7:$R$65536,IN_DTK!C$5,0),"")</f>
        <v>0</v>
      </c>
      <c r="D864" s="243" t="str">
        <f>IF(ISNA(VLOOKUP($A864,DSSV!$A$7:$R$65536,IN_DTK!D$5,0))=FALSE,VLOOKUP($A864,DSSV!$A$7:$R$65536,IN_DTK!D$5,0),"")</f>
        <v/>
      </c>
      <c r="E864" s="244" t="str">
        <f>IF(ISNA(VLOOKUP($A864,DSSV!$A$7:$R$65536,IN_DTK!E$5,0))=FALSE,VLOOKUP($A864,DSSV!$A$7:$R$65536,IN_DTK!E$5,0),"")</f>
        <v/>
      </c>
      <c r="F864" s="249" t="str">
        <f>IF(ISNA(VLOOKUP($A864,DSSV!$A$7:$R$65536,IN_DTK!F$5,0))=FALSE,VLOOKUP($A864,DSSV!$A$7:$R$65536,IN_DTK!F$5,0),"")</f>
        <v/>
      </c>
      <c r="G864" s="249" t="str">
        <f>IF(ISNA(VLOOKUP($A864,DSSV!$A$7:$R$65536,IN_DTK!G$5,0))=FALSE,VLOOKUP($A864,DSSV!$A$7:$R$65536,IN_DTK!G$5,0),"")</f>
        <v/>
      </c>
      <c r="H864" s="245">
        <f>IF(ISNA(VLOOKUP($A864,DSSV!$A$7:$R$65536,IN_DTK!H$5,0))=FALSE,IF(H$8&lt;&gt;0,VLOOKUP($A864,DSSV!$A$7:$R$65536,IN_DTK!H$5,0),""),"")</f>
        <v>0</v>
      </c>
      <c r="I864" s="245">
        <f>IF(ISNA(VLOOKUP($A864,DSSV!$A$7:$R$65536,IN_DTK!I$5,0))=FALSE,IF(I$8&lt;&gt;0,VLOOKUP($A864,DSSV!$A$7:$R$65536,IN_DTK!I$5,0),""),"")</f>
        <v>0</v>
      </c>
      <c r="J864" s="245">
        <f>IF(ISNA(VLOOKUP($A864,DSSV!$A$7:$R$65536,IN_DTK!J$5,0))=FALSE,IF(J$8&lt;&gt;0,VLOOKUP($A864,DSSV!$A$7:$R$65536,IN_DTK!J$5,0),""),"")</f>
        <v>0</v>
      </c>
      <c r="K864" s="245">
        <f>IF(ISNA(VLOOKUP($A864,DSSV!$A$7:$R$65536,IN_DTK!K$5,0))=FALSE,IF(K$8&lt;&gt;0,VLOOKUP($A864,DSSV!$A$7:$R$65536,IN_DTK!K$5,0),""),"")</f>
        <v>0</v>
      </c>
      <c r="L864" s="245">
        <f>IF(ISNA(VLOOKUP($A864,DSSV!$A$7:$R$65536,IN_DTK!L$5,0))=FALSE,IF(L$8&lt;&gt;0,VLOOKUP($A864,DSSV!$A$7:$R$65536,IN_DTK!L$5,0),""),"")</f>
        <v>0</v>
      </c>
      <c r="M864" s="245">
        <f>IF(ISNA(VLOOKUP($A864,DSSV!$A$7:$R$65536,IN_DTK!M$5,0))=FALSE,IF(M$8&lt;&gt;0,VLOOKUP($A864,DSSV!$A$7:$R$65536,IN_DTK!M$5,0),""),"")</f>
        <v>0</v>
      </c>
      <c r="N864" s="245">
        <f>IF(ISNA(VLOOKUP($A864,DSSV!$A$7:$R$65536,IN_DTK!N$5,0))=FALSE,IF(N$8&lt;&gt;0,VLOOKUP($A864,DSSV!$A$7:$R$65536,IN_DTK!N$5,0),""),"")</f>
        <v>0</v>
      </c>
      <c r="O864" s="245">
        <f>IF(ISNA(VLOOKUP($A864,DSSV!$A$7:$R$65536,IN_DTK!O$5,0))=FALSE,IF(O$8&lt;&gt;0,VLOOKUP($A864,DSSV!$A$7:$R$65536,IN_DTK!O$5,0),""),"")</f>
        <v>0</v>
      </c>
      <c r="P864" s="245">
        <f>IF(ISNA(VLOOKUP($A864,DSSV!$A$7:$R$65536,IN_DTK!P$5,0))=FALSE,IF(P$8&lt;&gt;0,VLOOKUP($A864,DSSV!$A$7:$R$65536,IN_DTK!P$5,0),""),"")</f>
        <v>0</v>
      </c>
      <c r="Q864" s="246">
        <f>IF(ISNA(VLOOKUP($A864,DSSV!$A$7:$R$65536,IN_DTK!Q$5,0))=FALSE,VLOOKUP($A864,DSSV!$A$7:$R$65536,IN_DTK!Q$5,0),"")</f>
        <v>0</v>
      </c>
      <c r="R864" s="237" t="str">
        <f>IF(ISNA(VLOOKUP($A864,DSSV!$A$7:$R$65536,IN_DTK!R$5,0))=FALSE,VLOOKUP($A864,DSSV!$A$7:$R$65536,IN_DTK!R$5,0),"")</f>
        <v>Không</v>
      </c>
      <c r="S864" s="247" t="str">
        <f>IF(ISNA(VLOOKUP($A864,DSSV!$A$7:$R$65536,IN_DTK!S$5,0))=FALSE,VLOOKUP($A864,DSSV!$A$7:$R$65536,IN_DTK!S$5,0),"")</f>
        <v/>
      </c>
    </row>
    <row r="865" spans="1:19" s="213" customFormat="1" ht="20.25" customHeight="1">
      <c r="A865" s="211">
        <v>857</v>
      </c>
      <c r="B865" s="240">
        <f>--SUBTOTAL(2,C$6:C865)</f>
        <v>857</v>
      </c>
      <c r="C865" s="214">
        <f>IF(ISNA(VLOOKUP($A865,DSSV!$A$7:$R$65536,IN_DTK!C$5,0))=FALSE,VLOOKUP($A865,DSSV!$A$7:$R$65536,IN_DTK!C$5,0),"")</f>
        <v>0</v>
      </c>
      <c r="D865" s="243" t="str">
        <f>IF(ISNA(VLOOKUP($A865,DSSV!$A$7:$R$65536,IN_DTK!D$5,0))=FALSE,VLOOKUP($A865,DSSV!$A$7:$R$65536,IN_DTK!D$5,0),"")</f>
        <v/>
      </c>
      <c r="E865" s="244" t="str">
        <f>IF(ISNA(VLOOKUP($A865,DSSV!$A$7:$R$65536,IN_DTK!E$5,0))=FALSE,VLOOKUP($A865,DSSV!$A$7:$R$65536,IN_DTK!E$5,0),"")</f>
        <v/>
      </c>
      <c r="F865" s="249" t="str">
        <f>IF(ISNA(VLOOKUP($A865,DSSV!$A$7:$R$65536,IN_DTK!F$5,0))=FALSE,VLOOKUP($A865,DSSV!$A$7:$R$65536,IN_DTK!F$5,0),"")</f>
        <v/>
      </c>
      <c r="G865" s="249" t="str">
        <f>IF(ISNA(VLOOKUP($A865,DSSV!$A$7:$R$65536,IN_DTK!G$5,0))=FALSE,VLOOKUP($A865,DSSV!$A$7:$R$65536,IN_DTK!G$5,0),"")</f>
        <v/>
      </c>
      <c r="H865" s="245">
        <f>IF(ISNA(VLOOKUP($A865,DSSV!$A$7:$R$65536,IN_DTK!H$5,0))=FALSE,IF(H$8&lt;&gt;0,VLOOKUP($A865,DSSV!$A$7:$R$65536,IN_DTK!H$5,0),""),"")</f>
        <v>0</v>
      </c>
      <c r="I865" s="245">
        <f>IF(ISNA(VLOOKUP($A865,DSSV!$A$7:$R$65536,IN_DTK!I$5,0))=FALSE,IF(I$8&lt;&gt;0,VLOOKUP($A865,DSSV!$A$7:$R$65536,IN_DTK!I$5,0),""),"")</f>
        <v>0</v>
      </c>
      <c r="J865" s="245">
        <f>IF(ISNA(VLOOKUP($A865,DSSV!$A$7:$R$65536,IN_DTK!J$5,0))=FALSE,IF(J$8&lt;&gt;0,VLOOKUP($A865,DSSV!$A$7:$R$65536,IN_DTK!J$5,0),""),"")</f>
        <v>0</v>
      </c>
      <c r="K865" s="245">
        <f>IF(ISNA(VLOOKUP($A865,DSSV!$A$7:$R$65536,IN_DTK!K$5,0))=FALSE,IF(K$8&lt;&gt;0,VLOOKUP($A865,DSSV!$A$7:$R$65536,IN_DTK!K$5,0),""),"")</f>
        <v>0</v>
      </c>
      <c r="L865" s="245">
        <f>IF(ISNA(VLOOKUP($A865,DSSV!$A$7:$R$65536,IN_DTK!L$5,0))=FALSE,IF(L$8&lt;&gt;0,VLOOKUP($A865,DSSV!$A$7:$R$65536,IN_DTK!L$5,0),""),"")</f>
        <v>0</v>
      </c>
      <c r="M865" s="245">
        <f>IF(ISNA(VLOOKUP($A865,DSSV!$A$7:$R$65536,IN_DTK!M$5,0))=FALSE,IF(M$8&lt;&gt;0,VLOOKUP($A865,DSSV!$A$7:$R$65536,IN_DTK!M$5,0),""),"")</f>
        <v>0</v>
      </c>
      <c r="N865" s="245">
        <f>IF(ISNA(VLOOKUP($A865,DSSV!$A$7:$R$65536,IN_DTK!N$5,0))=FALSE,IF(N$8&lt;&gt;0,VLOOKUP($A865,DSSV!$A$7:$R$65536,IN_DTK!N$5,0),""),"")</f>
        <v>0</v>
      </c>
      <c r="O865" s="245">
        <f>IF(ISNA(VLOOKUP($A865,DSSV!$A$7:$R$65536,IN_DTK!O$5,0))=FALSE,IF(O$8&lt;&gt;0,VLOOKUP($A865,DSSV!$A$7:$R$65536,IN_DTK!O$5,0),""),"")</f>
        <v>0</v>
      </c>
      <c r="P865" s="245">
        <f>IF(ISNA(VLOOKUP($A865,DSSV!$A$7:$R$65536,IN_DTK!P$5,0))=FALSE,IF(P$8&lt;&gt;0,VLOOKUP($A865,DSSV!$A$7:$R$65536,IN_DTK!P$5,0),""),"")</f>
        <v>0</v>
      </c>
      <c r="Q865" s="246">
        <f>IF(ISNA(VLOOKUP($A865,DSSV!$A$7:$R$65536,IN_DTK!Q$5,0))=FALSE,VLOOKUP($A865,DSSV!$A$7:$R$65536,IN_DTK!Q$5,0),"")</f>
        <v>0</v>
      </c>
      <c r="R865" s="237" t="str">
        <f>IF(ISNA(VLOOKUP($A865,DSSV!$A$7:$R$65536,IN_DTK!R$5,0))=FALSE,VLOOKUP($A865,DSSV!$A$7:$R$65536,IN_DTK!R$5,0),"")</f>
        <v>Không</v>
      </c>
      <c r="S865" s="247" t="str">
        <f>IF(ISNA(VLOOKUP($A865,DSSV!$A$7:$R$65536,IN_DTK!S$5,0))=FALSE,VLOOKUP($A865,DSSV!$A$7:$R$65536,IN_DTK!S$5,0),"")</f>
        <v/>
      </c>
    </row>
    <row r="866" spans="1:19" s="213" customFormat="1" ht="20.25" customHeight="1">
      <c r="A866" s="211">
        <v>858</v>
      </c>
      <c r="B866" s="240">
        <f>--SUBTOTAL(2,C$6:C866)</f>
        <v>858</v>
      </c>
      <c r="C866" s="214">
        <f>IF(ISNA(VLOOKUP($A866,DSSV!$A$7:$R$65536,IN_DTK!C$5,0))=FALSE,VLOOKUP($A866,DSSV!$A$7:$R$65536,IN_DTK!C$5,0),"")</f>
        <v>0</v>
      </c>
      <c r="D866" s="243" t="str">
        <f>IF(ISNA(VLOOKUP($A866,DSSV!$A$7:$R$65536,IN_DTK!D$5,0))=FALSE,VLOOKUP($A866,DSSV!$A$7:$R$65536,IN_DTK!D$5,0),"")</f>
        <v/>
      </c>
      <c r="E866" s="244" t="str">
        <f>IF(ISNA(VLOOKUP($A866,DSSV!$A$7:$R$65536,IN_DTK!E$5,0))=FALSE,VLOOKUP($A866,DSSV!$A$7:$R$65536,IN_DTK!E$5,0),"")</f>
        <v/>
      </c>
      <c r="F866" s="249" t="str">
        <f>IF(ISNA(VLOOKUP($A866,DSSV!$A$7:$R$65536,IN_DTK!F$5,0))=FALSE,VLOOKUP($A866,DSSV!$A$7:$R$65536,IN_DTK!F$5,0),"")</f>
        <v/>
      </c>
      <c r="G866" s="249" t="str">
        <f>IF(ISNA(VLOOKUP($A866,DSSV!$A$7:$R$65536,IN_DTK!G$5,0))=FALSE,VLOOKUP($A866,DSSV!$A$7:$R$65536,IN_DTK!G$5,0),"")</f>
        <v/>
      </c>
      <c r="H866" s="245">
        <f>IF(ISNA(VLOOKUP($A866,DSSV!$A$7:$R$65536,IN_DTK!H$5,0))=FALSE,IF(H$8&lt;&gt;0,VLOOKUP($A866,DSSV!$A$7:$R$65536,IN_DTK!H$5,0),""),"")</f>
        <v>0</v>
      </c>
      <c r="I866" s="245">
        <f>IF(ISNA(VLOOKUP($A866,DSSV!$A$7:$R$65536,IN_DTK!I$5,0))=FALSE,IF(I$8&lt;&gt;0,VLOOKUP($A866,DSSV!$A$7:$R$65536,IN_DTK!I$5,0),""),"")</f>
        <v>0</v>
      </c>
      <c r="J866" s="245">
        <f>IF(ISNA(VLOOKUP($A866,DSSV!$A$7:$R$65536,IN_DTK!J$5,0))=FALSE,IF(J$8&lt;&gt;0,VLOOKUP($A866,DSSV!$A$7:$R$65536,IN_DTK!J$5,0),""),"")</f>
        <v>0</v>
      </c>
      <c r="K866" s="245">
        <f>IF(ISNA(VLOOKUP($A866,DSSV!$A$7:$R$65536,IN_DTK!K$5,0))=FALSE,IF(K$8&lt;&gt;0,VLOOKUP($A866,DSSV!$A$7:$R$65536,IN_DTK!K$5,0),""),"")</f>
        <v>0</v>
      </c>
      <c r="L866" s="245">
        <f>IF(ISNA(VLOOKUP($A866,DSSV!$A$7:$R$65536,IN_DTK!L$5,0))=FALSE,IF(L$8&lt;&gt;0,VLOOKUP($A866,DSSV!$A$7:$R$65536,IN_DTK!L$5,0),""),"")</f>
        <v>0</v>
      </c>
      <c r="M866" s="245">
        <f>IF(ISNA(VLOOKUP($A866,DSSV!$A$7:$R$65536,IN_DTK!M$5,0))=FALSE,IF(M$8&lt;&gt;0,VLOOKUP($A866,DSSV!$A$7:$R$65536,IN_DTK!M$5,0),""),"")</f>
        <v>0</v>
      </c>
      <c r="N866" s="245">
        <f>IF(ISNA(VLOOKUP($A866,DSSV!$A$7:$R$65536,IN_DTK!N$5,0))=FALSE,IF(N$8&lt;&gt;0,VLOOKUP($A866,DSSV!$A$7:$R$65536,IN_DTK!N$5,0),""),"")</f>
        <v>0</v>
      </c>
      <c r="O866" s="245">
        <f>IF(ISNA(VLOOKUP($A866,DSSV!$A$7:$R$65536,IN_DTK!O$5,0))=FALSE,IF(O$8&lt;&gt;0,VLOOKUP($A866,DSSV!$A$7:$R$65536,IN_DTK!O$5,0),""),"")</f>
        <v>0</v>
      </c>
      <c r="P866" s="245">
        <f>IF(ISNA(VLOOKUP($A866,DSSV!$A$7:$R$65536,IN_DTK!P$5,0))=FALSE,IF(P$8&lt;&gt;0,VLOOKUP($A866,DSSV!$A$7:$R$65536,IN_DTK!P$5,0),""),"")</f>
        <v>0</v>
      </c>
      <c r="Q866" s="246">
        <f>IF(ISNA(VLOOKUP($A866,DSSV!$A$7:$R$65536,IN_DTK!Q$5,0))=FALSE,VLOOKUP($A866,DSSV!$A$7:$R$65536,IN_DTK!Q$5,0),"")</f>
        <v>0</v>
      </c>
      <c r="R866" s="237" t="str">
        <f>IF(ISNA(VLOOKUP($A866,DSSV!$A$7:$R$65536,IN_DTK!R$5,0))=FALSE,VLOOKUP($A866,DSSV!$A$7:$R$65536,IN_DTK!R$5,0),"")</f>
        <v>Không</v>
      </c>
      <c r="S866" s="247" t="str">
        <f>IF(ISNA(VLOOKUP($A866,DSSV!$A$7:$R$65536,IN_DTK!S$5,0))=FALSE,VLOOKUP($A866,DSSV!$A$7:$R$65536,IN_DTK!S$5,0),"")</f>
        <v/>
      </c>
    </row>
    <row r="867" spans="1:19" s="213" customFormat="1" ht="20.25" customHeight="1">
      <c r="A867" s="211">
        <v>859</v>
      </c>
      <c r="B867" s="240">
        <f>--SUBTOTAL(2,C$6:C867)</f>
        <v>859</v>
      </c>
      <c r="C867" s="214">
        <f>IF(ISNA(VLOOKUP($A867,DSSV!$A$7:$R$65536,IN_DTK!C$5,0))=FALSE,VLOOKUP($A867,DSSV!$A$7:$R$65536,IN_DTK!C$5,0),"")</f>
        <v>0</v>
      </c>
      <c r="D867" s="243" t="str">
        <f>IF(ISNA(VLOOKUP($A867,DSSV!$A$7:$R$65536,IN_DTK!D$5,0))=FALSE,VLOOKUP($A867,DSSV!$A$7:$R$65536,IN_DTK!D$5,0),"")</f>
        <v/>
      </c>
      <c r="E867" s="244" t="str">
        <f>IF(ISNA(VLOOKUP($A867,DSSV!$A$7:$R$65536,IN_DTK!E$5,0))=FALSE,VLOOKUP($A867,DSSV!$A$7:$R$65536,IN_DTK!E$5,0),"")</f>
        <v/>
      </c>
      <c r="F867" s="249" t="str">
        <f>IF(ISNA(VLOOKUP($A867,DSSV!$A$7:$R$65536,IN_DTK!F$5,0))=FALSE,VLOOKUP($A867,DSSV!$A$7:$R$65536,IN_DTK!F$5,0),"")</f>
        <v/>
      </c>
      <c r="G867" s="249" t="str">
        <f>IF(ISNA(VLOOKUP($A867,DSSV!$A$7:$R$65536,IN_DTK!G$5,0))=FALSE,VLOOKUP($A867,DSSV!$A$7:$R$65536,IN_DTK!G$5,0),"")</f>
        <v/>
      </c>
      <c r="H867" s="245">
        <f>IF(ISNA(VLOOKUP($A867,DSSV!$A$7:$R$65536,IN_DTK!H$5,0))=FALSE,IF(H$8&lt;&gt;0,VLOOKUP($A867,DSSV!$A$7:$R$65536,IN_DTK!H$5,0),""),"")</f>
        <v>0</v>
      </c>
      <c r="I867" s="245">
        <f>IF(ISNA(VLOOKUP($A867,DSSV!$A$7:$R$65536,IN_DTK!I$5,0))=FALSE,IF(I$8&lt;&gt;0,VLOOKUP($A867,DSSV!$A$7:$R$65536,IN_DTK!I$5,0),""),"")</f>
        <v>0</v>
      </c>
      <c r="J867" s="245">
        <f>IF(ISNA(VLOOKUP($A867,DSSV!$A$7:$R$65536,IN_DTK!J$5,0))=FALSE,IF(J$8&lt;&gt;0,VLOOKUP($A867,DSSV!$A$7:$R$65536,IN_DTK!J$5,0),""),"")</f>
        <v>0</v>
      </c>
      <c r="K867" s="245">
        <f>IF(ISNA(VLOOKUP($A867,DSSV!$A$7:$R$65536,IN_DTK!K$5,0))=FALSE,IF(K$8&lt;&gt;0,VLOOKUP($A867,DSSV!$A$7:$R$65536,IN_DTK!K$5,0),""),"")</f>
        <v>0</v>
      </c>
      <c r="L867" s="245">
        <f>IF(ISNA(VLOOKUP($A867,DSSV!$A$7:$R$65536,IN_DTK!L$5,0))=FALSE,IF(L$8&lt;&gt;0,VLOOKUP($A867,DSSV!$A$7:$R$65536,IN_DTK!L$5,0),""),"")</f>
        <v>0</v>
      </c>
      <c r="M867" s="245">
        <f>IF(ISNA(VLOOKUP($A867,DSSV!$A$7:$R$65536,IN_DTK!M$5,0))=FALSE,IF(M$8&lt;&gt;0,VLOOKUP($A867,DSSV!$A$7:$R$65536,IN_DTK!M$5,0),""),"")</f>
        <v>0</v>
      </c>
      <c r="N867" s="245">
        <f>IF(ISNA(VLOOKUP($A867,DSSV!$A$7:$R$65536,IN_DTK!N$5,0))=FALSE,IF(N$8&lt;&gt;0,VLOOKUP($A867,DSSV!$A$7:$R$65536,IN_DTK!N$5,0),""),"")</f>
        <v>0</v>
      </c>
      <c r="O867" s="245">
        <f>IF(ISNA(VLOOKUP($A867,DSSV!$A$7:$R$65536,IN_DTK!O$5,0))=FALSE,IF(O$8&lt;&gt;0,VLOOKUP($A867,DSSV!$A$7:$R$65536,IN_DTK!O$5,0),""),"")</f>
        <v>0</v>
      </c>
      <c r="P867" s="245">
        <f>IF(ISNA(VLOOKUP($A867,DSSV!$A$7:$R$65536,IN_DTK!P$5,0))=FALSE,IF(P$8&lt;&gt;0,VLOOKUP($A867,DSSV!$A$7:$R$65536,IN_DTK!P$5,0),""),"")</f>
        <v>0</v>
      </c>
      <c r="Q867" s="246">
        <f>IF(ISNA(VLOOKUP($A867,DSSV!$A$7:$R$65536,IN_DTK!Q$5,0))=FALSE,VLOOKUP($A867,DSSV!$A$7:$R$65536,IN_DTK!Q$5,0),"")</f>
        <v>0</v>
      </c>
      <c r="R867" s="237" t="str">
        <f>IF(ISNA(VLOOKUP($A867,DSSV!$A$7:$R$65536,IN_DTK!R$5,0))=FALSE,VLOOKUP($A867,DSSV!$A$7:$R$65536,IN_DTK!R$5,0),"")</f>
        <v>Không</v>
      </c>
      <c r="S867" s="247" t="str">
        <f>IF(ISNA(VLOOKUP($A867,DSSV!$A$7:$R$65536,IN_DTK!S$5,0))=FALSE,VLOOKUP($A867,DSSV!$A$7:$R$65536,IN_DTK!S$5,0),"")</f>
        <v/>
      </c>
    </row>
    <row r="868" spans="1:19" s="213" customFormat="1" ht="20.25" customHeight="1">
      <c r="A868" s="211">
        <v>860</v>
      </c>
      <c r="B868" s="240">
        <f>--SUBTOTAL(2,C$6:C868)</f>
        <v>860</v>
      </c>
      <c r="C868" s="214">
        <f>IF(ISNA(VLOOKUP($A868,DSSV!$A$7:$R$65536,IN_DTK!C$5,0))=FALSE,VLOOKUP($A868,DSSV!$A$7:$R$65536,IN_DTK!C$5,0),"")</f>
        <v>0</v>
      </c>
      <c r="D868" s="243" t="str">
        <f>IF(ISNA(VLOOKUP($A868,DSSV!$A$7:$R$65536,IN_DTK!D$5,0))=FALSE,VLOOKUP($A868,DSSV!$A$7:$R$65536,IN_DTK!D$5,0),"")</f>
        <v/>
      </c>
      <c r="E868" s="244" t="str">
        <f>IF(ISNA(VLOOKUP($A868,DSSV!$A$7:$R$65536,IN_DTK!E$5,0))=FALSE,VLOOKUP($A868,DSSV!$A$7:$R$65536,IN_DTK!E$5,0),"")</f>
        <v/>
      </c>
      <c r="F868" s="249" t="str">
        <f>IF(ISNA(VLOOKUP($A868,DSSV!$A$7:$R$65536,IN_DTK!F$5,0))=FALSE,VLOOKUP($A868,DSSV!$A$7:$R$65536,IN_DTK!F$5,0),"")</f>
        <v/>
      </c>
      <c r="G868" s="249" t="str">
        <f>IF(ISNA(VLOOKUP($A868,DSSV!$A$7:$R$65536,IN_DTK!G$5,0))=FALSE,VLOOKUP($A868,DSSV!$A$7:$R$65536,IN_DTK!G$5,0),"")</f>
        <v/>
      </c>
      <c r="H868" s="245">
        <f>IF(ISNA(VLOOKUP($A868,DSSV!$A$7:$R$65536,IN_DTK!H$5,0))=FALSE,IF(H$8&lt;&gt;0,VLOOKUP($A868,DSSV!$A$7:$R$65536,IN_DTK!H$5,0),""),"")</f>
        <v>0</v>
      </c>
      <c r="I868" s="245">
        <f>IF(ISNA(VLOOKUP($A868,DSSV!$A$7:$R$65536,IN_DTK!I$5,0))=FALSE,IF(I$8&lt;&gt;0,VLOOKUP($A868,DSSV!$A$7:$R$65536,IN_DTK!I$5,0),""),"")</f>
        <v>0</v>
      </c>
      <c r="J868" s="245">
        <f>IF(ISNA(VLOOKUP($A868,DSSV!$A$7:$R$65536,IN_DTK!J$5,0))=FALSE,IF(J$8&lt;&gt;0,VLOOKUP($A868,DSSV!$A$7:$R$65536,IN_DTK!J$5,0),""),"")</f>
        <v>0</v>
      </c>
      <c r="K868" s="245">
        <f>IF(ISNA(VLOOKUP($A868,DSSV!$A$7:$R$65536,IN_DTK!K$5,0))=FALSE,IF(K$8&lt;&gt;0,VLOOKUP($A868,DSSV!$A$7:$R$65536,IN_DTK!K$5,0),""),"")</f>
        <v>0</v>
      </c>
      <c r="L868" s="245">
        <f>IF(ISNA(VLOOKUP($A868,DSSV!$A$7:$R$65536,IN_DTK!L$5,0))=FALSE,IF(L$8&lt;&gt;0,VLOOKUP($A868,DSSV!$A$7:$R$65536,IN_DTK!L$5,0),""),"")</f>
        <v>0</v>
      </c>
      <c r="M868" s="245">
        <f>IF(ISNA(VLOOKUP($A868,DSSV!$A$7:$R$65536,IN_DTK!M$5,0))=FALSE,IF(M$8&lt;&gt;0,VLOOKUP($A868,DSSV!$A$7:$R$65536,IN_DTK!M$5,0),""),"")</f>
        <v>0</v>
      </c>
      <c r="N868" s="245">
        <f>IF(ISNA(VLOOKUP($A868,DSSV!$A$7:$R$65536,IN_DTK!N$5,0))=FALSE,IF(N$8&lt;&gt;0,VLOOKUP($A868,DSSV!$A$7:$R$65536,IN_DTK!N$5,0),""),"")</f>
        <v>0</v>
      </c>
      <c r="O868" s="245">
        <f>IF(ISNA(VLOOKUP($A868,DSSV!$A$7:$R$65536,IN_DTK!O$5,0))=FALSE,IF(O$8&lt;&gt;0,VLOOKUP($A868,DSSV!$A$7:$R$65536,IN_DTK!O$5,0),""),"")</f>
        <v>0</v>
      </c>
      <c r="P868" s="245">
        <f>IF(ISNA(VLOOKUP($A868,DSSV!$A$7:$R$65536,IN_DTK!P$5,0))=FALSE,IF(P$8&lt;&gt;0,VLOOKUP($A868,DSSV!$A$7:$R$65536,IN_DTK!P$5,0),""),"")</f>
        <v>0</v>
      </c>
      <c r="Q868" s="246">
        <f>IF(ISNA(VLOOKUP($A868,DSSV!$A$7:$R$65536,IN_DTK!Q$5,0))=FALSE,VLOOKUP($A868,DSSV!$A$7:$R$65536,IN_DTK!Q$5,0),"")</f>
        <v>0</v>
      </c>
      <c r="R868" s="237" t="str">
        <f>IF(ISNA(VLOOKUP($A868,DSSV!$A$7:$R$65536,IN_DTK!R$5,0))=FALSE,VLOOKUP($A868,DSSV!$A$7:$R$65536,IN_DTK!R$5,0),"")</f>
        <v>Không</v>
      </c>
      <c r="S868" s="247" t="str">
        <f>IF(ISNA(VLOOKUP($A868,DSSV!$A$7:$R$65536,IN_DTK!S$5,0))=FALSE,VLOOKUP($A868,DSSV!$A$7:$R$65536,IN_DTK!S$5,0),"")</f>
        <v/>
      </c>
    </row>
    <row r="869" spans="1:19" s="213" customFormat="1" ht="20.25" customHeight="1">
      <c r="A869" s="211">
        <v>861</v>
      </c>
      <c r="B869" s="240">
        <f>--SUBTOTAL(2,C$6:C869)</f>
        <v>861</v>
      </c>
      <c r="C869" s="214">
        <f>IF(ISNA(VLOOKUP($A869,DSSV!$A$7:$R$65536,IN_DTK!C$5,0))=FALSE,VLOOKUP($A869,DSSV!$A$7:$R$65536,IN_DTK!C$5,0),"")</f>
        <v>0</v>
      </c>
      <c r="D869" s="243" t="str">
        <f>IF(ISNA(VLOOKUP($A869,DSSV!$A$7:$R$65536,IN_DTK!D$5,0))=FALSE,VLOOKUP($A869,DSSV!$A$7:$R$65536,IN_DTK!D$5,0),"")</f>
        <v/>
      </c>
      <c r="E869" s="244" t="str">
        <f>IF(ISNA(VLOOKUP($A869,DSSV!$A$7:$R$65536,IN_DTK!E$5,0))=FALSE,VLOOKUP($A869,DSSV!$A$7:$R$65536,IN_DTK!E$5,0),"")</f>
        <v/>
      </c>
      <c r="F869" s="249" t="str">
        <f>IF(ISNA(VLOOKUP($A869,DSSV!$A$7:$R$65536,IN_DTK!F$5,0))=FALSE,VLOOKUP($A869,DSSV!$A$7:$R$65536,IN_DTK!F$5,0),"")</f>
        <v/>
      </c>
      <c r="G869" s="249" t="str">
        <f>IF(ISNA(VLOOKUP($A869,DSSV!$A$7:$R$65536,IN_DTK!G$5,0))=FALSE,VLOOKUP($A869,DSSV!$A$7:$R$65536,IN_DTK!G$5,0),"")</f>
        <v/>
      </c>
      <c r="H869" s="245">
        <f>IF(ISNA(VLOOKUP($A869,DSSV!$A$7:$R$65536,IN_DTK!H$5,0))=FALSE,IF(H$8&lt;&gt;0,VLOOKUP($A869,DSSV!$A$7:$R$65536,IN_DTK!H$5,0),""),"")</f>
        <v>0</v>
      </c>
      <c r="I869" s="245">
        <f>IF(ISNA(VLOOKUP($A869,DSSV!$A$7:$R$65536,IN_DTK!I$5,0))=FALSE,IF(I$8&lt;&gt;0,VLOOKUP($A869,DSSV!$A$7:$R$65536,IN_DTK!I$5,0),""),"")</f>
        <v>0</v>
      </c>
      <c r="J869" s="245">
        <f>IF(ISNA(VLOOKUP($A869,DSSV!$A$7:$R$65536,IN_DTK!J$5,0))=FALSE,IF(J$8&lt;&gt;0,VLOOKUP($A869,DSSV!$A$7:$R$65536,IN_DTK!J$5,0),""),"")</f>
        <v>0</v>
      </c>
      <c r="K869" s="245">
        <f>IF(ISNA(VLOOKUP($A869,DSSV!$A$7:$R$65536,IN_DTK!K$5,0))=FALSE,IF(K$8&lt;&gt;0,VLOOKUP($A869,DSSV!$A$7:$R$65536,IN_DTK!K$5,0),""),"")</f>
        <v>0</v>
      </c>
      <c r="L869" s="245">
        <f>IF(ISNA(VLOOKUP($A869,DSSV!$A$7:$R$65536,IN_DTK!L$5,0))=FALSE,IF(L$8&lt;&gt;0,VLOOKUP($A869,DSSV!$A$7:$R$65536,IN_DTK!L$5,0),""),"")</f>
        <v>0</v>
      </c>
      <c r="M869" s="245">
        <f>IF(ISNA(VLOOKUP($A869,DSSV!$A$7:$R$65536,IN_DTK!M$5,0))=FALSE,IF(M$8&lt;&gt;0,VLOOKUP($A869,DSSV!$A$7:$R$65536,IN_DTK!M$5,0),""),"")</f>
        <v>0</v>
      </c>
      <c r="N869" s="245">
        <f>IF(ISNA(VLOOKUP($A869,DSSV!$A$7:$R$65536,IN_DTK!N$5,0))=FALSE,IF(N$8&lt;&gt;0,VLOOKUP($A869,DSSV!$A$7:$R$65536,IN_DTK!N$5,0),""),"")</f>
        <v>0</v>
      </c>
      <c r="O869" s="245">
        <f>IF(ISNA(VLOOKUP($A869,DSSV!$A$7:$R$65536,IN_DTK!O$5,0))=FALSE,IF(O$8&lt;&gt;0,VLOOKUP($A869,DSSV!$A$7:$R$65536,IN_DTK!O$5,0),""),"")</f>
        <v>0</v>
      </c>
      <c r="P869" s="245">
        <f>IF(ISNA(VLOOKUP($A869,DSSV!$A$7:$R$65536,IN_DTK!P$5,0))=FALSE,IF(P$8&lt;&gt;0,VLOOKUP($A869,DSSV!$A$7:$R$65536,IN_DTK!P$5,0),""),"")</f>
        <v>0</v>
      </c>
      <c r="Q869" s="246">
        <f>IF(ISNA(VLOOKUP($A869,DSSV!$A$7:$R$65536,IN_DTK!Q$5,0))=FALSE,VLOOKUP($A869,DSSV!$A$7:$R$65536,IN_DTK!Q$5,0),"")</f>
        <v>0</v>
      </c>
      <c r="R869" s="237" t="str">
        <f>IF(ISNA(VLOOKUP($A869,DSSV!$A$7:$R$65536,IN_DTK!R$5,0))=FALSE,VLOOKUP($A869,DSSV!$A$7:$R$65536,IN_DTK!R$5,0),"")</f>
        <v>Không</v>
      </c>
      <c r="S869" s="247" t="str">
        <f>IF(ISNA(VLOOKUP($A869,DSSV!$A$7:$R$65536,IN_DTK!S$5,0))=FALSE,VLOOKUP($A869,DSSV!$A$7:$R$65536,IN_DTK!S$5,0),"")</f>
        <v/>
      </c>
    </row>
    <row r="870" spans="1:19" s="213" customFormat="1" ht="20.25" customHeight="1">
      <c r="A870" s="211">
        <v>862</v>
      </c>
      <c r="B870" s="240">
        <f>--SUBTOTAL(2,C$6:C870)</f>
        <v>862</v>
      </c>
      <c r="C870" s="214">
        <f>IF(ISNA(VLOOKUP($A870,DSSV!$A$7:$R$65536,IN_DTK!C$5,0))=FALSE,VLOOKUP($A870,DSSV!$A$7:$R$65536,IN_DTK!C$5,0),"")</f>
        <v>0</v>
      </c>
      <c r="D870" s="243" t="str">
        <f>IF(ISNA(VLOOKUP($A870,DSSV!$A$7:$R$65536,IN_DTK!D$5,0))=FALSE,VLOOKUP($A870,DSSV!$A$7:$R$65536,IN_DTK!D$5,0),"")</f>
        <v/>
      </c>
      <c r="E870" s="244" t="str">
        <f>IF(ISNA(VLOOKUP($A870,DSSV!$A$7:$R$65536,IN_DTK!E$5,0))=FALSE,VLOOKUP($A870,DSSV!$A$7:$R$65536,IN_DTK!E$5,0),"")</f>
        <v/>
      </c>
      <c r="F870" s="249" t="str">
        <f>IF(ISNA(VLOOKUP($A870,DSSV!$A$7:$R$65536,IN_DTK!F$5,0))=FALSE,VLOOKUP($A870,DSSV!$A$7:$R$65536,IN_DTK!F$5,0),"")</f>
        <v/>
      </c>
      <c r="G870" s="249" t="str">
        <f>IF(ISNA(VLOOKUP($A870,DSSV!$A$7:$R$65536,IN_DTK!G$5,0))=FALSE,VLOOKUP($A870,DSSV!$A$7:$R$65536,IN_DTK!G$5,0),"")</f>
        <v/>
      </c>
      <c r="H870" s="245">
        <f>IF(ISNA(VLOOKUP($A870,DSSV!$A$7:$R$65536,IN_DTK!H$5,0))=FALSE,IF(H$8&lt;&gt;0,VLOOKUP($A870,DSSV!$A$7:$R$65536,IN_DTK!H$5,0),""),"")</f>
        <v>0</v>
      </c>
      <c r="I870" s="245">
        <f>IF(ISNA(VLOOKUP($A870,DSSV!$A$7:$R$65536,IN_DTK!I$5,0))=FALSE,IF(I$8&lt;&gt;0,VLOOKUP($A870,DSSV!$A$7:$R$65536,IN_DTK!I$5,0),""),"")</f>
        <v>0</v>
      </c>
      <c r="J870" s="245">
        <f>IF(ISNA(VLOOKUP($A870,DSSV!$A$7:$R$65536,IN_DTK!J$5,0))=FALSE,IF(J$8&lt;&gt;0,VLOOKUP($A870,DSSV!$A$7:$R$65536,IN_DTK!J$5,0),""),"")</f>
        <v>0</v>
      </c>
      <c r="K870" s="245">
        <f>IF(ISNA(VLOOKUP($A870,DSSV!$A$7:$R$65536,IN_DTK!K$5,0))=FALSE,IF(K$8&lt;&gt;0,VLOOKUP($A870,DSSV!$A$7:$R$65536,IN_DTK!K$5,0),""),"")</f>
        <v>0</v>
      </c>
      <c r="L870" s="245">
        <f>IF(ISNA(VLOOKUP($A870,DSSV!$A$7:$R$65536,IN_DTK!L$5,0))=FALSE,IF(L$8&lt;&gt;0,VLOOKUP($A870,DSSV!$A$7:$R$65536,IN_DTK!L$5,0),""),"")</f>
        <v>0</v>
      </c>
      <c r="M870" s="245">
        <f>IF(ISNA(VLOOKUP($A870,DSSV!$A$7:$R$65536,IN_DTK!M$5,0))=FALSE,IF(M$8&lt;&gt;0,VLOOKUP($A870,DSSV!$A$7:$R$65536,IN_DTK!M$5,0),""),"")</f>
        <v>0</v>
      </c>
      <c r="N870" s="245">
        <f>IF(ISNA(VLOOKUP($A870,DSSV!$A$7:$R$65536,IN_DTK!N$5,0))=FALSE,IF(N$8&lt;&gt;0,VLOOKUP($A870,DSSV!$A$7:$R$65536,IN_DTK!N$5,0),""),"")</f>
        <v>0</v>
      </c>
      <c r="O870" s="245">
        <f>IF(ISNA(VLOOKUP($A870,DSSV!$A$7:$R$65536,IN_DTK!O$5,0))=FALSE,IF(O$8&lt;&gt;0,VLOOKUP($A870,DSSV!$A$7:$R$65536,IN_DTK!O$5,0),""),"")</f>
        <v>0</v>
      </c>
      <c r="P870" s="245">
        <f>IF(ISNA(VLOOKUP($A870,DSSV!$A$7:$R$65536,IN_DTK!P$5,0))=FALSE,IF(P$8&lt;&gt;0,VLOOKUP($A870,DSSV!$A$7:$R$65536,IN_DTK!P$5,0),""),"")</f>
        <v>0</v>
      </c>
      <c r="Q870" s="246">
        <f>IF(ISNA(VLOOKUP($A870,DSSV!$A$7:$R$65536,IN_DTK!Q$5,0))=FALSE,VLOOKUP($A870,DSSV!$A$7:$R$65536,IN_DTK!Q$5,0),"")</f>
        <v>0</v>
      </c>
      <c r="R870" s="237" t="str">
        <f>IF(ISNA(VLOOKUP($A870,DSSV!$A$7:$R$65536,IN_DTK!R$5,0))=FALSE,VLOOKUP($A870,DSSV!$A$7:$R$65536,IN_DTK!R$5,0),"")</f>
        <v>Không</v>
      </c>
      <c r="S870" s="247" t="str">
        <f>IF(ISNA(VLOOKUP($A870,DSSV!$A$7:$R$65536,IN_DTK!S$5,0))=FALSE,VLOOKUP($A870,DSSV!$A$7:$R$65536,IN_DTK!S$5,0),"")</f>
        <v/>
      </c>
    </row>
    <row r="871" spans="1:19" s="213" customFormat="1" ht="20.25" customHeight="1">
      <c r="A871" s="211">
        <v>863</v>
      </c>
      <c r="B871" s="240">
        <f>--SUBTOTAL(2,C$6:C871)</f>
        <v>863</v>
      </c>
      <c r="C871" s="214">
        <f>IF(ISNA(VLOOKUP($A871,DSSV!$A$7:$R$65536,IN_DTK!C$5,0))=FALSE,VLOOKUP($A871,DSSV!$A$7:$R$65536,IN_DTK!C$5,0),"")</f>
        <v>0</v>
      </c>
      <c r="D871" s="243" t="str">
        <f>IF(ISNA(VLOOKUP($A871,DSSV!$A$7:$R$65536,IN_DTK!D$5,0))=FALSE,VLOOKUP($A871,DSSV!$A$7:$R$65536,IN_DTK!D$5,0),"")</f>
        <v/>
      </c>
      <c r="E871" s="244" t="str">
        <f>IF(ISNA(VLOOKUP($A871,DSSV!$A$7:$R$65536,IN_DTK!E$5,0))=FALSE,VLOOKUP($A871,DSSV!$A$7:$R$65536,IN_DTK!E$5,0),"")</f>
        <v/>
      </c>
      <c r="F871" s="249" t="str">
        <f>IF(ISNA(VLOOKUP($A871,DSSV!$A$7:$R$65536,IN_DTK!F$5,0))=FALSE,VLOOKUP($A871,DSSV!$A$7:$R$65536,IN_DTK!F$5,0),"")</f>
        <v/>
      </c>
      <c r="G871" s="249" t="str">
        <f>IF(ISNA(VLOOKUP($A871,DSSV!$A$7:$R$65536,IN_DTK!G$5,0))=FALSE,VLOOKUP($A871,DSSV!$A$7:$R$65536,IN_DTK!G$5,0),"")</f>
        <v/>
      </c>
      <c r="H871" s="245">
        <f>IF(ISNA(VLOOKUP($A871,DSSV!$A$7:$R$65536,IN_DTK!H$5,0))=FALSE,IF(H$8&lt;&gt;0,VLOOKUP($A871,DSSV!$A$7:$R$65536,IN_DTK!H$5,0),""),"")</f>
        <v>0</v>
      </c>
      <c r="I871" s="245">
        <f>IF(ISNA(VLOOKUP($A871,DSSV!$A$7:$R$65536,IN_DTK!I$5,0))=FALSE,IF(I$8&lt;&gt;0,VLOOKUP($A871,DSSV!$A$7:$R$65536,IN_DTK!I$5,0),""),"")</f>
        <v>0</v>
      </c>
      <c r="J871" s="245">
        <f>IF(ISNA(VLOOKUP($A871,DSSV!$A$7:$R$65536,IN_DTK!J$5,0))=FALSE,IF(J$8&lt;&gt;0,VLOOKUP($A871,DSSV!$A$7:$R$65536,IN_DTK!J$5,0),""),"")</f>
        <v>0</v>
      </c>
      <c r="K871" s="245">
        <f>IF(ISNA(VLOOKUP($A871,DSSV!$A$7:$R$65536,IN_DTK!K$5,0))=FALSE,IF(K$8&lt;&gt;0,VLOOKUP($A871,DSSV!$A$7:$R$65536,IN_DTK!K$5,0),""),"")</f>
        <v>0</v>
      </c>
      <c r="L871" s="245">
        <f>IF(ISNA(VLOOKUP($A871,DSSV!$A$7:$R$65536,IN_DTK!L$5,0))=FALSE,IF(L$8&lt;&gt;0,VLOOKUP($A871,DSSV!$A$7:$R$65536,IN_DTK!L$5,0),""),"")</f>
        <v>0</v>
      </c>
      <c r="M871" s="245">
        <f>IF(ISNA(VLOOKUP($A871,DSSV!$A$7:$R$65536,IN_DTK!M$5,0))=FALSE,IF(M$8&lt;&gt;0,VLOOKUP($A871,DSSV!$A$7:$R$65536,IN_DTK!M$5,0),""),"")</f>
        <v>0</v>
      </c>
      <c r="N871" s="245">
        <f>IF(ISNA(VLOOKUP($A871,DSSV!$A$7:$R$65536,IN_DTK!N$5,0))=FALSE,IF(N$8&lt;&gt;0,VLOOKUP($A871,DSSV!$A$7:$R$65536,IN_DTK!N$5,0),""),"")</f>
        <v>0</v>
      </c>
      <c r="O871" s="245">
        <f>IF(ISNA(VLOOKUP($A871,DSSV!$A$7:$R$65536,IN_DTK!O$5,0))=FALSE,IF(O$8&lt;&gt;0,VLOOKUP($A871,DSSV!$A$7:$R$65536,IN_DTK!O$5,0),""),"")</f>
        <v>0</v>
      </c>
      <c r="P871" s="245">
        <f>IF(ISNA(VLOOKUP($A871,DSSV!$A$7:$R$65536,IN_DTK!P$5,0))=FALSE,IF(P$8&lt;&gt;0,VLOOKUP($A871,DSSV!$A$7:$R$65536,IN_DTK!P$5,0),""),"")</f>
        <v>0</v>
      </c>
      <c r="Q871" s="246">
        <f>IF(ISNA(VLOOKUP($A871,DSSV!$A$7:$R$65536,IN_DTK!Q$5,0))=FALSE,VLOOKUP($A871,DSSV!$A$7:$R$65536,IN_DTK!Q$5,0),"")</f>
        <v>0</v>
      </c>
      <c r="R871" s="237" t="str">
        <f>IF(ISNA(VLOOKUP($A871,DSSV!$A$7:$R$65536,IN_DTK!R$5,0))=FALSE,VLOOKUP($A871,DSSV!$A$7:$R$65536,IN_DTK!R$5,0),"")</f>
        <v>Không</v>
      </c>
      <c r="S871" s="247" t="str">
        <f>IF(ISNA(VLOOKUP($A871,DSSV!$A$7:$R$65536,IN_DTK!S$5,0))=FALSE,VLOOKUP($A871,DSSV!$A$7:$R$65536,IN_DTK!S$5,0),"")</f>
        <v/>
      </c>
    </row>
    <row r="872" spans="1:19" s="213" customFormat="1" ht="20.25" customHeight="1">
      <c r="A872" s="211">
        <v>864</v>
      </c>
      <c r="B872" s="240">
        <f>--SUBTOTAL(2,C$6:C872)</f>
        <v>864</v>
      </c>
      <c r="C872" s="214">
        <f>IF(ISNA(VLOOKUP($A872,DSSV!$A$7:$R$65536,IN_DTK!C$5,0))=FALSE,VLOOKUP($A872,DSSV!$A$7:$R$65536,IN_DTK!C$5,0),"")</f>
        <v>0</v>
      </c>
      <c r="D872" s="243" t="str">
        <f>IF(ISNA(VLOOKUP($A872,DSSV!$A$7:$R$65536,IN_DTK!D$5,0))=FALSE,VLOOKUP($A872,DSSV!$A$7:$R$65536,IN_DTK!D$5,0),"")</f>
        <v/>
      </c>
      <c r="E872" s="244" t="str">
        <f>IF(ISNA(VLOOKUP($A872,DSSV!$A$7:$R$65536,IN_DTK!E$5,0))=FALSE,VLOOKUP($A872,DSSV!$A$7:$R$65536,IN_DTK!E$5,0),"")</f>
        <v/>
      </c>
      <c r="F872" s="249" t="str">
        <f>IF(ISNA(VLOOKUP($A872,DSSV!$A$7:$R$65536,IN_DTK!F$5,0))=FALSE,VLOOKUP($A872,DSSV!$A$7:$R$65536,IN_DTK!F$5,0),"")</f>
        <v/>
      </c>
      <c r="G872" s="249" t="str">
        <f>IF(ISNA(VLOOKUP($A872,DSSV!$A$7:$R$65536,IN_DTK!G$5,0))=FALSE,VLOOKUP($A872,DSSV!$A$7:$R$65536,IN_DTK!G$5,0),"")</f>
        <v/>
      </c>
      <c r="H872" s="245">
        <f>IF(ISNA(VLOOKUP($A872,DSSV!$A$7:$R$65536,IN_DTK!H$5,0))=FALSE,IF(H$8&lt;&gt;0,VLOOKUP($A872,DSSV!$A$7:$R$65536,IN_DTK!H$5,0),""),"")</f>
        <v>0</v>
      </c>
      <c r="I872" s="245">
        <f>IF(ISNA(VLOOKUP($A872,DSSV!$A$7:$R$65536,IN_DTK!I$5,0))=FALSE,IF(I$8&lt;&gt;0,VLOOKUP($A872,DSSV!$A$7:$R$65536,IN_DTK!I$5,0),""),"")</f>
        <v>0</v>
      </c>
      <c r="J872" s="245">
        <f>IF(ISNA(VLOOKUP($A872,DSSV!$A$7:$R$65536,IN_DTK!J$5,0))=FALSE,IF(J$8&lt;&gt;0,VLOOKUP($A872,DSSV!$A$7:$R$65536,IN_DTK!J$5,0),""),"")</f>
        <v>0</v>
      </c>
      <c r="K872" s="245">
        <f>IF(ISNA(VLOOKUP($A872,DSSV!$A$7:$R$65536,IN_DTK!K$5,0))=FALSE,IF(K$8&lt;&gt;0,VLOOKUP($A872,DSSV!$A$7:$R$65536,IN_DTK!K$5,0),""),"")</f>
        <v>0</v>
      </c>
      <c r="L872" s="245">
        <f>IF(ISNA(VLOOKUP($A872,DSSV!$A$7:$R$65536,IN_DTK!L$5,0))=FALSE,IF(L$8&lt;&gt;0,VLOOKUP($A872,DSSV!$A$7:$R$65536,IN_DTK!L$5,0),""),"")</f>
        <v>0</v>
      </c>
      <c r="M872" s="245">
        <f>IF(ISNA(VLOOKUP($A872,DSSV!$A$7:$R$65536,IN_DTK!M$5,0))=FALSE,IF(M$8&lt;&gt;0,VLOOKUP($A872,DSSV!$A$7:$R$65536,IN_DTK!M$5,0),""),"")</f>
        <v>0</v>
      </c>
      <c r="N872" s="245">
        <f>IF(ISNA(VLOOKUP($A872,DSSV!$A$7:$R$65536,IN_DTK!N$5,0))=FALSE,IF(N$8&lt;&gt;0,VLOOKUP($A872,DSSV!$A$7:$R$65536,IN_DTK!N$5,0),""),"")</f>
        <v>0</v>
      </c>
      <c r="O872" s="245">
        <f>IF(ISNA(VLOOKUP($A872,DSSV!$A$7:$R$65536,IN_DTK!O$5,0))=FALSE,IF(O$8&lt;&gt;0,VLOOKUP($A872,DSSV!$A$7:$R$65536,IN_DTK!O$5,0),""),"")</f>
        <v>0</v>
      </c>
      <c r="P872" s="245">
        <f>IF(ISNA(VLOOKUP($A872,DSSV!$A$7:$R$65536,IN_DTK!P$5,0))=FALSE,IF(P$8&lt;&gt;0,VLOOKUP($A872,DSSV!$A$7:$R$65536,IN_DTK!P$5,0),""),"")</f>
        <v>0</v>
      </c>
      <c r="Q872" s="246">
        <f>IF(ISNA(VLOOKUP($A872,DSSV!$A$7:$R$65536,IN_DTK!Q$5,0))=FALSE,VLOOKUP($A872,DSSV!$A$7:$R$65536,IN_DTK!Q$5,0),"")</f>
        <v>0</v>
      </c>
      <c r="R872" s="237" t="str">
        <f>IF(ISNA(VLOOKUP($A872,DSSV!$A$7:$R$65536,IN_DTK!R$5,0))=FALSE,VLOOKUP($A872,DSSV!$A$7:$R$65536,IN_DTK!R$5,0),"")</f>
        <v>Không</v>
      </c>
      <c r="S872" s="247" t="str">
        <f>IF(ISNA(VLOOKUP($A872,DSSV!$A$7:$R$65536,IN_DTK!S$5,0))=FALSE,VLOOKUP($A872,DSSV!$A$7:$R$65536,IN_DTK!S$5,0),"")</f>
        <v/>
      </c>
    </row>
    <row r="873" spans="1:19" s="213" customFormat="1" ht="20.25" customHeight="1">
      <c r="A873" s="211">
        <v>865</v>
      </c>
      <c r="B873" s="240">
        <f>--SUBTOTAL(2,C$6:C873)</f>
        <v>865</v>
      </c>
      <c r="C873" s="214">
        <f>IF(ISNA(VLOOKUP($A873,DSSV!$A$7:$R$65536,IN_DTK!C$5,0))=FALSE,VLOOKUP($A873,DSSV!$A$7:$R$65536,IN_DTK!C$5,0),"")</f>
        <v>0</v>
      </c>
      <c r="D873" s="243" t="str">
        <f>IF(ISNA(VLOOKUP($A873,DSSV!$A$7:$R$65536,IN_DTK!D$5,0))=FALSE,VLOOKUP($A873,DSSV!$A$7:$R$65536,IN_DTK!D$5,0),"")</f>
        <v/>
      </c>
      <c r="E873" s="244" t="str">
        <f>IF(ISNA(VLOOKUP($A873,DSSV!$A$7:$R$65536,IN_DTK!E$5,0))=FALSE,VLOOKUP($A873,DSSV!$A$7:$R$65536,IN_DTK!E$5,0),"")</f>
        <v/>
      </c>
      <c r="F873" s="249" t="str">
        <f>IF(ISNA(VLOOKUP($A873,DSSV!$A$7:$R$65536,IN_DTK!F$5,0))=FALSE,VLOOKUP($A873,DSSV!$A$7:$R$65536,IN_DTK!F$5,0),"")</f>
        <v/>
      </c>
      <c r="G873" s="249" t="str">
        <f>IF(ISNA(VLOOKUP($A873,DSSV!$A$7:$R$65536,IN_DTK!G$5,0))=FALSE,VLOOKUP($A873,DSSV!$A$7:$R$65536,IN_DTK!G$5,0),"")</f>
        <v/>
      </c>
      <c r="H873" s="245">
        <f>IF(ISNA(VLOOKUP($A873,DSSV!$A$7:$R$65536,IN_DTK!H$5,0))=FALSE,IF(H$8&lt;&gt;0,VLOOKUP($A873,DSSV!$A$7:$R$65536,IN_DTK!H$5,0),""),"")</f>
        <v>0</v>
      </c>
      <c r="I873" s="245">
        <f>IF(ISNA(VLOOKUP($A873,DSSV!$A$7:$R$65536,IN_DTK!I$5,0))=FALSE,IF(I$8&lt;&gt;0,VLOOKUP($A873,DSSV!$A$7:$R$65536,IN_DTK!I$5,0),""),"")</f>
        <v>0</v>
      </c>
      <c r="J873" s="245">
        <f>IF(ISNA(VLOOKUP($A873,DSSV!$A$7:$R$65536,IN_DTK!J$5,0))=FALSE,IF(J$8&lt;&gt;0,VLOOKUP($A873,DSSV!$A$7:$R$65536,IN_DTK!J$5,0),""),"")</f>
        <v>0</v>
      </c>
      <c r="K873" s="245">
        <f>IF(ISNA(VLOOKUP($A873,DSSV!$A$7:$R$65536,IN_DTK!K$5,0))=FALSE,IF(K$8&lt;&gt;0,VLOOKUP($A873,DSSV!$A$7:$R$65536,IN_DTK!K$5,0),""),"")</f>
        <v>0</v>
      </c>
      <c r="L873" s="245">
        <f>IF(ISNA(VLOOKUP($A873,DSSV!$A$7:$R$65536,IN_DTK!L$5,0))=FALSE,IF(L$8&lt;&gt;0,VLOOKUP($A873,DSSV!$A$7:$R$65536,IN_DTK!L$5,0),""),"")</f>
        <v>0</v>
      </c>
      <c r="M873" s="245">
        <f>IF(ISNA(VLOOKUP($A873,DSSV!$A$7:$R$65536,IN_DTK!M$5,0))=FALSE,IF(M$8&lt;&gt;0,VLOOKUP($A873,DSSV!$A$7:$R$65536,IN_DTK!M$5,0),""),"")</f>
        <v>0</v>
      </c>
      <c r="N873" s="245">
        <f>IF(ISNA(VLOOKUP($A873,DSSV!$A$7:$R$65536,IN_DTK!N$5,0))=FALSE,IF(N$8&lt;&gt;0,VLOOKUP($A873,DSSV!$A$7:$R$65536,IN_DTK!N$5,0),""),"")</f>
        <v>0</v>
      </c>
      <c r="O873" s="245">
        <f>IF(ISNA(VLOOKUP($A873,DSSV!$A$7:$R$65536,IN_DTK!O$5,0))=FALSE,IF(O$8&lt;&gt;0,VLOOKUP($A873,DSSV!$A$7:$R$65536,IN_DTK!O$5,0),""),"")</f>
        <v>0</v>
      </c>
      <c r="P873" s="245">
        <f>IF(ISNA(VLOOKUP($A873,DSSV!$A$7:$R$65536,IN_DTK!P$5,0))=FALSE,IF(P$8&lt;&gt;0,VLOOKUP($A873,DSSV!$A$7:$R$65536,IN_DTK!P$5,0),""),"")</f>
        <v>0</v>
      </c>
      <c r="Q873" s="246">
        <f>IF(ISNA(VLOOKUP($A873,DSSV!$A$7:$R$65536,IN_DTK!Q$5,0))=FALSE,VLOOKUP($A873,DSSV!$A$7:$R$65536,IN_DTK!Q$5,0),"")</f>
        <v>0</v>
      </c>
      <c r="R873" s="237" t="str">
        <f>IF(ISNA(VLOOKUP($A873,DSSV!$A$7:$R$65536,IN_DTK!R$5,0))=FALSE,VLOOKUP($A873,DSSV!$A$7:$R$65536,IN_DTK!R$5,0),"")</f>
        <v>Không</v>
      </c>
      <c r="S873" s="247" t="str">
        <f>IF(ISNA(VLOOKUP($A873,DSSV!$A$7:$R$65536,IN_DTK!S$5,0))=FALSE,VLOOKUP($A873,DSSV!$A$7:$R$65536,IN_DTK!S$5,0),"")</f>
        <v/>
      </c>
    </row>
    <row r="874" spans="1:19" s="213" customFormat="1" ht="20.25" customHeight="1">
      <c r="A874" s="211">
        <v>866</v>
      </c>
      <c r="B874" s="240">
        <f>--SUBTOTAL(2,C$6:C874)</f>
        <v>866</v>
      </c>
      <c r="C874" s="214">
        <f>IF(ISNA(VLOOKUP($A874,DSSV!$A$7:$R$65536,IN_DTK!C$5,0))=FALSE,VLOOKUP($A874,DSSV!$A$7:$R$65536,IN_DTK!C$5,0),"")</f>
        <v>0</v>
      </c>
      <c r="D874" s="243" t="str">
        <f>IF(ISNA(VLOOKUP($A874,DSSV!$A$7:$R$65536,IN_DTK!D$5,0))=FALSE,VLOOKUP($A874,DSSV!$A$7:$R$65536,IN_DTK!D$5,0),"")</f>
        <v/>
      </c>
      <c r="E874" s="244" t="str">
        <f>IF(ISNA(VLOOKUP($A874,DSSV!$A$7:$R$65536,IN_DTK!E$5,0))=FALSE,VLOOKUP($A874,DSSV!$A$7:$R$65536,IN_DTK!E$5,0),"")</f>
        <v/>
      </c>
      <c r="F874" s="249" t="str">
        <f>IF(ISNA(VLOOKUP($A874,DSSV!$A$7:$R$65536,IN_DTK!F$5,0))=FALSE,VLOOKUP($A874,DSSV!$A$7:$R$65536,IN_DTK!F$5,0),"")</f>
        <v/>
      </c>
      <c r="G874" s="249" t="str">
        <f>IF(ISNA(VLOOKUP($A874,DSSV!$A$7:$R$65536,IN_DTK!G$5,0))=FALSE,VLOOKUP($A874,DSSV!$A$7:$R$65536,IN_DTK!G$5,0),"")</f>
        <v/>
      </c>
      <c r="H874" s="245">
        <f>IF(ISNA(VLOOKUP($A874,DSSV!$A$7:$R$65536,IN_DTK!H$5,0))=FALSE,IF(H$8&lt;&gt;0,VLOOKUP($A874,DSSV!$A$7:$R$65536,IN_DTK!H$5,0),""),"")</f>
        <v>0</v>
      </c>
      <c r="I874" s="245">
        <f>IF(ISNA(VLOOKUP($A874,DSSV!$A$7:$R$65536,IN_DTK!I$5,0))=FALSE,IF(I$8&lt;&gt;0,VLOOKUP($A874,DSSV!$A$7:$R$65536,IN_DTK!I$5,0),""),"")</f>
        <v>0</v>
      </c>
      <c r="J874" s="245">
        <f>IF(ISNA(VLOOKUP($A874,DSSV!$A$7:$R$65536,IN_DTK!J$5,0))=FALSE,IF(J$8&lt;&gt;0,VLOOKUP($A874,DSSV!$A$7:$R$65536,IN_DTK!J$5,0),""),"")</f>
        <v>0</v>
      </c>
      <c r="K874" s="245">
        <f>IF(ISNA(VLOOKUP($A874,DSSV!$A$7:$R$65536,IN_DTK!K$5,0))=FALSE,IF(K$8&lt;&gt;0,VLOOKUP($A874,DSSV!$A$7:$R$65536,IN_DTK!K$5,0),""),"")</f>
        <v>0</v>
      </c>
      <c r="L874" s="245">
        <f>IF(ISNA(VLOOKUP($A874,DSSV!$A$7:$R$65536,IN_DTK!L$5,0))=FALSE,IF(L$8&lt;&gt;0,VLOOKUP($A874,DSSV!$A$7:$R$65536,IN_DTK!L$5,0),""),"")</f>
        <v>0</v>
      </c>
      <c r="M874" s="245">
        <f>IF(ISNA(VLOOKUP($A874,DSSV!$A$7:$R$65536,IN_DTK!M$5,0))=FALSE,IF(M$8&lt;&gt;0,VLOOKUP($A874,DSSV!$A$7:$R$65536,IN_DTK!M$5,0),""),"")</f>
        <v>0</v>
      </c>
      <c r="N874" s="245">
        <f>IF(ISNA(VLOOKUP($A874,DSSV!$A$7:$R$65536,IN_DTK!N$5,0))=FALSE,IF(N$8&lt;&gt;0,VLOOKUP($A874,DSSV!$A$7:$R$65536,IN_DTK!N$5,0),""),"")</f>
        <v>0</v>
      </c>
      <c r="O874" s="245">
        <f>IF(ISNA(VLOOKUP($A874,DSSV!$A$7:$R$65536,IN_DTK!O$5,0))=FALSE,IF(O$8&lt;&gt;0,VLOOKUP($A874,DSSV!$A$7:$R$65536,IN_DTK!O$5,0),""),"")</f>
        <v>0</v>
      </c>
      <c r="P874" s="245">
        <f>IF(ISNA(VLOOKUP($A874,DSSV!$A$7:$R$65536,IN_DTK!P$5,0))=FALSE,IF(P$8&lt;&gt;0,VLOOKUP($A874,DSSV!$A$7:$R$65536,IN_DTK!P$5,0),""),"")</f>
        <v>0</v>
      </c>
      <c r="Q874" s="246">
        <f>IF(ISNA(VLOOKUP($A874,DSSV!$A$7:$R$65536,IN_DTK!Q$5,0))=FALSE,VLOOKUP($A874,DSSV!$A$7:$R$65536,IN_DTK!Q$5,0),"")</f>
        <v>0</v>
      </c>
      <c r="R874" s="237" t="str">
        <f>IF(ISNA(VLOOKUP($A874,DSSV!$A$7:$R$65536,IN_DTK!R$5,0))=FALSE,VLOOKUP($A874,DSSV!$A$7:$R$65536,IN_DTK!R$5,0),"")</f>
        <v>Không</v>
      </c>
      <c r="S874" s="247" t="str">
        <f>IF(ISNA(VLOOKUP($A874,DSSV!$A$7:$R$65536,IN_DTK!S$5,0))=FALSE,VLOOKUP($A874,DSSV!$A$7:$R$65536,IN_DTK!S$5,0),"")</f>
        <v/>
      </c>
    </row>
    <row r="875" spans="1:19" s="213" customFormat="1" ht="20.25" customHeight="1">
      <c r="A875" s="211">
        <v>867</v>
      </c>
      <c r="B875" s="240">
        <f>--SUBTOTAL(2,C$6:C875)</f>
        <v>867</v>
      </c>
      <c r="C875" s="214">
        <f>IF(ISNA(VLOOKUP($A875,DSSV!$A$7:$R$65536,IN_DTK!C$5,0))=FALSE,VLOOKUP($A875,DSSV!$A$7:$R$65536,IN_DTK!C$5,0),"")</f>
        <v>0</v>
      </c>
      <c r="D875" s="243" t="str">
        <f>IF(ISNA(VLOOKUP($A875,DSSV!$A$7:$R$65536,IN_DTK!D$5,0))=FALSE,VLOOKUP($A875,DSSV!$A$7:$R$65536,IN_DTK!D$5,0),"")</f>
        <v/>
      </c>
      <c r="E875" s="244" t="str">
        <f>IF(ISNA(VLOOKUP($A875,DSSV!$A$7:$R$65536,IN_DTK!E$5,0))=FALSE,VLOOKUP($A875,DSSV!$A$7:$R$65536,IN_DTK!E$5,0),"")</f>
        <v/>
      </c>
      <c r="F875" s="249" t="str">
        <f>IF(ISNA(VLOOKUP($A875,DSSV!$A$7:$R$65536,IN_DTK!F$5,0))=FALSE,VLOOKUP($A875,DSSV!$A$7:$R$65536,IN_DTK!F$5,0),"")</f>
        <v/>
      </c>
      <c r="G875" s="249" t="str">
        <f>IF(ISNA(VLOOKUP($A875,DSSV!$A$7:$R$65536,IN_DTK!G$5,0))=FALSE,VLOOKUP($A875,DSSV!$A$7:$R$65536,IN_DTK!G$5,0),"")</f>
        <v/>
      </c>
      <c r="H875" s="245">
        <f>IF(ISNA(VLOOKUP($A875,DSSV!$A$7:$R$65536,IN_DTK!H$5,0))=FALSE,IF(H$8&lt;&gt;0,VLOOKUP($A875,DSSV!$A$7:$R$65536,IN_DTK!H$5,0),""),"")</f>
        <v>0</v>
      </c>
      <c r="I875" s="245">
        <f>IF(ISNA(VLOOKUP($A875,DSSV!$A$7:$R$65536,IN_DTK!I$5,0))=FALSE,IF(I$8&lt;&gt;0,VLOOKUP($A875,DSSV!$A$7:$R$65536,IN_DTK!I$5,0),""),"")</f>
        <v>0</v>
      </c>
      <c r="J875" s="245">
        <f>IF(ISNA(VLOOKUP($A875,DSSV!$A$7:$R$65536,IN_DTK!J$5,0))=FALSE,IF(J$8&lt;&gt;0,VLOOKUP($A875,DSSV!$A$7:$R$65536,IN_DTK!J$5,0),""),"")</f>
        <v>0</v>
      </c>
      <c r="K875" s="245">
        <f>IF(ISNA(VLOOKUP($A875,DSSV!$A$7:$R$65536,IN_DTK!K$5,0))=FALSE,IF(K$8&lt;&gt;0,VLOOKUP($A875,DSSV!$A$7:$R$65536,IN_DTK!K$5,0),""),"")</f>
        <v>0</v>
      </c>
      <c r="L875" s="245">
        <f>IF(ISNA(VLOOKUP($A875,DSSV!$A$7:$R$65536,IN_DTK!L$5,0))=FALSE,IF(L$8&lt;&gt;0,VLOOKUP($A875,DSSV!$A$7:$R$65536,IN_DTK!L$5,0),""),"")</f>
        <v>0</v>
      </c>
      <c r="M875" s="245">
        <f>IF(ISNA(VLOOKUP($A875,DSSV!$A$7:$R$65536,IN_DTK!M$5,0))=FALSE,IF(M$8&lt;&gt;0,VLOOKUP($A875,DSSV!$A$7:$R$65536,IN_DTK!M$5,0),""),"")</f>
        <v>0</v>
      </c>
      <c r="N875" s="245">
        <f>IF(ISNA(VLOOKUP($A875,DSSV!$A$7:$R$65536,IN_DTK!N$5,0))=FALSE,IF(N$8&lt;&gt;0,VLOOKUP($A875,DSSV!$A$7:$R$65536,IN_DTK!N$5,0),""),"")</f>
        <v>0</v>
      </c>
      <c r="O875" s="245">
        <f>IF(ISNA(VLOOKUP($A875,DSSV!$A$7:$R$65536,IN_DTK!O$5,0))=FALSE,IF(O$8&lt;&gt;0,VLOOKUP($A875,DSSV!$A$7:$R$65536,IN_DTK!O$5,0),""),"")</f>
        <v>0</v>
      </c>
      <c r="P875" s="245">
        <f>IF(ISNA(VLOOKUP($A875,DSSV!$A$7:$R$65536,IN_DTK!P$5,0))=FALSE,IF(P$8&lt;&gt;0,VLOOKUP($A875,DSSV!$A$7:$R$65536,IN_DTK!P$5,0),""),"")</f>
        <v>0</v>
      </c>
      <c r="Q875" s="246">
        <f>IF(ISNA(VLOOKUP($A875,DSSV!$A$7:$R$65536,IN_DTK!Q$5,0))=FALSE,VLOOKUP($A875,DSSV!$A$7:$R$65536,IN_DTK!Q$5,0),"")</f>
        <v>0</v>
      </c>
      <c r="R875" s="237" t="str">
        <f>IF(ISNA(VLOOKUP($A875,DSSV!$A$7:$R$65536,IN_DTK!R$5,0))=FALSE,VLOOKUP($A875,DSSV!$A$7:$R$65536,IN_DTK!R$5,0),"")</f>
        <v>Không</v>
      </c>
      <c r="S875" s="247" t="str">
        <f>IF(ISNA(VLOOKUP($A875,DSSV!$A$7:$R$65536,IN_DTK!S$5,0))=FALSE,VLOOKUP($A875,DSSV!$A$7:$R$65536,IN_DTK!S$5,0),"")</f>
        <v/>
      </c>
    </row>
    <row r="876" spans="1:19" s="213" customFormat="1" ht="20.25" customHeight="1">
      <c r="A876" s="211">
        <v>868</v>
      </c>
      <c r="B876" s="240">
        <f>--SUBTOTAL(2,C$6:C876)</f>
        <v>868</v>
      </c>
      <c r="C876" s="214">
        <f>IF(ISNA(VLOOKUP($A876,DSSV!$A$7:$R$65536,IN_DTK!C$5,0))=FALSE,VLOOKUP($A876,DSSV!$A$7:$R$65536,IN_DTK!C$5,0),"")</f>
        <v>0</v>
      </c>
      <c r="D876" s="243" t="str">
        <f>IF(ISNA(VLOOKUP($A876,DSSV!$A$7:$R$65536,IN_DTK!D$5,0))=FALSE,VLOOKUP($A876,DSSV!$A$7:$R$65536,IN_DTK!D$5,0),"")</f>
        <v/>
      </c>
      <c r="E876" s="244" t="str">
        <f>IF(ISNA(VLOOKUP($A876,DSSV!$A$7:$R$65536,IN_DTK!E$5,0))=FALSE,VLOOKUP($A876,DSSV!$A$7:$R$65536,IN_DTK!E$5,0),"")</f>
        <v/>
      </c>
      <c r="F876" s="249" t="str">
        <f>IF(ISNA(VLOOKUP($A876,DSSV!$A$7:$R$65536,IN_DTK!F$5,0))=FALSE,VLOOKUP($A876,DSSV!$A$7:$R$65536,IN_DTK!F$5,0),"")</f>
        <v/>
      </c>
      <c r="G876" s="249" t="str">
        <f>IF(ISNA(VLOOKUP($A876,DSSV!$A$7:$R$65536,IN_DTK!G$5,0))=FALSE,VLOOKUP($A876,DSSV!$A$7:$R$65536,IN_DTK!G$5,0),"")</f>
        <v/>
      </c>
      <c r="H876" s="245">
        <f>IF(ISNA(VLOOKUP($A876,DSSV!$A$7:$R$65536,IN_DTK!H$5,0))=FALSE,IF(H$8&lt;&gt;0,VLOOKUP($A876,DSSV!$A$7:$R$65536,IN_DTK!H$5,0),""),"")</f>
        <v>0</v>
      </c>
      <c r="I876" s="245">
        <f>IF(ISNA(VLOOKUP($A876,DSSV!$A$7:$R$65536,IN_DTK!I$5,0))=FALSE,IF(I$8&lt;&gt;0,VLOOKUP($A876,DSSV!$A$7:$R$65536,IN_DTK!I$5,0),""),"")</f>
        <v>0</v>
      </c>
      <c r="J876" s="245">
        <f>IF(ISNA(VLOOKUP($A876,DSSV!$A$7:$R$65536,IN_DTK!J$5,0))=FALSE,IF(J$8&lt;&gt;0,VLOOKUP($A876,DSSV!$A$7:$R$65536,IN_DTK!J$5,0),""),"")</f>
        <v>0</v>
      </c>
      <c r="K876" s="245">
        <f>IF(ISNA(VLOOKUP($A876,DSSV!$A$7:$R$65536,IN_DTK!K$5,0))=FALSE,IF(K$8&lt;&gt;0,VLOOKUP($A876,DSSV!$A$7:$R$65536,IN_DTK!K$5,0),""),"")</f>
        <v>0</v>
      </c>
      <c r="L876" s="245">
        <f>IF(ISNA(VLOOKUP($A876,DSSV!$A$7:$R$65536,IN_DTK!L$5,0))=FALSE,IF(L$8&lt;&gt;0,VLOOKUP($A876,DSSV!$A$7:$R$65536,IN_DTK!L$5,0),""),"")</f>
        <v>0</v>
      </c>
      <c r="M876" s="245">
        <f>IF(ISNA(VLOOKUP($A876,DSSV!$A$7:$R$65536,IN_DTK!M$5,0))=FALSE,IF(M$8&lt;&gt;0,VLOOKUP($A876,DSSV!$A$7:$R$65536,IN_DTK!M$5,0),""),"")</f>
        <v>0</v>
      </c>
      <c r="N876" s="245">
        <f>IF(ISNA(VLOOKUP($A876,DSSV!$A$7:$R$65536,IN_DTK!N$5,0))=FALSE,IF(N$8&lt;&gt;0,VLOOKUP($A876,DSSV!$A$7:$R$65536,IN_DTK!N$5,0),""),"")</f>
        <v>0</v>
      </c>
      <c r="O876" s="245">
        <f>IF(ISNA(VLOOKUP($A876,DSSV!$A$7:$R$65536,IN_DTK!O$5,0))=FALSE,IF(O$8&lt;&gt;0,VLOOKUP($A876,DSSV!$A$7:$R$65536,IN_DTK!O$5,0),""),"")</f>
        <v>0</v>
      </c>
      <c r="P876" s="245">
        <f>IF(ISNA(VLOOKUP($A876,DSSV!$A$7:$R$65536,IN_DTK!P$5,0))=FALSE,IF(P$8&lt;&gt;0,VLOOKUP($A876,DSSV!$A$7:$R$65536,IN_DTK!P$5,0),""),"")</f>
        <v>0</v>
      </c>
      <c r="Q876" s="246">
        <f>IF(ISNA(VLOOKUP($A876,DSSV!$A$7:$R$65536,IN_DTK!Q$5,0))=FALSE,VLOOKUP($A876,DSSV!$A$7:$R$65536,IN_DTK!Q$5,0),"")</f>
        <v>0</v>
      </c>
      <c r="R876" s="237" t="str">
        <f>IF(ISNA(VLOOKUP($A876,DSSV!$A$7:$R$65536,IN_DTK!R$5,0))=FALSE,VLOOKUP($A876,DSSV!$A$7:$R$65536,IN_DTK!R$5,0),"")</f>
        <v>Không</v>
      </c>
      <c r="S876" s="247" t="str">
        <f>IF(ISNA(VLOOKUP($A876,DSSV!$A$7:$R$65536,IN_DTK!S$5,0))=FALSE,VLOOKUP($A876,DSSV!$A$7:$R$65536,IN_DTK!S$5,0),"")</f>
        <v/>
      </c>
    </row>
    <row r="877" spans="1:19" s="213" customFormat="1" ht="20.25" customHeight="1">
      <c r="A877" s="211">
        <v>869</v>
      </c>
      <c r="B877" s="240">
        <f>--SUBTOTAL(2,C$6:C877)</f>
        <v>869</v>
      </c>
      <c r="C877" s="214">
        <f>IF(ISNA(VLOOKUP($A877,DSSV!$A$7:$R$65536,IN_DTK!C$5,0))=FALSE,VLOOKUP($A877,DSSV!$A$7:$R$65536,IN_DTK!C$5,0),"")</f>
        <v>0</v>
      </c>
      <c r="D877" s="243" t="str">
        <f>IF(ISNA(VLOOKUP($A877,DSSV!$A$7:$R$65536,IN_DTK!D$5,0))=FALSE,VLOOKUP($A877,DSSV!$A$7:$R$65536,IN_DTK!D$5,0),"")</f>
        <v/>
      </c>
      <c r="E877" s="244" t="str">
        <f>IF(ISNA(VLOOKUP($A877,DSSV!$A$7:$R$65536,IN_DTK!E$5,0))=FALSE,VLOOKUP($A877,DSSV!$A$7:$R$65536,IN_DTK!E$5,0),"")</f>
        <v/>
      </c>
      <c r="F877" s="249" t="str">
        <f>IF(ISNA(VLOOKUP($A877,DSSV!$A$7:$R$65536,IN_DTK!F$5,0))=FALSE,VLOOKUP($A877,DSSV!$A$7:$R$65536,IN_DTK!F$5,0),"")</f>
        <v/>
      </c>
      <c r="G877" s="249" t="str">
        <f>IF(ISNA(VLOOKUP($A877,DSSV!$A$7:$R$65536,IN_DTK!G$5,0))=FALSE,VLOOKUP($A877,DSSV!$A$7:$R$65536,IN_DTK!G$5,0),"")</f>
        <v/>
      </c>
      <c r="H877" s="245">
        <f>IF(ISNA(VLOOKUP($A877,DSSV!$A$7:$R$65536,IN_DTK!H$5,0))=FALSE,IF(H$8&lt;&gt;0,VLOOKUP($A877,DSSV!$A$7:$R$65536,IN_DTK!H$5,0),""),"")</f>
        <v>0</v>
      </c>
      <c r="I877" s="245">
        <f>IF(ISNA(VLOOKUP($A877,DSSV!$A$7:$R$65536,IN_DTK!I$5,0))=FALSE,IF(I$8&lt;&gt;0,VLOOKUP($A877,DSSV!$A$7:$R$65536,IN_DTK!I$5,0),""),"")</f>
        <v>0</v>
      </c>
      <c r="J877" s="245">
        <f>IF(ISNA(VLOOKUP($A877,DSSV!$A$7:$R$65536,IN_DTK!J$5,0))=FALSE,IF(J$8&lt;&gt;0,VLOOKUP($A877,DSSV!$A$7:$R$65536,IN_DTK!J$5,0),""),"")</f>
        <v>0</v>
      </c>
      <c r="K877" s="245">
        <f>IF(ISNA(VLOOKUP($A877,DSSV!$A$7:$R$65536,IN_DTK!K$5,0))=FALSE,IF(K$8&lt;&gt;0,VLOOKUP($A877,DSSV!$A$7:$R$65536,IN_DTK!K$5,0),""),"")</f>
        <v>0</v>
      </c>
      <c r="L877" s="245">
        <f>IF(ISNA(VLOOKUP($A877,DSSV!$A$7:$R$65536,IN_DTK!L$5,0))=FALSE,IF(L$8&lt;&gt;0,VLOOKUP($A877,DSSV!$A$7:$R$65536,IN_DTK!L$5,0),""),"")</f>
        <v>0</v>
      </c>
      <c r="M877" s="245">
        <f>IF(ISNA(VLOOKUP($A877,DSSV!$A$7:$R$65536,IN_DTK!M$5,0))=FALSE,IF(M$8&lt;&gt;0,VLOOKUP($A877,DSSV!$A$7:$R$65536,IN_DTK!M$5,0),""),"")</f>
        <v>0</v>
      </c>
      <c r="N877" s="245">
        <f>IF(ISNA(VLOOKUP($A877,DSSV!$A$7:$R$65536,IN_DTK!N$5,0))=FALSE,IF(N$8&lt;&gt;0,VLOOKUP($A877,DSSV!$A$7:$R$65536,IN_DTK!N$5,0),""),"")</f>
        <v>0</v>
      </c>
      <c r="O877" s="245">
        <f>IF(ISNA(VLOOKUP($A877,DSSV!$A$7:$R$65536,IN_DTK!O$5,0))=FALSE,IF(O$8&lt;&gt;0,VLOOKUP($A877,DSSV!$A$7:$R$65536,IN_DTK!O$5,0),""),"")</f>
        <v>0</v>
      </c>
      <c r="P877" s="245">
        <f>IF(ISNA(VLOOKUP($A877,DSSV!$A$7:$R$65536,IN_DTK!P$5,0))=FALSE,IF(P$8&lt;&gt;0,VLOOKUP($A877,DSSV!$A$7:$R$65536,IN_DTK!P$5,0),""),"")</f>
        <v>0</v>
      </c>
      <c r="Q877" s="246">
        <f>IF(ISNA(VLOOKUP($A877,DSSV!$A$7:$R$65536,IN_DTK!Q$5,0))=FALSE,VLOOKUP($A877,DSSV!$A$7:$R$65536,IN_DTK!Q$5,0),"")</f>
        <v>0</v>
      </c>
      <c r="R877" s="237" t="str">
        <f>IF(ISNA(VLOOKUP($A877,DSSV!$A$7:$R$65536,IN_DTK!R$5,0))=FALSE,VLOOKUP($A877,DSSV!$A$7:$R$65536,IN_DTK!R$5,0),"")</f>
        <v>Không</v>
      </c>
      <c r="S877" s="247" t="str">
        <f>IF(ISNA(VLOOKUP($A877,DSSV!$A$7:$R$65536,IN_DTK!S$5,0))=FALSE,VLOOKUP($A877,DSSV!$A$7:$R$65536,IN_DTK!S$5,0),"")</f>
        <v/>
      </c>
    </row>
    <row r="878" spans="1:19" s="213" customFormat="1" ht="20.25" customHeight="1">
      <c r="A878" s="211">
        <v>870</v>
      </c>
      <c r="B878" s="240">
        <f>--SUBTOTAL(2,C$6:C878)</f>
        <v>870</v>
      </c>
      <c r="C878" s="214">
        <f>IF(ISNA(VLOOKUP($A878,DSSV!$A$7:$R$65536,IN_DTK!C$5,0))=FALSE,VLOOKUP($A878,DSSV!$A$7:$R$65536,IN_DTK!C$5,0),"")</f>
        <v>0</v>
      </c>
      <c r="D878" s="243" t="str">
        <f>IF(ISNA(VLOOKUP($A878,DSSV!$A$7:$R$65536,IN_DTK!D$5,0))=FALSE,VLOOKUP($A878,DSSV!$A$7:$R$65536,IN_DTK!D$5,0),"")</f>
        <v/>
      </c>
      <c r="E878" s="244" t="str">
        <f>IF(ISNA(VLOOKUP($A878,DSSV!$A$7:$R$65536,IN_DTK!E$5,0))=FALSE,VLOOKUP($A878,DSSV!$A$7:$R$65536,IN_DTK!E$5,0),"")</f>
        <v/>
      </c>
      <c r="F878" s="249" t="str">
        <f>IF(ISNA(VLOOKUP($A878,DSSV!$A$7:$R$65536,IN_DTK!F$5,0))=FALSE,VLOOKUP($A878,DSSV!$A$7:$R$65536,IN_DTK!F$5,0),"")</f>
        <v/>
      </c>
      <c r="G878" s="249" t="str">
        <f>IF(ISNA(VLOOKUP($A878,DSSV!$A$7:$R$65536,IN_DTK!G$5,0))=FALSE,VLOOKUP($A878,DSSV!$A$7:$R$65536,IN_DTK!G$5,0),"")</f>
        <v/>
      </c>
      <c r="H878" s="245">
        <f>IF(ISNA(VLOOKUP($A878,DSSV!$A$7:$R$65536,IN_DTK!H$5,0))=FALSE,IF(H$8&lt;&gt;0,VLOOKUP($A878,DSSV!$A$7:$R$65536,IN_DTK!H$5,0),""),"")</f>
        <v>0</v>
      </c>
      <c r="I878" s="245">
        <f>IF(ISNA(VLOOKUP($A878,DSSV!$A$7:$R$65536,IN_DTK!I$5,0))=FALSE,IF(I$8&lt;&gt;0,VLOOKUP($A878,DSSV!$A$7:$R$65536,IN_DTK!I$5,0),""),"")</f>
        <v>0</v>
      </c>
      <c r="J878" s="245">
        <f>IF(ISNA(VLOOKUP($A878,DSSV!$A$7:$R$65536,IN_DTK!J$5,0))=FALSE,IF(J$8&lt;&gt;0,VLOOKUP($A878,DSSV!$A$7:$R$65536,IN_DTK!J$5,0),""),"")</f>
        <v>0</v>
      </c>
      <c r="K878" s="245">
        <f>IF(ISNA(VLOOKUP($A878,DSSV!$A$7:$R$65536,IN_DTK!K$5,0))=FALSE,IF(K$8&lt;&gt;0,VLOOKUP($A878,DSSV!$A$7:$R$65536,IN_DTK!K$5,0),""),"")</f>
        <v>0</v>
      </c>
      <c r="L878" s="245">
        <f>IF(ISNA(VLOOKUP($A878,DSSV!$A$7:$R$65536,IN_DTK!L$5,0))=FALSE,IF(L$8&lt;&gt;0,VLOOKUP($A878,DSSV!$A$7:$R$65536,IN_DTK!L$5,0),""),"")</f>
        <v>0</v>
      </c>
      <c r="M878" s="245">
        <f>IF(ISNA(VLOOKUP($A878,DSSV!$A$7:$R$65536,IN_DTK!M$5,0))=FALSE,IF(M$8&lt;&gt;0,VLOOKUP($A878,DSSV!$A$7:$R$65536,IN_DTK!M$5,0),""),"")</f>
        <v>0</v>
      </c>
      <c r="N878" s="245">
        <f>IF(ISNA(VLOOKUP($A878,DSSV!$A$7:$R$65536,IN_DTK!N$5,0))=FALSE,IF(N$8&lt;&gt;0,VLOOKUP($A878,DSSV!$A$7:$R$65536,IN_DTK!N$5,0),""),"")</f>
        <v>0</v>
      </c>
      <c r="O878" s="245">
        <f>IF(ISNA(VLOOKUP($A878,DSSV!$A$7:$R$65536,IN_DTK!O$5,0))=FALSE,IF(O$8&lt;&gt;0,VLOOKUP($A878,DSSV!$A$7:$R$65536,IN_DTK!O$5,0),""),"")</f>
        <v>0</v>
      </c>
      <c r="P878" s="245">
        <f>IF(ISNA(VLOOKUP($A878,DSSV!$A$7:$R$65536,IN_DTK!P$5,0))=FALSE,IF(P$8&lt;&gt;0,VLOOKUP($A878,DSSV!$A$7:$R$65536,IN_DTK!P$5,0),""),"")</f>
        <v>0</v>
      </c>
      <c r="Q878" s="246">
        <f>IF(ISNA(VLOOKUP($A878,DSSV!$A$7:$R$65536,IN_DTK!Q$5,0))=FALSE,VLOOKUP($A878,DSSV!$A$7:$R$65536,IN_DTK!Q$5,0),"")</f>
        <v>0</v>
      </c>
      <c r="R878" s="237" t="str">
        <f>IF(ISNA(VLOOKUP($A878,DSSV!$A$7:$R$65536,IN_DTK!R$5,0))=FALSE,VLOOKUP($A878,DSSV!$A$7:$R$65536,IN_DTK!R$5,0),"")</f>
        <v>Không</v>
      </c>
      <c r="S878" s="247" t="str">
        <f>IF(ISNA(VLOOKUP($A878,DSSV!$A$7:$R$65536,IN_DTK!S$5,0))=FALSE,VLOOKUP($A878,DSSV!$A$7:$R$65536,IN_DTK!S$5,0),"")</f>
        <v/>
      </c>
    </row>
    <row r="879" spans="1:19" s="213" customFormat="1" ht="20.25" customHeight="1">
      <c r="A879" s="211">
        <v>871</v>
      </c>
      <c r="B879" s="240">
        <f>--SUBTOTAL(2,C$6:C879)</f>
        <v>871</v>
      </c>
      <c r="C879" s="214">
        <f>IF(ISNA(VLOOKUP($A879,DSSV!$A$7:$R$65536,IN_DTK!C$5,0))=FALSE,VLOOKUP($A879,DSSV!$A$7:$R$65536,IN_DTK!C$5,0),"")</f>
        <v>0</v>
      </c>
      <c r="D879" s="243" t="str">
        <f>IF(ISNA(VLOOKUP($A879,DSSV!$A$7:$R$65536,IN_DTK!D$5,0))=FALSE,VLOOKUP($A879,DSSV!$A$7:$R$65536,IN_DTK!D$5,0),"")</f>
        <v/>
      </c>
      <c r="E879" s="244" t="str">
        <f>IF(ISNA(VLOOKUP($A879,DSSV!$A$7:$R$65536,IN_DTK!E$5,0))=FALSE,VLOOKUP($A879,DSSV!$A$7:$R$65536,IN_DTK!E$5,0),"")</f>
        <v/>
      </c>
      <c r="F879" s="249" t="str">
        <f>IF(ISNA(VLOOKUP($A879,DSSV!$A$7:$R$65536,IN_DTK!F$5,0))=FALSE,VLOOKUP($A879,DSSV!$A$7:$R$65536,IN_DTK!F$5,0),"")</f>
        <v/>
      </c>
      <c r="G879" s="249" t="str">
        <f>IF(ISNA(VLOOKUP($A879,DSSV!$A$7:$R$65536,IN_DTK!G$5,0))=FALSE,VLOOKUP($A879,DSSV!$A$7:$R$65536,IN_DTK!G$5,0),"")</f>
        <v/>
      </c>
      <c r="H879" s="245">
        <f>IF(ISNA(VLOOKUP($A879,DSSV!$A$7:$R$65536,IN_DTK!H$5,0))=FALSE,IF(H$8&lt;&gt;0,VLOOKUP($A879,DSSV!$A$7:$R$65536,IN_DTK!H$5,0),""),"")</f>
        <v>0</v>
      </c>
      <c r="I879" s="245">
        <f>IF(ISNA(VLOOKUP($A879,DSSV!$A$7:$R$65536,IN_DTK!I$5,0))=FALSE,IF(I$8&lt;&gt;0,VLOOKUP($A879,DSSV!$A$7:$R$65536,IN_DTK!I$5,0),""),"")</f>
        <v>0</v>
      </c>
      <c r="J879" s="245">
        <f>IF(ISNA(VLOOKUP($A879,DSSV!$A$7:$R$65536,IN_DTK!J$5,0))=FALSE,IF(J$8&lt;&gt;0,VLOOKUP($A879,DSSV!$A$7:$R$65536,IN_DTK!J$5,0),""),"")</f>
        <v>0</v>
      </c>
      <c r="K879" s="245">
        <f>IF(ISNA(VLOOKUP($A879,DSSV!$A$7:$R$65536,IN_DTK!K$5,0))=FALSE,IF(K$8&lt;&gt;0,VLOOKUP($A879,DSSV!$A$7:$R$65536,IN_DTK!K$5,0),""),"")</f>
        <v>0</v>
      </c>
      <c r="L879" s="245">
        <f>IF(ISNA(VLOOKUP($A879,DSSV!$A$7:$R$65536,IN_DTK!L$5,0))=FALSE,IF(L$8&lt;&gt;0,VLOOKUP($A879,DSSV!$A$7:$R$65536,IN_DTK!L$5,0),""),"")</f>
        <v>0</v>
      </c>
      <c r="M879" s="245">
        <f>IF(ISNA(VLOOKUP($A879,DSSV!$A$7:$R$65536,IN_DTK!M$5,0))=FALSE,IF(M$8&lt;&gt;0,VLOOKUP($A879,DSSV!$A$7:$R$65536,IN_DTK!M$5,0),""),"")</f>
        <v>0</v>
      </c>
      <c r="N879" s="245">
        <f>IF(ISNA(VLOOKUP($A879,DSSV!$A$7:$R$65536,IN_DTK!N$5,0))=FALSE,IF(N$8&lt;&gt;0,VLOOKUP($A879,DSSV!$A$7:$R$65536,IN_DTK!N$5,0),""),"")</f>
        <v>0</v>
      </c>
      <c r="O879" s="245">
        <f>IF(ISNA(VLOOKUP($A879,DSSV!$A$7:$R$65536,IN_DTK!O$5,0))=FALSE,IF(O$8&lt;&gt;0,VLOOKUP($A879,DSSV!$A$7:$R$65536,IN_DTK!O$5,0),""),"")</f>
        <v>0</v>
      </c>
      <c r="P879" s="245">
        <f>IF(ISNA(VLOOKUP($A879,DSSV!$A$7:$R$65536,IN_DTK!P$5,0))=FALSE,IF(P$8&lt;&gt;0,VLOOKUP($A879,DSSV!$A$7:$R$65536,IN_DTK!P$5,0),""),"")</f>
        <v>0</v>
      </c>
      <c r="Q879" s="246">
        <f>IF(ISNA(VLOOKUP($A879,DSSV!$A$7:$R$65536,IN_DTK!Q$5,0))=FALSE,VLOOKUP($A879,DSSV!$A$7:$R$65536,IN_DTK!Q$5,0),"")</f>
        <v>0</v>
      </c>
      <c r="R879" s="237" t="str">
        <f>IF(ISNA(VLOOKUP($A879,DSSV!$A$7:$R$65536,IN_DTK!R$5,0))=FALSE,VLOOKUP($A879,DSSV!$A$7:$R$65536,IN_DTK!R$5,0),"")</f>
        <v>Không</v>
      </c>
      <c r="S879" s="247" t="str">
        <f>IF(ISNA(VLOOKUP($A879,DSSV!$A$7:$R$65536,IN_DTK!S$5,0))=FALSE,VLOOKUP($A879,DSSV!$A$7:$R$65536,IN_DTK!S$5,0),"")</f>
        <v/>
      </c>
    </row>
    <row r="880" spans="1:19" s="213" customFormat="1" ht="20.25" customHeight="1">
      <c r="A880" s="211">
        <v>872</v>
      </c>
      <c r="B880" s="240">
        <f>--SUBTOTAL(2,C$6:C880)</f>
        <v>872</v>
      </c>
      <c r="C880" s="214">
        <f>IF(ISNA(VLOOKUP($A880,DSSV!$A$7:$R$65536,IN_DTK!C$5,0))=FALSE,VLOOKUP($A880,DSSV!$A$7:$R$65536,IN_DTK!C$5,0),"")</f>
        <v>0</v>
      </c>
      <c r="D880" s="243" t="str">
        <f>IF(ISNA(VLOOKUP($A880,DSSV!$A$7:$R$65536,IN_DTK!D$5,0))=FALSE,VLOOKUP($A880,DSSV!$A$7:$R$65536,IN_DTK!D$5,0),"")</f>
        <v/>
      </c>
      <c r="E880" s="244" t="str">
        <f>IF(ISNA(VLOOKUP($A880,DSSV!$A$7:$R$65536,IN_DTK!E$5,0))=FALSE,VLOOKUP($A880,DSSV!$A$7:$R$65536,IN_DTK!E$5,0),"")</f>
        <v/>
      </c>
      <c r="F880" s="249" t="str">
        <f>IF(ISNA(VLOOKUP($A880,DSSV!$A$7:$R$65536,IN_DTK!F$5,0))=FALSE,VLOOKUP($A880,DSSV!$A$7:$R$65536,IN_DTK!F$5,0),"")</f>
        <v/>
      </c>
      <c r="G880" s="249" t="str">
        <f>IF(ISNA(VLOOKUP($A880,DSSV!$A$7:$R$65536,IN_DTK!G$5,0))=FALSE,VLOOKUP($A880,DSSV!$A$7:$R$65536,IN_DTK!G$5,0),"")</f>
        <v/>
      </c>
      <c r="H880" s="245">
        <f>IF(ISNA(VLOOKUP($A880,DSSV!$A$7:$R$65536,IN_DTK!H$5,0))=FALSE,IF(H$8&lt;&gt;0,VLOOKUP($A880,DSSV!$A$7:$R$65536,IN_DTK!H$5,0),""),"")</f>
        <v>0</v>
      </c>
      <c r="I880" s="245">
        <f>IF(ISNA(VLOOKUP($A880,DSSV!$A$7:$R$65536,IN_DTK!I$5,0))=FALSE,IF(I$8&lt;&gt;0,VLOOKUP($A880,DSSV!$A$7:$R$65536,IN_DTK!I$5,0),""),"")</f>
        <v>0</v>
      </c>
      <c r="J880" s="245">
        <f>IF(ISNA(VLOOKUP($A880,DSSV!$A$7:$R$65536,IN_DTK!J$5,0))=FALSE,IF(J$8&lt;&gt;0,VLOOKUP($A880,DSSV!$A$7:$R$65536,IN_DTK!J$5,0),""),"")</f>
        <v>0</v>
      </c>
      <c r="K880" s="245">
        <f>IF(ISNA(VLOOKUP($A880,DSSV!$A$7:$R$65536,IN_DTK!K$5,0))=FALSE,IF(K$8&lt;&gt;0,VLOOKUP($A880,DSSV!$A$7:$R$65536,IN_DTK!K$5,0),""),"")</f>
        <v>0</v>
      </c>
      <c r="L880" s="245">
        <f>IF(ISNA(VLOOKUP($A880,DSSV!$A$7:$R$65536,IN_DTK!L$5,0))=FALSE,IF(L$8&lt;&gt;0,VLOOKUP($A880,DSSV!$A$7:$R$65536,IN_DTK!L$5,0),""),"")</f>
        <v>0</v>
      </c>
      <c r="M880" s="245">
        <f>IF(ISNA(VLOOKUP($A880,DSSV!$A$7:$R$65536,IN_DTK!M$5,0))=FALSE,IF(M$8&lt;&gt;0,VLOOKUP($A880,DSSV!$A$7:$R$65536,IN_DTK!M$5,0),""),"")</f>
        <v>0</v>
      </c>
      <c r="N880" s="245">
        <f>IF(ISNA(VLOOKUP($A880,DSSV!$A$7:$R$65536,IN_DTK!N$5,0))=FALSE,IF(N$8&lt;&gt;0,VLOOKUP($A880,DSSV!$A$7:$R$65536,IN_DTK!N$5,0),""),"")</f>
        <v>0</v>
      </c>
      <c r="O880" s="245">
        <f>IF(ISNA(VLOOKUP($A880,DSSV!$A$7:$R$65536,IN_DTK!O$5,0))=FALSE,IF(O$8&lt;&gt;0,VLOOKUP($A880,DSSV!$A$7:$R$65536,IN_DTK!O$5,0),""),"")</f>
        <v>0</v>
      </c>
      <c r="P880" s="245">
        <f>IF(ISNA(VLOOKUP($A880,DSSV!$A$7:$R$65536,IN_DTK!P$5,0))=FALSE,IF(P$8&lt;&gt;0,VLOOKUP($A880,DSSV!$A$7:$R$65536,IN_DTK!P$5,0),""),"")</f>
        <v>0</v>
      </c>
      <c r="Q880" s="246">
        <f>IF(ISNA(VLOOKUP($A880,DSSV!$A$7:$R$65536,IN_DTK!Q$5,0))=FALSE,VLOOKUP($A880,DSSV!$A$7:$R$65536,IN_DTK!Q$5,0),"")</f>
        <v>0</v>
      </c>
      <c r="R880" s="237" t="str">
        <f>IF(ISNA(VLOOKUP($A880,DSSV!$A$7:$R$65536,IN_DTK!R$5,0))=FALSE,VLOOKUP($A880,DSSV!$A$7:$R$65536,IN_DTK!R$5,0),"")</f>
        <v>Không</v>
      </c>
      <c r="S880" s="247" t="str">
        <f>IF(ISNA(VLOOKUP($A880,DSSV!$A$7:$R$65536,IN_DTK!S$5,0))=FALSE,VLOOKUP($A880,DSSV!$A$7:$R$65536,IN_DTK!S$5,0),"")</f>
        <v/>
      </c>
    </row>
    <row r="881" spans="1:19" s="213" customFormat="1" ht="20.25" customHeight="1">
      <c r="A881" s="211">
        <v>873</v>
      </c>
      <c r="B881" s="240">
        <f>--SUBTOTAL(2,C$6:C881)</f>
        <v>873</v>
      </c>
      <c r="C881" s="214">
        <f>IF(ISNA(VLOOKUP($A881,DSSV!$A$7:$R$65536,IN_DTK!C$5,0))=FALSE,VLOOKUP($A881,DSSV!$A$7:$R$65536,IN_DTK!C$5,0),"")</f>
        <v>0</v>
      </c>
      <c r="D881" s="243" t="str">
        <f>IF(ISNA(VLOOKUP($A881,DSSV!$A$7:$R$65536,IN_DTK!D$5,0))=FALSE,VLOOKUP($A881,DSSV!$A$7:$R$65536,IN_DTK!D$5,0),"")</f>
        <v/>
      </c>
      <c r="E881" s="244" t="str">
        <f>IF(ISNA(VLOOKUP($A881,DSSV!$A$7:$R$65536,IN_DTK!E$5,0))=FALSE,VLOOKUP($A881,DSSV!$A$7:$R$65536,IN_DTK!E$5,0),"")</f>
        <v/>
      </c>
      <c r="F881" s="249" t="str">
        <f>IF(ISNA(VLOOKUP($A881,DSSV!$A$7:$R$65536,IN_DTK!F$5,0))=FALSE,VLOOKUP($A881,DSSV!$A$7:$R$65536,IN_DTK!F$5,0),"")</f>
        <v/>
      </c>
      <c r="G881" s="249" t="str">
        <f>IF(ISNA(VLOOKUP($A881,DSSV!$A$7:$R$65536,IN_DTK!G$5,0))=FALSE,VLOOKUP($A881,DSSV!$A$7:$R$65536,IN_DTK!G$5,0),"")</f>
        <v/>
      </c>
      <c r="H881" s="245">
        <f>IF(ISNA(VLOOKUP($A881,DSSV!$A$7:$R$65536,IN_DTK!H$5,0))=FALSE,IF(H$8&lt;&gt;0,VLOOKUP($A881,DSSV!$A$7:$R$65536,IN_DTK!H$5,0),""),"")</f>
        <v>0</v>
      </c>
      <c r="I881" s="245">
        <f>IF(ISNA(VLOOKUP($A881,DSSV!$A$7:$R$65536,IN_DTK!I$5,0))=FALSE,IF(I$8&lt;&gt;0,VLOOKUP($A881,DSSV!$A$7:$R$65536,IN_DTK!I$5,0),""),"")</f>
        <v>0</v>
      </c>
      <c r="J881" s="245">
        <f>IF(ISNA(VLOOKUP($A881,DSSV!$A$7:$R$65536,IN_DTK!J$5,0))=FALSE,IF(J$8&lt;&gt;0,VLOOKUP($A881,DSSV!$A$7:$R$65536,IN_DTK!J$5,0),""),"")</f>
        <v>0</v>
      </c>
      <c r="K881" s="245">
        <f>IF(ISNA(VLOOKUP($A881,DSSV!$A$7:$R$65536,IN_DTK!K$5,0))=FALSE,IF(K$8&lt;&gt;0,VLOOKUP($A881,DSSV!$A$7:$R$65536,IN_DTK!K$5,0),""),"")</f>
        <v>0</v>
      </c>
      <c r="L881" s="245">
        <f>IF(ISNA(VLOOKUP($A881,DSSV!$A$7:$R$65536,IN_DTK!L$5,0))=FALSE,IF(L$8&lt;&gt;0,VLOOKUP($A881,DSSV!$A$7:$R$65536,IN_DTK!L$5,0),""),"")</f>
        <v>0</v>
      </c>
      <c r="M881" s="245">
        <f>IF(ISNA(VLOOKUP($A881,DSSV!$A$7:$R$65536,IN_DTK!M$5,0))=FALSE,IF(M$8&lt;&gt;0,VLOOKUP($A881,DSSV!$A$7:$R$65536,IN_DTK!M$5,0),""),"")</f>
        <v>0</v>
      </c>
      <c r="N881" s="245">
        <f>IF(ISNA(VLOOKUP($A881,DSSV!$A$7:$R$65536,IN_DTK!N$5,0))=FALSE,IF(N$8&lt;&gt;0,VLOOKUP($A881,DSSV!$A$7:$R$65536,IN_DTK!N$5,0),""),"")</f>
        <v>0</v>
      </c>
      <c r="O881" s="245">
        <f>IF(ISNA(VLOOKUP($A881,DSSV!$A$7:$R$65536,IN_DTK!O$5,0))=FALSE,IF(O$8&lt;&gt;0,VLOOKUP($A881,DSSV!$A$7:$R$65536,IN_DTK!O$5,0),""),"")</f>
        <v>0</v>
      </c>
      <c r="P881" s="245">
        <f>IF(ISNA(VLOOKUP($A881,DSSV!$A$7:$R$65536,IN_DTK!P$5,0))=FALSE,IF(P$8&lt;&gt;0,VLOOKUP($A881,DSSV!$A$7:$R$65536,IN_DTK!P$5,0),""),"")</f>
        <v>0</v>
      </c>
      <c r="Q881" s="246">
        <f>IF(ISNA(VLOOKUP($A881,DSSV!$A$7:$R$65536,IN_DTK!Q$5,0))=FALSE,VLOOKUP($A881,DSSV!$A$7:$R$65536,IN_DTK!Q$5,0),"")</f>
        <v>0</v>
      </c>
      <c r="R881" s="237" t="str">
        <f>IF(ISNA(VLOOKUP($A881,DSSV!$A$7:$R$65536,IN_DTK!R$5,0))=FALSE,VLOOKUP($A881,DSSV!$A$7:$R$65536,IN_DTK!R$5,0),"")</f>
        <v>Không</v>
      </c>
      <c r="S881" s="247" t="str">
        <f>IF(ISNA(VLOOKUP($A881,DSSV!$A$7:$R$65536,IN_DTK!S$5,0))=FALSE,VLOOKUP($A881,DSSV!$A$7:$R$65536,IN_DTK!S$5,0),"")</f>
        <v/>
      </c>
    </row>
    <row r="882" spans="1:19" s="213" customFormat="1" ht="20.25" customHeight="1">
      <c r="A882" s="211">
        <v>874</v>
      </c>
      <c r="B882" s="240">
        <f>--SUBTOTAL(2,C$6:C882)</f>
        <v>874</v>
      </c>
      <c r="C882" s="214">
        <f>IF(ISNA(VLOOKUP($A882,DSSV!$A$7:$R$65536,IN_DTK!C$5,0))=FALSE,VLOOKUP($A882,DSSV!$A$7:$R$65536,IN_DTK!C$5,0),"")</f>
        <v>0</v>
      </c>
      <c r="D882" s="243" t="str">
        <f>IF(ISNA(VLOOKUP($A882,DSSV!$A$7:$R$65536,IN_DTK!D$5,0))=FALSE,VLOOKUP($A882,DSSV!$A$7:$R$65536,IN_DTK!D$5,0),"")</f>
        <v/>
      </c>
      <c r="E882" s="244" t="str">
        <f>IF(ISNA(VLOOKUP($A882,DSSV!$A$7:$R$65536,IN_DTK!E$5,0))=FALSE,VLOOKUP($A882,DSSV!$A$7:$R$65536,IN_DTK!E$5,0),"")</f>
        <v/>
      </c>
      <c r="F882" s="249" t="str">
        <f>IF(ISNA(VLOOKUP($A882,DSSV!$A$7:$R$65536,IN_DTK!F$5,0))=FALSE,VLOOKUP($A882,DSSV!$A$7:$R$65536,IN_DTK!F$5,0),"")</f>
        <v/>
      </c>
      <c r="G882" s="249" t="str">
        <f>IF(ISNA(VLOOKUP($A882,DSSV!$A$7:$R$65536,IN_DTK!G$5,0))=FALSE,VLOOKUP($A882,DSSV!$A$7:$R$65536,IN_DTK!G$5,0),"")</f>
        <v/>
      </c>
      <c r="H882" s="245">
        <f>IF(ISNA(VLOOKUP($A882,DSSV!$A$7:$R$65536,IN_DTK!H$5,0))=FALSE,IF(H$8&lt;&gt;0,VLOOKUP($A882,DSSV!$A$7:$R$65536,IN_DTK!H$5,0),""),"")</f>
        <v>0</v>
      </c>
      <c r="I882" s="245">
        <f>IF(ISNA(VLOOKUP($A882,DSSV!$A$7:$R$65536,IN_DTK!I$5,0))=FALSE,IF(I$8&lt;&gt;0,VLOOKUP($A882,DSSV!$A$7:$R$65536,IN_DTK!I$5,0),""),"")</f>
        <v>0</v>
      </c>
      <c r="J882" s="245">
        <f>IF(ISNA(VLOOKUP($A882,DSSV!$A$7:$R$65536,IN_DTK!J$5,0))=FALSE,IF(J$8&lt;&gt;0,VLOOKUP($A882,DSSV!$A$7:$R$65536,IN_DTK!J$5,0),""),"")</f>
        <v>0</v>
      </c>
      <c r="K882" s="245">
        <f>IF(ISNA(VLOOKUP($A882,DSSV!$A$7:$R$65536,IN_DTK!K$5,0))=FALSE,IF(K$8&lt;&gt;0,VLOOKUP($A882,DSSV!$A$7:$R$65536,IN_DTK!K$5,0),""),"")</f>
        <v>0</v>
      </c>
      <c r="L882" s="245">
        <f>IF(ISNA(VLOOKUP($A882,DSSV!$A$7:$R$65536,IN_DTK!L$5,0))=FALSE,IF(L$8&lt;&gt;0,VLOOKUP($A882,DSSV!$A$7:$R$65536,IN_DTK!L$5,0),""),"")</f>
        <v>0</v>
      </c>
      <c r="M882" s="245">
        <f>IF(ISNA(VLOOKUP($A882,DSSV!$A$7:$R$65536,IN_DTK!M$5,0))=FALSE,IF(M$8&lt;&gt;0,VLOOKUP($A882,DSSV!$A$7:$R$65536,IN_DTK!M$5,0),""),"")</f>
        <v>0</v>
      </c>
      <c r="N882" s="245">
        <f>IF(ISNA(VLOOKUP($A882,DSSV!$A$7:$R$65536,IN_DTK!N$5,0))=FALSE,IF(N$8&lt;&gt;0,VLOOKUP($A882,DSSV!$A$7:$R$65536,IN_DTK!N$5,0),""),"")</f>
        <v>0</v>
      </c>
      <c r="O882" s="245">
        <f>IF(ISNA(VLOOKUP($A882,DSSV!$A$7:$R$65536,IN_DTK!O$5,0))=FALSE,IF(O$8&lt;&gt;0,VLOOKUP($A882,DSSV!$A$7:$R$65536,IN_DTK!O$5,0),""),"")</f>
        <v>0</v>
      </c>
      <c r="P882" s="245">
        <f>IF(ISNA(VLOOKUP($A882,DSSV!$A$7:$R$65536,IN_DTK!P$5,0))=FALSE,IF(P$8&lt;&gt;0,VLOOKUP($A882,DSSV!$A$7:$R$65536,IN_DTK!P$5,0),""),"")</f>
        <v>0</v>
      </c>
      <c r="Q882" s="246">
        <f>IF(ISNA(VLOOKUP($A882,DSSV!$A$7:$R$65536,IN_DTK!Q$5,0))=FALSE,VLOOKUP($A882,DSSV!$A$7:$R$65536,IN_DTK!Q$5,0),"")</f>
        <v>0</v>
      </c>
      <c r="R882" s="237" t="str">
        <f>IF(ISNA(VLOOKUP($A882,DSSV!$A$7:$R$65536,IN_DTK!R$5,0))=FALSE,VLOOKUP($A882,DSSV!$A$7:$R$65536,IN_DTK!R$5,0),"")</f>
        <v>Không</v>
      </c>
      <c r="S882" s="247" t="str">
        <f>IF(ISNA(VLOOKUP($A882,DSSV!$A$7:$R$65536,IN_DTK!S$5,0))=FALSE,VLOOKUP($A882,DSSV!$A$7:$R$65536,IN_DTK!S$5,0),"")</f>
        <v/>
      </c>
    </row>
    <row r="883" spans="1:19" s="213" customFormat="1" ht="20.25" customHeight="1">
      <c r="A883" s="211">
        <v>875</v>
      </c>
      <c r="B883" s="240">
        <f>--SUBTOTAL(2,C$6:C883)</f>
        <v>875</v>
      </c>
      <c r="C883" s="214">
        <f>IF(ISNA(VLOOKUP($A883,DSSV!$A$7:$R$65536,IN_DTK!C$5,0))=FALSE,VLOOKUP($A883,DSSV!$A$7:$R$65536,IN_DTK!C$5,0),"")</f>
        <v>0</v>
      </c>
      <c r="D883" s="243" t="str">
        <f>IF(ISNA(VLOOKUP($A883,DSSV!$A$7:$R$65536,IN_DTK!D$5,0))=FALSE,VLOOKUP($A883,DSSV!$A$7:$R$65536,IN_DTK!D$5,0),"")</f>
        <v/>
      </c>
      <c r="E883" s="244" t="str">
        <f>IF(ISNA(VLOOKUP($A883,DSSV!$A$7:$R$65536,IN_DTK!E$5,0))=FALSE,VLOOKUP($A883,DSSV!$A$7:$R$65536,IN_DTK!E$5,0),"")</f>
        <v/>
      </c>
      <c r="F883" s="249" t="str">
        <f>IF(ISNA(VLOOKUP($A883,DSSV!$A$7:$R$65536,IN_DTK!F$5,0))=FALSE,VLOOKUP($A883,DSSV!$A$7:$R$65536,IN_DTK!F$5,0),"")</f>
        <v/>
      </c>
      <c r="G883" s="249" t="str">
        <f>IF(ISNA(VLOOKUP($A883,DSSV!$A$7:$R$65536,IN_DTK!G$5,0))=FALSE,VLOOKUP($A883,DSSV!$A$7:$R$65536,IN_DTK!G$5,0),"")</f>
        <v/>
      </c>
      <c r="H883" s="245">
        <f>IF(ISNA(VLOOKUP($A883,DSSV!$A$7:$R$65536,IN_DTK!H$5,0))=FALSE,IF(H$8&lt;&gt;0,VLOOKUP($A883,DSSV!$A$7:$R$65536,IN_DTK!H$5,0),""),"")</f>
        <v>0</v>
      </c>
      <c r="I883" s="245">
        <f>IF(ISNA(VLOOKUP($A883,DSSV!$A$7:$R$65536,IN_DTK!I$5,0))=FALSE,IF(I$8&lt;&gt;0,VLOOKUP($A883,DSSV!$A$7:$R$65536,IN_DTK!I$5,0),""),"")</f>
        <v>0</v>
      </c>
      <c r="J883" s="245">
        <f>IF(ISNA(VLOOKUP($A883,DSSV!$A$7:$R$65536,IN_DTK!J$5,0))=FALSE,IF(J$8&lt;&gt;0,VLOOKUP($A883,DSSV!$A$7:$R$65536,IN_DTK!J$5,0),""),"")</f>
        <v>0</v>
      </c>
      <c r="K883" s="245">
        <f>IF(ISNA(VLOOKUP($A883,DSSV!$A$7:$R$65536,IN_DTK!K$5,0))=FALSE,IF(K$8&lt;&gt;0,VLOOKUP($A883,DSSV!$A$7:$R$65536,IN_DTK!K$5,0),""),"")</f>
        <v>0</v>
      </c>
      <c r="L883" s="245">
        <f>IF(ISNA(VLOOKUP($A883,DSSV!$A$7:$R$65536,IN_DTK!L$5,0))=FALSE,IF(L$8&lt;&gt;0,VLOOKUP($A883,DSSV!$A$7:$R$65536,IN_DTK!L$5,0),""),"")</f>
        <v>0</v>
      </c>
      <c r="M883" s="245">
        <f>IF(ISNA(VLOOKUP($A883,DSSV!$A$7:$R$65536,IN_DTK!M$5,0))=FALSE,IF(M$8&lt;&gt;0,VLOOKUP($A883,DSSV!$A$7:$R$65536,IN_DTK!M$5,0),""),"")</f>
        <v>0</v>
      </c>
      <c r="N883" s="245">
        <f>IF(ISNA(VLOOKUP($A883,DSSV!$A$7:$R$65536,IN_DTK!N$5,0))=FALSE,IF(N$8&lt;&gt;0,VLOOKUP($A883,DSSV!$A$7:$R$65536,IN_DTK!N$5,0),""),"")</f>
        <v>0</v>
      </c>
      <c r="O883" s="245">
        <f>IF(ISNA(VLOOKUP($A883,DSSV!$A$7:$R$65536,IN_DTK!O$5,0))=FALSE,IF(O$8&lt;&gt;0,VLOOKUP($A883,DSSV!$A$7:$R$65536,IN_DTK!O$5,0),""),"")</f>
        <v>0</v>
      </c>
      <c r="P883" s="245">
        <f>IF(ISNA(VLOOKUP($A883,DSSV!$A$7:$R$65536,IN_DTK!P$5,0))=FALSE,IF(P$8&lt;&gt;0,VLOOKUP($A883,DSSV!$A$7:$R$65536,IN_DTK!P$5,0),""),"")</f>
        <v>0</v>
      </c>
      <c r="Q883" s="246">
        <f>IF(ISNA(VLOOKUP($A883,DSSV!$A$7:$R$65536,IN_DTK!Q$5,0))=FALSE,VLOOKUP($A883,DSSV!$A$7:$R$65536,IN_DTK!Q$5,0),"")</f>
        <v>0</v>
      </c>
      <c r="R883" s="237" t="str">
        <f>IF(ISNA(VLOOKUP($A883,DSSV!$A$7:$R$65536,IN_DTK!R$5,0))=FALSE,VLOOKUP($A883,DSSV!$A$7:$R$65536,IN_DTK!R$5,0),"")</f>
        <v>Không</v>
      </c>
      <c r="S883" s="247" t="str">
        <f>IF(ISNA(VLOOKUP($A883,DSSV!$A$7:$R$65536,IN_DTK!S$5,0))=FALSE,VLOOKUP($A883,DSSV!$A$7:$R$65536,IN_DTK!S$5,0),"")</f>
        <v/>
      </c>
    </row>
    <row r="884" spans="1:19" s="213" customFormat="1" ht="20.25" customHeight="1">
      <c r="A884" s="211">
        <v>876</v>
      </c>
      <c r="B884" s="240">
        <f>--SUBTOTAL(2,C$6:C884)</f>
        <v>876</v>
      </c>
      <c r="C884" s="214">
        <f>IF(ISNA(VLOOKUP($A884,DSSV!$A$7:$R$65536,IN_DTK!C$5,0))=FALSE,VLOOKUP($A884,DSSV!$A$7:$R$65536,IN_DTK!C$5,0),"")</f>
        <v>0</v>
      </c>
      <c r="D884" s="243" t="str">
        <f>IF(ISNA(VLOOKUP($A884,DSSV!$A$7:$R$65536,IN_DTK!D$5,0))=FALSE,VLOOKUP($A884,DSSV!$A$7:$R$65536,IN_DTK!D$5,0),"")</f>
        <v/>
      </c>
      <c r="E884" s="244" t="str">
        <f>IF(ISNA(VLOOKUP($A884,DSSV!$A$7:$R$65536,IN_DTK!E$5,0))=FALSE,VLOOKUP($A884,DSSV!$A$7:$R$65536,IN_DTK!E$5,0),"")</f>
        <v/>
      </c>
      <c r="F884" s="249" t="str">
        <f>IF(ISNA(VLOOKUP($A884,DSSV!$A$7:$R$65536,IN_DTK!F$5,0))=FALSE,VLOOKUP($A884,DSSV!$A$7:$R$65536,IN_DTK!F$5,0),"")</f>
        <v/>
      </c>
      <c r="G884" s="249" t="str">
        <f>IF(ISNA(VLOOKUP($A884,DSSV!$A$7:$R$65536,IN_DTK!G$5,0))=FALSE,VLOOKUP($A884,DSSV!$A$7:$R$65536,IN_DTK!G$5,0),"")</f>
        <v/>
      </c>
      <c r="H884" s="245">
        <f>IF(ISNA(VLOOKUP($A884,DSSV!$A$7:$R$65536,IN_DTK!H$5,0))=FALSE,IF(H$8&lt;&gt;0,VLOOKUP($A884,DSSV!$A$7:$R$65536,IN_DTK!H$5,0),""),"")</f>
        <v>0</v>
      </c>
      <c r="I884" s="245">
        <f>IF(ISNA(VLOOKUP($A884,DSSV!$A$7:$R$65536,IN_DTK!I$5,0))=FALSE,IF(I$8&lt;&gt;0,VLOOKUP($A884,DSSV!$A$7:$R$65536,IN_DTK!I$5,0),""),"")</f>
        <v>0</v>
      </c>
      <c r="J884" s="245">
        <f>IF(ISNA(VLOOKUP($A884,DSSV!$A$7:$R$65536,IN_DTK!J$5,0))=FALSE,IF(J$8&lt;&gt;0,VLOOKUP($A884,DSSV!$A$7:$R$65536,IN_DTK!J$5,0),""),"")</f>
        <v>0</v>
      </c>
      <c r="K884" s="245">
        <f>IF(ISNA(VLOOKUP($A884,DSSV!$A$7:$R$65536,IN_DTK!K$5,0))=FALSE,IF(K$8&lt;&gt;0,VLOOKUP($A884,DSSV!$A$7:$R$65536,IN_DTK!K$5,0),""),"")</f>
        <v>0</v>
      </c>
      <c r="L884" s="245">
        <f>IF(ISNA(VLOOKUP($A884,DSSV!$A$7:$R$65536,IN_DTK!L$5,0))=FALSE,IF(L$8&lt;&gt;0,VLOOKUP($A884,DSSV!$A$7:$R$65536,IN_DTK!L$5,0),""),"")</f>
        <v>0</v>
      </c>
      <c r="M884" s="245">
        <f>IF(ISNA(VLOOKUP($A884,DSSV!$A$7:$R$65536,IN_DTK!M$5,0))=FALSE,IF(M$8&lt;&gt;0,VLOOKUP($A884,DSSV!$A$7:$R$65536,IN_DTK!M$5,0),""),"")</f>
        <v>0</v>
      </c>
      <c r="N884" s="245">
        <f>IF(ISNA(VLOOKUP($A884,DSSV!$A$7:$R$65536,IN_DTK!N$5,0))=FALSE,IF(N$8&lt;&gt;0,VLOOKUP($A884,DSSV!$A$7:$R$65536,IN_DTK!N$5,0),""),"")</f>
        <v>0</v>
      </c>
      <c r="O884" s="245">
        <f>IF(ISNA(VLOOKUP($A884,DSSV!$A$7:$R$65536,IN_DTK!O$5,0))=FALSE,IF(O$8&lt;&gt;0,VLOOKUP($A884,DSSV!$A$7:$R$65536,IN_DTK!O$5,0),""),"")</f>
        <v>0</v>
      </c>
      <c r="P884" s="245">
        <f>IF(ISNA(VLOOKUP($A884,DSSV!$A$7:$R$65536,IN_DTK!P$5,0))=FALSE,IF(P$8&lt;&gt;0,VLOOKUP($A884,DSSV!$A$7:$R$65536,IN_DTK!P$5,0),""),"")</f>
        <v>0</v>
      </c>
      <c r="Q884" s="246">
        <f>IF(ISNA(VLOOKUP($A884,DSSV!$A$7:$R$65536,IN_DTK!Q$5,0))=FALSE,VLOOKUP($A884,DSSV!$A$7:$R$65536,IN_DTK!Q$5,0),"")</f>
        <v>0</v>
      </c>
      <c r="R884" s="237" t="str">
        <f>IF(ISNA(VLOOKUP($A884,DSSV!$A$7:$R$65536,IN_DTK!R$5,0))=FALSE,VLOOKUP($A884,DSSV!$A$7:$R$65536,IN_DTK!R$5,0),"")</f>
        <v>Không</v>
      </c>
      <c r="S884" s="247" t="str">
        <f>IF(ISNA(VLOOKUP($A884,DSSV!$A$7:$R$65536,IN_DTK!S$5,0))=FALSE,VLOOKUP($A884,DSSV!$A$7:$R$65536,IN_DTK!S$5,0),"")</f>
        <v/>
      </c>
    </row>
    <row r="885" spans="1:19" s="213" customFormat="1" ht="20.25" customHeight="1">
      <c r="A885" s="211">
        <v>877</v>
      </c>
      <c r="B885" s="240">
        <f>--SUBTOTAL(2,C$6:C885)</f>
        <v>877</v>
      </c>
      <c r="C885" s="214">
        <f>IF(ISNA(VLOOKUP($A885,DSSV!$A$7:$R$65536,IN_DTK!C$5,0))=FALSE,VLOOKUP($A885,DSSV!$A$7:$R$65536,IN_DTK!C$5,0),"")</f>
        <v>0</v>
      </c>
      <c r="D885" s="243" t="str">
        <f>IF(ISNA(VLOOKUP($A885,DSSV!$A$7:$R$65536,IN_DTK!D$5,0))=FALSE,VLOOKUP($A885,DSSV!$A$7:$R$65536,IN_DTK!D$5,0),"")</f>
        <v/>
      </c>
      <c r="E885" s="244" t="str">
        <f>IF(ISNA(VLOOKUP($A885,DSSV!$A$7:$R$65536,IN_DTK!E$5,0))=FALSE,VLOOKUP($A885,DSSV!$A$7:$R$65536,IN_DTK!E$5,0),"")</f>
        <v/>
      </c>
      <c r="F885" s="249" t="str">
        <f>IF(ISNA(VLOOKUP($A885,DSSV!$A$7:$R$65536,IN_DTK!F$5,0))=FALSE,VLOOKUP($A885,DSSV!$A$7:$R$65536,IN_DTK!F$5,0),"")</f>
        <v/>
      </c>
      <c r="G885" s="249" t="str">
        <f>IF(ISNA(VLOOKUP($A885,DSSV!$A$7:$R$65536,IN_DTK!G$5,0))=FALSE,VLOOKUP($A885,DSSV!$A$7:$R$65536,IN_DTK!G$5,0),"")</f>
        <v/>
      </c>
      <c r="H885" s="245">
        <f>IF(ISNA(VLOOKUP($A885,DSSV!$A$7:$R$65536,IN_DTK!H$5,0))=FALSE,IF(H$8&lt;&gt;0,VLOOKUP($A885,DSSV!$A$7:$R$65536,IN_DTK!H$5,0),""),"")</f>
        <v>0</v>
      </c>
      <c r="I885" s="245">
        <f>IF(ISNA(VLOOKUP($A885,DSSV!$A$7:$R$65536,IN_DTK!I$5,0))=FALSE,IF(I$8&lt;&gt;0,VLOOKUP($A885,DSSV!$A$7:$R$65536,IN_DTK!I$5,0),""),"")</f>
        <v>0</v>
      </c>
      <c r="J885" s="245">
        <f>IF(ISNA(VLOOKUP($A885,DSSV!$A$7:$R$65536,IN_DTK!J$5,0))=FALSE,IF(J$8&lt;&gt;0,VLOOKUP($A885,DSSV!$A$7:$R$65536,IN_DTK!J$5,0),""),"")</f>
        <v>0</v>
      </c>
      <c r="K885" s="245">
        <f>IF(ISNA(VLOOKUP($A885,DSSV!$A$7:$R$65536,IN_DTK!K$5,0))=FALSE,IF(K$8&lt;&gt;0,VLOOKUP($A885,DSSV!$A$7:$R$65536,IN_DTK!K$5,0),""),"")</f>
        <v>0</v>
      </c>
      <c r="L885" s="245">
        <f>IF(ISNA(VLOOKUP($A885,DSSV!$A$7:$R$65536,IN_DTK!L$5,0))=FALSE,IF(L$8&lt;&gt;0,VLOOKUP($A885,DSSV!$A$7:$R$65536,IN_DTK!L$5,0),""),"")</f>
        <v>0</v>
      </c>
      <c r="M885" s="245">
        <f>IF(ISNA(VLOOKUP($A885,DSSV!$A$7:$R$65536,IN_DTK!M$5,0))=FALSE,IF(M$8&lt;&gt;0,VLOOKUP($A885,DSSV!$A$7:$R$65536,IN_DTK!M$5,0),""),"")</f>
        <v>0</v>
      </c>
      <c r="N885" s="245">
        <f>IF(ISNA(VLOOKUP($A885,DSSV!$A$7:$R$65536,IN_DTK!N$5,0))=FALSE,IF(N$8&lt;&gt;0,VLOOKUP($A885,DSSV!$A$7:$R$65536,IN_DTK!N$5,0),""),"")</f>
        <v>0</v>
      </c>
      <c r="O885" s="245">
        <f>IF(ISNA(VLOOKUP($A885,DSSV!$A$7:$R$65536,IN_DTK!O$5,0))=FALSE,IF(O$8&lt;&gt;0,VLOOKUP($A885,DSSV!$A$7:$R$65536,IN_DTK!O$5,0),""),"")</f>
        <v>0</v>
      </c>
      <c r="P885" s="245">
        <f>IF(ISNA(VLOOKUP($A885,DSSV!$A$7:$R$65536,IN_DTK!P$5,0))=FALSE,IF(P$8&lt;&gt;0,VLOOKUP($A885,DSSV!$A$7:$R$65536,IN_DTK!P$5,0),""),"")</f>
        <v>0</v>
      </c>
      <c r="Q885" s="246">
        <f>IF(ISNA(VLOOKUP($A885,DSSV!$A$7:$R$65536,IN_DTK!Q$5,0))=FALSE,VLOOKUP($A885,DSSV!$A$7:$R$65536,IN_DTK!Q$5,0),"")</f>
        <v>0</v>
      </c>
      <c r="R885" s="237" t="str">
        <f>IF(ISNA(VLOOKUP($A885,DSSV!$A$7:$R$65536,IN_DTK!R$5,0))=FALSE,VLOOKUP($A885,DSSV!$A$7:$R$65536,IN_DTK!R$5,0),"")</f>
        <v>Không</v>
      </c>
      <c r="S885" s="247" t="str">
        <f>IF(ISNA(VLOOKUP($A885,DSSV!$A$7:$R$65536,IN_DTK!S$5,0))=FALSE,VLOOKUP($A885,DSSV!$A$7:$R$65536,IN_DTK!S$5,0),"")</f>
        <v/>
      </c>
    </row>
    <row r="886" spans="1:19" s="213" customFormat="1" ht="20.25" customHeight="1">
      <c r="A886" s="211">
        <v>878</v>
      </c>
      <c r="B886" s="240">
        <f>--SUBTOTAL(2,C$6:C886)</f>
        <v>878</v>
      </c>
      <c r="C886" s="214">
        <f>IF(ISNA(VLOOKUP($A886,DSSV!$A$7:$R$65536,IN_DTK!C$5,0))=FALSE,VLOOKUP($A886,DSSV!$A$7:$R$65536,IN_DTK!C$5,0),"")</f>
        <v>0</v>
      </c>
      <c r="D886" s="243" t="str">
        <f>IF(ISNA(VLOOKUP($A886,DSSV!$A$7:$R$65536,IN_DTK!D$5,0))=FALSE,VLOOKUP($A886,DSSV!$A$7:$R$65536,IN_DTK!D$5,0),"")</f>
        <v/>
      </c>
      <c r="E886" s="244" t="str">
        <f>IF(ISNA(VLOOKUP($A886,DSSV!$A$7:$R$65536,IN_DTK!E$5,0))=FALSE,VLOOKUP($A886,DSSV!$A$7:$R$65536,IN_DTK!E$5,0),"")</f>
        <v/>
      </c>
      <c r="F886" s="249" t="str">
        <f>IF(ISNA(VLOOKUP($A886,DSSV!$A$7:$R$65536,IN_DTK!F$5,0))=FALSE,VLOOKUP($A886,DSSV!$A$7:$R$65536,IN_DTK!F$5,0),"")</f>
        <v/>
      </c>
      <c r="G886" s="249" t="str">
        <f>IF(ISNA(VLOOKUP($A886,DSSV!$A$7:$R$65536,IN_DTK!G$5,0))=FALSE,VLOOKUP($A886,DSSV!$A$7:$R$65536,IN_DTK!G$5,0),"")</f>
        <v/>
      </c>
      <c r="H886" s="245">
        <f>IF(ISNA(VLOOKUP($A886,DSSV!$A$7:$R$65536,IN_DTK!H$5,0))=FALSE,IF(H$8&lt;&gt;0,VLOOKUP($A886,DSSV!$A$7:$R$65536,IN_DTK!H$5,0),""),"")</f>
        <v>0</v>
      </c>
      <c r="I886" s="245">
        <f>IF(ISNA(VLOOKUP($A886,DSSV!$A$7:$R$65536,IN_DTK!I$5,0))=FALSE,IF(I$8&lt;&gt;0,VLOOKUP($A886,DSSV!$A$7:$R$65536,IN_DTK!I$5,0),""),"")</f>
        <v>0</v>
      </c>
      <c r="J886" s="245">
        <f>IF(ISNA(VLOOKUP($A886,DSSV!$A$7:$R$65536,IN_DTK!J$5,0))=FALSE,IF(J$8&lt;&gt;0,VLOOKUP($A886,DSSV!$A$7:$R$65536,IN_DTK!J$5,0),""),"")</f>
        <v>0</v>
      </c>
      <c r="K886" s="245">
        <f>IF(ISNA(VLOOKUP($A886,DSSV!$A$7:$R$65536,IN_DTK!K$5,0))=FALSE,IF(K$8&lt;&gt;0,VLOOKUP($A886,DSSV!$A$7:$R$65536,IN_DTK!K$5,0),""),"")</f>
        <v>0</v>
      </c>
      <c r="L886" s="245">
        <f>IF(ISNA(VLOOKUP($A886,DSSV!$A$7:$R$65536,IN_DTK!L$5,0))=FALSE,IF(L$8&lt;&gt;0,VLOOKUP($A886,DSSV!$A$7:$R$65536,IN_DTK!L$5,0),""),"")</f>
        <v>0</v>
      </c>
      <c r="M886" s="245">
        <f>IF(ISNA(VLOOKUP($A886,DSSV!$A$7:$R$65536,IN_DTK!M$5,0))=FALSE,IF(M$8&lt;&gt;0,VLOOKUP($A886,DSSV!$A$7:$R$65536,IN_DTK!M$5,0),""),"")</f>
        <v>0</v>
      </c>
      <c r="N886" s="245">
        <f>IF(ISNA(VLOOKUP($A886,DSSV!$A$7:$R$65536,IN_DTK!N$5,0))=FALSE,IF(N$8&lt;&gt;0,VLOOKUP($A886,DSSV!$A$7:$R$65536,IN_DTK!N$5,0),""),"")</f>
        <v>0</v>
      </c>
      <c r="O886" s="245">
        <f>IF(ISNA(VLOOKUP($A886,DSSV!$A$7:$R$65536,IN_DTK!O$5,0))=FALSE,IF(O$8&lt;&gt;0,VLOOKUP($A886,DSSV!$A$7:$R$65536,IN_DTK!O$5,0),""),"")</f>
        <v>0</v>
      </c>
      <c r="P886" s="245">
        <f>IF(ISNA(VLOOKUP($A886,DSSV!$A$7:$R$65536,IN_DTK!P$5,0))=FALSE,IF(P$8&lt;&gt;0,VLOOKUP($A886,DSSV!$A$7:$R$65536,IN_DTK!P$5,0),""),"")</f>
        <v>0</v>
      </c>
      <c r="Q886" s="246">
        <f>IF(ISNA(VLOOKUP($A886,DSSV!$A$7:$R$65536,IN_DTK!Q$5,0))=FALSE,VLOOKUP($A886,DSSV!$A$7:$R$65536,IN_DTK!Q$5,0),"")</f>
        <v>0</v>
      </c>
      <c r="R886" s="237" t="str">
        <f>IF(ISNA(VLOOKUP($A886,DSSV!$A$7:$R$65536,IN_DTK!R$5,0))=FALSE,VLOOKUP($A886,DSSV!$A$7:$R$65536,IN_DTK!R$5,0),"")</f>
        <v>Không</v>
      </c>
      <c r="S886" s="247" t="str">
        <f>IF(ISNA(VLOOKUP($A886,DSSV!$A$7:$R$65536,IN_DTK!S$5,0))=FALSE,VLOOKUP($A886,DSSV!$A$7:$R$65536,IN_DTK!S$5,0),"")</f>
        <v/>
      </c>
    </row>
    <row r="887" spans="1:19" s="213" customFormat="1" ht="20.25" customHeight="1">
      <c r="A887" s="211">
        <v>879</v>
      </c>
      <c r="B887" s="240">
        <f>--SUBTOTAL(2,C$6:C887)</f>
        <v>879</v>
      </c>
      <c r="C887" s="214">
        <f>IF(ISNA(VLOOKUP($A887,DSSV!$A$7:$R$65536,IN_DTK!C$5,0))=FALSE,VLOOKUP($A887,DSSV!$A$7:$R$65536,IN_DTK!C$5,0),"")</f>
        <v>0</v>
      </c>
      <c r="D887" s="243" t="str">
        <f>IF(ISNA(VLOOKUP($A887,DSSV!$A$7:$R$65536,IN_DTK!D$5,0))=FALSE,VLOOKUP($A887,DSSV!$A$7:$R$65536,IN_DTK!D$5,0),"")</f>
        <v/>
      </c>
      <c r="E887" s="244" t="str">
        <f>IF(ISNA(VLOOKUP($A887,DSSV!$A$7:$R$65536,IN_DTK!E$5,0))=FALSE,VLOOKUP($A887,DSSV!$A$7:$R$65536,IN_DTK!E$5,0),"")</f>
        <v/>
      </c>
      <c r="F887" s="249" t="str">
        <f>IF(ISNA(VLOOKUP($A887,DSSV!$A$7:$R$65536,IN_DTK!F$5,0))=FALSE,VLOOKUP($A887,DSSV!$A$7:$R$65536,IN_DTK!F$5,0),"")</f>
        <v/>
      </c>
      <c r="G887" s="249" t="str">
        <f>IF(ISNA(VLOOKUP($A887,DSSV!$A$7:$R$65536,IN_DTK!G$5,0))=FALSE,VLOOKUP($A887,DSSV!$A$7:$R$65536,IN_DTK!G$5,0),"")</f>
        <v/>
      </c>
      <c r="H887" s="245">
        <f>IF(ISNA(VLOOKUP($A887,DSSV!$A$7:$R$65536,IN_DTK!H$5,0))=FALSE,IF(H$8&lt;&gt;0,VLOOKUP($A887,DSSV!$A$7:$R$65536,IN_DTK!H$5,0),""),"")</f>
        <v>0</v>
      </c>
      <c r="I887" s="245">
        <f>IF(ISNA(VLOOKUP($A887,DSSV!$A$7:$R$65536,IN_DTK!I$5,0))=FALSE,IF(I$8&lt;&gt;0,VLOOKUP($A887,DSSV!$A$7:$R$65536,IN_DTK!I$5,0),""),"")</f>
        <v>0</v>
      </c>
      <c r="J887" s="245">
        <f>IF(ISNA(VLOOKUP($A887,DSSV!$A$7:$R$65536,IN_DTK!J$5,0))=FALSE,IF(J$8&lt;&gt;0,VLOOKUP($A887,DSSV!$A$7:$R$65536,IN_DTK!J$5,0),""),"")</f>
        <v>0</v>
      </c>
      <c r="K887" s="245">
        <f>IF(ISNA(VLOOKUP($A887,DSSV!$A$7:$R$65536,IN_DTK!K$5,0))=FALSE,IF(K$8&lt;&gt;0,VLOOKUP($A887,DSSV!$A$7:$R$65536,IN_DTK!K$5,0),""),"")</f>
        <v>0</v>
      </c>
      <c r="L887" s="245">
        <f>IF(ISNA(VLOOKUP($A887,DSSV!$A$7:$R$65536,IN_DTK!L$5,0))=FALSE,IF(L$8&lt;&gt;0,VLOOKUP($A887,DSSV!$A$7:$R$65536,IN_DTK!L$5,0),""),"")</f>
        <v>0</v>
      </c>
      <c r="M887" s="245">
        <f>IF(ISNA(VLOOKUP($A887,DSSV!$A$7:$R$65536,IN_DTK!M$5,0))=FALSE,IF(M$8&lt;&gt;0,VLOOKUP($A887,DSSV!$A$7:$R$65536,IN_DTK!M$5,0),""),"")</f>
        <v>0</v>
      </c>
      <c r="N887" s="245">
        <f>IF(ISNA(VLOOKUP($A887,DSSV!$A$7:$R$65536,IN_DTK!N$5,0))=FALSE,IF(N$8&lt;&gt;0,VLOOKUP($A887,DSSV!$A$7:$R$65536,IN_DTK!N$5,0),""),"")</f>
        <v>0</v>
      </c>
      <c r="O887" s="245">
        <f>IF(ISNA(VLOOKUP($A887,DSSV!$A$7:$R$65536,IN_DTK!O$5,0))=FALSE,IF(O$8&lt;&gt;0,VLOOKUP($A887,DSSV!$A$7:$R$65536,IN_DTK!O$5,0),""),"")</f>
        <v>0</v>
      </c>
      <c r="P887" s="245">
        <f>IF(ISNA(VLOOKUP($A887,DSSV!$A$7:$R$65536,IN_DTK!P$5,0))=FALSE,IF(P$8&lt;&gt;0,VLOOKUP($A887,DSSV!$A$7:$R$65536,IN_DTK!P$5,0),""),"")</f>
        <v>0</v>
      </c>
      <c r="Q887" s="246">
        <f>IF(ISNA(VLOOKUP($A887,DSSV!$A$7:$R$65536,IN_DTK!Q$5,0))=FALSE,VLOOKUP($A887,DSSV!$A$7:$R$65536,IN_DTK!Q$5,0),"")</f>
        <v>0</v>
      </c>
      <c r="R887" s="237" t="str">
        <f>IF(ISNA(VLOOKUP($A887,DSSV!$A$7:$R$65536,IN_DTK!R$5,0))=FALSE,VLOOKUP($A887,DSSV!$A$7:$R$65536,IN_DTK!R$5,0),"")</f>
        <v>Không</v>
      </c>
      <c r="S887" s="247" t="str">
        <f>IF(ISNA(VLOOKUP($A887,DSSV!$A$7:$R$65536,IN_DTK!S$5,0))=FALSE,VLOOKUP($A887,DSSV!$A$7:$R$65536,IN_DTK!S$5,0),"")</f>
        <v/>
      </c>
    </row>
    <row r="888" spans="1:19" s="213" customFormat="1" ht="20.25" customHeight="1">
      <c r="A888" s="211">
        <v>880</v>
      </c>
      <c r="B888" s="240">
        <f>--SUBTOTAL(2,C$6:C888)</f>
        <v>880</v>
      </c>
      <c r="C888" s="214">
        <f>IF(ISNA(VLOOKUP($A888,DSSV!$A$7:$R$65536,IN_DTK!C$5,0))=FALSE,VLOOKUP($A888,DSSV!$A$7:$R$65536,IN_DTK!C$5,0),"")</f>
        <v>0</v>
      </c>
      <c r="D888" s="243" t="str">
        <f>IF(ISNA(VLOOKUP($A888,DSSV!$A$7:$R$65536,IN_DTK!D$5,0))=FALSE,VLOOKUP($A888,DSSV!$A$7:$R$65536,IN_DTK!D$5,0),"")</f>
        <v/>
      </c>
      <c r="E888" s="244" t="str">
        <f>IF(ISNA(VLOOKUP($A888,DSSV!$A$7:$R$65536,IN_DTK!E$5,0))=FALSE,VLOOKUP($A888,DSSV!$A$7:$R$65536,IN_DTK!E$5,0),"")</f>
        <v/>
      </c>
      <c r="F888" s="249" t="str">
        <f>IF(ISNA(VLOOKUP($A888,DSSV!$A$7:$R$65536,IN_DTK!F$5,0))=FALSE,VLOOKUP($A888,DSSV!$A$7:$R$65536,IN_DTK!F$5,0),"")</f>
        <v/>
      </c>
      <c r="G888" s="249" t="str">
        <f>IF(ISNA(VLOOKUP($A888,DSSV!$A$7:$R$65536,IN_DTK!G$5,0))=FALSE,VLOOKUP($A888,DSSV!$A$7:$R$65536,IN_DTK!G$5,0),"")</f>
        <v/>
      </c>
      <c r="H888" s="245">
        <f>IF(ISNA(VLOOKUP($A888,DSSV!$A$7:$R$65536,IN_DTK!H$5,0))=FALSE,IF(H$8&lt;&gt;0,VLOOKUP($A888,DSSV!$A$7:$R$65536,IN_DTK!H$5,0),""),"")</f>
        <v>0</v>
      </c>
      <c r="I888" s="245">
        <f>IF(ISNA(VLOOKUP($A888,DSSV!$A$7:$R$65536,IN_DTK!I$5,0))=FALSE,IF(I$8&lt;&gt;0,VLOOKUP($A888,DSSV!$A$7:$R$65536,IN_DTK!I$5,0),""),"")</f>
        <v>0</v>
      </c>
      <c r="J888" s="245">
        <f>IF(ISNA(VLOOKUP($A888,DSSV!$A$7:$R$65536,IN_DTK!J$5,0))=FALSE,IF(J$8&lt;&gt;0,VLOOKUP($A888,DSSV!$A$7:$R$65536,IN_DTK!J$5,0),""),"")</f>
        <v>0</v>
      </c>
      <c r="K888" s="245">
        <f>IF(ISNA(VLOOKUP($A888,DSSV!$A$7:$R$65536,IN_DTK!K$5,0))=FALSE,IF(K$8&lt;&gt;0,VLOOKUP($A888,DSSV!$A$7:$R$65536,IN_DTK!K$5,0),""),"")</f>
        <v>0</v>
      </c>
      <c r="L888" s="245">
        <f>IF(ISNA(VLOOKUP($A888,DSSV!$A$7:$R$65536,IN_DTK!L$5,0))=FALSE,IF(L$8&lt;&gt;0,VLOOKUP($A888,DSSV!$A$7:$R$65536,IN_DTK!L$5,0),""),"")</f>
        <v>0</v>
      </c>
      <c r="M888" s="245">
        <f>IF(ISNA(VLOOKUP($A888,DSSV!$A$7:$R$65536,IN_DTK!M$5,0))=FALSE,IF(M$8&lt;&gt;0,VLOOKUP($A888,DSSV!$A$7:$R$65536,IN_DTK!M$5,0),""),"")</f>
        <v>0</v>
      </c>
      <c r="N888" s="245">
        <f>IF(ISNA(VLOOKUP($A888,DSSV!$A$7:$R$65536,IN_DTK!N$5,0))=FALSE,IF(N$8&lt;&gt;0,VLOOKUP($A888,DSSV!$A$7:$R$65536,IN_DTK!N$5,0),""),"")</f>
        <v>0</v>
      </c>
      <c r="O888" s="245">
        <f>IF(ISNA(VLOOKUP($A888,DSSV!$A$7:$R$65536,IN_DTK!O$5,0))=FALSE,IF(O$8&lt;&gt;0,VLOOKUP($A888,DSSV!$A$7:$R$65536,IN_DTK!O$5,0),""),"")</f>
        <v>0</v>
      </c>
      <c r="P888" s="245">
        <f>IF(ISNA(VLOOKUP($A888,DSSV!$A$7:$R$65536,IN_DTK!P$5,0))=FALSE,IF(P$8&lt;&gt;0,VLOOKUP($A888,DSSV!$A$7:$R$65536,IN_DTK!P$5,0),""),"")</f>
        <v>0</v>
      </c>
      <c r="Q888" s="246">
        <f>IF(ISNA(VLOOKUP($A888,DSSV!$A$7:$R$65536,IN_DTK!Q$5,0))=FALSE,VLOOKUP($A888,DSSV!$A$7:$R$65536,IN_DTK!Q$5,0),"")</f>
        <v>0</v>
      </c>
      <c r="R888" s="237" t="str">
        <f>IF(ISNA(VLOOKUP($A888,DSSV!$A$7:$R$65536,IN_DTK!R$5,0))=FALSE,VLOOKUP($A888,DSSV!$A$7:$R$65536,IN_DTK!R$5,0),"")</f>
        <v>Không</v>
      </c>
      <c r="S888" s="247" t="str">
        <f>IF(ISNA(VLOOKUP($A888,DSSV!$A$7:$R$65536,IN_DTK!S$5,0))=FALSE,VLOOKUP($A888,DSSV!$A$7:$R$65536,IN_DTK!S$5,0),"")</f>
        <v/>
      </c>
    </row>
    <row r="889" spans="1:19" s="213" customFormat="1" ht="20.25" customHeight="1">
      <c r="A889" s="211">
        <v>881</v>
      </c>
      <c r="B889" s="240">
        <f>--SUBTOTAL(2,C$6:C889)</f>
        <v>881</v>
      </c>
      <c r="C889" s="214">
        <f>IF(ISNA(VLOOKUP($A889,DSSV!$A$7:$R$65536,IN_DTK!C$5,0))=FALSE,VLOOKUP($A889,DSSV!$A$7:$R$65536,IN_DTK!C$5,0),"")</f>
        <v>0</v>
      </c>
      <c r="D889" s="243" t="str">
        <f>IF(ISNA(VLOOKUP($A889,DSSV!$A$7:$R$65536,IN_DTK!D$5,0))=FALSE,VLOOKUP($A889,DSSV!$A$7:$R$65536,IN_DTK!D$5,0),"")</f>
        <v/>
      </c>
      <c r="E889" s="244" t="str">
        <f>IF(ISNA(VLOOKUP($A889,DSSV!$A$7:$R$65536,IN_DTK!E$5,0))=FALSE,VLOOKUP($A889,DSSV!$A$7:$R$65536,IN_DTK!E$5,0),"")</f>
        <v/>
      </c>
      <c r="F889" s="249" t="str">
        <f>IF(ISNA(VLOOKUP($A889,DSSV!$A$7:$R$65536,IN_DTK!F$5,0))=FALSE,VLOOKUP($A889,DSSV!$A$7:$R$65536,IN_DTK!F$5,0),"")</f>
        <v/>
      </c>
      <c r="G889" s="249" t="str">
        <f>IF(ISNA(VLOOKUP($A889,DSSV!$A$7:$R$65536,IN_DTK!G$5,0))=FALSE,VLOOKUP($A889,DSSV!$A$7:$R$65536,IN_DTK!G$5,0),"")</f>
        <v/>
      </c>
      <c r="H889" s="245">
        <f>IF(ISNA(VLOOKUP($A889,DSSV!$A$7:$R$65536,IN_DTK!H$5,0))=FALSE,IF(H$8&lt;&gt;0,VLOOKUP($A889,DSSV!$A$7:$R$65536,IN_DTK!H$5,0),""),"")</f>
        <v>0</v>
      </c>
      <c r="I889" s="245">
        <f>IF(ISNA(VLOOKUP($A889,DSSV!$A$7:$R$65536,IN_DTK!I$5,0))=FALSE,IF(I$8&lt;&gt;0,VLOOKUP($A889,DSSV!$A$7:$R$65536,IN_DTK!I$5,0),""),"")</f>
        <v>0</v>
      </c>
      <c r="J889" s="245">
        <f>IF(ISNA(VLOOKUP($A889,DSSV!$A$7:$R$65536,IN_DTK!J$5,0))=FALSE,IF(J$8&lt;&gt;0,VLOOKUP($A889,DSSV!$A$7:$R$65536,IN_DTK!J$5,0),""),"")</f>
        <v>0</v>
      </c>
      <c r="K889" s="245">
        <f>IF(ISNA(VLOOKUP($A889,DSSV!$A$7:$R$65536,IN_DTK!K$5,0))=FALSE,IF(K$8&lt;&gt;0,VLOOKUP($A889,DSSV!$A$7:$R$65536,IN_DTK!K$5,0),""),"")</f>
        <v>0</v>
      </c>
      <c r="L889" s="245">
        <f>IF(ISNA(VLOOKUP($A889,DSSV!$A$7:$R$65536,IN_DTK!L$5,0))=FALSE,IF(L$8&lt;&gt;0,VLOOKUP($A889,DSSV!$A$7:$R$65536,IN_DTK!L$5,0),""),"")</f>
        <v>0</v>
      </c>
      <c r="M889" s="245">
        <f>IF(ISNA(VLOOKUP($A889,DSSV!$A$7:$R$65536,IN_DTK!M$5,0))=FALSE,IF(M$8&lt;&gt;0,VLOOKUP($A889,DSSV!$A$7:$R$65536,IN_DTK!M$5,0),""),"")</f>
        <v>0</v>
      </c>
      <c r="N889" s="245">
        <f>IF(ISNA(VLOOKUP($A889,DSSV!$A$7:$R$65536,IN_DTK!N$5,0))=FALSE,IF(N$8&lt;&gt;0,VLOOKUP($A889,DSSV!$A$7:$R$65536,IN_DTK!N$5,0),""),"")</f>
        <v>0</v>
      </c>
      <c r="O889" s="245">
        <f>IF(ISNA(VLOOKUP($A889,DSSV!$A$7:$R$65536,IN_DTK!O$5,0))=FALSE,IF(O$8&lt;&gt;0,VLOOKUP($A889,DSSV!$A$7:$R$65536,IN_DTK!O$5,0),""),"")</f>
        <v>0</v>
      </c>
      <c r="P889" s="245">
        <f>IF(ISNA(VLOOKUP($A889,DSSV!$A$7:$R$65536,IN_DTK!P$5,0))=FALSE,IF(P$8&lt;&gt;0,VLOOKUP($A889,DSSV!$A$7:$R$65536,IN_DTK!P$5,0),""),"")</f>
        <v>0</v>
      </c>
      <c r="Q889" s="246">
        <f>IF(ISNA(VLOOKUP($A889,DSSV!$A$7:$R$65536,IN_DTK!Q$5,0))=FALSE,VLOOKUP($A889,DSSV!$A$7:$R$65536,IN_DTK!Q$5,0),"")</f>
        <v>0</v>
      </c>
      <c r="R889" s="237" t="str">
        <f>IF(ISNA(VLOOKUP($A889,DSSV!$A$7:$R$65536,IN_DTK!R$5,0))=FALSE,VLOOKUP($A889,DSSV!$A$7:$R$65536,IN_DTK!R$5,0),"")</f>
        <v>Không</v>
      </c>
      <c r="S889" s="247" t="str">
        <f>IF(ISNA(VLOOKUP($A889,DSSV!$A$7:$R$65536,IN_DTK!S$5,0))=FALSE,VLOOKUP($A889,DSSV!$A$7:$R$65536,IN_DTK!S$5,0),"")</f>
        <v/>
      </c>
    </row>
    <row r="890" spans="1:19" s="213" customFormat="1" ht="20.25" customHeight="1">
      <c r="A890" s="211">
        <v>882</v>
      </c>
      <c r="B890" s="240">
        <f>--SUBTOTAL(2,C$6:C890)</f>
        <v>882</v>
      </c>
      <c r="C890" s="214">
        <f>IF(ISNA(VLOOKUP($A890,DSSV!$A$7:$R$65536,IN_DTK!C$5,0))=FALSE,VLOOKUP($A890,DSSV!$A$7:$R$65536,IN_DTK!C$5,0),"")</f>
        <v>0</v>
      </c>
      <c r="D890" s="243" t="str">
        <f>IF(ISNA(VLOOKUP($A890,DSSV!$A$7:$R$65536,IN_DTK!D$5,0))=FALSE,VLOOKUP($A890,DSSV!$A$7:$R$65536,IN_DTK!D$5,0),"")</f>
        <v/>
      </c>
      <c r="E890" s="244" t="str">
        <f>IF(ISNA(VLOOKUP($A890,DSSV!$A$7:$R$65536,IN_DTK!E$5,0))=FALSE,VLOOKUP($A890,DSSV!$A$7:$R$65536,IN_DTK!E$5,0),"")</f>
        <v/>
      </c>
      <c r="F890" s="249" t="str">
        <f>IF(ISNA(VLOOKUP($A890,DSSV!$A$7:$R$65536,IN_DTK!F$5,0))=FALSE,VLOOKUP($A890,DSSV!$A$7:$R$65536,IN_DTK!F$5,0),"")</f>
        <v/>
      </c>
      <c r="G890" s="249" t="str">
        <f>IF(ISNA(VLOOKUP($A890,DSSV!$A$7:$R$65536,IN_DTK!G$5,0))=FALSE,VLOOKUP($A890,DSSV!$A$7:$R$65536,IN_DTK!G$5,0),"")</f>
        <v/>
      </c>
      <c r="H890" s="245">
        <f>IF(ISNA(VLOOKUP($A890,DSSV!$A$7:$R$65536,IN_DTK!H$5,0))=FALSE,IF(H$8&lt;&gt;0,VLOOKUP($A890,DSSV!$A$7:$R$65536,IN_DTK!H$5,0),""),"")</f>
        <v>0</v>
      </c>
      <c r="I890" s="245">
        <f>IF(ISNA(VLOOKUP($A890,DSSV!$A$7:$R$65536,IN_DTK!I$5,0))=FALSE,IF(I$8&lt;&gt;0,VLOOKUP($A890,DSSV!$A$7:$R$65536,IN_DTK!I$5,0),""),"")</f>
        <v>0</v>
      </c>
      <c r="J890" s="245">
        <f>IF(ISNA(VLOOKUP($A890,DSSV!$A$7:$R$65536,IN_DTK!J$5,0))=FALSE,IF(J$8&lt;&gt;0,VLOOKUP($A890,DSSV!$A$7:$R$65536,IN_DTK!J$5,0),""),"")</f>
        <v>0</v>
      </c>
      <c r="K890" s="245">
        <f>IF(ISNA(VLOOKUP($A890,DSSV!$A$7:$R$65536,IN_DTK!K$5,0))=FALSE,IF(K$8&lt;&gt;0,VLOOKUP($A890,DSSV!$A$7:$R$65536,IN_DTK!K$5,0),""),"")</f>
        <v>0</v>
      </c>
      <c r="L890" s="245">
        <f>IF(ISNA(VLOOKUP($A890,DSSV!$A$7:$R$65536,IN_DTK!L$5,0))=FALSE,IF(L$8&lt;&gt;0,VLOOKUP($A890,DSSV!$A$7:$R$65536,IN_DTK!L$5,0),""),"")</f>
        <v>0</v>
      </c>
      <c r="M890" s="245">
        <f>IF(ISNA(VLOOKUP($A890,DSSV!$A$7:$R$65536,IN_DTK!M$5,0))=FALSE,IF(M$8&lt;&gt;0,VLOOKUP($A890,DSSV!$A$7:$R$65536,IN_DTK!M$5,0),""),"")</f>
        <v>0</v>
      </c>
      <c r="N890" s="245">
        <f>IF(ISNA(VLOOKUP($A890,DSSV!$A$7:$R$65536,IN_DTK!N$5,0))=FALSE,IF(N$8&lt;&gt;0,VLOOKUP($A890,DSSV!$A$7:$R$65536,IN_DTK!N$5,0),""),"")</f>
        <v>0</v>
      </c>
      <c r="O890" s="245">
        <f>IF(ISNA(VLOOKUP($A890,DSSV!$A$7:$R$65536,IN_DTK!O$5,0))=FALSE,IF(O$8&lt;&gt;0,VLOOKUP($A890,DSSV!$A$7:$R$65536,IN_DTK!O$5,0),""),"")</f>
        <v>0</v>
      </c>
      <c r="P890" s="245">
        <f>IF(ISNA(VLOOKUP($A890,DSSV!$A$7:$R$65536,IN_DTK!P$5,0))=FALSE,IF(P$8&lt;&gt;0,VLOOKUP($A890,DSSV!$A$7:$R$65536,IN_DTK!P$5,0),""),"")</f>
        <v>0</v>
      </c>
      <c r="Q890" s="246">
        <f>IF(ISNA(VLOOKUP($A890,DSSV!$A$7:$R$65536,IN_DTK!Q$5,0))=FALSE,VLOOKUP($A890,DSSV!$A$7:$R$65536,IN_DTK!Q$5,0),"")</f>
        <v>0</v>
      </c>
      <c r="R890" s="237" t="str">
        <f>IF(ISNA(VLOOKUP($A890,DSSV!$A$7:$R$65536,IN_DTK!R$5,0))=FALSE,VLOOKUP($A890,DSSV!$A$7:$R$65536,IN_DTK!R$5,0),"")</f>
        <v>Không</v>
      </c>
      <c r="S890" s="247" t="str">
        <f>IF(ISNA(VLOOKUP($A890,DSSV!$A$7:$R$65536,IN_DTK!S$5,0))=FALSE,VLOOKUP($A890,DSSV!$A$7:$R$65536,IN_DTK!S$5,0),"")</f>
        <v/>
      </c>
    </row>
    <row r="891" spans="1:19" s="213" customFormat="1" ht="20.25" customHeight="1">
      <c r="A891" s="211">
        <v>883</v>
      </c>
      <c r="B891" s="240">
        <f>--SUBTOTAL(2,C$6:C891)</f>
        <v>883</v>
      </c>
      <c r="C891" s="214">
        <f>IF(ISNA(VLOOKUP($A891,DSSV!$A$7:$R$65536,IN_DTK!C$5,0))=FALSE,VLOOKUP($A891,DSSV!$A$7:$R$65536,IN_DTK!C$5,0),"")</f>
        <v>0</v>
      </c>
      <c r="D891" s="243" t="str">
        <f>IF(ISNA(VLOOKUP($A891,DSSV!$A$7:$R$65536,IN_DTK!D$5,0))=FALSE,VLOOKUP($A891,DSSV!$A$7:$R$65536,IN_DTK!D$5,0),"")</f>
        <v/>
      </c>
      <c r="E891" s="244" t="str">
        <f>IF(ISNA(VLOOKUP($A891,DSSV!$A$7:$R$65536,IN_DTK!E$5,0))=FALSE,VLOOKUP($A891,DSSV!$A$7:$R$65536,IN_DTK!E$5,0),"")</f>
        <v/>
      </c>
      <c r="F891" s="249" t="str">
        <f>IF(ISNA(VLOOKUP($A891,DSSV!$A$7:$R$65536,IN_DTK!F$5,0))=FALSE,VLOOKUP($A891,DSSV!$A$7:$R$65536,IN_DTK!F$5,0),"")</f>
        <v/>
      </c>
      <c r="G891" s="249" t="str">
        <f>IF(ISNA(VLOOKUP($A891,DSSV!$A$7:$R$65536,IN_DTK!G$5,0))=FALSE,VLOOKUP($A891,DSSV!$A$7:$R$65536,IN_DTK!G$5,0),"")</f>
        <v/>
      </c>
      <c r="H891" s="245">
        <f>IF(ISNA(VLOOKUP($A891,DSSV!$A$7:$R$65536,IN_DTK!H$5,0))=FALSE,IF(H$8&lt;&gt;0,VLOOKUP($A891,DSSV!$A$7:$R$65536,IN_DTK!H$5,0),""),"")</f>
        <v>0</v>
      </c>
      <c r="I891" s="245">
        <f>IF(ISNA(VLOOKUP($A891,DSSV!$A$7:$R$65536,IN_DTK!I$5,0))=FALSE,IF(I$8&lt;&gt;0,VLOOKUP($A891,DSSV!$A$7:$R$65536,IN_DTK!I$5,0),""),"")</f>
        <v>0</v>
      </c>
      <c r="J891" s="245">
        <f>IF(ISNA(VLOOKUP($A891,DSSV!$A$7:$R$65536,IN_DTK!J$5,0))=FALSE,IF(J$8&lt;&gt;0,VLOOKUP($A891,DSSV!$A$7:$R$65536,IN_DTK!J$5,0),""),"")</f>
        <v>0</v>
      </c>
      <c r="K891" s="245">
        <f>IF(ISNA(VLOOKUP($A891,DSSV!$A$7:$R$65536,IN_DTK!K$5,0))=FALSE,IF(K$8&lt;&gt;0,VLOOKUP($A891,DSSV!$A$7:$R$65536,IN_DTK!K$5,0),""),"")</f>
        <v>0</v>
      </c>
      <c r="L891" s="245">
        <f>IF(ISNA(VLOOKUP($A891,DSSV!$A$7:$R$65536,IN_DTK!L$5,0))=FALSE,IF(L$8&lt;&gt;0,VLOOKUP($A891,DSSV!$A$7:$R$65536,IN_DTK!L$5,0),""),"")</f>
        <v>0</v>
      </c>
      <c r="M891" s="245">
        <f>IF(ISNA(VLOOKUP($A891,DSSV!$A$7:$R$65536,IN_DTK!M$5,0))=FALSE,IF(M$8&lt;&gt;0,VLOOKUP($A891,DSSV!$A$7:$R$65536,IN_DTK!M$5,0),""),"")</f>
        <v>0</v>
      </c>
      <c r="N891" s="245">
        <f>IF(ISNA(VLOOKUP($A891,DSSV!$A$7:$R$65536,IN_DTK!N$5,0))=FALSE,IF(N$8&lt;&gt;0,VLOOKUP($A891,DSSV!$A$7:$R$65536,IN_DTK!N$5,0),""),"")</f>
        <v>0</v>
      </c>
      <c r="O891" s="245">
        <f>IF(ISNA(VLOOKUP($A891,DSSV!$A$7:$R$65536,IN_DTK!O$5,0))=FALSE,IF(O$8&lt;&gt;0,VLOOKUP($A891,DSSV!$A$7:$R$65536,IN_DTK!O$5,0),""),"")</f>
        <v>0</v>
      </c>
      <c r="P891" s="245">
        <f>IF(ISNA(VLOOKUP($A891,DSSV!$A$7:$R$65536,IN_DTK!P$5,0))=FALSE,IF(P$8&lt;&gt;0,VLOOKUP($A891,DSSV!$A$7:$R$65536,IN_DTK!P$5,0),""),"")</f>
        <v>0</v>
      </c>
      <c r="Q891" s="246">
        <f>IF(ISNA(VLOOKUP($A891,DSSV!$A$7:$R$65536,IN_DTK!Q$5,0))=FALSE,VLOOKUP($A891,DSSV!$A$7:$R$65536,IN_DTK!Q$5,0),"")</f>
        <v>0</v>
      </c>
      <c r="R891" s="237" t="str">
        <f>IF(ISNA(VLOOKUP($A891,DSSV!$A$7:$R$65536,IN_DTK!R$5,0))=FALSE,VLOOKUP($A891,DSSV!$A$7:$R$65536,IN_DTK!R$5,0),"")</f>
        <v>Không</v>
      </c>
      <c r="S891" s="247" t="str">
        <f>IF(ISNA(VLOOKUP($A891,DSSV!$A$7:$R$65536,IN_DTK!S$5,0))=FALSE,VLOOKUP($A891,DSSV!$A$7:$R$65536,IN_DTK!S$5,0),"")</f>
        <v/>
      </c>
    </row>
    <row r="892" spans="1:19" s="213" customFormat="1" ht="20.25" customHeight="1">
      <c r="A892" s="211">
        <v>884</v>
      </c>
      <c r="B892" s="240">
        <f>--SUBTOTAL(2,C$6:C892)</f>
        <v>884</v>
      </c>
      <c r="C892" s="214">
        <f>IF(ISNA(VLOOKUP($A892,DSSV!$A$7:$R$65536,IN_DTK!C$5,0))=FALSE,VLOOKUP($A892,DSSV!$A$7:$R$65536,IN_DTK!C$5,0),"")</f>
        <v>0</v>
      </c>
      <c r="D892" s="243" t="str">
        <f>IF(ISNA(VLOOKUP($A892,DSSV!$A$7:$R$65536,IN_DTK!D$5,0))=FALSE,VLOOKUP($A892,DSSV!$A$7:$R$65536,IN_DTK!D$5,0),"")</f>
        <v/>
      </c>
      <c r="E892" s="244" t="str">
        <f>IF(ISNA(VLOOKUP($A892,DSSV!$A$7:$R$65536,IN_DTK!E$5,0))=FALSE,VLOOKUP($A892,DSSV!$A$7:$R$65536,IN_DTK!E$5,0),"")</f>
        <v/>
      </c>
      <c r="F892" s="249" t="str">
        <f>IF(ISNA(VLOOKUP($A892,DSSV!$A$7:$R$65536,IN_DTK!F$5,0))=FALSE,VLOOKUP($A892,DSSV!$A$7:$R$65536,IN_DTK!F$5,0),"")</f>
        <v/>
      </c>
      <c r="G892" s="249" t="str">
        <f>IF(ISNA(VLOOKUP($A892,DSSV!$A$7:$R$65536,IN_DTK!G$5,0))=FALSE,VLOOKUP($A892,DSSV!$A$7:$R$65536,IN_DTK!G$5,0),"")</f>
        <v/>
      </c>
      <c r="H892" s="245">
        <f>IF(ISNA(VLOOKUP($A892,DSSV!$A$7:$R$65536,IN_DTK!H$5,0))=FALSE,IF(H$8&lt;&gt;0,VLOOKUP($A892,DSSV!$A$7:$R$65536,IN_DTK!H$5,0),""),"")</f>
        <v>0</v>
      </c>
      <c r="I892" s="245">
        <f>IF(ISNA(VLOOKUP($A892,DSSV!$A$7:$R$65536,IN_DTK!I$5,0))=FALSE,IF(I$8&lt;&gt;0,VLOOKUP($A892,DSSV!$A$7:$R$65536,IN_DTK!I$5,0),""),"")</f>
        <v>0</v>
      </c>
      <c r="J892" s="245">
        <f>IF(ISNA(VLOOKUP($A892,DSSV!$A$7:$R$65536,IN_DTK!J$5,0))=FALSE,IF(J$8&lt;&gt;0,VLOOKUP($A892,DSSV!$A$7:$R$65536,IN_DTK!J$5,0),""),"")</f>
        <v>0</v>
      </c>
      <c r="K892" s="245">
        <f>IF(ISNA(VLOOKUP($A892,DSSV!$A$7:$R$65536,IN_DTK!K$5,0))=FALSE,IF(K$8&lt;&gt;0,VLOOKUP($A892,DSSV!$A$7:$R$65536,IN_DTK!K$5,0),""),"")</f>
        <v>0</v>
      </c>
      <c r="L892" s="245">
        <f>IF(ISNA(VLOOKUP($A892,DSSV!$A$7:$R$65536,IN_DTK!L$5,0))=FALSE,IF(L$8&lt;&gt;0,VLOOKUP($A892,DSSV!$A$7:$R$65536,IN_DTK!L$5,0),""),"")</f>
        <v>0</v>
      </c>
      <c r="M892" s="245">
        <f>IF(ISNA(VLOOKUP($A892,DSSV!$A$7:$R$65536,IN_DTK!M$5,0))=FALSE,IF(M$8&lt;&gt;0,VLOOKUP($A892,DSSV!$A$7:$R$65536,IN_DTK!M$5,0),""),"")</f>
        <v>0</v>
      </c>
      <c r="N892" s="245">
        <f>IF(ISNA(VLOOKUP($A892,DSSV!$A$7:$R$65536,IN_DTK!N$5,0))=FALSE,IF(N$8&lt;&gt;0,VLOOKUP($A892,DSSV!$A$7:$R$65536,IN_DTK!N$5,0),""),"")</f>
        <v>0</v>
      </c>
      <c r="O892" s="245">
        <f>IF(ISNA(VLOOKUP($A892,DSSV!$A$7:$R$65536,IN_DTK!O$5,0))=FALSE,IF(O$8&lt;&gt;0,VLOOKUP($A892,DSSV!$A$7:$R$65536,IN_DTK!O$5,0),""),"")</f>
        <v>0</v>
      </c>
      <c r="P892" s="245">
        <f>IF(ISNA(VLOOKUP($A892,DSSV!$A$7:$R$65536,IN_DTK!P$5,0))=FALSE,IF(P$8&lt;&gt;0,VLOOKUP($A892,DSSV!$A$7:$R$65536,IN_DTK!P$5,0),""),"")</f>
        <v>0</v>
      </c>
      <c r="Q892" s="246">
        <f>IF(ISNA(VLOOKUP($A892,DSSV!$A$7:$R$65536,IN_DTK!Q$5,0))=FALSE,VLOOKUP($A892,DSSV!$A$7:$R$65536,IN_DTK!Q$5,0),"")</f>
        <v>0</v>
      </c>
      <c r="R892" s="237" t="str">
        <f>IF(ISNA(VLOOKUP($A892,DSSV!$A$7:$R$65536,IN_DTK!R$5,0))=FALSE,VLOOKUP($A892,DSSV!$A$7:$R$65536,IN_DTK!R$5,0),"")</f>
        <v>Không</v>
      </c>
      <c r="S892" s="247" t="str">
        <f>IF(ISNA(VLOOKUP($A892,DSSV!$A$7:$R$65536,IN_DTK!S$5,0))=FALSE,VLOOKUP($A892,DSSV!$A$7:$R$65536,IN_DTK!S$5,0),"")</f>
        <v/>
      </c>
    </row>
    <row r="893" spans="1:19" s="213" customFormat="1" ht="20.25" customHeight="1">
      <c r="A893" s="211">
        <v>885</v>
      </c>
      <c r="B893" s="240">
        <f>--SUBTOTAL(2,C$6:C893)</f>
        <v>885</v>
      </c>
      <c r="C893" s="214">
        <f>IF(ISNA(VLOOKUP($A893,DSSV!$A$7:$R$65536,IN_DTK!C$5,0))=FALSE,VLOOKUP($A893,DSSV!$A$7:$R$65536,IN_DTK!C$5,0),"")</f>
        <v>0</v>
      </c>
      <c r="D893" s="243" t="str">
        <f>IF(ISNA(VLOOKUP($A893,DSSV!$A$7:$R$65536,IN_DTK!D$5,0))=FALSE,VLOOKUP($A893,DSSV!$A$7:$R$65536,IN_DTK!D$5,0),"")</f>
        <v/>
      </c>
      <c r="E893" s="244" t="str">
        <f>IF(ISNA(VLOOKUP($A893,DSSV!$A$7:$R$65536,IN_DTK!E$5,0))=FALSE,VLOOKUP($A893,DSSV!$A$7:$R$65536,IN_DTK!E$5,0),"")</f>
        <v/>
      </c>
      <c r="F893" s="249" t="str">
        <f>IF(ISNA(VLOOKUP($A893,DSSV!$A$7:$R$65536,IN_DTK!F$5,0))=FALSE,VLOOKUP($A893,DSSV!$A$7:$R$65536,IN_DTK!F$5,0),"")</f>
        <v/>
      </c>
      <c r="G893" s="249" t="str">
        <f>IF(ISNA(VLOOKUP($A893,DSSV!$A$7:$R$65536,IN_DTK!G$5,0))=FALSE,VLOOKUP($A893,DSSV!$A$7:$R$65536,IN_DTK!G$5,0),"")</f>
        <v/>
      </c>
      <c r="H893" s="245">
        <f>IF(ISNA(VLOOKUP($A893,DSSV!$A$7:$R$65536,IN_DTK!H$5,0))=FALSE,IF(H$8&lt;&gt;0,VLOOKUP($A893,DSSV!$A$7:$R$65536,IN_DTK!H$5,0),""),"")</f>
        <v>0</v>
      </c>
      <c r="I893" s="245">
        <f>IF(ISNA(VLOOKUP($A893,DSSV!$A$7:$R$65536,IN_DTK!I$5,0))=FALSE,IF(I$8&lt;&gt;0,VLOOKUP($A893,DSSV!$A$7:$R$65536,IN_DTK!I$5,0),""),"")</f>
        <v>0</v>
      </c>
      <c r="J893" s="245">
        <f>IF(ISNA(VLOOKUP($A893,DSSV!$A$7:$R$65536,IN_DTK!J$5,0))=FALSE,IF(J$8&lt;&gt;0,VLOOKUP($A893,DSSV!$A$7:$R$65536,IN_DTK!J$5,0),""),"")</f>
        <v>0</v>
      </c>
      <c r="K893" s="245">
        <f>IF(ISNA(VLOOKUP($A893,DSSV!$A$7:$R$65536,IN_DTK!K$5,0))=FALSE,IF(K$8&lt;&gt;0,VLOOKUP($A893,DSSV!$A$7:$R$65536,IN_DTK!K$5,0),""),"")</f>
        <v>0</v>
      </c>
      <c r="L893" s="245">
        <f>IF(ISNA(VLOOKUP($A893,DSSV!$A$7:$R$65536,IN_DTK!L$5,0))=FALSE,IF(L$8&lt;&gt;0,VLOOKUP($A893,DSSV!$A$7:$R$65536,IN_DTK!L$5,0),""),"")</f>
        <v>0</v>
      </c>
      <c r="M893" s="245">
        <f>IF(ISNA(VLOOKUP($A893,DSSV!$A$7:$R$65536,IN_DTK!M$5,0))=FALSE,IF(M$8&lt;&gt;0,VLOOKUP($A893,DSSV!$A$7:$R$65536,IN_DTK!M$5,0),""),"")</f>
        <v>0</v>
      </c>
      <c r="N893" s="245">
        <f>IF(ISNA(VLOOKUP($A893,DSSV!$A$7:$R$65536,IN_DTK!N$5,0))=FALSE,IF(N$8&lt;&gt;0,VLOOKUP($A893,DSSV!$A$7:$R$65536,IN_DTK!N$5,0),""),"")</f>
        <v>0</v>
      </c>
      <c r="O893" s="245">
        <f>IF(ISNA(VLOOKUP($A893,DSSV!$A$7:$R$65536,IN_DTK!O$5,0))=FALSE,IF(O$8&lt;&gt;0,VLOOKUP($A893,DSSV!$A$7:$R$65536,IN_DTK!O$5,0),""),"")</f>
        <v>0</v>
      </c>
      <c r="P893" s="245">
        <f>IF(ISNA(VLOOKUP($A893,DSSV!$A$7:$R$65536,IN_DTK!P$5,0))=FALSE,IF(P$8&lt;&gt;0,VLOOKUP($A893,DSSV!$A$7:$R$65536,IN_DTK!P$5,0),""),"")</f>
        <v>0</v>
      </c>
      <c r="Q893" s="246">
        <f>IF(ISNA(VLOOKUP($A893,DSSV!$A$7:$R$65536,IN_DTK!Q$5,0))=FALSE,VLOOKUP($A893,DSSV!$A$7:$R$65536,IN_DTK!Q$5,0),"")</f>
        <v>0</v>
      </c>
      <c r="R893" s="237" t="str">
        <f>IF(ISNA(VLOOKUP($A893,DSSV!$A$7:$R$65536,IN_DTK!R$5,0))=FALSE,VLOOKUP($A893,DSSV!$A$7:$R$65536,IN_DTK!R$5,0),"")</f>
        <v>Không</v>
      </c>
      <c r="S893" s="247" t="str">
        <f>IF(ISNA(VLOOKUP($A893,DSSV!$A$7:$R$65536,IN_DTK!S$5,0))=FALSE,VLOOKUP($A893,DSSV!$A$7:$R$65536,IN_DTK!S$5,0),"")</f>
        <v/>
      </c>
    </row>
    <row r="894" spans="1:19" s="213" customFormat="1" ht="20.25" customHeight="1">
      <c r="A894" s="211">
        <v>886</v>
      </c>
      <c r="B894" s="240">
        <f>--SUBTOTAL(2,C$6:C894)</f>
        <v>886</v>
      </c>
      <c r="C894" s="214">
        <f>IF(ISNA(VLOOKUP($A894,DSSV!$A$7:$R$65536,IN_DTK!C$5,0))=FALSE,VLOOKUP($A894,DSSV!$A$7:$R$65536,IN_DTK!C$5,0),"")</f>
        <v>0</v>
      </c>
      <c r="D894" s="243" t="str">
        <f>IF(ISNA(VLOOKUP($A894,DSSV!$A$7:$R$65536,IN_DTK!D$5,0))=FALSE,VLOOKUP($A894,DSSV!$A$7:$R$65536,IN_DTK!D$5,0),"")</f>
        <v/>
      </c>
      <c r="E894" s="244" t="str">
        <f>IF(ISNA(VLOOKUP($A894,DSSV!$A$7:$R$65536,IN_DTK!E$5,0))=FALSE,VLOOKUP($A894,DSSV!$A$7:$R$65536,IN_DTK!E$5,0),"")</f>
        <v/>
      </c>
      <c r="F894" s="249" t="str">
        <f>IF(ISNA(VLOOKUP($A894,DSSV!$A$7:$R$65536,IN_DTK!F$5,0))=FALSE,VLOOKUP($A894,DSSV!$A$7:$R$65536,IN_DTK!F$5,0),"")</f>
        <v/>
      </c>
      <c r="G894" s="249" t="str">
        <f>IF(ISNA(VLOOKUP($A894,DSSV!$A$7:$R$65536,IN_DTK!G$5,0))=FALSE,VLOOKUP($A894,DSSV!$A$7:$R$65536,IN_DTK!G$5,0),"")</f>
        <v/>
      </c>
      <c r="H894" s="245">
        <f>IF(ISNA(VLOOKUP($A894,DSSV!$A$7:$R$65536,IN_DTK!H$5,0))=FALSE,IF(H$8&lt;&gt;0,VLOOKUP($A894,DSSV!$A$7:$R$65536,IN_DTK!H$5,0),""),"")</f>
        <v>0</v>
      </c>
      <c r="I894" s="245">
        <f>IF(ISNA(VLOOKUP($A894,DSSV!$A$7:$R$65536,IN_DTK!I$5,0))=FALSE,IF(I$8&lt;&gt;0,VLOOKUP($A894,DSSV!$A$7:$R$65536,IN_DTK!I$5,0),""),"")</f>
        <v>0</v>
      </c>
      <c r="J894" s="245">
        <f>IF(ISNA(VLOOKUP($A894,DSSV!$A$7:$R$65536,IN_DTK!J$5,0))=FALSE,IF(J$8&lt;&gt;0,VLOOKUP($A894,DSSV!$A$7:$R$65536,IN_DTK!J$5,0),""),"")</f>
        <v>0</v>
      </c>
      <c r="K894" s="245">
        <f>IF(ISNA(VLOOKUP($A894,DSSV!$A$7:$R$65536,IN_DTK!K$5,0))=FALSE,IF(K$8&lt;&gt;0,VLOOKUP($A894,DSSV!$A$7:$R$65536,IN_DTK!K$5,0),""),"")</f>
        <v>0</v>
      </c>
      <c r="L894" s="245">
        <f>IF(ISNA(VLOOKUP($A894,DSSV!$A$7:$R$65536,IN_DTK!L$5,0))=FALSE,IF(L$8&lt;&gt;0,VLOOKUP($A894,DSSV!$A$7:$R$65536,IN_DTK!L$5,0),""),"")</f>
        <v>0</v>
      </c>
      <c r="M894" s="245">
        <f>IF(ISNA(VLOOKUP($A894,DSSV!$A$7:$R$65536,IN_DTK!M$5,0))=FALSE,IF(M$8&lt;&gt;0,VLOOKUP($A894,DSSV!$A$7:$R$65536,IN_DTK!M$5,0),""),"")</f>
        <v>0</v>
      </c>
      <c r="N894" s="245">
        <f>IF(ISNA(VLOOKUP($A894,DSSV!$A$7:$R$65536,IN_DTK!N$5,0))=FALSE,IF(N$8&lt;&gt;0,VLOOKUP($A894,DSSV!$A$7:$R$65536,IN_DTK!N$5,0),""),"")</f>
        <v>0</v>
      </c>
      <c r="O894" s="245">
        <f>IF(ISNA(VLOOKUP($A894,DSSV!$A$7:$R$65536,IN_DTK!O$5,0))=FALSE,IF(O$8&lt;&gt;0,VLOOKUP($A894,DSSV!$A$7:$R$65536,IN_DTK!O$5,0),""),"")</f>
        <v>0</v>
      </c>
      <c r="P894" s="245">
        <f>IF(ISNA(VLOOKUP($A894,DSSV!$A$7:$R$65536,IN_DTK!P$5,0))=FALSE,IF(P$8&lt;&gt;0,VLOOKUP($A894,DSSV!$A$7:$R$65536,IN_DTK!P$5,0),""),"")</f>
        <v>0</v>
      </c>
      <c r="Q894" s="246">
        <f>IF(ISNA(VLOOKUP($A894,DSSV!$A$7:$R$65536,IN_DTK!Q$5,0))=FALSE,VLOOKUP($A894,DSSV!$A$7:$R$65536,IN_DTK!Q$5,0),"")</f>
        <v>0</v>
      </c>
      <c r="R894" s="237" t="str">
        <f>IF(ISNA(VLOOKUP($A894,DSSV!$A$7:$R$65536,IN_DTK!R$5,0))=FALSE,VLOOKUP($A894,DSSV!$A$7:$R$65536,IN_DTK!R$5,0),"")</f>
        <v>Không</v>
      </c>
      <c r="S894" s="247" t="str">
        <f>IF(ISNA(VLOOKUP($A894,DSSV!$A$7:$R$65536,IN_DTK!S$5,0))=FALSE,VLOOKUP($A894,DSSV!$A$7:$R$65536,IN_DTK!S$5,0),"")</f>
        <v/>
      </c>
    </row>
    <row r="895" spans="1:19" s="213" customFormat="1" ht="20.25" customHeight="1">
      <c r="A895" s="211">
        <v>887</v>
      </c>
      <c r="B895" s="240">
        <f>--SUBTOTAL(2,C$6:C895)</f>
        <v>887</v>
      </c>
      <c r="C895" s="214">
        <f>IF(ISNA(VLOOKUP($A895,DSSV!$A$7:$R$65536,IN_DTK!C$5,0))=FALSE,VLOOKUP($A895,DSSV!$A$7:$R$65536,IN_DTK!C$5,0),"")</f>
        <v>0</v>
      </c>
      <c r="D895" s="243" t="str">
        <f>IF(ISNA(VLOOKUP($A895,DSSV!$A$7:$R$65536,IN_DTK!D$5,0))=FALSE,VLOOKUP($A895,DSSV!$A$7:$R$65536,IN_DTK!D$5,0),"")</f>
        <v/>
      </c>
      <c r="E895" s="244" t="str">
        <f>IF(ISNA(VLOOKUP($A895,DSSV!$A$7:$R$65536,IN_DTK!E$5,0))=FALSE,VLOOKUP($A895,DSSV!$A$7:$R$65536,IN_DTK!E$5,0),"")</f>
        <v/>
      </c>
      <c r="F895" s="249" t="str">
        <f>IF(ISNA(VLOOKUP($A895,DSSV!$A$7:$R$65536,IN_DTK!F$5,0))=FALSE,VLOOKUP($A895,DSSV!$A$7:$R$65536,IN_DTK!F$5,0),"")</f>
        <v/>
      </c>
      <c r="G895" s="249" t="str">
        <f>IF(ISNA(VLOOKUP($A895,DSSV!$A$7:$R$65536,IN_DTK!G$5,0))=FALSE,VLOOKUP($A895,DSSV!$A$7:$R$65536,IN_DTK!G$5,0),"")</f>
        <v/>
      </c>
      <c r="H895" s="245">
        <f>IF(ISNA(VLOOKUP($A895,DSSV!$A$7:$R$65536,IN_DTK!H$5,0))=FALSE,IF(H$8&lt;&gt;0,VLOOKUP($A895,DSSV!$A$7:$R$65536,IN_DTK!H$5,0),""),"")</f>
        <v>0</v>
      </c>
      <c r="I895" s="245">
        <f>IF(ISNA(VLOOKUP($A895,DSSV!$A$7:$R$65536,IN_DTK!I$5,0))=FALSE,IF(I$8&lt;&gt;0,VLOOKUP($A895,DSSV!$A$7:$R$65536,IN_DTK!I$5,0),""),"")</f>
        <v>0</v>
      </c>
      <c r="J895" s="245">
        <f>IF(ISNA(VLOOKUP($A895,DSSV!$A$7:$R$65536,IN_DTK!J$5,0))=FALSE,IF(J$8&lt;&gt;0,VLOOKUP($A895,DSSV!$A$7:$R$65536,IN_DTK!J$5,0),""),"")</f>
        <v>0</v>
      </c>
      <c r="K895" s="245">
        <f>IF(ISNA(VLOOKUP($A895,DSSV!$A$7:$R$65536,IN_DTK!K$5,0))=FALSE,IF(K$8&lt;&gt;0,VLOOKUP($A895,DSSV!$A$7:$R$65536,IN_DTK!K$5,0),""),"")</f>
        <v>0</v>
      </c>
      <c r="L895" s="245">
        <f>IF(ISNA(VLOOKUP($A895,DSSV!$A$7:$R$65536,IN_DTK!L$5,0))=FALSE,IF(L$8&lt;&gt;0,VLOOKUP($A895,DSSV!$A$7:$R$65536,IN_DTK!L$5,0),""),"")</f>
        <v>0</v>
      </c>
      <c r="M895" s="245">
        <f>IF(ISNA(VLOOKUP($A895,DSSV!$A$7:$R$65536,IN_DTK!M$5,0))=FALSE,IF(M$8&lt;&gt;0,VLOOKUP($A895,DSSV!$A$7:$R$65536,IN_DTK!M$5,0),""),"")</f>
        <v>0</v>
      </c>
      <c r="N895" s="245">
        <f>IF(ISNA(VLOOKUP($A895,DSSV!$A$7:$R$65536,IN_DTK!N$5,0))=FALSE,IF(N$8&lt;&gt;0,VLOOKUP($A895,DSSV!$A$7:$R$65536,IN_DTK!N$5,0),""),"")</f>
        <v>0</v>
      </c>
      <c r="O895" s="245">
        <f>IF(ISNA(VLOOKUP($A895,DSSV!$A$7:$R$65536,IN_DTK!O$5,0))=FALSE,IF(O$8&lt;&gt;0,VLOOKUP($A895,DSSV!$A$7:$R$65536,IN_DTK!O$5,0),""),"")</f>
        <v>0</v>
      </c>
      <c r="P895" s="245">
        <f>IF(ISNA(VLOOKUP($A895,DSSV!$A$7:$R$65536,IN_DTK!P$5,0))=FALSE,IF(P$8&lt;&gt;0,VLOOKUP($A895,DSSV!$A$7:$R$65536,IN_DTK!P$5,0),""),"")</f>
        <v>0</v>
      </c>
      <c r="Q895" s="246">
        <f>IF(ISNA(VLOOKUP($A895,DSSV!$A$7:$R$65536,IN_DTK!Q$5,0))=FALSE,VLOOKUP($A895,DSSV!$A$7:$R$65536,IN_DTK!Q$5,0),"")</f>
        <v>0</v>
      </c>
      <c r="R895" s="237" t="str">
        <f>IF(ISNA(VLOOKUP($A895,DSSV!$A$7:$R$65536,IN_DTK!R$5,0))=FALSE,VLOOKUP($A895,DSSV!$A$7:$R$65536,IN_DTK!R$5,0),"")</f>
        <v>Không</v>
      </c>
      <c r="S895" s="247" t="str">
        <f>IF(ISNA(VLOOKUP($A895,DSSV!$A$7:$R$65536,IN_DTK!S$5,0))=FALSE,VLOOKUP($A895,DSSV!$A$7:$R$65536,IN_DTK!S$5,0),"")</f>
        <v/>
      </c>
    </row>
    <row r="896" spans="1:19" s="213" customFormat="1" ht="20.25" customHeight="1">
      <c r="A896" s="211">
        <v>888</v>
      </c>
      <c r="B896" s="240">
        <f>--SUBTOTAL(2,C$6:C896)</f>
        <v>888</v>
      </c>
      <c r="C896" s="214">
        <f>IF(ISNA(VLOOKUP($A896,DSSV!$A$7:$R$65536,IN_DTK!C$5,0))=FALSE,VLOOKUP($A896,DSSV!$A$7:$R$65536,IN_DTK!C$5,0),"")</f>
        <v>0</v>
      </c>
      <c r="D896" s="243" t="str">
        <f>IF(ISNA(VLOOKUP($A896,DSSV!$A$7:$R$65536,IN_DTK!D$5,0))=FALSE,VLOOKUP($A896,DSSV!$A$7:$R$65536,IN_DTK!D$5,0),"")</f>
        <v/>
      </c>
      <c r="E896" s="244" t="str">
        <f>IF(ISNA(VLOOKUP($A896,DSSV!$A$7:$R$65536,IN_DTK!E$5,0))=FALSE,VLOOKUP($A896,DSSV!$A$7:$R$65536,IN_DTK!E$5,0),"")</f>
        <v/>
      </c>
      <c r="F896" s="249" t="str">
        <f>IF(ISNA(VLOOKUP($A896,DSSV!$A$7:$R$65536,IN_DTK!F$5,0))=FALSE,VLOOKUP($A896,DSSV!$A$7:$R$65536,IN_DTK!F$5,0),"")</f>
        <v/>
      </c>
      <c r="G896" s="249" t="str">
        <f>IF(ISNA(VLOOKUP($A896,DSSV!$A$7:$R$65536,IN_DTK!G$5,0))=FALSE,VLOOKUP($A896,DSSV!$A$7:$R$65536,IN_DTK!G$5,0),"")</f>
        <v/>
      </c>
      <c r="H896" s="245">
        <f>IF(ISNA(VLOOKUP($A896,DSSV!$A$7:$R$65536,IN_DTK!H$5,0))=FALSE,IF(H$8&lt;&gt;0,VLOOKUP($A896,DSSV!$A$7:$R$65536,IN_DTK!H$5,0),""),"")</f>
        <v>0</v>
      </c>
      <c r="I896" s="245">
        <f>IF(ISNA(VLOOKUP($A896,DSSV!$A$7:$R$65536,IN_DTK!I$5,0))=FALSE,IF(I$8&lt;&gt;0,VLOOKUP($A896,DSSV!$A$7:$R$65536,IN_DTK!I$5,0),""),"")</f>
        <v>0</v>
      </c>
      <c r="J896" s="245">
        <f>IF(ISNA(VLOOKUP($A896,DSSV!$A$7:$R$65536,IN_DTK!J$5,0))=FALSE,IF(J$8&lt;&gt;0,VLOOKUP($A896,DSSV!$A$7:$R$65536,IN_DTK!J$5,0),""),"")</f>
        <v>0</v>
      </c>
      <c r="K896" s="245">
        <f>IF(ISNA(VLOOKUP($A896,DSSV!$A$7:$R$65536,IN_DTK!K$5,0))=FALSE,IF(K$8&lt;&gt;0,VLOOKUP($A896,DSSV!$A$7:$R$65536,IN_DTK!K$5,0),""),"")</f>
        <v>0</v>
      </c>
      <c r="L896" s="245">
        <f>IF(ISNA(VLOOKUP($A896,DSSV!$A$7:$R$65536,IN_DTK!L$5,0))=FALSE,IF(L$8&lt;&gt;0,VLOOKUP($A896,DSSV!$A$7:$R$65536,IN_DTK!L$5,0),""),"")</f>
        <v>0</v>
      </c>
      <c r="M896" s="245">
        <f>IF(ISNA(VLOOKUP($A896,DSSV!$A$7:$R$65536,IN_DTK!M$5,0))=FALSE,IF(M$8&lt;&gt;0,VLOOKUP($A896,DSSV!$A$7:$R$65536,IN_DTK!M$5,0),""),"")</f>
        <v>0</v>
      </c>
      <c r="N896" s="245">
        <f>IF(ISNA(VLOOKUP($A896,DSSV!$A$7:$R$65536,IN_DTK!N$5,0))=FALSE,IF(N$8&lt;&gt;0,VLOOKUP($A896,DSSV!$A$7:$R$65536,IN_DTK!N$5,0),""),"")</f>
        <v>0</v>
      </c>
      <c r="O896" s="245">
        <f>IF(ISNA(VLOOKUP($A896,DSSV!$A$7:$R$65536,IN_DTK!O$5,0))=FALSE,IF(O$8&lt;&gt;0,VLOOKUP($A896,DSSV!$A$7:$R$65536,IN_DTK!O$5,0),""),"")</f>
        <v>0</v>
      </c>
      <c r="P896" s="245">
        <f>IF(ISNA(VLOOKUP($A896,DSSV!$A$7:$R$65536,IN_DTK!P$5,0))=FALSE,IF(P$8&lt;&gt;0,VLOOKUP($A896,DSSV!$A$7:$R$65536,IN_DTK!P$5,0),""),"")</f>
        <v>0</v>
      </c>
      <c r="Q896" s="246">
        <f>IF(ISNA(VLOOKUP($A896,DSSV!$A$7:$R$65536,IN_DTK!Q$5,0))=FALSE,VLOOKUP($A896,DSSV!$A$7:$R$65536,IN_DTK!Q$5,0),"")</f>
        <v>0</v>
      </c>
      <c r="R896" s="237" t="str">
        <f>IF(ISNA(VLOOKUP($A896,DSSV!$A$7:$R$65536,IN_DTK!R$5,0))=FALSE,VLOOKUP($A896,DSSV!$A$7:$R$65536,IN_DTK!R$5,0),"")</f>
        <v>Không</v>
      </c>
      <c r="S896" s="247" t="str">
        <f>IF(ISNA(VLOOKUP($A896,DSSV!$A$7:$R$65536,IN_DTK!S$5,0))=FALSE,VLOOKUP($A896,DSSV!$A$7:$R$65536,IN_DTK!S$5,0),"")</f>
        <v/>
      </c>
    </row>
    <row r="897" spans="1:19" s="213" customFormat="1" ht="20.25" customHeight="1">
      <c r="A897" s="211">
        <v>889</v>
      </c>
      <c r="B897" s="240">
        <f>--SUBTOTAL(2,C$6:C897)</f>
        <v>889</v>
      </c>
      <c r="C897" s="214">
        <f>IF(ISNA(VLOOKUP($A897,DSSV!$A$7:$R$65536,IN_DTK!C$5,0))=FALSE,VLOOKUP($A897,DSSV!$A$7:$R$65536,IN_DTK!C$5,0),"")</f>
        <v>0</v>
      </c>
      <c r="D897" s="243" t="str">
        <f>IF(ISNA(VLOOKUP($A897,DSSV!$A$7:$R$65536,IN_DTK!D$5,0))=FALSE,VLOOKUP($A897,DSSV!$A$7:$R$65536,IN_DTK!D$5,0),"")</f>
        <v/>
      </c>
      <c r="E897" s="244" t="str">
        <f>IF(ISNA(VLOOKUP($A897,DSSV!$A$7:$R$65536,IN_DTK!E$5,0))=FALSE,VLOOKUP($A897,DSSV!$A$7:$R$65536,IN_DTK!E$5,0),"")</f>
        <v/>
      </c>
      <c r="F897" s="249" t="str">
        <f>IF(ISNA(VLOOKUP($A897,DSSV!$A$7:$R$65536,IN_DTK!F$5,0))=FALSE,VLOOKUP($A897,DSSV!$A$7:$R$65536,IN_DTK!F$5,0),"")</f>
        <v/>
      </c>
      <c r="G897" s="249" t="str">
        <f>IF(ISNA(VLOOKUP($A897,DSSV!$A$7:$R$65536,IN_DTK!G$5,0))=FALSE,VLOOKUP($A897,DSSV!$A$7:$R$65536,IN_DTK!G$5,0),"")</f>
        <v/>
      </c>
      <c r="H897" s="245">
        <f>IF(ISNA(VLOOKUP($A897,DSSV!$A$7:$R$65536,IN_DTK!H$5,0))=FALSE,IF(H$8&lt;&gt;0,VLOOKUP($A897,DSSV!$A$7:$R$65536,IN_DTK!H$5,0),""),"")</f>
        <v>0</v>
      </c>
      <c r="I897" s="245">
        <f>IF(ISNA(VLOOKUP($A897,DSSV!$A$7:$R$65536,IN_DTK!I$5,0))=FALSE,IF(I$8&lt;&gt;0,VLOOKUP($A897,DSSV!$A$7:$R$65536,IN_DTK!I$5,0),""),"")</f>
        <v>0</v>
      </c>
      <c r="J897" s="245">
        <f>IF(ISNA(VLOOKUP($A897,DSSV!$A$7:$R$65536,IN_DTK!J$5,0))=FALSE,IF(J$8&lt;&gt;0,VLOOKUP($A897,DSSV!$A$7:$R$65536,IN_DTK!J$5,0),""),"")</f>
        <v>0</v>
      </c>
      <c r="K897" s="245">
        <f>IF(ISNA(VLOOKUP($A897,DSSV!$A$7:$R$65536,IN_DTK!K$5,0))=FALSE,IF(K$8&lt;&gt;0,VLOOKUP($A897,DSSV!$A$7:$R$65536,IN_DTK!K$5,0),""),"")</f>
        <v>0</v>
      </c>
      <c r="L897" s="245">
        <f>IF(ISNA(VLOOKUP($A897,DSSV!$A$7:$R$65536,IN_DTK!L$5,0))=FALSE,IF(L$8&lt;&gt;0,VLOOKUP($A897,DSSV!$A$7:$R$65536,IN_DTK!L$5,0),""),"")</f>
        <v>0</v>
      </c>
      <c r="M897" s="245">
        <f>IF(ISNA(VLOOKUP($A897,DSSV!$A$7:$R$65536,IN_DTK!M$5,0))=FALSE,IF(M$8&lt;&gt;0,VLOOKUP($A897,DSSV!$A$7:$R$65536,IN_DTK!M$5,0),""),"")</f>
        <v>0</v>
      </c>
      <c r="N897" s="245">
        <f>IF(ISNA(VLOOKUP($A897,DSSV!$A$7:$R$65536,IN_DTK!N$5,0))=FALSE,IF(N$8&lt;&gt;0,VLOOKUP($A897,DSSV!$A$7:$R$65536,IN_DTK!N$5,0),""),"")</f>
        <v>0</v>
      </c>
      <c r="O897" s="245">
        <f>IF(ISNA(VLOOKUP($A897,DSSV!$A$7:$R$65536,IN_DTK!O$5,0))=FALSE,IF(O$8&lt;&gt;0,VLOOKUP($A897,DSSV!$A$7:$R$65536,IN_DTK!O$5,0),""),"")</f>
        <v>0</v>
      </c>
      <c r="P897" s="245">
        <f>IF(ISNA(VLOOKUP($A897,DSSV!$A$7:$R$65536,IN_DTK!P$5,0))=FALSE,IF(P$8&lt;&gt;0,VLOOKUP($A897,DSSV!$A$7:$R$65536,IN_DTK!P$5,0),""),"")</f>
        <v>0</v>
      </c>
      <c r="Q897" s="246">
        <f>IF(ISNA(VLOOKUP($A897,DSSV!$A$7:$R$65536,IN_DTK!Q$5,0))=FALSE,VLOOKUP($A897,DSSV!$A$7:$R$65536,IN_DTK!Q$5,0),"")</f>
        <v>0</v>
      </c>
      <c r="R897" s="237" t="str">
        <f>IF(ISNA(VLOOKUP($A897,DSSV!$A$7:$R$65536,IN_DTK!R$5,0))=FALSE,VLOOKUP($A897,DSSV!$A$7:$R$65536,IN_DTK!R$5,0),"")</f>
        <v>Không</v>
      </c>
      <c r="S897" s="247" t="str">
        <f>IF(ISNA(VLOOKUP($A897,DSSV!$A$7:$R$65536,IN_DTK!S$5,0))=FALSE,VLOOKUP($A897,DSSV!$A$7:$R$65536,IN_DTK!S$5,0),"")</f>
        <v/>
      </c>
    </row>
    <row r="898" spans="1:19" s="213" customFormat="1" ht="20.25" customHeight="1">
      <c r="A898" s="211">
        <v>890</v>
      </c>
      <c r="B898" s="240">
        <f>--SUBTOTAL(2,C$6:C898)</f>
        <v>890</v>
      </c>
      <c r="C898" s="214">
        <f>IF(ISNA(VLOOKUP($A898,DSSV!$A$7:$R$65536,IN_DTK!C$5,0))=FALSE,VLOOKUP($A898,DSSV!$A$7:$R$65536,IN_DTK!C$5,0),"")</f>
        <v>0</v>
      </c>
      <c r="D898" s="243" t="str">
        <f>IF(ISNA(VLOOKUP($A898,DSSV!$A$7:$R$65536,IN_DTK!D$5,0))=FALSE,VLOOKUP($A898,DSSV!$A$7:$R$65536,IN_DTK!D$5,0),"")</f>
        <v/>
      </c>
      <c r="E898" s="244" t="str">
        <f>IF(ISNA(VLOOKUP($A898,DSSV!$A$7:$R$65536,IN_DTK!E$5,0))=FALSE,VLOOKUP($A898,DSSV!$A$7:$R$65536,IN_DTK!E$5,0),"")</f>
        <v/>
      </c>
      <c r="F898" s="249" t="str">
        <f>IF(ISNA(VLOOKUP($A898,DSSV!$A$7:$R$65536,IN_DTK!F$5,0))=FALSE,VLOOKUP($A898,DSSV!$A$7:$R$65536,IN_DTK!F$5,0),"")</f>
        <v/>
      </c>
      <c r="G898" s="249" t="str">
        <f>IF(ISNA(VLOOKUP($A898,DSSV!$A$7:$R$65536,IN_DTK!G$5,0))=FALSE,VLOOKUP($A898,DSSV!$A$7:$R$65536,IN_DTK!G$5,0),"")</f>
        <v/>
      </c>
      <c r="H898" s="245">
        <f>IF(ISNA(VLOOKUP($A898,DSSV!$A$7:$R$65536,IN_DTK!H$5,0))=FALSE,IF(H$8&lt;&gt;0,VLOOKUP($A898,DSSV!$A$7:$R$65536,IN_DTK!H$5,0),""),"")</f>
        <v>0</v>
      </c>
      <c r="I898" s="245">
        <f>IF(ISNA(VLOOKUP($A898,DSSV!$A$7:$R$65536,IN_DTK!I$5,0))=FALSE,IF(I$8&lt;&gt;0,VLOOKUP($A898,DSSV!$A$7:$R$65536,IN_DTK!I$5,0),""),"")</f>
        <v>0</v>
      </c>
      <c r="J898" s="245">
        <f>IF(ISNA(VLOOKUP($A898,DSSV!$A$7:$R$65536,IN_DTK!J$5,0))=FALSE,IF(J$8&lt;&gt;0,VLOOKUP($A898,DSSV!$A$7:$R$65536,IN_DTK!J$5,0),""),"")</f>
        <v>0</v>
      </c>
      <c r="K898" s="245">
        <f>IF(ISNA(VLOOKUP($A898,DSSV!$A$7:$R$65536,IN_DTK!K$5,0))=FALSE,IF(K$8&lt;&gt;0,VLOOKUP($A898,DSSV!$A$7:$R$65536,IN_DTK!K$5,0),""),"")</f>
        <v>0</v>
      </c>
      <c r="L898" s="245">
        <f>IF(ISNA(VLOOKUP($A898,DSSV!$A$7:$R$65536,IN_DTK!L$5,0))=FALSE,IF(L$8&lt;&gt;0,VLOOKUP($A898,DSSV!$A$7:$R$65536,IN_DTK!L$5,0),""),"")</f>
        <v>0</v>
      </c>
      <c r="M898" s="245">
        <f>IF(ISNA(VLOOKUP($A898,DSSV!$A$7:$R$65536,IN_DTK!M$5,0))=FALSE,IF(M$8&lt;&gt;0,VLOOKUP($A898,DSSV!$A$7:$R$65536,IN_DTK!M$5,0),""),"")</f>
        <v>0</v>
      </c>
      <c r="N898" s="245">
        <f>IF(ISNA(VLOOKUP($A898,DSSV!$A$7:$R$65536,IN_DTK!N$5,0))=FALSE,IF(N$8&lt;&gt;0,VLOOKUP($A898,DSSV!$A$7:$R$65536,IN_DTK!N$5,0),""),"")</f>
        <v>0</v>
      </c>
      <c r="O898" s="245">
        <f>IF(ISNA(VLOOKUP($A898,DSSV!$A$7:$R$65536,IN_DTK!O$5,0))=FALSE,IF(O$8&lt;&gt;0,VLOOKUP($A898,DSSV!$A$7:$R$65536,IN_DTK!O$5,0),""),"")</f>
        <v>0</v>
      </c>
      <c r="P898" s="245">
        <f>IF(ISNA(VLOOKUP($A898,DSSV!$A$7:$R$65536,IN_DTK!P$5,0))=FALSE,IF(P$8&lt;&gt;0,VLOOKUP($A898,DSSV!$A$7:$R$65536,IN_DTK!P$5,0),""),"")</f>
        <v>0</v>
      </c>
      <c r="Q898" s="246">
        <f>IF(ISNA(VLOOKUP($A898,DSSV!$A$7:$R$65536,IN_DTK!Q$5,0))=FALSE,VLOOKUP($A898,DSSV!$A$7:$R$65536,IN_DTK!Q$5,0),"")</f>
        <v>0</v>
      </c>
      <c r="R898" s="237" t="str">
        <f>IF(ISNA(VLOOKUP($A898,DSSV!$A$7:$R$65536,IN_DTK!R$5,0))=FALSE,VLOOKUP($A898,DSSV!$A$7:$R$65536,IN_DTK!R$5,0),"")</f>
        <v>Không</v>
      </c>
      <c r="S898" s="247" t="str">
        <f>IF(ISNA(VLOOKUP($A898,DSSV!$A$7:$R$65536,IN_DTK!S$5,0))=FALSE,VLOOKUP($A898,DSSV!$A$7:$R$65536,IN_DTK!S$5,0),"")</f>
        <v/>
      </c>
    </row>
    <row r="899" spans="1:19" s="213" customFormat="1" ht="20.25" customHeight="1">
      <c r="A899" s="211">
        <v>891</v>
      </c>
      <c r="B899" s="240">
        <f>--SUBTOTAL(2,C$6:C899)</f>
        <v>891</v>
      </c>
      <c r="C899" s="214">
        <f>IF(ISNA(VLOOKUP($A899,DSSV!$A$7:$R$65536,IN_DTK!C$5,0))=FALSE,VLOOKUP($A899,DSSV!$A$7:$R$65536,IN_DTK!C$5,0),"")</f>
        <v>0</v>
      </c>
      <c r="D899" s="243" t="str">
        <f>IF(ISNA(VLOOKUP($A899,DSSV!$A$7:$R$65536,IN_DTK!D$5,0))=FALSE,VLOOKUP($A899,DSSV!$A$7:$R$65536,IN_DTK!D$5,0),"")</f>
        <v/>
      </c>
      <c r="E899" s="244" t="str">
        <f>IF(ISNA(VLOOKUP($A899,DSSV!$A$7:$R$65536,IN_DTK!E$5,0))=FALSE,VLOOKUP($A899,DSSV!$A$7:$R$65536,IN_DTK!E$5,0),"")</f>
        <v/>
      </c>
      <c r="F899" s="249" t="str">
        <f>IF(ISNA(VLOOKUP($A899,DSSV!$A$7:$R$65536,IN_DTK!F$5,0))=FALSE,VLOOKUP($A899,DSSV!$A$7:$R$65536,IN_DTK!F$5,0),"")</f>
        <v/>
      </c>
      <c r="G899" s="249" t="str">
        <f>IF(ISNA(VLOOKUP($A899,DSSV!$A$7:$R$65536,IN_DTK!G$5,0))=FALSE,VLOOKUP($A899,DSSV!$A$7:$R$65536,IN_DTK!G$5,0),"")</f>
        <v/>
      </c>
      <c r="H899" s="245">
        <f>IF(ISNA(VLOOKUP($A899,DSSV!$A$7:$R$65536,IN_DTK!H$5,0))=FALSE,IF(H$8&lt;&gt;0,VLOOKUP($A899,DSSV!$A$7:$R$65536,IN_DTK!H$5,0),""),"")</f>
        <v>0</v>
      </c>
      <c r="I899" s="245">
        <f>IF(ISNA(VLOOKUP($A899,DSSV!$A$7:$R$65536,IN_DTK!I$5,0))=FALSE,IF(I$8&lt;&gt;0,VLOOKUP($A899,DSSV!$A$7:$R$65536,IN_DTK!I$5,0),""),"")</f>
        <v>0</v>
      </c>
      <c r="J899" s="245">
        <f>IF(ISNA(VLOOKUP($A899,DSSV!$A$7:$R$65536,IN_DTK!J$5,0))=FALSE,IF(J$8&lt;&gt;0,VLOOKUP($A899,DSSV!$A$7:$R$65536,IN_DTK!J$5,0),""),"")</f>
        <v>0</v>
      </c>
      <c r="K899" s="245">
        <f>IF(ISNA(VLOOKUP($A899,DSSV!$A$7:$R$65536,IN_DTK!K$5,0))=FALSE,IF(K$8&lt;&gt;0,VLOOKUP($A899,DSSV!$A$7:$R$65536,IN_DTK!K$5,0),""),"")</f>
        <v>0</v>
      </c>
      <c r="L899" s="245">
        <f>IF(ISNA(VLOOKUP($A899,DSSV!$A$7:$R$65536,IN_DTK!L$5,0))=FALSE,IF(L$8&lt;&gt;0,VLOOKUP($A899,DSSV!$A$7:$R$65536,IN_DTK!L$5,0),""),"")</f>
        <v>0</v>
      </c>
      <c r="M899" s="245">
        <f>IF(ISNA(VLOOKUP($A899,DSSV!$A$7:$R$65536,IN_DTK!M$5,0))=FALSE,IF(M$8&lt;&gt;0,VLOOKUP($A899,DSSV!$A$7:$R$65536,IN_DTK!M$5,0),""),"")</f>
        <v>0</v>
      </c>
      <c r="N899" s="245">
        <f>IF(ISNA(VLOOKUP($A899,DSSV!$A$7:$R$65536,IN_DTK!N$5,0))=FALSE,IF(N$8&lt;&gt;0,VLOOKUP($A899,DSSV!$A$7:$R$65536,IN_DTK!N$5,0),""),"")</f>
        <v>0</v>
      </c>
      <c r="O899" s="245">
        <f>IF(ISNA(VLOOKUP($A899,DSSV!$A$7:$R$65536,IN_DTK!O$5,0))=FALSE,IF(O$8&lt;&gt;0,VLOOKUP($A899,DSSV!$A$7:$R$65536,IN_DTK!O$5,0),""),"")</f>
        <v>0</v>
      </c>
      <c r="P899" s="245">
        <f>IF(ISNA(VLOOKUP($A899,DSSV!$A$7:$R$65536,IN_DTK!P$5,0))=FALSE,IF(P$8&lt;&gt;0,VLOOKUP($A899,DSSV!$A$7:$R$65536,IN_DTK!P$5,0),""),"")</f>
        <v>0</v>
      </c>
      <c r="Q899" s="246">
        <f>IF(ISNA(VLOOKUP($A899,DSSV!$A$7:$R$65536,IN_DTK!Q$5,0))=FALSE,VLOOKUP($A899,DSSV!$A$7:$R$65536,IN_DTK!Q$5,0),"")</f>
        <v>0</v>
      </c>
      <c r="R899" s="237" t="str">
        <f>IF(ISNA(VLOOKUP($A899,DSSV!$A$7:$R$65536,IN_DTK!R$5,0))=FALSE,VLOOKUP($A899,DSSV!$A$7:$R$65536,IN_DTK!R$5,0),"")</f>
        <v>Không</v>
      </c>
      <c r="S899" s="247" t="str">
        <f>IF(ISNA(VLOOKUP($A899,DSSV!$A$7:$R$65536,IN_DTK!S$5,0))=FALSE,VLOOKUP($A899,DSSV!$A$7:$R$65536,IN_DTK!S$5,0),"")</f>
        <v/>
      </c>
    </row>
    <row r="900" spans="1:19" s="213" customFormat="1" ht="20.25" customHeight="1">
      <c r="A900" s="211">
        <v>892</v>
      </c>
      <c r="B900" s="240">
        <f>--SUBTOTAL(2,C$6:C900)</f>
        <v>892</v>
      </c>
      <c r="C900" s="214">
        <f>IF(ISNA(VLOOKUP($A900,DSSV!$A$7:$R$65536,IN_DTK!C$5,0))=FALSE,VLOOKUP($A900,DSSV!$A$7:$R$65536,IN_DTK!C$5,0),"")</f>
        <v>0</v>
      </c>
      <c r="D900" s="243" t="str">
        <f>IF(ISNA(VLOOKUP($A900,DSSV!$A$7:$R$65536,IN_DTK!D$5,0))=FALSE,VLOOKUP($A900,DSSV!$A$7:$R$65536,IN_DTK!D$5,0),"")</f>
        <v/>
      </c>
      <c r="E900" s="244" t="str">
        <f>IF(ISNA(VLOOKUP($A900,DSSV!$A$7:$R$65536,IN_DTK!E$5,0))=FALSE,VLOOKUP($A900,DSSV!$A$7:$R$65536,IN_DTK!E$5,0),"")</f>
        <v/>
      </c>
      <c r="F900" s="249" t="str">
        <f>IF(ISNA(VLOOKUP($A900,DSSV!$A$7:$R$65536,IN_DTK!F$5,0))=FALSE,VLOOKUP($A900,DSSV!$A$7:$R$65536,IN_DTK!F$5,0),"")</f>
        <v/>
      </c>
      <c r="G900" s="249" t="str">
        <f>IF(ISNA(VLOOKUP($A900,DSSV!$A$7:$R$65536,IN_DTK!G$5,0))=FALSE,VLOOKUP($A900,DSSV!$A$7:$R$65536,IN_DTK!G$5,0),"")</f>
        <v/>
      </c>
      <c r="H900" s="245">
        <f>IF(ISNA(VLOOKUP($A900,DSSV!$A$7:$R$65536,IN_DTK!H$5,0))=FALSE,IF(H$8&lt;&gt;0,VLOOKUP($A900,DSSV!$A$7:$R$65536,IN_DTK!H$5,0),""),"")</f>
        <v>0</v>
      </c>
      <c r="I900" s="245">
        <f>IF(ISNA(VLOOKUP($A900,DSSV!$A$7:$R$65536,IN_DTK!I$5,0))=FALSE,IF(I$8&lt;&gt;0,VLOOKUP($A900,DSSV!$A$7:$R$65536,IN_DTK!I$5,0),""),"")</f>
        <v>0</v>
      </c>
      <c r="J900" s="245">
        <f>IF(ISNA(VLOOKUP($A900,DSSV!$A$7:$R$65536,IN_DTK!J$5,0))=FALSE,IF(J$8&lt;&gt;0,VLOOKUP($A900,DSSV!$A$7:$R$65536,IN_DTK!J$5,0),""),"")</f>
        <v>0</v>
      </c>
      <c r="K900" s="245">
        <f>IF(ISNA(VLOOKUP($A900,DSSV!$A$7:$R$65536,IN_DTK!K$5,0))=FALSE,IF(K$8&lt;&gt;0,VLOOKUP($A900,DSSV!$A$7:$R$65536,IN_DTK!K$5,0),""),"")</f>
        <v>0</v>
      </c>
      <c r="L900" s="245">
        <f>IF(ISNA(VLOOKUP($A900,DSSV!$A$7:$R$65536,IN_DTK!L$5,0))=FALSE,IF(L$8&lt;&gt;0,VLOOKUP($A900,DSSV!$A$7:$R$65536,IN_DTK!L$5,0),""),"")</f>
        <v>0</v>
      </c>
      <c r="M900" s="245">
        <f>IF(ISNA(VLOOKUP($A900,DSSV!$A$7:$R$65536,IN_DTK!M$5,0))=FALSE,IF(M$8&lt;&gt;0,VLOOKUP($A900,DSSV!$A$7:$R$65536,IN_DTK!M$5,0),""),"")</f>
        <v>0</v>
      </c>
      <c r="N900" s="245">
        <f>IF(ISNA(VLOOKUP($A900,DSSV!$A$7:$R$65536,IN_DTK!N$5,0))=FALSE,IF(N$8&lt;&gt;0,VLOOKUP($A900,DSSV!$A$7:$R$65536,IN_DTK!N$5,0),""),"")</f>
        <v>0</v>
      </c>
      <c r="O900" s="245">
        <f>IF(ISNA(VLOOKUP($A900,DSSV!$A$7:$R$65536,IN_DTK!O$5,0))=FALSE,IF(O$8&lt;&gt;0,VLOOKUP($A900,DSSV!$A$7:$R$65536,IN_DTK!O$5,0),""),"")</f>
        <v>0</v>
      </c>
      <c r="P900" s="245">
        <f>IF(ISNA(VLOOKUP($A900,DSSV!$A$7:$R$65536,IN_DTK!P$5,0))=FALSE,IF(P$8&lt;&gt;0,VLOOKUP($A900,DSSV!$A$7:$R$65536,IN_DTK!P$5,0),""),"")</f>
        <v>0</v>
      </c>
      <c r="Q900" s="246">
        <f>IF(ISNA(VLOOKUP($A900,DSSV!$A$7:$R$65536,IN_DTK!Q$5,0))=FALSE,VLOOKUP($A900,DSSV!$A$7:$R$65536,IN_DTK!Q$5,0),"")</f>
        <v>0</v>
      </c>
      <c r="R900" s="237" t="str">
        <f>IF(ISNA(VLOOKUP($A900,DSSV!$A$7:$R$65536,IN_DTK!R$5,0))=FALSE,VLOOKUP($A900,DSSV!$A$7:$R$65536,IN_DTK!R$5,0),"")</f>
        <v>Không</v>
      </c>
      <c r="S900" s="247" t="str">
        <f>IF(ISNA(VLOOKUP($A900,DSSV!$A$7:$R$65536,IN_DTK!S$5,0))=FALSE,VLOOKUP($A900,DSSV!$A$7:$R$65536,IN_DTK!S$5,0),"")</f>
        <v/>
      </c>
    </row>
    <row r="901" spans="1:19" s="213" customFormat="1" ht="20.25" customHeight="1">
      <c r="A901" s="211">
        <v>893</v>
      </c>
      <c r="B901" s="240">
        <f>--SUBTOTAL(2,C$6:C901)</f>
        <v>893</v>
      </c>
      <c r="C901" s="214">
        <f>IF(ISNA(VLOOKUP($A901,DSSV!$A$7:$R$65536,IN_DTK!C$5,0))=FALSE,VLOOKUP($A901,DSSV!$A$7:$R$65536,IN_DTK!C$5,0),"")</f>
        <v>0</v>
      </c>
      <c r="D901" s="243" t="str">
        <f>IF(ISNA(VLOOKUP($A901,DSSV!$A$7:$R$65536,IN_DTK!D$5,0))=FALSE,VLOOKUP($A901,DSSV!$A$7:$R$65536,IN_DTK!D$5,0),"")</f>
        <v/>
      </c>
      <c r="E901" s="244" t="str">
        <f>IF(ISNA(VLOOKUP($A901,DSSV!$A$7:$R$65536,IN_DTK!E$5,0))=FALSE,VLOOKUP($A901,DSSV!$A$7:$R$65536,IN_DTK!E$5,0),"")</f>
        <v/>
      </c>
      <c r="F901" s="249" t="str">
        <f>IF(ISNA(VLOOKUP($A901,DSSV!$A$7:$R$65536,IN_DTK!F$5,0))=FALSE,VLOOKUP($A901,DSSV!$A$7:$R$65536,IN_DTK!F$5,0),"")</f>
        <v/>
      </c>
      <c r="G901" s="249" t="str">
        <f>IF(ISNA(VLOOKUP($A901,DSSV!$A$7:$R$65536,IN_DTK!G$5,0))=FALSE,VLOOKUP($A901,DSSV!$A$7:$R$65536,IN_DTK!G$5,0),"")</f>
        <v/>
      </c>
      <c r="H901" s="245">
        <f>IF(ISNA(VLOOKUP($A901,DSSV!$A$7:$R$65536,IN_DTK!H$5,0))=FALSE,IF(H$8&lt;&gt;0,VLOOKUP($A901,DSSV!$A$7:$R$65536,IN_DTK!H$5,0),""),"")</f>
        <v>0</v>
      </c>
      <c r="I901" s="245">
        <f>IF(ISNA(VLOOKUP($A901,DSSV!$A$7:$R$65536,IN_DTK!I$5,0))=FALSE,IF(I$8&lt;&gt;0,VLOOKUP($A901,DSSV!$A$7:$R$65536,IN_DTK!I$5,0),""),"")</f>
        <v>0</v>
      </c>
      <c r="J901" s="245">
        <f>IF(ISNA(VLOOKUP($A901,DSSV!$A$7:$R$65536,IN_DTK!J$5,0))=FALSE,IF(J$8&lt;&gt;0,VLOOKUP($A901,DSSV!$A$7:$R$65536,IN_DTK!J$5,0),""),"")</f>
        <v>0</v>
      </c>
      <c r="K901" s="245">
        <f>IF(ISNA(VLOOKUP($A901,DSSV!$A$7:$R$65536,IN_DTK!K$5,0))=FALSE,IF(K$8&lt;&gt;0,VLOOKUP($A901,DSSV!$A$7:$R$65536,IN_DTK!K$5,0),""),"")</f>
        <v>0</v>
      </c>
      <c r="L901" s="245">
        <f>IF(ISNA(VLOOKUP($A901,DSSV!$A$7:$R$65536,IN_DTK!L$5,0))=FALSE,IF(L$8&lt;&gt;0,VLOOKUP($A901,DSSV!$A$7:$R$65536,IN_DTK!L$5,0),""),"")</f>
        <v>0</v>
      </c>
      <c r="M901" s="245">
        <f>IF(ISNA(VLOOKUP($A901,DSSV!$A$7:$R$65536,IN_DTK!M$5,0))=FALSE,IF(M$8&lt;&gt;0,VLOOKUP($A901,DSSV!$A$7:$R$65536,IN_DTK!M$5,0),""),"")</f>
        <v>0</v>
      </c>
      <c r="N901" s="245">
        <f>IF(ISNA(VLOOKUP($A901,DSSV!$A$7:$R$65536,IN_DTK!N$5,0))=FALSE,IF(N$8&lt;&gt;0,VLOOKUP($A901,DSSV!$A$7:$R$65536,IN_DTK!N$5,0),""),"")</f>
        <v>0</v>
      </c>
      <c r="O901" s="245">
        <f>IF(ISNA(VLOOKUP($A901,DSSV!$A$7:$R$65536,IN_DTK!O$5,0))=FALSE,IF(O$8&lt;&gt;0,VLOOKUP($A901,DSSV!$A$7:$R$65536,IN_DTK!O$5,0),""),"")</f>
        <v>0</v>
      </c>
      <c r="P901" s="245">
        <f>IF(ISNA(VLOOKUP($A901,DSSV!$A$7:$R$65536,IN_DTK!P$5,0))=FALSE,IF(P$8&lt;&gt;0,VLOOKUP($A901,DSSV!$A$7:$R$65536,IN_DTK!P$5,0),""),"")</f>
        <v>0</v>
      </c>
      <c r="Q901" s="246">
        <f>IF(ISNA(VLOOKUP($A901,DSSV!$A$7:$R$65536,IN_DTK!Q$5,0))=FALSE,VLOOKUP($A901,DSSV!$A$7:$R$65536,IN_DTK!Q$5,0),"")</f>
        <v>0</v>
      </c>
      <c r="R901" s="237" t="str">
        <f>IF(ISNA(VLOOKUP($A901,DSSV!$A$7:$R$65536,IN_DTK!R$5,0))=FALSE,VLOOKUP($A901,DSSV!$A$7:$R$65536,IN_DTK!R$5,0),"")</f>
        <v>Không</v>
      </c>
      <c r="S901" s="247" t="str">
        <f>IF(ISNA(VLOOKUP($A901,DSSV!$A$7:$R$65536,IN_DTK!S$5,0))=FALSE,VLOOKUP($A901,DSSV!$A$7:$R$65536,IN_DTK!S$5,0),"")</f>
        <v/>
      </c>
    </row>
    <row r="902" spans="1:19" s="213" customFormat="1" ht="20.25" customHeight="1">
      <c r="A902" s="211">
        <v>894</v>
      </c>
      <c r="B902" s="240">
        <f>--SUBTOTAL(2,C$6:C902)</f>
        <v>894</v>
      </c>
      <c r="C902" s="214">
        <f>IF(ISNA(VLOOKUP($A902,DSSV!$A$7:$R$65536,IN_DTK!C$5,0))=FALSE,VLOOKUP($A902,DSSV!$A$7:$R$65536,IN_DTK!C$5,0),"")</f>
        <v>0</v>
      </c>
      <c r="D902" s="243" t="str">
        <f>IF(ISNA(VLOOKUP($A902,DSSV!$A$7:$R$65536,IN_DTK!D$5,0))=FALSE,VLOOKUP($A902,DSSV!$A$7:$R$65536,IN_DTK!D$5,0),"")</f>
        <v/>
      </c>
      <c r="E902" s="244" t="str">
        <f>IF(ISNA(VLOOKUP($A902,DSSV!$A$7:$R$65536,IN_DTK!E$5,0))=FALSE,VLOOKUP($A902,DSSV!$A$7:$R$65536,IN_DTK!E$5,0),"")</f>
        <v/>
      </c>
      <c r="F902" s="249" t="str">
        <f>IF(ISNA(VLOOKUP($A902,DSSV!$A$7:$R$65536,IN_DTK!F$5,0))=FALSE,VLOOKUP($A902,DSSV!$A$7:$R$65536,IN_DTK!F$5,0),"")</f>
        <v/>
      </c>
      <c r="G902" s="249" t="str">
        <f>IF(ISNA(VLOOKUP($A902,DSSV!$A$7:$R$65536,IN_DTK!G$5,0))=FALSE,VLOOKUP($A902,DSSV!$A$7:$R$65536,IN_DTK!G$5,0),"")</f>
        <v/>
      </c>
      <c r="H902" s="245">
        <f>IF(ISNA(VLOOKUP($A902,DSSV!$A$7:$R$65536,IN_DTK!H$5,0))=FALSE,IF(H$8&lt;&gt;0,VLOOKUP($A902,DSSV!$A$7:$R$65536,IN_DTK!H$5,0),""),"")</f>
        <v>0</v>
      </c>
      <c r="I902" s="245">
        <f>IF(ISNA(VLOOKUP($A902,DSSV!$A$7:$R$65536,IN_DTK!I$5,0))=FALSE,IF(I$8&lt;&gt;0,VLOOKUP($A902,DSSV!$A$7:$R$65536,IN_DTK!I$5,0),""),"")</f>
        <v>0</v>
      </c>
      <c r="J902" s="245">
        <f>IF(ISNA(VLOOKUP($A902,DSSV!$A$7:$R$65536,IN_DTK!J$5,0))=FALSE,IF(J$8&lt;&gt;0,VLOOKUP($A902,DSSV!$A$7:$R$65536,IN_DTK!J$5,0),""),"")</f>
        <v>0</v>
      </c>
      <c r="K902" s="245">
        <f>IF(ISNA(VLOOKUP($A902,DSSV!$A$7:$R$65536,IN_DTK!K$5,0))=FALSE,IF(K$8&lt;&gt;0,VLOOKUP($A902,DSSV!$A$7:$R$65536,IN_DTK!K$5,0),""),"")</f>
        <v>0</v>
      </c>
      <c r="L902" s="245">
        <f>IF(ISNA(VLOOKUP($A902,DSSV!$A$7:$R$65536,IN_DTK!L$5,0))=FALSE,IF(L$8&lt;&gt;0,VLOOKUP($A902,DSSV!$A$7:$R$65536,IN_DTK!L$5,0),""),"")</f>
        <v>0</v>
      </c>
      <c r="M902" s="245">
        <f>IF(ISNA(VLOOKUP($A902,DSSV!$A$7:$R$65536,IN_DTK!M$5,0))=FALSE,IF(M$8&lt;&gt;0,VLOOKUP($A902,DSSV!$A$7:$R$65536,IN_DTK!M$5,0),""),"")</f>
        <v>0</v>
      </c>
      <c r="N902" s="245">
        <f>IF(ISNA(VLOOKUP($A902,DSSV!$A$7:$R$65536,IN_DTK!N$5,0))=FALSE,IF(N$8&lt;&gt;0,VLOOKUP($A902,DSSV!$A$7:$R$65536,IN_DTK!N$5,0),""),"")</f>
        <v>0</v>
      </c>
      <c r="O902" s="245">
        <f>IF(ISNA(VLOOKUP($A902,DSSV!$A$7:$R$65536,IN_DTK!O$5,0))=FALSE,IF(O$8&lt;&gt;0,VLOOKUP($A902,DSSV!$A$7:$R$65536,IN_DTK!O$5,0),""),"")</f>
        <v>0</v>
      </c>
      <c r="P902" s="245">
        <f>IF(ISNA(VLOOKUP($A902,DSSV!$A$7:$R$65536,IN_DTK!P$5,0))=FALSE,IF(P$8&lt;&gt;0,VLOOKUP($A902,DSSV!$A$7:$R$65536,IN_DTK!P$5,0),""),"")</f>
        <v>0</v>
      </c>
      <c r="Q902" s="246">
        <f>IF(ISNA(VLOOKUP($A902,DSSV!$A$7:$R$65536,IN_DTK!Q$5,0))=FALSE,VLOOKUP($A902,DSSV!$A$7:$R$65536,IN_DTK!Q$5,0),"")</f>
        <v>0</v>
      </c>
      <c r="R902" s="237" t="str">
        <f>IF(ISNA(VLOOKUP($A902,DSSV!$A$7:$R$65536,IN_DTK!R$5,0))=FALSE,VLOOKUP($A902,DSSV!$A$7:$R$65536,IN_DTK!R$5,0),"")</f>
        <v>Không</v>
      </c>
      <c r="S902" s="247" t="str">
        <f>IF(ISNA(VLOOKUP($A902,DSSV!$A$7:$R$65536,IN_DTK!S$5,0))=FALSE,VLOOKUP($A902,DSSV!$A$7:$R$65536,IN_DTK!S$5,0),"")</f>
        <v/>
      </c>
    </row>
    <row r="903" spans="1:19" s="213" customFormat="1" ht="20.25" customHeight="1">
      <c r="A903" s="211">
        <v>895</v>
      </c>
      <c r="B903" s="240">
        <f>--SUBTOTAL(2,C$6:C903)</f>
        <v>895</v>
      </c>
      <c r="C903" s="214">
        <f>IF(ISNA(VLOOKUP($A903,DSSV!$A$7:$R$65536,IN_DTK!C$5,0))=FALSE,VLOOKUP($A903,DSSV!$A$7:$R$65536,IN_DTK!C$5,0),"")</f>
        <v>0</v>
      </c>
      <c r="D903" s="243" t="str">
        <f>IF(ISNA(VLOOKUP($A903,DSSV!$A$7:$R$65536,IN_DTK!D$5,0))=FALSE,VLOOKUP($A903,DSSV!$A$7:$R$65536,IN_DTK!D$5,0),"")</f>
        <v/>
      </c>
      <c r="E903" s="244" t="str">
        <f>IF(ISNA(VLOOKUP($A903,DSSV!$A$7:$R$65536,IN_DTK!E$5,0))=FALSE,VLOOKUP($A903,DSSV!$A$7:$R$65536,IN_DTK!E$5,0),"")</f>
        <v/>
      </c>
      <c r="F903" s="249" t="str">
        <f>IF(ISNA(VLOOKUP($A903,DSSV!$A$7:$R$65536,IN_DTK!F$5,0))=FALSE,VLOOKUP($A903,DSSV!$A$7:$R$65536,IN_DTK!F$5,0),"")</f>
        <v/>
      </c>
      <c r="G903" s="249" t="str">
        <f>IF(ISNA(VLOOKUP($A903,DSSV!$A$7:$R$65536,IN_DTK!G$5,0))=FALSE,VLOOKUP($A903,DSSV!$A$7:$R$65536,IN_DTK!G$5,0),"")</f>
        <v/>
      </c>
      <c r="H903" s="245">
        <f>IF(ISNA(VLOOKUP($A903,DSSV!$A$7:$R$65536,IN_DTK!H$5,0))=FALSE,IF(H$8&lt;&gt;0,VLOOKUP($A903,DSSV!$A$7:$R$65536,IN_DTK!H$5,0),""),"")</f>
        <v>0</v>
      </c>
      <c r="I903" s="245">
        <f>IF(ISNA(VLOOKUP($A903,DSSV!$A$7:$R$65536,IN_DTK!I$5,0))=FALSE,IF(I$8&lt;&gt;0,VLOOKUP($A903,DSSV!$A$7:$R$65536,IN_DTK!I$5,0),""),"")</f>
        <v>0</v>
      </c>
      <c r="J903" s="245">
        <f>IF(ISNA(VLOOKUP($A903,DSSV!$A$7:$R$65536,IN_DTK!J$5,0))=FALSE,IF(J$8&lt;&gt;0,VLOOKUP($A903,DSSV!$A$7:$R$65536,IN_DTK!J$5,0),""),"")</f>
        <v>0</v>
      </c>
      <c r="K903" s="245">
        <f>IF(ISNA(VLOOKUP($A903,DSSV!$A$7:$R$65536,IN_DTK!K$5,0))=FALSE,IF(K$8&lt;&gt;0,VLOOKUP($A903,DSSV!$A$7:$R$65536,IN_DTK!K$5,0),""),"")</f>
        <v>0</v>
      </c>
      <c r="L903" s="245">
        <f>IF(ISNA(VLOOKUP($A903,DSSV!$A$7:$R$65536,IN_DTK!L$5,0))=FALSE,IF(L$8&lt;&gt;0,VLOOKUP($A903,DSSV!$A$7:$R$65536,IN_DTK!L$5,0),""),"")</f>
        <v>0</v>
      </c>
      <c r="M903" s="245">
        <f>IF(ISNA(VLOOKUP($A903,DSSV!$A$7:$R$65536,IN_DTK!M$5,0))=FALSE,IF(M$8&lt;&gt;0,VLOOKUP($A903,DSSV!$A$7:$R$65536,IN_DTK!M$5,0),""),"")</f>
        <v>0</v>
      </c>
      <c r="N903" s="245">
        <f>IF(ISNA(VLOOKUP($A903,DSSV!$A$7:$R$65536,IN_DTK!N$5,0))=FALSE,IF(N$8&lt;&gt;0,VLOOKUP($A903,DSSV!$A$7:$R$65536,IN_DTK!N$5,0),""),"")</f>
        <v>0</v>
      </c>
      <c r="O903" s="245">
        <f>IF(ISNA(VLOOKUP($A903,DSSV!$A$7:$R$65536,IN_DTK!O$5,0))=FALSE,IF(O$8&lt;&gt;0,VLOOKUP($A903,DSSV!$A$7:$R$65536,IN_DTK!O$5,0),""),"")</f>
        <v>0</v>
      </c>
      <c r="P903" s="245">
        <f>IF(ISNA(VLOOKUP($A903,DSSV!$A$7:$R$65536,IN_DTK!P$5,0))=FALSE,IF(P$8&lt;&gt;0,VLOOKUP($A903,DSSV!$A$7:$R$65536,IN_DTK!P$5,0),""),"")</f>
        <v>0</v>
      </c>
      <c r="Q903" s="246">
        <f>IF(ISNA(VLOOKUP($A903,DSSV!$A$7:$R$65536,IN_DTK!Q$5,0))=FALSE,VLOOKUP($A903,DSSV!$A$7:$R$65536,IN_DTK!Q$5,0),"")</f>
        <v>0</v>
      </c>
      <c r="R903" s="237" t="str">
        <f>IF(ISNA(VLOOKUP($A903,DSSV!$A$7:$R$65536,IN_DTK!R$5,0))=FALSE,VLOOKUP($A903,DSSV!$A$7:$R$65536,IN_DTK!R$5,0),"")</f>
        <v>Không</v>
      </c>
      <c r="S903" s="247" t="str">
        <f>IF(ISNA(VLOOKUP($A903,DSSV!$A$7:$R$65536,IN_DTK!S$5,0))=FALSE,VLOOKUP($A903,DSSV!$A$7:$R$65536,IN_DTK!S$5,0),"")</f>
        <v/>
      </c>
    </row>
    <row r="904" spans="1:19" s="213" customFormat="1" ht="20.25" customHeight="1">
      <c r="A904" s="211">
        <v>896</v>
      </c>
      <c r="B904" s="240">
        <f>--SUBTOTAL(2,C$6:C904)</f>
        <v>896</v>
      </c>
      <c r="C904" s="214">
        <f>IF(ISNA(VLOOKUP($A904,DSSV!$A$7:$R$65536,IN_DTK!C$5,0))=FALSE,VLOOKUP($A904,DSSV!$A$7:$R$65536,IN_DTK!C$5,0),"")</f>
        <v>0</v>
      </c>
      <c r="D904" s="243" t="str">
        <f>IF(ISNA(VLOOKUP($A904,DSSV!$A$7:$R$65536,IN_DTK!D$5,0))=FALSE,VLOOKUP($A904,DSSV!$A$7:$R$65536,IN_DTK!D$5,0),"")</f>
        <v/>
      </c>
      <c r="E904" s="244" t="str">
        <f>IF(ISNA(VLOOKUP($A904,DSSV!$A$7:$R$65536,IN_DTK!E$5,0))=FALSE,VLOOKUP($A904,DSSV!$A$7:$R$65536,IN_DTK!E$5,0),"")</f>
        <v/>
      </c>
      <c r="F904" s="249" t="str">
        <f>IF(ISNA(VLOOKUP($A904,DSSV!$A$7:$R$65536,IN_DTK!F$5,0))=FALSE,VLOOKUP($A904,DSSV!$A$7:$R$65536,IN_DTK!F$5,0),"")</f>
        <v/>
      </c>
      <c r="G904" s="249" t="str">
        <f>IF(ISNA(VLOOKUP($A904,DSSV!$A$7:$R$65536,IN_DTK!G$5,0))=FALSE,VLOOKUP($A904,DSSV!$A$7:$R$65536,IN_DTK!G$5,0),"")</f>
        <v/>
      </c>
      <c r="H904" s="245">
        <f>IF(ISNA(VLOOKUP($A904,DSSV!$A$7:$R$65536,IN_DTK!H$5,0))=FALSE,IF(H$8&lt;&gt;0,VLOOKUP($A904,DSSV!$A$7:$R$65536,IN_DTK!H$5,0),""),"")</f>
        <v>0</v>
      </c>
      <c r="I904" s="245">
        <f>IF(ISNA(VLOOKUP($A904,DSSV!$A$7:$R$65536,IN_DTK!I$5,0))=FALSE,IF(I$8&lt;&gt;0,VLOOKUP($A904,DSSV!$A$7:$R$65536,IN_DTK!I$5,0),""),"")</f>
        <v>0</v>
      </c>
      <c r="J904" s="245">
        <f>IF(ISNA(VLOOKUP($A904,DSSV!$A$7:$R$65536,IN_DTK!J$5,0))=FALSE,IF(J$8&lt;&gt;0,VLOOKUP($A904,DSSV!$A$7:$R$65536,IN_DTK!J$5,0),""),"")</f>
        <v>0</v>
      </c>
      <c r="K904" s="245">
        <f>IF(ISNA(VLOOKUP($A904,DSSV!$A$7:$R$65536,IN_DTK!K$5,0))=FALSE,IF(K$8&lt;&gt;0,VLOOKUP($A904,DSSV!$A$7:$R$65536,IN_DTK!K$5,0),""),"")</f>
        <v>0</v>
      </c>
      <c r="L904" s="245">
        <f>IF(ISNA(VLOOKUP($A904,DSSV!$A$7:$R$65536,IN_DTK!L$5,0))=FALSE,IF(L$8&lt;&gt;0,VLOOKUP($A904,DSSV!$A$7:$R$65536,IN_DTK!L$5,0),""),"")</f>
        <v>0</v>
      </c>
      <c r="M904" s="245">
        <f>IF(ISNA(VLOOKUP($A904,DSSV!$A$7:$R$65536,IN_DTK!M$5,0))=FALSE,IF(M$8&lt;&gt;0,VLOOKUP($A904,DSSV!$A$7:$R$65536,IN_DTK!M$5,0),""),"")</f>
        <v>0</v>
      </c>
      <c r="N904" s="245">
        <f>IF(ISNA(VLOOKUP($A904,DSSV!$A$7:$R$65536,IN_DTK!N$5,0))=FALSE,IF(N$8&lt;&gt;0,VLOOKUP($A904,DSSV!$A$7:$R$65536,IN_DTK!N$5,0),""),"")</f>
        <v>0</v>
      </c>
      <c r="O904" s="245">
        <f>IF(ISNA(VLOOKUP($A904,DSSV!$A$7:$R$65536,IN_DTK!O$5,0))=FALSE,IF(O$8&lt;&gt;0,VLOOKUP($A904,DSSV!$A$7:$R$65536,IN_DTK!O$5,0),""),"")</f>
        <v>0</v>
      </c>
      <c r="P904" s="245">
        <f>IF(ISNA(VLOOKUP($A904,DSSV!$A$7:$R$65536,IN_DTK!P$5,0))=FALSE,IF(P$8&lt;&gt;0,VLOOKUP($A904,DSSV!$A$7:$R$65536,IN_DTK!P$5,0),""),"")</f>
        <v>0</v>
      </c>
      <c r="Q904" s="246">
        <f>IF(ISNA(VLOOKUP($A904,DSSV!$A$7:$R$65536,IN_DTK!Q$5,0))=FALSE,VLOOKUP($A904,DSSV!$A$7:$R$65536,IN_DTK!Q$5,0),"")</f>
        <v>0</v>
      </c>
      <c r="R904" s="237" t="str">
        <f>IF(ISNA(VLOOKUP($A904,DSSV!$A$7:$R$65536,IN_DTK!R$5,0))=FALSE,VLOOKUP($A904,DSSV!$A$7:$R$65536,IN_DTK!R$5,0),"")</f>
        <v>Không</v>
      </c>
      <c r="S904" s="247" t="str">
        <f>IF(ISNA(VLOOKUP($A904,DSSV!$A$7:$R$65536,IN_DTK!S$5,0))=FALSE,VLOOKUP($A904,DSSV!$A$7:$R$65536,IN_DTK!S$5,0),"")</f>
        <v/>
      </c>
    </row>
    <row r="905" spans="1:19" s="213" customFormat="1" ht="20.25" customHeight="1">
      <c r="A905" s="211">
        <v>897</v>
      </c>
      <c r="B905" s="240">
        <f>--SUBTOTAL(2,C$6:C905)</f>
        <v>897</v>
      </c>
      <c r="C905" s="214">
        <f>IF(ISNA(VLOOKUP($A905,DSSV!$A$7:$R$65536,IN_DTK!C$5,0))=FALSE,VLOOKUP($A905,DSSV!$A$7:$R$65536,IN_DTK!C$5,0),"")</f>
        <v>0</v>
      </c>
      <c r="D905" s="243" t="str">
        <f>IF(ISNA(VLOOKUP($A905,DSSV!$A$7:$R$65536,IN_DTK!D$5,0))=FALSE,VLOOKUP($A905,DSSV!$A$7:$R$65536,IN_DTK!D$5,0),"")</f>
        <v/>
      </c>
      <c r="E905" s="244" t="str">
        <f>IF(ISNA(VLOOKUP($A905,DSSV!$A$7:$R$65536,IN_DTK!E$5,0))=FALSE,VLOOKUP($A905,DSSV!$A$7:$R$65536,IN_DTK!E$5,0),"")</f>
        <v/>
      </c>
      <c r="F905" s="249" t="str">
        <f>IF(ISNA(VLOOKUP($A905,DSSV!$A$7:$R$65536,IN_DTK!F$5,0))=FALSE,VLOOKUP($A905,DSSV!$A$7:$R$65536,IN_DTK!F$5,0),"")</f>
        <v/>
      </c>
      <c r="G905" s="249" t="str">
        <f>IF(ISNA(VLOOKUP($A905,DSSV!$A$7:$R$65536,IN_DTK!G$5,0))=FALSE,VLOOKUP($A905,DSSV!$A$7:$R$65536,IN_DTK!G$5,0),"")</f>
        <v/>
      </c>
      <c r="H905" s="245">
        <f>IF(ISNA(VLOOKUP($A905,DSSV!$A$7:$R$65536,IN_DTK!H$5,0))=FALSE,IF(H$8&lt;&gt;0,VLOOKUP($A905,DSSV!$A$7:$R$65536,IN_DTK!H$5,0),""),"")</f>
        <v>0</v>
      </c>
      <c r="I905" s="245">
        <f>IF(ISNA(VLOOKUP($A905,DSSV!$A$7:$R$65536,IN_DTK!I$5,0))=FALSE,IF(I$8&lt;&gt;0,VLOOKUP($A905,DSSV!$A$7:$R$65536,IN_DTK!I$5,0),""),"")</f>
        <v>0</v>
      </c>
      <c r="J905" s="245">
        <f>IF(ISNA(VLOOKUP($A905,DSSV!$A$7:$R$65536,IN_DTK!J$5,0))=FALSE,IF(J$8&lt;&gt;0,VLOOKUP($A905,DSSV!$A$7:$R$65536,IN_DTK!J$5,0),""),"")</f>
        <v>0</v>
      </c>
      <c r="K905" s="245">
        <f>IF(ISNA(VLOOKUP($A905,DSSV!$A$7:$R$65536,IN_DTK!K$5,0))=FALSE,IF(K$8&lt;&gt;0,VLOOKUP($A905,DSSV!$A$7:$R$65536,IN_DTK!K$5,0),""),"")</f>
        <v>0</v>
      </c>
      <c r="L905" s="245">
        <f>IF(ISNA(VLOOKUP($A905,DSSV!$A$7:$R$65536,IN_DTK!L$5,0))=FALSE,IF(L$8&lt;&gt;0,VLOOKUP($A905,DSSV!$A$7:$R$65536,IN_DTK!L$5,0),""),"")</f>
        <v>0</v>
      </c>
      <c r="M905" s="245">
        <f>IF(ISNA(VLOOKUP($A905,DSSV!$A$7:$R$65536,IN_DTK!M$5,0))=FALSE,IF(M$8&lt;&gt;0,VLOOKUP($A905,DSSV!$A$7:$R$65536,IN_DTK!M$5,0),""),"")</f>
        <v>0</v>
      </c>
      <c r="N905" s="245">
        <f>IF(ISNA(VLOOKUP($A905,DSSV!$A$7:$R$65536,IN_DTK!N$5,0))=FALSE,IF(N$8&lt;&gt;0,VLOOKUP($A905,DSSV!$A$7:$R$65536,IN_DTK!N$5,0),""),"")</f>
        <v>0</v>
      </c>
      <c r="O905" s="245">
        <f>IF(ISNA(VLOOKUP($A905,DSSV!$A$7:$R$65536,IN_DTK!O$5,0))=FALSE,IF(O$8&lt;&gt;0,VLOOKUP($A905,DSSV!$A$7:$R$65536,IN_DTK!O$5,0),""),"")</f>
        <v>0</v>
      </c>
      <c r="P905" s="245">
        <f>IF(ISNA(VLOOKUP($A905,DSSV!$A$7:$R$65536,IN_DTK!P$5,0))=FALSE,IF(P$8&lt;&gt;0,VLOOKUP($A905,DSSV!$A$7:$R$65536,IN_DTK!P$5,0),""),"")</f>
        <v>0</v>
      </c>
      <c r="Q905" s="246">
        <f>IF(ISNA(VLOOKUP($A905,DSSV!$A$7:$R$65536,IN_DTK!Q$5,0))=FALSE,VLOOKUP($A905,DSSV!$A$7:$R$65536,IN_DTK!Q$5,0),"")</f>
        <v>0</v>
      </c>
      <c r="R905" s="237" t="str">
        <f>IF(ISNA(VLOOKUP($A905,DSSV!$A$7:$R$65536,IN_DTK!R$5,0))=FALSE,VLOOKUP($A905,DSSV!$A$7:$R$65536,IN_DTK!R$5,0),"")</f>
        <v>Không</v>
      </c>
      <c r="S905" s="247" t="str">
        <f>IF(ISNA(VLOOKUP($A905,DSSV!$A$7:$R$65536,IN_DTK!S$5,0))=FALSE,VLOOKUP($A905,DSSV!$A$7:$R$65536,IN_DTK!S$5,0),"")</f>
        <v/>
      </c>
    </row>
    <row r="906" spans="1:19" s="213" customFormat="1" ht="20.25" customHeight="1">
      <c r="A906" s="211">
        <v>898</v>
      </c>
      <c r="B906" s="240">
        <f>--SUBTOTAL(2,C$6:C906)</f>
        <v>898</v>
      </c>
      <c r="C906" s="214">
        <f>IF(ISNA(VLOOKUP($A906,DSSV!$A$7:$R$65536,IN_DTK!C$5,0))=FALSE,VLOOKUP($A906,DSSV!$A$7:$R$65536,IN_DTK!C$5,0),"")</f>
        <v>0</v>
      </c>
      <c r="D906" s="243" t="str">
        <f>IF(ISNA(VLOOKUP($A906,DSSV!$A$7:$R$65536,IN_DTK!D$5,0))=FALSE,VLOOKUP($A906,DSSV!$A$7:$R$65536,IN_DTK!D$5,0),"")</f>
        <v/>
      </c>
      <c r="E906" s="244" t="str">
        <f>IF(ISNA(VLOOKUP($A906,DSSV!$A$7:$R$65536,IN_DTK!E$5,0))=FALSE,VLOOKUP($A906,DSSV!$A$7:$R$65536,IN_DTK!E$5,0),"")</f>
        <v/>
      </c>
      <c r="F906" s="249" t="str">
        <f>IF(ISNA(VLOOKUP($A906,DSSV!$A$7:$R$65536,IN_DTK!F$5,0))=FALSE,VLOOKUP($A906,DSSV!$A$7:$R$65536,IN_DTK!F$5,0),"")</f>
        <v/>
      </c>
      <c r="G906" s="249" t="str">
        <f>IF(ISNA(VLOOKUP($A906,DSSV!$A$7:$R$65536,IN_DTK!G$5,0))=FALSE,VLOOKUP($A906,DSSV!$A$7:$R$65536,IN_DTK!G$5,0),"")</f>
        <v/>
      </c>
      <c r="H906" s="245">
        <f>IF(ISNA(VLOOKUP($A906,DSSV!$A$7:$R$65536,IN_DTK!H$5,0))=FALSE,IF(H$8&lt;&gt;0,VLOOKUP($A906,DSSV!$A$7:$R$65536,IN_DTK!H$5,0),""),"")</f>
        <v>0</v>
      </c>
      <c r="I906" s="245">
        <f>IF(ISNA(VLOOKUP($A906,DSSV!$A$7:$R$65536,IN_DTK!I$5,0))=FALSE,IF(I$8&lt;&gt;0,VLOOKUP($A906,DSSV!$A$7:$R$65536,IN_DTK!I$5,0),""),"")</f>
        <v>0</v>
      </c>
      <c r="J906" s="245">
        <f>IF(ISNA(VLOOKUP($A906,DSSV!$A$7:$R$65536,IN_DTK!J$5,0))=FALSE,IF(J$8&lt;&gt;0,VLOOKUP($A906,DSSV!$A$7:$R$65536,IN_DTK!J$5,0),""),"")</f>
        <v>0</v>
      </c>
      <c r="K906" s="245">
        <f>IF(ISNA(VLOOKUP($A906,DSSV!$A$7:$R$65536,IN_DTK!K$5,0))=FALSE,IF(K$8&lt;&gt;0,VLOOKUP($A906,DSSV!$A$7:$R$65536,IN_DTK!K$5,0),""),"")</f>
        <v>0</v>
      </c>
      <c r="L906" s="245">
        <f>IF(ISNA(VLOOKUP($A906,DSSV!$A$7:$R$65536,IN_DTK!L$5,0))=FALSE,IF(L$8&lt;&gt;0,VLOOKUP($A906,DSSV!$A$7:$R$65536,IN_DTK!L$5,0),""),"")</f>
        <v>0</v>
      </c>
      <c r="M906" s="245">
        <f>IF(ISNA(VLOOKUP($A906,DSSV!$A$7:$R$65536,IN_DTK!M$5,0))=FALSE,IF(M$8&lt;&gt;0,VLOOKUP($A906,DSSV!$A$7:$R$65536,IN_DTK!M$5,0),""),"")</f>
        <v>0</v>
      </c>
      <c r="N906" s="245">
        <f>IF(ISNA(VLOOKUP($A906,DSSV!$A$7:$R$65536,IN_DTK!N$5,0))=FALSE,IF(N$8&lt;&gt;0,VLOOKUP($A906,DSSV!$A$7:$R$65536,IN_DTK!N$5,0),""),"")</f>
        <v>0</v>
      </c>
      <c r="O906" s="245">
        <f>IF(ISNA(VLOOKUP($A906,DSSV!$A$7:$R$65536,IN_DTK!O$5,0))=FALSE,IF(O$8&lt;&gt;0,VLOOKUP($A906,DSSV!$A$7:$R$65536,IN_DTK!O$5,0),""),"")</f>
        <v>0</v>
      </c>
      <c r="P906" s="245">
        <f>IF(ISNA(VLOOKUP($A906,DSSV!$A$7:$R$65536,IN_DTK!P$5,0))=FALSE,IF(P$8&lt;&gt;0,VLOOKUP($A906,DSSV!$A$7:$R$65536,IN_DTK!P$5,0),""),"")</f>
        <v>0</v>
      </c>
      <c r="Q906" s="246">
        <f>IF(ISNA(VLOOKUP($A906,DSSV!$A$7:$R$65536,IN_DTK!Q$5,0))=FALSE,VLOOKUP($A906,DSSV!$A$7:$R$65536,IN_DTK!Q$5,0),"")</f>
        <v>0</v>
      </c>
      <c r="R906" s="237" t="str">
        <f>IF(ISNA(VLOOKUP($A906,DSSV!$A$7:$R$65536,IN_DTK!R$5,0))=FALSE,VLOOKUP($A906,DSSV!$A$7:$R$65536,IN_DTK!R$5,0),"")</f>
        <v>Không</v>
      </c>
      <c r="S906" s="247" t="str">
        <f>IF(ISNA(VLOOKUP($A906,DSSV!$A$7:$R$65536,IN_DTK!S$5,0))=FALSE,VLOOKUP($A906,DSSV!$A$7:$R$65536,IN_DTK!S$5,0),"")</f>
        <v/>
      </c>
    </row>
    <row r="907" spans="1:19" s="213" customFormat="1" ht="20.25" customHeight="1">
      <c r="A907" s="211">
        <v>899</v>
      </c>
      <c r="B907" s="240">
        <f>--SUBTOTAL(2,C$6:C907)</f>
        <v>899</v>
      </c>
      <c r="C907" s="214">
        <f>IF(ISNA(VLOOKUP($A907,DSSV!$A$7:$R$65536,IN_DTK!C$5,0))=FALSE,VLOOKUP($A907,DSSV!$A$7:$R$65536,IN_DTK!C$5,0),"")</f>
        <v>0</v>
      </c>
      <c r="D907" s="243" t="str">
        <f>IF(ISNA(VLOOKUP($A907,DSSV!$A$7:$R$65536,IN_DTK!D$5,0))=FALSE,VLOOKUP($A907,DSSV!$A$7:$R$65536,IN_DTK!D$5,0),"")</f>
        <v/>
      </c>
      <c r="E907" s="244" t="str">
        <f>IF(ISNA(VLOOKUP($A907,DSSV!$A$7:$R$65536,IN_DTK!E$5,0))=FALSE,VLOOKUP($A907,DSSV!$A$7:$R$65536,IN_DTK!E$5,0),"")</f>
        <v/>
      </c>
      <c r="F907" s="249" t="str">
        <f>IF(ISNA(VLOOKUP($A907,DSSV!$A$7:$R$65536,IN_DTK!F$5,0))=FALSE,VLOOKUP($A907,DSSV!$A$7:$R$65536,IN_DTK!F$5,0),"")</f>
        <v/>
      </c>
      <c r="G907" s="249" t="str">
        <f>IF(ISNA(VLOOKUP($A907,DSSV!$A$7:$R$65536,IN_DTK!G$5,0))=FALSE,VLOOKUP($A907,DSSV!$A$7:$R$65536,IN_DTK!G$5,0),"")</f>
        <v/>
      </c>
      <c r="H907" s="245">
        <f>IF(ISNA(VLOOKUP($A907,DSSV!$A$7:$R$65536,IN_DTK!H$5,0))=FALSE,IF(H$8&lt;&gt;0,VLOOKUP($A907,DSSV!$A$7:$R$65536,IN_DTK!H$5,0),""),"")</f>
        <v>0</v>
      </c>
      <c r="I907" s="245">
        <f>IF(ISNA(VLOOKUP($A907,DSSV!$A$7:$R$65536,IN_DTK!I$5,0))=FALSE,IF(I$8&lt;&gt;0,VLOOKUP($A907,DSSV!$A$7:$R$65536,IN_DTK!I$5,0),""),"")</f>
        <v>0</v>
      </c>
      <c r="J907" s="245">
        <f>IF(ISNA(VLOOKUP($A907,DSSV!$A$7:$R$65536,IN_DTK!J$5,0))=FALSE,IF(J$8&lt;&gt;0,VLOOKUP($A907,DSSV!$A$7:$R$65536,IN_DTK!J$5,0),""),"")</f>
        <v>0</v>
      </c>
      <c r="K907" s="245">
        <f>IF(ISNA(VLOOKUP($A907,DSSV!$A$7:$R$65536,IN_DTK!K$5,0))=FALSE,IF(K$8&lt;&gt;0,VLOOKUP($A907,DSSV!$A$7:$R$65536,IN_DTK!K$5,0),""),"")</f>
        <v>0</v>
      </c>
      <c r="L907" s="245">
        <f>IF(ISNA(VLOOKUP($A907,DSSV!$A$7:$R$65536,IN_DTK!L$5,0))=FALSE,IF(L$8&lt;&gt;0,VLOOKUP($A907,DSSV!$A$7:$R$65536,IN_DTK!L$5,0),""),"")</f>
        <v>0</v>
      </c>
      <c r="M907" s="245">
        <f>IF(ISNA(VLOOKUP($A907,DSSV!$A$7:$R$65536,IN_DTK!M$5,0))=FALSE,IF(M$8&lt;&gt;0,VLOOKUP($A907,DSSV!$A$7:$R$65536,IN_DTK!M$5,0),""),"")</f>
        <v>0</v>
      </c>
      <c r="N907" s="245">
        <f>IF(ISNA(VLOOKUP($A907,DSSV!$A$7:$R$65536,IN_DTK!N$5,0))=FALSE,IF(N$8&lt;&gt;0,VLOOKUP($A907,DSSV!$A$7:$R$65536,IN_DTK!N$5,0),""),"")</f>
        <v>0</v>
      </c>
      <c r="O907" s="245">
        <f>IF(ISNA(VLOOKUP($A907,DSSV!$A$7:$R$65536,IN_DTK!O$5,0))=FALSE,IF(O$8&lt;&gt;0,VLOOKUP($A907,DSSV!$A$7:$R$65536,IN_DTK!O$5,0),""),"")</f>
        <v>0</v>
      </c>
      <c r="P907" s="245">
        <f>IF(ISNA(VLOOKUP($A907,DSSV!$A$7:$R$65536,IN_DTK!P$5,0))=FALSE,IF(P$8&lt;&gt;0,VLOOKUP($A907,DSSV!$A$7:$R$65536,IN_DTK!P$5,0),""),"")</f>
        <v>0</v>
      </c>
      <c r="Q907" s="246">
        <f>IF(ISNA(VLOOKUP($A907,DSSV!$A$7:$R$65536,IN_DTK!Q$5,0))=FALSE,VLOOKUP($A907,DSSV!$A$7:$R$65536,IN_DTK!Q$5,0),"")</f>
        <v>0</v>
      </c>
      <c r="R907" s="237" t="str">
        <f>IF(ISNA(VLOOKUP($A907,DSSV!$A$7:$R$65536,IN_DTK!R$5,0))=FALSE,VLOOKUP($A907,DSSV!$A$7:$R$65536,IN_DTK!R$5,0),"")</f>
        <v>Không</v>
      </c>
      <c r="S907" s="247" t="str">
        <f>IF(ISNA(VLOOKUP($A907,DSSV!$A$7:$R$65536,IN_DTK!S$5,0))=FALSE,VLOOKUP($A907,DSSV!$A$7:$R$65536,IN_DTK!S$5,0),"")</f>
        <v/>
      </c>
    </row>
    <row r="908" spans="1:19" s="213" customFormat="1" ht="20.25" customHeight="1">
      <c r="A908" s="211">
        <v>900</v>
      </c>
      <c r="B908" s="240">
        <f>--SUBTOTAL(2,C$6:C908)</f>
        <v>900</v>
      </c>
      <c r="C908" s="214">
        <f>IF(ISNA(VLOOKUP($A908,DSSV!$A$7:$R$65536,IN_DTK!C$5,0))=FALSE,VLOOKUP($A908,DSSV!$A$7:$R$65536,IN_DTK!C$5,0),"")</f>
        <v>0</v>
      </c>
      <c r="D908" s="243" t="str">
        <f>IF(ISNA(VLOOKUP($A908,DSSV!$A$7:$R$65536,IN_DTK!D$5,0))=FALSE,VLOOKUP($A908,DSSV!$A$7:$R$65536,IN_DTK!D$5,0),"")</f>
        <v/>
      </c>
      <c r="E908" s="244" t="str">
        <f>IF(ISNA(VLOOKUP($A908,DSSV!$A$7:$R$65536,IN_DTK!E$5,0))=FALSE,VLOOKUP($A908,DSSV!$A$7:$R$65536,IN_DTK!E$5,0),"")</f>
        <v/>
      </c>
      <c r="F908" s="249" t="str">
        <f>IF(ISNA(VLOOKUP($A908,DSSV!$A$7:$R$65536,IN_DTK!F$5,0))=FALSE,VLOOKUP($A908,DSSV!$A$7:$R$65536,IN_DTK!F$5,0),"")</f>
        <v/>
      </c>
      <c r="G908" s="249" t="str">
        <f>IF(ISNA(VLOOKUP($A908,DSSV!$A$7:$R$65536,IN_DTK!G$5,0))=FALSE,VLOOKUP($A908,DSSV!$A$7:$R$65536,IN_DTK!G$5,0),"")</f>
        <v/>
      </c>
      <c r="H908" s="245">
        <f>IF(ISNA(VLOOKUP($A908,DSSV!$A$7:$R$65536,IN_DTK!H$5,0))=FALSE,IF(H$8&lt;&gt;0,VLOOKUP($A908,DSSV!$A$7:$R$65536,IN_DTK!H$5,0),""),"")</f>
        <v>0</v>
      </c>
      <c r="I908" s="245">
        <f>IF(ISNA(VLOOKUP($A908,DSSV!$A$7:$R$65536,IN_DTK!I$5,0))=FALSE,IF(I$8&lt;&gt;0,VLOOKUP($A908,DSSV!$A$7:$R$65536,IN_DTK!I$5,0),""),"")</f>
        <v>0</v>
      </c>
      <c r="J908" s="245">
        <f>IF(ISNA(VLOOKUP($A908,DSSV!$A$7:$R$65536,IN_DTK!J$5,0))=FALSE,IF(J$8&lt;&gt;0,VLOOKUP($A908,DSSV!$A$7:$R$65536,IN_DTK!J$5,0),""),"")</f>
        <v>0</v>
      </c>
      <c r="K908" s="245">
        <f>IF(ISNA(VLOOKUP($A908,DSSV!$A$7:$R$65536,IN_DTK!K$5,0))=FALSE,IF(K$8&lt;&gt;0,VLOOKUP($A908,DSSV!$A$7:$R$65536,IN_DTK!K$5,0),""),"")</f>
        <v>0</v>
      </c>
      <c r="L908" s="245">
        <f>IF(ISNA(VLOOKUP($A908,DSSV!$A$7:$R$65536,IN_DTK!L$5,0))=FALSE,IF(L$8&lt;&gt;0,VLOOKUP($A908,DSSV!$A$7:$R$65536,IN_DTK!L$5,0),""),"")</f>
        <v>0</v>
      </c>
      <c r="M908" s="245">
        <f>IF(ISNA(VLOOKUP($A908,DSSV!$A$7:$R$65536,IN_DTK!M$5,0))=FALSE,IF(M$8&lt;&gt;0,VLOOKUP($A908,DSSV!$A$7:$R$65536,IN_DTK!M$5,0),""),"")</f>
        <v>0</v>
      </c>
      <c r="N908" s="245">
        <f>IF(ISNA(VLOOKUP($A908,DSSV!$A$7:$R$65536,IN_DTK!N$5,0))=FALSE,IF(N$8&lt;&gt;0,VLOOKUP($A908,DSSV!$A$7:$R$65536,IN_DTK!N$5,0),""),"")</f>
        <v>0</v>
      </c>
      <c r="O908" s="245">
        <f>IF(ISNA(VLOOKUP($A908,DSSV!$A$7:$R$65536,IN_DTK!O$5,0))=FALSE,IF(O$8&lt;&gt;0,VLOOKUP($A908,DSSV!$A$7:$R$65536,IN_DTK!O$5,0),""),"")</f>
        <v>0</v>
      </c>
      <c r="P908" s="245">
        <f>IF(ISNA(VLOOKUP($A908,DSSV!$A$7:$R$65536,IN_DTK!P$5,0))=FALSE,IF(P$8&lt;&gt;0,VLOOKUP($A908,DSSV!$A$7:$R$65536,IN_DTK!P$5,0),""),"")</f>
        <v>0</v>
      </c>
      <c r="Q908" s="246">
        <f>IF(ISNA(VLOOKUP($A908,DSSV!$A$7:$R$65536,IN_DTK!Q$5,0))=FALSE,VLOOKUP($A908,DSSV!$A$7:$R$65536,IN_DTK!Q$5,0),"")</f>
        <v>0</v>
      </c>
      <c r="R908" s="237" t="str">
        <f>IF(ISNA(VLOOKUP($A908,DSSV!$A$7:$R$65536,IN_DTK!R$5,0))=FALSE,VLOOKUP($A908,DSSV!$A$7:$R$65536,IN_DTK!R$5,0),"")</f>
        <v>Không</v>
      </c>
      <c r="S908" s="247" t="str">
        <f>IF(ISNA(VLOOKUP($A908,DSSV!$A$7:$R$65536,IN_DTK!S$5,0))=FALSE,VLOOKUP($A908,DSSV!$A$7:$R$65536,IN_DTK!S$5,0),"")</f>
        <v/>
      </c>
    </row>
    <row r="909" spans="1:19" s="213" customFormat="1" ht="20.25" customHeight="1">
      <c r="A909" s="211">
        <v>901</v>
      </c>
      <c r="B909" s="240">
        <f>--SUBTOTAL(2,C$6:C909)</f>
        <v>901</v>
      </c>
      <c r="C909" s="214">
        <f>IF(ISNA(VLOOKUP($A909,DSSV!$A$7:$R$65536,IN_DTK!C$5,0))=FALSE,VLOOKUP($A909,DSSV!$A$7:$R$65536,IN_DTK!C$5,0),"")</f>
        <v>0</v>
      </c>
      <c r="D909" s="243" t="str">
        <f>IF(ISNA(VLOOKUP($A909,DSSV!$A$7:$R$65536,IN_DTK!D$5,0))=FALSE,VLOOKUP($A909,DSSV!$A$7:$R$65536,IN_DTK!D$5,0),"")</f>
        <v/>
      </c>
      <c r="E909" s="244" t="str">
        <f>IF(ISNA(VLOOKUP($A909,DSSV!$A$7:$R$65536,IN_DTK!E$5,0))=FALSE,VLOOKUP($A909,DSSV!$A$7:$R$65536,IN_DTK!E$5,0),"")</f>
        <v/>
      </c>
      <c r="F909" s="249" t="str">
        <f>IF(ISNA(VLOOKUP($A909,DSSV!$A$7:$R$65536,IN_DTK!F$5,0))=FALSE,VLOOKUP($A909,DSSV!$A$7:$R$65536,IN_DTK!F$5,0),"")</f>
        <v/>
      </c>
      <c r="G909" s="249" t="str">
        <f>IF(ISNA(VLOOKUP($A909,DSSV!$A$7:$R$65536,IN_DTK!G$5,0))=FALSE,VLOOKUP($A909,DSSV!$A$7:$R$65536,IN_DTK!G$5,0),"")</f>
        <v/>
      </c>
      <c r="H909" s="245">
        <f>IF(ISNA(VLOOKUP($A909,DSSV!$A$7:$R$65536,IN_DTK!H$5,0))=FALSE,IF(H$8&lt;&gt;0,VLOOKUP($A909,DSSV!$A$7:$R$65536,IN_DTK!H$5,0),""),"")</f>
        <v>0</v>
      </c>
      <c r="I909" s="245">
        <f>IF(ISNA(VLOOKUP($A909,DSSV!$A$7:$R$65536,IN_DTK!I$5,0))=FALSE,IF(I$8&lt;&gt;0,VLOOKUP($A909,DSSV!$A$7:$R$65536,IN_DTK!I$5,0),""),"")</f>
        <v>0</v>
      </c>
      <c r="J909" s="245">
        <f>IF(ISNA(VLOOKUP($A909,DSSV!$A$7:$R$65536,IN_DTK!J$5,0))=FALSE,IF(J$8&lt;&gt;0,VLOOKUP($A909,DSSV!$A$7:$R$65536,IN_DTK!J$5,0),""),"")</f>
        <v>0</v>
      </c>
      <c r="K909" s="245">
        <f>IF(ISNA(VLOOKUP($A909,DSSV!$A$7:$R$65536,IN_DTK!K$5,0))=FALSE,IF(K$8&lt;&gt;0,VLOOKUP($A909,DSSV!$A$7:$R$65536,IN_DTK!K$5,0),""),"")</f>
        <v>0</v>
      </c>
      <c r="L909" s="245">
        <f>IF(ISNA(VLOOKUP($A909,DSSV!$A$7:$R$65536,IN_DTK!L$5,0))=FALSE,IF(L$8&lt;&gt;0,VLOOKUP($A909,DSSV!$A$7:$R$65536,IN_DTK!L$5,0),""),"")</f>
        <v>0</v>
      </c>
      <c r="M909" s="245">
        <f>IF(ISNA(VLOOKUP($A909,DSSV!$A$7:$R$65536,IN_DTK!M$5,0))=FALSE,IF(M$8&lt;&gt;0,VLOOKUP($A909,DSSV!$A$7:$R$65536,IN_DTK!M$5,0),""),"")</f>
        <v>0</v>
      </c>
      <c r="N909" s="245">
        <f>IF(ISNA(VLOOKUP($A909,DSSV!$A$7:$R$65536,IN_DTK!N$5,0))=FALSE,IF(N$8&lt;&gt;0,VLOOKUP($A909,DSSV!$A$7:$R$65536,IN_DTK!N$5,0),""),"")</f>
        <v>0</v>
      </c>
      <c r="O909" s="245">
        <f>IF(ISNA(VLOOKUP($A909,DSSV!$A$7:$R$65536,IN_DTK!O$5,0))=FALSE,IF(O$8&lt;&gt;0,VLOOKUP($A909,DSSV!$A$7:$R$65536,IN_DTK!O$5,0),""),"")</f>
        <v>0</v>
      </c>
      <c r="P909" s="245">
        <f>IF(ISNA(VLOOKUP($A909,DSSV!$A$7:$R$65536,IN_DTK!P$5,0))=FALSE,IF(P$8&lt;&gt;0,VLOOKUP($A909,DSSV!$A$7:$R$65536,IN_DTK!P$5,0),""),"")</f>
        <v>0</v>
      </c>
      <c r="Q909" s="246">
        <f>IF(ISNA(VLOOKUP($A909,DSSV!$A$7:$R$65536,IN_DTK!Q$5,0))=FALSE,VLOOKUP($A909,DSSV!$A$7:$R$65536,IN_DTK!Q$5,0),"")</f>
        <v>0</v>
      </c>
      <c r="R909" s="237" t="str">
        <f>IF(ISNA(VLOOKUP($A909,DSSV!$A$7:$R$65536,IN_DTK!R$5,0))=FALSE,VLOOKUP($A909,DSSV!$A$7:$R$65536,IN_DTK!R$5,0),"")</f>
        <v>Không</v>
      </c>
      <c r="S909" s="247" t="str">
        <f>IF(ISNA(VLOOKUP($A909,DSSV!$A$7:$R$65536,IN_DTK!S$5,0))=FALSE,VLOOKUP($A909,DSSV!$A$7:$R$65536,IN_DTK!S$5,0),"")</f>
        <v/>
      </c>
    </row>
    <row r="910" spans="1:19" s="213" customFormat="1" ht="20.25" customHeight="1">
      <c r="A910" s="211">
        <v>902</v>
      </c>
      <c r="B910" s="240">
        <f>--SUBTOTAL(2,C$6:C910)</f>
        <v>902</v>
      </c>
      <c r="C910" s="214">
        <f>IF(ISNA(VLOOKUP($A910,DSSV!$A$7:$R$65536,IN_DTK!C$5,0))=FALSE,VLOOKUP($A910,DSSV!$A$7:$R$65536,IN_DTK!C$5,0),"")</f>
        <v>0</v>
      </c>
      <c r="D910" s="243" t="str">
        <f>IF(ISNA(VLOOKUP($A910,DSSV!$A$7:$R$65536,IN_DTK!D$5,0))=FALSE,VLOOKUP($A910,DSSV!$A$7:$R$65536,IN_DTK!D$5,0),"")</f>
        <v/>
      </c>
      <c r="E910" s="244" t="str">
        <f>IF(ISNA(VLOOKUP($A910,DSSV!$A$7:$R$65536,IN_DTK!E$5,0))=FALSE,VLOOKUP($A910,DSSV!$A$7:$R$65536,IN_DTK!E$5,0),"")</f>
        <v/>
      </c>
      <c r="F910" s="249" t="str">
        <f>IF(ISNA(VLOOKUP($A910,DSSV!$A$7:$R$65536,IN_DTK!F$5,0))=FALSE,VLOOKUP($A910,DSSV!$A$7:$R$65536,IN_DTK!F$5,0),"")</f>
        <v/>
      </c>
      <c r="G910" s="249" t="str">
        <f>IF(ISNA(VLOOKUP($A910,DSSV!$A$7:$R$65536,IN_DTK!G$5,0))=FALSE,VLOOKUP($A910,DSSV!$A$7:$R$65536,IN_DTK!G$5,0),"")</f>
        <v/>
      </c>
      <c r="H910" s="245">
        <f>IF(ISNA(VLOOKUP($A910,DSSV!$A$7:$R$65536,IN_DTK!H$5,0))=FALSE,IF(H$8&lt;&gt;0,VLOOKUP($A910,DSSV!$A$7:$R$65536,IN_DTK!H$5,0),""),"")</f>
        <v>0</v>
      </c>
      <c r="I910" s="245">
        <f>IF(ISNA(VLOOKUP($A910,DSSV!$A$7:$R$65536,IN_DTK!I$5,0))=FALSE,IF(I$8&lt;&gt;0,VLOOKUP($A910,DSSV!$A$7:$R$65536,IN_DTK!I$5,0),""),"")</f>
        <v>0</v>
      </c>
      <c r="J910" s="245">
        <f>IF(ISNA(VLOOKUP($A910,DSSV!$A$7:$R$65536,IN_DTK!J$5,0))=FALSE,IF(J$8&lt;&gt;0,VLOOKUP($A910,DSSV!$A$7:$R$65536,IN_DTK!J$5,0),""),"")</f>
        <v>0</v>
      </c>
      <c r="K910" s="245">
        <f>IF(ISNA(VLOOKUP($A910,DSSV!$A$7:$R$65536,IN_DTK!K$5,0))=FALSE,IF(K$8&lt;&gt;0,VLOOKUP($A910,DSSV!$A$7:$R$65536,IN_DTK!K$5,0),""),"")</f>
        <v>0</v>
      </c>
      <c r="L910" s="245">
        <f>IF(ISNA(VLOOKUP($A910,DSSV!$A$7:$R$65536,IN_DTK!L$5,0))=FALSE,IF(L$8&lt;&gt;0,VLOOKUP($A910,DSSV!$A$7:$R$65536,IN_DTK!L$5,0),""),"")</f>
        <v>0</v>
      </c>
      <c r="M910" s="245">
        <f>IF(ISNA(VLOOKUP($A910,DSSV!$A$7:$R$65536,IN_DTK!M$5,0))=FALSE,IF(M$8&lt;&gt;0,VLOOKUP($A910,DSSV!$A$7:$R$65536,IN_DTK!M$5,0),""),"")</f>
        <v>0</v>
      </c>
      <c r="N910" s="245">
        <f>IF(ISNA(VLOOKUP($A910,DSSV!$A$7:$R$65536,IN_DTK!N$5,0))=FALSE,IF(N$8&lt;&gt;0,VLOOKUP($A910,DSSV!$A$7:$R$65536,IN_DTK!N$5,0),""),"")</f>
        <v>0</v>
      </c>
      <c r="O910" s="245">
        <f>IF(ISNA(VLOOKUP($A910,DSSV!$A$7:$R$65536,IN_DTK!O$5,0))=FALSE,IF(O$8&lt;&gt;0,VLOOKUP($A910,DSSV!$A$7:$R$65536,IN_DTK!O$5,0),""),"")</f>
        <v>0</v>
      </c>
      <c r="P910" s="245">
        <f>IF(ISNA(VLOOKUP($A910,DSSV!$A$7:$R$65536,IN_DTK!P$5,0))=FALSE,IF(P$8&lt;&gt;0,VLOOKUP($A910,DSSV!$A$7:$R$65536,IN_DTK!P$5,0),""),"")</f>
        <v>0</v>
      </c>
      <c r="Q910" s="246">
        <f>IF(ISNA(VLOOKUP($A910,DSSV!$A$7:$R$65536,IN_DTK!Q$5,0))=FALSE,VLOOKUP($A910,DSSV!$A$7:$R$65536,IN_DTK!Q$5,0),"")</f>
        <v>0</v>
      </c>
      <c r="R910" s="237" t="str">
        <f>IF(ISNA(VLOOKUP($A910,DSSV!$A$7:$R$65536,IN_DTK!R$5,0))=FALSE,VLOOKUP($A910,DSSV!$A$7:$R$65536,IN_DTK!R$5,0),"")</f>
        <v>Không</v>
      </c>
      <c r="S910" s="247" t="str">
        <f>IF(ISNA(VLOOKUP($A910,DSSV!$A$7:$R$65536,IN_DTK!S$5,0))=FALSE,VLOOKUP($A910,DSSV!$A$7:$R$65536,IN_DTK!S$5,0),"")</f>
        <v/>
      </c>
    </row>
    <row r="911" spans="1:19" s="213" customFormat="1" ht="20.25" customHeight="1">
      <c r="A911" s="211">
        <v>903</v>
      </c>
      <c r="B911" s="240">
        <f>--SUBTOTAL(2,C$6:C911)</f>
        <v>903</v>
      </c>
      <c r="C911" s="214">
        <f>IF(ISNA(VLOOKUP($A911,DSSV!$A$7:$R$65536,IN_DTK!C$5,0))=FALSE,VLOOKUP($A911,DSSV!$A$7:$R$65536,IN_DTK!C$5,0),"")</f>
        <v>0</v>
      </c>
      <c r="D911" s="243" t="str">
        <f>IF(ISNA(VLOOKUP($A911,DSSV!$A$7:$R$65536,IN_DTK!D$5,0))=FALSE,VLOOKUP($A911,DSSV!$A$7:$R$65536,IN_DTK!D$5,0),"")</f>
        <v/>
      </c>
      <c r="E911" s="244" t="str">
        <f>IF(ISNA(VLOOKUP($A911,DSSV!$A$7:$R$65536,IN_DTK!E$5,0))=FALSE,VLOOKUP($A911,DSSV!$A$7:$R$65536,IN_DTK!E$5,0),"")</f>
        <v/>
      </c>
      <c r="F911" s="249" t="str">
        <f>IF(ISNA(VLOOKUP($A911,DSSV!$A$7:$R$65536,IN_DTK!F$5,0))=FALSE,VLOOKUP($A911,DSSV!$A$7:$R$65536,IN_DTK!F$5,0),"")</f>
        <v/>
      </c>
      <c r="G911" s="249" t="str">
        <f>IF(ISNA(VLOOKUP($A911,DSSV!$A$7:$R$65536,IN_DTK!G$5,0))=FALSE,VLOOKUP($A911,DSSV!$A$7:$R$65536,IN_DTK!G$5,0),"")</f>
        <v/>
      </c>
      <c r="H911" s="245">
        <f>IF(ISNA(VLOOKUP($A911,DSSV!$A$7:$R$65536,IN_DTK!H$5,0))=FALSE,IF(H$8&lt;&gt;0,VLOOKUP($A911,DSSV!$A$7:$R$65536,IN_DTK!H$5,0),""),"")</f>
        <v>0</v>
      </c>
      <c r="I911" s="245">
        <f>IF(ISNA(VLOOKUP($A911,DSSV!$A$7:$R$65536,IN_DTK!I$5,0))=FALSE,IF(I$8&lt;&gt;0,VLOOKUP($A911,DSSV!$A$7:$R$65536,IN_DTK!I$5,0),""),"")</f>
        <v>0</v>
      </c>
      <c r="J911" s="245">
        <f>IF(ISNA(VLOOKUP($A911,DSSV!$A$7:$R$65536,IN_DTK!J$5,0))=FALSE,IF(J$8&lt;&gt;0,VLOOKUP($A911,DSSV!$A$7:$R$65536,IN_DTK!J$5,0),""),"")</f>
        <v>0</v>
      </c>
      <c r="K911" s="245">
        <f>IF(ISNA(VLOOKUP($A911,DSSV!$A$7:$R$65536,IN_DTK!K$5,0))=FALSE,IF(K$8&lt;&gt;0,VLOOKUP($A911,DSSV!$A$7:$R$65536,IN_DTK!K$5,0),""),"")</f>
        <v>0</v>
      </c>
      <c r="L911" s="245">
        <f>IF(ISNA(VLOOKUP($A911,DSSV!$A$7:$R$65536,IN_DTK!L$5,0))=FALSE,IF(L$8&lt;&gt;0,VLOOKUP($A911,DSSV!$A$7:$R$65536,IN_DTK!L$5,0),""),"")</f>
        <v>0</v>
      </c>
      <c r="M911" s="245">
        <f>IF(ISNA(VLOOKUP($A911,DSSV!$A$7:$R$65536,IN_DTK!M$5,0))=FALSE,IF(M$8&lt;&gt;0,VLOOKUP($A911,DSSV!$A$7:$R$65536,IN_DTK!M$5,0),""),"")</f>
        <v>0</v>
      </c>
      <c r="N911" s="245">
        <f>IF(ISNA(VLOOKUP($A911,DSSV!$A$7:$R$65536,IN_DTK!N$5,0))=FALSE,IF(N$8&lt;&gt;0,VLOOKUP($A911,DSSV!$A$7:$R$65536,IN_DTK!N$5,0),""),"")</f>
        <v>0</v>
      </c>
      <c r="O911" s="245">
        <f>IF(ISNA(VLOOKUP($A911,DSSV!$A$7:$R$65536,IN_DTK!O$5,0))=FALSE,IF(O$8&lt;&gt;0,VLOOKUP($A911,DSSV!$A$7:$R$65536,IN_DTK!O$5,0),""),"")</f>
        <v>0</v>
      </c>
      <c r="P911" s="245">
        <f>IF(ISNA(VLOOKUP($A911,DSSV!$A$7:$R$65536,IN_DTK!P$5,0))=FALSE,IF(P$8&lt;&gt;0,VLOOKUP($A911,DSSV!$A$7:$R$65536,IN_DTK!P$5,0),""),"")</f>
        <v>0</v>
      </c>
      <c r="Q911" s="246">
        <f>IF(ISNA(VLOOKUP($A911,DSSV!$A$7:$R$65536,IN_DTK!Q$5,0))=FALSE,VLOOKUP($A911,DSSV!$A$7:$R$65536,IN_DTK!Q$5,0),"")</f>
        <v>0</v>
      </c>
      <c r="R911" s="237" t="str">
        <f>IF(ISNA(VLOOKUP($A911,DSSV!$A$7:$R$65536,IN_DTK!R$5,0))=FALSE,VLOOKUP($A911,DSSV!$A$7:$R$65536,IN_DTK!R$5,0),"")</f>
        <v>Không</v>
      </c>
      <c r="S911" s="247" t="str">
        <f>IF(ISNA(VLOOKUP($A911,DSSV!$A$7:$R$65536,IN_DTK!S$5,0))=FALSE,VLOOKUP($A911,DSSV!$A$7:$R$65536,IN_DTK!S$5,0),"")</f>
        <v/>
      </c>
    </row>
    <row r="912" spans="1:19" s="213" customFormat="1" ht="20.25" customHeight="1">
      <c r="A912" s="211">
        <v>904</v>
      </c>
      <c r="B912" s="240">
        <f>--SUBTOTAL(2,C$6:C912)</f>
        <v>904</v>
      </c>
      <c r="C912" s="214">
        <f>IF(ISNA(VLOOKUP($A912,DSSV!$A$7:$R$65536,IN_DTK!C$5,0))=FALSE,VLOOKUP($A912,DSSV!$A$7:$R$65536,IN_DTK!C$5,0),"")</f>
        <v>0</v>
      </c>
      <c r="D912" s="243" t="str">
        <f>IF(ISNA(VLOOKUP($A912,DSSV!$A$7:$R$65536,IN_DTK!D$5,0))=FALSE,VLOOKUP($A912,DSSV!$A$7:$R$65536,IN_DTK!D$5,0),"")</f>
        <v/>
      </c>
      <c r="E912" s="244" t="str">
        <f>IF(ISNA(VLOOKUP($A912,DSSV!$A$7:$R$65536,IN_DTK!E$5,0))=FALSE,VLOOKUP($A912,DSSV!$A$7:$R$65536,IN_DTK!E$5,0),"")</f>
        <v/>
      </c>
      <c r="F912" s="249" t="str">
        <f>IF(ISNA(VLOOKUP($A912,DSSV!$A$7:$R$65536,IN_DTK!F$5,0))=FALSE,VLOOKUP($A912,DSSV!$A$7:$R$65536,IN_DTK!F$5,0),"")</f>
        <v/>
      </c>
      <c r="G912" s="249" t="str">
        <f>IF(ISNA(VLOOKUP($A912,DSSV!$A$7:$R$65536,IN_DTK!G$5,0))=FALSE,VLOOKUP($A912,DSSV!$A$7:$R$65536,IN_DTK!G$5,0),"")</f>
        <v/>
      </c>
      <c r="H912" s="245">
        <f>IF(ISNA(VLOOKUP($A912,DSSV!$A$7:$R$65536,IN_DTK!H$5,0))=FALSE,IF(H$8&lt;&gt;0,VLOOKUP($A912,DSSV!$A$7:$R$65536,IN_DTK!H$5,0),""),"")</f>
        <v>0</v>
      </c>
      <c r="I912" s="245">
        <f>IF(ISNA(VLOOKUP($A912,DSSV!$A$7:$R$65536,IN_DTK!I$5,0))=FALSE,IF(I$8&lt;&gt;0,VLOOKUP($A912,DSSV!$A$7:$R$65536,IN_DTK!I$5,0),""),"")</f>
        <v>0</v>
      </c>
      <c r="J912" s="245">
        <f>IF(ISNA(VLOOKUP($A912,DSSV!$A$7:$R$65536,IN_DTK!J$5,0))=FALSE,IF(J$8&lt;&gt;0,VLOOKUP($A912,DSSV!$A$7:$R$65536,IN_DTK!J$5,0),""),"")</f>
        <v>0</v>
      </c>
      <c r="K912" s="245">
        <f>IF(ISNA(VLOOKUP($A912,DSSV!$A$7:$R$65536,IN_DTK!K$5,0))=FALSE,IF(K$8&lt;&gt;0,VLOOKUP($A912,DSSV!$A$7:$R$65536,IN_DTK!K$5,0),""),"")</f>
        <v>0</v>
      </c>
      <c r="L912" s="245">
        <f>IF(ISNA(VLOOKUP($A912,DSSV!$A$7:$R$65536,IN_DTK!L$5,0))=FALSE,IF(L$8&lt;&gt;0,VLOOKUP($A912,DSSV!$A$7:$R$65536,IN_DTK!L$5,0),""),"")</f>
        <v>0</v>
      </c>
      <c r="M912" s="245">
        <f>IF(ISNA(VLOOKUP($A912,DSSV!$A$7:$R$65536,IN_DTK!M$5,0))=FALSE,IF(M$8&lt;&gt;0,VLOOKUP($A912,DSSV!$A$7:$R$65536,IN_DTK!M$5,0),""),"")</f>
        <v>0</v>
      </c>
      <c r="N912" s="245">
        <f>IF(ISNA(VLOOKUP($A912,DSSV!$A$7:$R$65536,IN_DTK!N$5,0))=FALSE,IF(N$8&lt;&gt;0,VLOOKUP($A912,DSSV!$A$7:$R$65536,IN_DTK!N$5,0),""),"")</f>
        <v>0</v>
      </c>
      <c r="O912" s="245">
        <f>IF(ISNA(VLOOKUP($A912,DSSV!$A$7:$R$65536,IN_DTK!O$5,0))=FALSE,IF(O$8&lt;&gt;0,VLOOKUP($A912,DSSV!$A$7:$R$65536,IN_DTK!O$5,0),""),"")</f>
        <v>0</v>
      </c>
      <c r="P912" s="245">
        <f>IF(ISNA(VLOOKUP($A912,DSSV!$A$7:$R$65536,IN_DTK!P$5,0))=FALSE,IF(P$8&lt;&gt;0,VLOOKUP($A912,DSSV!$A$7:$R$65536,IN_DTK!P$5,0),""),"")</f>
        <v>0</v>
      </c>
      <c r="Q912" s="246">
        <f>IF(ISNA(VLOOKUP($A912,DSSV!$A$7:$R$65536,IN_DTK!Q$5,0))=FALSE,VLOOKUP($A912,DSSV!$A$7:$R$65536,IN_DTK!Q$5,0),"")</f>
        <v>0</v>
      </c>
      <c r="R912" s="237" t="str">
        <f>IF(ISNA(VLOOKUP($A912,DSSV!$A$7:$R$65536,IN_DTK!R$5,0))=FALSE,VLOOKUP($A912,DSSV!$A$7:$R$65536,IN_DTK!R$5,0),"")</f>
        <v>Không</v>
      </c>
      <c r="S912" s="247" t="str">
        <f>IF(ISNA(VLOOKUP($A912,DSSV!$A$7:$R$65536,IN_DTK!S$5,0))=FALSE,VLOOKUP($A912,DSSV!$A$7:$R$65536,IN_DTK!S$5,0),"")</f>
        <v/>
      </c>
    </row>
    <row r="913" spans="1:19" s="213" customFormat="1" ht="20.25" customHeight="1">
      <c r="A913" s="211">
        <v>905</v>
      </c>
      <c r="B913" s="240">
        <f>--SUBTOTAL(2,C$6:C913)</f>
        <v>905</v>
      </c>
      <c r="C913" s="214">
        <f>IF(ISNA(VLOOKUP($A913,DSSV!$A$7:$R$65536,IN_DTK!C$5,0))=FALSE,VLOOKUP($A913,DSSV!$A$7:$R$65536,IN_DTK!C$5,0),"")</f>
        <v>0</v>
      </c>
      <c r="D913" s="243" t="str">
        <f>IF(ISNA(VLOOKUP($A913,DSSV!$A$7:$R$65536,IN_DTK!D$5,0))=FALSE,VLOOKUP($A913,DSSV!$A$7:$R$65536,IN_DTK!D$5,0),"")</f>
        <v/>
      </c>
      <c r="E913" s="244" t="str">
        <f>IF(ISNA(VLOOKUP($A913,DSSV!$A$7:$R$65536,IN_DTK!E$5,0))=FALSE,VLOOKUP($A913,DSSV!$A$7:$R$65536,IN_DTK!E$5,0),"")</f>
        <v/>
      </c>
      <c r="F913" s="249" t="str">
        <f>IF(ISNA(VLOOKUP($A913,DSSV!$A$7:$R$65536,IN_DTK!F$5,0))=FALSE,VLOOKUP($A913,DSSV!$A$7:$R$65536,IN_DTK!F$5,0),"")</f>
        <v/>
      </c>
      <c r="G913" s="249" t="str">
        <f>IF(ISNA(VLOOKUP($A913,DSSV!$A$7:$R$65536,IN_DTK!G$5,0))=FALSE,VLOOKUP($A913,DSSV!$A$7:$R$65536,IN_DTK!G$5,0),"")</f>
        <v/>
      </c>
      <c r="H913" s="245">
        <f>IF(ISNA(VLOOKUP($A913,DSSV!$A$7:$R$65536,IN_DTK!H$5,0))=FALSE,IF(H$8&lt;&gt;0,VLOOKUP($A913,DSSV!$A$7:$R$65536,IN_DTK!H$5,0),""),"")</f>
        <v>0</v>
      </c>
      <c r="I913" s="245">
        <f>IF(ISNA(VLOOKUP($A913,DSSV!$A$7:$R$65536,IN_DTK!I$5,0))=FALSE,IF(I$8&lt;&gt;0,VLOOKUP($A913,DSSV!$A$7:$R$65536,IN_DTK!I$5,0),""),"")</f>
        <v>0</v>
      </c>
      <c r="J913" s="245">
        <f>IF(ISNA(VLOOKUP($A913,DSSV!$A$7:$R$65536,IN_DTK!J$5,0))=FALSE,IF(J$8&lt;&gt;0,VLOOKUP($A913,DSSV!$A$7:$R$65536,IN_DTK!J$5,0),""),"")</f>
        <v>0</v>
      </c>
      <c r="K913" s="245">
        <f>IF(ISNA(VLOOKUP($A913,DSSV!$A$7:$R$65536,IN_DTK!K$5,0))=FALSE,IF(K$8&lt;&gt;0,VLOOKUP($A913,DSSV!$A$7:$R$65536,IN_DTK!K$5,0),""),"")</f>
        <v>0</v>
      </c>
      <c r="L913" s="245">
        <f>IF(ISNA(VLOOKUP($A913,DSSV!$A$7:$R$65536,IN_DTK!L$5,0))=FALSE,IF(L$8&lt;&gt;0,VLOOKUP($A913,DSSV!$A$7:$R$65536,IN_DTK!L$5,0),""),"")</f>
        <v>0</v>
      </c>
      <c r="M913" s="245">
        <f>IF(ISNA(VLOOKUP($A913,DSSV!$A$7:$R$65536,IN_DTK!M$5,0))=FALSE,IF(M$8&lt;&gt;0,VLOOKUP($A913,DSSV!$A$7:$R$65536,IN_DTK!M$5,0),""),"")</f>
        <v>0</v>
      </c>
      <c r="N913" s="245">
        <f>IF(ISNA(VLOOKUP($A913,DSSV!$A$7:$R$65536,IN_DTK!N$5,0))=FALSE,IF(N$8&lt;&gt;0,VLOOKUP($A913,DSSV!$A$7:$R$65536,IN_DTK!N$5,0),""),"")</f>
        <v>0</v>
      </c>
      <c r="O913" s="245">
        <f>IF(ISNA(VLOOKUP($A913,DSSV!$A$7:$R$65536,IN_DTK!O$5,0))=FALSE,IF(O$8&lt;&gt;0,VLOOKUP($A913,DSSV!$A$7:$R$65536,IN_DTK!O$5,0),""),"")</f>
        <v>0</v>
      </c>
      <c r="P913" s="245">
        <f>IF(ISNA(VLOOKUP($A913,DSSV!$A$7:$R$65536,IN_DTK!P$5,0))=FALSE,IF(P$8&lt;&gt;0,VLOOKUP($A913,DSSV!$A$7:$R$65536,IN_DTK!P$5,0),""),"")</f>
        <v>0</v>
      </c>
      <c r="Q913" s="246">
        <f>IF(ISNA(VLOOKUP($A913,DSSV!$A$7:$R$65536,IN_DTK!Q$5,0))=FALSE,VLOOKUP($A913,DSSV!$A$7:$R$65536,IN_DTK!Q$5,0),"")</f>
        <v>0</v>
      </c>
      <c r="R913" s="237" t="str">
        <f>IF(ISNA(VLOOKUP($A913,DSSV!$A$7:$R$65536,IN_DTK!R$5,0))=FALSE,VLOOKUP($A913,DSSV!$A$7:$R$65536,IN_DTK!R$5,0),"")</f>
        <v>Không</v>
      </c>
      <c r="S913" s="247" t="str">
        <f>IF(ISNA(VLOOKUP($A913,DSSV!$A$7:$R$65536,IN_DTK!S$5,0))=FALSE,VLOOKUP($A913,DSSV!$A$7:$R$65536,IN_DTK!S$5,0),"")</f>
        <v/>
      </c>
    </row>
    <row r="914" spans="1:19" s="213" customFormat="1" ht="20.25" customHeight="1">
      <c r="A914" s="211">
        <v>906</v>
      </c>
      <c r="B914" s="240">
        <f>--SUBTOTAL(2,C$6:C914)</f>
        <v>906</v>
      </c>
      <c r="C914" s="214">
        <f>IF(ISNA(VLOOKUP($A914,DSSV!$A$7:$R$65536,IN_DTK!C$5,0))=FALSE,VLOOKUP($A914,DSSV!$A$7:$R$65536,IN_DTK!C$5,0),"")</f>
        <v>0</v>
      </c>
      <c r="D914" s="243" t="str">
        <f>IF(ISNA(VLOOKUP($A914,DSSV!$A$7:$R$65536,IN_DTK!D$5,0))=FALSE,VLOOKUP($A914,DSSV!$A$7:$R$65536,IN_DTK!D$5,0),"")</f>
        <v/>
      </c>
      <c r="E914" s="244" t="str">
        <f>IF(ISNA(VLOOKUP($A914,DSSV!$A$7:$R$65536,IN_DTK!E$5,0))=FALSE,VLOOKUP($A914,DSSV!$A$7:$R$65536,IN_DTK!E$5,0),"")</f>
        <v/>
      </c>
      <c r="F914" s="249" t="str">
        <f>IF(ISNA(VLOOKUP($A914,DSSV!$A$7:$R$65536,IN_DTK!F$5,0))=FALSE,VLOOKUP($A914,DSSV!$A$7:$R$65536,IN_DTK!F$5,0),"")</f>
        <v/>
      </c>
      <c r="G914" s="249" t="str">
        <f>IF(ISNA(VLOOKUP($A914,DSSV!$A$7:$R$65536,IN_DTK!G$5,0))=FALSE,VLOOKUP($A914,DSSV!$A$7:$R$65536,IN_DTK!G$5,0),"")</f>
        <v/>
      </c>
      <c r="H914" s="245">
        <f>IF(ISNA(VLOOKUP($A914,DSSV!$A$7:$R$65536,IN_DTK!H$5,0))=FALSE,IF(H$8&lt;&gt;0,VLOOKUP($A914,DSSV!$A$7:$R$65536,IN_DTK!H$5,0),""),"")</f>
        <v>0</v>
      </c>
      <c r="I914" s="245">
        <f>IF(ISNA(VLOOKUP($A914,DSSV!$A$7:$R$65536,IN_DTK!I$5,0))=FALSE,IF(I$8&lt;&gt;0,VLOOKUP($A914,DSSV!$A$7:$R$65536,IN_DTK!I$5,0),""),"")</f>
        <v>0</v>
      </c>
      <c r="J914" s="245">
        <f>IF(ISNA(VLOOKUP($A914,DSSV!$A$7:$R$65536,IN_DTK!J$5,0))=FALSE,IF(J$8&lt;&gt;0,VLOOKUP($A914,DSSV!$A$7:$R$65536,IN_DTK!J$5,0),""),"")</f>
        <v>0</v>
      </c>
      <c r="K914" s="245">
        <f>IF(ISNA(VLOOKUP($A914,DSSV!$A$7:$R$65536,IN_DTK!K$5,0))=FALSE,IF(K$8&lt;&gt;0,VLOOKUP($A914,DSSV!$A$7:$R$65536,IN_DTK!K$5,0),""),"")</f>
        <v>0</v>
      </c>
      <c r="L914" s="245">
        <f>IF(ISNA(VLOOKUP($A914,DSSV!$A$7:$R$65536,IN_DTK!L$5,0))=FALSE,IF(L$8&lt;&gt;0,VLOOKUP($A914,DSSV!$A$7:$R$65536,IN_DTK!L$5,0),""),"")</f>
        <v>0</v>
      </c>
      <c r="M914" s="245">
        <f>IF(ISNA(VLOOKUP($A914,DSSV!$A$7:$R$65536,IN_DTK!M$5,0))=FALSE,IF(M$8&lt;&gt;0,VLOOKUP($A914,DSSV!$A$7:$R$65536,IN_DTK!M$5,0),""),"")</f>
        <v>0</v>
      </c>
      <c r="N914" s="245">
        <f>IF(ISNA(VLOOKUP($A914,DSSV!$A$7:$R$65536,IN_DTK!N$5,0))=FALSE,IF(N$8&lt;&gt;0,VLOOKUP($A914,DSSV!$A$7:$R$65536,IN_DTK!N$5,0),""),"")</f>
        <v>0</v>
      </c>
      <c r="O914" s="245">
        <f>IF(ISNA(VLOOKUP($A914,DSSV!$A$7:$R$65536,IN_DTK!O$5,0))=FALSE,IF(O$8&lt;&gt;0,VLOOKUP($A914,DSSV!$A$7:$R$65536,IN_DTK!O$5,0),""),"")</f>
        <v>0</v>
      </c>
      <c r="P914" s="245">
        <f>IF(ISNA(VLOOKUP($A914,DSSV!$A$7:$R$65536,IN_DTK!P$5,0))=FALSE,IF(P$8&lt;&gt;0,VLOOKUP($A914,DSSV!$A$7:$R$65536,IN_DTK!P$5,0),""),"")</f>
        <v>0</v>
      </c>
      <c r="Q914" s="246">
        <f>IF(ISNA(VLOOKUP($A914,DSSV!$A$7:$R$65536,IN_DTK!Q$5,0))=FALSE,VLOOKUP($A914,DSSV!$A$7:$R$65536,IN_DTK!Q$5,0),"")</f>
        <v>0</v>
      </c>
      <c r="R914" s="237" t="str">
        <f>IF(ISNA(VLOOKUP($A914,DSSV!$A$7:$R$65536,IN_DTK!R$5,0))=FALSE,VLOOKUP($A914,DSSV!$A$7:$R$65536,IN_DTK!R$5,0),"")</f>
        <v>Không</v>
      </c>
      <c r="S914" s="247" t="str">
        <f>IF(ISNA(VLOOKUP($A914,DSSV!$A$7:$R$65536,IN_DTK!S$5,0))=FALSE,VLOOKUP($A914,DSSV!$A$7:$R$65536,IN_DTK!S$5,0),"")</f>
        <v/>
      </c>
    </row>
    <row r="915" spans="1:19" s="213" customFormat="1" ht="20.25" customHeight="1">
      <c r="A915" s="211">
        <v>907</v>
      </c>
      <c r="B915" s="240">
        <f>--SUBTOTAL(2,C$6:C915)</f>
        <v>907</v>
      </c>
      <c r="C915" s="214">
        <f>IF(ISNA(VLOOKUP($A915,DSSV!$A$7:$R$65536,IN_DTK!C$5,0))=FALSE,VLOOKUP($A915,DSSV!$A$7:$R$65536,IN_DTK!C$5,0),"")</f>
        <v>0</v>
      </c>
      <c r="D915" s="243" t="str">
        <f>IF(ISNA(VLOOKUP($A915,DSSV!$A$7:$R$65536,IN_DTK!D$5,0))=FALSE,VLOOKUP($A915,DSSV!$A$7:$R$65536,IN_DTK!D$5,0),"")</f>
        <v/>
      </c>
      <c r="E915" s="244" t="str">
        <f>IF(ISNA(VLOOKUP($A915,DSSV!$A$7:$R$65536,IN_DTK!E$5,0))=FALSE,VLOOKUP($A915,DSSV!$A$7:$R$65536,IN_DTK!E$5,0),"")</f>
        <v/>
      </c>
      <c r="F915" s="249" t="str">
        <f>IF(ISNA(VLOOKUP($A915,DSSV!$A$7:$R$65536,IN_DTK!F$5,0))=FALSE,VLOOKUP($A915,DSSV!$A$7:$R$65536,IN_DTK!F$5,0),"")</f>
        <v/>
      </c>
      <c r="G915" s="249" t="str">
        <f>IF(ISNA(VLOOKUP($A915,DSSV!$A$7:$R$65536,IN_DTK!G$5,0))=FALSE,VLOOKUP($A915,DSSV!$A$7:$R$65536,IN_DTK!G$5,0),"")</f>
        <v/>
      </c>
      <c r="H915" s="245">
        <f>IF(ISNA(VLOOKUP($A915,DSSV!$A$7:$R$65536,IN_DTK!H$5,0))=FALSE,IF(H$8&lt;&gt;0,VLOOKUP($A915,DSSV!$A$7:$R$65536,IN_DTK!H$5,0),""),"")</f>
        <v>0</v>
      </c>
      <c r="I915" s="245">
        <f>IF(ISNA(VLOOKUP($A915,DSSV!$A$7:$R$65536,IN_DTK!I$5,0))=FALSE,IF(I$8&lt;&gt;0,VLOOKUP($A915,DSSV!$A$7:$R$65536,IN_DTK!I$5,0),""),"")</f>
        <v>0</v>
      </c>
      <c r="J915" s="245">
        <f>IF(ISNA(VLOOKUP($A915,DSSV!$A$7:$R$65536,IN_DTK!J$5,0))=FALSE,IF(J$8&lt;&gt;0,VLOOKUP($A915,DSSV!$A$7:$R$65536,IN_DTK!J$5,0),""),"")</f>
        <v>0</v>
      </c>
      <c r="K915" s="245">
        <f>IF(ISNA(VLOOKUP($A915,DSSV!$A$7:$R$65536,IN_DTK!K$5,0))=FALSE,IF(K$8&lt;&gt;0,VLOOKUP($A915,DSSV!$A$7:$R$65536,IN_DTK!K$5,0),""),"")</f>
        <v>0</v>
      </c>
      <c r="L915" s="245">
        <f>IF(ISNA(VLOOKUP($A915,DSSV!$A$7:$R$65536,IN_DTK!L$5,0))=FALSE,IF(L$8&lt;&gt;0,VLOOKUP($A915,DSSV!$A$7:$R$65536,IN_DTK!L$5,0),""),"")</f>
        <v>0</v>
      </c>
      <c r="M915" s="245">
        <f>IF(ISNA(VLOOKUP($A915,DSSV!$A$7:$R$65536,IN_DTK!M$5,0))=FALSE,IF(M$8&lt;&gt;0,VLOOKUP($A915,DSSV!$A$7:$R$65536,IN_DTK!M$5,0),""),"")</f>
        <v>0</v>
      </c>
      <c r="N915" s="245">
        <f>IF(ISNA(VLOOKUP($A915,DSSV!$A$7:$R$65536,IN_DTK!N$5,0))=FALSE,IF(N$8&lt;&gt;0,VLOOKUP($A915,DSSV!$A$7:$R$65536,IN_DTK!N$5,0),""),"")</f>
        <v>0</v>
      </c>
      <c r="O915" s="245">
        <f>IF(ISNA(VLOOKUP($A915,DSSV!$A$7:$R$65536,IN_DTK!O$5,0))=FALSE,IF(O$8&lt;&gt;0,VLOOKUP($A915,DSSV!$A$7:$R$65536,IN_DTK!O$5,0),""),"")</f>
        <v>0</v>
      </c>
      <c r="P915" s="245">
        <f>IF(ISNA(VLOOKUP($A915,DSSV!$A$7:$R$65536,IN_DTK!P$5,0))=FALSE,IF(P$8&lt;&gt;0,VLOOKUP($A915,DSSV!$A$7:$R$65536,IN_DTK!P$5,0),""),"")</f>
        <v>0</v>
      </c>
      <c r="Q915" s="246">
        <f>IF(ISNA(VLOOKUP($A915,DSSV!$A$7:$R$65536,IN_DTK!Q$5,0))=FALSE,VLOOKUP($A915,DSSV!$A$7:$R$65536,IN_DTK!Q$5,0),"")</f>
        <v>0</v>
      </c>
      <c r="R915" s="237" t="str">
        <f>IF(ISNA(VLOOKUP($A915,DSSV!$A$7:$R$65536,IN_DTK!R$5,0))=FALSE,VLOOKUP($A915,DSSV!$A$7:$R$65536,IN_DTK!R$5,0),"")</f>
        <v>Không</v>
      </c>
      <c r="S915" s="247" t="str">
        <f>IF(ISNA(VLOOKUP($A915,DSSV!$A$7:$R$65536,IN_DTK!S$5,0))=FALSE,VLOOKUP($A915,DSSV!$A$7:$R$65536,IN_DTK!S$5,0),"")</f>
        <v/>
      </c>
    </row>
    <row r="916" spans="1:19" s="213" customFormat="1" ht="20.25" customHeight="1">
      <c r="A916" s="211">
        <v>908</v>
      </c>
      <c r="B916" s="240">
        <f>--SUBTOTAL(2,C$6:C916)</f>
        <v>908</v>
      </c>
      <c r="C916" s="214">
        <f>IF(ISNA(VLOOKUP($A916,DSSV!$A$7:$R$65536,IN_DTK!C$5,0))=FALSE,VLOOKUP($A916,DSSV!$A$7:$R$65536,IN_DTK!C$5,0),"")</f>
        <v>0</v>
      </c>
      <c r="D916" s="243" t="str">
        <f>IF(ISNA(VLOOKUP($A916,DSSV!$A$7:$R$65536,IN_DTK!D$5,0))=FALSE,VLOOKUP($A916,DSSV!$A$7:$R$65536,IN_DTK!D$5,0),"")</f>
        <v/>
      </c>
      <c r="E916" s="244" t="str">
        <f>IF(ISNA(VLOOKUP($A916,DSSV!$A$7:$R$65536,IN_DTK!E$5,0))=FALSE,VLOOKUP($A916,DSSV!$A$7:$R$65536,IN_DTK!E$5,0),"")</f>
        <v/>
      </c>
      <c r="F916" s="249" t="str">
        <f>IF(ISNA(VLOOKUP($A916,DSSV!$A$7:$R$65536,IN_DTK!F$5,0))=FALSE,VLOOKUP($A916,DSSV!$A$7:$R$65536,IN_DTK!F$5,0),"")</f>
        <v/>
      </c>
      <c r="G916" s="249" t="str">
        <f>IF(ISNA(VLOOKUP($A916,DSSV!$A$7:$R$65536,IN_DTK!G$5,0))=FALSE,VLOOKUP($A916,DSSV!$A$7:$R$65536,IN_DTK!G$5,0),"")</f>
        <v/>
      </c>
      <c r="H916" s="245">
        <f>IF(ISNA(VLOOKUP($A916,DSSV!$A$7:$R$65536,IN_DTK!H$5,0))=FALSE,IF(H$8&lt;&gt;0,VLOOKUP($A916,DSSV!$A$7:$R$65536,IN_DTK!H$5,0),""),"")</f>
        <v>0</v>
      </c>
      <c r="I916" s="245">
        <f>IF(ISNA(VLOOKUP($A916,DSSV!$A$7:$R$65536,IN_DTK!I$5,0))=FALSE,IF(I$8&lt;&gt;0,VLOOKUP($A916,DSSV!$A$7:$R$65536,IN_DTK!I$5,0),""),"")</f>
        <v>0</v>
      </c>
      <c r="J916" s="245">
        <f>IF(ISNA(VLOOKUP($A916,DSSV!$A$7:$R$65536,IN_DTK!J$5,0))=FALSE,IF(J$8&lt;&gt;0,VLOOKUP($A916,DSSV!$A$7:$R$65536,IN_DTK!J$5,0),""),"")</f>
        <v>0</v>
      </c>
      <c r="K916" s="245">
        <f>IF(ISNA(VLOOKUP($A916,DSSV!$A$7:$R$65536,IN_DTK!K$5,0))=FALSE,IF(K$8&lt;&gt;0,VLOOKUP($A916,DSSV!$A$7:$R$65536,IN_DTK!K$5,0),""),"")</f>
        <v>0</v>
      </c>
      <c r="L916" s="245">
        <f>IF(ISNA(VLOOKUP($A916,DSSV!$A$7:$R$65536,IN_DTK!L$5,0))=FALSE,IF(L$8&lt;&gt;0,VLOOKUP($A916,DSSV!$A$7:$R$65536,IN_DTK!L$5,0),""),"")</f>
        <v>0</v>
      </c>
      <c r="M916" s="245">
        <f>IF(ISNA(VLOOKUP($A916,DSSV!$A$7:$R$65536,IN_DTK!M$5,0))=FALSE,IF(M$8&lt;&gt;0,VLOOKUP($A916,DSSV!$A$7:$R$65536,IN_DTK!M$5,0),""),"")</f>
        <v>0</v>
      </c>
      <c r="N916" s="245">
        <f>IF(ISNA(VLOOKUP($A916,DSSV!$A$7:$R$65536,IN_DTK!N$5,0))=FALSE,IF(N$8&lt;&gt;0,VLOOKUP($A916,DSSV!$A$7:$R$65536,IN_DTK!N$5,0),""),"")</f>
        <v>0</v>
      </c>
      <c r="O916" s="245">
        <f>IF(ISNA(VLOOKUP($A916,DSSV!$A$7:$R$65536,IN_DTK!O$5,0))=FALSE,IF(O$8&lt;&gt;0,VLOOKUP($A916,DSSV!$A$7:$R$65536,IN_DTK!O$5,0),""),"")</f>
        <v>0</v>
      </c>
      <c r="P916" s="245">
        <f>IF(ISNA(VLOOKUP($A916,DSSV!$A$7:$R$65536,IN_DTK!P$5,0))=FALSE,IF(P$8&lt;&gt;0,VLOOKUP($A916,DSSV!$A$7:$R$65536,IN_DTK!P$5,0),""),"")</f>
        <v>0</v>
      </c>
      <c r="Q916" s="246">
        <f>IF(ISNA(VLOOKUP($A916,DSSV!$A$7:$R$65536,IN_DTK!Q$5,0))=FALSE,VLOOKUP($A916,DSSV!$A$7:$R$65536,IN_DTK!Q$5,0),"")</f>
        <v>0</v>
      </c>
      <c r="R916" s="237" t="str">
        <f>IF(ISNA(VLOOKUP($A916,DSSV!$A$7:$R$65536,IN_DTK!R$5,0))=FALSE,VLOOKUP($A916,DSSV!$A$7:$R$65536,IN_DTK!R$5,0),"")</f>
        <v>Không</v>
      </c>
      <c r="S916" s="247" t="str">
        <f>IF(ISNA(VLOOKUP($A916,DSSV!$A$7:$R$65536,IN_DTK!S$5,0))=FALSE,VLOOKUP($A916,DSSV!$A$7:$R$65536,IN_DTK!S$5,0),"")</f>
        <v/>
      </c>
    </row>
    <row r="917" spans="1:19" s="213" customFormat="1" ht="20.25" customHeight="1">
      <c r="A917" s="211">
        <v>909</v>
      </c>
      <c r="B917" s="240">
        <f>--SUBTOTAL(2,C$6:C917)</f>
        <v>909</v>
      </c>
      <c r="C917" s="214">
        <f>IF(ISNA(VLOOKUP($A917,DSSV!$A$7:$R$65536,IN_DTK!C$5,0))=FALSE,VLOOKUP($A917,DSSV!$A$7:$R$65536,IN_DTK!C$5,0),"")</f>
        <v>0</v>
      </c>
      <c r="D917" s="243" t="str">
        <f>IF(ISNA(VLOOKUP($A917,DSSV!$A$7:$R$65536,IN_DTK!D$5,0))=FALSE,VLOOKUP($A917,DSSV!$A$7:$R$65536,IN_DTK!D$5,0),"")</f>
        <v/>
      </c>
      <c r="E917" s="244" t="str">
        <f>IF(ISNA(VLOOKUP($A917,DSSV!$A$7:$R$65536,IN_DTK!E$5,0))=FALSE,VLOOKUP($A917,DSSV!$A$7:$R$65536,IN_DTK!E$5,0),"")</f>
        <v/>
      </c>
      <c r="F917" s="249" t="str">
        <f>IF(ISNA(VLOOKUP($A917,DSSV!$A$7:$R$65536,IN_DTK!F$5,0))=FALSE,VLOOKUP($A917,DSSV!$A$7:$R$65536,IN_DTK!F$5,0),"")</f>
        <v/>
      </c>
      <c r="G917" s="249" t="str">
        <f>IF(ISNA(VLOOKUP($A917,DSSV!$A$7:$R$65536,IN_DTK!G$5,0))=FALSE,VLOOKUP($A917,DSSV!$A$7:$R$65536,IN_DTK!G$5,0),"")</f>
        <v/>
      </c>
      <c r="H917" s="245">
        <f>IF(ISNA(VLOOKUP($A917,DSSV!$A$7:$R$65536,IN_DTK!H$5,0))=FALSE,IF(H$8&lt;&gt;0,VLOOKUP($A917,DSSV!$A$7:$R$65536,IN_DTK!H$5,0),""),"")</f>
        <v>0</v>
      </c>
      <c r="I917" s="245">
        <f>IF(ISNA(VLOOKUP($A917,DSSV!$A$7:$R$65536,IN_DTK!I$5,0))=FALSE,IF(I$8&lt;&gt;0,VLOOKUP($A917,DSSV!$A$7:$R$65536,IN_DTK!I$5,0),""),"")</f>
        <v>0</v>
      </c>
      <c r="J917" s="245">
        <f>IF(ISNA(VLOOKUP($A917,DSSV!$A$7:$R$65536,IN_DTK!J$5,0))=FALSE,IF(J$8&lt;&gt;0,VLOOKUP($A917,DSSV!$A$7:$R$65536,IN_DTK!J$5,0),""),"")</f>
        <v>0</v>
      </c>
      <c r="K917" s="245">
        <f>IF(ISNA(VLOOKUP($A917,DSSV!$A$7:$R$65536,IN_DTK!K$5,0))=FALSE,IF(K$8&lt;&gt;0,VLOOKUP($A917,DSSV!$A$7:$R$65536,IN_DTK!K$5,0),""),"")</f>
        <v>0</v>
      </c>
      <c r="L917" s="245">
        <f>IF(ISNA(VLOOKUP($A917,DSSV!$A$7:$R$65536,IN_DTK!L$5,0))=FALSE,IF(L$8&lt;&gt;0,VLOOKUP($A917,DSSV!$A$7:$R$65536,IN_DTK!L$5,0),""),"")</f>
        <v>0</v>
      </c>
      <c r="M917" s="245">
        <f>IF(ISNA(VLOOKUP($A917,DSSV!$A$7:$R$65536,IN_DTK!M$5,0))=FALSE,IF(M$8&lt;&gt;0,VLOOKUP($A917,DSSV!$A$7:$R$65536,IN_DTK!M$5,0),""),"")</f>
        <v>0</v>
      </c>
      <c r="N917" s="245">
        <f>IF(ISNA(VLOOKUP($A917,DSSV!$A$7:$R$65536,IN_DTK!N$5,0))=FALSE,IF(N$8&lt;&gt;0,VLOOKUP($A917,DSSV!$A$7:$R$65536,IN_DTK!N$5,0),""),"")</f>
        <v>0</v>
      </c>
      <c r="O917" s="245">
        <f>IF(ISNA(VLOOKUP($A917,DSSV!$A$7:$R$65536,IN_DTK!O$5,0))=FALSE,IF(O$8&lt;&gt;0,VLOOKUP($A917,DSSV!$A$7:$R$65536,IN_DTK!O$5,0),""),"")</f>
        <v>0</v>
      </c>
      <c r="P917" s="245">
        <f>IF(ISNA(VLOOKUP($A917,DSSV!$A$7:$R$65536,IN_DTK!P$5,0))=FALSE,IF(P$8&lt;&gt;0,VLOOKUP($A917,DSSV!$A$7:$R$65536,IN_DTK!P$5,0),""),"")</f>
        <v>0</v>
      </c>
      <c r="Q917" s="246">
        <f>IF(ISNA(VLOOKUP($A917,DSSV!$A$7:$R$65536,IN_DTK!Q$5,0))=FALSE,VLOOKUP($A917,DSSV!$A$7:$R$65536,IN_DTK!Q$5,0),"")</f>
        <v>0</v>
      </c>
      <c r="R917" s="237" t="str">
        <f>IF(ISNA(VLOOKUP($A917,DSSV!$A$7:$R$65536,IN_DTK!R$5,0))=FALSE,VLOOKUP($A917,DSSV!$A$7:$R$65536,IN_DTK!R$5,0),"")</f>
        <v>Không</v>
      </c>
      <c r="S917" s="247" t="str">
        <f>IF(ISNA(VLOOKUP($A917,DSSV!$A$7:$R$65536,IN_DTK!S$5,0))=FALSE,VLOOKUP($A917,DSSV!$A$7:$R$65536,IN_DTK!S$5,0),"")</f>
        <v/>
      </c>
    </row>
    <row r="918" spans="1:19" s="213" customFormat="1" ht="20.25" customHeight="1">
      <c r="A918" s="211">
        <v>910</v>
      </c>
      <c r="B918" s="240">
        <f>--SUBTOTAL(2,C$6:C918)</f>
        <v>910</v>
      </c>
      <c r="C918" s="214">
        <f>IF(ISNA(VLOOKUP($A918,DSSV!$A$7:$R$65536,IN_DTK!C$5,0))=FALSE,VLOOKUP($A918,DSSV!$A$7:$R$65536,IN_DTK!C$5,0),"")</f>
        <v>0</v>
      </c>
      <c r="D918" s="243" t="str">
        <f>IF(ISNA(VLOOKUP($A918,DSSV!$A$7:$R$65536,IN_DTK!D$5,0))=FALSE,VLOOKUP($A918,DSSV!$A$7:$R$65536,IN_DTK!D$5,0),"")</f>
        <v/>
      </c>
      <c r="E918" s="244" t="str">
        <f>IF(ISNA(VLOOKUP($A918,DSSV!$A$7:$R$65536,IN_DTK!E$5,0))=FALSE,VLOOKUP($A918,DSSV!$A$7:$R$65536,IN_DTK!E$5,0),"")</f>
        <v/>
      </c>
      <c r="F918" s="249" t="str">
        <f>IF(ISNA(VLOOKUP($A918,DSSV!$A$7:$R$65536,IN_DTK!F$5,0))=FALSE,VLOOKUP($A918,DSSV!$A$7:$R$65536,IN_DTK!F$5,0),"")</f>
        <v/>
      </c>
      <c r="G918" s="249" t="str">
        <f>IF(ISNA(VLOOKUP($A918,DSSV!$A$7:$R$65536,IN_DTK!G$5,0))=FALSE,VLOOKUP($A918,DSSV!$A$7:$R$65536,IN_DTK!G$5,0),"")</f>
        <v/>
      </c>
      <c r="H918" s="245">
        <f>IF(ISNA(VLOOKUP($A918,DSSV!$A$7:$R$65536,IN_DTK!H$5,0))=FALSE,IF(H$8&lt;&gt;0,VLOOKUP($A918,DSSV!$A$7:$R$65536,IN_DTK!H$5,0),""),"")</f>
        <v>0</v>
      </c>
      <c r="I918" s="245">
        <f>IF(ISNA(VLOOKUP($A918,DSSV!$A$7:$R$65536,IN_DTK!I$5,0))=FALSE,IF(I$8&lt;&gt;0,VLOOKUP($A918,DSSV!$A$7:$R$65536,IN_DTK!I$5,0),""),"")</f>
        <v>0</v>
      </c>
      <c r="J918" s="245">
        <f>IF(ISNA(VLOOKUP($A918,DSSV!$A$7:$R$65536,IN_DTK!J$5,0))=FALSE,IF(J$8&lt;&gt;0,VLOOKUP($A918,DSSV!$A$7:$R$65536,IN_DTK!J$5,0),""),"")</f>
        <v>0</v>
      </c>
      <c r="K918" s="245">
        <f>IF(ISNA(VLOOKUP($A918,DSSV!$A$7:$R$65536,IN_DTK!K$5,0))=FALSE,IF(K$8&lt;&gt;0,VLOOKUP($A918,DSSV!$A$7:$R$65536,IN_DTK!K$5,0),""),"")</f>
        <v>0</v>
      </c>
      <c r="L918" s="245">
        <f>IF(ISNA(VLOOKUP($A918,DSSV!$A$7:$R$65536,IN_DTK!L$5,0))=FALSE,IF(L$8&lt;&gt;0,VLOOKUP($A918,DSSV!$A$7:$R$65536,IN_DTK!L$5,0),""),"")</f>
        <v>0</v>
      </c>
      <c r="M918" s="245">
        <f>IF(ISNA(VLOOKUP($A918,DSSV!$A$7:$R$65536,IN_DTK!M$5,0))=FALSE,IF(M$8&lt;&gt;0,VLOOKUP($A918,DSSV!$A$7:$R$65536,IN_DTK!M$5,0),""),"")</f>
        <v>0</v>
      </c>
      <c r="N918" s="245">
        <f>IF(ISNA(VLOOKUP($A918,DSSV!$A$7:$R$65536,IN_DTK!N$5,0))=FALSE,IF(N$8&lt;&gt;0,VLOOKUP($A918,DSSV!$A$7:$R$65536,IN_DTK!N$5,0),""),"")</f>
        <v>0</v>
      </c>
      <c r="O918" s="245">
        <f>IF(ISNA(VLOOKUP($A918,DSSV!$A$7:$R$65536,IN_DTK!O$5,0))=FALSE,IF(O$8&lt;&gt;0,VLOOKUP($A918,DSSV!$A$7:$R$65536,IN_DTK!O$5,0),""),"")</f>
        <v>0</v>
      </c>
      <c r="P918" s="245">
        <f>IF(ISNA(VLOOKUP($A918,DSSV!$A$7:$R$65536,IN_DTK!P$5,0))=FALSE,IF(P$8&lt;&gt;0,VLOOKUP($A918,DSSV!$A$7:$R$65536,IN_DTK!P$5,0),""),"")</f>
        <v>0</v>
      </c>
      <c r="Q918" s="246">
        <f>IF(ISNA(VLOOKUP($A918,DSSV!$A$7:$R$65536,IN_DTK!Q$5,0))=FALSE,VLOOKUP($A918,DSSV!$A$7:$R$65536,IN_DTK!Q$5,0),"")</f>
        <v>0</v>
      </c>
      <c r="R918" s="237" t="str">
        <f>IF(ISNA(VLOOKUP($A918,DSSV!$A$7:$R$65536,IN_DTK!R$5,0))=FALSE,VLOOKUP($A918,DSSV!$A$7:$R$65536,IN_DTK!R$5,0),"")</f>
        <v>Không</v>
      </c>
      <c r="S918" s="247" t="str">
        <f>IF(ISNA(VLOOKUP($A918,DSSV!$A$7:$R$65536,IN_DTK!S$5,0))=FALSE,VLOOKUP($A918,DSSV!$A$7:$R$65536,IN_DTK!S$5,0),"")</f>
        <v/>
      </c>
    </row>
    <row r="919" spans="1:19" s="213" customFormat="1" ht="20.25" customHeight="1">
      <c r="A919" s="211">
        <v>911</v>
      </c>
      <c r="B919" s="240">
        <f>--SUBTOTAL(2,C$6:C919)</f>
        <v>911</v>
      </c>
      <c r="C919" s="214">
        <f>IF(ISNA(VLOOKUP($A919,DSSV!$A$7:$R$65536,IN_DTK!C$5,0))=FALSE,VLOOKUP($A919,DSSV!$A$7:$R$65536,IN_DTK!C$5,0),"")</f>
        <v>0</v>
      </c>
      <c r="D919" s="243" t="str">
        <f>IF(ISNA(VLOOKUP($A919,DSSV!$A$7:$R$65536,IN_DTK!D$5,0))=FALSE,VLOOKUP($A919,DSSV!$A$7:$R$65536,IN_DTK!D$5,0),"")</f>
        <v/>
      </c>
      <c r="E919" s="244" t="str">
        <f>IF(ISNA(VLOOKUP($A919,DSSV!$A$7:$R$65536,IN_DTK!E$5,0))=FALSE,VLOOKUP($A919,DSSV!$A$7:$R$65536,IN_DTK!E$5,0),"")</f>
        <v/>
      </c>
      <c r="F919" s="249" t="str">
        <f>IF(ISNA(VLOOKUP($A919,DSSV!$A$7:$R$65536,IN_DTK!F$5,0))=FALSE,VLOOKUP($A919,DSSV!$A$7:$R$65536,IN_DTK!F$5,0),"")</f>
        <v/>
      </c>
      <c r="G919" s="249" t="str">
        <f>IF(ISNA(VLOOKUP($A919,DSSV!$A$7:$R$65536,IN_DTK!G$5,0))=FALSE,VLOOKUP($A919,DSSV!$A$7:$R$65536,IN_DTK!G$5,0),"")</f>
        <v/>
      </c>
      <c r="H919" s="245">
        <f>IF(ISNA(VLOOKUP($A919,DSSV!$A$7:$R$65536,IN_DTK!H$5,0))=FALSE,IF(H$8&lt;&gt;0,VLOOKUP($A919,DSSV!$A$7:$R$65536,IN_DTK!H$5,0),""),"")</f>
        <v>0</v>
      </c>
      <c r="I919" s="245">
        <f>IF(ISNA(VLOOKUP($A919,DSSV!$A$7:$R$65536,IN_DTK!I$5,0))=FALSE,IF(I$8&lt;&gt;0,VLOOKUP($A919,DSSV!$A$7:$R$65536,IN_DTK!I$5,0),""),"")</f>
        <v>0</v>
      </c>
      <c r="J919" s="245">
        <f>IF(ISNA(VLOOKUP($A919,DSSV!$A$7:$R$65536,IN_DTK!J$5,0))=FALSE,IF(J$8&lt;&gt;0,VLOOKUP($A919,DSSV!$A$7:$R$65536,IN_DTK!J$5,0),""),"")</f>
        <v>0</v>
      </c>
      <c r="K919" s="245">
        <f>IF(ISNA(VLOOKUP($A919,DSSV!$A$7:$R$65536,IN_DTK!K$5,0))=FALSE,IF(K$8&lt;&gt;0,VLOOKUP($A919,DSSV!$A$7:$R$65536,IN_DTK!K$5,0),""),"")</f>
        <v>0</v>
      </c>
      <c r="L919" s="245">
        <f>IF(ISNA(VLOOKUP($A919,DSSV!$A$7:$R$65536,IN_DTK!L$5,0))=FALSE,IF(L$8&lt;&gt;0,VLOOKUP($A919,DSSV!$A$7:$R$65536,IN_DTK!L$5,0),""),"")</f>
        <v>0</v>
      </c>
      <c r="M919" s="245">
        <f>IF(ISNA(VLOOKUP($A919,DSSV!$A$7:$R$65536,IN_DTK!M$5,0))=FALSE,IF(M$8&lt;&gt;0,VLOOKUP($A919,DSSV!$A$7:$R$65536,IN_DTK!M$5,0),""),"")</f>
        <v>0</v>
      </c>
      <c r="N919" s="245">
        <f>IF(ISNA(VLOOKUP($A919,DSSV!$A$7:$R$65536,IN_DTK!N$5,0))=FALSE,IF(N$8&lt;&gt;0,VLOOKUP($A919,DSSV!$A$7:$R$65536,IN_DTK!N$5,0),""),"")</f>
        <v>0</v>
      </c>
      <c r="O919" s="245">
        <f>IF(ISNA(VLOOKUP($A919,DSSV!$A$7:$R$65536,IN_DTK!O$5,0))=FALSE,IF(O$8&lt;&gt;0,VLOOKUP($A919,DSSV!$A$7:$R$65536,IN_DTK!O$5,0),""),"")</f>
        <v>0</v>
      </c>
      <c r="P919" s="245">
        <f>IF(ISNA(VLOOKUP($A919,DSSV!$A$7:$R$65536,IN_DTK!P$5,0))=FALSE,IF(P$8&lt;&gt;0,VLOOKUP($A919,DSSV!$A$7:$R$65536,IN_DTK!P$5,0),""),"")</f>
        <v>0</v>
      </c>
      <c r="Q919" s="246">
        <f>IF(ISNA(VLOOKUP($A919,DSSV!$A$7:$R$65536,IN_DTK!Q$5,0))=FALSE,VLOOKUP($A919,DSSV!$A$7:$R$65536,IN_DTK!Q$5,0),"")</f>
        <v>0</v>
      </c>
      <c r="R919" s="237" t="str">
        <f>IF(ISNA(VLOOKUP($A919,DSSV!$A$7:$R$65536,IN_DTK!R$5,0))=FALSE,VLOOKUP($A919,DSSV!$A$7:$R$65536,IN_DTK!R$5,0),"")</f>
        <v>Không</v>
      </c>
      <c r="S919" s="247" t="str">
        <f>IF(ISNA(VLOOKUP($A919,DSSV!$A$7:$R$65536,IN_DTK!S$5,0))=FALSE,VLOOKUP($A919,DSSV!$A$7:$R$65536,IN_DTK!S$5,0),"")</f>
        <v/>
      </c>
    </row>
    <row r="920" spans="1:19" s="213" customFormat="1" ht="20.25" customHeight="1">
      <c r="A920" s="211">
        <v>912</v>
      </c>
      <c r="B920" s="240">
        <f>--SUBTOTAL(2,C$6:C920)</f>
        <v>912</v>
      </c>
      <c r="C920" s="214">
        <f>IF(ISNA(VLOOKUP($A920,DSSV!$A$7:$R$65536,IN_DTK!C$5,0))=FALSE,VLOOKUP($A920,DSSV!$A$7:$R$65536,IN_DTK!C$5,0),"")</f>
        <v>0</v>
      </c>
      <c r="D920" s="243" t="str">
        <f>IF(ISNA(VLOOKUP($A920,DSSV!$A$7:$R$65536,IN_DTK!D$5,0))=FALSE,VLOOKUP($A920,DSSV!$A$7:$R$65536,IN_DTK!D$5,0),"")</f>
        <v/>
      </c>
      <c r="E920" s="244" t="str">
        <f>IF(ISNA(VLOOKUP($A920,DSSV!$A$7:$R$65536,IN_DTK!E$5,0))=FALSE,VLOOKUP($A920,DSSV!$A$7:$R$65536,IN_DTK!E$5,0),"")</f>
        <v/>
      </c>
      <c r="F920" s="249" t="str">
        <f>IF(ISNA(VLOOKUP($A920,DSSV!$A$7:$R$65536,IN_DTK!F$5,0))=FALSE,VLOOKUP($A920,DSSV!$A$7:$R$65536,IN_DTK!F$5,0),"")</f>
        <v/>
      </c>
      <c r="G920" s="249" t="str">
        <f>IF(ISNA(VLOOKUP($A920,DSSV!$A$7:$R$65536,IN_DTK!G$5,0))=FALSE,VLOOKUP($A920,DSSV!$A$7:$R$65536,IN_DTK!G$5,0),"")</f>
        <v/>
      </c>
      <c r="H920" s="245">
        <f>IF(ISNA(VLOOKUP($A920,DSSV!$A$7:$R$65536,IN_DTK!H$5,0))=FALSE,IF(H$8&lt;&gt;0,VLOOKUP($A920,DSSV!$A$7:$R$65536,IN_DTK!H$5,0),""),"")</f>
        <v>0</v>
      </c>
      <c r="I920" s="245">
        <f>IF(ISNA(VLOOKUP($A920,DSSV!$A$7:$R$65536,IN_DTK!I$5,0))=FALSE,IF(I$8&lt;&gt;0,VLOOKUP($A920,DSSV!$A$7:$R$65536,IN_DTK!I$5,0),""),"")</f>
        <v>0</v>
      </c>
      <c r="J920" s="245">
        <f>IF(ISNA(VLOOKUP($A920,DSSV!$A$7:$R$65536,IN_DTK!J$5,0))=FALSE,IF(J$8&lt;&gt;0,VLOOKUP($A920,DSSV!$A$7:$R$65536,IN_DTK!J$5,0),""),"")</f>
        <v>0</v>
      </c>
      <c r="K920" s="245">
        <f>IF(ISNA(VLOOKUP($A920,DSSV!$A$7:$R$65536,IN_DTK!K$5,0))=FALSE,IF(K$8&lt;&gt;0,VLOOKUP($A920,DSSV!$A$7:$R$65536,IN_DTK!K$5,0),""),"")</f>
        <v>0</v>
      </c>
      <c r="L920" s="245">
        <f>IF(ISNA(VLOOKUP($A920,DSSV!$A$7:$R$65536,IN_DTK!L$5,0))=FALSE,IF(L$8&lt;&gt;0,VLOOKUP($A920,DSSV!$A$7:$R$65536,IN_DTK!L$5,0),""),"")</f>
        <v>0</v>
      </c>
      <c r="M920" s="245">
        <f>IF(ISNA(VLOOKUP($A920,DSSV!$A$7:$R$65536,IN_DTK!M$5,0))=FALSE,IF(M$8&lt;&gt;0,VLOOKUP($A920,DSSV!$A$7:$R$65536,IN_DTK!M$5,0),""),"")</f>
        <v>0</v>
      </c>
      <c r="N920" s="245">
        <f>IF(ISNA(VLOOKUP($A920,DSSV!$A$7:$R$65536,IN_DTK!N$5,0))=FALSE,IF(N$8&lt;&gt;0,VLOOKUP($A920,DSSV!$A$7:$R$65536,IN_DTK!N$5,0),""),"")</f>
        <v>0</v>
      </c>
      <c r="O920" s="245">
        <f>IF(ISNA(VLOOKUP($A920,DSSV!$A$7:$R$65536,IN_DTK!O$5,0))=FALSE,IF(O$8&lt;&gt;0,VLOOKUP($A920,DSSV!$A$7:$R$65536,IN_DTK!O$5,0),""),"")</f>
        <v>0</v>
      </c>
      <c r="P920" s="245">
        <f>IF(ISNA(VLOOKUP($A920,DSSV!$A$7:$R$65536,IN_DTK!P$5,0))=FALSE,IF(P$8&lt;&gt;0,VLOOKUP($A920,DSSV!$A$7:$R$65536,IN_DTK!P$5,0),""),"")</f>
        <v>0</v>
      </c>
      <c r="Q920" s="246">
        <f>IF(ISNA(VLOOKUP($A920,DSSV!$A$7:$R$65536,IN_DTK!Q$5,0))=FALSE,VLOOKUP($A920,DSSV!$A$7:$R$65536,IN_DTK!Q$5,0),"")</f>
        <v>0</v>
      </c>
      <c r="R920" s="237" t="str">
        <f>IF(ISNA(VLOOKUP($A920,DSSV!$A$7:$R$65536,IN_DTK!R$5,0))=FALSE,VLOOKUP($A920,DSSV!$A$7:$R$65536,IN_DTK!R$5,0),"")</f>
        <v>Không</v>
      </c>
      <c r="S920" s="247" t="str">
        <f>IF(ISNA(VLOOKUP($A920,DSSV!$A$7:$R$65536,IN_DTK!S$5,0))=FALSE,VLOOKUP($A920,DSSV!$A$7:$R$65536,IN_DTK!S$5,0),"")</f>
        <v/>
      </c>
    </row>
    <row r="921" spans="1:19" s="213" customFormat="1" ht="20.25" customHeight="1">
      <c r="A921" s="211">
        <v>913</v>
      </c>
      <c r="B921" s="240">
        <f>--SUBTOTAL(2,C$6:C921)</f>
        <v>913</v>
      </c>
      <c r="C921" s="214">
        <f>IF(ISNA(VLOOKUP($A921,DSSV!$A$7:$R$65536,IN_DTK!C$5,0))=FALSE,VLOOKUP($A921,DSSV!$A$7:$R$65536,IN_DTK!C$5,0),"")</f>
        <v>0</v>
      </c>
      <c r="D921" s="243" t="str">
        <f>IF(ISNA(VLOOKUP($A921,DSSV!$A$7:$R$65536,IN_DTK!D$5,0))=FALSE,VLOOKUP($A921,DSSV!$A$7:$R$65536,IN_DTK!D$5,0),"")</f>
        <v/>
      </c>
      <c r="E921" s="244" t="str">
        <f>IF(ISNA(VLOOKUP($A921,DSSV!$A$7:$R$65536,IN_DTK!E$5,0))=FALSE,VLOOKUP($A921,DSSV!$A$7:$R$65536,IN_DTK!E$5,0),"")</f>
        <v/>
      </c>
      <c r="F921" s="249" t="str">
        <f>IF(ISNA(VLOOKUP($A921,DSSV!$A$7:$R$65536,IN_DTK!F$5,0))=FALSE,VLOOKUP($A921,DSSV!$A$7:$R$65536,IN_DTK!F$5,0),"")</f>
        <v/>
      </c>
      <c r="G921" s="249" t="str">
        <f>IF(ISNA(VLOOKUP($A921,DSSV!$A$7:$R$65536,IN_DTK!G$5,0))=FALSE,VLOOKUP($A921,DSSV!$A$7:$R$65536,IN_DTK!G$5,0),"")</f>
        <v/>
      </c>
      <c r="H921" s="245">
        <f>IF(ISNA(VLOOKUP($A921,DSSV!$A$7:$R$65536,IN_DTK!H$5,0))=FALSE,IF(H$8&lt;&gt;0,VLOOKUP($A921,DSSV!$A$7:$R$65536,IN_DTK!H$5,0),""),"")</f>
        <v>0</v>
      </c>
      <c r="I921" s="245">
        <f>IF(ISNA(VLOOKUP($A921,DSSV!$A$7:$R$65536,IN_DTK!I$5,0))=FALSE,IF(I$8&lt;&gt;0,VLOOKUP($A921,DSSV!$A$7:$R$65536,IN_DTK!I$5,0),""),"")</f>
        <v>0</v>
      </c>
      <c r="J921" s="245">
        <f>IF(ISNA(VLOOKUP($A921,DSSV!$A$7:$R$65536,IN_DTK!J$5,0))=FALSE,IF(J$8&lt;&gt;0,VLOOKUP($A921,DSSV!$A$7:$R$65536,IN_DTK!J$5,0),""),"")</f>
        <v>0</v>
      </c>
      <c r="K921" s="245">
        <f>IF(ISNA(VLOOKUP($A921,DSSV!$A$7:$R$65536,IN_DTK!K$5,0))=FALSE,IF(K$8&lt;&gt;0,VLOOKUP($A921,DSSV!$A$7:$R$65536,IN_DTK!K$5,0),""),"")</f>
        <v>0</v>
      </c>
      <c r="L921" s="245">
        <f>IF(ISNA(VLOOKUP($A921,DSSV!$A$7:$R$65536,IN_DTK!L$5,0))=FALSE,IF(L$8&lt;&gt;0,VLOOKUP($A921,DSSV!$A$7:$R$65536,IN_DTK!L$5,0),""),"")</f>
        <v>0</v>
      </c>
      <c r="M921" s="245">
        <f>IF(ISNA(VLOOKUP($A921,DSSV!$A$7:$R$65536,IN_DTK!M$5,0))=FALSE,IF(M$8&lt;&gt;0,VLOOKUP($A921,DSSV!$A$7:$R$65536,IN_DTK!M$5,0),""),"")</f>
        <v>0</v>
      </c>
      <c r="N921" s="245">
        <f>IF(ISNA(VLOOKUP($A921,DSSV!$A$7:$R$65536,IN_DTK!N$5,0))=FALSE,IF(N$8&lt;&gt;0,VLOOKUP($A921,DSSV!$A$7:$R$65536,IN_DTK!N$5,0),""),"")</f>
        <v>0</v>
      </c>
      <c r="O921" s="245">
        <f>IF(ISNA(VLOOKUP($A921,DSSV!$A$7:$R$65536,IN_DTK!O$5,0))=FALSE,IF(O$8&lt;&gt;0,VLOOKUP($A921,DSSV!$A$7:$R$65536,IN_DTK!O$5,0),""),"")</f>
        <v>0</v>
      </c>
      <c r="P921" s="245">
        <f>IF(ISNA(VLOOKUP($A921,DSSV!$A$7:$R$65536,IN_DTK!P$5,0))=FALSE,IF(P$8&lt;&gt;0,VLOOKUP($A921,DSSV!$A$7:$R$65536,IN_DTK!P$5,0),""),"")</f>
        <v>0</v>
      </c>
      <c r="Q921" s="246">
        <f>IF(ISNA(VLOOKUP($A921,DSSV!$A$7:$R$65536,IN_DTK!Q$5,0))=FALSE,VLOOKUP($A921,DSSV!$A$7:$R$65536,IN_DTK!Q$5,0),"")</f>
        <v>0</v>
      </c>
      <c r="R921" s="237" t="str">
        <f>IF(ISNA(VLOOKUP($A921,DSSV!$A$7:$R$65536,IN_DTK!R$5,0))=FALSE,VLOOKUP($A921,DSSV!$A$7:$R$65536,IN_DTK!R$5,0),"")</f>
        <v>Không</v>
      </c>
      <c r="S921" s="247" t="str">
        <f>IF(ISNA(VLOOKUP($A921,DSSV!$A$7:$R$65536,IN_DTK!S$5,0))=FALSE,VLOOKUP($A921,DSSV!$A$7:$R$65536,IN_DTK!S$5,0),"")</f>
        <v/>
      </c>
    </row>
    <row r="922" spans="1:19" s="213" customFormat="1" ht="20.25" customHeight="1">
      <c r="A922" s="211">
        <v>914</v>
      </c>
      <c r="B922" s="240">
        <f>--SUBTOTAL(2,C$6:C922)</f>
        <v>914</v>
      </c>
      <c r="C922" s="214">
        <f>IF(ISNA(VLOOKUP($A922,DSSV!$A$7:$R$65536,IN_DTK!C$5,0))=FALSE,VLOOKUP($A922,DSSV!$A$7:$R$65536,IN_DTK!C$5,0),"")</f>
        <v>0</v>
      </c>
      <c r="D922" s="243" t="str">
        <f>IF(ISNA(VLOOKUP($A922,DSSV!$A$7:$R$65536,IN_DTK!D$5,0))=FALSE,VLOOKUP($A922,DSSV!$A$7:$R$65536,IN_DTK!D$5,0),"")</f>
        <v/>
      </c>
      <c r="E922" s="244" t="str">
        <f>IF(ISNA(VLOOKUP($A922,DSSV!$A$7:$R$65536,IN_DTK!E$5,0))=FALSE,VLOOKUP($A922,DSSV!$A$7:$R$65536,IN_DTK!E$5,0),"")</f>
        <v/>
      </c>
      <c r="F922" s="249" t="str">
        <f>IF(ISNA(VLOOKUP($A922,DSSV!$A$7:$R$65536,IN_DTK!F$5,0))=FALSE,VLOOKUP($A922,DSSV!$A$7:$R$65536,IN_DTK!F$5,0),"")</f>
        <v/>
      </c>
      <c r="G922" s="249" t="str">
        <f>IF(ISNA(VLOOKUP($A922,DSSV!$A$7:$R$65536,IN_DTK!G$5,0))=FALSE,VLOOKUP($A922,DSSV!$A$7:$R$65536,IN_DTK!G$5,0),"")</f>
        <v/>
      </c>
      <c r="H922" s="245">
        <f>IF(ISNA(VLOOKUP($A922,DSSV!$A$7:$R$65536,IN_DTK!H$5,0))=FALSE,IF(H$8&lt;&gt;0,VLOOKUP($A922,DSSV!$A$7:$R$65536,IN_DTK!H$5,0),""),"")</f>
        <v>0</v>
      </c>
      <c r="I922" s="245">
        <f>IF(ISNA(VLOOKUP($A922,DSSV!$A$7:$R$65536,IN_DTK!I$5,0))=FALSE,IF(I$8&lt;&gt;0,VLOOKUP($A922,DSSV!$A$7:$R$65536,IN_DTK!I$5,0),""),"")</f>
        <v>0</v>
      </c>
      <c r="J922" s="245">
        <f>IF(ISNA(VLOOKUP($A922,DSSV!$A$7:$R$65536,IN_DTK!J$5,0))=FALSE,IF(J$8&lt;&gt;0,VLOOKUP($A922,DSSV!$A$7:$R$65536,IN_DTK!J$5,0),""),"")</f>
        <v>0</v>
      </c>
      <c r="K922" s="245">
        <f>IF(ISNA(VLOOKUP($A922,DSSV!$A$7:$R$65536,IN_DTK!K$5,0))=FALSE,IF(K$8&lt;&gt;0,VLOOKUP($A922,DSSV!$A$7:$R$65536,IN_DTK!K$5,0),""),"")</f>
        <v>0</v>
      </c>
      <c r="L922" s="245">
        <f>IF(ISNA(VLOOKUP($A922,DSSV!$A$7:$R$65536,IN_DTK!L$5,0))=FALSE,IF(L$8&lt;&gt;0,VLOOKUP($A922,DSSV!$A$7:$R$65536,IN_DTK!L$5,0),""),"")</f>
        <v>0</v>
      </c>
      <c r="M922" s="245">
        <f>IF(ISNA(VLOOKUP($A922,DSSV!$A$7:$R$65536,IN_DTK!M$5,0))=FALSE,IF(M$8&lt;&gt;0,VLOOKUP($A922,DSSV!$A$7:$R$65536,IN_DTK!M$5,0),""),"")</f>
        <v>0</v>
      </c>
      <c r="N922" s="245">
        <f>IF(ISNA(VLOOKUP($A922,DSSV!$A$7:$R$65536,IN_DTK!N$5,0))=FALSE,IF(N$8&lt;&gt;0,VLOOKUP($A922,DSSV!$A$7:$R$65536,IN_DTK!N$5,0),""),"")</f>
        <v>0</v>
      </c>
      <c r="O922" s="245">
        <f>IF(ISNA(VLOOKUP($A922,DSSV!$A$7:$R$65536,IN_DTK!O$5,0))=FALSE,IF(O$8&lt;&gt;0,VLOOKUP($A922,DSSV!$A$7:$R$65536,IN_DTK!O$5,0),""),"")</f>
        <v>0</v>
      </c>
      <c r="P922" s="245">
        <f>IF(ISNA(VLOOKUP($A922,DSSV!$A$7:$R$65536,IN_DTK!P$5,0))=FALSE,IF(P$8&lt;&gt;0,VLOOKUP($A922,DSSV!$A$7:$R$65536,IN_DTK!P$5,0),""),"")</f>
        <v>0</v>
      </c>
      <c r="Q922" s="246">
        <f>IF(ISNA(VLOOKUP($A922,DSSV!$A$7:$R$65536,IN_DTK!Q$5,0))=FALSE,VLOOKUP($A922,DSSV!$A$7:$R$65536,IN_DTK!Q$5,0),"")</f>
        <v>0</v>
      </c>
      <c r="R922" s="237" t="str">
        <f>IF(ISNA(VLOOKUP($A922,DSSV!$A$7:$R$65536,IN_DTK!R$5,0))=FALSE,VLOOKUP($A922,DSSV!$A$7:$R$65536,IN_DTK!R$5,0),"")</f>
        <v>Không</v>
      </c>
      <c r="S922" s="247" t="str">
        <f>IF(ISNA(VLOOKUP($A922,DSSV!$A$7:$R$65536,IN_DTK!S$5,0))=FALSE,VLOOKUP($A922,DSSV!$A$7:$R$65536,IN_DTK!S$5,0),"")</f>
        <v/>
      </c>
    </row>
    <row r="923" spans="1:19" s="213" customFormat="1" ht="20.25" customHeight="1">
      <c r="A923" s="211">
        <v>915</v>
      </c>
      <c r="B923" s="240">
        <f>--SUBTOTAL(2,C$6:C923)</f>
        <v>915</v>
      </c>
      <c r="C923" s="214">
        <f>IF(ISNA(VLOOKUP($A923,DSSV!$A$7:$R$65536,IN_DTK!C$5,0))=FALSE,VLOOKUP($A923,DSSV!$A$7:$R$65536,IN_DTK!C$5,0),"")</f>
        <v>0</v>
      </c>
      <c r="D923" s="243" t="str">
        <f>IF(ISNA(VLOOKUP($A923,DSSV!$A$7:$R$65536,IN_DTK!D$5,0))=FALSE,VLOOKUP($A923,DSSV!$A$7:$R$65536,IN_DTK!D$5,0),"")</f>
        <v/>
      </c>
      <c r="E923" s="244" t="str">
        <f>IF(ISNA(VLOOKUP($A923,DSSV!$A$7:$R$65536,IN_DTK!E$5,0))=FALSE,VLOOKUP($A923,DSSV!$A$7:$R$65536,IN_DTK!E$5,0),"")</f>
        <v/>
      </c>
      <c r="F923" s="249" t="str">
        <f>IF(ISNA(VLOOKUP($A923,DSSV!$A$7:$R$65536,IN_DTK!F$5,0))=FALSE,VLOOKUP($A923,DSSV!$A$7:$R$65536,IN_DTK!F$5,0),"")</f>
        <v/>
      </c>
      <c r="G923" s="249" t="str">
        <f>IF(ISNA(VLOOKUP($A923,DSSV!$A$7:$R$65536,IN_DTK!G$5,0))=FALSE,VLOOKUP($A923,DSSV!$A$7:$R$65536,IN_DTK!G$5,0),"")</f>
        <v/>
      </c>
      <c r="H923" s="245">
        <f>IF(ISNA(VLOOKUP($A923,DSSV!$A$7:$R$65536,IN_DTK!H$5,0))=FALSE,IF(H$8&lt;&gt;0,VLOOKUP($A923,DSSV!$A$7:$R$65536,IN_DTK!H$5,0),""),"")</f>
        <v>0</v>
      </c>
      <c r="I923" s="245">
        <f>IF(ISNA(VLOOKUP($A923,DSSV!$A$7:$R$65536,IN_DTK!I$5,0))=FALSE,IF(I$8&lt;&gt;0,VLOOKUP($A923,DSSV!$A$7:$R$65536,IN_DTK!I$5,0),""),"")</f>
        <v>0</v>
      </c>
      <c r="J923" s="245">
        <f>IF(ISNA(VLOOKUP($A923,DSSV!$A$7:$R$65536,IN_DTK!J$5,0))=FALSE,IF(J$8&lt;&gt;0,VLOOKUP($A923,DSSV!$A$7:$R$65536,IN_DTK!J$5,0),""),"")</f>
        <v>0</v>
      </c>
      <c r="K923" s="245">
        <f>IF(ISNA(VLOOKUP($A923,DSSV!$A$7:$R$65536,IN_DTK!K$5,0))=FALSE,IF(K$8&lt;&gt;0,VLOOKUP($A923,DSSV!$A$7:$R$65536,IN_DTK!K$5,0),""),"")</f>
        <v>0</v>
      </c>
      <c r="L923" s="245">
        <f>IF(ISNA(VLOOKUP($A923,DSSV!$A$7:$R$65536,IN_DTK!L$5,0))=FALSE,IF(L$8&lt;&gt;0,VLOOKUP($A923,DSSV!$A$7:$R$65536,IN_DTK!L$5,0),""),"")</f>
        <v>0</v>
      </c>
      <c r="M923" s="245">
        <f>IF(ISNA(VLOOKUP($A923,DSSV!$A$7:$R$65536,IN_DTK!M$5,0))=FALSE,IF(M$8&lt;&gt;0,VLOOKUP($A923,DSSV!$A$7:$R$65536,IN_DTK!M$5,0),""),"")</f>
        <v>0</v>
      </c>
      <c r="N923" s="245">
        <f>IF(ISNA(VLOOKUP($A923,DSSV!$A$7:$R$65536,IN_DTK!N$5,0))=FALSE,IF(N$8&lt;&gt;0,VLOOKUP($A923,DSSV!$A$7:$R$65536,IN_DTK!N$5,0),""),"")</f>
        <v>0</v>
      </c>
      <c r="O923" s="245">
        <f>IF(ISNA(VLOOKUP($A923,DSSV!$A$7:$R$65536,IN_DTK!O$5,0))=FALSE,IF(O$8&lt;&gt;0,VLOOKUP($A923,DSSV!$A$7:$R$65536,IN_DTK!O$5,0),""),"")</f>
        <v>0</v>
      </c>
      <c r="P923" s="245">
        <f>IF(ISNA(VLOOKUP($A923,DSSV!$A$7:$R$65536,IN_DTK!P$5,0))=FALSE,IF(P$8&lt;&gt;0,VLOOKUP($A923,DSSV!$A$7:$R$65536,IN_DTK!P$5,0),""),"")</f>
        <v>0</v>
      </c>
      <c r="Q923" s="246">
        <f>IF(ISNA(VLOOKUP($A923,DSSV!$A$7:$R$65536,IN_DTK!Q$5,0))=FALSE,VLOOKUP($A923,DSSV!$A$7:$R$65536,IN_DTK!Q$5,0),"")</f>
        <v>0</v>
      </c>
      <c r="R923" s="237" t="str">
        <f>IF(ISNA(VLOOKUP($A923,DSSV!$A$7:$R$65536,IN_DTK!R$5,0))=FALSE,VLOOKUP($A923,DSSV!$A$7:$R$65536,IN_DTK!R$5,0),"")</f>
        <v>Không</v>
      </c>
      <c r="S923" s="247" t="str">
        <f>IF(ISNA(VLOOKUP($A923,DSSV!$A$7:$R$65536,IN_DTK!S$5,0))=FALSE,VLOOKUP($A923,DSSV!$A$7:$R$65536,IN_DTK!S$5,0),"")</f>
        <v/>
      </c>
    </row>
    <row r="924" spans="1:19" s="213" customFormat="1" ht="20.25" customHeight="1">
      <c r="A924" s="211">
        <v>916</v>
      </c>
      <c r="B924" s="240">
        <f>--SUBTOTAL(2,C$6:C924)</f>
        <v>916</v>
      </c>
      <c r="C924" s="214">
        <f>IF(ISNA(VLOOKUP($A924,DSSV!$A$7:$R$65536,IN_DTK!C$5,0))=FALSE,VLOOKUP($A924,DSSV!$A$7:$R$65536,IN_DTK!C$5,0),"")</f>
        <v>0</v>
      </c>
      <c r="D924" s="243" t="str">
        <f>IF(ISNA(VLOOKUP($A924,DSSV!$A$7:$R$65536,IN_DTK!D$5,0))=FALSE,VLOOKUP($A924,DSSV!$A$7:$R$65536,IN_DTK!D$5,0),"")</f>
        <v/>
      </c>
      <c r="E924" s="244" t="str">
        <f>IF(ISNA(VLOOKUP($A924,DSSV!$A$7:$R$65536,IN_DTK!E$5,0))=FALSE,VLOOKUP($A924,DSSV!$A$7:$R$65536,IN_DTK!E$5,0),"")</f>
        <v/>
      </c>
      <c r="F924" s="249" t="str">
        <f>IF(ISNA(VLOOKUP($A924,DSSV!$A$7:$R$65536,IN_DTK!F$5,0))=FALSE,VLOOKUP($A924,DSSV!$A$7:$R$65536,IN_DTK!F$5,0),"")</f>
        <v/>
      </c>
      <c r="G924" s="249" t="str">
        <f>IF(ISNA(VLOOKUP($A924,DSSV!$A$7:$R$65536,IN_DTK!G$5,0))=FALSE,VLOOKUP($A924,DSSV!$A$7:$R$65536,IN_DTK!G$5,0),"")</f>
        <v/>
      </c>
      <c r="H924" s="245">
        <f>IF(ISNA(VLOOKUP($A924,DSSV!$A$7:$R$65536,IN_DTK!H$5,0))=FALSE,IF(H$8&lt;&gt;0,VLOOKUP($A924,DSSV!$A$7:$R$65536,IN_DTK!H$5,0),""),"")</f>
        <v>0</v>
      </c>
      <c r="I924" s="245">
        <f>IF(ISNA(VLOOKUP($A924,DSSV!$A$7:$R$65536,IN_DTK!I$5,0))=FALSE,IF(I$8&lt;&gt;0,VLOOKUP($A924,DSSV!$A$7:$R$65536,IN_DTK!I$5,0),""),"")</f>
        <v>0</v>
      </c>
      <c r="J924" s="245">
        <f>IF(ISNA(VLOOKUP($A924,DSSV!$A$7:$R$65536,IN_DTK!J$5,0))=FALSE,IF(J$8&lt;&gt;0,VLOOKUP($A924,DSSV!$A$7:$R$65536,IN_DTK!J$5,0),""),"")</f>
        <v>0</v>
      </c>
      <c r="K924" s="245">
        <f>IF(ISNA(VLOOKUP($A924,DSSV!$A$7:$R$65536,IN_DTK!K$5,0))=FALSE,IF(K$8&lt;&gt;0,VLOOKUP($A924,DSSV!$A$7:$R$65536,IN_DTK!K$5,0),""),"")</f>
        <v>0</v>
      </c>
      <c r="L924" s="245">
        <f>IF(ISNA(VLOOKUP($A924,DSSV!$A$7:$R$65536,IN_DTK!L$5,0))=FALSE,IF(L$8&lt;&gt;0,VLOOKUP($A924,DSSV!$A$7:$R$65536,IN_DTK!L$5,0),""),"")</f>
        <v>0</v>
      </c>
      <c r="M924" s="245">
        <f>IF(ISNA(VLOOKUP($A924,DSSV!$A$7:$R$65536,IN_DTK!M$5,0))=FALSE,IF(M$8&lt;&gt;0,VLOOKUP($A924,DSSV!$A$7:$R$65536,IN_DTK!M$5,0),""),"")</f>
        <v>0</v>
      </c>
      <c r="N924" s="245">
        <f>IF(ISNA(VLOOKUP($A924,DSSV!$A$7:$R$65536,IN_DTK!N$5,0))=FALSE,IF(N$8&lt;&gt;0,VLOOKUP($A924,DSSV!$A$7:$R$65536,IN_DTK!N$5,0),""),"")</f>
        <v>0</v>
      </c>
      <c r="O924" s="245">
        <f>IF(ISNA(VLOOKUP($A924,DSSV!$A$7:$R$65536,IN_DTK!O$5,0))=FALSE,IF(O$8&lt;&gt;0,VLOOKUP($A924,DSSV!$A$7:$R$65536,IN_DTK!O$5,0),""),"")</f>
        <v>0</v>
      </c>
      <c r="P924" s="245">
        <f>IF(ISNA(VLOOKUP($A924,DSSV!$A$7:$R$65536,IN_DTK!P$5,0))=FALSE,IF(P$8&lt;&gt;0,VLOOKUP($A924,DSSV!$A$7:$R$65536,IN_DTK!P$5,0),""),"")</f>
        <v>0</v>
      </c>
      <c r="Q924" s="246">
        <f>IF(ISNA(VLOOKUP($A924,DSSV!$A$7:$R$65536,IN_DTK!Q$5,0))=FALSE,VLOOKUP($A924,DSSV!$A$7:$R$65536,IN_DTK!Q$5,0),"")</f>
        <v>0</v>
      </c>
      <c r="R924" s="237" t="str">
        <f>IF(ISNA(VLOOKUP($A924,DSSV!$A$7:$R$65536,IN_DTK!R$5,0))=FALSE,VLOOKUP($A924,DSSV!$A$7:$R$65536,IN_DTK!R$5,0),"")</f>
        <v>Không</v>
      </c>
      <c r="S924" s="247" t="str">
        <f>IF(ISNA(VLOOKUP($A924,DSSV!$A$7:$R$65536,IN_DTK!S$5,0))=FALSE,VLOOKUP($A924,DSSV!$A$7:$R$65536,IN_DTK!S$5,0),"")</f>
        <v/>
      </c>
    </row>
    <row r="925" spans="1:19" s="213" customFormat="1" ht="20.25" customHeight="1">
      <c r="A925" s="211">
        <v>917</v>
      </c>
      <c r="B925" s="240">
        <f>--SUBTOTAL(2,C$6:C925)</f>
        <v>917</v>
      </c>
      <c r="C925" s="214">
        <f>IF(ISNA(VLOOKUP($A925,DSSV!$A$7:$R$65536,IN_DTK!C$5,0))=FALSE,VLOOKUP($A925,DSSV!$A$7:$R$65536,IN_DTK!C$5,0),"")</f>
        <v>0</v>
      </c>
      <c r="D925" s="243" t="str">
        <f>IF(ISNA(VLOOKUP($A925,DSSV!$A$7:$R$65536,IN_DTK!D$5,0))=FALSE,VLOOKUP($A925,DSSV!$A$7:$R$65536,IN_DTK!D$5,0),"")</f>
        <v/>
      </c>
      <c r="E925" s="244" t="str">
        <f>IF(ISNA(VLOOKUP($A925,DSSV!$A$7:$R$65536,IN_DTK!E$5,0))=FALSE,VLOOKUP($A925,DSSV!$A$7:$R$65536,IN_DTK!E$5,0),"")</f>
        <v/>
      </c>
      <c r="F925" s="249" t="str">
        <f>IF(ISNA(VLOOKUP($A925,DSSV!$A$7:$R$65536,IN_DTK!F$5,0))=FALSE,VLOOKUP($A925,DSSV!$A$7:$R$65536,IN_DTK!F$5,0),"")</f>
        <v/>
      </c>
      <c r="G925" s="249" t="str">
        <f>IF(ISNA(VLOOKUP($A925,DSSV!$A$7:$R$65536,IN_DTK!G$5,0))=FALSE,VLOOKUP($A925,DSSV!$A$7:$R$65536,IN_DTK!G$5,0),"")</f>
        <v/>
      </c>
      <c r="H925" s="245">
        <f>IF(ISNA(VLOOKUP($A925,DSSV!$A$7:$R$65536,IN_DTK!H$5,0))=FALSE,IF(H$8&lt;&gt;0,VLOOKUP($A925,DSSV!$A$7:$R$65536,IN_DTK!H$5,0),""),"")</f>
        <v>0</v>
      </c>
      <c r="I925" s="245">
        <f>IF(ISNA(VLOOKUP($A925,DSSV!$A$7:$R$65536,IN_DTK!I$5,0))=FALSE,IF(I$8&lt;&gt;0,VLOOKUP($A925,DSSV!$A$7:$R$65536,IN_DTK!I$5,0),""),"")</f>
        <v>0</v>
      </c>
      <c r="J925" s="245">
        <f>IF(ISNA(VLOOKUP($A925,DSSV!$A$7:$R$65536,IN_DTK!J$5,0))=FALSE,IF(J$8&lt;&gt;0,VLOOKUP($A925,DSSV!$A$7:$R$65536,IN_DTK!J$5,0),""),"")</f>
        <v>0</v>
      </c>
      <c r="K925" s="245">
        <f>IF(ISNA(VLOOKUP($A925,DSSV!$A$7:$R$65536,IN_DTK!K$5,0))=FALSE,IF(K$8&lt;&gt;0,VLOOKUP($A925,DSSV!$A$7:$R$65536,IN_DTK!K$5,0),""),"")</f>
        <v>0</v>
      </c>
      <c r="L925" s="245">
        <f>IF(ISNA(VLOOKUP($A925,DSSV!$A$7:$R$65536,IN_DTK!L$5,0))=FALSE,IF(L$8&lt;&gt;0,VLOOKUP($A925,DSSV!$A$7:$R$65536,IN_DTK!L$5,0),""),"")</f>
        <v>0</v>
      </c>
      <c r="M925" s="245">
        <f>IF(ISNA(VLOOKUP($A925,DSSV!$A$7:$R$65536,IN_DTK!M$5,0))=FALSE,IF(M$8&lt;&gt;0,VLOOKUP($A925,DSSV!$A$7:$R$65536,IN_DTK!M$5,0),""),"")</f>
        <v>0</v>
      </c>
      <c r="N925" s="245">
        <f>IF(ISNA(VLOOKUP($A925,DSSV!$A$7:$R$65536,IN_DTK!N$5,0))=FALSE,IF(N$8&lt;&gt;0,VLOOKUP($A925,DSSV!$A$7:$R$65536,IN_DTK!N$5,0),""),"")</f>
        <v>0</v>
      </c>
      <c r="O925" s="245">
        <f>IF(ISNA(VLOOKUP($A925,DSSV!$A$7:$R$65536,IN_DTK!O$5,0))=FALSE,IF(O$8&lt;&gt;0,VLOOKUP($A925,DSSV!$A$7:$R$65536,IN_DTK!O$5,0),""),"")</f>
        <v>0</v>
      </c>
      <c r="P925" s="245">
        <f>IF(ISNA(VLOOKUP($A925,DSSV!$A$7:$R$65536,IN_DTK!P$5,0))=FALSE,IF(P$8&lt;&gt;0,VLOOKUP($A925,DSSV!$A$7:$R$65536,IN_DTK!P$5,0),""),"")</f>
        <v>0</v>
      </c>
      <c r="Q925" s="246">
        <f>IF(ISNA(VLOOKUP($A925,DSSV!$A$7:$R$65536,IN_DTK!Q$5,0))=FALSE,VLOOKUP($A925,DSSV!$A$7:$R$65536,IN_DTK!Q$5,0),"")</f>
        <v>0</v>
      </c>
      <c r="R925" s="237" t="str">
        <f>IF(ISNA(VLOOKUP($A925,DSSV!$A$7:$R$65536,IN_DTK!R$5,0))=FALSE,VLOOKUP($A925,DSSV!$A$7:$R$65536,IN_DTK!R$5,0),"")</f>
        <v>Không</v>
      </c>
      <c r="S925" s="247" t="str">
        <f>IF(ISNA(VLOOKUP($A925,DSSV!$A$7:$R$65536,IN_DTK!S$5,0))=FALSE,VLOOKUP($A925,DSSV!$A$7:$R$65536,IN_DTK!S$5,0),"")</f>
        <v/>
      </c>
    </row>
    <row r="926" spans="1:19" s="213" customFormat="1" ht="20.25" customHeight="1">
      <c r="A926" s="211">
        <v>918</v>
      </c>
      <c r="B926" s="240">
        <f>--SUBTOTAL(2,C$6:C926)</f>
        <v>918</v>
      </c>
      <c r="C926" s="214">
        <f>IF(ISNA(VLOOKUP($A926,DSSV!$A$7:$R$65536,IN_DTK!C$5,0))=FALSE,VLOOKUP($A926,DSSV!$A$7:$R$65536,IN_DTK!C$5,0),"")</f>
        <v>0</v>
      </c>
      <c r="D926" s="243" t="str">
        <f>IF(ISNA(VLOOKUP($A926,DSSV!$A$7:$R$65536,IN_DTK!D$5,0))=FALSE,VLOOKUP($A926,DSSV!$A$7:$R$65536,IN_DTK!D$5,0),"")</f>
        <v/>
      </c>
      <c r="E926" s="244" t="str">
        <f>IF(ISNA(VLOOKUP($A926,DSSV!$A$7:$R$65536,IN_DTK!E$5,0))=FALSE,VLOOKUP($A926,DSSV!$A$7:$R$65536,IN_DTK!E$5,0),"")</f>
        <v/>
      </c>
      <c r="F926" s="249" t="str">
        <f>IF(ISNA(VLOOKUP($A926,DSSV!$A$7:$R$65536,IN_DTK!F$5,0))=FALSE,VLOOKUP($A926,DSSV!$A$7:$R$65536,IN_DTK!F$5,0),"")</f>
        <v/>
      </c>
      <c r="G926" s="249" t="str">
        <f>IF(ISNA(VLOOKUP($A926,DSSV!$A$7:$R$65536,IN_DTK!G$5,0))=FALSE,VLOOKUP($A926,DSSV!$A$7:$R$65536,IN_DTK!G$5,0),"")</f>
        <v/>
      </c>
      <c r="H926" s="245">
        <f>IF(ISNA(VLOOKUP($A926,DSSV!$A$7:$R$65536,IN_DTK!H$5,0))=FALSE,IF(H$8&lt;&gt;0,VLOOKUP($A926,DSSV!$A$7:$R$65536,IN_DTK!H$5,0),""),"")</f>
        <v>0</v>
      </c>
      <c r="I926" s="245">
        <f>IF(ISNA(VLOOKUP($A926,DSSV!$A$7:$R$65536,IN_DTK!I$5,0))=FALSE,IF(I$8&lt;&gt;0,VLOOKUP($A926,DSSV!$A$7:$R$65536,IN_DTK!I$5,0),""),"")</f>
        <v>0</v>
      </c>
      <c r="J926" s="245">
        <f>IF(ISNA(VLOOKUP($A926,DSSV!$A$7:$R$65536,IN_DTK!J$5,0))=FALSE,IF(J$8&lt;&gt;0,VLOOKUP($A926,DSSV!$A$7:$R$65536,IN_DTK!J$5,0),""),"")</f>
        <v>0</v>
      </c>
      <c r="K926" s="245">
        <f>IF(ISNA(VLOOKUP($A926,DSSV!$A$7:$R$65536,IN_DTK!K$5,0))=FALSE,IF(K$8&lt;&gt;0,VLOOKUP($A926,DSSV!$A$7:$R$65536,IN_DTK!K$5,0),""),"")</f>
        <v>0</v>
      </c>
      <c r="L926" s="245">
        <f>IF(ISNA(VLOOKUP($A926,DSSV!$A$7:$R$65536,IN_DTK!L$5,0))=FALSE,IF(L$8&lt;&gt;0,VLOOKUP($A926,DSSV!$A$7:$R$65536,IN_DTK!L$5,0),""),"")</f>
        <v>0</v>
      </c>
      <c r="M926" s="245">
        <f>IF(ISNA(VLOOKUP($A926,DSSV!$A$7:$R$65536,IN_DTK!M$5,0))=FALSE,IF(M$8&lt;&gt;0,VLOOKUP($A926,DSSV!$A$7:$R$65536,IN_DTK!M$5,0),""),"")</f>
        <v>0</v>
      </c>
      <c r="N926" s="245">
        <f>IF(ISNA(VLOOKUP($A926,DSSV!$A$7:$R$65536,IN_DTK!N$5,0))=FALSE,IF(N$8&lt;&gt;0,VLOOKUP($A926,DSSV!$A$7:$R$65536,IN_DTK!N$5,0),""),"")</f>
        <v>0</v>
      </c>
      <c r="O926" s="245">
        <f>IF(ISNA(VLOOKUP($A926,DSSV!$A$7:$R$65536,IN_DTK!O$5,0))=FALSE,IF(O$8&lt;&gt;0,VLOOKUP($A926,DSSV!$A$7:$R$65536,IN_DTK!O$5,0),""),"")</f>
        <v>0</v>
      </c>
      <c r="P926" s="245">
        <f>IF(ISNA(VLOOKUP($A926,DSSV!$A$7:$R$65536,IN_DTK!P$5,0))=FALSE,IF(P$8&lt;&gt;0,VLOOKUP($A926,DSSV!$A$7:$R$65536,IN_DTK!P$5,0),""),"")</f>
        <v>0</v>
      </c>
      <c r="Q926" s="246">
        <f>IF(ISNA(VLOOKUP($A926,DSSV!$A$7:$R$65536,IN_DTK!Q$5,0))=FALSE,VLOOKUP($A926,DSSV!$A$7:$R$65536,IN_DTK!Q$5,0),"")</f>
        <v>0</v>
      </c>
      <c r="R926" s="237" t="str">
        <f>IF(ISNA(VLOOKUP($A926,DSSV!$A$7:$R$65536,IN_DTK!R$5,0))=FALSE,VLOOKUP($A926,DSSV!$A$7:$R$65536,IN_DTK!R$5,0),"")</f>
        <v>Không</v>
      </c>
      <c r="S926" s="247" t="str">
        <f>IF(ISNA(VLOOKUP($A926,DSSV!$A$7:$R$65536,IN_DTK!S$5,0))=FALSE,VLOOKUP($A926,DSSV!$A$7:$R$65536,IN_DTK!S$5,0),"")</f>
        <v/>
      </c>
    </row>
    <row r="927" spans="1:19" s="213" customFormat="1" ht="20.25" customHeight="1">
      <c r="A927" s="211">
        <v>919</v>
      </c>
      <c r="B927" s="240">
        <f>--SUBTOTAL(2,C$6:C927)</f>
        <v>919</v>
      </c>
      <c r="C927" s="214">
        <f>IF(ISNA(VLOOKUP($A927,DSSV!$A$7:$R$65536,IN_DTK!C$5,0))=FALSE,VLOOKUP($A927,DSSV!$A$7:$R$65536,IN_DTK!C$5,0),"")</f>
        <v>0</v>
      </c>
      <c r="D927" s="243" t="str">
        <f>IF(ISNA(VLOOKUP($A927,DSSV!$A$7:$R$65536,IN_DTK!D$5,0))=FALSE,VLOOKUP($A927,DSSV!$A$7:$R$65536,IN_DTK!D$5,0),"")</f>
        <v/>
      </c>
      <c r="E927" s="244" t="str">
        <f>IF(ISNA(VLOOKUP($A927,DSSV!$A$7:$R$65536,IN_DTK!E$5,0))=FALSE,VLOOKUP($A927,DSSV!$A$7:$R$65536,IN_DTK!E$5,0),"")</f>
        <v/>
      </c>
      <c r="F927" s="249" t="str">
        <f>IF(ISNA(VLOOKUP($A927,DSSV!$A$7:$R$65536,IN_DTK!F$5,0))=FALSE,VLOOKUP($A927,DSSV!$A$7:$R$65536,IN_DTK!F$5,0),"")</f>
        <v/>
      </c>
      <c r="G927" s="249" t="str">
        <f>IF(ISNA(VLOOKUP($A927,DSSV!$A$7:$R$65536,IN_DTK!G$5,0))=FALSE,VLOOKUP($A927,DSSV!$A$7:$R$65536,IN_DTK!G$5,0),"")</f>
        <v/>
      </c>
      <c r="H927" s="245">
        <f>IF(ISNA(VLOOKUP($A927,DSSV!$A$7:$R$65536,IN_DTK!H$5,0))=FALSE,IF(H$8&lt;&gt;0,VLOOKUP($A927,DSSV!$A$7:$R$65536,IN_DTK!H$5,0),""),"")</f>
        <v>0</v>
      </c>
      <c r="I927" s="245">
        <f>IF(ISNA(VLOOKUP($A927,DSSV!$A$7:$R$65536,IN_DTK!I$5,0))=FALSE,IF(I$8&lt;&gt;0,VLOOKUP($A927,DSSV!$A$7:$R$65536,IN_DTK!I$5,0),""),"")</f>
        <v>0</v>
      </c>
      <c r="J927" s="245">
        <f>IF(ISNA(VLOOKUP($A927,DSSV!$A$7:$R$65536,IN_DTK!J$5,0))=FALSE,IF(J$8&lt;&gt;0,VLOOKUP($A927,DSSV!$A$7:$R$65536,IN_DTK!J$5,0),""),"")</f>
        <v>0</v>
      </c>
      <c r="K927" s="245">
        <f>IF(ISNA(VLOOKUP($A927,DSSV!$A$7:$R$65536,IN_DTK!K$5,0))=FALSE,IF(K$8&lt;&gt;0,VLOOKUP($A927,DSSV!$A$7:$R$65536,IN_DTK!K$5,0),""),"")</f>
        <v>0</v>
      </c>
      <c r="L927" s="245">
        <f>IF(ISNA(VLOOKUP($A927,DSSV!$A$7:$R$65536,IN_DTK!L$5,0))=FALSE,IF(L$8&lt;&gt;0,VLOOKUP($A927,DSSV!$A$7:$R$65536,IN_DTK!L$5,0),""),"")</f>
        <v>0</v>
      </c>
      <c r="M927" s="245">
        <f>IF(ISNA(VLOOKUP($A927,DSSV!$A$7:$R$65536,IN_DTK!M$5,0))=FALSE,IF(M$8&lt;&gt;0,VLOOKUP($A927,DSSV!$A$7:$R$65536,IN_DTK!M$5,0),""),"")</f>
        <v>0</v>
      </c>
      <c r="N927" s="245">
        <f>IF(ISNA(VLOOKUP($A927,DSSV!$A$7:$R$65536,IN_DTK!N$5,0))=FALSE,IF(N$8&lt;&gt;0,VLOOKUP($A927,DSSV!$A$7:$R$65536,IN_DTK!N$5,0),""),"")</f>
        <v>0</v>
      </c>
      <c r="O927" s="245">
        <f>IF(ISNA(VLOOKUP($A927,DSSV!$A$7:$R$65536,IN_DTK!O$5,0))=FALSE,IF(O$8&lt;&gt;0,VLOOKUP($A927,DSSV!$A$7:$R$65536,IN_DTK!O$5,0),""),"")</f>
        <v>0</v>
      </c>
      <c r="P927" s="245">
        <f>IF(ISNA(VLOOKUP($A927,DSSV!$A$7:$R$65536,IN_DTK!P$5,0))=FALSE,IF(P$8&lt;&gt;0,VLOOKUP($A927,DSSV!$A$7:$R$65536,IN_DTK!P$5,0),""),"")</f>
        <v>0</v>
      </c>
      <c r="Q927" s="246">
        <f>IF(ISNA(VLOOKUP($A927,DSSV!$A$7:$R$65536,IN_DTK!Q$5,0))=FALSE,VLOOKUP($A927,DSSV!$A$7:$R$65536,IN_DTK!Q$5,0),"")</f>
        <v>0</v>
      </c>
      <c r="R927" s="237" t="str">
        <f>IF(ISNA(VLOOKUP($A927,DSSV!$A$7:$R$65536,IN_DTK!R$5,0))=FALSE,VLOOKUP($A927,DSSV!$A$7:$R$65536,IN_DTK!R$5,0),"")</f>
        <v>Không</v>
      </c>
      <c r="S927" s="247" t="str">
        <f>IF(ISNA(VLOOKUP($A927,DSSV!$A$7:$R$65536,IN_DTK!S$5,0))=FALSE,VLOOKUP($A927,DSSV!$A$7:$R$65536,IN_DTK!S$5,0),"")</f>
        <v/>
      </c>
    </row>
    <row r="928" spans="1:19" s="213" customFormat="1" ht="20.25" customHeight="1">
      <c r="A928" s="211">
        <v>920</v>
      </c>
      <c r="B928" s="240">
        <f>--SUBTOTAL(2,C$6:C928)</f>
        <v>920</v>
      </c>
      <c r="C928" s="214">
        <f>IF(ISNA(VLOOKUP($A928,DSSV!$A$7:$R$65536,IN_DTK!C$5,0))=FALSE,VLOOKUP($A928,DSSV!$A$7:$R$65536,IN_DTK!C$5,0),"")</f>
        <v>0</v>
      </c>
      <c r="D928" s="243" t="str">
        <f>IF(ISNA(VLOOKUP($A928,DSSV!$A$7:$R$65536,IN_DTK!D$5,0))=FALSE,VLOOKUP($A928,DSSV!$A$7:$R$65536,IN_DTK!D$5,0),"")</f>
        <v/>
      </c>
      <c r="E928" s="244" t="str">
        <f>IF(ISNA(VLOOKUP($A928,DSSV!$A$7:$R$65536,IN_DTK!E$5,0))=FALSE,VLOOKUP($A928,DSSV!$A$7:$R$65536,IN_DTK!E$5,0),"")</f>
        <v/>
      </c>
      <c r="F928" s="249" t="str">
        <f>IF(ISNA(VLOOKUP($A928,DSSV!$A$7:$R$65536,IN_DTK!F$5,0))=FALSE,VLOOKUP($A928,DSSV!$A$7:$R$65536,IN_DTK!F$5,0),"")</f>
        <v/>
      </c>
      <c r="G928" s="249" t="str">
        <f>IF(ISNA(VLOOKUP($A928,DSSV!$A$7:$R$65536,IN_DTK!G$5,0))=FALSE,VLOOKUP($A928,DSSV!$A$7:$R$65536,IN_DTK!G$5,0),"")</f>
        <v/>
      </c>
      <c r="H928" s="245">
        <f>IF(ISNA(VLOOKUP($A928,DSSV!$A$7:$R$65536,IN_DTK!H$5,0))=FALSE,IF(H$8&lt;&gt;0,VLOOKUP($A928,DSSV!$A$7:$R$65536,IN_DTK!H$5,0),""),"")</f>
        <v>0</v>
      </c>
      <c r="I928" s="245">
        <f>IF(ISNA(VLOOKUP($A928,DSSV!$A$7:$R$65536,IN_DTK!I$5,0))=FALSE,IF(I$8&lt;&gt;0,VLOOKUP($A928,DSSV!$A$7:$R$65536,IN_DTK!I$5,0),""),"")</f>
        <v>0</v>
      </c>
      <c r="J928" s="245">
        <f>IF(ISNA(VLOOKUP($A928,DSSV!$A$7:$R$65536,IN_DTK!J$5,0))=FALSE,IF(J$8&lt;&gt;0,VLOOKUP($A928,DSSV!$A$7:$R$65536,IN_DTK!J$5,0),""),"")</f>
        <v>0</v>
      </c>
      <c r="K928" s="245">
        <f>IF(ISNA(VLOOKUP($A928,DSSV!$A$7:$R$65536,IN_DTK!K$5,0))=FALSE,IF(K$8&lt;&gt;0,VLOOKUP($A928,DSSV!$A$7:$R$65536,IN_DTK!K$5,0),""),"")</f>
        <v>0</v>
      </c>
      <c r="L928" s="245">
        <f>IF(ISNA(VLOOKUP($A928,DSSV!$A$7:$R$65536,IN_DTK!L$5,0))=FALSE,IF(L$8&lt;&gt;0,VLOOKUP($A928,DSSV!$A$7:$R$65536,IN_DTK!L$5,0),""),"")</f>
        <v>0</v>
      </c>
      <c r="M928" s="245">
        <f>IF(ISNA(VLOOKUP($A928,DSSV!$A$7:$R$65536,IN_DTK!M$5,0))=FALSE,IF(M$8&lt;&gt;0,VLOOKUP($A928,DSSV!$A$7:$R$65536,IN_DTK!M$5,0),""),"")</f>
        <v>0</v>
      </c>
      <c r="N928" s="245">
        <f>IF(ISNA(VLOOKUP($A928,DSSV!$A$7:$R$65536,IN_DTK!N$5,0))=FALSE,IF(N$8&lt;&gt;0,VLOOKUP($A928,DSSV!$A$7:$R$65536,IN_DTK!N$5,0),""),"")</f>
        <v>0</v>
      </c>
      <c r="O928" s="245">
        <f>IF(ISNA(VLOOKUP($A928,DSSV!$A$7:$R$65536,IN_DTK!O$5,0))=FALSE,IF(O$8&lt;&gt;0,VLOOKUP($A928,DSSV!$A$7:$R$65536,IN_DTK!O$5,0),""),"")</f>
        <v>0</v>
      </c>
      <c r="P928" s="245">
        <f>IF(ISNA(VLOOKUP($A928,DSSV!$A$7:$R$65536,IN_DTK!P$5,0))=FALSE,IF(P$8&lt;&gt;0,VLOOKUP($A928,DSSV!$A$7:$R$65536,IN_DTK!P$5,0),""),"")</f>
        <v>0</v>
      </c>
      <c r="Q928" s="246">
        <f>IF(ISNA(VLOOKUP($A928,DSSV!$A$7:$R$65536,IN_DTK!Q$5,0))=FALSE,VLOOKUP($A928,DSSV!$A$7:$R$65536,IN_DTK!Q$5,0),"")</f>
        <v>0</v>
      </c>
      <c r="R928" s="237" t="str">
        <f>IF(ISNA(VLOOKUP($A928,DSSV!$A$7:$R$65536,IN_DTK!R$5,0))=FALSE,VLOOKUP($A928,DSSV!$A$7:$R$65536,IN_DTK!R$5,0),"")</f>
        <v>Không</v>
      </c>
      <c r="S928" s="247" t="str">
        <f>IF(ISNA(VLOOKUP($A928,DSSV!$A$7:$R$65536,IN_DTK!S$5,0))=FALSE,VLOOKUP($A928,DSSV!$A$7:$R$65536,IN_DTK!S$5,0),"")</f>
        <v/>
      </c>
    </row>
    <row r="929" spans="1:19" s="213" customFormat="1" ht="20.25" customHeight="1">
      <c r="A929" s="211">
        <v>921</v>
      </c>
      <c r="B929" s="240">
        <f>--SUBTOTAL(2,C$6:C929)</f>
        <v>921</v>
      </c>
      <c r="C929" s="214">
        <f>IF(ISNA(VLOOKUP($A929,DSSV!$A$7:$R$65536,IN_DTK!C$5,0))=FALSE,VLOOKUP($A929,DSSV!$A$7:$R$65536,IN_DTK!C$5,0),"")</f>
        <v>0</v>
      </c>
      <c r="D929" s="243" t="str">
        <f>IF(ISNA(VLOOKUP($A929,DSSV!$A$7:$R$65536,IN_DTK!D$5,0))=FALSE,VLOOKUP($A929,DSSV!$A$7:$R$65536,IN_DTK!D$5,0),"")</f>
        <v/>
      </c>
      <c r="E929" s="244" t="str">
        <f>IF(ISNA(VLOOKUP($A929,DSSV!$A$7:$R$65536,IN_DTK!E$5,0))=FALSE,VLOOKUP($A929,DSSV!$A$7:$R$65536,IN_DTK!E$5,0),"")</f>
        <v/>
      </c>
      <c r="F929" s="249" t="str">
        <f>IF(ISNA(VLOOKUP($A929,DSSV!$A$7:$R$65536,IN_DTK!F$5,0))=FALSE,VLOOKUP($A929,DSSV!$A$7:$R$65536,IN_DTK!F$5,0),"")</f>
        <v/>
      </c>
      <c r="G929" s="249" t="str">
        <f>IF(ISNA(VLOOKUP($A929,DSSV!$A$7:$R$65536,IN_DTK!G$5,0))=FALSE,VLOOKUP($A929,DSSV!$A$7:$R$65536,IN_DTK!G$5,0),"")</f>
        <v/>
      </c>
      <c r="H929" s="245">
        <f>IF(ISNA(VLOOKUP($A929,DSSV!$A$7:$R$65536,IN_DTK!H$5,0))=FALSE,IF(H$8&lt;&gt;0,VLOOKUP($A929,DSSV!$A$7:$R$65536,IN_DTK!H$5,0),""),"")</f>
        <v>0</v>
      </c>
      <c r="I929" s="245">
        <f>IF(ISNA(VLOOKUP($A929,DSSV!$A$7:$R$65536,IN_DTK!I$5,0))=FALSE,IF(I$8&lt;&gt;0,VLOOKUP($A929,DSSV!$A$7:$R$65536,IN_DTK!I$5,0),""),"")</f>
        <v>0</v>
      </c>
      <c r="J929" s="245">
        <f>IF(ISNA(VLOOKUP($A929,DSSV!$A$7:$R$65536,IN_DTK!J$5,0))=FALSE,IF(J$8&lt;&gt;0,VLOOKUP($A929,DSSV!$A$7:$R$65536,IN_DTK!J$5,0),""),"")</f>
        <v>0</v>
      </c>
      <c r="K929" s="245">
        <f>IF(ISNA(VLOOKUP($A929,DSSV!$A$7:$R$65536,IN_DTK!K$5,0))=FALSE,IF(K$8&lt;&gt;0,VLOOKUP($A929,DSSV!$A$7:$R$65536,IN_DTK!K$5,0),""),"")</f>
        <v>0</v>
      </c>
      <c r="L929" s="245">
        <f>IF(ISNA(VLOOKUP($A929,DSSV!$A$7:$R$65536,IN_DTK!L$5,0))=FALSE,IF(L$8&lt;&gt;0,VLOOKUP($A929,DSSV!$A$7:$R$65536,IN_DTK!L$5,0),""),"")</f>
        <v>0</v>
      </c>
      <c r="M929" s="245">
        <f>IF(ISNA(VLOOKUP($A929,DSSV!$A$7:$R$65536,IN_DTK!M$5,0))=FALSE,IF(M$8&lt;&gt;0,VLOOKUP($A929,DSSV!$A$7:$R$65536,IN_DTK!M$5,0),""),"")</f>
        <v>0</v>
      </c>
      <c r="N929" s="245">
        <f>IF(ISNA(VLOOKUP($A929,DSSV!$A$7:$R$65536,IN_DTK!N$5,0))=FALSE,IF(N$8&lt;&gt;0,VLOOKUP($A929,DSSV!$A$7:$R$65536,IN_DTK!N$5,0),""),"")</f>
        <v>0</v>
      </c>
      <c r="O929" s="245">
        <f>IF(ISNA(VLOOKUP($A929,DSSV!$A$7:$R$65536,IN_DTK!O$5,0))=FALSE,IF(O$8&lt;&gt;0,VLOOKUP($A929,DSSV!$A$7:$R$65536,IN_DTK!O$5,0),""),"")</f>
        <v>0</v>
      </c>
      <c r="P929" s="245">
        <f>IF(ISNA(VLOOKUP($A929,DSSV!$A$7:$R$65536,IN_DTK!P$5,0))=FALSE,IF(P$8&lt;&gt;0,VLOOKUP($A929,DSSV!$A$7:$R$65536,IN_DTK!P$5,0),""),"")</f>
        <v>0</v>
      </c>
      <c r="Q929" s="246">
        <f>IF(ISNA(VLOOKUP($A929,DSSV!$A$7:$R$65536,IN_DTK!Q$5,0))=FALSE,VLOOKUP($A929,DSSV!$A$7:$R$65536,IN_DTK!Q$5,0),"")</f>
        <v>0</v>
      </c>
      <c r="R929" s="237" t="str">
        <f>IF(ISNA(VLOOKUP($A929,DSSV!$A$7:$R$65536,IN_DTK!R$5,0))=FALSE,VLOOKUP($A929,DSSV!$A$7:$R$65536,IN_DTK!R$5,0),"")</f>
        <v>Không</v>
      </c>
      <c r="S929" s="247" t="str">
        <f>IF(ISNA(VLOOKUP($A929,DSSV!$A$7:$R$65536,IN_DTK!S$5,0))=FALSE,VLOOKUP($A929,DSSV!$A$7:$R$65536,IN_DTK!S$5,0),"")</f>
        <v/>
      </c>
    </row>
    <row r="930" spans="1:19" s="213" customFormat="1" ht="20.25" customHeight="1">
      <c r="A930" s="211">
        <v>922</v>
      </c>
      <c r="B930" s="240">
        <f>--SUBTOTAL(2,C$6:C930)</f>
        <v>922</v>
      </c>
      <c r="C930" s="214">
        <f>IF(ISNA(VLOOKUP($A930,DSSV!$A$7:$R$65536,IN_DTK!C$5,0))=FALSE,VLOOKUP($A930,DSSV!$A$7:$R$65536,IN_DTK!C$5,0),"")</f>
        <v>0</v>
      </c>
      <c r="D930" s="243" t="str">
        <f>IF(ISNA(VLOOKUP($A930,DSSV!$A$7:$R$65536,IN_DTK!D$5,0))=FALSE,VLOOKUP($A930,DSSV!$A$7:$R$65536,IN_DTK!D$5,0),"")</f>
        <v/>
      </c>
      <c r="E930" s="244" t="str">
        <f>IF(ISNA(VLOOKUP($A930,DSSV!$A$7:$R$65536,IN_DTK!E$5,0))=FALSE,VLOOKUP($A930,DSSV!$A$7:$R$65536,IN_DTK!E$5,0),"")</f>
        <v/>
      </c>
      <c r="F930" s="249" t="str">
        <f>IF(ISNA(VLOOKUP($A930,DSSV!$A$7:$R$65536,IN_DTK!F$5,0))=FALSE,VLOOKUP($A930,DSSV!$A$7:$R$65536,IN_DTK!F$5,0),"")</f>
        <v/>
      </c>
      <c r="G930" s="249" t="str">
        <f>IF(ISNA(VLOOKUP($A930,DSSV!$A$7:$R$65536,IN_DTK!G$5,0))=FALSE,VLOOKUP($A930,DSSV!$A$7:$R$65536,IN_DTK!G$5,0),"")</f>
        <v/>
      </c>
      <c r="H930" s="245">
        <f>IF(ISNA(VLOOKUP($A930,DSSV!$A$7:$R$65536,IN_DTK!H$5,0))=FALSE,IF(H$8&lt;&gt;0,VLOOKUP($A930,DSSV!$A$7:$R$65536,IN_DTK!H$5,0),""),"")</f>
        <v>0</v>
      </c>
      <c r="I930" s="245">
        <f>IF(ISNA(VLOOKUP($A930,DSSV!$A$7:$R$65536,IN_DTK!I$5,0))=FALSE,IF(I$8&lt;&gt;0,VLOOKUP($A930,DSSV!$A$7:$R$65536,IN_DTK!I$5,0),""),"")</f>
        <v>0</v>
      </c>
      <c r="J930" s="245">
        <f>IF(ISNA(VLOOKUP($A930,DSSV!$A$7:$R$65536,IN_DTK!J$5,0))=FALSE,IF(J$8&lt;&gt;0,VLOOKUP($A930,DSSV!$A$7:$R$65536,IN_DTK!J$5,0),""),"")</f>
        <v>0</v>
      </c>
      <c r="K930" s="245">
        <f>IF(ISNA(VLOOKUP($A930,DSSV!$A$7:$R$65536,IN_DTK!K$5,0))=FALSE,IF(K$8&lt;&gt;0,VLOOKUP($A930,DSSV!$A$7:$R$65536,IN_DTK!K$5,0),""),"")</f>
        <v>0</v>
      </c>
      <c r="L930" s="245">
        <f>IF(ISNA(VLOOKUP($A930,DSSV!$A$7:$R$65536,IN_DTK!L$5,0))=FALSE,IF(L$8&lt;&gt;0,VLOOKUP($A930,DSSV!$A$7:$R$65536,IN_DTK!L$5,0),""),"")</f>
        <v>0</v>
      </c>
      <c r="M930" s="245">
        <f>IF(ISNA(VLOOKUP($A930,DSSV!$A$7:$R$65536,IN_DTK!M$5,0))=FALSE,IF(M$8&lt;&gt;0,VLOOKUP($A930,DSSV!$A$7:$R$65536,IN_DTK!M$5,0),""),"")</f>
        <v>0</v>
      </c>
      <c r="N930" s="245">
        <f>IF(ISNA(VLOOKUP($A930,DSSV!$A$7:$R$65536,IN_DTK!N$5,0))=FALSE,IF(N$8&lt;&gt;0,VLOOKUP($A930,DSSV!$A$7:$R$65536,IN_DTK!N$5,0),""),"")</f>
        <v>0</v>
      </c>
      <c r="O930" s="245">
        <f>IF(ISNA(VLOOKUP($A930,DSSV!$A$7:$R$65536,IN_DTK!O$5,0))=FALSE,IF(O$8&lt;&gt;0,VLOOKUP($A930,DSSV!$A$7:$R$65536,IN_DTK!O$5,0),""),"")</f>
        <v>0</v>
      </c>
      <c r="P930" s="245">
        <f>IF(ISNA(VLOOKUP($A930,DSSV!$A$7:$R$65536,IN_DTK!P$5,0))=FALSE,IF(P$8&lt;&gt;0,VLOOKUP($A930,DSSV!$A$7:$R$65536,IN_DTK!P$5,0),""),"")</f>
        <v>0</v>
      </c>
      <c r="Q930" s="246">
        <f>IF(ISNA(VLOOKUP($A930,DSSV!$A$7:$R$65536,IN_DTK!Q$5,0))=FALSE,VLOOKUP($A930,DSSV!$A$7:$R$65536,IN_DTK!Q$5,0),"")</f>
        <v>0</v>
      </c>
      <c r="R930" s="237" t="str">
        <f>IF(ISNA(VLOOKUP($A930,DSSV!$A$7:$R$65536,IN_DTK!R$5,0))=FALSE,VLOOKUP($A930,DSSV!$A$7:$R$65536,IN_DTK!R$5,0),"")</f>
        <v>Không</v>
      </c>
      <c r="S930" s="247" t="str">
        <f>IF(ISNA(VLOOKUP($A930,DSSV!$A$7:$R$65536,IN_DTK!S$5,0))=FALSE,VLOOKUP($A930,DSSV!$A$7:$R$65536,IN_DTK!S$5,0),"")</f>
        <v/>
      </c>
    </row>
    <row r="931" spans="1:19" s="213" customFormat="1" ht="20.25" customHeight="1">
      <c r="A931" s="211">
        <v>923</v>
      </c>
      <c r="B931" s="240">
        <f>--SUBTOTAL(2,C$6:C931)</f>
        <v>923</v>
      </c>
      <c r="C931" s="214">
        <f>IF(ISNA(VLOOKUP($A931,DSSV!$A$7:$R$65536,IN_DTK!C$5,0))=FALSE,VLOOKUP($A931,DSSV!$A$7:$R$65536,IN_DTK!C$5,0),"")</f>
        <v>0</v>
      </c>
      <c r="D931" s="243" t="str">
        <f>IF(ISNA(VLOOKUP($A931,DSSV!$A$7:$R$65536,IN_DTK!D$5,0))=FALSE,VLOOKUP($A931,DSSV!$A$7:$R$65536,IN_DTK!D$5,0),"")</f>
        <v/>
      </c>
      <c r="E931" s="244" t="str">
        <f>IF(ISNA(VLOOKUP($A931,DSSV!$A$7:$R$65536,IN_DTK!E$5,0))=FALSE,VLOOKUP($A931,DSSV!$A$7:$R$65536,IN_DTK!E$5,0),"")</f>
        <v/>
      </c>
      <c r="F931" s="249" t="str">
        <f>IF(ISNA(VLOOKUP($A931,DSSV!$A$7:$R$65536,IN_DTK!F$5,0))=FALSE,VLOOKUP($A931,DSSV!$A$7:$R$65536,IN_DTK!F$5,0),"")</f>
        <v/>
      </c>
      <c r="G931" s="249" t="str">
        <f>IF(ISNA(VLOOKUP($A931,DSSV!$A$7:$R$65536,IN_DTK!G$5,0))=FALSE,VLOOKUP($A931,DSSV!$A$7:$R$65536,IN_DTK!G$5,0),"")</f>
        <v/>
      </c>
      <c r="H931" s="245">
        <f>IF(ISNA(VLOOKUP($A931,DSSV!$A$7:$R$65536,IN_DTK!H$5,0))=FALSE,IF(H$8&lt;&gt;0,VLOOKUP($A931,DSSV!$A$7:$R$65536,IN_DTK!H$5,0),""),"")</f>
        <v>0</v>
      </c>
      <c r="I931" s="245">
        <f>IF(ISNA(VLOOKUP($A931,DSSV!$A$7:$R$65536,IN_DTK!I$5,0))=FALSE,IF(I$8&lt;&gt;0,VLOOKUP($A931,DSSV!$A$7:$R$65536,IN_DTK!I$5,0),""),"")</f>
        <v>0</v>
      </c>
      <c r="J931" s="245">
        <f>IF(ISNA(VLOOKUP($A931,DSSV!$A$7:$R$65536,IN_DTK!J$5,0))=FALSE,IF(J$8&lt;&gt;0,VLOOKUP($A931,DSSV!$A$7:$R$65536,IN_DTK!J$5,0),""),"")</f>
        <v>0</v>
      </c>
      <c r="K931" s="245">
        <f>IF(ISNA(VLOOKUP($A931,DSSV!$A$7:$R$65536,IN_DTK!K$5,0))=FALSE,IF(K$8&lt;&gt;0,VLOOKUP($A931,DSSV!$A$7:$R$65536,IN_DTK!K$5,0),""),"")</f>
        <v>0</v>
      </c>
      <c r="L931" s="245">
        <f>IF(ISNA(VLOOKUP($A931,DSSV!$A$7:$R$65536,IN_DTK!L$5,0))=FALSE,IF(L$8&lt;&gt;0,VLOOKUP($A931,DSSV!$A$7:$R$65536,IN_DTK!L$5,0),""),"")</f>
        <v>0</v>
      </c>
      <c r="M931" s="245">
        <f>IF(ISNA(VLOOKUP($A931,DSSV!$A$7:$R$65536,IN_DTK!M$5,0))=FALSE,IF(M$8&lt;&gt;0,VLOOKUP($A931,DSSV!$A$7:$R$65536,IN_DTK!M$5,0),""),"")</f>
        <v>0</v>
      </c>
      <c r="N931" s="245">
        <f>IF(ISNA(VLOOKUP($A931,DSSV!$A$7:$R$65536,IN_DTK!N$5,0))=FALSE,IF(N$8&lt;&gt;0,VLOOKUP($A931,DSSV!$A$7:$R$65536,IN_DTK!N$5,0),""),"")</f>
        <v>0</v>
      </c>
      <c r="O931" s="245">
        <f>IF(ISNA(VLOOKUP($A931,DSSV!$A$7:$R$65536,IN_DTK!O$5,0))=FALSE,IF(O$8&lt;&gt;0,VLOOKUP($A931,DSSV!$A$7:$R$65536,IN_DTK!O$5,0),""),"")</f>
        <v>0</v>
      </c>
      <c r="P931" s="245">
        <f>IF(ISNA(VLOOKUP($A931,DSSV!$A$7:$R$65536,IN_DTK!P$5,0))=FALSE,IF(P$8&lt;&gt;0,VLOOKUP($A931,DSSV!$A$7:$R$65536,IN_DTK!P$5,0),""),"")</f>
        <v>0</v>
      </c>
      <c r="Q931" s="246">
        <f>IF(ISNA(VLOOKUP($A931,DSSV!$A$7:$R$65536,IN_DTK!Q$5,0))=FALSE,VLOOKUP($A931,DSSV!$A$7:$R$65536,IN_DTK!Q$5,0),"")</f>
        <v>0</v>
      </c>
      <c r="R931" s="237" t="str">
        <f>IF(ISNA(VLOOKUP($A931,DSSV!$A$7:$R$65536,IN_DTK!R$5,0))=FALSE,VLOOKUP($A931,DSSV!$A$7:$R$65536,IN_DTK!R$5,0),"")</f>
        <v>Không</v>
      </c>
      <c r="S931" s="247" t="str">
        <f>IF(ISNA(VLOOKUP($A931,DSSV!$A$7:$R$65536,IN_DTK!S$5,0))=FALSE,VLOOKUP($A931,DSSV!$A$7:$R$65536,IN_DTK!S$5,0),"")</f>
        <v/>
      </c>
    </row>
    <row r="932" spans="1:19" s="213" customFormat="1" ht="20.25" customHeight="1">
      <c r="A932" s="211">
        <v>924</v>
      </c>
      <c r="B932" s="240">
        <f>--SUBTOTAL(2,C$6:C932)</f>
        <v>924</v>
      </c>
      <c r="C932" s="214">
        <f>IF(ISNA(VLOOKUP($A932,DSSV!$A$7:$R$65536,IN_DTK!C$5,0))=FALSE,VLOOKUP($A932,DSSV!$A$7:$R$65536,IN_DTK!C$5,0),"")</f>
        <v>0</v>
      </c>
      <c r="D932" s="243" t="str">
        <f>IF(ISNA(VLOOKUP($A932,DSSV!$A$7:$R$65536,IN_DTK!D$5,0))=FALSE,VLOOKUP($A932,DSSV!$A$7:$R$65536,IN_DTK!D$5,0),"")</f>
        <v/>
      </c>
      <c r="E932" s="244" t="str">
        <f>IF(ISNA(VLOOKUP($A932,DSSV!$A$7:$R$65536,IN_DTK!E$5,0))=FALSE,VLOOKUP($A932,DSSV!$A$7:$R$65536,IN_DTK!E$5,0),"")</f>
        <v/>
      </c>
      <c r="F932" s="249" t="str">
        <f>IF(ISNA(VLOOKUP($A932,DSSV!$A$7:$R$65536,IN_DTK!F$5,0))=FALSE,VLOOKUP($A932,DSSV!$A$7:$R$65536,IN_DTK!F$5,0),"")</f>
        <v/>
      </c>
      <c r="G932" s="249" t="str">
        <f>IF(ISNA(VLOOKUP($A932,DSSV!$A$7:$R$65536,IN_DTK!G$5,0))=FALSE,VLOOKUP($A932,DSSV!$A$7:$R$65536,IN_DTK!G$5,0),"")</f>
        <v/>
      </c>
      <c r="H932" s="245">
        <f>IF(ISNA(VLOOKUP($A932,DSSV!$A$7:$R$65536,IN_DTK!H$5,0))=FALSE,IF(H$8&lt;&gt;0,VLOOKUP($A932,DSSV!$A$7:$R$65536,IN_DTK!H$5,0),""),"")</f>
        <v>0</v>
      </c>
      <c r="I932" s="245">
        <f>IF(ISNA(VLOOKUP($A932,DSSV!$A$7:$R$65536,IN_DTK!I$5,0))=FALSE,IF(I$8&lt;&gt;0,VLOOKUP($A932,DSSV!$A$7:$R$65536,IN_DTK!I$5,0),""),"")</f>
        <v>0</v>
      </c>
      <c r="J932" s="245">
        <f>IF(ISNA(VLOOKUP($A932,DSSV!$A$7:$R$65536,IN_DTK!J$5,0))=FALSE,IF(J$8&lt;&gt;0,VLOOKUP($A932,DSSV!$A$7:$R$65536,IN_DTK!J$5,0),""),"")</f>
        <v>0</v>
      </c>
      <c r="K932" s="245">
        <f>IF(ISNA(VLOOKUP($A932,DSSV!$A$7:$R$65536,IN_DTK!K$5,0))=FALSE,IF(K$8&lt;&gt;0,VLOOKUP($A932,DSSV!$A$7:$R$65536,IN_DTK!K$5,0),""),"")</f>
        <v>0</v>
      </c>
      <c r="L932" s="245">
        <f>IF(ISNA(VLOOKUP($A932,DSSV!$A$7:$R$65536,IN_DTK!L$5,0))=FALSE,IF(L$8&lt;&gt;0,VLOOKUP($A932,DSSV!$A$7:$R$65536,IN_DTK!L$5,0),""),"")</f>
        <v>0</v>
      </c>
      <c r="M932" s="245">
        <f>IF(ISNA(VLOOKUP($A932,DSSV!$A$7:$R$65536,IN_DTK!M$5,0))=FALSE,IF(M$8&lt;&gt;0,VLOOKUP($A932,DSSV!$A$7:$R$65536,IN_DTK!M$5,0),""),"")</f>
        <v>0</v>
      </c>
      <c r="N932" s="245">
        <f>IF(ISNA(VLOOKUP($A932,DSSV!$A$7:$R$65536,IN_DTK!N$5,0))=FALSE,IF(N$8&lt;&gt;0,VLOOKUP($A932,DSSV!$A$7:$R$65536,IN_DTK!N$5,0),""),"")</f>
        <v>0</v>
      </c>
      <c r="O932" s="245">
        <f>IF(ISNA(VLOOKUP($A932,DSSV!$A$7:$R$65536,IN_DTK!O$5,0))=FALSE,IF(O$8&lt;&gt;0,VLOOKUP($A932,DSSV!$A$7:$R$65536,IN_DTK!O$5,0),""),"")</f>
        <v>0</v>
      </c>
      <c r="P932" s="245">
        <f>IF(ISNA(VLOOKUP($A932,DSSV!$A$7:$R$65536,IN_DTK!P$5,0))=FALSE,IF(P$8&lt;&gt;0,VLOOKUP($A932,DSSV!$A$7:$R$65536,IN_DTK!P$5,0),""),"")</f>
        <v>0</v>
      </c>
      <c r="Q932" s="246">
        <f>IF(ISNA(VLOOKUP($A932,DSSV!$A$7:$R$65536,IN_DTK!Q$5,0))=FALSE,VLOOKUP($A932,DSSV!$A$7:$R$65536,IN_DTK!Q$5,0),"")</f>
        <v>0</v>
      </c>
      <c r="R932" s="237" t="str">
        <f>IF(ISNA(VLOOKUP($A932,DSSV!$A$7:$R$65536,IN_DTK!R$5,0))=FALSE,VLOOKUP($A932,DSSV!$A$7:$R$65536,IN_DTK!R$5,0),"")</f>
        <v>Không</v>
      </c>
      <c r="S932" s="247" t="str">
        <f>IF(ISNA(VLOOKUP($A932,DSSV!$A$7:$R$65536,IN_DTK!S$5,0))=FALSE,VLOOKUP($A932,DSSV!$A$7:$R$65536,IN_DTK!S$5,0),"")</f>
        <v/>
      </c>
    </row>
    <row r="933" spans="1:19" s="213" customFormat="1" ht="20.25" customHeight="1">
      <c r="A933" s="211">
        <v>925</v>
      </c>
      <c r="B933" s="240">
        <f>--SUBTOTAL(2,C$6:C933)</f>
        <v>925</v>
      </c>
      <c r="C933" s="214">
        <f>IF(ISNA(VLOOKUP($A933,DSSV!$A$7:$R$65536,IN_DTK!C$5,0))=FALSE,VLOOKUP($A933,DSSV!$A$7:$R$65536,IN_DTK!C$5,0),"")</f>
        <v>0</v>
      </c>
      <c r="D933" s="243" t="str">
        <f>IF(ISNA(VLOOKUP($A933,DSSV!$A$7:$R$65536,IN_DTK!D$5,0))=FALSE,VLOOKUP($A933,DSSV!$A$7:$R$65536,IN_DTK!D$5,0),"")</f>
        <v/>
      </c>
      <c r="E933" s="244" t="str">
        <f>IF(ISNA(VLOOKUP($A933,DSSV!$A$7:$R$65536,IN_DTK!E$5,0))=FALSE,VLOOKUP($A933,DSSV!$A$7:$R$65536,IN_DTK!E$5,0),"")</f>
        <v/>
      </c>
      <c r="F933" s="249" t="str">
        <f>IF(ISNA(VLOOKUP($A933,DSSV!$A$7:$R$65536,IN_DTK!F$5,0))=FALSE,VLOOKUP($A933,DSSV!$A$7:$R$65536,IN_DTK!F$5,0),"")</f>
        <v/>
      </c>
      <c r="G933" s="249" t="str">
        <f>IF(ISNA(VLOOKUP($A933,DSSV!$A$7:$R$65536,IN_DTK!G$5,0))=FALSE,VLOOKUP($A933,DSSV!$A$7:$R$65536,IN_DTK!G$5,0),"")</f>
        <v/>
      </c>
      <c r="H933" s="245">
        <f>IF(ISNA(VLOOKUP($A933,DSSV!$A$7:$R$65536,IN_DTK!H$5,0))=FALSE,IF(H$8&lt;&gt;0,VLOOKUP($A933,DSSV!$A$7:$R$65536,IN_DTK!H$5,0),""),"")</f>
        <v>0</v>
      </c>
      <c r="I933" s="245">
        <f>IF(ISNA(VLOOKUP($A933,DSSV!$A$7:$R$65536,IN_DTK!I$5,0))=FALSE,IF(I$8&lt;&gt;0,VLOOKUP($A933,DSSV!$A$7:$R$65536,IN_DTK!I$5,0),""),"")</f>
        <v>0</v>
      </c>
      <c r="J933" s="245">
        <f>IF(ISNA(VLOOKUP($A933,DSSV!$A$7:$R$65536,IN_DTK!J$5,0))=FALSE,IF(J$8&lt;&gt;0,VLOOKUP($A933,DSSV!$A$7:$R$65536,IN_DTK!J$5,0),""),"")</f>
        <v>0</v>
      </c>
      <c r="K933" s="245">
        <f>IF(ISNA(VLOOKUP($A933,DSSV!$A$7:$R$65536,IN_DTK!K$5,0))=FALSE,IF(K$8&lt;&gt;0,VLOOKUP($A933,DSSV!$A$7:$R$65536,IN_DTK!K$5,0),""),"")</f>
        <v>0</v>
      </c>
      <c r="L933" s="245">
        <f>IF(ISNA(VLOOKUP($A933,DSSV!$A$7:$R$65536,IN_DTK!L$5,0))=FALSE,IF(L$8&lt;&gt;0,VLOOKUP($A933,DSSV!$A$7:$R$65536,IN_DTK!L$5,0),""),"")</f>
        <v>0</v>
      </c>
      <c r="M933" s="245">
        <f>IF(ISNA(VLOOKUP($A933,DSSV!$A$7:$R$65536,IN_DTK!M$5,0))=FALSE,IF(M$8&lt;&gt;0,VLOOKUP($A933,DSSV!$A$7:$R$65536,IN_DTK!M$5,0),""),"")</f>
        <v>0</v>
      </c>
      <c r="N933" s="245">
        <f>IF(ISNA(VLOOKUP($A933,DSSV!$A$7:$R$65536,IN_DTK!N$5,0))=FALSE,IF(N$8&lt;&gt;0,VLOOKUP($A933,DSSV!$A$7:$R$65536,IN_DTK!N$5,0),""),"")</f>
        <v>0</v>
      </c>
      <c r="O933" s="245">
        <f>IF(ISNA(VLOOKUP($A933,DSSV!$A$7:$R$65536,IN_DTK!O$5,0))=FALSE,IF(O$8&lt;&gt;0,VLOOKUP($A933,DSSV!$A$7:$R$65536,IN_DTK!O$5,0),""),"")</f>
        <v>0</v>
      </c>
      <c r="P933" s="245">
        <f>IF(ISNA(VLOOKUP($A933,DSSV!$A$7:$R$65536,IN_DTK!P$5,0))=FALSE,IF(P$8&lt;&gt;0,VLOOKUP($A933,DSSV!$A$7:$R$65536,IN_DTK!P$5,0),""),"")</f>
        <v>0</v>
      </c>
      <c r="Q933" s="246">
        <f>IF(ISNA(VLOOKUP($A933,DSSV!$A$7:$R$65536,IN_DTK!Q$5,0))=FALSE,VLOOKUP($A933,DSSV!$A$7:$R$65536,IN_DTK!Q$5,0),"")</f>
        <v>0</v>
      </c>
      <c r="R933" s="237" t="str">
        <f>IF(ISNA(VLOOKUP($A933,DSSV!$A$7:$R$65536,IN_DTK!R$5,0))=FALSE,VLOOKUP($A933,DSSV!$A$7:$R$65536,IN_DTK!R$5,0),"")</f>
        <v>Không</v>
      </c>
      <c r="S933" s="247" t="str">
        <f>IF(ISNA(VLOOKUP($A933,DSSV!$A$7:$R$65536,IN_DTK!S$5,0))=FALSE,VLOOKUP($A933,DSSV!$A$7:$R$65536,IN_DTK!S$5,0),"")</f>
        <v/>
      </c>
    </row>
    <row r="934" spans="1:19" s="213" customFormat="1" ht="20.25" customHeight="1">
      <c r="A934" s="211">
        <v>926</v>
      </c>
      <c r="B934" s="240">
        <f>--SUBTOTAL(2,C$6:C934)</f>
        <v>926</v>
      </c>
      <c r="C934" s="214">
        <f>IF(ISNA(VLOOKUP($A934,DSSV!$A$7:$R$65536,IN_DTK!C$5,0))=FALSE,VLOOKUP($A934,DSSV!$A$7:$R$65536,IN_DTK!C$5,0),"")</f>
        <v>0</v>
      </c>
      <c r="D934" s="243" t="str">
        <f>IF(ISNA(VLOOKUP($A934,DSSV!$A$7:$R$65536,IN_DTK!D$5,0))=FALSE,VLOOKUP($A934,DSSV!$A$7:$R$65536,IN_DTK!D$5,0),"")</f>
        <v/>
      </c>
      <c r="E934" s="244" t="str">
        <f>IF(ISNA(VLOOKUP($A934,DSSV!$A$7:$R$65536,IN_DTK!E$5,0))=FALSE,VLOOKUP($A934,DSSV!$A$7:$R$65536,IN_DTK!E$5,0),"")</f>
        <v/>
      </c>
      <c r="F934" s="249" t="str">
        <f>IF(ISNA(VLOOKUP($A934,DSSV!$A$7:$R$65536,IN_DTK!F$5,0))=FALSE,VLOOKUP($A934,DSSV!$A$7:$R$65536,IN_DTK!F$5,0),"")</f>
        <v/>
      </c>
      <c r="G934" s="249" t="str">
        <f>IF(ISNA(VLOOKUP($A934,DSSV!$A$7:$R$65536,IN_DTK!G$5,0))=FALSE,VLOOKUP($A934,DSSV!$A$7:$R$65536,IN_DTK!G$5,0),"")</f>
        <v/>
      </c>
      <c r="H934" s="245">
        <f>IF(ISNA(VLOOKUP($A934,DSSV!$A$7:$R$65536,IN_DTK!H$5,0))=FALSE,IF(H$8&lt;&gt;0,VLOOKUP($A934,DSSV!$A$7:$R$65536,IN_DTK!H$5,0),""),"")</f>
        <v>0</v>
      </c>
      <c r="I934" s="245">
        <f>IF(ISNA(VLOOKUP($A934,DSSV!$A$7:$R$65536,IN_DTK!I$5,0))=FALSE,IF(I$8&lt;&gt;0,VLOOKUP($A934,DSSV!$A$7:$R$65536,IN_DTK!I$5,0),""),"")</f>
        <v>0</v>
      </c>
      <c r="J934" s="245">
        <f>IF(ISNA(VLOOKUP($A934,DSSV!$A$7:$R$65536,IN_DTK!J$5,0))=FALSE,IF(J$8&lt;&gt;0,VLOOKUP($A934,DSSV!$A$7:$R$65536,IN_DTK!J$5,0),""),"")</f>
        <v>0</v>
      </c>
      <c r="K934" s="245">
        <f>IF(ISNA(VLOOKUP($A934,DSSV!$A$7:$R$65536,IN_DTK!K$5,0))=FALSE,IF(K$8&lt;&gt;0,VLOOKUP($A934,DSSV!$A$7:$R$65536,IN_DTK!K$5,0),""),"")</f>
        <v>0</v>
      </c>
      <c r="L934" s="245">
        <f>IF(ISNA(VLOOKUP($A934,DSSV!$A$7:$R$65536,IN_DTK!L$5,0))=FALSE,IF(L$8&lt;&gt;0,VLOOKUP($A934,DSSV!$A$7:$R$65536,IN_DTK!L$5,0),""),"")</f>
        <v>0</v>
      </c>
      <c r="M934" s="245">
        <f>IF(ISNA(VLOOKUP($A934,DSSV!$A$7:$R$65536,IN_DTK!M$5,0))=FALSE,IF(M$8&lt;&gt;0,VLOOKUP($A934,DSSV!$A$7:$R$65536,IN_DTK!M$5,0),""),"")</f>
        <v>0</v>
      </c>
      <c r="N934" s="245">
        <f>IF(ISNA(VLOOKUP($A934,DSSV!$A$7:$R$65536,IN_DTK!N$5,0))=FALSE,IF(N$8&lt;&gt;0,VLOOKUP($A934,DSSV!$A$7:$R$65536,IN_DTK!N$5,0),""),"")</f>
        <v>0</v>
      </c>
      <c r="O934" s="245">
        <f>IF(ISNA(VLOOKUP($A934,DSSV!$A$7:$R$65536,IN_DTK!O$5,0))=FALSE,IF(O$8&lt;&gt;0,VLOOKUP($A934,DSSV!$A$7:$R$65536,IN_DTK!O$5,0),""),"")</f>
        <v>0</v>
      </c>
      <c r="P934" s="245">
        <f>IF(ISNA(VLOOKUP($A934,DSSV!$A$7:$R$65536,IN_DTK!P$5,0))=FALSE,IF(P$8&lt;&gt;0,VLOOKUP($A934,DSSV!$A$7:$R$65536,IN_DTK!P$5,0),""),"")</f>
        <v>0</v>
      </c>
      <c r="Q934" s="246">
        <f>IF(ISNA(VLOOKUP($A934,DSSV!$A$7:$R$65536,IN_DTK!Q$5,0))=FALSE,VLOOKUP($A934,DSSV!$A$7:$R$65536,IN_DTK!Q$5,0),"")</f>
        <v>0</v>
      </c>
      <c r="R934" s="237" t="str">
        <f>IF(ISNA(VLOOKUP($A934,DSSV!$A$7:$R$65536,IN_DTK!R$5,0))=FALSE,VLOOKUP($A934,DSSV!$A$7:$R$65536,IN_DTK!R$5,0),"")</f>
        <v>Không</v>
      </c>
      <c r="S934" s="247" t="str">
        <f>IF(ISNA(VLOOKUP($A934,DSSV!$A$7:$R$65536,IN_DTK!S$5,0))=FALSE,VLOOKUP($A934,DSSV!$A$7:$R$65536,IN_DTK!S$5,0),"")</f>
        <v/>
      </c>
    </row>
    <row r="935" spans="1:19" s="213" customFormat="1" ht="20.25" customHeight="1">
      <c r="A935" s="211">
        <v>927</v>
      </c>
      <c r="B935" s="240">
        <f>--SUBTOTAL(2,C$6:C935)</f>
        <v>927</v>
      </c>
      <c r="C935" s="214">
        <f>IF(ISNA(VLOOKUP($A935,DSSV!$A$7:$R$65536,IN_DTK!C$5,0))=FALSE,VLOOKUP($A935,DSSV!$A$7:$R$65536,IN_DTK!C$5,0),"")</f>
        <v>0</v>
      </c>
      <c r="D935" s="243" t="str">
        <f>IF(ISNA(VLOOKUP($A935,DSSV!$A$7:$R$65536,IN_DTK!D$5,0))=FALSE,VLOOKUP($A935,DSSV!$A$7:$R$65536,IN_DTK!D$5,0),"")</f>
        <v/>
      </c>
      <c r="E935" s="244" t="str">
        <f>IF(ISNA(VLOOKUP($A935,DSSV!$A$7:$R$65536,IN_DTK!E$5,0))=FALSE,VLOOKUP($A935,DSSV!$A$7:$R$65536,IN_DTK!E$5,0),"")</f>
        <v/>
      </c>
      <c r="F935" s="249" t="str">
        <f>IF(ISNA(VLOOKUP($A935,DSSV!$A$7:$R$65536,IN_DTK!F$5,0))=FALSE,VLOOKUP($A935,DSSV!$A$7:$R$65536,IN_DTK!F$5,0),"")</f>
        <v/>
      </c>
      <c r="G935" s="249" t="str">
        <f>IF(ISNA(VLOOKUP($A935,DSSV!$A$7:$R$65536,IN_DTK!G$5,0))=FALSE,VLOOKUP($A935,DSSV!$A$7:$R$65536,IN_DTK!G$5,0),"")</f>
        <v/>
      </c>
      <c r="H935" s="245">
        <f>IF(ISNA(VLOOKUP($A935,DSSV!$A$7:$R$65536,IN_DTK!H$5,0))=FALSE,IF(H$8&lt;&gt;0,VLOOKUP($A935,DSSV!$A$7:$R$65536,IN_DTK!H$5,0),""),"")</f>
        <v>0</v>
      </c>
      <c r="I935" s="245">
        <f>IF(ISNA(VLOOKUP($A935,DSSV!$A$7:$R$65536,IN_DTK!I$5,0))=FALSE,IF(I$8&lt;&gt;0,VLOOKUP($A935,DSSV!$A$7:$R$65536,IN_DTK!I$5,0),""),"")</f>
        <v>0</v>
      </c>
      <c r="J935" s="245">
        <f>IF(ISNA(VLOOKUP($A935,DSSV!$A$7:$R$65536,IN_DTK!J$5,0))=FALSE,IF(J$8&lt;&gt;0,VLOOKUP($A935,DSSV!$A$7:$R$65536,IN_DTK!J$5,0),""),"")</f>
        <v>0</v>
      </c>
      <c r="K935" s="245">
        <f>IF(ISNA(VLOOKUP($A935,DSSV!$A$7:$R$65536,IN_DTK!K$5,0))=FALSE,IF(K$8&lt;&gt;0,VLOOKUP($A935,DSSV!$A$7:$R$65536,IN_DTK!K$5,0),""),"")</f>
        <v>0</v>
      </c>
      <c r="L935" s="245">
        <f>IF(ISNA(VLOOKUP($A935,DSSV!$A$7:$R$65536,IN_DTK!L$5,0))=FALSE,IF(L$8&lt;&gt;0,VLOOKUP($A935,DSSV!$A$7:$R$65536,IN_DTK!L$5,0),""),"")</f>
        <v>0</v>
      </c>
      <c r="M935" s="245">
        <f>IF(ISNA(VLOOKUP($A935,DSSV!$A$7:$R$65536,IN_DTK!M$5,0))=FALSE,IF(M$8&lt;&gt;0,VLOOKUP($A935,DSSV!$A$7:$R$65536,IN_DTK!M$5,0),""),"")</f>
        <v>0</v>
      </c>
      <c r="N935" s="245">
        <f>IF(ISNA(VLOOKUP($A935,DSSV!$A$7:$R$65536,IN_DTK!N$5,0))=FALSE,IF(N$8&lt;&gt;0,VLOOKUP($A935,DSSV!$A$7:$R$65536,IN_DTK!N$5,0),""),"")</f>
        <v>0</v>
      </c>
      <c r="O935" s="245">
        <f>IF(ISNA(VLOOKUP($A935,DSSV!$A$7:$R$65536,IN_DTK!O$5,0))=FALSE,IF(O$8&lt;&gt;0,VLOOKUP($A935,DSSV!$A$7:$R$65536,IN_DTK!O$5,0),""),"")</f>
        <v>0</v>
      </c>
      <c r="P935" s="245">
        <f>IF(ISNA(VLOOKUP($A935,DSSV!$A$7:$R$65536,IN_DTK!P$5,0))=FALSE,IF(P$8&lt;&gt;0,VLOOKUP($A935,DSSV!$A$7:$R$65536,IN_DTK!P$5,0),""),"")</f>
        <v>0</v>
      </c>
      <c r="Q935" s="246">
        <f>IF(ISNA(VLOOKUP($A935,DSSV!$A$7:$R$65536,IN_DTK!Q$5,0))=FALSE,VLOOKUP($A935,DSSV!$A$7:$R$65536,IN_DTK!Q$5,0),"")</f>
        <v>0</v>
      </c>
      <c r="R935" s="237" t="str">
        <f>IF(ISNA(VLOOKUP($A935,DSSV!$A$7:$R$65536,IN_DTK!R$5,0))=FALSE,VLOOKUP($A935,DSSV!$A$7:$R$65536,IN_DTK!R$5,0),"")</f>
        <v>Không</v>
      </c>
      <c r="S935" s="247" t="str">
        <f>IF(ISNA(VLOOKUP($A935,DSSV!$A$7:$R$65536,IN_DTK!S$5,0))=FALSE,VLOOKUP($A935,DSSV!$A$7:$R$65536,IN_DTK!S$5,0),"")</f>
        <v/>
      </c>
    </row>
    <row r="936" spans="1:19" s="213" customFormat="1" ht="20.25" customHeight="1">
      <c r="A936" s="211">
        <v>928</v>
      </c>
      <c r="B936" s="240">
        <f>--SUBTOTAL(2,C$6:C936)</f>
        <v>928</v>
      </c>
      <c r="C936" s="214">
        <f>IF(ISNA(VLOOKUP($A936,DSSV!$A$7:$R$65536,IN_DTK!C$5,0))=FALSE,VLOOKUP($A936,DSSV!$A$7:$R$65536,IN_DTK!C$5,0),"")</f>
        <v>0</v>
      </c>
      <c r="D936" s="243" t="str">
        <f>IF(ISNA(VLOOKUP($A936,DSSV!$A$7:$R$65536,IN_DTK!D$5,0))=FALSE,VLOOKUP($A936,DSSV!$A$7:$R$65536,IN_DTK!D$5,0),"")</f>
        <v/>
      </c>
      <c r="E936" s="244" t="str">
        <f>IF(ISNA(VLOOKUP($A936,DSSV!$A$7:$R$65536,IN_DTK!E$5,0))=FALSE,VLOOKUP($A936,DSSV!$A$7:$R$65536,IN_DTK!E$5,0),"")</f>
        <v/>
      </c>
      <c r="F936" s="249" t="str">
        <f>IF(ISNA(VLOOKUP($A936,DSSV!$A$7:$R$65536,IN_DTK!F$5,0))=FALSE,VLOOKUP($A936,DSSV!$A$7:$R$65536,IN_DTK!F$5,0),"")</f>
        <v/>
      </c>
      <c r="G936" s="249" t="str">
        <f>IF(ISNA(VLOOKUP($A936,DSSV!$A$7:$R$65536,IN_DTK!G$5,0))=FALSE,VLOOKUP($A936,DSSV!$A$7:$R$65536,IN_DTK!G$5,0),"")</f>
        <v/>
      </c>
      <c r="H936" s="245">
        <f>IF(ISNA(VLOOKUP($A936,DSSV!$A$7:$R$65536,IN_DTK!H$5,0))=FALSE,IF(H$8&lt;&gt;0,VLOOKUP($A936,DSSV!$A$7:$R$65536,IN_DTK!H$5,0),""),"")</f>
        <v>0</v>
      </c>
      <c r="I936" s="245">
        <f>IF(ISNA(VLOOKUP($A936,DSSV!$A$7:$R$65536,IN_DTK!I$5,0))=FALSE,IF(I$8&lt;&gt;0,VLOOKUP($A936,DSSV!$A$7:$R$65536,IN_DTK!I$5,0),""),"")</f>
        <v>0</v>
      </c>
      <c r="J936" s="245">
        <f>IF(ISNA(VLOOKUP($A936,DSSV!$A$7:$R$65536,IN_DTK!J$5,0))=FALSE,IF(J$8&lt;&gt;0,VLOOKUP($A936,DSSV!$A$7:$R$65536,IN_DTK!J$5,0),""),"")</f>
        <v>0</v>
      </c>
      <c r="K936" s="245">
        <f>IF(ISNA(VLOOKUP($A936,DSSV!$A$7:$R$65536,IN_DTK!K$5,0))=FALSE,IF(K$8&lt;&gt;0,VLOOKUP($A936,DSSV!$A$7:$R$65536,IN_DTK!K$5,0),""),"")</f>
        <v>0</v>
      </c>
      <c r="L936" s="245">
        <f>IF(ISNA(VLOOKUP($A936,DSSV!$A$7:$R$65536,IN_DTK!L$5,0))=FALSE,IF(L$8&lt;&gt;0,VLOOKUP($A936,DSSV!$A$7:$R$65536,IN_DTK!L$5,0),""),"")</f>
        <v>0</v>
      </c>
      <c r="M936" s="245">
        <f>IF(ISNA(VLOOKUP($A936,DSSV!$A$7:$R$65536,IN_DTK!M$5,0))=FALSE,IF(M$8&lt;&gt;0,VLOOKUP($A936,DSSV!$A$7:$R$65536,IN_DTK!M$5,0),""),"")</f>
        <v>0</v>
      </c>
      <c r="N936" s="245">
        <f>IF(ISNA(VLOOKUP($A936,DSSV!$A$7:$R$65536,IN_DTK!N$5,0))=FALSE,IF(N$8&lt;&gt;0,VLOOKUP($A936,DSSV!$A$7:$R$65536,IN_DTK!N$5,0),""),"")</f>
        <v>0</v>
      </c>
      <c r="O936" s="245">
        <f>IF(ISNA(VLOOKUP($A936,DSSV!$A$7:$R$65536,IN_DTK!O$5,0))=FALSE,IF(O$8&lt;&gt;0,VLOOKUP($A936,DSSV!$A$7:$R$65536,IN_DTK!O$5,0),""),"")</f>
        <v>0</v>
      </c>
      <c r="P936" s="245">
        <f>IF(ISNA(VLOOKUP($A936,DSSV!$A$7:$R$65536,IN_DTK!P$5,0))=FALSE,IF(P$8&lt;&gt;0,VLOOKUP($A936,DSSV!$A$7:$R$65536,IN_DTK!P$5,0),""),"")</f>
        <v>0</v>
      </c>
      <c r="Q936" s="246">
        <f>IF(ISNA(VLOOKUP($A936,DSSV!$A$7:$R$65536,IN_DTK!Q$5,0))=FALSE,VLOOKUP($A936,DSSV!$A$7:$R$65536,IN_DTK!Q$5,0),"")</f>
        <v>0</v>
      </c>
      <c r="R936" s="237" t="str">
        <f>IF(ISNA(VLOOKUP($A936,DSSV!$A$7:$R$65536,IN_DTK!R$5,0))=FALSE,VLOOKUP($A936,DSSV!$A$7:$R$65536,IN_DTK!R$5,0),"")</f>
        <v>Không</v>
      </c>
      <c r="S936" s="247" t="str">
        <f>IF(ISNA(VLOOKUP($A936,DSSV!$A$7:$R$65536,IN_DTK!S$5,0))=FALSE,VLOOKUP($A936,DSSV!$A$7:$R$65536,IN_DTK!S$5,0),"")</f>
        <v/>
      </c>
    </row>
    <row r="937" spans="1:19" s="213" customFormat="1" ht="20.25" customHeight="1">
      <c r="A937" s="211">
        <v>929</v>
      </c>
      <c r="B937" s="240">
        <f>--SUBTOTAL(2,C$6:C937)</f>
        <v>929</v>
      </c>
      <c r="C937" s="214">
        <f>IF(ISNA(VLOOKUP($A937,DSSV!$A$7:$R$65536,IN_DTK!C$5,0))=FALSE,VLOOKUP($A937,DSSV!$A$7:$R$65536,IN_DTK!C$5,0),"")</f>
        <v>0</v>
      </c>
      <c r="D937" s="243" t="str">
        <f>IF(ISNA(VLOOKUP($A937,DSSV!$A$7:$R$65536,IN_DTK!D$5,0))=FALSE,VLOOKUP($A937,DSSV!$A$7:$R$65536,IN_DTK!D$5,0),"")</f>
        <v/>
      </c>
      <c r="E937" s="244" t="str">
        <f>IF(ISNA(VLOOKUP($A937,DSSV!$A$7:$R$65536,IN_DTK!E$5,0))=FALSE,VLOOKUP($A937,DSSV!$A$7:$R$65536,IN_DTK!E$5,0),"")</f>
        <v/>
      </c>
      <c r="F937" s="249" t="str">
        <f>IF(ISNA(VLOOKUP($A937,DSSV!$A$7:$R$65536,IN_DTK!F$5,0))=FALSE,VLOOKUP($A937,DSSV!$A$7:$R$65536,IN_DTK!F$5,0),"")</f>
        <v/>
      </c>
      <c r="G937" s="249" t="str">
        <f>IF(ISNA(VLOOKUP($A937,DSSV!$A$7:$R$65536,IN_DTK!G$5,0))=FALSE,VLOOKUP($A937,DSSV!$A$7:$R$65536,IN_DTK!G$5,0),"")</f>
        <v/>
      </c>
      <c r="H937" s="245">
        <f>IF(ISNA(VLOOKUP($A937,DSSV!$A$7:$R$65536,IN_DTK!H$5,0))=FALSE,IF(H$8&lt;&gt;0,VLOOKUP($A937,DSSV!$A$7:$R$65536,IN_DTK!H$5,0),""),"")</f>
        <v>0</v>
      </c>
      <c r="I937" s="245">
        <f>IF(ISNA(VLOOKUP($A937,DSSV!$A$7:$R$65536,IN_DTK!I$5,0))=FALSE,IF(I$8&lt;&gt;0,VLOOKUP($A937,DSSV!$A$7:$R$65536,IN_DTK!I$5,0),""),"")</f>
        <v>0</v>
      </c>
      <c r="J937" s="245">
        <f>IF(ISNA(VLOOKUP($A937,DSSV!$A$7:$R$65536,IN_DTK!J$5,0))=FALSE,IF(J$8&lt;&gt;0,VLOOKUP($A937,DSSV!$A$7:$R$65536,IN_DTK!J$5,0),""),"")</f>
        <v>0</v>
      </c>
      <c r="K937" s="245">
        <f>IF(ISNA(VLOOKUP($A937,DSSV!$A$7:$R$65536,IN_DTK!K$5,0))=FALSE,IF(K$8&lt;&gt;0,VLOOKUP($A937,DSSV!$A$7:$R$65536,IN_DTK!K$5,0),""),"")</f>
        <v>0</v>
      </c>
      <c r="L937" s="245">
        <f>IF(ISNA(VLOOKUP($A937,DSSV!$A$7:$R$65536,IN_DTK!L$5,0))=FALSE,IF(L$8&lt;&gt;0,VLOOKUP($A937,DSSV!$A$7:$R$65536,IN_DTK!L$5,0),""),"")</f>
        <v>0</v>
      </c>
      <c r="M937" s="245">
        <f>IF(ISNA(VLOOKUP($A937,DSSV!$A$7:$R$65536,IN_DTK!M$5,0))=FALSE,IF(M$8&lt;&gt;0,VLOOKUP($A937,DSSV!$A$7:$R$65536,IN_DTK!M$5,0),""),"")</f>
        <v>0</v>
      </c>
      <c r="N937" s="245">
        <f>IF(ISNA(VLOOKUP($A937,DSSV!$A$7:$R$65536,IN_DTK!N$5,0))=FALSE,IF(N$8&lt;&gt;0,VLOOKUP($A937,DSSV!$A$7:$R$65536,IN_DTK!N$5,0),""),"")</f>
        <v>0</v>
      </c>
      <c r="O937" s="245">
        <f>IF(ISNA(VLOOKUP($A937,DSSV!$A$7:$R$65536,IN_DTK!O$5,0))=FALSE,IF(O$8&lt;&gt;0,VLOOKUP($A937,DSSV!$A$7:$R$65536,IN_DTK!O$5,0),""),"")</f>
        <v>0</v>
      </c>
      <c r="P937" s="245">
        <f>IF(ISNA(VLOOKUP($A937,DSSV!$A$7:$R$65536,IN_DTK!P$5,0))=FALSE,IF(P$8&lt;&gt;0,VLOOKUP($A937,DSSV!$A$7:$R$65536,IN_DTK!P$5,0),""),"")</f>
        <v>0</v>
      </c>
      <c r="Q937" s="246">
        <f>IF(ISNA(VLOOKUP($A937,DSSV!$A$7:$R$65536,IN_DTK!Q$5,0))=FALSE,VLOOKUP($A937,DSSV!$A$7:$R$65536,IN_DTK!Q$5,0),"")</f>
        <v>0</v>
      </c>
      <c r="R937" s="237" t="str">
        <f>IF(ISNA(VLOOKUP($A937,DSSV!$A$7:$R$65536,IN_DTK!R$5,0))=FALSE,VLOOKUP($A937,DSSV!$A$7:$R$65536,IN_DTK!R$5,0),"")</f>
        <v>Không</v>
      </c>
      <c r="S937" s="247" t="str">
        <f>IF(ISNA(VLOOKUP($A937,DSSV!$A$7:$R$65536,IN_DTK!S$5,0))=FALSE,VLOOKUP($A937,DSSV!$A$7:$R$65536,IN_DTK!S$5,0),"")</f>
        <v/>
      </c>
    </row>
    <row r="938" spans="1:19" s="213" customFormat="1" ht="20.25" customHeight="1">
      <c r="A938" s="211">
        <v>930</v>
      </c>
      <c r="B938" s="240">
        <f>--SUBTOTAL(2,C$6:C938)</f>
        <v>930</v>
      </c>
      <c r="C938" s="214">
        <f>IF(ISNA(VLOOKUP($A938,DSSV!$A$7:$R$65536,IN_DTK!C$5,0))=FALSE,VLOOKUP($A938,DSSV!$A$7:$R$65536,IN_DTK!C$5,0),"")</f>
        <v>0</v>
      </c>
      <c r="D938" s="243" t="str">
        <f>IF(ISNA(VLOOKUP($A938,DSSV!$A$7:$R$65536,IN_DTK!D$5,0))=FALSE,VLOOKUP($A938,DSSV!$A$7:$R$65536,IN_DTK!D$5,0),"")</f>
        <v/>
      </c>
      <c r="E938" s="244" t="str">
        <f>IF(ISNA(VLOOKUP($A938,DSSV!$A$7:$R$65536,IN_DTK!E$5,0))=FALSE,VLOOKUP($A938,DSSV!$A$7:$R$65536,IN_DTK!E$5,0),"")</f>
        <v/>
      </c>
      <c r="F938" s="249" t="str">
        <f>IF(ISNA(VLOOKUP($A938,DSSV!$A$7:$R$65536,IN_DTK!F$5,0))=FALSE,VLOOKUP($A938,DSSV!$A$7:$R$65536,IN_DTK!F$5,0),"")</f>
        <v/>
      </c>
      <c r="G938" s="249" t="str">
        <f>IF(ISNA(VLOOKUP($A938,DSSV!$A$7:$R$65536,IN_DTK!G$5,0))=FALSE,VLOOKUP($A938,DSSV!$A$7:$R$65536,IN_DTK!G$5,0),"")</f>
        <v/>
      </c>
      <c r="H938" s="245">
        <f>IF(ISNA(VLOOKUP($A938,DSSV!$A$7:$R$65536,IN_DTK!H$5,0))=FALSE,IF(H$8&lt;&gt;0,VLOOKUP($A938,DSSV!$A$7:$R$65536,IN_DTK!H$5,0),""),"")</f>
        <v>0</v>
      </c>
      <c r="I938" s="245">
        <f>IF(ISNA(VLOOKUP($A938,DSSV!$A$7:$R$65536,IN_DTK!I$5,0))=FALSE,IF(I$8&lt;&gt;0,VLOOKUP($A938,DSSV!$A$7:$R$65536,IN_DTK!I$5,0),""),"")</f>
        <v>0</v>
      </c>
      <c r="J938" s="245">
        <f>IF(ISNA(VLOOKUP($A938,DSSV!$A$7:$R$65536,IN_DTK!J$5,0))=FALSE,IF(J$8&lt;&gt;0,VLOOKUP($A938,DSSV!$A$7:$R$65536,IN_DTK!J$5,0),""),"")</f>
        <v>0</v>
      </c>
      <c r="K938" s="245">
        <f>IF(ISNA(VLOOKUP($A938,DSSV!$A$7:$R$65536,IN_DTK!K$5,0))=FALSE,IF(K$8&lt;&gt;0,VLOOKUP($A938,DSSV!$A$7:$R$65536,IN_DTK!K$5,0),""),"")</f>
        <v>0</v>
      </c>
      <c r="L938" s="245">
        <f>IF(ISNA(VLOOKUP($A938,DSSV!$A$7:$R$65536,IN_DTK!L$5,0))=FALSE,IF(L$8&lt;&gt;0,VLOOKUP($A938,DSSV!$A$7:$R$65536,IN_DTK!L$5,0),""),"")</f>
        <v>0</v>
      </c>
      <c r="M938" s="245">
        <f>IF(ISNA(VLOOKUP($A938,DSSV!$A$7:$R$65536,IN_DTK!M$5,0))=FALSE,IF(M$8&lt;&gt;0,VLOOKUP($A938,DSSV!$A$7:$R$65536,IN_DTK!M$5,0),""),"")</f>
        <v>0</v>
      </c>
      <c r="N938" s="245">
        <f>IF(ISNA(VLOOKUP($A938,DSSV!$A$7:$R$65536,IN_DTK!N$5,0))=FALSE,IF(N$8&lt;&gt;0,VLOOKUP($A938,DSSV!$A$7:$R$65536,IN_DTK!N$5,0),""),"")</f>
        <v>0</v>
      </c>
      <c r="O938" s="245">
        <f>IF(ISNA(VLOOKUP($A938,DSSV!$A$7:$R$65536,IN_DTK!O$5,0))=FALSE,IF(O$8&lt;&gt;0,VLOOKUP($A938,DSSV!$A$7:$R$65536,IN_DTK!O$5,0),""),"")</f>
        <v>0</v>
      </c>
      <c r="P938" s="245">
        <f>IF(ISNA(VLOOKUP($A938,DSSV!$A$7:$R$65536,IN_DTK!P$5,0))=FALSE,IF(P$8&lt;&gt;0,VLOOKUP($A938,DSSV!$A$7:$R$65536,IN_DTK!P$5,0),""),"")</f>
        <v>0</v>
      </c>
      <c r="Q938" s="246">
        <f>IF(ISNA(VLOOKUP($A938,DSSV!$A$7:$R$65536,IN_DTK!Q$5,0))=FALSE,VLOOKUP($A938,DSSV!$A$7:$R$65536,IN_DTK!Q$5,0),"")</f>
        <v>0</v>
      </c>
      <c r="R938" s="237" t="str">
        <f>IF(ISNA(VLOOKUP($A938,DSSV!$A$7:$R$65536,IN_DTK!R$5,0))=FALSE,VLOOKUP($A938,DSSV!$A$7:$R$65536,IN_DTK!R$5,0),"")</f>
        <v>Không</v>
      </c>
      <c r="S938" s="247" t="str">
        <f>IF(ISNA(VLOOKUP($A938,DSSV!$A$7:$R$65536,IN_DTK!S$5,0))=FALSE,VLOOKUP($A938,DSSV!$A$7:$R$65536,IN_DTK!S$5,0),"")</f>
        <v/>
      </c>
    </row>
    <row r="939" spans="1:19" s="213" customFormat="1" ht="20.25" customHeight="1">
      <c r="A939" s="211">
        <v>931</v>
      </c>
      <c r="B939" s="240">
        <f>--SUBTOTAL(2,C$6:C939)</f>
        <v>931</v>
      </c>
      <c r="C939" s="214">
        <f>IF(ISNA(VLOOKUP($A939,DSSV!$A$7:$R$65536,IN_DTK!C$5,0))=FALSE,VLOOKUP($A939,DSSV!$A$7:$R$65536,IN_DTK!C$5,0),"")</f>
        <v>0</v>
      </c>
      <c r="D939" s="243" t="str">
        <f>IF(ISNA(VLOOKUP($A939,DSSV!$A$7:$R$65536,IN_DTK!D$5,0))=FALSE,VLOOKUP($A939,DSSV!$A$7:$R$65536,IN_DTK!D$5,0),"")</f>
        <v/>
      </c>
      <c r="E939" s="244" t="str">
        <f>IF(ISNA(VLOOKUP($A939,DSSV!$A$7:$R$65536,IN_DTK!E$5,0))=FALSE,VLOOKUP($A939,DSSV!$A$7:$R$65536,IN_DTK!E$5,0),"")</f>
        <v/>
      </c>
      <c r="F939" s="249" t="str">
        <f>IF(ISNA(VLOOKUP($A939,DSSV!$A$7:$R$65536,IN_DTK!F$5,0))=FALSE,VLOOKUP($A939,DSSV!$A$7:$R$65536,IN_DTK!F$5,0),"")</f>
        <v/>
      </c>
      <c r="G939" s="249" t="str">
        <f>IF(ISNA(VLOOKUP($A939,DSSV!$A$7:$R$65536,IN_DTK!G$5,0))=FALSE,VLOOKUP($A939,DSSV!$A$7:$R$65536,IN_DTK!G$5,0),"")</f>
        <v/>
      </c>
      <c r="H939" s="245">
        <f>IF(ISNA(VLOOKUP($A939,DSSV!$A$7:$R$65536,IN_DTK!H$5,0))=FALSE,IF(H$8&lt;&gt;0,VLOOKUP($A939,DSSV!$A$7:$R$65536,IN_DTK!H$5,0),""),"")</f>
        <v>0</v>
      </c>
      <c r="I939" s="245">
        <f>IF(ISNA(VLOOKUP($A939,DSSV!$A$7:$R$65536,IN_DTK!I$5,0))=FALSE,IF(I$8&lt;&gt;0,VLOOKUP($A939,DSSV!$A$7:$R$65536,IN_DTK!I$5,0),""),"")</f>
        <v>0</v>
      </c>
      <c r="J939" s="245">
        <f>IF(ISNA(VLOOKUP($A939,DSSV!$A$7:$R$65536,IN_DTK!J$5,0))=FALSE,IF(J$8&lt;&gt;0,VLOOKUP($A939,DSSV!$A$7:$R$65536,IN_DTK!J$5,0),""),"")</f>
        <v>0</v>
      </c>
      <c r="K939" s="245">
        <f>IF(ISNA(VLOOKUP($A939,DSSV!$A$7:$R$65536,IN_DTK!K$5,0))=FALSE,IF(K$8&lt;&gt;0,VLOOKUP($A939,DSSV!$A$7:$R$65536,IN_DTK!K$5,0),""),"")</f>
        <v>0</v>
      </c>
      <c r="L939" s="245">
        <f>IF(ISNA(VLOOKUP($A939,DSSV!$A$7:$R$65536,IN_DTK!L$5,0))=FALSE,IF(L$8&lt;&gt;0,VLOOKUP($A939,DSSV!$A$7:$R$65536,IN_DTK!L$5,0),""),"")</f>
        <v>0</v>
      </c>
      <c r="M939" s="245">
        <f>IF(ISNA(VLOOKUP($A939,DSSV!$A$7:$R$65536,IN_DTK!M$5,0))=FALSE,IF(M$8&lt;&gt;0,VLOOKUP($A939,DSSV!$A$7:$R$65536,IN_DTK!M$5,0),""),"")</f>
        <v>0</v>
      </c>
      <c r="N939" s="245">
        <f>IF(ISNA(VLOOKUP($A939,DSSV!$A$7:$R$65536,IN_DTK!N$5,0))=FALSE,IF(N$8&lt;&gt;0,VLOOKUP($A939,DSSV!$A$7:$R$65536,IN_DTK!N$5,0),""),"")</f>
        <v>0</v>
      </c>
      <c r="O939" s="245">
        <f>IF(ISNA(VLOOKUP($A939,DSSV!$A$7:$R$65536,IN_DTK!O$5,0))=FALSE,IF(O$8&lt;&gt;0,VLOOKUP($A939,DSSV!$A$7:$R$65536,IN_DTK!O$5,0),""),"")</f>
        <v>0</v>
      </c>
      <c r="P939" s="245">
        <f>IF(ISNA(VLOOKUP($A939,DSSV!$A$7:$R$65536,IN_DTK!P$5,0))=FALSE,IF(P$8&lt;&gt;0,VLOOKUP($A939,DSSV!$A$7:$R$65536,IN_DTK!P$5,0),""),"")</f>
        <v>0</v>
      </c>
      <c r="Q939" s="246">
        <f>IF(ISNA(VLOOKUP($A939,DSSV!$A$7:$R$65536,IN_DTK!Q$5,0))=FALSE,VLOOKUP($A939,DSSV!$A$7:$R$65536,IN_DTK!Q$5,0),"")</f>
        <v>0</v>
      </c>
      <c r="R939" s="237" t="str">
        <f>IF(ISNA(VLOOKUP($A939,DSSV!$A$7:$R$65536,IN_DTK!R$5,0))=FALSE,VLOOKUP($A939,DSSV!$A$7:$R$65536,IN_DTK!R$5,0),"")</f>
        <v>Không</v>
      </c>
      <c r="S939" s="247" t="str">
        <f>IF(ISNA(VLOOKUP($A939,DSSV!$A$7:$R$65536,IN_DTK!S$5,0))=FALSE,VLOOKUP($A939,DSSV!$A$7:$R$65536,IN_DTK!S$5,0),"")</f>
        <v/>
      </c>
    </row>
    <row r="940" spans="1:19" s="213" customFormat="1" ht="20.25" customHeight="1">
      <c r="A940" s="211">
        <v>932</v>
      </c>
      <c r="B940" s="240">
        <f>--SUBTOTAL(2,C$6:C940)</f>
        <v>932</v>
      </c>
      <c r="C940" s="214">
        <f>IF(ISNA(VLOOKUP($A940,DSSV!$A$7:$R$65536,IN_DTK!C$5,0))=FALSE,VLOOKUP($A940,DSSV!$A$7:$R$65536,IN_DTK!C$5,0),"")</f>
        <v>0</v>
      </c>
      <c r="D940" s="243" t="str">
        <f>IF(ISNA(VLOOKUP($A940,DSSV!$A$7:$R$65536,IN_DTK!D$5,0))=FALSE,VLOOKUP($A940,DSSV!$A$7:$R$65536,IN_DTK!D$5,0),"")</f>
        <v/>
      </c>
      <c r="E940" s="244" t="str">
        <f>IF(ISNA(VLOOKUP($A940,DSSV!$A$7:$R$65536,IN_DTK!E$5,0))=FALSE,VLOOKUP($A940,DSSV!$A$7:$R$65536,IN_DTK!E$5,0),"")</f>
        <v/>
      </c>
      <c r="F940" s="249" t="str">
        <f>IF(ISNA(VLOOKUP($A940,DSSV!$A$7:$R$65536,IN_DTK!F$5,0))=FALSE,VLOOKUP($A940,DSSV!$A$7:$R$65536,IN_DTK!F$5,0),"")</f>
        <v/>
      </c>
      <c r="G940" s="249" t="str">
        <f>IF(ISNA(VLOOKUP($A940,DSSV!$A$7:$R$65536,IN_DTK!G$5,0))=FALSE,VLOOKUP($A940,DSSV!$A$7:$R$65536,IN_DTK!G$5,0),"")</f>
        <v/>
      </c>
      <c r="H940" s="245">
        <f>IF(ISNA(VLOOKUP($A940,DSSV!$A$7:$R$65536,IN_DTK!H$5,0))=FALSE,IF(H$8&lt;&gt;0,VLOOKUP($A940,DSSV!$A$7:$R$65536,IN_DTK!H$5,0),""),"")</f>
        <v>0</v>
      </c>
      <c r="I940" s="245">
        <f>IF(ISNA(VLOOKUP($A940,DSSV!$A$7:$R$65536,IN_DTK!I$5,0))=FALSE,IF(I$8&lt;&gt;0,VLOOKUP($A940,DSSV!$A$7:$R$65536,IN_DTK!I$5,0),""),"")</f>
        <v>0</v>
      </c>
      <c r="J940" s="245">
        <f>IF(ISNA(VLOOKUP($A940,DSSV!$A$7:$R$65536,IN_DTK!J$5,0))=FALSE,IF(J$8&lt;&gt;0,VLOOKUP($A940,DSSV!$A$7:$R$65536,IN_DTK!J$5,0),""),"")</f>
        <v>0</v>
      </c>
      <c r="K940" s="245">
        <f>IF(ISNA(VLOOKUP($A940,DSSV!$A$7:$R$65536,IN_DTK!K$5,0))=FALSE,IF(K$8&lt;&gt;0,VLOOKUP($A940,DSSV!$A$7:$R$65536,IN_DTK!K$5,0),""),"")</f>
        <v>0</v>
      </c>
      <c r="L940" s="245">
        <f>IF(ISNA(VLOOKUP($A940,DSSV!$A$7:$R$65536,IN_DTK!L$5,0))=FALSE,IF(L$8&lt;&gt;0,VLOOKUP($A940,DSSV!$A$7:$R$65536,IN_DTK!L$5,0),""),"")</f>
        <v>0</v>
      </c>
      <c r="M940" s="245">
        <f>IF(ISNA(VLOOKUP($A940,DSSV!$A$7:$R$65536,IN_DTK!M$5,0))=FALSE,IF(M$8&lt;&gt;0,VLOOKUP($A940,DSSV!$A$7:$R$65536,IN_DTK!M$5,0),""),"")</f>
        <v>0</v>
      </c>
      <c r="N940" s="245">
        <f>IF(ISNA(VLOOKUP($A940,DSSV!$A$7:$R$65536,IN_DTK!N$5,0))=FALSE,IF(N$8&lt;&gt;0,VLOOKUP($A940,DSSV!$A$7:$R$65536,IN_DTK!N$5,0),""),"")</f>
        <v>0</v>
      </c>
      <c r="O940" s="245">
        <f>IF(ISNA(VLOOKUP($A940,DSSV!$A$7:$R$65536,IN_DTK!O$5,0))=FALSE,IF(O$8&lt;&gt;0,VLOOKUP($A940,DSSV!$A$7:$R$65536,IN_DTK!O$5,0),""),"")</f>
        <v>0</v>
      </c>
      <c r="P940" s="245">
        <f>IF(ISNA(VLOOKUP($A940,DSSV!$A$7:$R$65536,IN_DTK!P$5,0))=FALSE,IF(P$8&lt;&gt;0,VLOOKUP($A940,DSSV!$A$7:$R$65536,IN_DTK!P$5,0),""),"")</f>
        <v>0</v>
      </c>
      <c r="Q940" s="246">
        <f>IF(ISNA(VLOOKUP($A940,DSSV!$A$7:$R$65536,IN_DTK!Q$5,0))=FALSE,VLOOKUP($A940,DSSV!$A$7:$R$65536,IN_DTK!Q$5,0),"")</f>
        <v>0</v>
      </c>
      <c r="R940" s="237" t="str">
        <f>IF(ISNA(VLOOKUP($A940,DSSV!$A$7:$R$65536,IN_DTK!R$5,0))=FALSE,VLOOKUP($A940,DSSV!$A$7:$R$65536,IN_DTK!R$5,0),"")</f>
        <v>Không</v>
      </c>
      <c r="S940" s="247" t="str">
        <f>IF(ISNA(VLOOKUP($A940,DSSV!$A$7:$R$65536,IN_DTK!S$5,0))=FALSE,VLOOKUP($A940,DSSV!$A$7:$R$65536,IN_DTK!S$5,0),"")</f>
        <v/>
      </c>
    </row>
    <row r="941" spans="1:19" s="213" customFormat="1" ht="20.25" customHeight="1">
      <c r="A941" s="211">
        <v>933</v>
      </c>
      <c r="B941" s="240">
        <f>--SUBTOTAL(2,C$6:C941)</f>
        <v>933</v>
      </c>
      <c r="C941" s="214">
        <f>IF(ISNA(VLOOKUP($A941,DSSV!$A$7:$R$65536,IN_DTK!C$5,0))=FALSE,VLOOKUP($A941,DSSV!$A$7:$R$65536,IN_DTK!C$5,0),"")</f>
        <v>0</v>
      </c>
      <c r="D941" s="243" t="str">
        <f>IF(ISNA(VLOOKUP($A941,DSSV!$A$7:$R$65536,IN_DTK!D$5,0))=FALSE,VLOOKUP($A941,DSSV!$A$7:$R$65536,IN_DTK!D$5,0),"")</f>
        <v/>
      </c>
      <c r="E941" s="244" t="str">
        <f>IF(ISNA(VLOOKUP($A941,DSSV!$A$7:$R$65536,IN_DTK!E$5,0))=FALSE,VLOOKUP($A941,DSSV!$A$7:$R$65536,IN_DTK!E$5,0),"")</f>
        <v/>
      </c>
      <c r="F941" s="249" t="str">
        <f>IF(ISNA(VLOOKUP($A941,DSSV!$A$7:$R$65536,IN_DTK!F$5,0))=FALSE,VLOOKUP($A941,DSSV!$A$7:$R$65536,IN_DTK!F$5,0),"")</f>
        <v/>
      </c>
      <c r="G941" s="249" t="str">
        <f>IF(ISNA(VLOOKUP($A941,DSSV!$A$7:$R$65536,IN_DTK!G$5,0))=FALSE,VLOOKUP($A941,DSSV!$A$7:$R$65536,IN_DTK!G$5,0),"")</f>
        <v/>
      </c>
      <c r="H941" s="245">
        <f>IF(ISNA(VLOOKUP($A941,DSSV!$A$7:$R$65536,IN_DTK!H$5,0))=FALSE,IF(H$8&lt;&gt;0,VLOOKUP($A941,DSSV!$A$7:$R$65536,IN_DTK!H$5,0),""),"")</f>
        <v>0</v>
      </c>
      <c r="I941" s="245">
        <f>IF(ISNA(VLOOKUP($A941,DSSV!$A$7:$R$65536,IN_DTK!I$5,0))=FALSE,IF(I$8&lt;&gt;0,VLOOKUP($A941,DSSV!$A$7:$R$65536,IN_DTK!I$5,0),""),"")</f>
        <v>0</v>
      </c>
      <c r="J941" s="245">
        <f>IF(ISNA(VLOOKUP($A941,DSSV!$A$7:$R$65536,IN_DTK!J$5,0))=FALSE,IF(J$8&lt;&gt;0,VLOOKUP($A941,DSSV!$A$7:$R$65536,IN_DTK!J$5,0),""),"")</f>
        <v>0</v>
      </c>
      <c r="K941" s="245">
        <f>IF(ISNA(VLOOKUP($A941,DSSV!$A$7:$R$65536,IN_DTK!K$5,0))=FALSE,IF(K$8&lt;&gt;0,VLOOKUP($A941,DSSV!$A$7:$R$65536,IN_DTK!K$5,0),""),"")</f>
        <v>0</v>
      </c>
      <c r="L941" s="245">
        <f>IF(ISNA(VLOOKUP($A941,DSSV!$A$7:$R$65536,IN_DTK!L$5,0))=FALSE,IF(L$8&lt;&gt;0,VLOOKUP($A941,DSSV!$A$7:$R$65536,IN_DTK!L$5,0),""),"")</f>
        <v>0</v>
      </c>
      <c r="M941" s="245">
        <f>IF(ISNA(VLOOKUP($A941,DSSV!$A$7:$R$65536,IN_DTK!M$5,0))=FALSE,IF(M$8&lt;&gt;0,VLOOKUP($A941,DSSV!$A$7:$R$65536,IN_DTK!M$5,0),""),"")</f>
        <v>0</v>
      </c>
      <c r="N941" s="245">
        <f>IF(ISNA(VLOOKUP($A941,DSSV!$A$7:$R$65536,IN_DTK!N$5,0))=FALSE,IF(N$8&lt;&gt;0,VLOOKUP($A941,DSSV!$A$7:$R$65536,IN_DTK!N$5,0),""),"")</f>
        <v>0</v>
      </c>
      <c r="O941" s="245">
        <f>IF(ISNA(VLOOKUP($A941,DSSV!$A$7:$R$65536,IN_DTK!O$5,0))=FALSE,IF(O$8&lt;&gt;0,VLOOKUP($A941,DSSV!$A$7:$R$65536,IN_DTK!O$5,0),""),"")</f>
        <v>0</v>
      </c>
      <c r="P941" s="245">
        <f>IF(ISNA(VLOOKUP($A941,DSSV!$A$7:$R$65536,IN_DTK!P$5,0))=FALSE,IF(P$8&lt;&gt;0,VLOOKUP($A941,DSSV!$A$7:$R$65536,IN_DTK!P$5,0),""),"")</f>
        <v>0</v>
      </c>
      <c r="Q941" s="246">
        <f>IF(ISNA(VLOOKUP($A941,DSSV!$A$7:$R$65536,IN_DTK!Q$5,0))=FALSE,VLOOKUP($A941,DSSV!$A$7:$R$65536,IN_DTK!Q$5,0),"")</f>
        <v>0</v>
      </c>
      <c r="R941" s="237" t="str">
        <f>IF(ISNA(VLOOKUP($A941,DSSV!$A$7:$R$65536,IN_DTK!R$5,0))=FALSE,VLOOKUP($A941,DSSV!$A$7:$R$65536,IN_DTK!R$5,0),"")</f>
        <v>Không</v>
      </c>
      <c r="S941" s="247" t="str">
        <f>IF(ISNA(VLOOKUP($A941,DSSV!$A$7:$R$65536,IN_DTK!S$5,0))=FALSE,VLOOKUP($A941,DSSV!$A$7:$R$65536,IN_DTK!S$5,0),"")</f>
        <v/>
      </c>
    </row>
    <row r="942" spans="1:19" s="213" customFormat="1" ht="20.25" customHeight="1">
      <c r="A942" s="211">
        <v>934</v>
      </c>
      <c r="B942" s="240">
        <f>--SUBTOTAL(2,C$6:C942)</f>
        <v>934</v>
      </c>
      <c r="C942" s="214">
        <f>IF(ISNA(VLOOKUP($A942,DSSV!$A$7:$R$65536,IN_DTK!C$5,0))=FALSE,VLOOKUP($A942,DSSV!$A$7:$R$65536,IN_DTK!C$5,0),"")</f>
        <v>0</v>
      </c>
      <c r="D942" s="243" t="str">
        <f>IF(ISNA(VLOOKUP($A942,DSSV!$A$7:$R$65536,IN_DTK!D$5,0))=FALSE,VLOOKUP($A942,DSSV!$A$7:$R$65536,IN_DTK!D$5,0),"")</f>
        <v/>
      </c>
      <c r="E942" s="244" t="str">
        <f>IF(ISNA(VLOOKUP($A942,DSSV!$A$7:$R$65536,IN_DTK!E$5,0))=FALSE,VLOOKUP($A942,DSSV!$A$7:$R$65536,IN_DTK!E$5,0),"")</f>
        <v/>
      </c>
      <c r="F942" s="249" t="str">
        <f>IF(ISNA(VLOOKUP($A942,DSSV!$A$7:$R$65536,IN_DTK!F$5,0))=FALSE,VLOOKUP($A942,DSSV!$A$7:$R$65536,IN_DTK!F$5,0),"")</f>
        <v/>
      </c>
      <c r="G942" s="249" t="str">
        <f>IF(ISNA(VLOOKUP($A942,DSSV!$A$7:$R$65536,IN_DTK!G$5,0))=FALSE,VLOOKUP($A942,DSSV!$A$7:$R$65536,IN_DTK!G$5,0),"")</f>
        <v/>
      </c>
      <c r="H942" s="245">
        <f>IF(ISNA(VLOOKUP($A942,DSSV!$A$7:$R$65536,IN_DTK!H$5,0))=FALSE,IF(H$8&lt;&gt;0,VLOOKUP($A942,DSSV!$A$7:$R$65536,IN_DTK!H$5,0),""),"")</f>
        <v>0</v>
      </c>
      <c r="I942" s="245">
        <f>IF(ISNA(VLOOKUP($A942,DSSV!$A$7:$R$65536,IN_DTK!I$5,0))=FALSE,IF(I$8&lt;&gt;0,VLOOKUP($A942,DSSV!$A$7:$R$65536,IN_DTK!I$5,0),""),"")</f>
        <v>0</v>
      </c>
      <c r="J942" s="245">
        <f>IF(ISNA(VLOOKUP($A942,DSSV!$A$7:$R$65536,IN_DTK!J$5,0))=FALSE,IF(J$8&lt;&gt;0,VLOOKUP($A942,DSSV!$A$7:$R$65536,IN_DTK!J$5,0),""),"")</f>
        <v>0</v>
      </c>
      <c r="K942" s="245">
        <f>IF(ISNA(VLOOKUP($A942,DSSV!$A$7:$R$65536,IN_DTK!K$5,0))=FALSE,IF(K$8&lt;&gt;0,VLOOKUP($A942,DSSV!$A$7:$R$65536,IN_DTK!K$5,0),""),"")</f>
        <v>0</v>
      </c>
      <c r="L942" s="245">
        <f>IF(ISNA(VLOOKUP($A942,DSSV!$A$7:$R$65536,IN_DTK!L$5,0))=FALSE,IF(L$8&lt;&gt;0,VLOOKUP($A942,DSSV!$A$7:$R$65536,IN_DTK!L$5,0),""),"")</f>
        <v>0</v>
      </c>
      <c r="M942" s="245">
        <f>IF(ISNA(VLOOKUP($A942,DSSV!$A$7:$R$65536,IN_DTK!M$5,0))=FALSE,IF(M$8&lt;&gt;0,VLOOKUP($A942,DSSV!$A$7:$R$65536,IN_DTK!M$5,0),""),"")</f>
        <v>0</v>
      </c>
      <c r="N942" s="245">
        <f>IF(ISNA(VLOOKUP($A942,DSSV!$A$7:$R$65536,IN_DTK!N$5,0))=FALSE,IF(N$8&lt;&gt;0,VLOOKUP($A942,DSSV!$A$7:$R$65536,IN_DTK!N$5,0),""),"")</f>
        <v>0</v>
      </c>
      <c r="O942" s="245">
        <f>IF(ISNA(VLOOKUP($A942,DSSV!$A$7:$R$65536,IN_DTK!O$5,0))=FALSE,IF(O$8&lt;&gt;0,VLOOKUP($A942,DSSV!$A$7:$R$65536,IN_DTK!O$5,0),""),"")</f>
        <v>0</v>
      </c>
      <c r="P942" s="245">
        <f>IF(ISNA(VLOOKUP($A942,DSSV!$A$7:$R$65536,IN_DTK!P$5,0))=FALSE,IF(P$8&lt;&gt;0,VLOOKUP($A942,DSSV!$A$7:$R$65536,IN_DTK!P$5,0),""),"")</f>
        <v>0</v>
      </c>
      <c r="Q942" s="246">
        <f>IF(ISNA(VLOOKUP($A942,DSSV!$A$7:$R$65536,IN_DTK!Q$5,0))=FALSE,VLOOKUP($A942,DSSV!$A$7:$R$65536,IN_DTK!Q$5,0),"")</f>
        <v>0</v>
      </c>
      <c r="R942" s="237" t="str">
        <f>IF(ISNA(VLOOKUP($A942,DSSV!$A$7:$R$65536,IN_DTK!R$5,0))=FALSE,VLOOKUP($A942,DSSV!$A$7:$R$65536,IN_DTK!R$5,0),"")</f>
        <v>Không</v>
      </c>
      <c r="S942" s="247" t="str">
        <f>IF(ISNA(VLOOKUP($A942,DSSV!$A$7:$R$65536,IN_DTK!S$5,0))=FALSE,VLOOKUP($A942,DSSV!$A$7:$R$65536,IN_DTK!S$5,0),"")</f>
        <v/>
      </c>
    </row>
    <row r="943" spans="1:19" s="213" customFormat="1" ht="20.25" customHeight="1">
      <c r="A943" s="211">
        <v>935</v>
      </c>
      <c r="B943" s="240">
        <f>--SUBTOTAL(2,C$6:C943)</f>
        <v>935</v>
      </c>
      <c r="C943" s="214">
        <f>IF(ISNA(VLOOKUP($A943,DSSV!$A$7:$R$65536,IN_DTK!C$5,0))=FALSE,VLOOKUP($A943,DSSV!$A$7:$R$65536,IN_DTK!C$5,0),"")</f>
        <v>0</v>
      </c>
      <c r="D943" s="243" t="str">
        <f>IF(ISNA(VLOOKUP($A943,DSSV!$A$7:$R$65536,IN_DTK!D$5,0))=FALSE,VLOOKUP($A943,DSSV!$A$7:$R$65536,IN_DTK!D$5,0),"")</f>
        <v/>
      </c>
      <c r="E943" s="244" t="str">
        <f>IF(ISNA(VLOOKUP($A943,DSSV!$A$7:$R$65536,IN_DTK!E$5,0))=FALSE,VLOOKUP($A943,DSSV!$A$7:$R$65536,IN_DTK!E$5,0),"")</f>
        <v/>
      </c>
      <c r="F943" s="249" t="str">
        <f>IF(ISNA(VLOOKUP($A943,DSSV!$A$7:$R$65536,IN_DTK!F$5,0))=FALSE,VLOOKUP($A943,DSSV!$A$7:$R$65536,IN_DTK!F$5,0),"")</f>
        <v/>
      </c>
      <c r="G943" s="249" t="str">
        <f>IF(ISNA(VLOOKUP($A943,DSSV!$A$7:$R$65536,IN_DTK!G$5,0))=FALSE,VLOOKUP($A943,DSSV!$A$7:$R$65536,IN_DTK!G$5,0),"")</f>
        <v/>
      </c>
      <c r="H943" s="245">
        <f>IF(ISNA(VLOOKUP($A943,DSSV!$A$7:$R$65536,IN_DTK!H$5,0))=FALSE,IF(H$8&lt;&gt;0,VLOOKUP($A943,DSSV!$A$7:$R$65536,IN_DTK!H$5,0),""),"")</f>
        <v>0</v>
      </c>
      <c r="I943" s="245">
        <f>IF(ISNA(VLOOKUP($A943,DSSV!$A$7:$R$65536,IN_DTK!I$5,0))=FALSE,IF(I$8&lt;&gt;0,VLOOKUP($A943,DSSV!$A$7:$R$65536,IN_DTK!I$5,0),""),"")</f>
        <v>0</v>
      </c>
      <c r="J943" s="245">
        <f>IF(ISNA(VLOOKUP($A943,DSSV!$A$7:$R$65536,IN_DTK!J$5,0))=FALSE,IF(J$8&lt;&gt;0,VLOOKUP($A943,DSSV!$A$7:$R$65536,IN_DTK!J$5,0),""),"")</f>
        <v>0</v>
      </c>
      <c r="K943" s="245">
        <f>IF(ISNA(VLOOKUP($A943,DSSV!$A$7:$R$65536,IN_DTK!K$5,0))=FALSE,IF(K$8&lt;&gt;0,VLOOKUP($A943,DSSV!$A$7:$R$65536,IN_DTK!K$5,0),""),"")</f>
        <v>0</v>
      </c>
      <c r="L943" s="245">
        <f>IF(ISNA(VLOOKUP($A943,DSSV!$A$7:$R$65536,IN_DTK!L$5,0))=FALSE,IF(L$8&lt;&gt;0,VLOOKUP($A943,DSSV!$A$7:$R$65536,IN_DTK!L$5,0),""),"")</f>
        <v>0</v>
      </c>
      <c r="M943" s="245">
        <f>IF(ISNA(VLOOKUP($A943,DSSV!$A$7:$R$65536,IN_DTK!M$5,0))=FALSE,IF(M$8&lt;&gt;0,VLOOKUP($A943,DSSV!$A$7:$R$65536,IN_DTK!M$5,0),""),"")</f>
        <v>0</v>
      </c>
      <c r="N943" s="245">
        <f>IF(ISNA(VLOOKUP($A943,DSSV!$A$7:$R$65536,IN_DTK!N$5,0))=FALSE,IF(N$8&lt;&gt;0,VLOOKUP($A943,DSSV!$A$7:$R$65536,IN_DTK!N$5,0),""),"")</f>
        <v>0</v>
      </c>
      <c r="O943" s="245">
        <f>IF(ISNA(VLOOKUP($A943,DSSV!$A$7:$R$65536,IN_DTK!O$5,0))=FALSE,IF(O$8&lt;&gt;0,VLOOKUP($A943,DSSV!$A$7:$R$65536,IN_DTK!O$5,0),""),"")</f>
        <v>0</v>
      </c>
      <c r="P943" s="245">
        <f>IF(ISNA(VLOOKUP($A943,DSSV!$A$7:$R$65536,IN_DTK!P$5,0))=FALSE,IF(P$8&lt;&gt;0,VLOOKUP($A943,DSSV!$A$7:$R$65536,IN_DTK!P$5,0),""),"")</f>
        <v>0</v>
      </c>
      <c r="Q943" s="246">
        <f>IF(ISNA(VLOOKUP($A943,DSSV!$A$7:$R$65536,IN_DTK!Q$5,0))=FALSE,VLOOKUP($A943,DSSV!$A$7:$R$65536,IN_DTK!Q$5,0),"")</f>
        <v>0</v>
      </c>
      <c r="R943" s="237" t="str">
        <f>IF(ISNA(VLOOKUP($A943,DSSV!$A$7:$R$65536,IN_DTK!R$5,0))=FALSE,VLOOKUP($A943,DSSV!$A$7:$R$65536,IN_DTK!R$5,0),"")</f>
        <v>Không</v>
      </c>
      <c r="S943" s="247" t="str">
        <f>IF(ISNA(VLOOKUP($A943,DSSV!$A$7:$R$65536,IN_DTK!S$5,0))=FALSE,VLOOKUP($A943,DSSV!$A$7:$R$65536,IN_DTK!S$5,0),"")</f>
        <v/>
      </c>
    </row>
    <row r="944" spans="1:19" s="213" customFormat="1" ht="20.25" customHeight="1">
      <c r="A944" s="211">
        <v>936</v>
      </c>
      <c r="B944" s="240">
        <f>--SUBTOTAL(2,C$6:C944)</f>
        <v>936</v>
      </c>
      <c r="C944" s="214">
        <f>IF(ISNA(VLOOKUP($A944,DSSV!$A$7:$R$65536,IN_DTK!C$5,0))=FALSE,VLOOKUP($A944,DSSV!$A$7:$R$65536,IN_DTK!C$5,0),"")</f>
        <v>0</v>
      </c>
      <c r="D944" s="243" t="str">
        <f>IF(ISNA(VLOOKUP($A944,DSSV!$A$7:$R$65536,IN_DTK!D$5,0))=FALSE,VLOOKUP($A944,DSSV!$A$7:$R$65536,IN_DTK!D$5,0),"")</f>
        <v/>
      </c>
      <c r="E944" s="244" t="str">
        <f>IF(ISNA(VLOOKUP($A944,DSSV!$A$7:$R$65536,IN_DTK!E$5,0))=FALSE,VLOOKUP($A944,DSSV!$A$7:$R$65536,IN_DTK!E$5,0),"")</f>
        <v/>
      </c>
      <c r="F944" s="249" t="str">
        <f>IF(ISNA(VLOOKUP($A944,DSSV!$A$7:$R$65536,IN_DTK!F$5,0))=FALSE,VLOOKUP($A944,DSSV!$A$7:$R$65536,IN_DTK!F$5,0),"")</f>
        <v/>
      </c>
      <c r="G944" s="249" t="str">
        <f>IF(ISNA(VLOOKUP($A944,DSSV!$A$7:$R$65536,IN_DTK!G$5,0))=FALSE,VLOOKUP($A944,DSSV!$A$7:$R$65536,IN_DTK!G$5,0),"")</f>
        <v/>
      </c>
      <c r="H944" s="245">
        <f>IF(ISNA(VLOOKUP($A944,DSSV!$A$7:$R$65536,IN_DTK!H$5,0))=FALSE,IF(H$8&lt;&gt;0,VLOOKUP($A944,DSSV!$A$7:$R$65536,IN_DTK!H$5,0),""),"")</f>
        <v>0</v>
      </c>
      <c r="I944" s="245">
        <f>IF(ISNA(VLOOKUP($A944,DSSV!$A$7:$R$65536,IN_DTK!I$5,0))=FALSE,IF(I$8&lt;&gt;0,VLOOKUP($A944,DSSV!$A$7:$R$65536,IN_DTK!I$5,0),""),"")</f>
        <v>0</v>
      </c>
      <c r="J944" s="245">
        <f>IF(ISNA(VLOOKUP($A944,DSSV!$A$7:$R$65536,IN_DTK!J$5,0))=FALSE,IF(J$8&lt;&gt;0,VLOOKUP($A944,DSSV!$A$7:$R$65536,IN_DTK!J$5,0),""),"")</f>
        <v>0</v>
      </c>
      <c r="K944" s="245">
        <f>IF(ISNA(VLOOKUP($A944,DSSV!$A$7:$R$65536,IN_DTK!K$5,0))=FALSE,IF(K$8&lt;&gt;0,VLOOKUP($A944,DSSV!$A$7:$R$65536,IN_DTK!K$5,0),""),"")</f>
        <v>0</v>
      </c>
      <c r="L944" s="245">
        <f>IF(ISNA(VLOOKUP($A944,DSSV!$A$7:$R$65536,IN_DTK!L$5,0))=FALSE,IF(L$8&lt;&gt;0,VLOOKUP($A944,DSSV!$A$7:$R$65536,IN_DTK!L$5,0),""),"")</f>
        <v>0</v>
      </c>
      <c r="M944" s="245">
        <f>IF(ISNA(VLOOKUP($A944,DSSV!$A$7:$R$65536,IN_DTK!M$5,0))=FALSE,IF(M$8&lt;&gt;0,VLOOKUP($A944,DSSV!$A$7:$R$65536,IN_DTK!M$5,0),""),"")</f>
        <v>0</v>
      </c>
      <c r="N944" s="245">
        <f>IF(ISNA(VLOOKUP($A944,DSSV!$A$7:$R$65536,IN_DTK!N$5,0))=FALSE,IF(N$8&lt;&gt;0,VLOOKUP($A944,DSSV!$A$7:$R$65536,IN_DTK!N$5,0),""),"")</f>
        <v>0</v>
      </c>
      <c r="O944" s="245">
        <f>IF(ISNA(VLOOKUP($A944,DSSV!$A$7:$R$65536,IN_DTK!O$5,0))=FALSE,IF(O$8&lt;&gt;0,VLOOKUP($A944,DSSV!$A$7:$R$65536,IN_DTK!O$5,0),""),"")</f>
        <v>0</v>
      </c>
      <c r="P944" s="245">
        <f>IF(ISNA(VLOOKUP($A944,DSSV!$A$7:$R$65536,IN_DTK!P$5,0))=FALSE,IF(P$8&lt;&gt;0,VLOOKUP($A944,DSSV!$A$7:$R$65536,IN_DTK!P$5,0),""),"")</f>
        <v>0</v>
      </c>
      <c r="Q944" s="246">
        <f>IF(ISNA(VLOOKUP($A944,DSSV!$A$7:$R$65536,IN_DTK!Q$5,0))=FALSE,VLOOKUP($A944,DSSV!$A$7:$R$65536,IN_DTK!Q$5,0),"")</f>
        <v>0</v>
      </c>
      <c r="R944" s="237" t="str">
        <f>IF(ISNA(VLOOKUP($A944,DSSV!$A$7:$R$65536,IN_DTK!R$5,0))=FALSE,VLOOKUP($A944,DSSV!$A$7:$R$65536,IN_DTK!R$5,0),"")</f>
        <v>Không</v>
      </c>
      <c r="S944" s="247" t="str">
        <f>IF(ISNA(VLOOKUP($A944,DSSV!$A$7:$R$65536,IN_DTK!S$5,0))=FALSE,VLOOKUP($A944,DSSV!$A$7:$R$65536,IN_DTK!S$5,0),"")</f>
        <v/>
      </c>
    </row>
    <row r="945" spans="1:19" s="213" customFormat="1" ht="20.25" customHeight="1">
      <c r="A945" s="211">
        <v>937</v>
      </c>
      <c r="B945" s="240">
        <f>--SUBTOTAL(2,C$6:C945)</f>
        <v>937</v>
      </c>
      <c r="C945" s="214">
        <f>IF(ISNA(VLOOKUP($A945,DSSV!$A$7:$R$65536,IN_DTK!C$5,0))=FALSE,VLOOKUP($A945,DSSV!$A$7:$R$65536,IN_DTK!C$5,0),"")</f>
        <v>0</v>
      </c>
      <c r="D945" s="243" t="str">
        <f>IF(ISNA(VLOOKUP($A945,DSSV!$A$7:$R$65536,IN_DTK!D$5,0))=FALSE,VLOOKUP($A945,DSSV!$A$7:$R$65536,IN_DTK!D$5,0),"")</f>
        <v/>
      </c>
      <c r="E945" s="244" t="str">
        <f>IF(ISNA(VLOOKUP($A945,DSSV!$A$7:$R$65536,IN_DTK!E$5,0))=FALSE,VLOOKUP($A945,DSSV!$A$7:$R$65536,IN_DTK!E$5,0),"")</f>
        <v/>
      </c>
      <c r="F945" s="249" t="str">
        <f>IF(ISNA(VLOOKUP($A945,DSSV!$A$7:$R$65536,IN_DTK!F$5,0))=FALSE,VLOOKUP($A945,DSSV!$A$7:$R$65536,IN_DTK!F$5,0),"")</f>
        <v/>
      </c>
      <c r="G945" s="249" t="str">
        <f>IF(ISNA(VLOOKUP($A945,DSSV!$A$7:$R$65536,IN_DTK!G$5,0))=FALSE,VLOOKUP($A945,DSSV!$A$7:$R$65536,IN_DTK!G$5,0),"")</f>
        <v/>
      </c>
      <c r="H945" s="245">
        <f>IF(ISNA(VLOOKUP($A945,DSSV!$A$7:$R$65536,IN_DTK!H$5,0))=FALSE,IF(H$8&lt;&gt;0,VLOOKUP($A945,DSSV!$A$7:$R$65536,IN_DTK!H$5,0),""),"")</f>
        <v>0</v>
      </c>
      <c r="I945" s="245">
        <f>IF(ISNA(VLOOKUP($A945,DSSV!$A$7:$R$65536,IN_DTK!I$5,0))=FALSE,IF(I$8&lt;&gt;0,VLOOKUP($A945,DSSV!$A$7:$R$65536,IN_DTK!I$5,0),""),"")</f>
        <v>0</v>
      </c>
      <c r="J945" s="245">
        <f>IF(ISNA(VLOOKUP($A945,DSSV!$A$7:$R$65536,IN_DTK!J$5,0))=FALSE,IF(J$8&lt;&gt;0,VLOOKUP($A945,DSSV!$A$7:$R$65536,IN_DTK!J$5,0),""),"")</f>
        <v>0</v>
      </c>
      <c r="K945" s="245">
        <f>IF(ISNA(VLOOKUP($A945,DSSV!$A$7:$R$65536,IN_DTK!K$5,0))=FALSE,IF(K$8&lt;&gt;0,VLOOKUP($A945,DSSV!$A$7:$R$65536,IN_DTK!K$5,0),""),"")</f>
        <v>0</v>
      </c>
      <c r="L945" s="245">
        <f>IF(ISNA(VLOOKUP($A945,DSSV!$A$7:$R$65536,IN_DTK!L$5,0))=FALSE,IF(L$8&lt;&gt;0,VLOOKUP($A945,DSSV!$A$7:$R$65536,IN_DTK!L$5,0),""),"")</f>
        <v>0</v>
      </c>
      <c r="M945" s="245">
        <f>IF(ISNA(VLOOKUP($A945,DSSV!$A$7:$R$65536,IN_DTK!M$5,0))=FALSE,IF(M$8&lt;&gt;0,VLOOKUP($A945,DSSV!$A$7:$R$65536,IN_DTK!M$5,0),""),"")</f>
        <v>0</v>
      </c>
      <c r="N945" s="245">
        <f>IF(ISNA(VLOOKUP($A945,DSSV!$A$7:$R$65536,IN_DTK!N$5,0))=FALSE,IF(N$8&lt;&gt;0,VLOOKUP($A945,DSSV!$A$7:$R$65536,IN_DTK!N$5,0),""),"")</f>
        <v>0</v>
      </c>
      <c r="O945" s="245">
        <f>IF(ISNA(VLOOKUP($A945,DSSV!$A$7:$R$65536,IN_DTK!O$5,0))=FALSE,IF(O$8&lt;&gt;0,VLOOKUP($A945,DSSV!$A$7:$R$65536,IN_DTK!O$5,0),""),"")</f>
        <v>0</v>
      </c>
      <c r="P945" s="245">
        <f>IF(ISNA(VLOOKUP($A945,DSSV!$A$7:$R$65536,IN_DTK!P$5,0))=FALSE,IF(P$8&lt;&gt;0,VLOOKUP($A945,DSSV!$A$7:$R$65536,IN_DTK!P$5,0),""),"")</f>
        <v>0</v>
      </c>
      <c r="Q945" s="246">
        <f>IF(ISNA(VLOOKUP($A945,DSSV!$A$7:$R$65536,IN_DTK!Q$5,0))=FALSE,VLOOKUP($A945,DSSV!$A$7:$R$65536,IN_DTK!Q$5,0),"")</f>
        <v>0</v>
      </c>
      <c r="R945" s="237" t="str">
        <f>IF(ISNA(VLOOKUP($A945,DSSV!$A$7:$R$65536,IN_DTK!R$5,0))=FALSE,VLOOKUP($A945,DSSV!$A$7:$R$65536,IN_DTK!R$5,0),"")</f>
        <v>Không</v>
      </c>
      <c r="S945" s="247" t="str">
        <f>IF(ISNA(VLOOKUP($A945,DSSV!$A$7:$R$65536,IN_DTK!S$5,0))=FALSE,VLOOKUP($A945,DSSV!$A$7:$R$65536,IN_DTK!S$5,0),"")</f>
        <v/>
      </c>
    </row>
    <row r="946" spans="1:19" s="213" customFormat="1" ht="20.25" customHeight="1">
      <c r="A946" s="211">
        <v>938</v>
      </c>
      <c r="B946" s="240">
        <f>--SUBTOTAL(2,C$6:C946)</f>
        <v>938</v>
      </c>
      <c r="C946" s="214">
        <f>IF(ISNA(VLOOKUP($A946,DSSV!$A$7:$R$65536,IN_DTK!C$5,0))=FALSE,VLOOKUP($A946,DSSV!$A$7:$R$65536,IN_DTK!C$5,0),"")</f>
        <v>0</v>
      </c>
      <c r="D946" s="243" t="str">
        <f>IF(ISNA(VLOOKUP($A946,DSSV!$A$7:$R$65536,IN_DTK!D$5,0))=FALSE,VLOOKUP($A946,DSSV!$A$7:$R$65536,IN_DTK!D$5,0),"")</f>
        <v/>
      </c>
      <c r="E946" s="244" t="str">
        <f>IF(ISNA(VLOOKUP($A946,DSSV!$A$7:$R$65536,IN_DTK!E$5,0))=FALSE,VLOOKUP($A946,DSSV!$A$7:$R$65536,IN_DTK!E$5,0),"")</f>
        <v/>
      </c>
      <c r="F946" s="249" t="str">
        <f>IF(ISNA(VLOOKUP($A946,DSSV!$A$7:$R$65536,IN_DTK!F$5,0))=FALSE,VLOOKUP($A946,DSSV!$A$7:$R$65536,IN_DTK!F$5,0),"")</f>
        <v/>
      </c>
      <c r="G946" s="249" t="str">
        <f>IF(ISNA(VLOOKUP($A946,DSSV!$A$7:$R$65536,IN_DTK!G$5,0))=FALSE,VLOOKUP($A946,DSSV!$A$7:$R$65536,IN_DTK!G$5,0),"")</f>
        <v/>
      </c>
      <c r="H946" s="245">
        <f>IF(ISNA(VLOOKUP($A946,DSSV!$A$7:$R$65536,IN_DTK!H$5,0))=FALSE,IF(H$8&lt;&gt;0,VLOOKUP($A946,DSSV!$A$7:$R$65536,IN_DTK!H$5,0),""),"")</f>
        <v>0</v>
      </c>
      <c r="I946" s="245">
        <f>IF(ISNA(VLOOKUP($A946,DSSV!$A$7:$R$65536,IN_DTK!I$5,0))=FALSE,IF(I$8&lt;&gt;0,VLOOKUP($A946,DSSV!$A$7:$R$65536,IN_DTK!I$5,0),""),"")</f>
        <v>0</v>
      </c>
      <c r="J946" s="245">
        <f>IF(ISNA(VLOOKUP($A946,DSSV!$A$7:$R$65536,IN_DTK!J$5,0))=FALSE,IF(J$8&lt;&gt;0,VLOOKUP($A946,DSSV!$A$7:$R$65536,IN_DTK!J$5,0),""),"")</f>
        <v>0</v>
      </c>
      <c r="K946" s="245">
        <f>IF(ISNA(VLOOKUP($A946,DSSV!$A$7:$R$65536,IN_DTK!K$5,0))=FALSE,IF(K$8&lt;&gt;0,VLOOKUP($A946,DSSV!$A$7:$R$65536,IN_DTK!K$5,0),""),"")</f>
        <v>0</v>
      </c>
      <c r="L946" s="245">
        <f>IF(ISNA(VLOOKUP($A946,DSSV!$A$7:$R$65536,IN_DTK!L$5,0))=FALSE,IF(L$8&lt;&gt;0,VLOOKUP($A946,DSSV!$A$7:$R$65536,IN_DTK!L$5,0),""),"")</f>
        <v>0</v>
      </c>
      <c r="M946" s="245">
        <f>IF(ISNA(VLOOKUP($A946,DSSV!$A$7:$R$65536,IN_DTK!M$5,0))=FALSE,IF(M$8&lt;&gt;0,VLOOKUP($A946,DSSV!$A$7:$R$65536,IN_DTK!M$5,0),""),"")</f>
        <v>0</v>
      </c>
      <c r="N946" s="245">
        <f>IF(ISNA(VLOOKUP($A946,DSSV!$A$7:$R$65536,IN_DTK!N$5,0))=FALSE,IF(N$8&lt;&gt;0,VLOOKUP($A946,DSSV!$A$7:$R$65536,IN_DTK!N$5,0),""),"")</f>
        <v>0</v>
      </c>
      <c r="O946" s="245">
        <f>IF(ISNA(VLOOKUP($A946,DSSV!$A$7:$R$65536,IN_DTK!O$5,0))=FALSE,IF(O$8&lt;&gt;0,VLOOKUP($A946,DSSV!$A$7:$R$65536,IN_DTK!O$5,0),""),"")</f>
        <v>0</v>
      </c>
      <c r="P946" s="245">
        <f>IF(ISNA(VLOOKUP($A946,DSSV!$A$7:$R$65536,IN_DTK!P$5,0))=FALSE,IF(P$8&lt;&gt;0,VLOOKUP($A946,DSSV!$A$7:$R$65536,IN_DTK!P$5,0),""),"")</f>
        <v>0</v>
      </c>
      <c r="Q946" s="246">
        <f>IF(ISNA(VLOOKUP($A946,DSSV!$A$7:$R$65536,IN_DTK!Q$5,0))=FALSE,VLOOKUP($A946,DSSV!$A$7:$R$65536,IN_DTK!Q$5,0),"")</f>
        <v>0</v>
      </c>
      <c r="R946" s="237" t="str">
        <f>IF(ISNA(VLOOKUP($A946,DSSV!$A$7:$R$65536,IN_DTK!R$5,0))=FALSE,VLOOKUP($A946,DSSV!$A$7:$R$65536,IN_DTK!R$5,0),"")</f>
        <v>Không</v>
      </c>
      <c r="S946" s="247" t="str">
        <f>IF(ISNA(VLOOKUP($A946,DSSV!$A$7:$R$65536,IN_DTK!S$5,0))=FALSE,VLOOKUP($A946,DSSV!$A$7:$R$65536,IN_DTK!S$5,0),"")</f>
        <v/>
      </c>
    </row>
    <row r="947" spans="1:19" s="213" customFormat="1" ht="20.25" customHeight="1">
      <c r="A947" s="211">
        <v>939</v>
      </c>
      <c r="B947" s="240">
        <f>--SUBTOTAL(2,C$6:C947)</f>
        <v>939</v>
      </c>
      <c r="C947" s="214">
        <f>IF(ISNA(VLOOKUP($A947,DSSV!$A$7:$R$65536,IN_DTK!C$5,0))=FALSE,VLOOKUP($A947,DSSV!$A$7:$R$65536,IN_DTK!C$5,0),"")</f>
        <v>0</v>
      </c>
      <c r="D947" s="243" t="str">
        <f>IF(ISNA(VLOOKUP($A947,DSSV!$A$7:$R$65536,IN_DTK!D$5,0))=FALSE,VLOOKUP($A947,DSSV!$A$7:$R$65536,IN_DTK!D$5,0),"")</f>
        <v/>
      </c>
      <c r="E947" s="244" t="str">
        <f>IF(ISNA(VLOOKUP($A947,DSSV!$A$7:$R$65536,IN_DTK!E$5,0))=FALSE,VLOOKUP($A947,DSSV!$A$7:$R$65536,IN_DTK!E$5,0),"")</f>
        <v/>
      </c>
      <c r="F947" s="249" t="str">
        <f>IF(ISNA(VLOOKUP($A947,DSSV!$A$7:$R$65536,IN_DTK!F$5,0))=FALSE,VLOOKUP($A947,DSSV!$A$7:$R$65536,IN_DTK!F$5,0),"")</f>
        <v/>
      </c>
      <c r="G947" s="249" t="str">
        <f>IF(ISNA(VLOOKUP($A947,DSSV!$A$7:$R$65536,IN_DTK!G$5,0))=FALSE,VLOOKUP($A947,DSSV!$A$7:$R$65536,IN_DTK!G$5,0),"")</f>
        <v/>
      </c>
      <c r="H947" s="245">
        <f>IF(ISNA(VLOOKUP($A947,DSSV!$A$7:$R$65536,IN_DTK!H$5,0))=FALSE,IF(H$8&lt;&gt;0,VLOOKUP($A947,DSSV!$A$7:$R$65536,IN_DTK!H$5,0),""),"")</f>
        <v>0</v>
      </c>
      <c r="I947" s="245">
        <f>IF(ISNA(VLOOKUP($A947,DSSV!$A$7:$R$65536,IN_DTK!I$5,0))=FALSE,IF(I$8&lt;&gt;0,VLOOKUP($A947,DSSV!$A$7:$R$65536,IN_DTK!I$5,0),""),"")</f>
        <v>0</v>
      </c>
      <c r="J947" s="245">
        <f>IF(ISNA(VLOOKUP($A947,DSSV!$A$7:$R$65536,IN_DTK!J$5,0))=FALSE,IF(J$8&lt;&gt;0,VLOOKUP($A947,DSSV!$A$7:$R$65536,IN_DTK!J$5,0),""),"")</f>
        <v>0</v>
      </c>
      <c r="K947" s="245">
        <f>IF(ISNA(VLOOKUP($A947,DSSV!$A$7:$R$65536,IN_DTK!K$5,0))=FALSE,IF(K$8&lt;&gt;0,VLOOKUP($A947,DSSV!$A$7:$R$65536,IN_DTK!K$5,0),""),"")</f>
        <v>0</v>
      </c>
      <c r="L947" s="245">
        <f>IF(ISNA(VLOOKUP($A947,DSSV!$A$7:$R$65536,IN_DTK!L$5,0))=FALSE,IF(L$8&lt;&gt;0,VLOOKUP($A947,DSSV!$A$7:$R$65536,IN_DTK!L$5,0),""),"")</f>
        <v>0</v>
      </c>
      <c r="M947" s="245">
        <f>IF(ISNA(VLOOKUP($A947,DSSV!$A$7:$R$65536,IN_DTK!M$5,0))=FALSE,IF(M$8&lt;&gt;0,VLOOKUP($A947,DSSV!$A$7:$R$65536,IN_DTK!M$5,0),""),"")</f>
        <v>0</v>
      </c>
      <c r="N947" s="245">
        <f>IF(ISNA(VLOOKUP($A947,DSSV!$A$7:$R$65536,IN_DTK!N$5,0))=FALSE,IF(N$8&lt;&gt;0,VLOOKUP($A947,DSSV!$A$7:$R$65536,IN_DTK!N$5,0),""),"")</f>
        <v>0</v>
      </c>
      <c r="O947" s="245">
        <f>IF(ISNA(VLOOKUP($A947,DSSV!$A$7:$R$65536,IN_DTK!O$5,0))=FALSE,IF(O$8&lt;&gt;0,VLOOKUP($A947,DSSV!$A$7:$R$65536,IN_DTK!O$5,0),""),"")</f>
        <v>0</v>
      </c>
      <c r="P947" s="245">
        <f>IF(ISNA(VLOOKUP($A947,DSSV!$A$7:$R$65536,IN_DTK!P$5,0))=FALSE,IF(P$8&lt;&gt;0,VLOOKUP($A947,DSSV!$A$7:$R$65536,IN_DTK!P$5,0),""),"")</f>
        <v>0</v>
      </c>
      <c r="Q947" s="246">
        <f>IF(ISNA(VLOOKUP($A947,DSSV!$A$7:$R$65536,IN_DTK!Q$5,0))=FALSE,VLOOKUP($A947,DSSV!$A$7:$R$65536,IN_DTK!Q$5,0),"")</f>
        <v>0</v>
      </c>
      <c r="R947" s="237" t="str">
        <f>IF(ISNA(VLOOKUP($A947,DSSV!$A$7:$R$65536,IN_DTK!R$5,0))=FALSE,VLOOKUP($A947,DSSV!$A$7:$R$65536,IN_DTK!R$5,0),"")</f>
        <v>Không</v>
      </c>
      <c r="S947" s="247" t="str">
        <f>IF(ISNA(VLOOKUP($A947,DSSV!$A$7:$R$65536,IN_DTK!S$5,0))=FALSE,VLOOKUP($A947,DSSV!$A$7:$R$65536,IN_DTK!S$5,0),"")</f>
        <v/>
      </c>
    </row>
    <row r="948" spans="1:19" s="213" customFormat="1" ht="20.25" customHeight="1">
      <c r="A948" s="211">
        <v>940</v>
      </c>
      <c r="B948" s="240">
        <f>--SUBTOTAL(2,C$6:C948)</f>
        <v>940</v>
      </c>
      <c r="C948" s="214">
        <f>IF(ISNA(VLOOKUP($A948,DSSV!$A$7:$R$65536,IN_DTK!C$5,0))=FALSE,VLOOKUP($A948,DSSV!$A$7:$R$65536,IN_DTK!C$5,0),"")</f>
        <v>0</v>
      </c>
      <c r="D948" s="243" t="str">
        <f>IF(ISNA(VLOOKUP($A948,DSSV!$A$7:$R$65536,IN_DTK!D$5,0))=FALSE,VLOOKUP($A948,DSSV!$A$7:$R$65536,IN_DTK!D$5,0),"")</f>
        <v/>
      </c>
      <c r="E948" s="244" t="str">
        <f>IF(ISNA(VLOOKUP($A948,DSSV!$A$7:$R$65536,IN_DTK!E$5,0))=FALSE,VLOOKUP($A948,DSSV!$A$7:$R$65536,IN_DTK!E$5,0),"")</f>
        <v/>
      </c>
      <c r="F948" s="249" t="str">
        <f>IF(ISNA(VLOOKUP($A948,DSSV!$A$7:$R$65536,IN_DTK!F$5,0))=FALSE,VLOOKUP($A948,DSSV!$A$7:$R$65536,IN_DTK!F$5,0),"")</f>
        <v/>
      </c>
      <c r="G948" s="249" t="str">
        <f>IF(ISNA(VLOOKUP($A948,DSSV!$A$7:$R$65536,IN_DTK!G$5,0))=FALSE,VLOOKUP($A948,DSSV!$A$7:$R$65536,IN_DTK!G$5,0),"")</f>
        <v/>
      </c>
      <c r="H948" s="245">
        <f>IF(ISNA(VLOOKUP($A948,DSSV!$A$7:$R$65536,IN_DTK!H$5,0))=FALSE,IF(H$8&lt;&gt;0,VLOOKUP($A948,DSSV!$A$7:$R$65536,IN_DTK!H$5,0),""),"")</f>
        <v>0</v>
      </c>
      <c r="I948" s="245">
        <f>IF(ISNA(VLOOKUP($A948,DSSV!$A$7:$R$65536,IN_DTK!I$5,0))=FALSE,IF(I$8&lt;&gt;0,VLOOKUP($A948,DSSV!$A$7:$R$65536,IN_DTK!I$5,0),""),"")</f>
        <v>0</v>
      </c>
      <c r="J948" s="245">
        <f>IF(ISNA(VLOOKUP($A948,DSSV!$A$7:$R$65536,IN_DTK!J$5,0))=FALSE,IF(J$8&lt;&gt;0,VLOOKUP($A948,DSSV!$A$7:$R$65536,IN_DTK!J$5,0),""),"")</f>
        <v>0</v>
      </c>
      <c r="K948" s="245">
        <f>IF(ISNA(VLOOKUP($A948,DSSV!$A$7:$R$65536,IN_DTK!K$5,0))=FALSE,IF(K$8&lt;&gt;0,VLOOKUP($A948,DSSV!$A$7:$R$65536,IN_DTK!K$5,0),""),"")</f>
        <v>0</v>
      </c>
      <c r="L948" s="245">
        <f>IF(ISNA(VLOOKUP($A948,DSSV!$A$7:$R$65536,IN_DTK!L$5,0))=FALSE,IF(L$8&lt;&gt;0,VLOOKUP($A948,DSSV!$A$7:$R$65536,IN_DTK!L$5,0),""),"")</f>
        <v>0</v>
      </c>
      <c r="M948" s="245">
        <f>IF(ISNA(VLOOKUP($A948,DSSV!$A$7:$R$65536,IN_DTK!M$5,0))=FALSE,IF(M$8&lt;&gt;0,VLOOKUP($A948,DSSV!$A$7:$R$65536,IN_DTK!M$5,0),""),"")</f>
        <v>0</v>
      </c>
      <c r="N948" s="245">
        <f>IF(ISNA(VLOOKUP($A948,DSSV!$A$7:$R$65536,IN_DTK!N$5,0))=FALSE,IF(N$8&lt;&gt;0,VLOOKUP($A948,DSSV!$A$7:$R$65536,IN_DTK!N$5,0),""),"")</f>
        <v>0</v>
      </c>
      <c r="O948" s="245">
        <f>IF(ISNA(VLOOKUP($A948,DSSV!$A$7:$R$65536,IN_DTK!O$5,0))=FALSE,IF(O$8&lt;&gt;0,VLOOKUP($A948,DSSV!$A$7:$R$65536,IN_DTK!O$5,0),""),"")</f>
        <v>0</v>
      </c>
      <c r="P948" s="245">
        <f>IF(ISNA(VLOOKUP($A948,DSSV!$A$7:$R$65536,IN_DTK!P$5,0))=FALSE,IF(P$8&lt;&gt;0,VLOOKUP($A948,DSSV!$A$7:$R$65536,IN_DTK!P$5,0),""),"")</f>
        <v>0</v>
      </c>
      <c r="Q948" s="246">
        <f>IF(ISNA(VLOOKUP($A948,DSSV!$A$7:$R$65536,IN_DTK!Q$5,0))=FALSE,VLOOKUP($A948,DSSV!$A$7:$R$65536,IN_DTK!Q$5,0),"")</f>
        <v>0</v>
      </c>
      <c r="R948" s="237" t="str">
        <f>IF(ISNA(VLOOKUP($A948,DSSV!$A$7:$R$65536,IN_DTK!R$5,0))=FALSE,VLOOKUP($A948,DSSV!$A$7:$R$65536,IN_DTK!R$5,0),"")</f>
        <v>Không</v>
      </c>
      <c r="S948" s="247" t="str">
        <f>IF(ISNA(VLOOKUP($A948,DSSV!$A$7:$R$65536,IN_DTK!S$5,0))=FALSE,VLOOKUP($A948,DSSV!$A$7:$R$65536,IN_DTK!S$5,0),"")</f>
        <v/>
      </c>
    </row>
    <row r="949" spans="1:19" s="213" customFormat="1" ht="20.25" customHeight="1">
      <c r="A949" s="211">
        <v>941</v>
      </c>
      <c r="B949" s="240">
        <f>--SUBTOTAL(2,C$6:C949)</f>
        <v>941</v>
      </c>
      <c r="C949" s="214">
        <f>IF(ISNA(VLOOKUP($A949,DSSV!$A$7:$R$65536,IN_DTK!C$5,0))=FALSE,VLOOKUP($A949,DSSV!$A$7:$R$65536,IN_DTK!C$5,0),"")</f>
        <v>0</v>
      </c>
      <c r="D949" s="243" t="str">
        <f>IF(ISNA(VLOOKUP($A949,DSSV!$A$7:$R$65536,IN_DTK!D$5,0))=FALSE,VLOOKUP($A949,DSSV!$A$7:$R$65536,IN_DTK!D$5,0),"")</f>
        <v/>
      </c>
      <c r="E949" s="244" t="str">
        <f>IF(ISNA(VLOOKUP($A949,DSSV!$A$7:$R$65536,IN_DTK!E$5,0))=FALSE,VLOOKUP($A949,DSSV!$A$7:$R$65536,IN_DTK!E$5,0),"")</f>
        <v/>
      </c>
      <c r="F949" s="249" t="str">
        <f>IF(ISNA(VLOOKUP($A949,DSSV!$A$7:$R$65536,IN_DTK!F$5,0))=FALSE,VLOOKUP($A949,DSSV!$A$7:$R$65536,IN_DTK!F$5,0),"")</f>
        <v/>
      </c>
      <c r="G949" s="249" t="str">
        <f>IF(ISNA(VLOOKUP($A949,DSSV!$A$7:$R$65536,IN_DTK!G$5,0))=FALSE,VLOOKUP($A949,DSSV!$A$7:$R$65536,IN_DTK!G$5,0),"")</f>
        <v/>
      </c>
      <c r="H949" s="245">
        <f>IF(ISNA(VLOOKUP($A949,DSSV!$A$7:$R$65536,IN_DTK!H$5,0))=FALSE,IF(H$8&lt;&gt;0,VLOOKUP($A949,DSSV!$A$7:$R$65536,IN_DTK!H$5,0),""),"")</f>
        <v>0</v>
      </c>
      <c r="I949" s="245">
        <f>IF(ISNA(VLOOKUP($A949,DSSV!$A$7:$R$65536,IN_DTK!I$5,0))=FALSE,IF(I$8&lt;&gt;0,VLOOKUP($A949,DSSV!$A$7:$R$65536,IN_DTK!I$5,0),""),"")</f>
        <v>0</v>
      </c>
      <c r="J949" s="245">
        <f>IF(ISNA(VLOOKUP($A949,DSSV!$A$7:$R$65536,IN_DTK!J$5,0))=FALSE,IF(J$8&lt;&gt;0,VLOOKUP($A949,DSSV!$A$7:$R$65536,IN_DTK!J$5,0),""),"")</f>
        <v>0</v>
      </c>
      <c r="K949" s="245">
        <f>IF(ISNA(VLOOKUP($A949,DSSV!$A$7:$R$65536,IN_DTK!K$5,0))=FALSE,IF(K$8&lt;&gt;0,VLOOKUP($A949,DSSV!$A$7:$R$65536,IN_DTK!K$5,0),""),"")</f>
        <v>0</v>
      </c>
      <c r="L949" s="245">
        <f>IF(ISNA(VLOOKUP($A949,DSSV!$A$7:$R$65536,IN_DTK!L$5,0))=FALSE,IF(L$8&lt;&gt;0,VLOOKUP($A949,DSSV!$A$7:$R$65536,IN_DTK!L$5,0),""),"")</f>
        <v>0</v>
      </c>
      <c r="M949" s="245">
        <f>IF(ISNA(VLOOKUP($A949,DSSV!$A$7:$R$65536,IN_DTK!M$5,0))=FALSE,IF(M$8&lt;&gt;0,VLOOKUP($A949,DSSV!$A$7:$R$65536,IN_DTK!M$5,0),""),"")</f>
        <v>0</v>
      </c>
      <c r="N949" s="245">
        <f>IF(ISNA(VLOOKUP($A949,DSSV!$A$7:$R$65536,IN_DTK!N$5,0))=FALSE,IF(N$8&lt;&gt;0,VLOOKUP($A949,DSSV!$A$7:$R$65536,IN_DTK!N$5,0),""),"")</f>
        <v>0</v>
      </c>
      <c r="O949" s="245">
        <f>IF(ISNA(VLOOKUP($A949,DSSV!$A$7:$R$65536,IN_DTK!O$5,0))=FALSE,IF(O$8&lt;&gt;0,VLOOKUP($A949,DSSV!$A$7:$R$65536,IN_DTK!O$5,0),""),"")</f>
        <v>0</v>
      </c>
      <c r="P949" s="245">
        <f>IF(ISNA(VLOOKUP($A949,DSSV!$A$7:$R$65536,IN_DTK!P$5,0))=FALSE,IF(P$8&lt;&gt;0,VLOOKUP($A949,DSSV!$A$7:$R$65536,IN_DTK!P$5,0),""),"")</f>
        <v>0</v>
      </c>
      <c r="Q949" s="246">
        <f>IF(ISNA(VLOOKUP($A949,DSSV!$A$7:$R$65536,IN_DTK!Q$5,0))=FALSE,VLOOKUP($A949,DSSV!$A$7:$R$65536,IN_DTK!Q$5,0),"")</f>
        <v>0</v>
      </c>
      <c r="R949" s="237" t="str">
        <f>IF(ISNA(VLOOKUP($A949,DSSV!$A$7:$R$65536,IN_DTK!R$5,0))=FALSE,VLOOKUP($A949,DSSV!$A$7:$R$65536,IN_DTK!R$5,0),"")</f>
        <v>Không</v>
      </c>
      <c r="S949" s="247" t="str">
        <f>IF(ISNA(VLOOKUP($A949,DSSV!$A$7:$R$65536,IN_DTK!S$5,0))=FALSE,VLOOKUP($A949,DSSV!$A$7:$R$65536,IN_DTK!S$5,0),"")</f>
        <v/>
      </c>
    </row>
    <row r="950" spans="1:19" s="213" customFormat="1" ht="20.25" customHeight="1">
      <c r="A950" s="211">
        <v>942</v>
      </c>
      <c r="B950" s="240">
        <f>--SUBTOTAL(2,C$6:C950)</f>
        <v>942</v>
      </c>
      <c r="C950" s="214">
        <f>IF(ISNA(VLOOKUP($A950,DSSV!$A$7:$R$65536,IN_DTK!C$5,0))=FALSE,VLOOKUP($A950,DSSV!$A$7:$R$65536,IN_DTK!C$5,0),"")</f>
        <v>0</v>
      </c>
      <c r="D950" s="243" t="str">
        <f>IF(ISNA(VLOOKUP($A950,DSSV!$A$7:$R$65536,IN_DTK!D$5,0))=FALSE,VLOOKUP($A950,DSSV!$A$7:$R$65536,IN_DTK!D$5,0),"")</f>
        <v/>
      </c>
      <c r="E950" s="244" t="str">
        <f>IF(ISNA(VLOOKUP($A950,DSSV!$A$7:$R$65536,IN_DTK!E$5,0))=FALSE,VLOOKUP($A950,DSSV!$A$7:$R$65536,IN_DTK!E$5,0),"")</f>
        <v/>
      </c>
      <c r="F950" s="249" t="str">
        <f>IF(ISNA(VLOOKUP($A950,DSSV!$A$7:$R$65536,IN_DTK!F$5,0))=FALSE,VLOOKUP($A950,DSSV!$A$7:$R$65536,IN_DTK!F$5,0),"")</f>
        <v/>
      </c>
      <c r="G950" s="249" t="str">
        <f>IF(ISNA(VLOOKUP($A950,DSSV!$A$7:$R$65536,IN_DTK!G$5,0))=FALSE,VLOOKUP($A950,DSSV!$A$7:$R$65536,IN_DTK!G$5,0),"")</f>
        <v/>
      </c>
      <c r="H950" s="245">
        <f>IF(ISNA(VLOOKUP($A950,DSSV!$A$7:$R$65536,IN_DTK!H$5,0))=FALSE,IF(H$8&lt;&gt;0,VLOOKUP($A950,DSSV!$A$7:$R$65536,IN_DTK!H$5,0),""),"")</f>
        <v>0</v>
      </c>
      <c r="I950" s="245">
        <f>IF(ISNA(VLOOKUP($A950,DSSV!$A$7:$R$65536,IN_DTK!I$5,0))=FALSE,IF(I$8&lt;&gt;0,VLOOKUP($A950,DSSV!$A$7:$R$65536,IN_DTK!I$5,0),""),"")</f>
        <v>0</v>
      </c>
      <c r="J950" s="245">
        <f>IF(ISNA(VLOOKUP($A950,DSSV!$A$7:$R$65536,IN_DTK!J$5,0))=FALSE,IF(J$8&lt;&gt;0,VLOOKUP($A950,DSSV!$A$7:$R$65536,IN_DTK!J$5,0),""),"")</f>
        <v>0</v>
      </c>
      <c r="K950" s="245">
        <f>IF(ISNA(VLOOKUP($A950,DSSV!$A$7:$R$65536,IN_DTK!K$5,0))=FALSE,IF(K$8&lt;&gt;0,VLOOKUP($A950,DSSV!$A$7:$R$65536,IN_DTK!K$5,0),""),"")</f>
        <v>0</v>
      </c>
      <c r="L950" s="245">
        <f>IF(ISNA(VLOOKUP($A950,DSSV!$A$7:$R$65536,IN_DTK!L$5,0))=FALSE,IF(L$8&lt;&gt;0,VLOOKUP($A950,DSSV!$A$7:$R$65536,IN_DTK!L$5,0),""),"")</f>
        <v>0</v>
      </c>
      <c r="M950" s="245">
        <f>IF(ISNA(VLOOKUP($A950,DSSV!$A$7:$R$65536,IN_DTK!M$5,0))=FALSE,IF(M$8&lt;&gt;0,VLOOKUP($A950,DSSV!$A$7:$R$65536,IN_DTK!M$5,0),""),"")</f>
        <v>0</v>
      </c>
      <c r="N950" s="245">
        <f>IF(ISNA(VLOOKUP($A950,DSSV!$A$7:$R$65536,IN_DTK!N$5,0))=FALSE,IF(N$8&lt;&gt;0,VLOOKUP($A950,DSSV!$A$7:$R$65536,IN_DTK!N$5,0),""),"")</f>
        <v>0</v>
      </c>
      <c r="O950" s="245">
        <f>IF(ISNA(VLOOKUP($A950,DSSV!$A$7:$R$65536,IN_DTK!O$5,0))=FALSE,IF(O$8&lt;&gt;0,VLOOKUP($A950,DSSV!$A$7:$R$65536,IN_DTK!O$5,0),""),"")</f>
        <v>0</v>
      </c>
      <c r="P950" s="245">
        <f>IF(ISNA(VLOOKUP($A950,DSSV!$A$7:$R$65536,IN_DTK!P$5,0))=FALSE,IF(P$8&lt;&gt;0,VLOOKUP($A950,DSSV!$A$7:$R$65536,IN_DTK!P$5,0),""),"")</f>
        <v>0</v>
      </c>
      <c r="Q950" s="246">
        <f>IF(ISNA(VLOOKUP($A950,DSSV!$A$7:$R$65536,IN_DTK!Q$5,0))=FALSE,VLOOKUP($A950,DSSV!$A$7:$R$65536,IN_DTK!Q$5,0),"")</f>
        <v>0</v>
      </c>
      <c r="R950" s="237" t="str">
        <f>IF(ISNA(VLOOKUP($A950,DSSV!$A$7:$R$65536,IN_DTK!R$5,0))=FALSE,VLOOKUP($A950,DSSV!$A$7:$R$65536,IN_DTK!R$5,0),"")</f>
        <v>Không</v>
      </c>
      <c r="S950" s="247" t="str">
        <f>IF(ISNA(VLOOKUP($A950,DSSV!$A$7:$R$65536,IN_DTK!S$5,0))=FALSE,VLOOKUP($A950,DSSV!$A$7:$R$65536,IN_DTK!S$5,0),"")</f>
        <v/>
      </c>
    </row>
    <row r="951" spans="1:19" s="213" customFormat="1" ht="20.25" customHeight="1">
      <c r="A951" s="211">
        <v>943</v>
      </c>
      <c r="B951" s="240">
        <f>--SUBTOTAL(2,C$6:C951)</f>
        <v>943</v>
      </c>
      <c r="C951" s="214">
        <f>IF(ISNA(VLOOKUP($A951,DSSV!$A$7:$R$65536,IN_DTK!C$5,0))=FALSE,VLOOKUP($A951,DSSV!$A$7:$R$65536,IN_DTK!C$5,0),"")</f>
        <v>0</v>
      </c>
      <c r="D951" s="243" t="str">
        <f>IF(ISNA(VLOOKUP($A951,DSSV!$A$7:$R$65536,IN_DTK!D$5,0))=FALSE,VLOOKUP($A951,DSSV!$A$7:$R$65536,IN_DTK!D$5,0),"")</f>
        <v/>
      </c>
      <c r="E951" s="244" t="str">
        <f>IF(ISNA(VLOOKUP($A951,DSSV!$A$7:$R$65536,IN_DTK!E$5,0))=FALSE,VLOOKUP($A951,DSSV!$A$7:$R$65536,IN_DTK!E$5,0),"")</f>
        <v/>
      </c>
      <c r="F951" s="249" t="str">
        <f>IF(ISNA(VLOOKUP($A951,DSSV!$A$7:$R$65536,IN_DTK!F$5,0))=FALSE,VLOOKUP($A951,DSSV!$A$7:$R$65536,IN_DTK!F$5,0),"")</f>
        <v/>
      </c>
      <c r="G951" s="249" t="str">
        <f>IF(ISNA(VLOOKUP($A951,DSSV!$A$7:$R$65536,IN_DTK!G$5,0))=FALSE,VLOOKUP($A951,DSSV!$A$7:$R$65536,IN_DTK!G$5,0),"")</f>
        <v/>
      </c>
      <c r="H951" s="245">
        <f>IF(ISNA(VLOOKUP($A951,DSSV!$A$7:$R$65536,IN_DTK!H$5,0))=FALSE,IF(H$8&lt;&gt;0,VLOOKUP($A951,DSSV!$A$7:$R$65536,IN_DTK!H$5,0),""),"")</f>
        <v>0</v>
      </c>
      <c r="I951" s="245">
        <f>IF(ISNA(VLOOKUP($A951,DSSV!$A$7:$R$65536,IN_DTK!I$5,0))=FALSE,IF(I$8&lt;&gt;0,VLOOKUP($A951,DSSV!$A$7:$R$65536,IN_DTK!I$5,0),""),"")</f>
        <v>0</v>
      </c>
      <c r="J951" s="245">
        <f>IF(ISNA(VLOOKUP($A951,DSSV!$A$7:$R$65536,IN_DTK!J$5,0))=FALSE,IF(J$8&lt;&gt;0,VLOOKUP($A951,DSSV!$A$7:$R$65536,IN_DTK!J$5,0),""),"")</f>
        <v>0</v>
      </c>
      <c r="K951" s="245">
        <f>IF(ISNA(VLOOKUP($A951,DSSV!$A$7:$R$65536,IN_DTK!K$5,0))=FALSE,IF(K$8&lt;&gt;0,VLOOKUP($A951,DSSV!$A$7:$R$65536,IN_DTK!K$5,0),""),"")</f>
        <v>0</v>
      </c>
      <c r="L951" s="245">
        <f>IF(ISNA(VLOOKUP($A951,DSSV!$A$7:$R$65536,IN_DTK!L$5,0))=FALSE,IF(L$8&lt;&gt;0,VLOOKUP($A951,DSSV!$A$7:$R$65536,IN_DTK!L$5,0),""),"")</f>
        <v>0</v>
      </c>
      <c r="M951" s="245">
        <f>IF(ISNA(VLOOKUP($A951,DSSV!$A$7:$R$65536,IN_DTK!M$5,0))=FALSE,IF(M$8&lt;&gt;0,VLOOKUP($A951,DSSV!$A$7:$R$65536,IN_DTK!M$5,0),""),"")</f>
        <v>0</v>
      </c>
      <c r="N951" s="245">
        <f>IF(ISNA(VLOOKUP($A951,DSSV!$A$7:$R$65536,IN_DTK!N$5,0))=FALSE,IF(N$8&lt;&gt;0,VLOOKUP($A951,DSSV!$A$7:$R$65536,IN_DTK!N$5,0),""),"")</f>
        <v>0</v>
      </c>
      <c r="O951" s="245">
        <f>IF(ISNA(VLOOKUP($A951,DSSV!$A$7:$R$65536,IN_DTK!O$5,0))=FALSE,IF(O$8&lt;&gt;0,VLOOKUP($A951,DSSV!$A$7:$R$65536,IN_DTK!O$5,0),""),"")</f>
        <v>0</v>
      </c>
      <c r="P951" s="245">
        <f>IF(ISNA(VLOOKUP($A951,DSSV!$A$7:$R$65536,IN_DTK!P$5,0))=FALSE,IF(P$8&lt;&gt;0,VLOOKUP($A951,DSSV!$A$7:$R$65536,IN_DTK!P$5,0),""),"")</f>
        <v>0</v>
      </c>
      <c r="Q951" s="246">
        <f>IF(ISNA(VLOOKUP($A951,DSSV!$A$7:$R$65536,IN_DTK!Q$5,0))=FALSE,VLOOKUP($A951,DSSV!$A$7:$R$65536,IN_DTK!Q$5,0),"")</f>
        <v>0</v>
      </c>
      <c r="R951" s="237" t="str">
        <f>IF(ISNA(VLOOKUP($A951,DSSV!$A$7:$R$65536,IN_DTK!R$5,0))=FALSE,VLOOKUP($A951,DSSV!$A$7:$R$65536,IN_DTK!R$5,0),"")</f>
        <v>Không</v>
      </c>
      <c r="S951" s="247" t="str">
        <f>IF(ISNA(VLOOKUP($A951,DSSV!$A$7:$R$65536,IN_DTK!S$5,0))=FALSE,VLOOKUP($A951,DSSV!$A$7:$R$65536,IN_DTK!S$5,0),"")</f>
        <v/>
      </c>
    </row>
    <row r="952" spans="1:19" s="213" customFormat="1" ht="20.25" customHeight="1">
      <c r="A952" s="211">
        <v>944</v>
      </c>
      <c r="B952" s="240">
        <f>--SUBTOTAL(2,C$6:C952)</f>
        <v>944</v>
      </c>
      <c r="C952" s="214">
        <f>IF(ISNA(VLOOKUP($A952,DSSV!$A$7:$R$65536,IN_DTK!C$5,0))=FALSE,VLOOKUP($A952,DSSV!$A$7:$R$65536,IN_DTK!C$5,0),"")</f>
        <v>0</v>
      </c>
      <c r="D952" s="243" t="str">
        <f>IF(ISNA(VLOOKUP($A952,DSSV!$A$7:$R$65536,IN_DTK!D$5,0))=FALSE,VLOOKUP($A952,DSSV!$A$7:$R$65536,IN_DTK!D$5,0),"")</f>
        <v/>
      </c>
      <c r="E952" s="244" t="str">
        <f>IF(ISNA(VLOOKUP($A952,DSSV!$A$7:$R$65536,IN_DTK!E$5,0))=FALSE,VLOOKUP($A952,DSSV!$A$7:$R$65536,IN_DTK!E$5,0),"")</f>
        <v/>
      </c>
      <c r="F952" s="249" t="str">
        <f>IF(ISNA(VLOOKUP($A952,DSSV!$A$7:$R$65536,IN_DTK!F$5,0))=FALSE,VLOOKUP($A952,DSSV!$A$7:$R$65536,IN_DTK!F$5,0),"")</f>
        <v/>
      </c>
      <c r="G952" s="249" t="str">
        <f>IF(ISNA(VLOOKUP($A952,DSSV!$A$7:$R$65536,IN_DTK!G$5,0))=FALSE,VLOOKUP($A952,DSSV!$A$7:$R$65536,IN_DTK!G$5,0),"")</f>
        <v/>
      </c>
      <c r="H952" s="245">
        <f>IF(ISNA(VLOOKUP($A952,DSSV!$A$7:$R$65536,IN_DTK!H$5,0))=FALSE,IF(H$8&lt;&gt;0,VLOOKUP($A952,DSSV!$A$7:$R$65536,IN_DTK!H$5,0),""),"")</f>
        <v>0</v>
      </c>
      <c r="I952" s="245">
        <f>IF(ISNA(VLOOKUP($A952,DSSV!$A$7:$R$65536,IN_DTK!I$5,0))=FALSE,IF(I$8&lt;&gt;0,VLOOKUP($A952,DSSV!$A$7:$R$65536,IN_DTK!I$5,0),""),"")</f>
        <v>0</v>
      </c>
      <c r="J952" s="245">
        <f>IF(ISNA(VLOOKUP($A952,DSSV!$A$7:$R$65536,IN_DTK!J$5,0))=FALSE,IF(J$8&lt;&gt;0,VLOOKUP($A952,DSSV!$A$7:$R$65536,IN_DTK!J$5,0),""),"")</f>
        <v>0</v>
      </c>
      <c r="K952" s="245">
        <f>IF(ISNA(VLOOKUP($A952,DSSV!$A$7:$R$65536,IN_DTK!K$5,0))=FALSE,IF(K$8&lt;&gt;0,VLOOKUP($A952,DSSV!$A$7:$R$65536,IN_DTK!K$5,0),""),"")</f>
        <v>0</v>
      </c>
      <c r="L952" s="245">
        <f>IF(ISNA(VLOOKUP($A952,DSSV!$A$7:$R$65536,IN_DTK!L$5,0))=FALSE,IF(L$8&lt;&gt;0,VLOOKUP($A952,DSSV!$A$7:$R$65536,IN_DTK!L$5,0),""),"")</f>
        <v>0</v>
      </c>
      <c r="M952" s="245">
        <f>IF(ISNA(VLOOKUP($A952,DSSV!$A$7:$R$65536,IN_DTK!M$5,0))=FALSE,IF(M$8&lt;&gt;0,VLOOKUP($A952,DSSV!$A$7:$R$65536,IN_DTK!M$5,0),""),"")</f>
        <v>0</v>
      </c>
      <c r="N952" s="245">
        <f>IF(ISNA(VLOOKUP($A952,DSSV!$A$7:$R$65536,IN_DTK!N$5,0))=FALSE,IF(N$8&lt;&gt;0,VLOOKUP($A952,DSSV!$A$7:$R$65536,IN_DTK!N$5,0),""),"")</f>
        <v>0</v>
      </c>
      <c r="O952" s="245">
        <f>IF(ISNA(VLOOKUP($A952,DSSV!$A$7:$R$65536,IN_DTK!O$5,0))=FALSE,IF(O$8&lt;&gt;0,VLOOKUP($A952,DSSV!$A$7:$R$65536,IN_DTK!O$5,0),""),"")</f>
        <v>0</v>
      </c>
      <c r="P952" s="245">
        <f>IF(ISNA(VLOOKUP($A952,DSSV!$A$7:$R$65536,IN_DTK!P$5,0))=FALSE,IF(P$8&lt;&gt;0,VLOOKUP($A952,DSSV!$A$7:$R$65536,IN_DTK!P$5,0),""),"")</f>
        <v>0</v>
      </c>
      <c r="Q952" s="246">
        <f>IF(ISNA(VLOOKUP($A952,DSSV!$A$7:$R$65536,IN_DTK!Q$5,0))=FALSE,VLOOKUP($A952,DSSV!$A$7:$R$65536,IN_DTK!Q$5,0),"")</f>
        <v>0</v>
      </c>
      <c r="R952" s="237" t="str">
        <f>IF(ISNA(VLOOKUP($A952,DSSV!$A$7:$R$65536,IN_DTK!R$5,0))=FALSE,VLOOKUP($A952,DSSV!$A$7:$R$65536,IN_DTK!R$5,0),"")</f>
        <v>Không</v>
      </c>
      <c r="S952" s="247" t="str">
        <f>IF(ISNA(VLOOKUP($A952,DSSV!$A$7:$R$65536,IN_DTK!S$5,0))=FALSE,VLOOKUP($A952,DSSV!$A$7:$R$65536,IN_DTK!S$5,0),"")</f>
        <v/>
      </c>
    </row>
    <row r="953" spans="1:19" s="213" customFormat="1" ht="20.25" customHeight="1">
      <c r="A953" s="211">
        <v>945</v>
      </c>
      <c r="B953" s="240">
        <f>--SUBTOTAL(2,C$6:C953)</f>
        <v>945</v>
      </c>
      <c r="C953" s="214">
        <f>IF(ISNA(VLOOKUP($A953,DSSV!$A$7:$R$65536,IN_DTK!C$5,0))=FALSE,VLOOKUP($A953,DSSV!$A$7:$R$65536,IN_DTK!C$5,0),"")</f>
        <v>0</v>
      </c>
      <c r="D953" s="243" t="str">
        <f>IF(ISNA(VLOOKUP($A953,DSSV!$A$7:$R$65536,IN_DTK!D$5,0))=FALSE,VLOOKUP($A953,DSSV!$A$7:$R$65536,IN_DTK!D$5,0),"")</f>
        <v/>
      </c>
      <c r="E953" s="244" t="str">
        <f>IF(ISNA(VLOOKUP($A953,DSSV!$A$7:$R$65536,IN_DTK!E$5,0))=FALSE,VLOOKUP($A953,DSSV!$A$7:$R$65536,IN_DTK!E$5,0),"")</f>
        <v/>
      </c>
      <c r="F953" s="249" t="str">
        <f>IF(ISNA(VLOOKUP($A953,DSSV!$A$7:$R$65536,IN_DTK!F$5,0))=FALSE,VLOOKUP($A953,DSSV!$A$7:$R$65536,IN_DTK!F$5,0),"")</f>
        <v/>
      </c>
      <c r="G953" s="249" t="str">
        <f>IF(ISNA(VLOOKUP($A953,DSSV!$A$7:$R$65536,IN_DTK!G$5,0))=FALSE,VLOOKUP($A953,DSSV!$A$7:$R$65536,IN_DTK!G$5,0),"")</f>
        <v/>
      </c>
      <c r="H953" s="245">
        <f>IF(ISNA(VLOOKUP($A953,DSSV!$A$7:$R$65536,IN_DTK!H$5,0))=FALSE,IF(H$8&lt;&gt;0,VLOOKUP($A953,DSSV!$A$7:$R$65536,IN_DTK!H$5,0),""),"")</f>
        <v>0</v>
      </c>
      <c r="I953" s="245">
        <f>IF(ISNA(VLOOKUP($A953,DSSV!$A$7:$R$65536,IN_DTK!I$5,0))=FALSE,IF(I$8&lt;&gt;0,VLOOKUP($A953,DSSV!$A$7:$R$65536,IN_DTK!I$5,0),""),"")</f>
        <v>0</v>
      </c>
      <c r="J953" s="245">
        <f>IF(ISNA(VLOOKUP($A953,DSSV!$A$7:$R$65536,IN_DTK!J$5,0))=FALSE,IF(J$8&lt;&gt;0,VLOOKUP($A953,DSSV!$A$7:$R$65536,IN_DTK!J$5,0),""),"")</f>
        <v>0</v>
      </c>
      <c r="K953" s="245">
        <f>IF(ISNA(VLOOKUP($A953,DSSV!$A$7:$R$65536,IN_DTK!K$5,0))=FALSE,IF(K$8&lt;&gt;0,VLOOKUP($A953,DSSV!$A$7:$R$65536,IN_DTK!K$5,0),""),"")</f>
        <v>0</v>
      </c>
      <c r="L953" s="245">
        <f>IF(ISNA(VLOOKUP($A953,DSSV!$A$7:$R$65536,IN_DTK!L$5,0))=FALSE,IF(L$8&lt;&gt;0,VLOOKUP($A953,DSSV!$A$7:$R$65536,IN_DTK!L$5,0),""),"")</f>
        <v>0</v>
      </c>
      <c r="M953" s="245">
        <f>IF(ISNA(VLOOKUP($A953,DSSV!$A$7:$R$65536,IN_DTK!M$5,0))=FALSE,IF(M$8&lt;&gt;0,VLOOKUP($A953,DSSV!$A$7:$R$65536,IN_DTK!M$5,0),""),"")</f>
        <v>0</v>
      </c>
      <c r="N953" s="245">
        <f>IF(ISNA(VLOOKUP($A953,DSSV!$A$7:$R$65536,IN_DTK!N$5,0))=FALSE,IF(N$8&lt;&gt;0,VLOOKUP($A953,DSSV!$A$7:$R$65536,IN_DTK!N$5,0),""),"")</f>
        <v>0</v>
      </c>
      <c r="O953" s="245">
        <f>IF(ISNA(VLOOKUP($A953,DSSV!$A$7:$R$65536,IN_DTK!O$5,0))=FALSE,IF(O$8&lt;&gt;0,VLOOKUP($A953,DSSV!$A$7:$R$65536,IN_DTK!O$5,0),""),"")</f>
        <v>0</v>
      </c>
      <c r="P953" s="245">
        <f>IF(ISNA(VLOOKUP($A953,DSSV!$A$7:$R$65536,IN_DTK!P$5,0))=FALSE,IF(P$8&lt;&gt;0,VLOOKUP($A953,DSSV!$A$7:$R$65536,IN_DTK!P$5,0),""),"")</f>
        <v>0</v>
      </c>
      <c r="Q953" s="246">
        <f>IF(ISNA(VLOOKUP($A953,DSSV!$A$7:$R$65536,IN_DTK!Q$5,0))=FALSE,VLOOKUP($A953,DSSV!$A$7:$R$65536,IN_DTK!Q$5,0),"")</f>
        <v>0</v>
      </c>
      <c r="R953" s="237" t="str">
        <f>IF(ISNA(VLOOKUP($A953,DSSV!$A$7:$R$65536,IN_DTK!R$5,0))=FALSE,VLOOKUP($A953,DSSV!$A$7:$R$65536,IN_DTK!R$5,0),"")</f>
        <v>Không</v>
      </c>
      <c r="S953" s="247" t="str">
        <f>IF(ISNA(VLOOKUP($A953,DSSV!$A$7:$R$65536,IN_DTK!S$5,0))=FALSE,VLOOKUP($A953,DSSV!$A$7:$R$65536,IN_DTK!S$5,0),"")</f>
        <v/>
      </c>
    </row>
    <row r="954" spans="1:19" s="213" customFormat="1" ht="20.25" customHeight="1">
      <c r="A954" s="211">
        <v>946</v>
      </c>
      <c r="B954" s="240">
        <f>--SUBTOTAL(2,C$6:C954)</f>
        <v>946</v>
      </c>
      <c r="C954" s="214">
        <f>IF(ISNA(VLOOKUP($A954,DSSV!$A$7:$R$65536,IN_DTK!C$5,0))=FALSE,VLOOKUP($A954,DSSV!$A$7:$R$65536,IN_DTK!C$5,0),"")</f>
        <v>0</v>
      </c>
      <c r="D954" s="243" t="str">
        <f>IF(ISNA(VLOOKUP($A954,DSSV!$A$7:$R$65536,IN_DTK!D$5,0))=FALSE,VLOOKUP($A954,DSSV!$A$7:$R$65536,IN_DTK!D$5,0),"")</f>
        <v/>
      </c>
      <c r="E954" s="244" t="str">
        <f>IF(ISNA(VLOOKUP($A954,DSSV!$A$7:$R$65536,IN_DTK!E$5,0))=FALSE,VLOOKUP($A954,DSSV!$A$7:$R$65536,IN_DTK!E$5,0),"")</f>
        <v/>
      </c>
      <c r="F954" s="249" t="str">
        <f>IF(ISNA(VLOOKUP($A954,DSSV!$A$7:$R$65536,IN_DTK!F$5,0))=FALSE,VLOOKUP($A954,DSSV!$A$7:$R$65536,IN_DTK!F$5,0),"")</f>
        <v/>
      </c>
      <c r="G954" s="249" t="str">
        <f>IF(ISNA(VLOOKUP($A954,DSSV!$A$7:$R$65536,IN_DTK!G$5,0))=FALSE,VLOOKUP($A954,DSSV!$A$7:$R$65536,IN_DTK!G$5,0),"")</f>
        <v/>
      </c>
      <c r="H954" s="245">
        <f>IF(ISNA(VLOOKUP($A954,DSSV!$A$7:$R$65536,IN_DTK!H$5,0))=FALSE,IF(H$8&lt;&gt;0,VLOOKUP($A954,DSSV!$A$7:$R$65536,IN_DTK!H$5,0),""),"")</f>
        <v>0</v>
      </c>
      <c r="I954" s="245">
        <f>IF(ISNA(VLOOKUP($A954,DSSV!$A$7:$R$65536,IN_DTK!I$5,0))=FALSE,IF(I$8&lt;&gt;0,VLOOKUP($A954,DSSV!$A$7:$R$65536,IN_DTK!I$5,0),""),"")</f>
        <v>0</v>
      </c>
      <c r="J954" s="245">
        <f>IF(ISNA(VLOOKUP($A954,DSSV!$A$7:$R$65536,IN_DTK!J$5,0))=FALSE,IF(J$8&lt;&gt;0,VLOOKUP($A954,DSSV!$A$7:$R$65536,IN_DTK!J$5,0),""),"")</f>
        <v>0</v>
      </c>
      <c r="K954" s="245">
        <f>IF(ISNA(VLOOKUP($A954,DSSV!$A$7:$R$65536,IN_DTK!K$5,0))=FALSE,IF(K$8&lt;&gt;0,VLOOKUP($A954,DSSV!$A$7:$R$65536,IN_DTK!K$5,0),""),"")</f>
        <v>0</v>
      </c>
      <c r="L954" s="245">
        <f>IF(ISNA(VLOOKUP($A954,DSSV!$A$7:$R$65536,IN_DTK!L$5,0))=FALSE,IF(L$8&lt;&gt;0,VLOOKUP($A954,DSSV!$A$7:$R$65536,IN_DTK!L$5,0),""),"")</f>
        <v>0</v>
      </c>
      <c r="M954" s="245">
        <f>IF(ISNA(VLOOKUP($A954,DSSV!$A$7:$R$65536,IN_DTK!M$5,0))=FALSE,IF(M$8&lt;&gt;0,VLOOKUP($A954,DSSV!$A$7:$R$65536,IN_DTK!M$5,0),""),"")</f>
        <v>0</v>
      </c>
      <c r="N954" s="245">
        <f>IF(ISNA(VLOOKUP($A954,DSSV!$A$7:$R$65536,IN_DTK!N$5,0))=FALSE,IF(N$8&lt;&gt;0,VLOOKUP($A954,DSSV!$A$7:$R$65536,IN_DTK!N$5,0),""),"")</f>
        <v>0</v>
      </c>
      <c r="O954" s="245">
        <f>IF(ISNA(VLOOKUP($A954,DSSV!$A$7:$R$65536,IN_DTK!O$5,0))=FALSE,IF(O$8&lt;&gt;0,VLOOKUP($A954,DSSV!$A$7:$R$65536,IN_DTK!O$5,0),""),"")</f>
        <v>0</v>
      </c>
      <c r="P954" s="245">
        <f>IF(ISNA(VLOOKUP($A954,DSSV!$A$7:$R$65536,IN_DTK!P$5,0))=FALSE,IF(P$8&lt;&gt;0,VLOOKUP($A954,DSSV!$A$7:$R$65536,IN_DTK!P$5,0),""),"")</f>
        <v>0</v>
      </c>
      <c r="Q954" s="246">
        <f>IF(ISNA(VLOOKUP($A954,DSSV!$A$7:$R$65536,IN_DTK!Q$5,0))=FALSE,VLOOKUP($A954,DSSV!$A$7:$R$65536,IN_DTK!Q$5,0),"")</f>
        <v>0</v>
      </c>
      <c r="R954" s="237" t="str">
        <f>IF(ISNA(VLOOKUP($A954,DSSV!$A$7:$R$65536,IN_DTK!R$5,0))=FALSE,VLOOKUP($A954,DSSV!$A$7:$R$65536,IN_DTK!R$5,0),"")</f>
        <v>Không</v>
      </c>
      <c r="S954" s="247" t="str">
        <f>IF(ISNA(VLOOKUP($A954,DSSV!$A$7:$R$65536,IN_DTK!S$5,0))=FALSE,VLOOKUP($A954,DSSV!$A$7:$R$65536,IN_DTK!S$5,0),"")</f>
        <v/>
      </c>
    </row>
    <row r="955" spans="1:19" s="213" customFormat="1" ht="20.25" customHeight="1">
      <c r="A955" s="211">
        <v>947</v>
      </c>
      <c r="B955" s="240">
        <f>--SUBTOTAL(2,C$6:C955)</f>
        <v>947</v>
      </c>
      <c r="C955" s="214">
        <f>IF(ISNA(VLOOKUP($A955,DSSV!$A$7:$R$65536,IN_DTK!C$5,0))=FALSE,VLOOKUP($A955,DSSV!$A$7:$R$65536,IN_DTK!C$5,0),"")</f>
        <v>0</v>
      </c>
      <c r="D955" s="243" t="str">
        <f>IF(ISNA(VLOOKUP($A955,DSSV!$A$7:$R$65536,IN_DTK!D$5,0))=FALSE,VLOOKUP($A955,DSSV!$A$7:$R$65536,IN_DTK!D$5,0),"")</f>
        <v/>
      </c>
      <c r="E955" s="244" t="str">
        <f>IF(ISNA(VLOOKUP($A955,DSSV!$A$7:$R$65536,IN_DTK!E$5,0))=FALSE,VLOOKUP($A955,DSSV!$A$7:$R$65536,IN_DTK!E$5,0),"")</f>
        <v/>
      </c>
      <c r="F955" s="249" t="str">
        <f>IF(ISNA(VLOOKUP($A955,DSSV!$A$7:$R$65536,IN_DTK!F$5,0))=FALSE,VLOOKUP($A955,DSSV!$A$7:$R$65536,IN_DTK!F$5,0),"")</f>
        <v/>
      </c>
      <c r="G955" s="249" t="str">
        <f>IF(ISNA(VLOOKUP($A955,DSSV!$A$7:$R$65536,IN_DTK!G$5,0))=FALSE,VLOOKUP($A955,DSSV!$A$7:$R$65536,IN_DTK!G$5,0),"")</f>
        <v/>
      </c>
      <c r="H955" s="245">
        <f>IF(ISNA(VLOOKUP($A955,DSSV!$A$7:$R$65536,IN_DTK!H$5,0))=FALSE,IF(H$8&lt;&gt;0,VLOOKUP($A955,DSSV!$A$7:$R$65536,IN_DTK!H$5,0),""),"")</f>
        <v>0</v>
      </c>
      <c r="I955" s="245">
        <f>IF(ISNA(VLOOKUP($A955,DSSV!$A$7:$R$65536,IN_DTK!I$5,0))=FALSE,IF(I$8&lt;&gt;0,VLOOKUP($A955,DSSV!$A$7:$R$65536,IN_DTK!I$5,0),""),"")</f>
        <v>0</v>
      </c>
      <c r="J955" s="245">
        <f>IF(ISNA(VLOOKUP($A955,DSSV!$A$7:$R$65536,IN_DTK!J$5,0))=FALSE,IF(J$8&lt;&gt;0,VLOOKUP($A955,DSSV!$A$7:$R$65536,IN_DTK!J$5,0),""),"")</f>
        <v>0</v>
      </c>
      <c r="K955" s="245">
        <f>IF(ISNA(VLOOKUP($A955,DSSV!$A$7:$R$65536,IN_DTK!K$5,0))=FALSE,IF(K$8&lt;&gt;0,VLOOKUP($A955,DSSV!$A$7:$R$65536,IN_DTK!K$5,0),""),"")</f>
        <v>0</v>
      </c>
      <c r="L955" s="245">
        <f>IF(ISNA(VLOOKUP($A955,DSSV!$A$7:$R$65536,IN_DTK!L$5,0))=FALSE,IF(L$8&lt;&gt;0,VLOOKUP($A955,DSSV!$A$7:$R$65536,IN_DTK!L$5,0),""),"")</f>
        <v>0</v>
      </c>
      <c r="M955" s="245">
        <f>IF(ISNA(VLOOKUP($A955,DSSV!$A$7:$R$65536,IN_DTK!M$5,0))=FALSE,IF(M$8&lt;&gt;0,VLOOKUP($A955,DSSV!$A$7:$R$65536,IN_DTK!M$5,0),""),"")</f>
        <v>0</v>
      </c>
      <c r="N955" s="245">
        <f>IF(ISNA(VLOOKUP($A955,DSSV!$A$7:$R$65536,IN_DTK!N$5,0))=FALSE,IF(N$8&lt;&gt;0,VLOOKUP($A955,DSSV!$A$7:$R$65536,IN_DTK!N$5,0),""),"")</f>
        <v>0</v>
      </c>
      <c r="O955" s="245">
        <f>IF(ISNA(VLOOKUP($A955,DSSV!$A$7:$R$65536,IN_DTK!O$5,0))=FALSE,IF(O$8&lt;&gt;0,VLOOKUP($A955,DSSV!$A$7:$R$65536,IN_DTK!O$5,0),""),"")</f>
        <v>0</v>
      </c>
      <c r="P955" s="245">
        <f>IF(ISNA(VLOOKUP($A955,DSSV!$A$7:$R$65536,IN_DTK!P$5,0))=FALSE,IF(P$8&lt;&gt;0,VLOOKUP($A955,DSSV!$A$7:$R$65536,IN_DTK!P$5,0),""),"")</f>
        <v>0</v>
      </c>
      <c r="Q955" s="246">
        <f>IF(ISNA(VLOOKUP($A955,DSSV!$A$7:$R$65536,IN_DTK!Q$5,0))=FALSE,VLOOKUP($A955,DSSV!$A$7:$R$65536,IN_DTK!Q$5,0),"")</f>
        <v>0</v>
      </c>
      <c r="R955" s="237" t="str">
        <f>IF(ISNA(VLOOKUP($A955,DSSV!$A$7:$R$65536,IN_DTK!R$5,0))=FALSE,VLOOKUP($A955,DSSV!$A$7:$R$65536,IN_DTK!R$5,0),"")</f>
        <v>Không</v>
      </c>
      <c r="S955" s="247" t="str">
        <f>IF(ISNA(VLOOKUP($A955,DSSV!$A$7:$R$65536,IN_DTK!S$5,0))=FALSE,VLOOKUP($A955,DSSV!$A$7:$R$65536,IN_DTK!S$5,0),"")</f>
        <v/>
      </c>
    </row>
    <row r="956" spans="1:19" s="213" customFormat="1" ht="20.25" customHeight="1">
      <c r="A956" s="211">
        <v>948</v>
      </c>
      <c r="B956" s="240">
        <f>--SUBTOTAL(2,C$6:C956)</f>
        <v>948</v>
      </c>
      <c r="C956" s="214">
        <f>IF(ISNA(VLOOKUP($A956,DSSV!$A$7:$R$65536,IN_DTK!C$5,0))=FALSE,VLOOKUP($A956,DSSV!$A$7:$R$65536,IN_DTK!C$5,0),"")</f>
        <v>0</v>
      </c>
      <c r="D956" s="243" t="str">
        <f>IF(ISNA(VLOOKUP($A956,DSSV!$A$7:$R$65536,IN_DTK!D$5,0))=FALSE,VLOOKUP($A956,DSSV!$A$7:$R$65536,IN_DTK!D$5,0),"")</f>
        <v/>
      </c>
      <c r="E956" s="244" t="str">
        <f>IF(ISNA(VLOOKUP($A956,DSSV!$A$7:$R$65536,IN_DTK!E$5,0))=FALSE,VLOOKUP($A956,DSSV!$A$7:$R$65536,IN_DTK!E$5,0),"")</f>
        <v/>
      </c>
      <c r="F956" s="249" t="str">
        <f>IF(ISNA(VLOOKUP($A956,DSSV!$A$7:$R$65536,IN_DTK!F$5,0))=FALSE,VLOOKUP($A956,DSSV!$A$7:$R$65536,IN_DTK!F$5,0),"")</f>
        <v/>
      </c>
      <c r="G956" s="249" t="str">
        <f>IF(ISNA(VLOOKUP($A956,DSSV!$A$7:$R$65536,IN_DTK!G$5,0))=FALSE,VLOOKUP($A956,DSSV!$A$7:$R$65536,IN_DTK!G$5,0),"")</f>
        <v/>
      </c>
      <c r="H956" s="245">
        <f>IF(ISNA(VLOOKUP($A956,DSSV!$A$7:$R$65536,IN_DTK!H$5,0))=FALSE,IF(H$8&lt;&gt;0,VLOOKUP($A956,DSSV!$A$7:$R$65536,IN_DTK!H$5,0),""),"")</f>
        <v>0</v>
      </c>
      <c r="I956" s="245">
        <f>IF(ISNA(VLOOKUP($A956,DSSV!$A$7:$R$65536,IN_DTK!I$5,0))=FALSE,IF(I$8&lt;&gt;0,VLOOKUP($A956,DSSV!$A$7:$R$65536,IN_DTK!I$5,0),""),"")</f>
        <v>0</v>
      </c>
      <c r="J956" s="245">
        <f>IF(ISNA(VLOOKUP($A956,DSSV!$A$7:$R$65536,IN_DTK!J$5,0))=FALSE,IF(J$8&lt;&gt;0,VLOOKUP($A956,DSSV!$A$7:$R$65536,IN_DTK!J$5,0),""),"")</f>
        <v>0</v>
      </c>
      <c r="K956" s="245">
        <f>IF(ISNA(VLOOKUP($A956,DSSV!$A$7:$R$65536,IN_DTK!K$5,0))=FALSE,IF(K$8&lt;&gt;0,VLOOKUP($A956,DSSV!$A$7:$R$65536,IN_DTK!K$5,0),""),"")</f>
        <v>0</v>
      </c>
      <c r="L956" s="245">
        <f>IF(ISNA(VLOOKUP($A956,DSSV!$A$7:$R$65536,IN_DTK!L$5,0))=FALSE,IF(L$8&lt;&gt;0,VLOOKUP($A956,DSSV!$A$7:$R$65536,IN_DTK!L$5,0),""),"")</f>
        <v>0</v>
      </c>
      <c r="M956" s="245">
        <f>IF(ISNA(VLOOKUP($A956,DSSV!$A$7:$R$65536,IN_DTK!M$5,0))=FALSE,IF(M$8&lt;&gt;0,VLOOKUP($A956,DSSV!$A$7:$R$65536,IN_DTK!M$5,0),""),"")</f>
        <v>0</v>
      </c>
      <c r="N956" s="245">
        <f>IF(ISNA(VLOOKUP($A956,DSSV!$A$7:$R$65536,IN_DTK!N$5,0))=FALSE,IF(N$8&lt;&gt;0,VLOOKUP($A956,DSSV!$A$7:$R$65536,IN_DTK!N$5,0),""),"")</f>
        <v>0</v>
      </c>
      <c r="O956" s="245">
        <f>IF(ISNA(VLOOKUP($A956,DSSV!$A$7:$R$65536,IN_DTK!O$5,0))=FALSE,IF(O$8&lt;&gt;0,VLOOKUP($A956,DSSV!$A$7:$R$65536,IN_DTK!O$5,0),""),"")</f>
        <v>0</v>
      </c>
      <c r="P956" s="245">
        <f>IF(ISNA(VLOOKUP($A956,DSSV!$A$7:$R$65536,IN_DTK!P$5,0))=FALSE,IF(P$8&lt;&gt;0,VLOOKUP($A956,DSSV!$A$7:$R$65536,IN_DTK!P$5,0),""),"")</f>
        <v>0</v>
      </c>
      <c r="Q956" s="246">
        <f>IF(ISNA(VLOOKUP($A956,DSSV!$A$7:$R$65536,IN_DTK!Q$5,0))=FALSE,VLOOKUP($A956,DSSV!$A$7:$R$65536,IN_DTK!Q$5,0),"")</f>
        <v>0</v>
      </c>
      <c r="R956" s="237" t="str">
        <f>IF(ISNA(VLOOKUP($A956,DSSV!$A$7:$R$65536,IN_DTK!R$5,0))=FALSE,VLOOKUP($A956,DSSV!$A$7:$R$65536,IN_DTK!R$5,0),"")</f>
        <v>Không</v>
      </c>
      <c r="S956" s="247" t="str">
        <f>IF(ISNA(VLOOKUP($A956,DSSV!$A$7:$R$65536,IN_DTK!S$5,0))=FALSE,VLOOKUP($A956,DSSV!$A$7:$R$65536,IN_DTK!S$5,0),"")</f>
        <v/>
      </c>
    </row>
    <row r="957" spans="1:19" s="213" customFormat="1" ht="20.25" customHeight="1">
      <c r="A957" s="211">
        <v>949</v>
      </c>
      <c r="B957" s="240">
        <f>--SUBTOTAL(2,C$6:C957)</f>
        <v>949</v>
      </c>
      <c r="C957" s="214">
        <f>IF(ISNA(VLOOKUP($A957,DSSV!$A$7:$R$65536,IN_DTK!C$5,0))=FALSE,VLOOKUP($A957,DSSV!$A$7:$R$65536,IN_DTK!C$5,0),"")</f>
        <v>0</v>
      </c>
      <c r="D957" s="243" t="str">
        <f>IF(ISNA(VLOOKUP($A957,DSSV!$A$7:$R$65536,IN_DTK!D$5,0))=FALSE,VLOOKUP($A957,DSSV!$A$7:$R$65536,IN_DTK!D$5,0),"")</f>
        <v/>
      </c>
      <c r="E957" s="244" t="str">
        <f>IF(ISNA(VLOOKUP($A957,DSSV!$A$7:$R$65536,IN_DTK!E$5,0))=FALSE,VLOOKUP($A957,DSSV!$A$7:$R$65536,IN_DTK!E$5,0),"")</f>
        <v/>
      </c>
      <c r="F957" s="249" t="str">
        <f>IF(ISNA(VLOOKUP($A957,DSSV!$A$7:$R$65536,IN_DTK!F$5,0))=FALSE,VLOOKUP($A957,DSSV!$A$7:$R$65536,IN_DTK!F$5,0),"")</f>
        <v/>
      </c>
      <c r="G957" s="249" t="str">
        <f>IF(ISNA(VLOOKUP($A957,DSSV!$A$7:$R$65536,IN_DTK!G$5,0))=FALSE,VLOOKUP($A957,DSSV!$A$7:$R$65536,IN_DTK!G$5,0),"")</f>
        <v/>
      </c>
      <c r="H957" s="245">
        <f>IF(ISNA(VLOOKUP($A957,DSSV!$A$7:$R$65536,IN_DTK!H$5,0))=FALSE,IF(H$8&lt;&gt;0,VLOOKUP($A957,DSSV!$A$7:$R$65536,IN_DTK!H$5,0),""),"")</f>
        <v>0</v>
      </c>
      <c r="I957" s="245">
        <f>IF(ISNA(VLOOKUP($A957,DSSV!$A$7:$R$65536,IN_DTK!I$5,0))=FALSE,IF(I$8&lt;&gt;0,VLOOKUP($A957,DSSV!$A$7:$R$65536,IN_DTK!I$5,0),""),"")</f>
        <v>0</v>
      </c>
      <c r="J957" s="245">
        <f>IF(ISNA(VLOOKUP($A957,DSSV!$A$7:$R$65536,IN_DTK!J$5,0))=FALSE,IF(J$8&lt;&gt;0,VLOOKUP($A957,DSSV!$A$7:$R$65536,IN_DTK!J$5,0),""),"")</f>
        <v>0</v>
      </c>
      <c r="K957" s="245">
        <f>IF(ISNA(VLOOKUP($A957,DSSV!$A$7:$R$65536,IN_DTK!K$5,0))=FALSE,IF(K$8&lt;&gt;0,VLOOKUP($A957,DSSV!$A$7:$R$65536,IN_DTK!K$5,0),""),"")</f>
        <v>0</v>
      </c>
      <c r="L957" s="245">
        <f>IF(ISNA(VLOOKUP($A957,DSSV!$A$7:$R$65536,IN_DTK!L$5,0))=FALSE,IF(L$8&lt;&gt;0,VLOOKUP($A957,DSSV!$A$7:$R$65536,IN_DTK!L$5,0),""),"")</f>
        <v>0</v>
      </c>
      <c r="M957" s="245">
        <f>IF(ISNA(VLOOKUP($A957,DSSV!$A$7:$R$65536,IN_DTK!M$5,0))=FALSE,IF(M$8&lt;&gt;0,VLOOKUP($A957,DSSV!$A$7:$R$65536,IN_DTK!M$5,0),""),"")</f>
        <v>0</v>
      </c>
      <c r="N957" s="245">
        <f>IF(ISNA(VLOOKUP($A957,DSSV!$A$7:$R$65536,IN_DTK!N$5,0))=FALSE,IF(N$8&lt;&gt;0,VLOOKUP($A957,DSSV!$A$7:$R$65536,IN_DTK!N$5,0),""),"")</f>
        <v>0</v>
      </c>
      <c r="O957" s="245">
        <f>IF(ISNA(VLOOKUP($A957,DSSV!$A$7:$R$65536,IN_DTK!O$5,0))=FALSE,IF(O$8&lt;&gt;0,VLOOKUP($A957,DSSV!$A$7:$R$65536,IN_DTK!O$5,0),""),"")</f>
        <v>0</v>
      </c>
      <c r="P957" s="245">
        <f>IF(ISNA(VLOOKUP($A957,DSSV!$A$7:$R$65536,IN_DTK!P$5,0))=FALSE,IF(P$8&lt;&gt;0,VLOOKUP($A957,DSSV!$A$7:$R$65536,IN_DTK!P$5,0),""),"")</f>
        <v>0</v>
      </c>
      <c r="Q957" s="246">
        <f>IF(ISNA(VLOOKUP($A957,DSSV!$A$7:$R$65536,IN_DTK!Q$5,0))=FALSE,VLOOKUP($A957,DSSV!$A$7:$R$65536,IN_DTK!Q$5,0),"")</f>
        <v>0</v>
      </c>
      <c r="R957" s="237" t="str">
        <f>IF(ISNA(VLOOKUP($A957,DSSV!$A$7:$R$65536,IN_DTK!R$5,0))=FALSE,VLOOKUP($A957,DSSV!$A$7:$R$65536,IN_DTK!R$5,0),"")</f>
        <v>Không</v>
      </c>
      <c r="S957" s="247" t="str">
        <f>IF(ISNA(VLOOKUP($A957,DSSV!$A$7:$R$65536,IN_DTK!S$5,0))=FALSE,VLOOKUP($A957,DSSV!$A$7:$R$65536,IN_DTK!S$5,0),"")</f>
        <v/>
      </c>
    </row>
    <row r="958" spans="1:19" s="213" customFormat="1" ht="20.25" customHeight="1">
      <c r="A958" s="211">
        <v>950</v>
      </c>
      <c r="B958" s="240">
        <f>--SUBTOTAL(2,C$6:C958)</f>
        <v>950</v>
      </c>
      <c r="C958" s="214">
        <f>IF(ISNA(VLOOKUP($A958,DSSV!$A$7:$R$65536,IN_DTK!C$5,0))=FALSE,VLOOKUP($A958,DSSV!$A$7:$R$65536,IN_DTK!C$5,0),"")</f>
        <v>0</v>
      </c>
      <c r="D958" s="243" t="str">
        <f>IF(ISNA(VLOOKUP($A958,DSSV!$A$7:$R$65536,IN_DTK!D$5,0))=FALSE,VLOOKUP($A958,DSSV!$A$7:$R$65536,IN_DTK!D$5,0),"")</f>
        <v/>
      </c>
      <c r="E958" s="244" t="str">
        <f>IF(ISNA(VLOOKUP($A958,DSSV!$A$7:$R$65536,IN_DTK!E$5,0))=FALSE,VLOOKUP($A958,DSSV!$A$7:$R$65536,IN_DTK!E$5,0),"")</f>
        <v/>
      </c>
      <c r="F958" s="249" t="str">
        <f>IF(ISNA(VLOOKUP($A958,DSSV!$A$7:$R$65536,IN_DTK!F$5,0))=FALSE,VLOOKUP($A958,DSSV!$A$7:$R$65536,IN_DTK!F$5,0),"")</f>
        <v/>
      </c>
      <c r="G958" s="249" t="str">
        <f>IF(ISNA(VLOOKUP($A958,DSSV!$A$7:$R$65536,IN_DTK!G$5,0))=FALSE,VLOOKUP($A958,DSSV!$A$7:$R$65536,IN_DTK!G$5,0),"")</f>
        <v/>
      </c>
      <c r="H958" s="245">
        <f>IF(ISNA(VLOOKUP($A958,DSSV!$A$7:$R$65536,IN_DTK!H$5,0))=FALSE,IF(H$8&lt;&gt;0,VLOOKUP($A958,DSSV!$A$7:$R$65536,IN_DTK!H$5,0),""),"")</f>
        <v>0</v>
      </c>
      <c r="I958" s="245">
        <f>IF(ISNA(VLOOKUP($A958,DSSV!$A$7:$R$65536,IN_DTK!I$5,0))=FALSE,IF(I$8&lt;&gt;0,VLOOKUP($A958,DSSV!$A$7:$R$65536,IN_DTK!I$5,0),""),"")</f>
        <v>0</v>
      </c>
      <c r="J958" s="245">
        <f>IF(ISNA(VLOOKUP($A958,DSSV!$A$7:$R$65536,IN_DTK!J$5,0))=FALSE,IF(J$8&lt;&gt;0,VLOOKUP($A958,DSSV!$A$7:$R$65536,IN_DTK!J$5,0),""),"")</f>
        <v>0</v>
      </c>
      <c r="K958" s="245">
        <f>IF(ISNA(VLOOKUP($A958,DSSV!$A$7:$R$65536,IN_DTK!K$5,0))=FALSE,IF(K$8&lt;&gt;0,VLOOKUP($A958,DSSV!$A$7:$R$65536,IN_DTK!K$5,0),""),"")</f>
        <v>0</v>
      </c>
      <c r="L958" s="245">
        <f>IF(ISNA(VLOOKUP($A958,DSSV!$A$7:$R$65536,IN_DTK!L$5,0))=FALSE,IF(L$8&lt;&gt;0,VLOOKUP($A958,DSSV!$A$7:$R$65536,IN_DTK!L$5,0),""),"")</f>
        <v>0</v>
      </c>
      <c r="M958" s="245">
        <f>IF(ISNA(VLOOKUP($A958,DSSV!$A$7:$R$65536,IN_DTK!M$5,0))=FALSE,IF(M$8&lt;&gt;0,VLOOKUP($A958,DSSV!$A$7:$R$65536,IN_DTK!M$5,0),""),"")</f>
        <v>0</v>
      </c>
      <c r="N958" s="245">
        <f>IF(ISNA(VLOOKUP($A958,DSSV!$A$7:$R$65536,IN_DTK!N$5,0))=FALSE,IF(N$8&lt;&gt;0,VLOOKUP($A958,DSSV!$A$7:$R$65536,IN_DTK!N$5,0),""),"")</f>
        <v>0</v>
      </c>
      <c r="O958" s="245">
        <f>IF(ISNA(VLOOKUP($A958,DSSV!$A$7:$R$65536,IN_DTK!O$5,0))=FALSE,IF(O$8&lt;&gt;0,VLOOKUP($A958,DSSV!$A$7:$R$65536,IN_DTK!O$5,0),""),"")</f>
        <v>0</v>
      </c>
      <c r="P958" s="245">
        <f>IF(ISNA(VLOOKUP($A958,DSSV!$A$7:$R$65536,IN_DTK!P$5,0))=FALSE,IF(P$8&lt;&gt;0,VLOOKUP($A958,DSSV!$A$7:$R$65536,IN_DTK!P$5,0),""),"")</f>
        <v>0</v>
      </c>
      <c r="Q958" s="246">
        <f>IF(ISNA(VLOOKUP($A958,DSSV!$A$7:$R$65536,IN_DTK!Q$5,0))=FALSE,VLOOKUP($A958,DSSV!$A$7:$R$65536,IN_DTK!Q$5,0),"")</f>
        <v>0</v>
      </c>
      <c r="R958" s="237" t="str">
        <f>IF(ISNA(VLOOKUP($A958,DSSV!$A$7:$R$65536,IN_DTK!R$5,0))=FALSE,VLOOKUP($A958,DSSV!$A$7:$R$65536,IN_DTK!R$5,0),"")</f>
        <v>Không</v>
      </c>
      <c r="S958" s="247" t="str">
        <f>IF(ISNA(VLOOKUP($A958,DSSV!$A$7:$R$65536,IN_DTK!S$5,0))=FALSE,VLOOKUP($A958,DSSV!$A$7:$R$65536,IN_DTK!S$5,0),"")</f>
        <v/>
      </c>
    </row>
    <row r="959" spans="1:19" s="213" customFormat="1" ht="20.25" customHeight="1">
      <c r="A959" s="211">
        <v>951</v>
      </c>
      <c r="B959" s="240">
        <f>--SUBTOTAL(2,C$6:C959)</f>
        <v>951</v>
      </c>
      <c r="C959" s="214">
        <f>IF(ISNA(VLOOKUP($A959,DSSV!$A$7:$R$65536,IN_DTK!C$5,0))=FALSE,VLOOKUP($A959,DSSV!$A$7:$R$65536,IN_DTK!C$5,0),"")</f>
        <v>0</v>
      </c>
      <c r="D959" s="243" t="str">
        <f>IF(ISNA(VLOOKUP($A959,DSSV!$A$7:$R$65536,IN_DTK!D$5,0))=FALSE,VLOOKUP($A959,DSSV!$A$7:$R$65536,IN_DTK!D$5,0),"")</f>
        <v/>
      </c>
      <c r="E959" s="244" t="str">
        <f>IF(ISNA(VLOOKUP($A959,DSSV!$A$7:$R$65536,IN_DTK!E$5,0))=FALSE,VLOOKUP($A959,DSSV!$A$7:$R$65536,IN_DTK!E$5,0),"")</f>
        <v/>
      </c>
      <c r="F959" s="249" t="str">
        <f>IF(ISNA(VLOOKUP($A959,DSSV!$A$7:$R$65536,IN_DTK!F$5,0))=FALSE,VLOOKUP($A959,DSSV!$A$7:$R$65536,IN_DTK!F$5,0),"")</f>
        <v/>
      </c>
      <c r="G959" s="249" t="str">
        <f>IF(ISNA(VLOOKUP($A959,DSSV!$A$7:$R$65536,IN_DTK!G$5,0))=FALSE,VLOOKUP($A959,DSSV!$A$7:$R$65536,IN_DTK!G$5,0),"")</f>
        <v/>
      </c>
      <c r="H959" s="245">
        <f>IF(ISNA(VLOOKUP($A959,DSSV!$A$7:$R$65536,IN_DTK!H$5,0))=FALSE,IF(H$8&lt;&gt;0,VLOOKUP($A959,DSSV!$A$7:$R$65536,IN_DTK!H$5,0),""),"")</f>
        <v>0</v>
      </c>
      <c r="I959" s="245">
        <f>IF(ISNA(VLOOKUP($A959,DSSV!$A$7:$R$65536,IN_DTK!I$5,0))=FALSE,IF(I$8&lt;&gt;0,VLOOKUP($A959,DSSV!$A$7:$R$65536,IN_DTK!I$5,0),""),"")</f>
        <v>0</v>
      </c>
      <c r="J959" s="245">
        <f>IF(ISNA(VLOOKUP($A959,DSSV!$A$7:$R$65536,IN_DTK!J$5,0))=FALSE,IF(J$8&lt;&gt;0,VLOOKUP($A959,DSSV!$A$7:$R$65536,IN_DTK!J$5,0),""),"")</f>
        <v>0</v>
      </c>
      <c r="K959" s="245">
        <f>IF(ISNA(VLOOKUP($A959,DSSV!$A$7:$R$65536,IN_DTK!K$5,0))=FALSE,IF(K$8&lt;&gt;0,VLOOKUP($A959,DSSV!$A$7:$R$65536,IN_DTK!K$5,0),""),"")</f>
        <v>0</v>
      </c>
      <c r="L959" s="245">
        <f>IF(ISNA(VLOOKUP($A959,DSSV!$A$7:$R$65536,IN_DTK!L$5,0))=FALSE,IF(L$8&lt;&gt;0,VLOOKUP($A959,DSSV!$A$7:$R$65536,IN_DTK!L$5,0),""),"")</f>
        <v>0</v>
      </c>
      <c r="M959" s="245">
        <f>IF(ISNA(VLOOKUP($A959,DSSV!$A$7:$R$65536,IN_DTK!M$5,0))=FALSE,IF(M$8&lt;&gt;0,VLOOKUP($A959,DSSV!$A$7:$R$65536,IN_DTK!M$5,0),""),"")</f>
        <v>0</v>
      </c>
      <c r="N959" s="245">
        <f>IF(ISNA(VLOOKUP($A959,DSSV!$A$7:$R$65536,IN_DTK!N$5,0))=FALSE,IF(N$8&lt;&gt;0,VLOOKUP($A959,DSSV!$A$7:$R$65536,IN_DTK!N$5,0),""),"")</f>
        <v>0</v>
      </c>
      <c r="O959" s="245">
        <f>IF(ISNA(VLOOKUP($A959,DSSV!$A$7:$R$65536,IN_DTK!O$5,0))=FALSE,IF(O$8&lt;&gt;0,VLOOKUP($A959,DSSV!$A$7:$R$65536,IN_DTK!O$5,0),""),"")</f>
        <v>0</v>
      </c>
      <c r="P959" s="245">
        <f>IF(ISNA(VLOOKUP($A959,DSSV!$A$7:$R$65536,IN_DTK!P$5,0))=FALSE,IF(P$8&lt;&gt;0,VLOOKUP($A959,DSSV!$A$7:$R$65536,IN_DTK!P$5,0),""),"")</f>
        <v>0</v>
      </c>
      <c r="Q959" s="246">
        <f>IF(ISNA(VLOOKUP($A959,DSSV!$A$7:$R$65536,IN_DTK!Q$5,0))=FALSE,VLOOKUP($A959,DSSV!$A$7:$R$65536,IN_DTK!Q$5,0),"")</f>
        <v>0</v>
      </c>
      <c r="R959" s="237" t="str">
        <f>IF(ISNA(VLOOKUP($A959,DSSV!$A$7:$R$65536,IN_DTK!R$5,0))=FALSE,VLOOKUP($A959,DSSV!$A$7:$R$65536,IN_DTK!R$5,0),"")</f>
        <v>Không</v>
      </c>
      <c r="S959" s="247" t="str">
        <f>IF(ISNA(VLOOKUP($A959,DSSV!$A$7:$R$65536,IN_DTK!S$5,0))=FALSE,VLOOKUP($A959,DSSV!$A$7:$R$65536,IN_DTK!S$5,0),"")</f>
        <v/>
      </c>
    </row>
    <row r="960" spans="1:19" s="213" customFormat="1" ht="20.25" customHeight="1">
      <c r="A960" s="211">
        <v>952</v>
      </c>
      <c r="B960" s="240">
        <f>--SUBTOTAL(2,C$6:C960)</f>
        <v>952</v>
      </c>
      <c r="C960" s="214">
        <f>IF(ISNA(VLOOKUP($A960,DSSV!$A$7:$R$65536,IN_DTK!C$5,0))=FALSE,VLOOKUP($A960,DSSV!$A$7:$R$65536,IN_DTK!C$5,0),"")</f>
        <v>0</v>
      </c>
      <c r="D960" s="243" t="str">
        <f>IF(ISNA(VLOOKUP($A960,DSSV!$A$7:$R$65536,IN_DTK!D$5,0))=FALSE,VLOOKUP($A960,DSSV!$A$7:$R$65536,IN_DTK!D$5,0),"")</f>
        <v/>
      </c>
      <c r="E960" s="244" t="str">
        <f>IF(ISNA(VLOOKUP($A960,DSSV!$A$7:$R$65536,IN_DTK!E$5,0))=FALSE,VLOOKUP($A960,DSSV!$A$7:$R$65536,IN_DTK!E$5,0),"")</f>
        <v/>
      </c>
      <c r="F960" s="249" t="str">
        <f>IF(ISNA(VLOOKUP($A960,DSSV!$A$7:$R$65536,IN_DTK!F$5,0))=FALSE,VLOOKUP($A960,DSSV!$A$7:$R$65536,IN_DTK!F$5,0),"")</f>
        <v/>
      </c>
      <c r="G960" s="249" t="str">
        <f>IF(ISNA(VLOOKUP($A960,DSSV!$A$7:$R$65536,IN_DTK!G$5,0))=FALSE,VLOOKUP($A960,DSSV!$A$7:$R$65536,IN_DTK!G$5,0),"")</f>
        <v/>
      </c>
      <c r="H960" s="245">
        <f>IF(ISNA(VLOOKUP($A960,DSSV!$A$7:$R$65536,IN_DTK!H$5,0))=FALSE,IF(H$8&lt;&gt;0,VLOOKUP($A960,DSSV!$A$7:$R$65536,IN_DTK!H$5,0),""),"")</f>
        <v>0</v>
      </c>
      <c r="I960" s="245">
        <f>IF(ISNA(VLOOKUP($A960,DSSV!$A$7:$R$65536,IN_DTK!I$5,0))=FALSE,IF(I$8&lt;&gt;0,VLOOKUP($A960,DSSV!$A$7:$R$65536,IN_DTK!I$5,0),""),"")</f>
        <v>0</v>
      </c>
      <c r="J960" s="245">
        <f>IF(ISNA(VLOOKUP($A960,DSSV!$A$7:$R$65536,IN_DTK!J$5,0))=FALSE,IF(J$8&lt;&gt;0,VLOOKUP($A960,DSSV!$A$7:$R$65536,IN_DTK!J$5,0),""),"")</f>
        <v>0</v>
      </c>
      <c r="K960" s="245">
        <f>IF(ISNA(VLOOKUP($A960,DSSV!$A$7:$R$65536,IN_DTK!K$5,0))=FALSE,IF(K$8&lt;&gt;0,VLOOKUP($A960,DSSV!$A$7:$R$65536,IN_DTK!K$5,0),""),"")</f>
        <v>0</v>
      </c>
      <c r="L960" s="245">
        <f>IF(ISNA(VLOOKUP($A960,DSSV!$A$7:$R$65536,IN_DTK!L$5,0))=FALSE,IF(L$8&lt;&gt;0,VLOOKUP($A960,DSSV!$A$7:$R$65536,IN_DTK!L$5,0),""),"")</f>
        <v>0</v>
      </c>
      <c r="M960" s="245">
        <f>IF(ISNA(VLOOKUP($A960,DSSV!$A$7:$R$65536,IN_DTK!M$5,0))=FALSE,IF(M$8&lt;&gt;0,VLOOKUP($A960,DSSV!$A$7:$R$65536,IN_DTK!M$5,0),""),"")</f>
        <v>0</v>
      </c>
      <c r="N960" s="245">
        <f>IF(ISNA(VLOOKUP($A960,DSSV!$A$7:$R$65536,IN_DTK!N$5,0))=FALSE,IF(N$8&lt;&gt;0,VLOOKUP($A960,DSSV!$A$7:$R$65536,IN_DTK!N$5,0),""),"")</f>
        <v>0</v>
      </c>
      <c r="O960" s="245">
        <f>IF(ISNA(VLOOKUP($A960,DSSV!$A$7:$R$65536,IN_DTK!O$5,0))=FALSE,IF(O$8&lt;&gt;0,VLOOKUP($A960,DSSV!$A$7:$R$65536,IN_DTK!O$5,0),""),"")</f>
        <v>0</v>
      </c>
      <c r="P960" s="245">
        <f>IF(ISNA(VLOOKUP($A960,DSSV!$A$7:$R$65536,IN_DTK!P$5,0))=FALSE,IF(P$8&lt;&gt;0,VLOOKUP($A960,DSSV!$A$7:$R$65536,IN_DTK!P$5,0),""),"")</f>
        <v>0</v>
      </c>
      <c r="Q960" s="246">
        <f>IF(ISNA(VLOOKUP($A960,DSSV!$A$7:$R$65536,IN_DTK!Q$5,0))=FALSE,VLOOKUP($A960,DSSV!$A$7:$R$65536,IN_DTK!Q$5,0),"")</f>
        <v>0</v>
      </c>
      <c r="R960" s="237" t="str">
        <f>IF(ISNA(VLOOKUP($A960,DSSV!$A$7:$R$65536,IN_DTK!R$5,0))=FALSE,VLOOKUP($A960,DSSV!$A$7:$R$65536,IN_DTK!R$5,0),"")</f>
        <v>Không</v>
      </c>
      <c r="S960" s="247" t="str">
        <f>IF(ISNA(VLOOKUP($A960,DSSV!$A$7:$R$65536,IN_DTK!S$5,0))=FALSE,VLOOKUP($A960,DSSV!$A$7:$R$65536,IN_DTK!S$5,0),"")</f>
        <v/>
      </c>
    </row>
    <row r="961" spans="1:19" s="213" customFormat="1" ht="20.25" customHeight="1">
      <c r="A961" s="211">
        <v>953</v>
      </c>
      <c r="B961" s="240">
        <f>--SUBTOTAL(2,C$6:C961)</f>
        <v>953</v>
      </c>
      <c r="C961" s="214">
        <f>IF(ISNA(VLOOKUP($A961,DSSV!$A$7:$R$65536,IN_DTK!C$5,0))=FALSE,VLOOKUP($A961,DSSV!$A$7:$R$65536,IN_DTK!C$5,0),"")</f>
        <v>0</v>
      </c>
      <c r="D961" s="243" t="str">
        <f>IF(ISNA(VLOOKUP($A961,DSSV!$A$7:$R$65536,IN_DTK!D$5,0))=FALSE,VLOOKUP($A961,DSSV!$A$7:$R$65536,IN_DTK!D$5,0),"")</f>
        <v/>
      </c>
      <c r="E961" s="244" t="str">
        <f>IF(ISNA(VLOOKUP($A961,DSSV!$A$7:$R$65536,IN_DTK!E$5,0))=FALSE,VLOOKUP($A961,DSSV!$A$7:$R$65536,IN_DTK!E$5,0),"")</f>
        <v/>
      </c>
      <c r="F961" s="249" t="str">
        <f>IF(ISNA(VLOOKUP($A961,DSSV!$A$7:$R$65536,IN_DTK!F$5,0))=FALSE,VLOOKUP($A961,DSSV!$A$7:$R$65536,IN_DTK!F$5,0),"")</f>
        <v/>
      </c>
      <c r="G961" s="249" t="str">
        <f>IF(ISNA(VLOOKUP($A961,DSSV!$A$7:$R$65536,IN_DTK!G$5,0))=FALSE,VLOOKUP($A961,DSSV!$A$7:$R$65536,IN_DTK!G$5,0),"")</f>
        <v/>
      </c>
      <c r="H961" s="245">
        <f>IF(ISNA(VLOOKUP($A961,DSSV!$A$7:$R$65536,IN_DTK!H$5,0))=FALSE,IF(H$8&lt;&gt;0,VLOOKUP($A961,DSSV!$A$7:$R$65536,IN_DTK!H$5,0),""),"")</f>
        <v>0</v>
      </c>
      <c r="I961" s="245">
        <f>IF(ISNA(VLOOKUP($A961,DSSV!$A$7:$R$65536,IN_DTK!I$5,0))=FALSE,IF(I$8&lt;&gt;0,VLOOKUP($A961,DSSV!$A$7:$R$65536,IN_DTK!I$5,0),""),"")</f>
        <v>0</v>
      </c>
      <c r="J961" s="245">
        <f>IF(ISNA(VLOOKUP($A961,DSSV!$A$7:$R$65536,IN_DTK!J$5,0))=FALSE,IF(J$8&lt;&gt;0,VLOOKUP($A961,DSSV!$A$7:$R$65536,IN_DTK!J$5,0),""),"")</f>
        <v>0</v>
      </c>
      <c r="K961" s="245">
        <f>IF(ISNA(VLOOKUP($A961,DSSV!$A$7:$R$65536,IN_DTK!K$5,0))=FALSE,IF(K$8&lt;&gt;0,VLOOKUP($A961,DSSV!$A$7:$R$65536,IN_DTK!K$5,0),""),"")</f>
        <v>0</v>
      </c>
      <c r="L961" s="245">
        <f>IF(ISNA(VLOOKUP($A961,DSSV!$A$7:$R$65536,IN_DTK!L$5,0))=FALSE,IF(L$8&lt;&gt;0,VLOOKUP($A961,DSSV!$A$7:$R$65536,IN_DTK!L$5,0),""),"")</f>
        <v>0</v>
      </c>
      <c r="M961" s="245">
        <f>IF(ISNA(VLOOKUP($A961,DSSV!$A$7:$R$65536,IN_DTK!M$5,0))=FALSE,IF(M$8&lt;&gt;0,VLOOKUP($A961,DSSV!$A$7:$R$65536,IN_DTK!M$5,0),""),"")</f>
        <v>0</v>
      </c>
      <c r="N961" s="245">
        <f>IF(ISNA(VLOOKUP($A961,DSSV!$A$7:$R$65536,IN_DTK!N$5,0))=FALSE,IF(N$8&lt;&gt;0,VLOOKUP($A961,DSSV!$A$7:$R$65536,IN_DTK!N$5,0),""),"")</f>
        <v>0</v>
      </c>
      <c r="O961" s="245">
        <f>IF(ISNA(VLOOKUP($A961,DSSV!$A$7:$R$65536,IN_DTK!O$5,0))=FALSE,IF(O$8&lt;&gt;0,VLOOKUP($A961,DSSV!$A$7:$R$65536,IN_DTK!O$5,0),""),"")</f>
        <v>0</v>
      </c>
      <c r="P961" s="245">
        <f>IF(ISNA(VLOOKUP($A961,DSSV!$A$7:$R$65536,IN_DTK!P$5,0))=FALSE,IF(P$8&lt;&gt;0,VLOOKUP($A961,DSSV!$A$7:$R$65536,IN_DTK!P$5,0),""),"")</f>
        <v>0</v>
      </c>
      <c r="Q961" s="246">
        <f>IF(ISNA(VLOOKUP($A961,DSSV!$A$7:$R$65536,IN_DTK!Q$5,0))=FALSE,VLOOKUP($A961,DSSV!$A$7:$R$65536,IN_DTK!Q$5,0),"")</f>
        <v>0</v>
      </c>
      <c r="R961" s="237" t="str">
        <f>IF(ISNA(VLOOKUP($A961,DSSV!$A$7:$R$65536,IN_DTK!R$5,0))=FALSE,VLOOKUP($A961,DSSV!$A$7:$R$65536,IN_DTK!R$5,0),"")</f>
        <v>Không</v>
      </c>
      <c r="S961" s="247" t="str">
        <f>IF(ISNA(VLOOKUP($A961,DSSV!$A$7:$R$65536,IN_DTK!S$5,0))=FALSE,VLOOKUP($A961,DSSV!$A$7:$R$65536,IN_DTK!S$5,0),"")</f>
        <v/>
      </c>
    </row>
    <row r="962" spans="1:19" s="213" customFormat="1" ht="20.25" customHeight="1">
      <c r="A962" s="211">
        <v>954</v>
      </c>
      <c r="B962" s="240">
        <f>--SUBTOTAL(2,C$6:C962)</f>
        <v>954</v>
      </c>
      <c r="C962" s="214">
        <f>IF(ISNA(VLOOKUP($A962,DSSV!$A$7:$R$65536,IN_DTK!C$5,0))=FALSE,VLOOKUP($A962,DSSV!$A$7:$R$65536,IN_DTK!C$5,0),"")</f>
        <v>0</v>
      </c>
      <c r="D962" s="243" t="str">
        <f>IF(ISNA(VLOOKUP($A962,DSSV!$A$7:$R$65536,IN_DTK!D$5,0))=FALSE,VLOOKUP($A962,DSSV!$A$7:$R$65536,IN_DTK!D$5,0),"")</f>
        <v/>
      </c>
      <c r="E962" s="244" t="str">
        <f>IF(ISNA(VLOOKUP($A962,DSSV!$A$7:$R$65536,IN_DTK!E$5,0))=FALSE,VLOOKUP($A962,DSSV!$A$7:$R$65536,IN_DTK!E$5,0),"")</f>
        <v/>
      </c>
      <c r="F962" s="249" t="str">
        <f>IF(ISNA(VLOOKUP($A962,DSSV!$A$7:$R$65536,IN_DTK!F$5,0))=FALSE,VLOOKUP($A962,DSSV!$A$7:$R$65536,IN_DTK!F$5,0),"")</f>
        <v/>
      </c>
      <c r="G962" s="249" t="str">
        <f>IF(ISNA(VLOOKUP($A962,DSSV!$A$7:$R$65536,IN_DTK!G$5,0))=FALSE,VLOOKUP($A962,DSSV!$A$7:$R$65536,IN_DTK!G$5,0),"")</f>
        <v/>
      </c>
      <c r="H962" s="245">
        <f>IF(ISNA(VLOOKUP($A962,DSSV!$A$7:$R$65536,IN_DTK!H$5,0))=FALSE,IF(H$8&lt;&gt;0,VLOOKUP($A962,DSSV!$A$7:$R$65536,IN_DTK!H$5,0),""),"")</f>
        <v>0</v>
      </c>
      <c r="I962" s="245">
        <f>IF(ISNA(VLOOKUP($A962,DSSV!$A$7:$R$65536,IN_DTK!I$5,0))=FALSE,IF(I$8&lt;&gt;0,VLOOKUP($A962,DSSV!$A$7:$R$65536,IN_DTK!I$5,0),""),"")</f>
        <v>0</v>
      </c>
      <c r="J962" s="245">
        <f>IF(ISNA(VLOOKUP($A962,DSSV!$A$7:$R$65536,IN_DTK!J$5,0))=FALSE,IF(J$8&lt;&gt;0,VLOOKUP($A962,DSSV!$A$7:$R$65536,IN_DTK!J$5,0),""),"")</f>
        <v>0</v>
      </c>
      <c r="K962" s="245">
        <f>IF(ISNA(VLOOKUP($A962,DSSV!$A$7:$R$65536,IN_DTK!K$5,0))=FALSE,IF(K$8&lt;&gt;0,VLOOKUP($A962,DSSV!$A$7:$R$65536,IN_DTK!K$5,0),""),"")</f>
        <v>0</v>
      </c>
      <c r="L962" s="245">
        <f>IF(ISNA(VLOOKUP($A962,DSSV!$A$7:$R$65536,IN_DTK!L$5,0))=FALSE,IF(L$8&lt;&gt;0,VLOOKUP($A962,DSSV!$A$7:$R$65536,IN_DTK!L$5,0),""),"")</f>
        <v>0</v>
      </c>
      <c r="M962" s="245">
        <f>IF(ISNA(VLOOKUP($A962,DSSV!$A$7:$R$65536,IN_DTK!M$5,0))=FALSE,IF(M$8&lt;&gt;0,VLOOKUP($A962,DSSV!$A$7:$R$65536,IN_DTK!M$5,0),""),"")</f>
        <v>0</v>
      </c>
      <c r="N962" s="245">
        <f>IF(ISNA(VLOOKUP($A962,DSSV!$A$7:$R$65536,IN_DTK!N$5,0))=FALSE,IF(N$8&lt;&gt;0,VLOOKUP($A962,DSSV!$A$7:$R$65536,IN_DTK!N$5,0),""),"")</f>
        <v>0</v>
      </c>
      <c r="O962" s="245">
        <f>IF(ISNA(VLOOKUP($A962,DSSV!$A$7:$R$65536,IN_DTK!O$5,0))=FALSE,IF(O$8&lt;&gt;0,VLOOKUP($A962,DSSV!$A$7:$R$65536,IN_DTK!O$5,0),""),"")</f>
        <v>0</v>
      </c>
      <c r="P962" s="245">
        <f>IF(ISNA(VLOOKUP($A962,DSSV!$A$7:$R$65536,IN_DTK!P$5,0))=FALSE,IF(P$8&lt;&gt;0,VLOOKUP($A962,DSSV!$A$7:$R$65536,IN_DTK!P$5,0),""),"")</f>
        <v>0</v>
      </c>
      <c r="Q962" s="246">
        <f>IF(ISNA(VLOOKUP($A962,DSSV!$A$7:$R$65536,IN_DTK!Q$5,0))=FALSE,VLOOKUP($A962,DSSV!$A$7:$R$65536,IN_DTK!Q$5,0),"")</f>
        <v>0</v>
      </c>
      <c r="R962" s="237" t="str">
        <f>IF(ISNA(VLOOKUP($A962,DSSV!$A$7:$R$65536,IN_DTK!R$5,0))=FALSE,VLOOKUP($A962,DSSV!$A$7:$R$65536,IN_DTK!R$5,0),"")</f>
        <v>Không</v>
      </c>
      <c r="S962" s="247" t="str">
        <f>IF(ISNA(VLOOKUP($A962,DSSV!$A$7:$R$65536,IN_DTK!S$5,0))=FALSE,VLOOKUP($A962,DSSV!$A$7:$R$65536,IN_DTK!S$5,0),"")</f>
        <v/>
      </c>
    </row>
    <row r="963" spans="1:19" s="213" customFormat="1" ht="20.25" customHeight="1">
      <c r="A963" s="211">
        <v>955</v>
      </c>
      <c r="B963" s="240">
        <f>--SUBTOTAL(2,C$6:C963)</f>
        <v>955</v>
      </c>
      <c r="C963" s="214">
        <f>IF(ISNA(VLOOKUP($A963,DSSV!$A$7:$R$65536,IN_DTK!C$5,0))=FALSE,VLOOKUP($A963,DSSV!$A$7:$R$65536,IN_DTK!C$5,0),"")</f>
        <v>0</v>
      </c>
      <c r="D963" s="243" t="str">
        <f>IF(ISNA(VLOOKUP($A963,DSSV!$A$7:$R$65536,IN_DTK!D$5,0))=FALSE,VLOOKUP($A963,DSSV!$A$7:$R$65536,IN_DTK!D$5,0),"")</f>
        <v/>
      </c>
      <c r="E963" s="244" t="str">
        <f>IF(ISNA(VLOOKUP($A963,DSSV!$A$7:$R$65536,IN_DTK!E$5,0))=FALSE,VLOOKUP($A963,DSSV!$A$7:$R$65536,IN_DTK!E$5,0),"")</f>
        <v/>
      </c>
      <c r="F963" s="249" t="str">
        <f>IF(ISNA(VLOOKUP($A963,DSSV!$A$7:$R$65536,IN_DTK!F$5,0))=FALSE,VLOOKUP($A963,DSSV!$A$7:$R$65536,IN_DTK!F$5,0),"")</f>
        <v/>
      </c>
      <c r="G963" s="249" t="str">
        <f>IF(ISNA(VLOOKUP($A963,DSSV!$A$7:$R$65536,IN_DTK!G$5,0))=FALSE,VLOOKUP($A963,DSSV!$A$7:$R$65536,IN_DTK!G$5,0),"")</f>
        <v/>
      </c>
      <c r="H963" s="245">
        <f>IF(ISNA(VLOOKUP($A963,DSSV!$A$7:$R$65536,IN_DTK!H$5,0))=FALSE,IF(H$8&lt;&gt;0,VLOOKUP($A963,DSSV!$A$7:$R$65536,IN_DTK!H$5,0),""),"")</f>
        <v>0</v>
      </c>
      <c r="I963" s="245">
        <f>IF(ISNA(VLOOKUP($A963,DSSV!$A$7:$R$65536,IN_DTK!I$5,0))=FALSE,IF(I$8&lt;&gt;0,VLOOKUP($A963,DSSV!$A$7:$R$65536,IN_DTK!I$5,0),""),"")</f>
        <v>0</v>
      </c>
      <c r="J963" s="245">
        <f>IF(ISNA(VLOOKUP($A963,DSSV!$A$7:$R$65536,IN_DTK!J$5,0))=FALSE,IF(J$8&lt;&gt;0,VLOOKUP($A963,DSSV!$A$7:$R$65536,IN_DTK!J$5,0),""),"")</f>
        <v>0</v>
      </c>
      <c r="K963" s="245">
        <f>IF(ISNA(VLOOKUP($A963,DSSV!$A$7:$R$65536,IN_DTK!K$5,0))=FALSE,IF(K$8&lt;&gt;0,VLOOKUP($A963,DSSV!$A$7:$R$65536,IN_DTK!K$5,0),""),"")</f>
        <v>0</v>
      </c>
      <c r="L963" s="245">
        <f>IF(ISNA(VLOOKUP($A963,DSSV!$A$7:$R$65536,IN_DTK!L$5,0))=FALSE,IF(L$8&lt;&gt;0,VLOOKUP($A963,DSSV!$A$7:$R$65536,IN_DTK!L$5,0),""),"")</f>
        <v>0</v>
      </c>
      <c r="M963" s="245">
        <f>IF(ISNA(VLOOKUP($A963,DSSV!$A$7:$R$65536,IN_DTK!M$5,0))=FALSE,IF(M$8&lt;&gt;0,VLOOKUP($A963,DSSV!$A$7:$R$65536,IN_DTK!M$5,0),""),"")</f>
        <v>0</v>
      </c>
      <c r="N963" s="245">
        <f>IF(ISNA(VLOOKUP($A963,DSSV!$A$7:$R$65536,IN_DTK!N$5,0))=FALSE,IF(N$8&lt;&gt;0,VLOOKUP($A963,DSSV!$A$7:$R$65536,IN_DTK!N$5,0),""),"")</f>
        <v>0</v>
      </c>
      <c r="O963" s="245">
        <f>IF(ISNA(VLOOKUP($A963,DSSV!$A$7:$R$65536,IN_DTK!O$5,0))=FALSE,IF(O$8&lt;&gt;0,VLOOKUP($A963,DSSV!$A$7:$R$65536,IN_DTK!O$5,0),""),"")</f>
        <v>0</v>
      </c>
      <c r="P963" s="245">
        <f>IF(ISNA(VLOOKUP($A963,DSSV!$A$7:$R$65536,IN_DTK!P$5,0))=FALSE,IF(P$8&lt;&gt;0,VLOOKUP($A963,DSSV!$A$7:$R$65536,IN_DTK!P$5,0),""),"")</f>
        <v>0</v>
      </c>
      <c r="Q963" s="246">
        <f>IF(ISNA(VLOOKUP($A963,DSSV!$A$7:$R$65536,IN_DTK!Q$5,0))=FALSE,VLOOKUP($A963,DSSV!$A$7:$R$65536,IN_DTK!Q$5,0),"")</f>
        <v>0</v>
      </c>
      <c r="R963" s="237" t="str">
        <f>IF(ISNA(VLOOKUP($A963,DSSV!$A$7:$R$65536,IN_DTK!R$5,0))=FALSE,VLOOKUP($A963,DSSV!$A$7:$R$65536,IN_DTK!R$5,0),"")</f>
        <v>Không</v>
      </c>
      <c r="S963" s="247" t="str">
        <f>IF(ISNA(VLOOKUP($A963,DSSV!$A$7:$R$65536,IN_DTK!S$5,0))=FALSE,VLOOKUP($A963,DSSV!$A$7:$R$65536,IN_DTK!S$5,0),"")</f>
        <v/>
      </c>
    </row>
    <row r="964" spans="1:19" s="213" customFormat="1" ht="20.25" customHeight="1">
      <c r="A964" s="211">
        <v>956</v>
      </c>
      <c r="B964" s="240">
        <f>--SUBTOTAL(2,C$6:C964)</f>
        <v>956</v>
      </c>
      <c r="C964" s="214">
        <f>IF(ISNA(VLOOKUP($A964,DSSV!$A$7:$R$65536,IN_DTK!C$5,0))=FALSE,VLOOKUP($A964,DSSV!$A$7:$R$65536,IN_DTK!C$5,0),"")</f>
        <v>0</v>
      </c>
      <c r="D964" s="243" t="str">
        <f>IF(ISNA(VLOOKUP($A964,DSSV!$A$7:$R$65536,IN_DTK!D$5,0))=FALSE,VLOOKUP($A964,DSSV!$A$7:$R$65536,IN_DTK!D$5,0),"")</f>
        <v/>
      </c>
      <c r="E964" s="244" t="str">
        <f>IF(ISNA(VLOOKUP($A964,DSSV!$A$7:$R$65536,IN_DTK!E$5,0))=FALSE,VLOOKUP($A964,DSSV!$A$7:$R$65536,IN_DTK!E$5,0),"")</f>
        <v/>
      </c>
      <c r="F964" s="249" t="str">
        <f>IF(ISNA(VLOOKUP($A964,DSSV!$A$7:$R$65536,IN_DTK!F$5,0))=FALSE,VLOOKUP($A964,DSSV!$A$7:$R$65536,IN_DTK!F$5,0),"")</f>
        <v/>
      </c>
      <c r="G964" s="249" t="str">
        <f>IF(ISNA(VLOOKUP($A964,DSSV!$A$7:$R$65536,IN_DTK!G$5,0))=FALSE,VLOOKUP($A964,DSSV!$A$7:$R$65536,IN_DTK!G$5,0),"")</f>
        <v/>
      </c>
      <c r="H964" s="245">
        <f>IF(ISNA(VLOOKUP($A964,DSSV!$A$7:$R$65536,IN_DTK!H$5,0))=FALSE,IF(H$8&lt;&gt;0,VLOOKUP($A964,DSSV!$A$7:$R$65536,IN_DTK!H$5,0),""),"")</f>
        <v>0</v>
      </c>
      <c r="I964" s="245">
        <f>IF(ISNA(VLOOKUP($A964,DSSV!$A$7:$R$65536,IN_DTK!I$5,0))=FALSE,IF(I$8&lt;&gt;0,VLOOKUP($A964,DSSV!$A$7:$R$65536,IN_DTK!I$5,0),""),"")</f>
        <v>0</v>
      </c>
      <c r="J964" s="245">
        <f>IF(ISNA(VLOOKUP($A964,DSSV!$A$7:$R$65536,IN_DTK!J$5,0))=FALSE,IF(J$8&lt;&gt;0,VLOOKUP($A964,DSSV!$A$7:$R$65536,IN_DTK!J$5,0),""),"")</f>
        <v>0</v>
      </c>
      <c r="K964" s="245">
        <f>IF(ISNA(VLOOKUP($A964,DSSV!$A$7:$R$65536,IN_DTK!K$5,0))=FALSE,IF(K$8&lt;&gt;0,VLOOKUP($A964,DSSV!$A$7:$R$65536,IN_DTK!K$5,0),""),"")</f>
        <v>0</v>
      </c>
      <c r="L964" s="245">
        <f>IF(ISNA(VLOOKUP($A964,DSSV!$A$7:$R$65536,IN_DTK!L$5,0))=FALSE,IF(L$8&lt;&gt;0,VLOOKUP($A964,DSSV!$A$7:$R$65536,IN_DTK!L$5,0),""),"")</f>
        <v>0</v>
      </c>
      <c r="M964" s="245">
        <f>IF(ISNA(VLOOKUP($A964,DSSV!$A$7:$R$65536,IN_DTK!M$5,0))=FALSE,IF(M$8&lt;&gt;0,VLOOKUP($A964,DSSV!$A$7:$R$65536,IN_DTK!M$5,0),""),"")</f>
        <v>0</v>
      </c>
      <c r="N964" s="245">
        <f>IF(ISNA(VLOOKUP($A964,DSSV!$A$7:$R$65536,IN_DTK!N$5,0))=FALSE,IF(N$8&lt;&gt;0,VLOOKUP($A964,DSSV!$A$7:$R$65536,IN_DTK!N$5,0),""),"")</f>
        <v>0</v>
      </c>
      <c r="O964" s="245">
        <f>IF(ISNA(VLOOKUP($A964,DSSV!$A$7:$R$65536,IN_DTK!O$5,0))=FALSE,IF(O$8&lt;&gt;0,VLOOKUP($A964,DSSV!$A$7:$R$65536,IN_DTK!O$5,0),""),"")</f>
        <v>0</v>
      </c>
      <c r="P964" s="245">
        <f>IF(ISNA(VLOOKUP($A964,DSSV!$A$7:$R$65536,IN_DTK!P$5,0))=FALSE,IF(P$8&lt;&gt;0,VLOOKUP($A964,DSSV!$A$7:$R$65536,IN_DTK!P$5,0),""),"")</f>
        <v>0</v>
      </c>
      <c r="Q964" s="246">
        <f>IF(ISNA(VLOOKUP($A964,DSSV!$A$7:$R$65536,IN_DTK!Q$5,0))=FALSE,VLOOKUP($A964,DSSV!$A$7:$R$65536,IN_DTK!Q$5,0),"")</f>
        <v>0</v>
      </c>
      <c r="R964" s="237" t="str">
        <f>IF(ISNA(VLOOKUP($A964,DSSV!$A$7:$R$65536,IN_DTK!R$5,0))=FALSE,VLOOKUP($A964,DSSV!$A$7:$R$65536,IN_DTK!R$5,0),"")</f>
        <v>Không</v>
      </c>
      <c r="S964" s="247" t="str">
        <f>IF(ISNA(VLOOKUP($A964,DSSV!$A$7:$R$65536,IN_DTK!S$5,0))=FALSE,VLOOKUP($A964,DSSV!$A$7:$R$65536,IN_DTK!S$5,0),"")</f>
        <v/>
      </c>
    </row>
    <row r="965" spans="1:19" s="213" customFormat="1" ht="20.25" customHeight="1">
      <c r="A965" s="211">
        <v>957</v>
      </c>
      <c r="B965" s="240">
        <f>--SUBTOTAL(2,C$6:C965)</f>
        <v>957</v>
      </c>
      <c r="C965" s="214">
        <f>IF(ISNA(VLOOKUP($A965,DSSV!$A$7:$R$65536,IN_DTK!C$5,0))=FALSE,VLOOKUP($A965,DSSV!$A$7:$R$65536,IN_DTK!C$5,0),"")</f>
        <v>0</v>
      </c>
      <c r="D965" s="243" t="str">
        <f>IF(ISNA(VLOOKUP($A965,DSSV!$A$7:$R$65536,IN_DTK!D$5,0))=FALSE,VLOOKUP($A965,DSSV!$A$7:$R$65536,IN_DTK!D$5,0),"")</f>
        <v/>
      </c>
      <c r="E965" s="244" t="str">
        <f>IF(ISNA(VLOOKUP($A965,DSSV!$A$7:$R$65536,IN_DTK!E$5,0))=FALSE,VLOOKUP($A965,DSSV!$A$7:$R$65536,IN_DTK!E$5,0),"")</f>
        <v/>
      </c>
      <c r="F965" s="249" t="str">
        <f>IF(ISNA(VLOOKUP($A965,DSSV!$A$7:$R$65536,IN_DTK!F$5,0))=FALSE,VLOOKUP($A965,DSSV!$A$7:$R$65536,IN_DTK!F$5,0),"")</f>
        <v/>
      </c>
      <c r="G965" s="249" t="str">
        <f>IF(ISNA(VLOOKUP($A965,DSSV!$A$7:$R$65536,IN_DTK!G$5,0))=FALSE,VLOOKUP($A965,DSSV!$A$7:$R$65536,IN_DTK!G$5,0),"")</f>
        <v/>
      </c>
      <c r="H965" s="245">
        <f>IF(ISNA(VLOOKUP($A965,DSSV!$A$7:$R$65536,IN_DTK!H$5,0))=FALSE,IF(H$8&lt;&gt;0,VLOOKUP($A965,DSSV!$A$7:$R$65536,IN_DTK!H$5,0),""),"")</f>
        <v>0</v>
      </c>
      <c r="I965" s="245">
        <f>IF(ISNA(VLOOKUP($A965,DSSV!$A$7:$R$65536,IN_DTK!I$5,0))=FALSE,IF(I$8&lt;&gt;0,VLOOKUP($A965,DSSV!$A$7:$R$65536,IN_DTK!I$5,0),""),"")</f>
        <v>0</v>
      </c>
      <c r="J965" s="245">
        <f>IF(ISNA(VLOOKUP($A965,DSSV!$A$7:$R$65536,IN_DTK!J$5,0))=FALSE,IF(J$8&lt;&gt;0,VLOOKUP($A965,DSSV!$A$7:$R$65536,IN_DTK!J$5,0),""),"")</f>
        <v>0</v>
      </c>
      <c r="K965" s="245">
        <f>IF(ISNA(VLOOKUP($A965,DSSV!$A$7:$R$65536,IN_DTK!K$5,0))=FALSE,IF(K$8&lt;&gt;0,VLOOKUP($A965,DSSV!$A$7:$R$65536,IN_DTK!K$5,0),""),"")</f>
        <v>0</v>
      </c>
      <c r="L965" s="245">
        <f>IF(ISNA(VLOOKUP($A965,DSSV!$A$7:$R$65536,IN_DTK!L$5,0))=FALSE,IF(L$8&lt;&gt;0,VLOOKUP($A965,DSSV!$A$7:$R$65536,IN_DTK!L$5,0),""),"")</f>
        <v>0</v>
      </c>
      <c r="M965" s="245">
        <f>IF(ISNA(VLOOKUP($A965,DSSV!$A$7:$R$65536,IN_DTK!M$5,0))=FALSE,IF(M$8&lt;&gt;0,VLOOKUP($A965,DSSV!$A$7:$R$65536,IN_DTK!M$5,0),""),"")</f>
        <v>0</v>
      </c>
      <c r="N965" s="245">
        <f>IF(ISNA(VLOOKUP($A965,DSSV!$A$7:$R$65536,IN_DTK!N$5,0))=FALSE,IF(N$8&lt;&gt;0,VLOOKUP($A965,DSSV!$A$7:$R$65536,IN_DTK!N$5,0),""),"")</f>
        <v>0</v>
      </c>
      <c r="O965" s="245">
        <f>IF(ISNA(VLOOKUP($A965,DSSV!$A$7:$R$65536,IN_DTK!O$5,0))=FALSE,IF(O$8&lt;&gt;0,VLOOKUP($A965,DSSV!$A$7:$R$65536,IN_DTK!O$5,0),""),"")</f>
        <v>0</v>
      </c>
      <c r="P965" s="245">
        <f>IF(ISNA(VLOOKUP($A965,DSSV!$A$7:$R$65536,IN_DTK!P$5,0))=FALSE,IF(P$8&lt;&gt;0,VLOOKUP($A965,DSSV!$A$7:$R$65536,IN_DTK!P$5,0),""),"")</f>
        <v>0</v>
      </c>
      <c r="Q965" s="246">
        <f>IF(ISNA(VLOOKUP($A965,DSSV!$A$7:$R$65536,IN_DTK!Q$5,0))=FALSE,VLOOKUP($A965,DSSV!$A$7:$R$65536,IN_DTK!Q$5,0),"")</f>
        <v>0</v>
      </c>
      <c r="R965" s="237" t="str">
        <f>IF(ISNA(VLOOKUP($A965,DSSV!$A$7:$R$65536,IN_DTK!R$5,0))=FALSE,VLOOKUP($A965,DSSV!$A$7:$R$65536,IN_DTK!R$5,0),"")</f>
        <v>Không</v>
      </c>
      <c r="S965" s="247" t="str">
        <f>IF(ISNA(VLOOKUP($A965,DSSV!$A$7:$R$65536,IN_DTK!S$5,0))=FALSE,VLOOKUP($A965,DSSV!$A$7:$R$65536,IN_DTK!S$5,0),"")</f>
        <v/>
      </c>
    </row>
    <row r="966" spans="1:19" s="213" customFormat="1" ht="20.25" customHeight="1">
      <c r="A966" s="211">
        <v>958</v>
      </c>
      <c r="B966" s="240">
        <f>--SUBTOTAL(2,C$6:C966)</f>
        <v>958</v>
      </c>
      <c r="C966" s="214">
        <f>IF(ISNA(VLOOKUP($A966,DSSV!$A$7:$R$65536,IN_DTK!C$5,0))=FALSE,VLOOKUP($A966,DSSV!$A$7:$R$65536,IN_DTK!C$5,0),"")</f>
        <v>0</v>
      </c>
      <c r="D966" s="243" t="str">
        <f>IF(ISNA(VLOOKUP($A966,DSSV!$A$7:$R$65536,IN_DTK!D$5,0))=FALSE,VLOOKUP($A966,DSSV!$A$7:$R$65536,IN_DTK!D$5,0),"")</f>
        <v/>
      </c>
      <c r="E966" s="244" t="str">
        <f>IF(ISNA(VLOOKUP($A966,DSSV!$A$7:$R$65536,IN_DTK!E$5,0))=FALSE,VLOOKUP($A966,DSSV!$A$7:$R$65536,IN_DTK!E$5,0),"")</f>
        <v/>
      </c>
      <c r="F966" s="249" t="str">
        <f>IF(ISNA(VLOOKUP($A966,DSSV!$A$7:$R$65536,IN_DTK!F$5,0))=FALSE,VLOOKUP($A966,DSSV!$A$7:$R$65536,IN_DTK!F$5,0),"")</f>
        <v/>
      </c>
      <c r="G966" s="249" t="str">
        <f>IF(ISNA(VLOOKUP($A966,DSSV!$A$7:$R$65536,IN_DTK!G$5,0))=FALSE,VLOOKUP($A966,DSSV!$A$7:$R$65536,IN_DTK!G$5,0),"")</f>
        <v/>
      </c>
      <c r="H966" s="245">
        <f>IF(ISNA(VLOOKUP($A966,DSSV!$A$7:$R$65536,IN_DTK!H$5,0))=FALSE,IF(H$8&lt;&gt;0,VLOOKUP($A966,DSSV!$A$7:$R$65536,IN_DTK!H$5,0),""),"")</f>
        <v>0</v>
      </c>
      <c r="I966" s="245">
        <f>IF(ISNA(VLOOKUP($A966,DSSV!$A$7:$R$65536,IN_DTK!I$5,0))=FALSE,IF(I$8&lt;&gt;0,VLOOKUP($A966,DSSV!$A$7:$R$65536,IN_DTK!I$5,0),""),"")</f>
        <v>0</v>
      </c>
      <c r="J966" s="245">
        <f>IF(ISNA(VLOOKUP($A966,DSSV!$A$7:$R$65536,IN_DTK!J$5,0))=FALSE,IF(J$8&lt;&gt;0,VLOOKUP($A966,DSSV!$A$7:$R$65536,IN_DTK!J$5,0),""),"")</f>
        <v>0</v>
      </c>
      <c r="K966" s="245">
        <f>IF(ISNA(VLOOKUP($A966,DSSV!$A$7:$R$65536,IN_DTK!K$5,0))=FALSE,IF(K$8&lt;&gt;0,VLOOKUP($A966,DSSV!$A$7:$R$65536,IN_DTK!K$5,0),""),"")</f>
        <v>0</v>
      </c>
      <c r="L966" s="245">
        <f>IF(ISNA(VLOOKUP($A966,DSSV!$A$7:$R$65536,IN_DTK!L$5,0))=FALSE,IF(L$8&lt;&gt;0,VLOOKUP($A966,DSSV!$A$7:$R$65536,IN_DTK!L$5,0),""),"")</f>
        <v>0</v>
      </c>
      <c r="M966" s="245">
        <f>IF(ISNA(VLOOKUP($A966,DSSV!$A$7:$R$65536,IN_DTK!M$5,0))=FALSE,IF(M$8&lt;&gt;0,VLOOKUP($A966,DSSV!$A$7:$R$65536,IN_DTK!M$5,0),""),"")</f>
        <v>0</v>
      </c>
      <c r="N966" s="245">
        <f>IF(ISNA(VLOOKUP($A966,DSSV!$A$7:$R$65536,IN_DTK!N$5,0))=FALSE,IF(N$8&lt;&gt;0,VLOOKUP($A966,DSSV!$A$7:$R$65536,IN_DTK!N$5,0),""),"")</f>
        <v>0</v>
      </c>
      <c r="O966" s="245">
        <f>IF(ISNA(VLOOKUP($A966,DSSV!$A$7:$R$65536,IN_DTK!O$5,0))=FALSE,IF(O$8&lt;&gt;0,VLOOKUP($A966,DSSV!$A$7:$R$65536,IN_DTK!O$5,0),""),"")</f>
        <v>0</v>
      </c>
      <c r="P966" s="245">
        <f>IF(ISNA(VLOOKUP($A966,DSSV!$A$7:$R$65536,IN_DTK!P$5,0))=FALSE,IF(P$8&lt;&gt;0,VLOOKUP($A966,DSSV!$A$7:$R$65536,IN_DTK!P$5,0),""),"")</f>
        <v>0</v>
      </c>
      <c r="Q966" s="246">
        <f>IF(ISNA(VLOOKUP($A966,DSSV!$A$7:$R$65536,IN_DTK!Q$5,0))=FALSE,VLOOKUP($A966,DSSV!$A$7:$R$65536,IN_DTK!Q$5,0),"")</f>
        <v>0</v>
      </c>
      <c r="R966" s="237" t="str">
        <f>IF(ISNA(VLOOKUP($A966,DSSV!$A$7:$R$65536,IN_DTK!R$5,0))=FALSE,VLOOKUP($A966,DSSV!$A$7:$R$65536,IN_DTK!R$5,0),"")</f>
        <v>Không</v>
      </c>
      <c r="S966" s="247" t="str">
        <f>IF(ISNA(VLOOKUP($A966,DSSV!$A$7:$R$65536,IN_DTK!S$5,0))=FALSE,VLOOKUP($A966,DSSV!$A$7:$R$65536,IN_DTK!S$5,0),"")</f>
        <v/>
      </c>
    </row>
    <row r="967" spans="1:19" s="213" customFormat="1" ht="20.25" customHeight="1">
      <c r="A967" s="211">
        <v>959</v>
      </c>
      <c r="B967" s="240">
        <f>--SUBTOTAL(2,C$6:C967)</f>
        <v>959</v>
      </c>
      <c r="C967" s="214">
        <f>IF(ISNA(VLOOKUP($A967,DSSV!$A$7:$R$65536,IN_DTK!C$5,0))=FALSE,VLOOKUP($A967,DSSV!$A$7:$R$65536,IN_DTK!C$5,0),"")</f>
        <v>0</v>
      </c>
      <c r="D967" s="243" t="str">
        <f>IF(ISNA(VLOOKUP($A967,DSSV!$A$7:$R$65536,IN_DTK!D$5,0))=FALSE,VLOOKUP($A967,DSSV!$A$7:$R$65536,IN_DTK!D$5,0),"")</f>
        <v/>
      </c>
      <c r="E967" s="244" t="str">
        <f>IF(ISNA(VLOOKUP($A967,DSSV!$A$7:$R$65536,IN_DTK!E$5,0))=FALSE,VLOOKUP($A967,DSSV!$A$7:$R$65536,IN_DTK!E$5,0),"")</f>
        <v/>
      </c>
      <c r="F967" s="249" t="str">
        <f>IF(ISNA(VLOOKUP($A967,DSSV!$A$7:$R$65536,IN_DTK!F$5,0))=FALSE,VLOOKUP($A967,DSSV!$A$7:$R$65536,IN_DTK!F$5,0),"")</f>
        <v/>
      </c>
      <c r="G967" s="249" t="str">
        <f>IF(ISNA(VLOOKUP($A967,DSSV!$A$7:$R$65536,IN_DTK!G$5,0))=FALSE,VLOOKUP($A967,DSSV!$A$7:$R$65536,IN_DTK!G$5,0),"")</f>
        <v/>
      </c>
      <c r="H967" s="245">
        <f>IF(ISNA(VLOOKUP($A967,DSSV!$A$7:$R$65536,IN_DTK!H$5,0))=FALSE,IF(H$8&lt;&gt;0,VLOOKUP($A967,DSSV!$A$7:$R$65536,IN_DTK!H$5,0),""),"")</f>
        <v>0</v>
      </c>
      <c r="I967" s="245">
        <f>IF(ISNA(VLOOKUP($A967,DSSV!$A$7:$R$65536,IN_DTK!I$5,0))=FALSE,IF(I$8&lt;&gt;0,VLOOKUP($A967,DSSV!$A$7:$R$65536,IN_DTK!I$5,0),""),"")</f>
        <v>0</v>
      </c>
      <c r="J967" s="245">
        <f>IF(ISNA(VLOOKUP($A967,DSSV!$A$7:$R$65536,IN_DTK!J$5,0))=FALSE,IF(J$8&lt;&gt;0,VLOOKUP($A967,DSSV!$A$7:$R$65536,IN_DTK!J$5,0),""),"")</f>
        <v>0</v>
      </c>
      <c r="K967" s="245">
        <f>IF(ISNA(VLOOKUP($A967,DSSV!$A$7:$R$65536,IN_DTK!K$5,0))=FALSE,IF(K$8&lt;&gt;0,VLOOKUP($A967,DSSV!$A$7:$R$65536,IN_DTK!K$5,0),""),"")</f>
        <v>0</v>
      </c>
      <c r="L967" s="245">
        <f>IF(ISNA(VLOOKUP($A967,DSSV!$A$7:$R$65536,IN_DTK!L$5,0))=FALSE,IF(L$8&lt;&gt;0,VLOOKUP($A967,DSSV!$A$7:$R$65536,IN_DTK!L$5,0),""),"")</f>
        <v>0</v>
      </c>
      <c r="M967" s="245">
        <f>IF(ISNA(VLOOKUP($A967,DSSV!$A$7:$R$65536,IN_DTK!M$5,0))=FALSE,IF(M$8&lt;&gt;0,VLOOKUP($A967,DSSV!$A$7:$R$65536,IN_DTK!M$5,0),""),"")</f>
        <v>0</v>
      </c>
      <c r="N967" s="245">
        <f>IF(ISNA(VLOOKUP($A967,DSSV!$A$7:$R$65536,IN_DTK!N$5,0))=FALSE,IF(N$8&lt;&gt;0,VLOOKUP($A967,DSSV!$A$7:$R$65536,IN_DTK!N$5,0),""),"")</f>
        <v>0</v>
      </c>
      <c r="O967" s="245">
        <f>IF(ISNA(VLOOKUP($A967,DSSV!$A$7:$R$65536,IN_DTK!O$5,0))=FALSE,IF(O$8&lt;&gt;0,VLOOKUP($A967,DSSV!$A$7:$R$65536,IN_DTK!O$5,0),""),"")</f>
        <v>0</v>
      </c>
      <c r="P967" s="245">
        <f>IF(ISNA(VLOOKUP($A967,DSSV!$A$7:$R$65536,IN_DTK!P$5,0))=FALSE,IF(P$8&lt;&gt;0,VLOOKUP($A967,DSSV!$A$7:$R$65536,IN_DTK!P$5,0),""),"")</f>
        <v>0</v>
      </c>
      <c r="Q967" s="246">
        <f>IF(ISNA(VLOOKUP($A967,DSSV!$A$7:$R$65536,IN_DTK!Q$5,0))=FALSE,VLOOKUP($A967,DSSV!$A$7:$R$65536,IN_DTK!Q$5,0),"")</f>
        <v>0</v>
      </c>
      <c r="R967" s="237" t="str">
        <f>IF(ISNA(VLOOKUP($A967,DSSV!$A$7:$R$65536,IN_DTK!R$5,0))=FALSE,VLOOKUP($A967,DSSV!$A$7:$R$65536,IN_DTK!R$5,0),"")</f>
        <v>Không</v>
      </c>
      <c r="S967" s="247" t="str">
        <f>IF(ISNA(VLOOKUP($A967,DSSV!$A$7:$R$65536,IN_DTK!S$5,0))=FALSE,VLOOKUP($A967,DSSV!$A$7:$R$65536,IN_DTK!S$5,0),"")</f>
        <v/>
      </c>
    </row>
    <row r="968" spans="1:19" s="213" customFormat="1" ht="20.25" customHeight="1">
      <c r="A968" s="211">
        <v>960</v>
      </c>
      <c r="B968" s="240">
        <f>--SUBTOTAL(2,C$6:C968)</f>
        <v>960</v>
      </c>
      <c r="C968" s="214">
        <f>IF(ISNA(VLOOKUP($A968,DSSV!$A$7:$R$65536,IN_DTK!C$5,0))=FALSE,VLOOKUP($A968,DSSV!$A$7:$R$65536,IN_DTK!C$5,0),"")</f>
        <v>0</v>
      </c>
      <c r="D968" s="243" t="str">
        <f>IF(ISNA(VLOOKUP($A968,DSSV!$A$7:$R$65536,IN_DTK!D$5,0))=FALSE,VLOOKUP($A968,DSSV!$A$7:$R$65536,IN_DTK!D$5,0),"")</f>
        <v/>
      </c>
      <c r="E968" s="244" t="str">
        <f>IF(ISNA(VLOOKUP($A968,DSSV!$A$7:$R$65536,IN_DTK!E$5,0))=FALSE,VLOOKUP($A968,DSSV!$A$7:$R$65536,IN_DTK!E$5,0),"")</f>
        <v/>
      </c>
      <c r="F968" s="249" t="str">
        <f>IF(ISNA(VLOOKUP($A968,DSSV!$A$7:$R$65536,IN_DTK!F$5,0))=FALSE,VLOOKUP($A968,DSSV!$A$7:$R$65536,IN_DTK!F$5,0),"")</f>
        <v/>
      </c>
      <c r="G968" s="249" t="str">
        <f>IF(ISNA(VLOOKUP($A968,DSSV!$A$7:$R$65536,IN_DTK!G$5,0))=FALSE,VLOOKUP($A968,DSSV!$A$7:$R$65536,IN_DTK!G$5,0),"")</f>
        <v/>
      </c>
      <c r="H968" s="245">
        <f>IF(ISNA(VLOOKUP($A968,DSSV!$A$7:$R$65536,IN_DTK!H$5,0))=FALSE,IF(H$8&lt;&gt;0,VLOOKUP($A968,DSSV!$A$7:$R$65536,IN_DTK!H$5,0),""),"")</f>
        <v>0</v>
      </c>
      <c r="I968" s="245">
        <f>IF(ISNA(VLOOKUP($A968,DSSV!$A$7:$R$65536,IN_DTK!I$5,0))=FALSE,IF(I$8&lt;&gt;0,VLOOKUP($A968,DSSV!$A$7:$R$65536,IN_DTK!I$5,0),""),"")</f>
        <v>0</v>
      </c>
      <c r="J968" s="245">
        <f>IF(ISNA(VLOOKUP($A968,DSSV!$A$7:$R$65536,IN_DTK!J$5,0))=FALSE,IF(J$8&lt;&gt;0,VLOOKUP($A968,DSSV!$A$7:$R$65536,IN_DTK!J$5,0),""),"")</f>
        <v>0</v>
      </c>
      <c r="K968" s="245">
        <f>IF(ISNA(VLOOKUP($A968,DSSV!$A$7:$R$65536,IN_DTK!K$5,0))=FALSE,IF(K$8&lt;&gt;0,VLOOKUP($A968,DSSV!$A$7:$R$65536,IN_DTK!K$5,0),""),"")</f>
        <v>0</v>
      </c>
      <c r="L968" s="245">
        <f>IF(ISNA(VLOOKUP($A968,DSSV!$A$7:$R$65536,IN_DTK!L$5,0))=FALSE,IF(L$8&lt;&gt;0,VLOOKUP($A968,DSSV!$A$7:$R$65536,IN_DTK!L$5,0),""),"")</f>
        <v>0</v>
      </c>
      <c r="M968" s="245">
        <f>IF(ISNA(VLOOKUP($A968,DSSV!$A$7:$R$65536,IN_DTK!M$5,0))=FALSE,IF(M$8&lt;&gt;0,VLOOKUP($A968,DSSV!$A$7:$R$65536,IN_DTK!M$5,0),""),"")</f>
        <v>0</v>
      </c>
      <c r="N968" s="245">
        <f>IF(ISNA(VLOOKUP($A968,DSSV!$A$7:$R$65536,IN_DTK!N$5,0))=FALSE,IF(N$8&lt;&gt;0,VLOOKUP($A968,DSSV!$A$7:$R$65536,IN_DTK!N$5,0),""),"")</f>
        <v>0</v>
      </c>
      <c r="O968" s="245">
        <f>IF(ISNA(VLOOKUP($A968,DSSV!$A$7:$R$65536,IN_DTK!O$5,0))=FALSE,IF(O$8&lt;&gt;0,VLOOKUP($A968,DSSV!$A$7:$R$65536,IN_DTK!O$5,0),""),"")</f>
        <v>0</v>
      </c>
      <c r="P968" s="245">
        <f>IF(ISNA(VLOOKUP($A968,DSSV!$A$7:$R$65536,IN_DTK!P$5,0))=FALSE,IF(P$8&lt;&gt;0,VLOOKUP($A968,DSSV!$A$7:$R$65536,IN_DTK!P$5,0),""),"")</f>
        <v>0</v>
      </c>
      <c r="Q968" s="246">
        <f>IF(ISNA(VLOOKUP($A968,DSSV!$A$7:$R$65536,IN_DTK!Q$5,0))=FALSE,VLOOKUP($A968,DSSV!$A$7:$R$65536,IN_DTK!Q$5,0),"")</f>
        <v>0</v>
      </c>
      <c r="R968" s="237" t="str">
        <f>IF(ISNA(VLOOKUP($A968,DSSV!$A$7:$R$65536,IN_DTK!R$5,0))=FALSE,VLOOKUP($A968,DSSV!$A$7:$R$65536,IN_DTK!R$5,0),"")</f>
        <v>Không</v>
      </c>
      <c r="S968" s="247" t="str">
        <f>IF(ISNA(VLOOKUP($A968,DSSV!$A$7:$R$65536,IN_DTK!S$5,0))=FALSE,VLOOKUP($A968,DSSV!$A$7:$R$65536,IN_DTK!S$5,0),"")</f>
        <v/>
      </c>
    </row>
    <row r="969" spans="1:19" s="213" customFormat="1" ht="20.25" customHeight="1">
      <c r="A969" s="211">
        <v>961</v>
      </c>
      <c r="B969" s="240">
        <f>--SUBTOTAL(2,C$6:C969)</f>
        <v>961</v>
      </c>
      <c r="C969" s="214">
        <f>IF(ISNA(VLOOKUP($A969,DSSV!$A$7:$R$65536,IN_DTK!C$5,0))=FALSE,VLOOKUP($A969,DSSV!$A$7:$R$65536,IN_DTK!C$5,0),"")</f>
        <v>0</v>
      </c>
      <c r="D969" s="243" t="str">
        <f>IF(ISNA(VLOOKUP($A969,DSSV!$A$7:$R$65536,IN_DTK!D$5,0))=FALSE,VLOOKUP($A969,DSSV!$A$7:$R$65536,IN_DTK!D$5,0),"")</f>
        <v/>
      </c>
      <c r="E969" s="244" t="str">
        <f>IF(ISNA(VLOOKUP($A969,DSSV!$A$7:$R$65536,IN_DTK!E$5,0))=FALSE,VLOOKUP($A969,DSSV!$A$7:$R$65536,IN_DTK!E$5,0),"")</f>
        <v/>
      </c>
      <c r="F969" s="249" t="str">
        <f>IF(ISNA(VLOOKUP($A969,DSSV!$A$7:$R$65536,IN_DTK!F$5,0))=FALSE,VLOOKUP($A969,DSSV!$A$7:$R$65536,IN_DTK!F$5,0),"")</f>
        <v/>
      </c>
      <c r="G969" s="249" t="str">
        <f>IF(ISNA(VLOOKUP($A969,DSSV!$A$7:$R$65536,IN_DTK!G$5,0))=FALSE,VLOOKUP($A969,DSSV!$A$7:$R$65536,IN_DTK!G$5,0),"")</f>
        <v/>
      </c>
      <c r="H969" s="245">
        <f>IF(ISNA(VLOOKUP($A969,DSSV!$A$7:$R$65536,IN_DTK!H$5,0))=FALSE,IF(H$8&lt;&gt;0,VLOOKUP($A969,DSSV!$A$7:$R$65536,IN_DTK!H$5,0),""),"")</f>
        <v>0</v>
      </c>
      <c r="I969" s="245">
        <f>IF(ISNA(VLOOKUP($A969,DSSV!$A$7:$R$65536,IN_DTK!I$5,0))=FALSE,IF(I$8&lt;&gt;0,VLOOKUP($A969,DSSV!$A$7:$R$65536,IN_DTK!I$5,0),""),"")</f>
        <v>0</v>
      </c>
      <c r="J969" s="245">
        <f>IF(ISNA(VLOOKUP($A969,DSSV!$A$7:$R$65536,IN_DTK!J$5,0))=FALSE,IF(J$8&lt;&gt;0,VLOOKUP($A969,DSSV!$A$7:$R$65536,IN_DTK!J$5,0),""),"")</f>
        <v>0</v>
      </c>
      <c r="K969" s="245">
        <f>IF(ISNA(VLOOKUP($A969,DSSV!$A$7:$R$65536,IN_DTK!K$5,0))=FALSE,IF(K$8&lt;&gt;0,VLOOKUP($A969,DSSV!$A$7:$R$65536,IN_DTK!K$5,0),""),"")</f>
        <v>0</v>
      </c>
      <c r="L969" s="245">
        <f>IF(ISNA(VLOOKUP($A969,DSSV!$A$7:$R$65536,IN_DTK!L$5,0))=FALSE,IF(L$8&lt;&gt;0,VLOOKUP($A969,DSSV!$A$7:$R$65536,IN_DTK!L$5,0),""),"")</f>
        <v>0</v>
      </c>
      <c r="M969" s="245">
        <f>IF(ISNA(VLOOKUP($A969,DSSV!$A$7:$R$65536,IN_DTK!M$5,0))=FALSE,IF(M$8&lt;&gt;0,VLOOKUP($A969,DSSV!$A$7:$R$65536,IN_DTK!M$5,0),""),"")</f>
        <v>0</v>
      </c>
      <c r="N969" s="245">
        <f>IF(ISNA(VLOOKUP($A969,DSSV!$A$7:$R$65536,IN_DTK!N$5,0))=FALSE,IF(N$8&lt;&gt;0,VLOOKUP($A969,DSSV!$A$7:$R$65536,IN_DTK!N$5,0),""),"")</f>
        <v>0</v>
      </c>
      <c r="O969" s="245">
        <f>IF(ISNA(VLOOKUP($A969,DSSV!$A$7:$R$65536,IN_DTK!O$5,0))=FALSE,IF(O$8&lt;&gt;0,VLOOKUP($A969,DSSV!$A$7:$R$65536,IN_DTK!O$5,0),""),"")</f>
        <v>0</v>
      </c>
      <c r="P969" s="245">
        <f>IF(ISNA(VLOOKUP($A969,DSSV!$A$7:$R$65536,IN_DTK!P$5,0))=FALSE,IF(P$8&lt;&gt;0,VLOOKUP($A969,DSSV!$A$7:$R$65536,IN_DTK!P$5,0),""),"")</f>
        <v>0</v>
      </c>
      <c r="Q969" s="246">
        <f>IF(ISNA(VLOOKUP($A969,DSSV!$A$7:$R$65536,IN_DTK!Q$5,0))=FALSE,VLOOKUP($A969,DSSV!$A$7:$R$65536,IN_DTK!Q$5,0),"")</f>
        <v>0</v>
      </c>
      <c r="R969" s="237" t="str">
        <f>IF(ISNA(VLOOKUP($A969,DSSV!$A$7:$R$65536,IN_DTK!R$5,0))=FALSE,VLOOKUP($A969,DSSV!$A$7:$R$65536,IN_DTK!R$5,0),"")</f>
        <v>Không</v>
      </c>
      <c r="S969" s="247" t="str">
        <f>IF(ISNA(VLOOKUP($A969,DSSV!$A$7:$R$65536,IN_DTK!S$5,0))=FALSE,VLOOKUP($A969,DSSV!$A$7:$R$65536,IN_DTK!S$5,0),"")</f>
        <v/>
      </c>
    </row>
    <row r="970" spans="1:19" s="213" customFormat="1" ht="20.25" customHeight="1">
      <c r="A970" s="211">
        <v>962</v>
      </c>
      <c r="B970" s="240">
        <f>--SUBTOTAL(2,C$6:C970)</f>
        <v>962</v>
      </c>
      <c r="C970" s="214">
        <f>IF(ISNA(VLOOKUP($A970,DSSV!$A$7:$R$65536,IN_DTK!C$5,0))=FALSE,VLOOKUP($A970,DSSV!$A$7:$R$65536,IN_DTK!C$5,0),"")</f>
        <v>0</v>
      </c>
      <c r="D970" s="243" t="str">
        <f>IF(ISNA(VLOOKUP($A970,DSSV!$A$7:$R$65536,IN_DTK!D$5,0))=FALSE,VLOOKUP($A970,DSSV!$A$7:$R$65536,IN_DTK!D$5,0),"")</f>
        <v/>
      </c>
      <c r="E970" s="244" t="str">
        <f>IF(ISNA(VLOOKUP($A970,DSSV!$A$7:$R$65536,IN_DTK!E$5,0))=FALSE,VLOOKUP($A970,DSSV!$A$7:$R$65536,IN_DTK!E$5,0),"")</f>
        <v/>
      </c>
      <c r="F970" s="249" t="str">
        <f>IF(ISNA(VLOOKUP($A970,DSSV!$A$7:$R$65536,IN_DTK!F$5,0))=FALSE,VLOOKUP($A970,DSSV!$A$7:$R$65536,IN_DTK!F$5,0),"")</f>
        <v/>
      </c>
      <c r="G970" s="249" t="str">
        <f>IF(ISNA(VLOOKUP($A970,DSSV!$A$7:$R$65536,IN_DTK!G$5,0))=FALSE,VLOOKUP($A970,DSSV!$A$7:$R$65536,IN_DTK!G$5,0),"")</f>
        <v/>
      </c>
      <c r="H970" s="245">
        <f>IF(ISNA(VLOOKUP($A970,DSSV!$A$7:$R$65536,IN_DTK!H$5,0))=FALSE,IF(H$8&lt;&gt;0,VLOOKUP($A970,DSSV!$A$7:$R$65536,IN_DTK!H$5,0),""),"")</f>
        <v>0</v>
      </c>
      <c r="I970" s="245">
        <f>IF(ISNA(VLOOKUP($A970,DSSV!$A$7:$R$65536,IN_DTK!I$5,0))=FALSE,IF(I$8&lt;&gt;0,VLOOKUP($A970,DSSV!$A$7:$R$65536,IN_DTK!I$5,0),""),"")</f>
        <v>0</v>
      </c>
      <c r="J970" s="245">
        <f>IF(ISNA(VLOOKUP($A970,DSSV!$A$7:$R$65536,IN_DTK!J$5,0))=FALSE,IF(J$8&lt;&gt;0,VLOOKUP($A970,DSSV!$A$7:$R$65536,IN_DTK!J$5,0),""),"")</f>
        <v>0</v>
      </c>
      <c r="K970" s="245">
        <f>IF(ISNA(VLOOKUP($A970,DSSV!$A$7:$R$65536,IN_DTK!K$5,0))=FALSE,IF(K$8&lt;&gt;0,VLOOKUP($A970,DSSV!$A$7:$R$65536,IN_DTK!K$5,0),""),"")</f>
        <v>0</v>
      </c>
      <c r="L970" s="245">
        <f>IF(ISNA(VLOOKUP($A970,DSSV!$A$7:$R$65536,IN_DTK!L$5,0))=FALSE,IF(L$8&lt;&gt;0,VLOOKUP($A970,DSSV!$A$7:$R$65536,IN_DTK!L$5,0),""),"")</f>
        <v>0</v>
      </c>
      <c r="M970" s="245">
        <f>IF(ISNA(VLOOKUP($A970,DSSV!$A$7:$R$65536,IN_DTK!M$5,0))=FALSE,IF(M$8&lt;&gt;0,VLOOKUP($A970,DSSV!$A$7:$R$65536,IN_DTK!M$5,0),""),"")</f>
        <v>0</v>
      </c>
      <c r="N970" s="245">
        <f>IF(ISNA(VLOOKUP($A970,DSSV!$A$7:$R$65536,IN_DTK!N$5,0))=FALSE,IF(N$8&lt;&gt;0,VLOOKUP($A970,DSSV!$A$7:$R$65536,IN_DTK!N$5,0),""),"")</f>
        <v>0</v>
      </c>
      <c r="O970" s="245">
        <f>IF(ISNA(VLOOKUP($A970,DSSV!$A$7:$R$65536,IN_DTK!O$5,0))=FALSE,IF(O$8&lt;&gt;0,VLOOKUP($A970,DSSV!$A$7:$R$65536,IN_DTK!O$5,0),""),"")</f>
        <v>0</v>
      </c>
      <c r="P970" s="245">
        <f>IF(ISNA(VLOOKUP($A970,DSSV!$A$7:$R$65536,IN_DTK!P$5,0))=FALSE,IF(P$8&lt;&gt;0,VLOOKUP($A970,DSSV!$A$7:$R$65536,IN_DTK!P$5,0),""),"")</f>
        <v>0</v>
      </c>
      <c r="Q970" s="246">
        <f>IF(ISNA(VLOOKUP($A970,DSSV!$A$7:$R$65536,IN_DTK!Q$5,0))=FALSE,VLOOKUP($A970,DSSV!$A$7:$R$65536,IN_DTK!Q$5,0),"")</f>
        <v>0</v>
      </c>
      <c r="R970" s="237" t="str">
        <f>IF(ISNA(VLOOKUP($A970,DSSV!$A$7:$R$65536,IN_DTK!R$5,0))=FALSE,VLOOKUP($A970,DSSV!$A$7:$R$65536,IN_DTK!R$5,0),"")</f>
        <v>Không</v>
      </c>
      <c r="S970" s="247" t="str">
        <f>IF(ISNA(VLOOKUP($A970,DSSV!$A$7:$R$65536,IN_DTK!S$5,0))=FALSE,VLOOKUP($A970,DSSV!$A$7:$R$65536,IN_DTK!S$5,0),"")</f>
        <v/>
      </c>
    </row>
    <row r="971" spans="1:19" s="213" customFormat="1" ht="20.25" customHeight="1">
      <c r="A971" s="211">
        <v>963</v>
      </c>
      <c r="B971" s="240">
        <f>--SUBTOTAL(2,C$6:C971)</f>
        <v>963</v>
      </c>
      <c r="C971" s="214">
        <f>IF(ISNA(VLOOKUP($A971,DSSV!$A$7:$R$65536,IN_DTK!C$5,0))=FALSE,VLOOKUP($A971,DSSV!$A$7:$R$65536,IN_DTK!C$5,0),"")</f>
        <v>0</v>
      </c>
      <c r="D971" s="243" t="str">
        <f>IF(ISNA(VLOOKUP($A971,DSSV!$A$7:$R$65536,IN_DTK!D$5,0))=FALSE,VLOOKUP($A971,DSSV!$A$7:$R$65536,IN_DTK!D$5,0),"")</f>
        <v/>
      </c>
      <c r="E971" s="244" t="str">
        <f>IF(ISNA(VLOOKUP($A971,DSSV!$A$7:$R$65536,IN_DTK!E$5,0))=FALSE,VLOOKUP($A971,DSSV!$A$7:$R$65536,IN_DTK!E$5,0),"")</f>
        <v/>
      </c>
      <c r="F971" s="249" t="str">
        <f>IF(ISNA(VLOOKUP($A971,DSSV!$A$7:$R$65536,IN_DTK!F$5,0))=FALSE,VLOOKUP($A971,DSSV!$A$7:$R$65536,IN_DTK!F$5,0),"")</f>
        <v/>
      </c>
      <c r="G971" s="249" t="str">
        <f>IF(ISNA(VLOOKUP($A971,DSSV!$A$7:$R$65536,IN_DTK!G$5,0))=FALSE,VLOOKUP($A971,DSSV!$A$7:$R$65536,IN_DTK!G$5,0),"")</f>
        <v/>
      </c>
      <c r="H971" s="245">
        <f>IF(ISNA(VLOOKUP($A971,DSSV!$A$7:$R$65536,IN_DTK!H$5,0))=FALSE,IF(H$8&lt;&gt;0,VLOOKUP($A971,DSSV!$A$7:$R$65536,IN_DTK!H$5,0),""),"")</f>
        <v>0</v>
      </c>
      <c r="I971" s="245">
        <f>IF(ISNA(VLOOKUP($A971,DSSV!$A$7:$R$65536,IN_DTK!I$5,0))=FALSE,IF(I$8&lt;&gt;0,VLOOKUP($A971,DSSV!$A$7:$R$65536,IN_DTK!I$5,0),""),"")</f>
        <v>0</v>
      </c>
      <c r="J971" s="245">
        <f>IF(ISNA(VLOOKUP($A971,DSSV!$A$7:$R$65536,IN_DTK!J$5,0))=FALSE,IF(J$8&lt;&gt;0,VLOOKUP($A971,DSSV!$A$7:$R$65536,IN_DTK!J$5,0),""),"")</f>
        <v>0</v>
      </c>
      <c r="K971" s="245">
        <f>IF(ISNA(VLOOKUP($A971,DSSV!$A$7:$R$65536,IN_DTK!K$5,0))=FALSE,IF(K$8&lt;&gt;0,VLOOKUP($A971,DSSV!$A$7:$R$65536,IN_DTK!K$5,0),""),"")</f>
        <v>0</v>
      </c>
      <c r="L971" s="245">
        <f>IF(ISNA(VLOOKUP($A971,DSSV!$A$7:$R$65536,IN_DTK!L$5,0))=FALSE,IF(L$8&lt;&gt;0,VLOOKUP($A971,DSSV!$A$7:$R$65536,IN_DTK!L$5,0),""),"")</f>
        <v>0</v>
      </c>
      <c r="M971" s="245">
        <f>IF(ISNA(VLOOKUP($A971,DSSV!$A$7:$R$65536,IN_DTK!M$5,0))=FALSE,IF(M$8&lt;&gt;0,VLOOKUP($A971,DSSV!$A$7:$R$65536,IN_DTK!M$5,0),""),"")</f>
        <v>0</v>
      </c>
      <c r="N971" s="245">
        <f>IF(ISNA(VLOOKUP($A971,DSSV!$A$7:$R$65536,IN_DTK!N$5,0))=FALSE,IF(N$8&lt;&gt;0,VLOOKUP($A971,DSSV!$A$7:$R$65536,IN_DTK!N$5,0),""),"")</f>
        <v>0</v>
      </c>
      <c r="O971" s="245">
        <f>IF(ISNA(VLOOKUP($A971,DSSV!$A$7:$R$65536,IN_DTK!O$5,0))=FALSE,IF(O$8&lt;&gt;0,VLOOKUP($A971,DSSV!$A$7:$R$65536,IN_DTK!O$5,0),""),"")</f>
        <v>0</v>
      </c>
      <c r="P971" s="245">
        <f>IF(ISNA(VLOOKUP($A971,DSSV!$A$7:$R$65536,IN_DTK!P$5,0))=FALSE,IF(P$8&lt;&gt;0,VLOOKUP($A971,DSSV!$A$7:$R$65536,IN_DTK!P$5,0),""),"")</f>
        <v>0</v>
      </c>
      <c r="Q971" s="246">
        <f>IF(ISNA(VLOOKUP($A971,DSSV!$A$7:$R$65536,IN_DTK!Q$5,0))=FALSE,VLOOKUP($A971,DSSV!$A$7:$R$65536,IN_DTK!Q$5,0),"")</f>
        <v>0</v>
      </c>
      <c r="R971" s="237" t="str">
        <f>IF(ISNA(VLOOKUP($A971,DSSV!$A$7:$R$65536,IN_DTK!R$5,0))=FALSE,VLOOKUP($A971,DSSV!$A$7:$R$65536,IN_DTK!R$5,0),"")</f>
        <v>Không</v>
      </c>
      <c r="S971" s="247" t="str">
        <f>IF(ISNA(VLOOKUP($A971,DSSV!$A$7:$R$65536,IN_DTK!S$5,0))=FALSE,VLOOKUP($A971,DSSV!$A$7:$R$65536,IN_DTK!S$5,0),"")</f>
        <v/>
      </c>
    </row>
    <row r="972" spans="1:19" s="213" customFormat="1" ht="20.25" customHeight="1">
      <c r="A972" s="211">
        <v>964</v>
      </c>
      <c r="B972" s="240">
        <f>--SUBTOTAL(2,C$6:C972)</f>
        <v>964</v>
      </c>
      <c r="C972" s="214">
        <f>IF(ISNA(VLOOKUP($A972,DSSV!$A$7:$R$65536,IN_DTK!C$5,0))=FALSE,VLOOKUP($A972,DSSV!$A$7:$R$65536,IN_DTK!C$5,0),"")</f>
        <v>0</v>
      </c>
      <c r="D972" s="243" t="str">
        <f>IF(ISNA(VLOOKUP($A972,DSSV!$A$7:$R$65536,IN_DTK!D$5,0))=FALSE,VLOOKUP($A972,DSSV!$A$7:$R$65536,IN_DTK!D$5,0),"")</f>
        <v/>
      </c>
      <c r="E972" s="244" t="str">
        <f>IF(ISNA(VLOOKUP($A972,DSSV!$A$7:$R$65536,IN_DTK!E$5,0))=FALSE,VLOOKUP($A972,DSSV!$A$7:$R$65536,IN_DTK!E$5,0),"")</f>
        <v/>
      </c>
      <c r="F972" s="249" t="str">
        <f>IF(ISNA(VLOOKUP($A972,DSSV!$A$7:$R$65536,IN_DTK!F$5,0))=FALSE,VLOOKUP($A972,DSSV!$A$7:$R$65536,IN_DTK!F$5,0),"")</f>
        <v/>
      </c>
      <c r="G972" s="249" t="str">
        <f>IF(ISNA(VLOOKUP($A972,DSSV!$A$7:$R$65536,IN_DTK!G$5,0))=FALSE,VLOOKUP($A972,DSSV!$A$7:$R$65536,IN_DTK!G$5,0),"")</f>
        <v/>
      </c>
      <c r="H972" s="245">
        <f>IF(ISNA(VLOOKUP($A972,DSSV!$A$7:$R$65536,IN_DTK!H$5,0))=FALSE,IF(H$8&lt;&gt;0,VLOOKUP($A972,DSSV!$A$7:$R$65536,IN_DTK!H$5,0),""),"")</f>
        <v>0</v>
      </c>
      <c r="I972" s="245">
        <f>IF(ISNA(VLOOKUP($A972,DSSV!$A$7:$R$65536,IN_DTK!I$5,0))=FALSE,IF(I$8&lt;&gt;0,VLOOKUP($A972,DSSV!$A$7:$R$65536,IN_DTK!I$5,0),""),"")</f>
        <v>0</v>
      </c>
      <c r="J972" s="245">
        <f>IF(ISNA(VLOOKUP($A972,DSSV!$A$7:$R$65536,IN_DTK!J$5,0))=FALSE,IF(J$8&lt;&gt;0,VLOOKUP($A972,DSSV!$A$7:$R$65536,IN_DTK!J$5,0),""),"")</f>
        <v>0</v>
      </c>
      <c r="K972" s="245">
        <f>IF(ISNA(VLOOKUP($A972,DSSV!$A$7:$R$65536,IN_DTK!K$5,0))=FALSE,IF(K$8&lt;&gt;0,VLOOKUP($A972,DSSV!$A$7:$R$65536,IN_DTK!K$5,0),""),"")</f>
        <v>0</v>
      </c>
      <c r="L972" s="245">
        <f>IF(ISNA(VLOOKUP($A972,DSSV!$A$7:$R$65536,IN_DTK!L$5,0))=FALSE,IF(L$8&lt;&gt;0,VLOOKUP($A972,DSSV!$A$7:$R$65536,IN_DTK!L$5,0),""),"")</f>
        <v>0</v>
      </c>
      <c r="M972" s="245">
        <f>IF(ISNA(VLOOKUP($A972,DSSV!$A$7:$R$65536,IN_DTK!M$5,0))=FALSE,IF(M$8&lt;&gt;0,VLOOKUP($A972,DSSV!$A$7:$R$65536,IN_DTK!M$5,0),""),"")</f>
        <v>0</v>
      </c>
      <c r="N972" s="245">
        <f>IF(ISNA(VLOOKUP($A972,DSSV!$A$7:$R$65536,IN_DTK!N$5,0))=FALSE,IF(N$8&lt;&gt;0,VLOOKUP($A972,DSSV!$A$7:$R$65536,IN_DTK!N$5,0),""),"")</f>
        <v>0</v>
      </c>
      <c r="O972" s="245">
        <f>IF(ISNA(VLOOKUP($A972,DSSV!$A$7:$R$65536,IN_DTK!O$5,0))=FALSE,IF(O$8&lt;&gt;0,VLOOKUP($A972,DSSV!$A$7:$R$65536,IN_DTK!O$5,0),""),"")</f>
        <v>0</v>
      </c>
      <c r="P972" s="245">
        <f>IF(ISNA(VLOOKUP($A972,DSSV!$A$7:$R$65536,IN_DTK!P$5,0))=FALSE,IF(P$8&lt;&gt;0,VLOOKUP($A972,DSSV!$A$7:$R$65536,IN_DTK!P$5,0),""),"")</f>
        <v>0</v>
      </c>
      <c r="Q972" s="246">
        <f>IF(ISNA(VLOOKUP($A972,DSSV!$A$7:$R$65536,IN_DTK!Q$5,0))=FALSE,VLOOKUP($A972,DSSV!$A$7:$R$65536,IN_DTK!Q$5,0),"")</f>
        <v>0</v>
      </c>
      <c r="R972" s="237" t="str">
        <f>IF(ISNA(VLOOKUP($A972,DSSV!$A$7:$R$65536,IN_DTK!R$5,0))=FALSE,VLOOKUP($A972,DSSV!$A$7:$R$65536,IN_DTK!R$5,0),"")</f>
        <v>Không</v>
      </c>
      <c r="S972" s="247" t="str">
        <f>IF(ISNA(VLOOKUP($A972,DSSV!$A$7:$R$65536,IN_DTK!S$5,0))=FALSE,VLOOKUP($A972,DSSV!$A$7:$R$65536,IN_DTK!S$5,0),"")</f>
        <v/>
      </c>
    </row>
    <row r="973" spans="1:19" s="213" customFormat="1" ht="20.25" customHeight="1">
      <c r="A973" s="211">
        <v>965</v>
      </c>
      <c r="B973" s="240">
        <f>--SUBTOTAL(2,C$6:C973)</f>
        <v>965</v>
      </c>
      <c r="C973" s="214">
        <f>IF(ISNA(VLOOKUP($A973,DSSV!$A$7:$R$65536,IN_DTK!C$5,0))=FALSE,VLOOKUP($A973,DSSV!$A$7:$R$65536,IN_DTK!C$5,0),"")</f>
        <v>0</v>
      </c>
      <c r="D973" s="243" t="str">
        <f>IF(ISNA(VLOOKUP($A973,DSSV!$A$7:$R$65536,IN_DTK!D$5,0))=FALSE,VLOOKUP($A973,DSSV!$A$7:$R$65536,IN_DTK!D$5,0),"")</f>
        <v/>
      </c>
      <c r="E973" s="244" t="str">
        <f>IF(ISNA(VLOOKUP($A973,DSSV!$A$7:$R$65536,IN_DTK!E$5,0))=FALSE,VLOOKUP($A973,DSSV!$A$7:$R$65536,IN_DTK!E$5,0),"")</f>
        <v/>
      </c>
      <c r="F973" s="249" t="str">
        <f>IF(ISNA(VLOOKUP($A973,DSSV!$A$7:$R$65536,IN_DTK!F$5,0))=FALSE,VLOOKUP($A973,DSSV!$A$7:$R$65536,IN_DTK!F$5,0),"")</f>
        <v/>
      </c>
      <c r="G973" s="249" t="str">
        <f>IF(ISNA(VLOOKUP($A973,DSSV!$A$7:$R$65536,IN_DTK!G$5,0))=FALSE,VLOOKUP($A973,DSSV!$A$7:$R$65536,IN_DTK!G$5,0),"")</f>
        <v/>
      </c>
      <c r="H973" s="245">
        <f>IF(ISNA(VLOOKUP($A973,DSSV!$A$7:$R$65536,IN_DTK!H$5,0))=FALSE,IF(H$8&lt;&gt;0,VLOOKUP($A973,DSSV!$A$7:$R$65536,IN_DTK!H$5,0),""),"")</f>
        <v>0</v>
      </c>
      <c r="I973" s="245">
        <f>IF(ISNA(VLOOKUP($A973,DSSV!$A$7:$R$65536,IN_DTK!I$5,0))=FALSE,IF(I$8&lt;&gt;0,VLOOKUP($A973,DSSV!$A$7:$R$65536,IN_DTK!I$5,0),""),"")</f>
        <v>0</v>
      </c>
      <c r="J973" s="245">
        <f>IF(ISNA(VLOOKUP($A973,DSSV!$A$7:$R$65536,IN_DTK!J$5,0))=FALSE,IF(J$8&lt;&gt;0,VLOOKUP($A973,DSSV!$A$7:$R$65536,IN_DTK!J$5,0),""),"")</f>
        <v>0</v>
      </c>
      <c r="K973" s="245">
        <f>IF(ISNA(VLOOKUP($A973,DSSV!$A$7:$R$65536,IN_DTK!K$5,0))=FALSE,IF(K$8&lt;&gt;0,VLOOKUP($A973,DSSV!$A$7:$R$65536,IN_DTK!K$5,0),""),"")</f>
        <v>0</v>
      </c>
      <c r="L973" s="245">
        <f>IF(ISNA(VLOOKUP($A973,DSSV!$A$7:$R$65536,IN_DTK!L$5,0))=FALSE,IF(L$8&lt;&gt;0,VLOOKUP($A973,DSSV!$A$7:$R$65536,IN_DTK!L$5,0),""),"")</f>
        <v>0</v>
      </c>
      <c r="M973" s="245">
        <f>IF(ISNA(VLOOKUP($A973,DSSV!$A$7:$R$65536,IN_DTK!M$5,0))=FALSE,IF(M$8&lt;&gt;0,VLOOKUP($A973,DSSV!$A$7:$R$65536,IN_DTK!M$5,0),""),"")</f>
        <v>0</v>
      </c>
      <c r="N973" s="245">
        <f>IF(ISNA(VLOOKUP($A973,DSSV!$A$7:$R$65536,IN_DTK!N$5,0))=FALSE,IF(N$8&lt;&gt;0,VLOOKUP($A973,DSSV!$A$7:$R$65536,IN_DTK!N$5,0),""),"")</f>
        <v>0</v>
      </c>
      <c r="O973" s="245">
        <f>IF(ISNA(VLOOKUP($A973,DSSV!$A$7:$R$65536,IN_DTK!O$5,0))=FALSE,IF(O$8&lt;&gt;0,VLOOKUP($A973,DSSV!$A$7:$R$65536,IN_DTK!O$5,0),""),"")</f>
        <v>0</v>
      </c>
      <c r="P973" s="245">
        <f>IF(ISNA(VLOOKUP($A973,DSSV!$A$7:$R$65536,IN_DTK!P$5,0))=FALSE,IF(P$8&lt;&gt;0,VLOOKUP($A973,DSSV!$A$7:$R$65536,IN_DTK!P$5,0),""),"")</f>
        <v>0</v>
      </c>
      <c r="Q973" s="246">
        <f>IF(ISNA(VLOOKUP($A973,DSSV!$A$7:$R$65536,IN_DTK!Q$5,0))=FALSE,VLOOKUP($A973,DSSV!$A$7:$R$65536,IN_DTK!Q$5,0),"")</f>
        <v>0</v>
      </c>
      <c r="R973" s="237" t="str">
        <f>IF(ISNA(VLOOKUP($A973,DSSV!$A$7:$R$65536,IN_DTK!R$5,0))=FALSE,VLOOKUP($A973,DSSV!$A$7:$R$65536,IN_DTK!R$5,0),"")</f>
        <v>Không</v>
      </c>
      <c r="S973" s="247" t="str">
        <f>IF(ISNA(VLOOKUP($A973,DSSV!$A$7:$R$65536,IN_DTK!S$5,0))=FALSE,VLOOKUP($A973,DSSV!$A$7:$R$65536,IN_DTK!S$5,0),"")</f>
        <v/>
      </c>
    </row>
    <row r="974" spans="1:19" s="213" customFormat="1" ht="20.25" customHeight="1">
      <c r="A974" s="211">
        <v>966</v>
      </c>
      <c r="B974" s="240">
        <f>--SUBTOTAL(2,C$6:C974)</f>
        <v>966</v>
      </c>
      <c r="C974" s="214">
        <f>IF(ISNA(VLOOKUP($A974,DSSV!$A$7:$R$65536,IN_DTK!C$5,0))=FALSE,VLOOKUP($A974,DSSV!$A$7:$R$65536,IN_DTK!C$5,0),"")</f>
        <v>0</v>
      </c>
      <c r="D974" s="243" t="str">
        <f>IF(ISNA(VLOOKUP($A974,DSSV!$A$7:$R$65536,IN_DTK!D$5,0))=FALSE,VLOOKUP($A974,DSSV!$A$7:$R$65536,IN_DTK!D$5,0),"")</f>
        <v/>
      </c>
      <c r="E974" s="244" t="str">
        <f>IF(ISNA(VLOOKUP($A974,DSSV!$A$7:$R$65536,IN_DTK!E$5,0))=FALSE,VLOOKUP($A974,DSSV!$A$7:$R$65536,IN_DTK!E$5,0),"")</f>
        <v/>
      </c>
      <c r="F974" s="249" t="str">
        <f>IF(ISNA(VLOOKUP($A974,DSSV!$A$7:$R$65536,IN_DTK!F$5,0))=FALSE,VLOOKUP($A974,DSSV!$A$7:$R$65536,IN_DTK!F$5,0),"")</f>
        <v/>
      </c>
      <c r="G974" s="249" t="str">
        <f>IF(ISNA(VLOOKUP($A974,DSSV!$A$7:$R$65536,IN_DTK!G$5,0))=FALSE,VLOOKUP($A974,DSSV!$A$7:$R$65536,IN_DTK!G$5,0),"")</f>
        <v/>
      </c>
      <c r="H974" s="245">
        <f>IF(ISNA(VLOOKUP($A974,DSSV!$A$7:$R$65536,IN_DTK!H$5,0))=FALSE,IF(H$8&lt;&gt;0,VLOOKUP($A974,DSSV!$A$7:$R$65536,IN_DTK!H$5,0),""),"")</f>
        <v>0</v>
      </c>
      <c r="I974" s="245">
        <f>IF(ISNA(VLOOKUP($A974,DSSV!$A$7:$R$65536,IN_DTK!I$5,0))=FALSE,IF(I$8&lt;&gt;0,VLOOKUP($A974,DSSV!$A$7:$R$65536,IN_DTK!I$5,0),""),"")</f>
        <v>0</v>
      </c>
      <c r="J974" s="245">
        <f>IF(ISNA(VLOOKUP($A974,DSSV!$A$7:$R$65536,IN_DTK!J$5,0))=FALSE,IF(J$8&lt;&gt;0,VLOOKUP($A974,DSSV!$A$7:$R$65536,IN_DTK!J$5,0),""),"")</f>
        <v>0</v>
      </c>
      <c r="K974" s="245">
        <f>IF(ISNA(VLOOKUP($A974,DSSV!$A$7:$R$65536,IN_DTK!K$5,0))=FALSE,IF(K$8&lt;&gt;0,VLOOKUP($A974,DSSV!$A$7:$R$65536,IN_DTK!K$5,0),""),"")</f>
        <v>0</v>
      </c>
      <c r="L974" s="245">
        <f>IF(ISNA(VLOOKUP($A974,DSSV!$A$7:$R$65536,IN_DTK!L$5,0))=FALSE,IF(L$8&lt;&gt;0,VLOOKUP($A974,DSSV!$A$7:$R$65536,IN_DTK!L$5,0),""),"")</f>
        <v>0</v>
      </c>
      <c r="M974" s="245">
        <f>IF(ISNA(VLOOKUP($A974,DSSV!$A$7:$R$65536,IN_DTK!M$5,0))=FALSE,IF(M$8&lt;&gt;0,VLOOKUP($A974,DSSV!$A$7:$R$65536,IN_DTK!M$5,0),""),"")</f>
        <v>0</v>
      </c>
      <c r="N974" s="245">
        <f>IF(ISNA(VLOOKUP($A974,DSSV!$A$7:$R$65536,IN_DTK!N$5,0))=FALSE,IF(N$8&lt;&gt;0,VLOOKUP($A974,DSSV!$A$7:$R$65536,IN_DTK!N$5,0),""),"")</f>
        <v>0</v>
      </c>
      <c r="O974" s="245">
        <f>IF(ISNA(VLOOKUP($A974,DSSV!$A$7:$R$65536,IN_DTK!O$5,0))=FALSE,IF(O$8&lt;&gt;0,VLOOKUP($A974,DSSV!$A$7:$R$65536,IN_DTK!O$5,0),""),"")</f>
        <v>0</v>
      </c>
      <c r="P974" s="245">
        <f>IF(ISNA(VLOOKUP($A974,DSSV!$A$7:$R$65536,IN_DTK!P$5,0))=FALSE,IF(P$8&lt;&gt;0,VLOOKUP($A974,DSSV!$A$7:$R$65536,IN_DTK!P$5,0),""),"")</f>
        <v>0</v>
      </c>
      <c r="Q974" s="246">
        <f>IF(ISNA(VLOOKUP($A974,DSSV!$A$7:$R$65536,IN_DTK!Q$5,0))=FALSE,VLOOKUP($A974,DSSV!$A$7:$R$65536,IN_DTK!Q$5,0),"")</f>
        <v>0</v>
      </c>
      <c r="R974" s="237" t="str">
        <f>IF(ISNA(VLOOKUP($A974,DSSV!$A$7:$R$65536,IN_DTK!R$5,0))=FALSE,VLOOKUP($A974,DSSV!$A$7:$R$65536,IN_DTK!R$5,0),"")</f>
        <v>Không</v>
      </c>
      <c r="S974" s="247" t="str">
        <f>IF(ISNA(VLOOKUP($A974,DSSV!$A$7:$R$65536,IN_DTK!S$5,0))=FALSE,VLOOKUP($A974,DSSV!$A$7:$R$65536,IN_DTK!S$5,0),"")</f>
        <v/>
      </c>
    </row>
    <row r="975" spans="1:19" s="213" customFormat="1" ht="20.25" customHeight="1">
      <c r="A975" s="211">
        <v>967</v>
      </c>
      <c r="B975" s="240">
        <f>--SUBTOTAL(2,C$6:C975)</f>
        <v>967</v>
      </c>
      <c r="C975" s="214">
        <f>IF(ISNA(VLOOKUP($A975,DSSV!$A$7:$R$65536,IN_DTK!C$5,0))=FALSE,VLOOKUP($A975,DSSV!$A$7:$R$65536,IN_DTK!C$5,0),"")</f>
        <v>0</v>
      </c>
      <c r="D975" s="243" t="str">
        <f>IF(ISNA(VLOOKUP($A975,DSSV!$A$7:$R$65536,IN_DTK!D$5,0))=FALSE,VLOOKUP($A975,DSSV!$A$7:$R$65536,IN_DTK!D$5,0),"")</f>
        <v/>
      </c>
      <c r="E975" s="244" t="str">
        <f>IF(ISNA(VLOOKUP($A975,DSSV!$A$7:$R$65536,IN_DTK!E$5,0))=FALSE,VLOOKUP($A975,DSSV!$A$7:$R$65536,IN_DTK!E$5,0),"")</f>
        <v/>
      </c>
      <c r="F975" s="249" t="str">
        <f>IF(ISNA(VLOOKUP($A975,DSSV!$A$7:$R$65536,IN_DTK!F$5,0))=FALSE,VLOOKUP($A975,DSSV!$A$7:$R$65536,IN_DTK!F$5,0),"")</f>
        <v/>
      </c>
      <c r="G975" s="249" t="str">
        <f>IF(ISNA(VLOOKUP($A975,DSSV!$A$7:$R$65536,IN_DTK!G$5,0))=FALSE,VLOOKUP($A975,DSSV!$A$7:$R$65536,IN_DTK!G$5,0),"")</f>
        <v/>
      </c>
      <c r="H975" s="245">
        <f>IF(ISNA(VLOOKUP($A975,DSSV!$A$7:$R$65536,IN_DTK!H$5,0))=FALSE,IF(H$8&lt;&gt;0,VLOOKUP($A975,DSSV!$A$7:$R$65536,IN_DTK!H$5,0),""),"")</f>
        <v>0</v>
      </c>
      <c r="I975" s="245">
        <f>IF(ISNA(VLOOKUP($A975,DSSV!$A$7:$R$65536,IN_DTK!I$5,0))=FALSE,IF(I$8&lt;&gt;0,VLOOKUP($A975,DSSV!$A$7:$R$65536,IN_DTK!I$5,0),""),"")</f>
        <v>0</v>
      </c>
      <c r="J975" s="245">
        <f>IF(ISNA(VLOOKUP($A975,DSSV!$A$7:$R$65536,IN_DTK!J$5,0))=FALSE,IF(J$8&lt;&gt;0,VLOOKUP($A975,DSSV!$A$7:$R$65536,IN_DTK!J$5,0),""),"")</f>
        <v>0</v>
      </c>
      <c r="K975" s="245">
        <f>IF(ISNA(VLOOKUP($A975,DSSV!$A$7:$R$65536,IN_DTK!K$5,0))=FALSE,IF(K$8&lt;&gt;0,VLOOKUP($A975,DSSV!$A$7:$R$65536,IN_DTK!K$5,0),""),"")</f>
        <v>0</v>
      </c>
      <c r="L975" s="245">
        <f>IF(ISNA(VLOOKUP($A975,DSSV!$A$7:$R$65536,IN_DTK!L$5,0))=FALSE,IF(L$8&lt;&gt;0,VLOOKUP($A975,DSSV!$A$7:$R$65536,IN_DTK!L$5,0),""),"")</f>
        <v>0</v>
      </c>
      <c r="M975" s="245">
        <f>IF(ISNA(VLOOKUP($A975,DSSV!$A$7:$R$65536,IN_DTK!M$5,0))=FALSE,IF(M$8&lt;&gt;0,VLOOKUP($A975,DSSV!$A$7:$R$65536,IN_DTK!M$5,0),""),"")</f>
        <v>0</v>
      </c>
      <c r="N975" s="245">
        <f>IF(ISNA(VLOOKUP($A975,DSSV!$A$7:$R$65536,IN_DTK!N$5,0))=FALSE,IF(N$8&lt;&gt;0,VLOOKUP($A975,DSSV!$A$7:$R$65536,IN_DTK!N$5,0),""),"")</f>
        <v>0</v>
      </c>
      <c r="O975" s="245">
        <f>IF(ISNA(VLOOKUP($A975,DSSV!$A$7:$R$65536,IN_DTK!O$5,0))=FALSE,IF(O$8&lt;&gt;0,VLOOKUP($A975,DSSV!$A$7:$R$65536,IN_DTK!O$5,0),""),"")</f>
        <v>0</v>
      </c>
      <c r="P975" s="245">
        <f>IF(ISNA(VLOOKUP($A975,DSSV!$A$7:$R$65536,IN_DTK!P$5,0))=FALSE,IF(P$8&lt;&gt;0,VLOOKUP($A975,DSSV!$A$7:$R$65536,IN_DTK!P$5,0),""),"")</f>
        <v>0</v>
      </c>
      <c r="Q975" s="246">
        <f>IF(ISNA(VLOOKUP($A975,DSSV!$A$7:$R$65536,IN_DTK!Q$5,0))=FALSE,VLOOKUP($A975,DSSV!$A$7:$R$65536,IN_DTK!Q$5,0),"")</f>
        <v>0</v>
      </c>
      <c r="R975" s="237" t="str">
        <f>IF(ISNA(VLOOKUP($A975,DSSV!$A$7:$R$65536,IN_DTK!R$5,0))=FALSE,VLOOKUP($A975,DSSV!$A$7:$R$65536,IN_DTK!R$5,0),"")</f>
        <v>Không</v>
      </c>
      <c r="S975" s="247" t="str">
        <f>IF(ISNA(VLOOKUP($A975,DSSV!$A$7:$R$65536,IN_DTK!S$5,0))=FALSE,VLOOKUP($A975,DSSV!$A$7:$R$65536,IN_DTK!S$5,0),"")</f>
        <v/>
      </c>
    </row>
    <row r="976" spans="1:19" s="213" customFormat="1" ht="20.25" customHeight="1">
      <c r="A976" s="211">
        <v>968</v>
      </c>
      <c r="B976" s="240">
        <f>--SUBTOTAL(2,C$6:C976)</f>
        <v>968</v>
      </c>
      <c r="C976" s="214">
        <f>IF(ISNA(VLOOKUP($A976,DSSV!$A$7:$R$65536,IN_DTK!C$5,0))=FALSE,VLOOKUP($A976,DSSV!$A$7:$R$65536,IN_DTK!C$5,0),"")</f>
        <v>0</v>
      </c>
      <c r="D976" s="243" t="str">
        <f>IF(ISNA(VLOOKUP($A976,DSSV!$A$7:$R$65536,IN_DTK!D$5,0))=FALSE,VLOOKUP($A976,DSSV!$A$7:$R$65536,IN_DTK!D$5,0),"")</f>
        <v/>
      </c>
      <c r="E976" s="244" t="str">
        <f>IF(ISNA(VLOOKUP($A976,DSSV!$A$7:$R$65536,IN_DTK!E$5,0))=FALSE,VLOOKUP($A976,DSSV!$A$7:$R$65536,IN_DTK!E$5,0),"")</f>
        <v/>
      </c>
      <c r="F976" s="249" t="str">
        <f>IF(ISNA(VLOOKUP($A976,DSSV!$A$7:$R$65536,IN_DTK!F$5,0))=FALSE,VLOOKUP($A976,DSSV!$A$7:$R$65536,IN_DTK!F$5,0),"")</f>
        <v/>
      </c>
      <c r="G976" s="249" t="str">
        <f>IF(ISNA(VLOOKUP($A976,DSSV!$A$7:$R$65536,IN_DTK!G$5,0))=FALSE,VLOOKUP($A976,DSSV!$A$7:$R$65536,IN_DTK!G$5,0),"")</f>
        <v/>
      </c>
      <c r="H976" s="245">
        <f>IF(ISNA(VLOOKUP($A976,DSSV!$A$7:$R$65536,IN_DTK!H$5,0))=FALSE,IF(H$8&lt;&gt;0,VLOOKUP($A976,DSSV!$A$7:$R$65536,IN_DTK!H$5,0),""),"")</f>
        <v>0</v>
      </c>
      <c r="I976" s="245">
        <f>IF(ISNA(VLOOKUP($A976,DSSV!$A$7:$R$65536,IN_DTK!I$5,0))=FALSE,IF(I$8&lt;&gt;0,VLOOKUP($A976,DSSV!$A$7:$R$65536,IN_DTK!I$5,0),""),"")</f>
        <v>0</v>
      </c>
      <c r="J976" s="245">
        <f>IF(ISNA(VLOOKUP($A976,DSSV!$A$7:$R$65536,IN_DTK!J$5,0))=FALSE,IF(J$8&lt;&gt;0,VLOOKUP($A976,DSSV!$A$7:$R$65536,IN_DTK!J$5,0),""),"")</f>
        <v>0</v>
      </c>
      <c r="K976" s="245">
        <f>IF(ISNA(VLOOKUP($A976,DSSV!$A$7:$R$65536,IN_DTK!K$5,0))=FALSE,IF(K$8&lt;&gt;0,VLOOKUP($A976,DSSV!$A$7:$R$65536,IN_DTK!K$5,0),""),"")</f>
        <v>0</v>
      </c>
      <c r="L976" s="245">
        <f>IF(ISNA(VLOOKUP($A976,DSSV!$A$7:$R$65536,IN_DTK!L$5,0))=FALSE,IF(L$8&lt;&gt;0,VLOOKUP($A976,DSSV!$A$7:$R$65536,IN_DTK!L$5,0),""),"")</f>
        <v>0</v>
      </c>
      <c r="M976" s="245">
        <f>IF(ISNA(VLOOKUP($A976,DSSV!$A$7:$R$65536,IN_DTK!M$5,0))=FALSE,IF(M$8&lt;&gt;0,VLOOKUP($A976,DSSV!$A$7:$R$65536,IN_DTK!M$5,0),""),"")</f>
        <v>0</v>
      </c>
      <c r="N976" s="245">
        <f>IF(ISNA(VLOOKUP($A976,DSSV!$A$7:$R$65536,IN_DTK!N$5,0))=FALSE,IF(N$8&lt;&gt;0,VLOOKUP($A976,DSSV!$A$7:$R$65536,IN_DTK!N$5,0),""),"")</f>
        <v>0</v>
      </c>
      <c r="O976" s="245">
        <f>IF(ISNA(VLOOKUP($A976,DSSV!$A$7:$R$65536,IN_DTK!O$5,0))=FALSE,IF(O$8&lt;&gt;0,VLOOKUP($A976,DSSV!$A$7:$R$65536,IN_DTK!O$5,0),""),"")</f>
        <v>0</v>
      </c>
      <c r="P976" s="245">
        <f>IF(ISNA(VLOOKUP($A976,DSSV!$A$7:$R$65536,IN_DTK!P$5,0))=FALSE,IF(P$8&lt;&gt;0,VLOOKUP($A976,DSSV!$A$7:$R$65536,IN_DTK!P$5,0),""),"")</f>
        <v>0</v>
      </c>
      <c r="Q976" s="246">
        <f>IF(ISNA(VLOOKUP($A976,DSSV!$A$7:$R$65536,IN_DTK!Q$5,0))=FALSE,VLOOKUP($A976,DSSV!$A$7:$R$65536,IN_DTK!Q$5,0),"")</f>
        <v>0</v>
      </c>
      <c r="R976" s="237" t="str">
        <f>IF(ISNA(VLOOKUP($A976,DSSV!$A$7:$R$65536,IN_DTK!R$5,0))=FALSE,VLOOKUP($A976,DSSV!$A$7:$R$65536,IN_DTK!R$5,0),"")</f>
        <v>Không</v>
      </c>
      <c r="S976" s="247" t="str">
        <f>IF(ISNA(VLOOKUP($A976,DSSV!$A$7:$R$65536,IN_DTK!S$5,0))=FALSE,VLOOKUP($A976,DSSV!$A$7:$R$65536,IN_DTK!S$5,0),"")</f>
        <v/>
      </c>
    </row>
    <row r="977" spans="1:19" s="213" customFormat="1" ht="20.25" customHeight="1">
      <c r="A977" s="211">
        <v>969</v>
      </c>
      <c r="B977" s="240">
        <f>--SUBTOTAL(2,C$6:C977)</f>
        <v>969</v>
      </c>
      <c r="C977" s="214">
        <f>IF(ISNA(VLOOKUP($A977,DSSV!$A$7:$R$65536,IN_DTK!C$5,0))=FALSE,VLOOKUP($A977,DSSV!$A$7:$R$65536,IN_DTK!C$5,0),"")</f>
        <v>0</v>
      </c>
      <c r="D977" s="243" t="str">
        <f>IF(ISNA(VLOOKUP($A977,DSSV!$A$7:$R$65536,IN_DTK!D$5,0))=FALSE,VLOOKUP($A977,DSSV!$A$7:$R$65536,IN_DTK!D$5,0),"")</f>
        <v/>
      </c>
      <c r="E977" s="244" t="str">
        <f>IF(ISNA(VLOOKUP($A977,DSSV!$A$7:$R$65536,IN_DTK!E$5,0))=FALSE,VLOOKUP($A977,DSSV!$A$7:$R$65536,IN_DTK!E$5,0),"")</f>
        <v/>
      </c>
      <c r="F977" s="249" t="str">
        <f>IF(ISNA(VLOOKUP($A977,DSSV!$A$7:$R$65536,IN_DTK!F$5,0))=FALSE,VLOOKUP($A977,DSSV!$A$7:$R$65536,IN_DTK!F$5,0),"")</f>
        <v/>
      </c>
      <c r="G977" s="249" t="str">
        <f>IF(ISNA(VLOOKUP($A977,DSSV!$A$7:$R$65536,IN_DTK!G$5,0))=FALSE,VLOOKUP($A977,DSSV!$A$7:$R$65536,IN_DTK!G$5,0),"")</f>
        <v/>
      </c>
      <c r="H977" s="245">
        <f>IF(ISNA(VLOOKUP($A977,DSSV!$A$7:$R$65536,IN_DTK!H$5,0))=FALSE,IF(H$8&lt;&gt;0,VLOOKUP($A977,DSSV!$A$7:$R$65536,IN_DTK!H$5,0),""),"")</f>
        <v>0</v>
      </c>
      <c r="I977" s="245">
        <f>IF(ISNA(VLOOKUP($A977,DSSV!$A$7:$R$65536,IN_DTK!I$5,0))=FALSE,IF(I$8&lt;&gt;0,VLOOKUP($A977,DSSV!$A$7:$R$65536,IN_DTK!I$5,0),""),"")</f>
        <v>0</v>
      </c>
      <c r="J977" s="245">
        <f>IF(ISNA(VLOOKUP($A977,DSSV!$A$7:$R$65536,IN_DTK!J$5,0))=FALSE,IF(J$8&lt;&gt;0,VLOOKUP($A977,DSSV!$A$7:$R$65536,IN_DTK!J$5,0),""),"")</f>
        <v>0</v>
      </c>
      <c r="K977" s="245">
        <f>IF(ISNA(VLOOKUP($A977,DSSV!$A$7:$R$65536,IN_DTK!K$5,0))=FALSE,IF(K$8&lt;&gt;0,VLOOKUP($A977,DSSV!$A$7:$R$65536,IN_DTK!K$5,0),""),"")</f>
        <v>0</v>
      </c>
      <c r="L977" s="245">
        <f>IF(ISNA(VLOOKUP($A977,DSSV!$A$7:$R$65536,IN_DTK!L$5,0))=FALSE,IF(L$8&lt;&gt;0,VLOOKUP($A977,DSSV!$A$7:$R$65536,IN_DTK!L$5,0),""),"")</f>
        <v>0</v>
      </c>
      <c r="M977" s="245">
        <f>IF(ISNA(VLOOKUP($A977,DSSV!$A$7:$R$65536,IN_DTK!M$5,0))=FALSE,IF(M$8&lt;&gt;0,VLOOKUP($A977,DSSV!$A$7:$R$65536,IN_DTK!M$5,0),""),"")</f>
        <v>0</v>
      </c>
      <c r="N977" s="245">
        <f>IF(ISNA(VLOOKUP($A977,DSSV!$A$7:$R$65536,IN_DTK!N$5,0))=FALSE,IF(N$8&lt;&gt;0,VLOOKUP($A977,DSSV!$A$7:$R$65536,IN_DTK!N$5,0),""),"")</f>
        <v>0</v>
      </c>
      <c r="O977" s="245">
        <f>IF(ISNA(VLOOKUP($A977,DSSV!$A$7:$R$65536,IN_DTK!O$5,0))=FALSE,IF(O$8&lt;&gt;0,VLOOKUP($A977,DSSV!$A$7:$R$65536,IN_DTK!O$5,0),""),"")</f>
        <v>0</v>
      </c>
      <c r="P977" s="245">
        <f>IF(ISNA(VLOOKUP($A977,DSSV!$A$7:$R$65536,IN_DTK!P$5,0))=FALSE,IF(P$8&lt;&gt;0,VLOOKUP($A977,DSSV!$A$7:$R$65536,IN_DTK!P$5,0),""),"")</f>
        <v>0</v>
      </c>
      <c r="Q977" s="246">
        <f>IF(ISNA(VLOOKUP($A977,DSSV!$A$7:$R$65536,IN_DTK!Q$5,0))=FALSE,VLOOKUP($A977,DSSV!$A$7:$R$65536,IN_DTK!Q$5,0),"")</f>
        <v>0</v>
      </c>
      <c r="R977" s="237" t="str">
        <f>IF(ISNA(VLOOKUP($A977,DSSV!$A$7:$R$65536,IN_DTK!R$5,0))=FALSE,VLOOKUP($A977,DSSV!$A$7:$R$65536,IN_DTK!R$5,0),"")</f>
        <v>Không</v>
      </c>
      <c r="S977" s="247" t="str">
        <f>IF(ISNA(VLOOKUP($A977,DSSV!$A$7:$R$65536,IN_DTK!S$5,0))=FALSE,VLOOKUP($A977,DSSV!$A$7:$R$65536,IN_DTK!S$5,0),"")</f>
        <v/>
      </c>
    </row>
    <row r="978" spans="1:19" s="213" customFormat="1" ht="20.25" customHeight="1">
      <c r="A978" s="211">
        <v>970</v>
      </c>
      <c r="B978" s="240">
        <f>--SUBTOTAL(2,C$6:C978)</f>
        <v>970</v>
      </c>
      <c r="C978" s="214">
        <f>IF(ISNA(VLOOKUP($A978,DSSV!$A$7:$R$65536,IN_DTK!C$5,0))=FALSE,VLOOKUP($A978,DSSV!$A$7:$R$65536,IN_DTK!C$5,0),"")</f>
        <v>0</v>
      </c>
      <c r="D978" s="243" t="str">
        <f>IF(ISNA(VLOOKUP($A978,DSSV!$A$7:$R$65536,IN_DTK!D$5,0))=FALSE,VLOOKUP($A978,DSSV!$A$7:$R$65536,IN_DTK!D$5,0),"")</f>
        <v/>
      </c>
      <c r="E978" s="244" t="str">
        <f>IF(ISNA(VLOOKUP($A978,DSSV!$A$7:$R$65536,IN_DTK!E$5,0))=FALSE,VLOOKUP($A978,DSSV!$A$7:$R$65536,IN_DTK!E$5,0),"")</f>
        <v/>
      </c>
      <c r="F978" s="249" t="str">
        <f>IF(ISNA(VLOOKUP($A978,DSSV!$A$7:$R$65536,IN_DTK!F$5,0))=FALSE,VLOOKUP($A978,DSSV!$A$7:$R$65536,IN_DTK!F$5,0),"")</f>
        <v/>
      </c>
      <c r="G978" s="249" t="str">
        <f>IF(ISNA(VLOOKUP($A978,DSSV!$A$7:$R$65536,IN_DTK!G$5,0))=FALSE,VLOOKUP($A978,DSSV!$A$7:$R$65536,IN_DTK!G$5,0),"")</f>
        <v/>
      </c>
      <c r="H978" s="245">
        <f>IF(ISNA(VLOOKUP($A978,DSSV!$A$7:$R$65536,IN_DTK!H$5,0))=FALSE,IF(H$8&lt;&gt;0,VLOOKUP($A978,DSSV!$A$7:$R$65536,IN_DTK!H$5,0),""),"")</f>
        <v>0</v>
      </c>
      <c r="I978" s="245">
        <f>IF(ISNA(VLOOKUP($A978,DSSV!$A$7:$R$65536,IN_DTK!I$5,0))=FALSE,IF(I$8&lt;&gt;0,VLOOKUP($A978,DSSV!$A$7:$R$65536,IN_DTK!I$5,0),""),"")</f>
        <v>0</v>
      </c>
      <c r="J978" s="245">
        <f>IF(ISNA(VLOOKUP($A978,DSSV!$A$7:$R$65536,IN_DTK!J$5,0))=FALSE,IF(J$8&lt;&gt;0,VLOOKUP($A978,DSSV!$A$7:$R$65536,IN_DTK!J$5,0),""),"")</f>
        <v>0</v>
      </c>
      <c r="K978" s="245">
        <f>IF(ISNA(VLOOKUP($A978,DSSV!$A$7:$R$65536,IN_DTK!K$5,0))=FALSE,IF(K$8&lt;&gt;0,VLOOKUP($A978,DSSV!$A$7:$R$65536,IN_DTK!K$5,0),""),"")</f>
        <v>0</v>
      </c>
      <c r="L978" s="245">
        <f>IF(ISNA(VLOOKUP($A978,DSSV!$A$7:$R$65536,IN_DTK!L$5,0))=FALSE,IF(L$8&lt;&gt;0,VLOOKUP($A978,DSSV!$A$7:$R$65536,IN_DTK!L$5,0),""),"")</f>
        <v>0</v>
      </c>
      <c r="M978" s="245">
        <f>IF(ISNA(VLOOKUP($A978,DSSV!$A$7:$R$65536,IN_DTK!M$5,0))=FALSE,IF(M$8&lt;&gt;0,VLOOKUP($A978,DSSV!$A$7:$R$65536,IN_DTK!M$5,0),""),"")</f>
        <v>0</v>
      </c>
      <c r="N978" s="245">
        <f>IF(ISNA(VLOOKUP($A978,DSSV!$A$7:$R$65536,IN_DTK!N$5,0))=FALSE,IF(N$8&lt;&gt;0,VLOOKUP($A978,DSSV!$A$7:$R$65536,IN_DTK!N$5,0),""),"")</f>
        <v>0</v>
      </c>
      <c r="O978" s="245">
        <f>IF(ISNA(VLOOKUP($A978,DSSV!$A$7:$R$65536,IN_DTK!O$5,0))=FALSE,IF(O$8&lt;&gt;0,VLOOKUP($A978,DSSV!$A$7:$R$65536,IN_DTK!O$5,0),""),"")</f>
        <v>0</v>
      </c>
      <c r="P978" s="245">
        <f>IF(ISNA(VLOOKUP($A978,DSSV!$A$7:$R$65536,IN_DTK!P$5,0))=FALSE,IF(P$8&lt;&gt;0,VLOOKUP($A978,DSSV!$A$7:$R$65536,IN_DTK!P$5,0),""),"")</f>
        <v>0</v>
      </c>
      <c r="Q978" s="246">
        <f>IF(ISNA(VLOOKUP($A978,DSSV!$A$7:$R$65536,IN_DTK!Q$5,0))=FALSE,VLOOKUP($A978,DSSV!$A$7:$R$65536,IN_DTK!Q$5,0),"")</f>
        <v>0</v>
      </c>
      <c r="R978" s="237" t="str">
        <f>IF(ISNA(VLOOKUP($A978,DSSV!$A$7:$R$65536,IN_DTK!R$5,0))=FALSE,VLOOKUP($A978,DSSV!$A$7:$R$65536,IN_DTK!R$5,0),"")</f>
        <v>Không</v>
      </c>
      <c r="S978" s="247" t="str">
        <f>IF(ISNA(VLOOKUP($A978,DSSV!$A$7:$R$65536,IN_DTK!S$5,0))=FALSE,VLOOKUP($A978,DSSV!$A$7:$R$65536,IN_DTK!S$5,0),"")</f>
        <v/>
      </c>
    </row>
    <row r="979" spans="1:19" s="213" customFormat="1" ht="20.25" customHeight="1">
      <c r="A979" s="211">
        <v>971</v>
      </c>
      <c r="B979" s="240">
        <f>--SUBTOTAL(2,C$6:C979)</f>
        <v>971</v>
      </c>
      <c r="C979" s="214">
        <f>IF(ISNA(VLOOKUP($A979,DSSV!$A$7:$R$65536,IN_DTK!C$5,0))=FALSE,VLOOKUP($A979,DSSV!$A$7:$R$65536,IN_DTK!C$5,0),"")</f>
        <v>0</v>
      </c>
      <c r="D979" s="243" t="str">
        <f>IF(ISNA(VLOOKUP($A979,DSSV!$A$7:$R$65536,IN_DTK!D$5,0))=FALSE,VLOOKUP($A979,DSSV!$A$7:$R$65536,IN_DTK!D$5,0),"")</f>
        <v/>
      </c>
      <c r="E979" s="244" t="str">
        <f>IF(ISNA(VLOOKUP($A979,DSSV!$A$7:$R$65536,IN_DTK!E$5,0))=FALSE,VLOOKUP($A979,DSSV!$A$7:$R$65536,IN_DTK!E$5,0),"")</f>
        <v/>
      </c>
      <c r="F979" s="249" t="str">
        <f>IF(ISNA(VLOOKUP($A979,DSSV!$A$7:$R$65536,IN_DTK!F$5,0))=FALSE,VLOOKUP($A979,DSSV!$A$7:$R$65536,IN_DTK!F$5,0),"")</f>
        <v/>
      </c>
      <c r="G979" s="249" t="str">
        <f>IF(ISNA(VLOOKUP($A979,DSSV!$A$7:$R$65536,IN_DTK!G$5,0))=FALSE,VLOOKUP($A979,DSSV!$A$7:$R$65536,IN_DTK!G$5,0),"")</f>
        <v/>
      </c>
      <c r="H979" s="245">
        <f>IF(ISNA(VLOOKUP($A979,DSSV!$A$7:$R$65536,IN_DTK!H$5,0))=FALSE,IF(H$8&lt;&gt;0,VLOOKUP($A979,DSSV!$A$7:$R$65536,IN_DTK!H$5,0),""),"")</f>
        <v>0</v>
      </c>
      <c r="I979" s="245">
        <f>IF(ISNA(VLOOKUP($A979,DSSV!$A$7:$R$65536,IN_DTK!I$5,0))=FALSE,IF(I$8&lt;&gt;0,VLOOKUP($A979,DSSV!$A$7:$R$65536,IN_DTK!I$5,0),""),"")</f>
        <v>0</v>
      </c>
      <c r="J979" s="245">
        <f>IF(ISNA(VLOOKUP($A979,DSSV!$A$7:$R$65536,IN_DTK!J$5,0))=FALSE,IF(J$8&lt;&gt;0,VLOOKUP($A979,DSSV!$A$7:$R$65536,IN_DTK!J$5,0),""),"")</f>
        <v>0</v>
      </c>
      <c r="K979" s="245">
        <f>IF(ISNA(VLOOKUP($A979,DSSV!$A$7:$R$65536,IN_DTK!K$5,0))=FALSE,IF(K$8&lt;&gt;0,VLOOKUP($A979,DSSV!$A$7:$R$65536,IN_DTK!K$5,0),""),"")</f>
        <v>0</v>
      </c>
      <c r="L979" s="245">
        <f>IF(ISNA(VLOOKUP($A979,DSSV!$A$7:$R$65536,IN_DTK!L$5,0))=FALSE,IF(L$8&lt;&gt;0,VLOOKUP($A979,DSSV!$A$7:$R$65536,IN_DTK!L$5,0),""),"")</f>
        <v>0</v>
      </c>
      <c r="M979" s="245">
        <f>IF(ISNA(VLOOKUP($A979,DSSV!$A$7:$R$65536,IN_DTK!M$5,0))=FALSE,IF(M$8&lt;&gt;0,VLOOKUP($A979,DSSV!$A$7:$R$65536,IN_DTK!M$5,0),""),"")</f>
        <v>0</v>
      </c>
      <c r="N979" s="245">
        <f>IF(ISNA(VLOOKUP($A979,DSSV!$A$7:$R$65536,IN_DTK!N$5,0))=FALSE,IF(N$8&lt;&gt;0,VLOOKUP($A979,DSSV!$A$7:$R$65536,IN_DTK!N$5,0),""),"")</f>
        <v>0</v>
      </c>
      <c r="O979" s="245">
        <f>IF(ISNA(VLOOKUP($A979,DSSV!$A$7:$R$65536,IN_DTK!O$5,0))=FALSE,IF(O$8&lt;&gt;0,VLOOKUP($A979,DSSV!$A$7:$R$65536,IN_DTK!O$5,0),""),"")</f>
        <v>0</v>
      </c>
      <c r="P979" s="245">
        <f>IF(ISNA(VLOOKUP($A979,DSSV!$A$7:$R$65536,IN_DTK!P$5,0))=FALSE,IF(P$8&lt;&gt;0,VLOOKUP($A979,DSSV!$A$7:$R$65536,IN_DTK!P$5,0),""),"")</f>
        <v>0</v>
      </c>
      <c r="Q979" s="246">
        <f>IF(ISNA(VLOOKUP($A979,DSSV!$A$7:$R$65536,IN_DTK!Q$5,0))=FALSE,VLOOKUP($A979,DSSV!$A$7:$R$65536,IN_DTK!Q$5,0),"")</f>
        <v>0</v>
      </c>
      <c r="R979" s="237" t="str">
        <f>IF(ISNA(VLOOKUP($A979,DSSV!$A$7:$R$65536,IN_DTK!R$5,0))=FALSE,VLOOKUP($A979,DSSV!$A$7:$R$65536,IN_DTK!R$5,0),"")</f>
        <v>Không</v>
      </c>
      <c r="S979" s="247" t="str">
        <f>IF(ISNA(VLOOKUP($A979,DSSV!$A$7:$R$65536,IN_DTK!S$5,0))=FALSE,VLOOKUP($A979,DSSV!$A$7:$R$65536,IN_DTK!S$5,0),"")</f>
        <v/>
      </c>
    </row>
    <row r="980" spans="1:19" s="213" customFormat="1" ht="20.25" customHeight="1">
      <c r="A980" s="211">
        <v>972</v>
      </c>
      <c r="B980" s="240">
        <f>--SUBTOTAL(2,C$6:C980)</f>
        <v>972</v>
      </c>
      <c r="C980" s="214">
        <f>IF(ISNA(VLOOKUP($A980,DSSV!$A$7:$R$65536,IN_DTK!C$5,0))=FALSE,VLOOKUP($A980,DSSV!$A$7:$R$65536,IN_DTK!C$5,0),"")</f>
        <v>0</v>
      </c>
      <c r="D980" s="243" t="str">
        <f>IF(ISNA(VLOOKUP($A980,DSSV!$A$7:$R$65536,IN_DTK!D$5,0))=FALSE,VLOOKUP($A980,DSSV!$A$7:$R$65536,IN_DTK!D$5,0),"")</f>
        <v/>
      </c>
      <c r="E980" s="244" t="str">
        <f>IF(ISNA(VLOOKUP($A980,DSSV!$A$7:$R$65536,IN_DTK!E$5,0))=FALSE,VLOOKUP($A980,DSSV!$A$7:$R$65536,IN_DTK!E$5,0),"")</f>
        <v/>
      </c>
      <c r="F980" s="249" t="str">
        <f>IF(ISNA(VLOOKUP($A980,DSSV!$A$7:$R$65536,IN_DTK!F$5,0))=FALSE,VLOOKUP($A980,DSSV!$A$7:$R$65536,IN_DTK!F$5,0),"")</f>
        <v/>
      </c>
      <c r="G980" s="249" t="str">
        <f>IF(ISNA(VLOOKUP($A980,DSSV!$A$7:$R$65536,IN_DTK!G$5,0))=FALSE,VLOOKUP($A980,DSSV!$A$7:$R$65536,IN_DTK!G$5,0),"")</f>
        <v/>
      </c>
      <c r="H980" s="245">
        <f>IF(ISNA(VLOOKUP($A980,DSSV!$A$7:$R$65536,IN_DTK!H$5,0))=FALSE,IF(H$8&lt;&gt;0,VLOOKUP($A980,DSSV!$A$7:$R$65536,IN_DTK!H$5,0),""),"")</f>
        <v>0</v>
      </c>
      <c r="I980" s="245">
        <f>IF(ISNA(VLOOKUP($A980,DSSV!$A$7:$R$65536,IN_DTK!I$5,0))=FALSE,IF(I$8&lt;&gt;0,VLOOKUP($A980,DSSV!$A$7:$R$65536,IN_DTK!I$5,0),""),"")</f>
        <v>0</v>
      </c>
      <c r="J980" s="245">
        <f>IF(ISNA(VLOOKUP($A980,DSSV!$A$7:$R$65536,IN_DTK!J$5,0))=FALSE,IF(J$8&lt;&gt;0,VLOOKUP($A980,DSSV!$A$7:$R$65536,IN_DTK!J$5,0),""),"")</f>
        <v>0</v>
      </c>
      <c r="K980" s="245">
        <f>IF(ISNA(VLOOKUP($A980,DSSV!$A$7:$R$65536,IN_DTK!K$5,0))=FALSE,IF(K$8&lt;&gt;0,VLOOKUP($A980,DSSV!$A$7:$R$65536,IN_DTK!K$5,0),""),"")</f>
        <v>0</v>
      </c>
      <c r="L980" s="245">
        <f>IF(ISNA(VLOOKUP($A980,DSSV!$A$7:$R$65536,IN_DTK!L$5,0))=FALSE,IF(L$8&lt;&gt;0,VLOOKUP($A980,DSSV!$A$7:$R$65536,IN_DTK!L$5,0),""),"")</f>
        <v>0</v>
      </c>
      <c r="M980" s="245">
        <f>IF(ISNA(VLOOKUP($A980,DSSV!$A$7:$R$65536,IN_DTK!M$5,0))=FALSE,IF(M$8&lt;&gt;0,VLOOKUP($A980,DSSV!$A$7:$R$65536,IN_DTK!M$5,0),""),"")</f>
        <v>0</v>
      </c>
      <c r="N980" s="245">
        <f>IF(ISNA(VLOOKUP($A980,DSSV!$A$7:$R$65536,IN_DTK!N$5,0))=FALSE,IF(N$8&lt;&gt;0,VLOOKUP($A980,DSSV!$A$7:$R$65536,IN_DTK!N$5,0),""),"")</f>
        <v>0</v>
      </c>
      <c r="O980" s="245">
        <f>IF(ISNA(VLOOKUP($A980,DSSV!$A$7:$R$65536,IN_DTK!O$5,0))=FALSE,IF(O$8&lt;&gt;0,VLOOKUP($A980,DSSV!$A$7:$R$65536,IN_DTK!O$5,0),""),"")</f>
        <v>0</v>
      </c>
      <c r="P980" s="245">
        <f>IF(ISNA(VLOOKUP($A980,DSSV!$A$7:$R$65536,IN_DTK!P$5,0))=FALSE,IF(P$8&lt;&gt;0,VLOOKUP($A980,DSSV!$A$7:$R$65536,IN_DTK!P$5,0),""),"")</f>
        <v>0</v>
      </c>
      <c r="Q980" s="246">
        <f>IF(ISNA(VLOOKUP($A980,DSSV!$A$7:$R$65536,IN_DTK!Q$5,0))=FALSE,VLOOKUP($A980,DSSV!$A$7:$R$65536,IN_DTK!Q$5,0),"")</f>
        <v>0</v>
      </c>
      <c r="R980" s="237" t="str">
        <f>IF(ISNA(VLOOKUP($A980,DSSV!$A$7:$R$65536,IN_DTK!R$5,0))=FALSE,VLOOKUP($A980,DSSV!$A$7:$R$65536,IN_DTK!R$5,0),"")</f>
        <v>Không</v>
      </c>
      <c r="S980" s="247" t="str">
        <f>IF(ISNA(VLOOKUP($A980,DSSV!$A$7:$R$65536,IN_DTK!S$5,0))=FALSE,VLOOKUP($A980,DSSV!$A$7:$R$65536,IN_DTK!S$5,0),"")</f>
        <v/>
      </c>
    </row>
    <row r="981" spans="1:19" s="213" customFormat="1" ht="20.25" customHeight="1">
      <c r="A981" s="211">
        <v>973</v>
      </c>
      <c r="B981" s="240">
        <f>--SUBTOTAL(2,C$6:C981)</f>
        <v>973</v>
      </c>
      <c r="C981" s="214">
        <f>IF(ISNA(VLOOKUP($A981,DSSV!$A$7:$R$65536,IN_DTK!C$5,0))=FALSE,VLOOKUP($A981,DSSV!$A$7:$R$65536,IN_DTK!C$5,0),"")</f>
        <v>0</v>
      </c>
      <c r="D981" s="243" t="str">
        <f>IF(ISNA(VLOOKUP($A981,DSSV!$A$7:$R$65536,IN_DTK!D$5,0))=FALSE,VLOOKUP($A981,DSSV!$A$7:$R$65536,IN_DTK!D$5,0),"")</f>
        <v/>
      </c>
      <c r="E981" s="244" t="str">
        <f>IF(ISNA(VLOOKUP($A981,DSSV!$A$7:$R$65536,IN_DTK!E$5,0))=FALSE,VLOOKUP($A981,DSSV!$A$7:$R$65536,IN_DTK!E$5,0),"")</f>
        <v/>
      </c>
      <c r="F981" s="249" t="str">
        <f>IF(ISNA(VLOOKUP($A981,DSSV!$A$7:$R$65536,IN_DTK!F$5,0))=FALSE,VLOOKUP($A981,DSSV!$A$7:$R$65536,IN_DTK!F$5,0),"")</f>
        <v/>
      </c>
      <c r="G981" s="249" t="str">
        <f>IF(ISNA(VLOOKUP($A981,DSSV!$A$7:$R$65536,IN_DTK!G$5,0))=FALSE,VLOOKUP($A981,DSSV!$A$7:$R$65536,IN_DTK!G$5,0),"")</f>
        <v/>
      </c>
      <c r="H981" s="245">
        <f>IF(ISNA(VLOOKUP($A981,DSSV!$A$7:$R$65536,IN_DTK!H$5,0))=FALSE,IF(H$8&lt;&gt;0,VLOOKUP($A981,DSSV!$A$7:$R$65536,IN_DTK!H$5,0),""),"")</f>
        <v>0</v>
      </c>
      <c r="I981" s="245">
        <f>IF(ISNA(VLOOKUP($A981,DSSV!$A$7:$R$65536,IN_DTK!I$5,0))=FALSE,IF(I$8&lt;&gt;0,VLOOKUP($A981,DSSV!$A$7:$R$65536,IN_DTK!I$5,0),""),"")</f>
        <v>0</v>
      </c>
      <c r="J981" s="245">
        <f>IF(ISNA(VLOOKUP($A981,DSSV!$A$7:$R$65536,IN_DTK!J$5,0))=FALSE,IF(J$8&lt;&gt;0,VLOOKUP($A981,DSSV!$A$7:$R$65536,IN_DTK!J$5,0),""),"")</f>
        <v>0</v>
      </c>
      <c r="K981" s="245">
        <f>IF(ISNA(VLOOKUP($A981,DSSV!$A$7:$R$65536,IN_DTK!K$5,0))=FALSE,IF(K$8&lt;&gt;0,VLOOKUP($A981,DSSV!$A$7:$R$65536,IN_DTK!K$5,0),""),"")</f>
        <v>0</v>
      </c>
      <c r="L981" s="245">
        <f>IF(ISNA(VLOOKUP($A981,DSSV!$A$7:$R$65536,IN_DTK!L$5,0))=FALSE,IF(L$8&lt;&gt;0,VLOOKUP($A981,DSSV!$A$7:$R$65536,IN_DTK!L$5,0),""),"")</f>
        <v>0</v>
      </c>
      <c r="M981" s="245">
        <f>IF(ISNA(VLOOKUP($A981,DSSV!$A$7:$R$65536,IN_DTK!M$5,0))=FALSE,IF(M$8&lt;&gt;0,VLOOKUP($A981,DSSV!$A$7:$R$65536,IN_DTK!M$5,0),""),"")</f>
        <v>0</v>
      </c>
      <c r="N981" s="245">
        <f>IF(ISNA(VLOOKUP($A981,DSSV!$A$7:$R$65536,IN_DTK!N$5,0))=FALSE,IF(N$8&lt;&gt;0,VLOOKUP($A981,DSSV!$A$7:$R$65536,IN_DTK!N$5,0),""),"")</f>
        <v>0</v>
      </c>
      <c r="O981" s="245">
        <f>IF(ISNA(VLOOKUP($A981,DSSV!$A$7:$R$65536,IN_DTK!O$5,0))=FALSE,IF(O$8&lt;&gt;0,VLOOKUP($A981,DSSV!$A$7:$R$65536,IN_DTK!O$5,0),""),"")</f>
        <v>0</v>
      </c>
      <c r="P981" s="245">
        <f>IF(ISNA(VLOOKUP($A981,DSSV!$A$7:$R$65536,IN_DTK!P$5,0))=FALSE,IF(P$8&lt;&gt;0,VLOOKUP($A981,DSSV!$A$7:$R$65536,IN_DTK!P$5,0),""),"")</f>
        <v>0</v>
      </c>
      <c r="Q981" s="246">
        <f>IF(ISNA(VLOOKUP($A981,DSSV!$A$7:$R$65536,IN_DTK!Q$5,0))=FALSE,VLOOKUP($A981,DSSV!$A$7:$R$65536,IN_DTK!Q$5,0),"")</f>
        <v>0</v>
      </c>
      <c r="R981" s="237" t="str">
        <f>IF(ISNA(VLOOKUP($A981,DSSV!$A$7:$R$65536,IN_DTK!R$5,0))=FALSE,VLOOKUP($A981,DSSV!$A$7:$R$65536,IN_DTK!R$5,0),"")</f>
        <v>Không</v>
      </c>
      <c r="S981" s="247" t="str">
        <f>IF(ISNA(VLOOKUP($A981,DSSV!$A$7:$R$65536,IN_DTK!S$5,0))=FALSE,VLOOKUP($A981,DSSV!$A$7:$R$65536,IN_DTK!S$5,0),"")</f>
        <v/>
      </c>
    </row>
    <row r="982" spans="1:19" s="213" customFormat="1" ht="20.25" customHeight="1">
      <c r="A982" s="211">
        <v>974</v>
      </c>
      <c r="B982" s="240">
        <f>--SUBTOTAL(2,C$6:C982)</f>
        <v>974</v>
      </c>
      <c r="C982" s="214">
        <f>IF(ISNA(VLOOKUP($A982,DSSV!$A$7:$R$65536,IN_DTK!C$5,0))=FALSE,VLOOKUP($A982,DSSV!$A$7:$R$65536,IN_DTK!C$5,0),"")</f>
        <v>0</v>
      </c>
      <c r="D982" s="243" t="str">
        <f>IF(ISNA(VLOOKUP($A982,DSSV!$A$7:$R$65536,IN_DTK!D$5,0))=FALSE,VLOOKUP($A982,DSSV!$A$7:$R$65536,IN_DTK!D$5,0),"")</f>
        <v/>
      </c>
      <c r="E982" s="244" t="str">
        <f>IF(ISNA(VLOOKUP($A982,DSSV!$A$7:$R$65536,IN_DTK!E$5,0))=FALSE,VLOOKUP($A982,DSSV!$A$7:$R$65536,IN_DTK!E$5,0),"")</f>
        <v/>
      </c>
      <c r="F982" s="249" t="str">
        <f>IF(ISNA(VLOOKUP($A982,DSSV!$A$7:$R$65536,IN_DTK!F$5,0))=FALSE,VLOOKUP($A982,DSSV!$A$7:$R$65536,IN_DTK!F$5,0),"")</f>
        <v/>
      </c>
      <c r="G982" s="249" t="str">
        <f>IF(ISNA(VLOOKUP($A982,DSSV!$A$7:$R$65536,IN_DTK!G$5,0))=FALSE,VLOOKUP($A982,DSSV!$A$7:$R$65536,IN_DTK!G$5,0),"")</f>
        <v/>
      </c>
      <c r="H982" s="245">
        <f>IF(ISNA(VLOOKUP($A982,DSSV!$A$7:$R$65536,IN_DTK!H$5,0))=FALSE,IF(H$8&lt;&gt;0,VLOOKUP($A982,DSSV!$A$7:$R$65536,IN_DTK!H$5,0),""),"")</f>
        <v>0</v>
      </c>
      <c r="I982" s="245">
        <f>IF(ISNA(VLOOKUP($A982,DSSV!$A$7:$R$65536,IN_DTK!I$5,0))=FALSE,IF(I$8&lt;&gt;0,VLOOKUP($A982,DSSV!$A$7:$R$65536,IN_DTK!I$5,0),""),"")</f>
        <v>0</v>
      </c>
      <c r="J982" s="245">
        <f>IF(ISNA(VLOOKUP($A982,DSSV!$A$7:$R$65536,IN_DTK!J$5,0))=FALSE,IF(J$8&lt;&gt;0,VLOOKUP($A982,DSSV!$A$7:$R$65536,IN_DTK!J$5,0),""),"")</f>
        <v>0</v>
      </c>
      <c r="K982" s="245">
        <f>IF(ISNA(VLOOKUP($A982,DSSV!$A$7:$R$65536,IN_DTK!K$5,0))=FALSE,IF(K$8&lt;&gt;0,VLOOKUP($A982,DSSV!$A$7:$R$65536,IN_DTK!K$5,0),""),"")</f>
        <v>0</v>
      </c>
      <c r="L982" s="245">
        <f>IF(ISNA(VLOOKUP($A982,DSSV!$A$7:$R$65536,IN_DTK!L$5,0))=FALSE,IF(L$8&lt;&gt;0,VLOOKUP($A982,DSSV!$A$7:$R$65536,IN_DTK!L$5,0),""),"")</f>
        <v>0</v>
      </c>
      <c r="M982" s="245">
        <f>IF(ISNA(VLOOKUP($A982,DSSV!$A$7:$R$65536,IN_DTK!M$5,0))=FALSE,IF(M$8&lt;&gt;0,VLOOKUP($A982,DSSV!$A$7:$R$65536,IN_DTK!M$5,0),""),"")</f>
        <v>0</v>
      </c>
      <c r="N982" s="245">
        <f>IF(ISNA(VLOOKUP($A982,DSSV!$A$7:$R$65536,IN_DTK!N$5,0))=FALSE,IF(N$8&lt;&gt;0,VLOOKUP($A982,DSSV!$A$7:$R$65536,IN_DTK!N$5,0),""),"")</f>
        <v>0</v>
      </c>
      <c r="O982" s="245">
        <f>IF(ISNA(VLOOKUP($A982,DSSV!$A$7:$R$65536,IN_DTK!O$5,0))=FALSE,IF(O$8&lt;&gt;0,VLOOKUP($A982,DSSV!$A$7:$R$65536,IN_DTK!O$5,0),""),"")</f>
        <v>0</v>
      </c>
      <c r="P982" s="245">
        <f>IF(ISNA(VLOOKUP($A982,DSSV!$A$7:$R$65536,IN_DTK!P$5,0))=FALSE,IF(P$8&lt;&gt;0,VLOOKUP($A982,DSSV!$A$7:$R$65536,IN_DTK!P$5,0),""),"")</f>
        <v>0</v>
      </c>
      <c r="Q982" s="246">
        <f>IF(ISNA(VLOOKUP($A982,DSSV!$A$7:$R$65536,IN_DTK!Q$5,0))=FALSE,VLOOKUP($A982,DSSV!$A$7:$R$65536,IN_DTK!Q$5,0),"")</f>
        <v>0</v>
      </c>
      <c r="R982" s="237" t="str">
        <f>IF(ISNA(VLOOKUP($A982,DSSV!$A$7:$R$65536,IN_DTK!R$5,0))=FALSE,VLOOKUP($A982,DSSV!$A$7:$R$65536,IN_DTK!R$5,0),"")</f>
        <v>Không</v>
      </c>
      <c r="S982" s="247" t="str">
        <f>IF(ISNA(VLOOKUP($A982,DSSV!$A$7:$R$65536,IN_DTK!S$5,0))=FALSE,VLOOKUP($A982,DSSV!$A$7:$R$65536,IN_DTK!S$5,0),"")</f>
        <v/>
      </c>
    </row>
    <row r="983" spans="1:19" s="213" customFormat="1" ht="20.25" customHeight="1">
      <c r="A983" s="211">
        <v>975</v>
      </c>
      <c r="B983" s="240">
        <f>--SUBTOTAL(2,C$6:C983)</f>
        <v>975</v>
      </c>
      <c r="C983" s="214">
        <f>IF(ISNA(VLOOKUP($A983,DSSV!$A$7:$R$65536,IN_DTK!C$5,0))=FALSE,VLOOKUP($A983,DSSV!$A$7:$R$65536,IN_DTK!C$5,0),"")</f>
        <v>0</v>
      </c>
      <c r="D983" s="243" t="str">
        <f>IF(ISNA(VLOOKUP($A983,DSSV!$A$7:$R$65536,IN_DTK!D$5,0))=FALSE,VLOOKUP($A983,DSSV!$A$7:$R$65536,IN_DTK!D$5,0),"")</f>
        <v/>
      </c>
      <c r="E983" s="244" t="str">
        <f>IF(ISNA(VLOOKUP($A983,DSSV!$A$7:$R$65536,IN_DTK!E$5,0))=FALSE,VLOOKUP($A983,DSSV!$A$7:$R$65536,IN_DTK!E$5,0),"")</f>
        <v/>
      </c>
      <c r="F983" s="249" t="str">
        <f>IF(ISNA(VLOOKUP($A983,DSSV!$A$7:$R$65536,IN_DTK!F$5,0))=FALSE,VLOOKUP($A983,DSSV!$A$7:$R$65536,IN_DTK!F$5,0),"")</f>
        <v/>
      </c>
      <c r="G983" s="249" t="str">
        <f>IF(ISNA(VLOOKUP($A983,DSSV!$A$7:$R$65536,IN_DTK!G$5,0))=FALSE,VLOOKUP($A983,DSSV!$A$7:$R$65536,IN_DTK!G$5,0),"")</f>
        <v/>
      </c>
      <c r="H983" s="245">
        <f>IF(ISNA(VLOOKUP($A983,DSSV!$A$7:$R$65536,IN_DTK!H$5,0))=FALSE,IF(H$8&lt;&gt;0,VLOOKUP($A983,DSSV!$A$7:$R$65536,IN_DTK!H$5,0),""),"")</f>
        <v>0</v>
      </c>
      <c r="I983" s="245">
        <f>IF(ISNA(VLOOKUP($A983,DSSV!$A$7:$R$65536,IN_DTK!I$5,0))=FALSE,IF(I$8&lt;&gt;0,VLOOKUP($A983,DSSV!$A$7:$R$65536,IN_DTK!I$5,0),""),"")</f>
        <v>0</v>
      </c>
      <c r="J983" s="245">
        <f>IF(ISNA(VLOOKUP($A983,DSSV!$A$7:$R$65536,IN_DTK!J$5,0))=FALSE,IF(J$8&lt;&gt;0,VLOOKUP($A983,DSSV!$A$7:$R$65536,IN_DTK!J$5,0),""),"")</f>
        <v>0</v>
      </c>
      <c r="K983" s="245">
        <f>IF(ISNA(VLOOKUP($A983,DSSV!$A$7:$R$65536,IN_DTK!K$5,0))=FALSE,IF(K$8&lt;&gt;0,VLOOKUP($A983,DSSV!$A$7:$R$65536,IN_DTK!K$5,0),""),"")</f>
        <v>0</v>
      </c>
      <c r="L983" s="245">
        <f>IF(ISNA(VLOOKUP($A983,DSSV!$A$7:$R$65536,IN_DTK!L$5,0))=FALSE,IF(L$8&lt;&gt;0,VLOOKUP($A983,DSSV!$A$7:$R$65536,IN_DTK!L$5,0),""),"")</f>
        <v>0</v>
      </c>
      <c r="M983" s="245">
        <f>IF(ISNA(VLOOKUP($A983,DSSV!$A$7:$R$65536,IN_DTK!M$5,0))=FALSE,IF(M$8&lt;&gt;0,VLOOKUP($A983,DSSV!$A$7:$R$65536,IN_DTK!M$5,0),""),"")</f>
        <v>0</v>
      </c>
      <c r="N983" s="245">
        <f>IF(ISNA(VLOOKUP($A983,DSSV!$A$7:$R$65536,IN_DTK!N$5,0))=FALSE,IF(N$8&lt;&gt;0,VLOOKUP($A983,DSSV!$A$7:$R$65536,IN_DTK!N$5,0),""),"")</f>
        <v>0</v>
      </c>
      <c r="O983" s="245">
        <f>IF(ISNA(VLOOKUP($A983,DSSV!$A$7:$R$65536,IN_DTK!O$5,0))=FALSE,IF(O$8&lt;&gt;0,VLOOKUP($A983,DSSV!$A$7:$R$65536,IN_DTK!O$5,0),""),"")</f>
        <v>0</v>
      </c>
      <c r="P983" s="245">
        <f>IF(ISNA(VLOOKUP($A983,DSSV!$A$7:$R$65536,IN_DTK!P$5,0))=FALSE,IF(P$8&lt;&gt;0,VLOOKUP($A983,DSSV!$A$7:$R$65536,IN_DTK!P$5,0),""),"")</f>
        <v>0</v>
      </c>
      <c r="Q983" s="246">
        <f>IF(ISNA(VLOOKUP($A983,DSSV!$A$7:$R$65536,IN_DTK!Q$5,0))=FALSE,VLOOKUP($A983,DSSV!$A$7:$R$65536,IN_DTK!Q$5,0),"")</f>
        <v>0</v>
      </c>
      <c r="R983" s="237" t="str">
        <f>IF(ISNA(VLOOKUP($A983,DSSV!$A$7:$R$65536,IN_DTK!R$5,0))=FALSE,VLOOKUP($A983,DSSV!$A$7:$R$65536,IN_DTK!R$5,0),"")</f>
        <v>Không</v>
      </c>
      <c r="S983" s="247" t="str">
        <f>IF(ISNA(VLOOKUP($A983,DSSV!$A$7:$R$65536,IN_DTK!S$5,0))=FALSE,VLOOKUP($A983,DSSV!$A$7:$R$65536,IN_DTK!S$5,0),"")</f>
        <v/>
      </c>
    </row>
    <row r="984" spans="1:19" s="213" customFormat="1" ht="20.25" customHeight="1">
      <c r="A984" s="211">
        <v>976</v>
      </c>
      <c r="B984" s="240">
        <f>--SUBTOTAL(2,C$6:C984)</f>
        <v>976</v>
      </c>
      <c r="C984" s="214">
        <f>IF(ISNA(VLOOKUP($A984,DSSV!$A$7:$R$65536,IN_DTK!C$5,0))=FALSE,VLOOKUP($A984,DSSV!$A$7:$R$65536,IN_DTK!C$5,0),"")</f>
        <v>0</v>
      </c>
      <c r="D984" s="243" t="str">
        <f>IF(ISNA(VLOOKUP($A984,DSSV!$A$7:$R$65536,IN_DTK!D$5,0))=FALSE,VLOOKUP($A984,DSSV!$A$7:$R$65536,IN_DTK!D$5,0),"")</f>
        <v/>
      </c>
      <c r="E984" s="244" t="str">
        <f>IF(ISNA(VLOOKUP($A984,DSSV!$A$7:$R$65536,IN_DTK!E$5,0))=FALSE,VLOOKUP($A984,DSSV!$A$7:$R$65536,IN_DTK!E$5,0),"")</f>
        <v/>
      </c>
      <c r="F984" s="249" t="str">
        <f>IF(ISNA(VLOOKUP($A984,DSSV!$A$7:$R$65536,IN_DTK!F$5,0))=FALSE,VLOOKUP($A984,DSSV!$A$7:$R$65536,IN_DTK!F$5,0),"")</f>
        <v/>
      </c>
      <c r="G984" s="249" t="str">
        <f>IF(ISNA(VLOOKUP($A984,DSSV!$A$7:$R$65536,IN_DTK!G$5,0))=FALSE,VLOOKUP($A984,DSSV!$A$7:$R$65536,IN_DTK!G$5,0),"")</f>
        <v/>
      </c>
      <c r="H984" s="245">
        <f>IF(ISNA(VLOOKUP($A984,DSSV!$A$7:$R$65536,IN_DTK!H$5,0))=FALSE,IF(H$8&lt;&gt;0,VLOOKUP($A984,DSSV!$A$7:$R$65536,IN_DTK!H$5,0),""),"")</f>
        <v>0</v>
      </c>
      <c r="I984" s="245">
        <f>IF(ISNA(VLOOKUP($A984,DSSV!$A$7:$R$65536,IN_DTK!I$5,0))=FALSE,IF(I$8&lt;&gt;0,VLOOKUP($A984,DSSV!$A$7:$R$65536,IN_DTK!I$5,0),""),"")</f>
        <v>0</v>
      </c>
      <c r="J984" s="245">
        <f>IF(ISNA(VLOOKUP($A984,DSSV!$A$7:$R$65536,IN_DTK!J$5,0))=FALSE,IF(J$8&lt;&gt;0,VLOOKUP($A984,DSSV!$A$7:$R$65536,IN_DTK!J$5,0),""),"")</f>
        <v>0</v>
      </c>
      <c r="K984" s="245">
        <f>IF(ISNA(VLOOKUP($A984,DSSV!$A$7:$R$65536,IN_DTK!K$5,0))=FALSE,IF(K$8&lt;&gt;0,VLOOKUP($A984,DSSV!$A$7:$R$65536,IN_DTK!K$5,0),""),"")</f>
        <v>0</v>
      </c>
      <c r="L984" s="245">
        <f>IF(ISNA(VLOOKUP($A984,DSSV!$A$7:$R$65536,IN_DTK!L$5,0))=FALSE,IF(L$8&lt;&gt;0,VLOOKUP($A984,DSSV!$A$7:$R$65536,IN_DTK!L$5,0),""),"")</f>
        <v>0</v>
      </c>
      <c r="M984" s="245">
        <f>IF(ISNA(VLOOKUP($A984,DSSV!$A$7:$R$65536,IN_DTK!M$5,0))=FALSE,IF(M$8&lt;&gt;0,VLOOKUP($A984,DSSV!$A$7:$R$65536,IN_DTK!M$5,0),""),"")</f>
        <v>0</v>
      </c>
      <c r="N984" s="245">
        <f>IF(ISNA(VLOOKUP($A984,DSSV!$A$7:$R$65536,IN_DTK!N$5,0))=FALSE,IF(N$8&lt;&gt;0,VLOOKUP($A984,DSSV!$A$7:$R$65536,IN_DTK!N$5,0),""),"")</f>
        <v>0</v>
      </c>
      <c r="O984" s="245">
        <f>IF(ISNA(VLOOKUP($A984,DSSV!$A$7:$R$65536,IN_DTK!O$5,0))=FALSE,IF(O$8&lt;&gt;0,VLOOKUP($A984,DSSV!$A$7:$R$65536,IN_DTK!O$5,0),""),"")</f>
        <v>0</v>
      </c>
      <c r="P984" s="245">
        <f>IF(ISNA(VLOOKUP($A984,DSSV!$A$7:$R$65536,IN_DTK!P$5,0))=FALSE,IF(P$8&lt;&gt;0,VLOOKUP($A984,DSSV!$A$7:$R$65536,IN_DTK!P$5,0),""),"")</f>
        <v>0</v>
      </c>
      <c r="Q984" s="246">
        <f>IF(ISNA(VLOOKUP($A984,DSSV!$A$7:$R$65536,IN_DTK!Q$5,0))=FALSE,VLOOKUP($A984,DSSV!$A$7:$R$65536,IN_DTK!Q$5,0),"")</f>
        <v>0</v>
      </c>
      <c r="R984" s="237" t="str">
        <f>IF(ISNA(VLOOKUP($A984,DSSV!$A$7:$R$65536,IN_DTK!R$5,0))=FALSE,VLOOKUP($A984,DSSV!$A$7:$R$65536,IN_DTK!R$5,0),"")</f>
        <v>Không</v>
      </c>
      <c r="S984" s="247" t="str">
        <f>IF(ISNA(VLOOKUP($A984,DSSV!$A$7:$R$65536,IN_DTK!S$5,0))=FALSE,VLOOKUP($A984,DSSV!$A$7:$R$65536,IN_DTK!S$5,0),"")</f>
        <v/>
      </c>
    </row>
    <row r="985" spans="1:19" s="213" customFormat="1" ht="20.25" customHeight="1">
      <c r="A985" s="211">
        <v>977</v>
      </c>
      <c r="B985" s="240">
        <f>--SUBTOTAL(2,C$6:C985)</f>
        <v>977</v>
      </c>
      <c r="C985" s="214">
        <f>IF(ISNA(VLOOKUP($A985,DSSV!$A$7:$R$65536,IN_DTK!C$5,0))=FALSE,VLOOKUP($A985,DSSV!$A$7:$R$65536,IN_DTK!C$5,0),"")</f>
        <v>0</v>
      </c>
      <c r="D985" s="243" t="str">
        <f>IF(ISNA(VLOOKUP($A985,DSSV!$A$7:$R$65536,IN_DTK!D$5,0))=FALSE,VLOOKUP($A985,DSSV!$A$7:$R$65536,IN_DTK!D$5,0),"")</f>
        <v/>
      </c>
      <c r="E985" s="244" t="str">
        <f>IF(ISNA(VLOOKUP($A985,DSSV!$A$7:$R$65536,IN_DTK!E$5,0))=FALSE,VLOOKUP($A985,DSSV!$A$7:$R$65536,IN_DTK!E$5,0),"")</f>
        <v/>
      </c>
      <c r="F985" s="249" t="str">
        <f>IF(ISNA(VLOOKUP($A985,DSSV!$A$7:$R$65536,IN_DTK!F$5,0))=FALSE,VLOOKUP($A985,DSSV!$A$7:$R$65536,IN_DTK!F$5,0),"")</f>
        <v/>
      </c>
      <c r="G985" s="249" t="str">
        <f>IF(ISNA(VLOOKUP($A985,DSSV!$A$7:$R$65536,IN_DTK!G$5,0))=FALSE,VLOOKUP($A985,DSSV!$A$7:$R$65536,IN_DTK!G$5,0),"")</f>
        <v/>
      </c>
      <c r="H985" s="245">
        <f>IF(ISNA(VLOOKUP($A985,DSSV!$A$7:$R$65536,IN_DTK!H$5,0))=FALSE,IF(H$8&lt;&gt;0,VLOOKUP($A985,DSSV!$A$7:$R$65536,IN_DTK!H$5,0),""),"")</f>
        <v>0</v>
      </c>
      <c r="I985" s="245">
        <f>IF(ISNA(VLOOKUP($A985,DSSV!$A$7:$R$65536,IN_DTK!I$5,0))=FALSE,IF(I$8&lt;&gt;0,VLOOKUP($A985,DSSV!$A$7:$R$65536,IN_DTK!I$5,0),""),"")</f>
        <v>0</v>
      </c>
      <c r="J985" s="245">
        <f>IF(ISNA(VLOOKUP($A985,DSSV!$A$7:$R$65536,IN_DTK!J$5,0))=FALSE,IF(J$8&lt;&gt;0,VLOOKUP($A985,DSSV!$A$7:$R$65536,IN_DTK!J$5,0),""),"")</f>
        <v>0</v>
      </c>
      <c r="K985" s="245">
        <f>IF(ISNA(VLOOKUP($A985,DSSV!$A$7:$R$65536,IN_DTK!K$5,0))=FALSE,IF(K$8&lt;&gt;0,VLOOKUP($A985,DSSV!$A$7:$R$65536,IN_DTK!K$5,0),""),"")</f>
        <v>0</v>
      </c>
      <c r="L985" s="245">
        <f>IF(ISNA(VLOOKUP($A985,DSSV!$A$7:$R$65536,IN_DTK!L$5,0))=FALSE,IF(L$8&lt;&gt;0,VLOOKUP($A985,DSSV!$A$7:$R$65536,IN_DTK!L$5,0),""),"")</f>
        <v>0</v>
      </c>
      <c r="M985" s="245">
        <f>IF(ISNA(VLOOKUP($A985,DSSV!$A$7:$R$65536,IN_DTK!M$5,0))=FALSE,IF(M$8&lt;&gt;0,VLOOKUP($A985,DSSV!$A$7:$R$65536,IN_DTK!M$5,0),""),"")</f>
        <v>0</v>
      </c>
      <c r="N985" s="245">
        <f>IF(ISNA(VLOOKUP($A985,DSSV!$A$7:$R$65536,IN_DTK!N$5,0))=FALSE,IF(N$8&lt;&gt;0,VLOOKUP($A985,DSSV!$A$7:$R$65536,IN_DTK!N$5,0),""),"")</f>
        <v>0</v>
      </c>
      <c r="O985" s="245">
        <f>IF(ISNA(VLOOKUP($A985,DSSV!$A$7:$R$65536,IN_DTK!O$5,0))=FALSE,IF(O$8&lt;&gt;0,VLOOKUP($A985,DSSV!$A$7:$R$65536,IN_DTK!O$5,0),""),"")</f>
        <v>0</v>
      </c>
      <c r="P985" s="245">
        <f>IF(ISNA(VLOOKUP($A985,DSSV!$A$7:$R$65536,IN_DTK!P$5,0))=FALSE,IF(P$8&lt;&gt;0,VLOOKUP($A985,DSSV!$A$7:$R$65536,IN_DTK!P$5,0),""),"")</f>
        <v>0</v>
      </c>
      <c r="Q985" s="246">
        <f>IF(ISNA(VLOOKUP($A985,DSSV!$A$7:$R$65536,IN_DTK!Q$5,0))=FALSE,VLOOKUP($A985,DSSV!$A$7:$R$65536,IN_DTK!Q$5,0),"")</f>
        <v>0</v>
      </c>
      <c r="R985" s="237" t="str">
        <f>IF(ISNA(VLOOKUP($A985,DSSV!$A$7:$R$65536,IN_DTK!R$5,0))=FALSE,VLOOKUP($A985,DSSV!$A$7:$R$65536,IN_DTK!R$5,0),"")</f>
        <v>Không</v>
      </c>
      <c r="S985" s="247" t="str">
        <f>IF(ISNA(VLOOKUP($A985,DSSV!$A$7:$R$65536,IN_DTK!S$5,0))=FALSE,VLOOKUP($A985,DSSV!$A$7:$R$65536,IN_DTK!S$5,0),"")</f>
        <v/>
      </c>
    </row>
    <row r="986" spans="1:19" s="213" customFormat="1" ht="20.25" customHeight="1">
      <c r="A986" s="211">
        <v>978</v>
      </c>
      <c r="B986" s="240">
        <f>--SUBTOTAL(2,C$6:C986)</f>
        <v>978</v>
      </c>
      <c r="C986" s="214">
        <f>IF(ISNA(VLOOKUP($A986,DSSV!$A$7:$R$65536,IN_DTK!C$5,0))=FALSE,VLOOKUP($A986,DSSV!$A$7:$R$65536,IN_DTK!C$5,0),"")</f>
        <v>0</v>
      </c>
      <c r="D986" s="243" t="str">
        <f>IF(ISNA(VLOOKUP($A986,DSSV!$A$7:$R$65536,IN_DTK!D$5,0))=FALSE,VLOOKUP($A986,DSSV!$A$7:$R$65536,IN_DTK!D$5,0),"")</f>
        <v/>
      </c>
      <c r="E986" s="244" t="str">
        <f>IF(ISNA(VLOOKUP($A986,DSSV!$A$7:$R$65536,IN_DTK!E$5,0))=FALSE,VLOOKUP($A986,DSSV!$A$7:$R$65536,IN_DTK!E$5,0),"")</f>
        <v/>
      </c>
      <c r="F986" s="249" t="str">
        <f>IF(ISNA(VLOOKUP($A986,DSSV!$A$7:$R$65536,IN_DTK!F$5,0))=FALSE,VLOOKUP($A986,DSSV!$A$7:$R$65536,IN_DTK!F$5,0),"")</f>
        <v/>
      </c>
      <c r="G986" s="249" t="str">
        <f>IF(ISNA(VLOOKUP($A986,DSSV!$A$7:$R$65536,IN_DTK!G$5,0))=FALSE,VLOOKUP($A986,DSSV!$A$7:$R$65536,IN_DTK!G$5,0),"")</f>
        <v/>
      </c>
      <c r="H986" s="245">
        <f>IF(ISNA(VLOOKUP($A986,DSSV!$A$7:$R$65536,IN_DTK!H$5,0))=FALSE,IF(H$8&lt;&gt;0,VLOOKUP($A986,DSSV!$A$7:$R$65536,IN_DTK!H$5,0),""),"")</f>
        <v>0</v>
      </c>
      <c r="I986" s="245">
        <f>IF(ISNA(VLOOKUP($A986,DSSV!$A$7:$R$65536,IN_DTK!I$5,0))=FALSE,IF(I$8&lt;&gt;0,VLOOKUP($A986,DSSV!$A$7:$R$65536,IN_DTK!I$5,0),""),"")</f>
        <v>0</v>
      </c>
      <c r="J986" s="245">
        <f>IF(ISNA(VLOOKUP($A986,DSSV!$A$7:$R$65536,IN_DTK!J$5,0))=FALSE,IF(J$8&lt;&gt;0,VLOOKUP($A986,DSSV!$A$7:$R$65536,IN_DTK!J$5,0),""),"")</f>
        <v>0</v>
      </c>
      <c r="K986" s="245">
        <f>IF(ISNA(VLOOKUP($A986,DSSV!$A$7:$R$65536,IN_DTK!K$5,0))=FALSE,IF(K$8&lt;&gt;0,VLOOKUP($A986,DSSV!$A$7:$R$65536,IN_DTK!K$5,0),""),"")</f>
        <v>0</v>
      </c>
      <c r="L986" s="245">
        <f>IF(ISNA(VLOOKUP($A986,DSSV!$A$7:$R$65536,IN_DTK!L$5,0))=FALSE,IF(L$8&lt;&gt;0,VLOOKUP($A986,DSSV!$A$7:$R$65536,IN_DTK!L$5,0),""),"")</f>
        <v>0</v>
      </c>
      <c r="M986" s="245">
        <f>IF(ISNA(VLOOKUP($A986,DSSV!$A$7:$R$65536,IN_DTK!M$5,0))=FALSE,IF(M$8&lt;&gt;0,VLOOKUP($A986,DSSV!$A$7:$R$65536,IN_DTK!M$5,0),""),"")</f>
        <v>0</v>
      </c>
      <c r="N986" s="245">
        <f>IF(ISNA(VLOOKUP($A986,DSSV!$A$7:$R$65536,IN_DTK!N$5,0))=FALSE,IF(N$8&lt;&gt;0,VLOOKUP($A986,DSSV!$A$7:$R$65536,IN_DTK!N$5,0),""),"")</f>
        <v>0</v>
      </c>
      <c r="O986" s="245">
        <f>IF(ISNA(VLOOKUP($A986,DSSV!$A$7:$R$65536,IN_DTK!O$5,0))=FALSE,IF(O$8&lt;&gt;0,VLOOKUP($A986,DSSV!$A$7:$R$65536,IN_DTK!O$5,0),""),"")</f>
        <v>0</v>
      </c>
      <c r="P986" s="245">
        <f>IF(ISNA(VLOOKUP($A986,DSSV!$A$7:$R$65536,IN_DTK!P$5,0))=FALSE,IF(P$8&lt;&gt;0,VLOOKUP($A986,DSSV!$A$7:$R$65536,IN_DTK!P$5,0),""),"")</f>
        <v>0</v>
      </c>
      <c r="Q986" s="246">
        <f>IF(ISNA(VLOOKUP($A986,DSSV!$A$7:$R$65536,IN_DTK!Q$5,0))=FALSE,VLOOKUP($A986,DSSV!$A$7:$R$65536,IN_DTK!Q$5,0),"")</f>
        <v>0</v>
      </c>
      <c r="R986" s="237" t="str">
        <f>IF(ISNA(VLOOKUP($A986,DSSV!$A$7:$R$65536,IN_DTK!R$5,0))=FALSE,VLOOKUP($A986,DSSV!$A$7:$R$65536,IN_DTK!R$5,0),"")</f>
        <v>Không</v>
      </c>
      <c r="S986" s="247" t="str">
        <f>IF(ISNA(VLOOKUP($A986,DSSV!$A$7:$R$65536,IN_DTK!S$5,0))=FALSE,VLOOKUP($A986,DSSV!$A$7:$R$65536,IN_DTK!S$5,0),"")</f>
        <v/>
      </c>
    </row>
    <row r="987" spans="1:19" s="213" customFormat="1" ht="20.25" customHeight="1">
      <c r="A987" s="211">
        <v>979</v>
      </c>
      <c r="B987" s="240">
        <f>--SUBTOTAL(2,C$6:C987)</f>
        <v>979</v>
      </c>
      <c r="C987" s="214">
        <f>IF(ISNA(VLOOKUP($A987,DSSV!$A$7:$R$65536,IN_DTK!C$5,0))=FALSE,VLOOKUP($A987,DSSV!$A$7:$R$65536,IN_DTK!C$5,0),"")</f>
        <v>0</v>
      </c>
      <c r="D987" s="243" t="str">
        <f>IF(ISNA(VLOOKUP($A987,DSSV!$A$7:$R$65536,IN_DTK!D$5,0))=FALSE,VLOOKUP($A987,DSSV!$A$7:$R$65536,IN_DTK!D$5,0),"")</f>
        <v/>
      </c>
      <c r="E987" s="244" t="str">
        <f>IF(ISNA(VLOOKUP($A987,DSSV!$A$7:$R$65536,IN_DTK!E$5,0))=FALSE,VLOOKUP($A987,DSSV!$A$7:$R$65536,IN_DTK!E$5,0),"")</f>
        <v/>
      </c>
      <c r="F987" s="249" t="str">
        <f>IF(ISNA(VLOOKUP($A987,DSSV!$A$7:$R$65536,IN_DTK!F$5,0))=FALSE,VLOOKUP($A987,DSSV!$A$7:$R$65536,IN_DTK!F$5,0),"")</f>
        <v/>
      </c>
      <c r="G987" s="249" t="str">
        <f>IF(ISNA(VLOOKUP($A987,DSSV!$A$7:$R$65536,IN_DTK!G$5,0))=FALSE,VLOOKUP($A987,DSSV!$A$7:$R$65536,IN_DTK!G$5,0),"")</f>
        <v/>
      </c>
      <c r="H987" s="245">
        <f>IF(ISNA(VLOOKUP($A987,DSSV!$A$7:$R$65536,IN_DTK!H$5,0))=FALSE,IF(H$8&lt;&gt;0,VLOOKUP($A987,DSSV!$A$7:$R$65536,IN_DTK!H$5,0),""),"")</f>
        <v>0</v>
      </c>
      <c r="I987" s="245">
        <f>IF(ISNA(VLOOKUP($A987,DSSV!$A$7:$R$65536,IN_DTK!I$5,0))=FALSE,IF(I$8&lt;&gt;0,VLOOKUP($A987,DSSV!$A$7:$R$65536,IN_DTK!I$5,0),""),"")</f>
        <v>0</v>
      </c>
      <c r="J987" s="245">
        <f>IF(ISNA(VLOOKUP($A987,DSSV!$A$7:$R$65536,IN_DTK!J$5,0))=FALSE,IF(J$8&lt;&gt;0,VLOOKUP($A987,DSSV!$A$7:$R$65536,IN_DTK!J$5,0),""),"")</f>
        <v>0</v>
      </c>
      <c r="K987" s="245">
        <f>IF(ISNA(VLOOKUP($A987,DSSV!$A$7:$R$65536,IN_DTK!K$5,0))=FALSE,IF(K$8&lt;&gt;0,VLOOKUP($A987,DSSV!$A$7:$R$65536,IN_DTK!K$5,0),""),"")</f>
        <v>0</v>
      </c>
      <c r="L987" s="245">
        <f>IF(ISNA(VLOOKUP($A987,DSSV!$A$7:$R$65536,IN_DTK!L$5,0))=FALSE,IF(L$8&lt;&gt;0,VLOOKUP($A987,DSSV!$A$7:$R$65536,IN_DTK!L$5,0),""),"")</f>
        <v>0</v>
      </c>
      <c r="M987" s="245">
        <f>IF(ISNA(VLOOKUP($A987,DSSV!$A$7:$R$65536,IN_DTK!M$5,0))=FALSE,IF(M$8&lt;&gt;0,VLOOKUP($A987,DSSV!$A$7:$R$65536,IN_DTK!M$5,0),""),"")</f>
        <v>0</v>
      </c>
      <c r="N987" s="245">
        <f>IF(ISNA(VLOOKUP($A987,DSSV!$A$7:$R$65536,IN_DTK!N$5,0))=FALSE,IF(N$8&lt;&gt;0,VLOOKUP($A987,DSSV!$A$7:$R$65536,IN_DTK!N$5,0),""),"")</f>
        <v>0</v>
      </c>
      <c r="O987" s="245">
        <f>IF(ISNA(VLOOKUP($A987,DSSV!$A$7:$R$65536,IN_DTK!O$5,0))=FALSE,IF(O$8&lt;&gt;0,VLOOKUP($A987,DSSV!$A$7:$R$65536,IN_DTK!O$5,0),""),"")</f>
        <v>0</v>
      </c>
      <c r="P987" s="245">
        <f>IF(ISNA(VLOOKUP($A987,DSSV!$A$7:$R$65536,IN_DTK!P$5,0))=FALSE,IF(P$8&lt;&gt;0,VLOOKUP($A987,DSSV!$A$7:$R$65536,IN_DTK!P$5,0),""),"")</f>
        <v>0</v>
      </c>
      <c r="Q987" s="246">
        <f>IF(ISNA(VLOOKUP($A987,DSSV!$A$7:$R$65536,IN_DTK!Q$5,0))=FALSE,VLOOKUP($A987,DSSV!$A$7:$R$65536,IN_DTK!Q$5,0),"")</f>
        <v>0</v>
      </c>
      <c r="R987" s="237" t="str">
        <f>IF(ISNA(VLOOKUP($A987,DSSV!$A$7:$R$65536,IN_DTK!R$5,0))=FALSE,VLOOKUP($A987,DSSV!$A$7:$R$65536,IN_DTK!R$5,0),"")</f>
        <v>Không</v>
      </c>
      <c r="S987" s="247" t="str">
        <f>IF(ISNA(VLOOKUP($A987,DSSV!$A$7:$R$65536,IN_DTK!S$5,0))=FALSE,VLOOKUP($A987,DSSV!$A$7:$R$65536,IN_DTK!S$5,0),"")</f>
        <v/>
      </c>
    </row>
    <row r="988" spans="1:19" s="213" customFormat="1" ht="20.25" customHeight="1">
      <c r="A988" s="211">
        <v>980</v>
      </c>
      <c r="B988" s="240">
        <f>--SUBTOTAL(2,C$6:C988)</f>
        <v>980</v>
      </c>
      <c r="C988" s="214">
        <f>IF(ISNA(VLOOKUP($A988,DSSV!$A$7:$R$65536,IN_DTK!C$5,0))=FALSE,VLOOKUP($A988,DSSV!$A$7:$R$65536,IN_DTK!C$5,0),"")</f>
        <v>0</v>
      </c>
      <c r="D988" s="243" t="str">
        <f>IF(ISNA(VLOOKUP($A988,DSSV!$A$7:$R$65536,IN_DTK!D$5,0))=FALSE,VLOOKUP($A988,DSSV!$A$7:$R$65536,IN_DTK!D$5,0),"")</f>
        <v/>
      </c>
      <c r="E988" s="244" t="str">
        <f>IF(ISNA(VLOOKUP($A988,DSSV!$A$7:$R$65536,IN_DTK!E$5,0))=FALSE,VLOOKUP($A988,DSSV!$A$7:$R$65536,IN_DTK!E$5,0),"")</f>
        <v/>
      </c>
      <c r="F988" s="249" t="str">
        <f>IF(ISNA(VLOOKUP($A988,DSSV!$A$7:$R$65536,IN_DTK!F$5,0))=FALSE,VLOOKUP($A988,DSSV!$A$7:$R$65536,IN_DTK!F$5,0),"")</f>
        <v/>
      </c>
      <c r="G988" s="249" t="str">
        <f>IF(ISNA(VLOOKUP($A988,DSSV!$A$7:$R$65536,IN_DTK!G$5,0))=FALSE,VLOOKUP($A988,DSSV!$A$7:$R$65536,IN_DTK!G$5,0),"")</f>
        <v/>
      </c>
      <c r="H988" s="245">
        <f>IF(ISNA(VLOOKUP($A988,DSSV!$A$7:$R$65536,IN_DTK!H$5,0))=FALSE,IF(H$8&lt;&gt;0,VLOOKUP($A988,DSSV!$A$7:$R$65536,IN_DTK!H$5,0),""),"")</f>
        <v>0</v>
      </c>
      <c r="I988" s="245">
        <f>IF(ISNA(VLOOKUP($A988,DSSV!$A$7:$R$65536,IN_DTK!I$5,0))=FALSE,IF(I$8&lt;&gt;0,VLOOKUP($A988,DSSV!$A$7:$R$65536,IN_DTK!I$5,0),""),"")</f>
        <v>0</v>
      </c>
      <c r="J988" s="245">
        <f>IF(ISNA(VLOOKUP($A988,DSSV!$A$7:$R$65536,IN_DTK!J$5,0))=FALSE,IF(J$8&lt;&gt;0,VLOOKUP($A988,DSSV!$A$7:$R$65536,IN_DTK!J$5,0),""),"")</f>
        <v>0</v>
      </c>
      <c r="K988" s="245">
        <f>IF(ISNA(VLOOKUP($A988,DSSV!$A$7:$R$65536,IN_DTK!K$5,0))=FALSE,IF(K$8&lt;&gt;0,VLOOKUP($A988,DSSV!$A$7:$R$65536,IN_DTK!K$5,0),""),"")</f>
        <v>0</v>
      </c>
      <c r="L988" s="245">
        <f>IF(ISNA(VLOOKUP($A988,DSSV!$A$7:$R$65536,IN_DTK!L$5,0))=FALSE,IF(L$8&lt;&gt;0,VLOOKUP($A988,DSSV!$A$7:$R$65536,IN_DTK!L$5,0),""),"")</f>
        <v>0</v>
      </c>
      <c r="M988" s="245">
        <f>IF(ISNA(VLOOKUP($A988,DSSV!$A$7:$R$65536,IN_DTK!M$5,0))=FALSE,IF(M$8&lt;&gt;0,VLOOKUP($A988,DSSV!$A$7:$R$65536,IN_DTK!M$5,0),""),"")</f>
        <v>0</v>
      </c>
      <c r="N988" s="245">
        <f>IF(ISNA(VLOOKUP($A988,DSSV!$A$7:$R$65536,IN_DTK!N$5,0))=FALSE,IF(N$8&lt;&gt;0,VLOOKUP($A988,DSSV!$A$7:$R$65536,IN_DTK!N$5,0),""),"")</f>
        <v>0</v>
      </c>
      <c r="O988" s="245">
        <f>IF(ISNA(VLOOKUP($A988,DSSV!$A$7:$R$65536,IN_DTK!O$5,0))=FALSE,IF(O$8&lt;&gt;0,VLOOKUP($A988,DSSV!$A$7:$R$65536,IN_DTK!O$5,0),""),"")</f>
        <v>0</v>
      </c>
      <c r="P988" s="245">
        <f>IF(ISNA(VLOOKUP($A988,DSSV!$A$7:$R$65536,IN_DTK!P$5,0))=FALSE,IF(P$8&lt;&gt;0,VLOOKUP($A988,DSSV!$A$7:$R$65536,IN_DTK!P$5,0),""),"")</f>
        <v>0</v>
      </c>
      <c r="Q988" s="246">
        <f>IF(ISNA(VLOOKUP($A988,DSSV!$A$7:$R$65536,IN_DTK!Q$5,0))=FALSE,VLOOKUP($A988,DSSV!$A$7:$R$65536,IN_DTK!Q$5,0),"")</f>
        <v>0</v>
      </c>
      <c r="R988" s="237" t="str">
        <f>IF(ISNA(VLOOKUP($A988,DSSV!$A$7:$R$65536,IN_DTK!R$5,0))=FALSE,VLOOKUP($A988,DSSV!$A$7:$R$65536,IN_DTK!R$5,0),"")</f>
        <v>Không</v>
      </c>
      <c r="S988" s="247" t="str">
        <f>IF(ISNA(VLOOKUP($A988,DSSV!$A$7:$R$65536,IN_DTK!S$5,0))=FALSE,VLOOKUP($A988,DSSV!$A$7:$R$65536,IN_DTK!S$5,0),"")</f>
        <v/>
      </c>
    </row>
    <row r="989" spans="1:19" s="213" customFormat="1" ht="20.25" customHeight="1">
      <c r="A989" s="211">
        <v>981</v>
      </c>
      <c r="B989" s="240">
        <f>--SUBTOTAL(2,C$6:C989)</f>
        <v>981</v>
      </c>
      <c r="C989" s="214">
        <f>IF(ISNA(VLOOKUP($A989,DSSV!$A$7:$R$65536,IN_DTK!C$5,0))=FALSE,VLOOKUP($A989,DSSV!$A$7:$R$65536,IN_DTK!C$5,0),"")</f>
        <v>0</v>
      </c>
      <c r="D989" s="243" t="str">
        <f>IF(ISNA(VLOOKUP($A989,DSSV!$A$7:$R$65536,IN_DTK!D$5,0))=FALSE,VLOOKUP($A989,DSSV!$A$7:$R$65536,IN_DTK!D$5,0),"")</f>
        <v/>
      </c>
      <c r="E989" s="244" t="str">
        <f>IF(ISNA(VLOOKUP($A989,DSSV!$A$7:$R$65536,IN_DTK!E$5,0))=FALSE,VLOOKUP($A989,DSSV!$A$7:$R$65536,IN_DTK!E$5,0),"")</f>
        <v/>
      </c>
      <c r="F989" s="249" t="str">
        <f>IF(ISNA(VLOOKUP($A989,DSSV!$A$7:$R$65536,IN_DTK!F$5,0))=FALSE,VLOOKUP($A989,DSSV!$A$7:$R$65536,IN_DTK!F$5,0),"")</f>
        <v/>
      </c>
      <c r="G989" s="249" t="str">
        <f>IF(ISNA(VLOOKUP($A989,DSSV!$A$7:$R$65536,IN_DTK!G$5,0))=FALSE,VLOOKUP($A989,DSSV!$A$7:$R$65536,IN_DTK!G$5,0),"")</f>
        <v/>
      </c>
      <c r="H989" s="245">
        <f>IF(ISNA(VLOOKUP($A989,DSSV!$A$7:$R$65536,IN_DTK!H$5,0))=FALSE,IF(H$8&lt;&gt;0,VLOOKUP($A989,DSSV!$A$7:$R$65536,IN_DTK!H$5,0),""),"")</f>
        <v>0</v>
      </c>
      <c r="I989" s="245">
        <f>IF(ISNA(VLOOKUP($A989,DSSV!$A$7:$R$65536,IN_DTK!I$5,0))=FALSE,IF(I$8&lt;&gt;0,VLOOKUP($A989,DSSV!$A$7:$R$65536,IN_DTK!I$5,0),""),"")</f>
        <v>0</v>
      </c>
      <c r="J989" s="245">
        <f>IF(ISNA(VLOOKUP($A989,DSSV!$A$7:$R$65536,IN_DTK!J$5,0))=FALSE,IF(J$8&lt;&gt;0,VLOOKUP($A989,DSSV!$A$7:$R$65536,IN_DTK!J$5,0),""),"")</f>
        <v>0</v>
      </c>
      <c r="K989" s="245">
        <f>IF(ISNA(VLOOKUP($A989,DSSV!$A$7:$R$65536,IN_DTK!K$5,0))=FALSE,IF(K$8&lt;&gt;0,VLOOKUP($A989,DSSV!$A$7:$R$65536,IN_DTK!K$5,0),""),"")</f>
        <v>0</v>
      </c>
      <c r="L989" s="245">
        <f>IF(ISNA(VLOOKUP($A989,DSSV!$A$7:$R$65536,IN_DTK!L$5,0))=FALSE,IF(L$8&lt;&gt;0,VLOOKUP($A989,DSSV!$A$7:$R$65536,IN_DTK!L$5,0),""),"")</f>
        <v>0</v>
      </c>
      <c r="M989" s="245">
        <f>IF(ISNA(VLOOKUP($A989,DSSV!$A$7:$R$65536,IN_DTK!M$5,0))=FALSE,IF(M$8&lt;&gt;0,VLOOKUP($A989,DSSV!$A$7:$R$65536,IN_DTK!M$5,0),""),"")</f>
        <v>0</v>
      </c>
      <c r="N989" s="245">
        <f>IF(ISNA(VLOOKUP($A989,DSSV!$A$7:$R$65536,IN_DTK!N$5,0))=FALSE,IF(N$8&lt;&gt;0,VLOOKUP($A989,DSSV!$A$7:$R$65536,IN_DTK!N$5,0),""),"")</f>
        <v>0</v>
      </c>
      <c r="O989" s="245">
        <f>IF(ISNA(VLOOKUP($A989,DSSV!$A$7:$R$65536,IN_DTK!O$5,0))=FALSE,IF(O$8&lt;&gt;0,VLOOKUP($A989,DSSV!$A$7:$R$65536,IN_DTK!O$5,0),""),"")</f>
        <v>0</v>
      </c>
      <c r="P989" s="245">
        <f>IF(ISNA(VLOOKUP($A989,DSSV!$A$7:$R$65536,IN_DTK!P$5,0))=FALSE,IF(P$8&lt;&gt;0,VLOOKUP($A989,DSSV!$A$7:$R$65536,IN_DTK!P$5,0),""),"")</f>
        <v>0</v>
      </c>
      <c r="Q989" s="246">
        <f>IF(ISNA(VLOOKUP($A989,DSSV!$A$7:$R$65536,IN_DTK!Q$5,0))=FALSE,VLOOKUP($A989,DSSV!$A$7:$R$65536,IN_DTK!Q$5,0),"")</f>
        <v>0</v>
      </c>
      <c r="R989" s="237" t="str">
        <f>IF(ISNA(VLOOKUP($A989,DSSV!$A$7:$R$65536,IN_DTK!R$5,0))=FALSE,VLOOKUP($A989,DSSV!$A$7:$R$65536,IN_DTK!R$5,0),"")</f>
        <v>Không</v>
      </c>
      <c r="S989" s="247" t="str">
        <f>IF(ISNA(VLOOKUP($A989,DSSV!$A$7:$R$65536,IN_DTK!S$5,0))=FALSE,VLOOKUP($A989,DSSV!$A$7:$R$65536,IN_DTK!S$5,0),"")</f>
        <v/>
      </c>
    </row>
    <row r="990" spans="1:19" s="213" customFormat="1" ht="20.25" customHeight="1">
      <c r="A990" s="211">
        <v>982</v>
      </c>
      <c r="B990" s="240">
        <f>--SUBTOTAL(2,C$6:C990)</f>
        <v>982</v>
      </c>
      <c r="C990" s="214">
        <f>IF(ISNA(VLOOKUP($A990,DSSV!$A$7:$R$65536,IN_DTK!C$5,0))=FALSE,VLOOKUP($A990,DSSV!$A$7:$R$65536,IN_DTK!C$5,0),"")</f>
        <v>0</v>
      </c>
      <c r="D990" s="243" t="str">
        <f>IF(ISNA(VLOOKUP($A990,DSSV!$A$7:$R$65536,IN_DTK!D$5,0))=FALSE,VLOOKUP($A990,DSSV!$A$7:$R$65536,IN_DTK!D$5,0),"")</f>
        <v/>
      </c>
      <c r="E990" s="244" t="str">
        <f>IF(ISNA(VLOOKUP($A990,DSSV!$A$7:$R$65536,IN_DTK!E$5,0))=FALSE,VLOOKUP($A990,DSSV!$A$7:$R$65536,IN_DTK!E$5,0),"")</f>
        <v/>
      </c>
      <c r="F990" s="249" t="str">
        <f>IF(ISNA(VLOOKUP($A990,DSSV!$A$7:$R$65536,IN_DTK!F$5,0))=FALSE,VLOOKUP($A990,DSSV!$A$7:$R$65536,IN_DTK!F$5,0),"")</f>
        <v/>
      </c>
      <c r="G990" s="249" t="str">
        <f>IF(ISNA(VLOOKUP($A990,DSSV!$A$7:$R$65536,IN_DTK!G$5,0))=FALSE,VLOOKUP($A990,DSSV!$A$7:$R$65536,IN_DTK!G$5,0),"")</f>
        <v/>
      </c>
      <c r="H990" s="245">
        <f>IF(ISNA(VLOOKUP($A990,DSSV!$A$7:$R$65536,IN_DTK!H$5,0))=FALSE,IF(H$8&lt;&gt;0,VLOOKUP($A990,DSSV!$A$7:$R$65536,IN_DTK!H$5,0),""),"")</f>
        <v>0</v>
      </c>
      <c r="I990" s="245">
        <f>IF(ISNA(VLOOKUP($A990,DSSV!$A$7:$R$65536,IN_DTK!I$5,0))=FALSE,IF(I$8&lt;&gt;0,VLOOKUP($A990,DSSV!$A$7:$R$65536,IN_DTK!I$5,0),""),"")</f>
        <v>0</v>
      </c>
      <c r="J990" s="245">
        <f>IF(ISNA(VLOOKUP($A990,DSSV!$A$7:$R$65536,IN_DTK!J$5,0))=FALSE,IF(J$8&lt;&gt;0,VLOOKUP($A990,DSSV!$A$7:$R$65536,IN_DTK!J$5,0),""),"")</f>
        <v>0</v>
      </c>
      <c r="K990" s="245">
        <f>IF(ISNA(VLOOKUP($A990,DSSV!$A$7:$R$65536,IN_DTK!K$5,0))=FALSE,IF(K$8&lt;&gt;0,VLOOKUP($A990,DSSV!$A$7:$R$65536,IN_DTK!K$5,0),""),"")</f>
        <v>0</v>
      </c>
      <c r="L990" s="245">
        <f>IF(ISNA(VLOOKUP($A990,DSSV!$A$7:$R$65536,IN_DTK!L$5,0))=FALSE,IF(L$8&lt;&gt;0,VLOOKUP($A990,DSSV!$A$7:$R$65536,IN_DTK!L$5,0),""),"")</f>
        <v>0</v>
      </c>
      <c r="M990" s="245">
        <f>IF(ISNA(VLOOKUP($A990,DSSV!$A$7:$R$65536,IN_DTK!M$5,0))=FALSE,IF(M$8&lt;&gt;0,VLOOKUP($A990,DSSV!$A$7:$R$65536,IN_DTK!M$5,0),""),"")</f>
        <v>0</v>
      </c>
      <c r="N990" s="245">
        <f>IF(ISNA(VLOOKUP($A990,DSSV!$A$7:$R$65536,IN_DTK!N$5,0))=FALSE,IF(N$8&lt;&gt;0,VLOOKUP($A990,DSSV!$A$7:$R$65536,IN_DTK!N$5,0),""),"")</f>
        <v>0</v>
      </c>
      <c r="O990" s="245">
        <f>IF(ISNA(VLOOKUP($A990,DSSV!$A$7:$R$65536,IN_DTK!O$5,0))=FALSE,IF(O$8&lt;&gt;0,VLOOKUP($A990,DSSV!$A$7:$R$65536,IN_DTK!O$5,0),""),"")</f>
        <v>0</v>
      </c>
      <c r="P990" s="245">
        <f>IF(ISNA(VLOOKUP($A990,DSSV!$A$7:$R$65536,IN_DTK!P$5,0))=FALSE,IF(P$8&lt;&gt;0,VLOOKUP($A990,DSSV!$A$7:$R$65536,IN_DTK!P$5,0),""),"")</f>
        <v>0</v>
      </c>
      <c r="Q990" s="246">
        <f>IF(ISNA(VLOOKUP($A990,DSSV!$A$7:$R$65536,IN_DTK!Q$5,0))=FALSE,VLOOKUP($A990,DSSV!$A$7:$R$65536,IN_DTK!Q$5,0),"")</f>
        <v>0</v>
      </c>
      <c r="R990" s="237" t="str">
        <f>IF(ISNA(VLOOKUP($A990,DSSV!$A$7:$R$65536,IN_DTK!R$5,0))=FALSE,VLOOKUP($A990,DSSV!$A$7:$R$65536,IN_DTK!R$5,0),"")</f>
        <v>Không</v>
      </c>
      <c r="S990" s="247" t="str">
        <f>IF(ISNA(VLOOKUP($A990,DSSV!$A$7:$R$65536,IN_DTK!S$5,0))=FALSE,VLOOKUP($A990,DSSV!$A$7:$R$65536,IN_DTK!S$5,0),"")</f>
        <v/>
      </c>
    </row>
    <row r="991" spans="1:19" s="213" customFormat="1" ht="20.25" customHeight="1">
      <c r="A991" s="211">
        <v>983</v>
      </c>
      <c r="B991" s="240">
        <f>--SUBTOTAL(2,C$6:C991)</f>
        <v>983</v>
      </c>
      <c r="C991" s="214">
        <f>IF(ISNA(VLOOKUP($A991,DSSV!$A$7:$R$65536,IN_DTK!C$5,0))=FALSE,VLOOKUP($A991,DSSV!$A$7:$R$65536,IN_DTK!C$5,0),"")</f>
        <v>0</v>
      </c>
      <c r="D991" s="243" t="str">
        <f>IF(ISNA(VLOOKUP($A991,DSSV!$A$7:$R$65536,IN_DTK!D$5,0))=FALSE,VLOOKUP($A991,DSSV!$A$7:$R$65536,IN_DTK!D$5,0),"")</f>
        <v/>
      </c>
      <c r="E991" s="244" t="str">
        <f>IF(ISNA(VLOOKUP($A991,DSSV!$A$7:$R$65536,IN_DTK!E$5,0))=FALSE,VLOOKUP($A991,DSSV!$A$7:$R$65536,IN_DTK!E$5,0),"")</f>
        <v/>
      </c>
      <c r="F991" s="249" t="str">
        <f>IF(ISNA(VLOOKUP($A991,DSSV!$A$7:$R$65536,IN_DTK!F$5,0))=FALSE,VLOOKUP($A991,DSSV!$A$7:$R$65536,IN_DTK!F$5,0),"")</f>
        <v/>
      </c>
      <c r="G991" s="249" t="str">
        <f>IF(ISNA(VLOOKUP($A991,DSSV!$A$7:$R$65536,IN_DTK!G$5,0))=FALSE,VLOOKUP($A991,DSSV!$A$7:$R$65536,IN_DTK!G$5,0),"")</f>
        <v/>
      </c>
      <c r="H991" s="245">
        <f>IF(ISNA(VLOOKUP($A991,DSSV!$A$7:$R$65536,IN_DTK!H$5,0))=FALSE,IF(H$8&lt;&gt;0,VLOOKUP($A991,DSSV!$A$7:$R$65536,IN_DTK!H$5,0),""),"")</f>
        <v>0</v>
      </c>
      <c r="I991" s="245">
        <f>IF(ISNA(VLOOKUP($A991,DSSV!$A$7:$R$65536,IN_DTK!I$5,0))=FALSE,IF(I$8&lt;&gt;0,VLOOKUP($A991,DSSV!$A$7:$R$65536,IN_DTK!I$5,0),""),"")</f>
        <v>0</v>
      </c>
      <c r="J991" s="245">
        <f>IF(ISNA(VLOOKUP($A991,DSSV!$A$7:$R$65536,IN_DTK!J$5,0))=FALSE,IF(J$8&lt;&gt;0,VLOOKUP($A991,DSSV!$A$7:$R$65536,IN_DTK!J$5,0),""),"")</f>
        <v>0</v>
      </c>
      <c r="K991" s="245">
        <f>IF(ISNA(VLOOKUP($A991,DSSV!$A$7:$R$65536,IN_DTK!K$5,0))=FALSE,IF(K$8&lt;&gt;0,VLOOKUP($A991,DSSV!$A$7:$R$65536,IN_DTK!K$5,0),""),"")</f>
        <v>0</v>
      </c>
      <c r="L991" s="245">
        <f>IF(ISNA(VLOOKUP($A991,DSSV!$A$7:$R$65536,IN_DTK!L$5,0))=FALSE,IF(L$8&lt;&gt;0,VLOOKUP($A991,DSSV!$A$7:$R$65536,IN_DTK!L$5,0),""),"")</f>
        <v>0</v>
      </c>
      <c r="M991" s="245">
        <f>IF(ISNA(VLOOKUP($A991,DSSV!$A$7:$R$65536,IN_DTK!M$5,0))=FALSE,IF(M$8&lt;&gt;0,VLOOKUP($A991,DSSV!$A$7:$R$65536,IN_DTK!M$5,0),""),"")</f>
        <v>0</v>
      </c>
      <c r="N991" s="245">
        <f>IF(ISNA(VLOOKUP($A991,DSSV!$A$7:$R$65536,IN_DTK!N$5,0))=FALSE,IF(N$8&lt;&gt;0,VLOOKUP($A991,DSSV!$A$7:$R$65536,IN_DTK!N$5,0),""),"")</f>
        <v>0</v>
      </c>
      <c r="O991" s="245">
        <f>IF(ISNA(VLOOKUP($A991,DSSV!$A$7:$R$65536,IN_DTK!O$5,0))=FALSE,IF(O$8&lt;&gt;0,VLOOKUP($A991,DSSV!$A$7:$R$65536,IN_DTK!O$5,0),""),"")</f>
        <v>0</v>
      </c>
      <c r="P991" s="245">
        <f>IF(ISNA(VLOOKUP($A991,DSSV!$A$7:$R$65536,IN_DTK!P$5,0))=FALSE,IF(P$8&lt;&gt;0,VLOOKUP($A991,DSSV!$A$7:$R$65536,IN_DTK!P$5,0),""),"")</f>
        <v>0</v>
      </c>
      <c r="Q991" s="246">
        <f>IF(ISNA(VLOOKUP($A991,DSSV!$A$7:$R$65536,IN_DTK!Q$5,0))=FALSE,VLOOKUP($A991,DSSV!$A$7:$R$65536,IN_DTK!Q$5,0),"")</f>
        <v>0</v>
      </c>
      <c r="R991" s="237" t="str">
        <f>IF(ISNA(VLOOKUP($A991,DSSV!$A$7:$R$65536,IN_DTK!R$5,0))=FALSE,VLOOKUP($A991,DSSV!$A$7:$R$65536,IN_DTK!R$5,0),"")</f>
        <v>Không</v>
      </c>
      <c r="S991" s="247" t="str">
        <f>IF(ISNA(VLOOKUP($A991,DSSV!$A$7:$R$65536,IN_DTK!S$5,0))=FALSE,VLOOKUP($A991,DSSV!$A$7:$R$65536,IN_DTK!S$5,0),"")</f>
        <v/>
      </c>
    </row>
    <row r="992" spans="1:19" s="213" customFormat="1" ht="20.25" customHeight="1">
      <c r="A992" s="211">
        <v>984</v>
      </c>
      <c r="B992" s="240">
        <f>--SUBTOTAL(2,C$6:C992)</f>
        <v>984</v>
      </c>
      <c r="C992" s="214">
        <f>IF(ISNA(VLOOKUP($A992,DSSV!$A$7:$R$65536,IN_DTK!C$5,0))=FALSE,VLOOKUP($A992,DSSV!$A$7:$R$65536,IN_DTK!C$5,0),"")</f>
        <v>0</v>
      </c>
      <c r="D992" s="243" t="str">
        <f>IF(ISNA(VLOOKUP($A992,DSSV!$A$7:$R$65536,IN_DTK!D$5,0))=FALSE,VLOOKUP($A992,DSSV!$A$7:$R$65536,IN_DTK!D$5,0),"")</f>
        <v/>
      </c>
      <c r="E992" s="244" t="str">
        <f>IF(ISNA(VLOOKUP($A992,DSSV!$A$7:$R$65536,IN_DTK!E$5,0))=FALSE,VLOOKUP($A992,DSSV!$A$7:$R$65536,IN_DTK!E$5,0),"")</f>
        <v/>
      </c>
      <c r="F992" s="249" t="str">
        <f>IF(ISNA(VLOOKUP($A992,DSSV!$A$7:$R$65536,IN_DTK!F$5,0))=FALSE,VLOOKUP($A992,DSSV!$A$7:$R$65536,IN_DTK!F$5,0),"")</f>
        <v/>
      </c>
      <c r="G992" s="249" t="str">
        <f>IF(ISNA(VLOOKUP($A992,DSSV!$A$7:$R$65536,IN_DTK!G$5,0))=FALSE,VLOOKUP($A992,DSSV!$A$7:$R$65536,IN_DTK!G$5,0),"")</f>
        <v/>
      </c>
      <c r="H992" s="245">
        <f>IF(ISNA(VLOOKUP($A992,DSSV!$A$7:$R$65536,IN_DTK!H$5,0))=FALSE,IF(H$8&lt;&gt;0,VLOOKUP($A992,DSSV!$A$7:$R$65536,IN_DTK!H$5,0),""),"")</f>
        <v>0</v>
      </c>
      <c r="I992" s="245">
        <f>IF(ISNA(VLOOKUP($A992,DSSV!$A$7:$R$65536,IN_DTK!I$5,0))=FALSE,IF(I$8&lt;&gt;0,VLOOKUP($A992,DSSV!$A$7:$R$65536,IN_DTK!I$5,0),""),"")</f>
        <v>0</v>
      </c>
      <c r="J992" s="245">
        <f>IF(ISNA(VLOOKUP($A992,DSSV!$A$7:$R$65536,IN_DTK!J$5,0))=FALSE,IF(J$8&lt;&gt;0,VLOOKUP($A992,DSSV!$A$7:$R$65536,IN_DTK!J$5,0),""),"")</f>
        <v>0</v>
      </c>
      <c r="K992" s="245">
        <f>IF(ISNA(VLOOKUP($A992,DSSV!$A$7:$R$65536,IN_DTK!K$5,0))=FALSE,IF(K$8&lt;&gt;0,VLOOKUP($A992,DSSV!$A$7:$R$65536,IN_DTK!K$5,0),""),"")</f>
        <v>0</v>
      </c>
      <c r="L992" s="245">
        <f>IF(ISNA(VLOOKUP($A992,DSSV!$A$7:$R$65536,IN_DTK!L$5,0))=FALSE,IF(L$8&lt;&gt;0,VLOOKUP($A992,DSSV!$A$7:$R$65536,IN_DTK!L$5,0),""),"")</f>
        <v>0</v>
      </c>
      <c r="M992" s="245">
        <f>IF(ISNA(VLOOKUP($A992,DSSV!$A$7:$R$65536,IN_DTK!M$5,0))=FALSE,IF(M$8&lt;&gt;0,VLOOKUP($A992,DSSV!$A$7:$R$65536,IN_DTK!M$5,0),""),"")</f>
        <v>0</v>
      </c>
      <c r="N992" s="245">
        <f>IF(ISNA(VLOOKUP($A992,DSSV!$A$7:$R$65536,IN_DTK!N$5,0))=FALSE,IF(N$8&lt;&gt;0,VLOOKUP($A992,DSSV!$A$7:$R$65536,IN_DTK!N$5,0),""),"")</f>
        <v>0</v>
      </c>
      <c r="O992" s="245">
        <f>IF(ISNA(VLOOKUP($A992,DSSV!$A$7:$R$65536,IN_DTK!O$5,0))=FALSE,IF(O$8&lt;&gt;0,VLOOKUP($A992,DSSV!$A$7:$R$65536,IN_DTK!O$5,0),""),"")</f>
        <v>0</v>
      </c>
      <c r="P992" s="245">
        <f>IF(ISNA(VLOOKUP($A992,DSSV!$A$7:$R$65536,IN_DTK!P$5,0))=FALSE,IF(P$8&lt;&gt;0,VLOOKUP($A992,DSSV!$A$7:$R$65536,IN_DTK!P$5,0),""),"")</f>
        <v>0</v>
      </c>
      <c r="Q992" s="246">
        <f>IF(ISNA(VLOOKUP($A992,DSSV!$A$7:$R$65536,IN_DTK!Q$5,0))=FALSE,VLOOKUP($A992,DSSV!$A$7:$R$65536,IN_DTK!Q$5,0),"")</f>
        <v>0</v>
      </c>
      <c r="R992" s="237" t="str">
        <f>IF(ISNA(VLOOKUP($A992,DSSV!$A$7:$R$65536,IN_DTK!R$5,0))=FALSE,VLOOKUP($A992,DSSV!$A$7:$R$65536,IN_DTK!R$5,0),"")</f>
        <v>Không</v>
      </c>
      <c r="S992" s="247" t="str">
        <f>IF(ISNA(VLOOKUP($A992,DSSV!$A$7:$R$65536,IN_DTK!S$5,0))=FALSE,VLOOKUP($A992,DSSV!$A$7:$R$65536,IN_DTK!S$5,0),"")</f>
        <v/>
      </c>
    </row>
    <row r="993" spans="1:19" s="213" customFormat="1" ht="20.25" customHeight="1">
      <c r="A993" s="211">
        <v>985</v>
      </c>
      <c r="B993" s="240">
        <f>--SUBTOTAL(2,C$6:C993)</f>
        <v>985</v>
      </c>
      <c r="C993" s="214">
        <f>IF(ISNA(VLOOKUP($A993,DSSV!$A$7:$R$65536,IN_DTK!C$5,0))=FALSE,VLOOKUP($A993,DSSV!$A$7:$R$65536,IN_DTK!C$5,0),"")</f>
        <v>0</v>
      </c>
      <c r="D993" s="243" t="str">
        <f>IF(ISNA(VLOOKUP($A993,DSSV!$A$7:$R$65536,IN_DTK!D$5,0))=FALSE,VLOOKUP($A993,DSSV!$A$7:$R$65536,IN_DTK!D$5,0),"")</f>
        <v/>
      </c>
      <c r="E993" s="244" t="str">
        <f>IF(ISNA(VLOOKUP($A993,DSSV!$A$7:$R$65536,IN_DTK!E$5,0))=FALSE,VLOOKUP($A993,DSSV!$A$7:$R$65536,IN_DTK!E$5,0),"")</f>
        <v/>
      </c>
      <c r="F993" s="249" t="str">
        <f>IF(ISNA(VLOOKUP($A993,DSSV!$A$7:$R$65536,IN_DTK!F$5,0))=FALSE,VLOOKUP($A993,DSSV!$A$7:$R$65536,IN_DTK!F$5,0),"")</f>
        <v/>
      </c>
      <c r="G993" s="249" t="str">
        <f>IF(ISNA(VLOOKUP($A993,DSSV!$A$7:$R$65536,IN_DTK!G$5,0))=FALSE,VLOOKUP($A993,DSSV!$A$7:$R$65536,IN_DTK!G$5,0),"")</f>
        <v/>
      </c>
      <c r="H993" s="245">
        <f>IF(ISNA(VLOOKUP($A993,DSSV!$A$7:$R$65536,IN_DTK!H$5,0))=FALSE,IF(H$8&lt;&gt;0,VLOOKUP($A993,DSSV!$A$7:$R$65536,IN_DTK!H$5,0),""),"")</f>
        <v>0</v>
      </c>
      <c r="I993" s="245">
        <f>IF(ISNA(VLOOKUP($A993,DSSV!$A$7:$R$65536,IN_DTK!I$5,0))=FALSE,IF(I$8&lt;&gt;0,VLOOKUP($A993,DSSV!$A$7:$R$65536,IN_DTK!I$5,0),""),"")</f>
        <v>0</v>
      </c>
      <c r="J993" s="245">
        <f>IF(ISNA(VLOOKUP($A993,DSSV!$A$7:$R$65536,IN_DTK!J$5,0))=FALSE,IF(J$8&lt;&gt;0,VLOOKUP($A993,DSSV!$A$7:$R$65536,IN_DTK!J$5,0),""),"")</f>
        <v>0</v>
      </c>
      <c r="K993" s="245">
        <f>IF(ISNA(VLOOKUP($A993,DSSV!$A$7:$R$65536,IN_DTK!K$5,0))=FALSE,IF(K$8&lt;&gt;0,VLOOKUP($A993,DSSV!$A$7:$R$65536,IN_DTK!K$5,0),""),"")</f>
        <v>0</v>
      </c>
      <c r="L993" s="245">
        <f>IF(ISNA(VLOOKUP($A993,DSSV!$A$7:$R$65536,IN_DTK!L$5,0))=FALSE,IF(L$8&lt;&gt;0,VLOOKUP($A993,DSSV!$A$7:$R$65536,IN_DTK!L$5,0),""),"")</f>
        <v>0</v>
      </c>
      <c r="M993" s="245">
        <f>IF(ISNA(VLOOKUP($A993,DSSV!$A$7:$R$65536,IN_DTK!M$5,0))=FALSE,IF(M$8&lt;&gt;0,VLOOKUP($A993,DSSV!$A$7:$R$65536,IN_DTK!M$5,0),""),"")</f>
        <v>0</v>
      </c>
      <c r="N993" s="245">
        <f>IF(ISNA(VLOOKUP($A993,DSSV!$A$7:$R$65536,IN_DTK!N$5,0))=FALSE,IF(N$8&lt;&gt;0,VLOOKUP($A993,DSSV!$A$7:$R$65536,IN_DTK!N$5,0),""),"")</f>
        <v>0</v>
      </c>
      <c r="O993" s="245">
        <f>IF(ISNA(VLOOKUP($A993,DSSV!$A$7:$R$65536,IN_DTK!O$5,0))=FALSE,IF(O$8&lt;&gt;0,VLOOKUP($A993,DSSV!$A$7:$R$65536,IN_DTK!O$5,0),""),"")</f>
        <v>0</v>
      </c>
      <c r="P993" s="245">
        <f>IF(ISNA(VLOOKUP($A993,DSSV!$A$7:$R$65536,IN_DTK!P$5,0))=FALSE,IF(P$8&lt;&gt;0,VLOOKUP($A993,DSSV!$A$7:$R$65536,IN_DTK!P$5,0),""),"")</f>
        <v>0</v>
      </c>
      <c r="Q993" s="246">
        <f>IF(ISNA(VLOOKUP($A993,DSSV!$A$7:$R$65536,IN_DTK!Q$5,0))=FALSE,VLOOKUP($A993,DSSV!$A$7:$R$65536,IN_DTK!Q$5,0),"")</f>
        <v>0</v>
      </c>
      <c r="R993" s="237" t="str">
        <f>IF(ISNA(VLOOKUP($A993,DSSV!$A$7:$R$65536,IN_DTK!R$5,0))=FALSE,VLOOKUP($A993,DSSV!$A$7:$R$65536,IN_DTK!R$5,0),"")</f>
        <v>Không</v>
      </c>
      <c r="S993" s="247" t="str">
        <f>IF(ISNA(VLOOKUP($A993,DSSV!$A$7:$R$65536,IN_DTK!S$5,0))=FALSE,VLOOKUP($A993,DSSV!$A$7:$R$65536,IN_DTK!S$5,0),"")</f>
        <v/>
      </c>
    </row>
    <row r="994" spans="1:19" s="213" customFormat="1" ht="20.25" customHeight="1">
      <c r="A994" s="211">
        <v>986</v>
      </c>
      <c r="B994" s="240">
        <f>--SUBTOTAL(2,C$6:C994)</f>
        <v>986</v>
      </c>
      <c r="C994" s="214">
        <f>IF(ISNA(VLOOKUP($A994,DSSV!$A$7:$R$65536,IN_DTK!C$5,0))=FALSE,VLOOKUP($A994,DSSV!$A$7:$R$65536,IN_DTK!C$5,0),"")</f>
        <v>0</v>
      </c>
      <c r="D994" s="243" t="str">
        <f>IF(ISNA(VLOOKUP($A994,DSSV!$A$7:$R$65536,IN_DTK!D$5,0))=FALSE,VLOOKUP($A994,DSSV!$A$7:$R$65536,IN_DTK!D$5,0),"")</f>
        <v/>
      </c>
      <c r="E994" s="244" t="str">
        <f>IF(ISNA(VLOOKUP($A994,DSSV!$A$7:$R$65536,IN_DTK!E$5,0))=FALSE,VLOOKUP($A994,DSSV!$A$7:$R$65536,IN_DTK!E$5,0),"")</f>
        <v/>
      </c>
      <c r="F994" s="249" t="str">
        <f>IF(ISNA(VLOOKUP($A994,DSSV!$A$7:$R$65536,IN_DTK!F$5,0))=FALSE,VLOOKUP($A994,DSSV!$A$7:$R$65536,IN_DTK!F$5,0),"")</f>
        <v/>
      </c>
      <c r="G994" s="249" t="str">
        <f>IF(ISNA(VLOOKUP($A994,DSSV!$A$7:$R$65536,IN_DTK!G$5,0))=FALSE,VLOOKUP($A994,DSSV!$A$7:$R$65536,IN_DTK!G$5,0),"")</f>
        <v/>
      </c>
      <c r="H994" s="245">
        <f>IF(ISNA(VLOOKUP($A994,DSSV!$A$7:$R$65536,IN_DTK!H$5,0))=FALSE,IF(H$8&lt;&gt;0,VLOOKUP($A994,DSSV!$A$7:$R$65536,IN_DTK!H$5,0),""),"")</f>
        <v>0</v>
      </c>
      <c r="I994" s="245">
        <f>IF(ISNA(VLOOKUP($A994,DSSV!$A$7:$R$65536,IN_DTK!I$5,0))=FALSE,IF(I$8&lt;&gt;0,VLOOKUP($A994,DSSV!$A$7:$R$65536,IN_DTK!I$5,0),""),"")</f>
        <v>0</v>
      </c>
      <c r="J994" s="245">
        <f>IF(ISNA(VLOOKUP($A994,DSSV!$A$7:$R$65536,IN_DTK!J$5,0))=FALSE,IF(J$8&lt;&gt;0,VLOOKUP($A994,DSSV!$A$7:$R$65536,IN_DTK!J$5,0),""),"")</f>
        <v>0</v>
      </c>
      <c r="K994" s="245">
        <f>IF(ISNA(VLOOKUP($A994,DSSV!$A$7:$R$65536,IN_DTK!K$5,0))=FALSE,IF(K$8&lt;&gt;0,VLOOKUP($A994,DSSV!$A$7:$R$65536,IN_DTK!K$5,0),""),"")</f>
        <v>0</v>
      </c>
      <c r="L994" s="245">
        <f>IF(ISNA(VLOOKUP($A994,DSSV!$A$7:$R$65536,IN_DTK!L$5,0))=FALSE,IF(L$8&lt;&gt;0,VLOOKUP($A994,DSSV!$A$7:$R$65536,IN_DTK!L$5,0),""),"")</f>
        <v>0</v>
      </c>
      <c r="M994" s="245">
        <f>IF(ISNA(VLOOKUP($A994,DSSV!$A$7:$R$65536,IN_DTK!M$5,0))=FALSE,IF(M$8&lt;&gt;0,VLOOKUP($A994,DSSV!$A$7:$R$65536,IN_DTK!M$5,0),""),"")</f>
        <v>0</v>
      </c>
      <c r="N994" s="245">
        <f>IF(ISNA(VLOOKUP($A994,DSSV!$A$7:$R$65536,IN_DTK!N$5,0))=FALSE,IF(N$8&lt;&gt;0,VLOOKUP($A994,DSSV!$A$7:$R$65536,IN_DTK!N$5,0),""),"")</f>
        <v>0</v>
      </c>
      <c r="O994" s="245">
        <f>IF(ISNA(VLOOKUP($A994,DSSV!$A$7:$R$65536,IN_DTK!O$5,0))=FALSE,IF(O$8&lt;&gt;0,VLOOKUP($A994,DSSV!$A$7:$R$65536,IN_DTK!O$5,0),""),"")</f>
        <v>0</v>
      </c>
      <c r="P994" s="245">
        <f>IF(ISNA(VLOOKUP($A994,DSSV!$A$7:$R$65536,IN_DTK!P$5,0))=FALSE,IF(P$8&lt;&gt;0,VLOOKUP($A994,DSSV!$A$7:$R$65536,IN_DTK!P$5,0),""),"")</f>
        <v>0</v>
      </c>
      <c r="Q994" s="246">
        <f>IF(ISNA(VLOOKUP($A994,DSSV!$A$7:$R$65536,IN_DTK!Q$5,0))=FALSE,VLOOKUP($A994,DSSV!$A$7:$R$65536,IN_DTK!Q$5,0),"")</f>
        <v>0</v>
      </c>
      <c r="R994" s="237" t="str">
        <f>IF(ISNA(VLOOKUP($A994,DSSV!$A$7:$R$65536,IN_DTK!R$5,0))=FALSE,VLOOKUP($A994,DSSV!$A$7:$R$65536,IN_DTK!R$5,0),"")</f>
        <v>Không</v>
      </c>
      <c r="S994" s="247" t="str">
        <f>IF(ISNA(VLOOKUP($A994,DSSV!$A$7:$R$65536,IN_DTK!S$5,0))=FALSE,VLOOKUP($A994,DSSV!$A$7:$R$65536,IN_DTK!S$5,0),"")</f>
        <v/>
      </c>
    </row>
    <row r="995" spans="1:19" s="213" customFormat="1" ht="20.25" customHeight="1">
      <c r="A995" s="211">
        <v>987</v>
      </c>
      <c r="B995" s="240">
        <f>--SUBTOTAL(2,C$6:C995)</f>
        <v>987</v>
      </c>
      <c r="C995" s="214">
        <f>IF(ISNA(VLOOKUP($A995,DSSV!$A$7:$R$65536,IN_DTK!C$5,0))=FALSE,VLOOKUP($A995,DSSV!$A$7:$R$65536,IN_DTK!C$5,0),"")</f>
        <v>0</v>
      </c>
      <c r="D995" s="243" t="str">
        <f>IF(ISNA(VLOOKUP($A995,DSSV!$A$7:$R$65536,IN_DTK!D$5,0))=FALSE,VLOOKUP($A995,DSSV!$A$7:$R$65536,IN_DTK!D$5,0),"")</f>
        <v/>
      </c>
      <c r="E995" s="244" t="str">
        <f>IF(ISNA(VLOOKUP($A995,DSSV!$A$7:$R$65536,IN_DTK!E$5,0))=FALSE,VLOOKUP($A995,DSSV!$A$7:$R$65536,IN_DTK!E$5,0),"")</f>
        <v/>
      </c>
      <c r="F995" s="249" t="str">
        <f>IF(ISNA(VLOOKUP($A995,DSSV!$A$7:$R$65536,IN_DTK!F$5,0))=FALSE,VLOOKUP($A995,DSSV!$A$7:$R$65536,IN_DTK!F$5,0),"")</f>
        <v/>
      </c>
      <c r="G995" s="249" t="str">
        <f>IF(ISNA(VLOOKUP($A995,DSSV!$A$7:$R$65536,IN_DTK!G$5,0))=FALSE,VLOOKUP($A995,DSSV!$A$7:$R$65536,IN_DTK!G$5,0),"")</f>
        <v/>
      </c>
      <c r="H995" s="245">
        <f>IF(ISNA(VLOOKUP($A995,DSSV!$A$7:$R$65536,IN_DTK!H$5,0))=FALSE,IF(H$8&lt;&gt;0,VLOOKUP($A995,DSSV!$A$7:$R$65536,IN_DTK!H$5,0),""),"")</f>
        <v>0</v>
      </c>
      <c r="I995" s="245">
        <f>IF(ISNA(VLOOKUP($A995,DSSV!$A$7:$R$65536,IN_DTK!I$5,0))=FALSE,IF(I$8&lt;&gt;0,VLOOKUP($A995,DSSV!$A$7:$R$65536,IN_DTK!I$5,0),""),"")</f>
        <v>0</v>
      </c>
      <c r="J995" s="245">
        <f>IF(ISNA(VLOOKUP($A995,DSSV!$A$7:$R$65536,IN_DTK!J$5,0))=FALSE,IF(J$8&lt;&gt;0,VLOOKUP($A995,DSSV!$A$7:$R$65536,IN_DTK!J$5,0),""),"")</f>
        <v>0</v>
      </c>
      <c r="K995" s="245">
        <f>IF(ISNA(VLOOKUP($A995,DSSV!$A$7:$R$65536,IN_DTK!K$5,0))=FALSE,IF(K$8&lt;&gt;0,VLOOKUP($A995,DSSV!$A$7:$R$65536,IN_DTK!K$5,0),""),"")</f>
        <v>0</v>
      </c>
      <c r="L995" s="245">
        <f>IF(ISNA(VLOOKUP($A995,DSSV!$A$7:$R$65536,IN_DTK!L$5,0))=FALSE,IF(L$8&lt;&gt;0,VLOOKUP($A995,DSSV!$A$7:$R$65536,IN_DTK!L$5,0),""),"")</f>
        <v>0</v>
      </c>
      <c r="M995" s="245">
        <f>IF(ISNA(VLOOKUP($A995,DSSV!$A$7:$R$65536,IN_DTK!M$5,0))=FALSE,IF(M$8&lt;&gt;0,VLOOKUP($A995,DSSV!$A$7:$R$65536,IN_DTK!M$5,0),""),"")</f>
        <v>0</v>
      </c>
      <c r="N995" s="245">
        <f>IF(ISNA(VLOOKUP($A995,DSSV!$A$7:$R$65536,IN_DTK!N$5,0))=FALSE,IF(N$8&lt;&gt;0,VLOOKUP($A995,DSSV!$A$7:$R$65536,IN_DTK!N$5,0),""),"")</f>
        <v>0</v>
      </c>
      <c r="O995" s="245">
        <f>IF(ISNA(VLOOKUP($A995,DSSV!$A$7:$R$65536,IN_DTK!O$5,0))=FALSE,IF(O$8&lt;&gt;0,VLOOKUP($A995,DSSV!$A$7:$R$65536,IN_DTK!O$5,0),""),"")</f>
        <v>0</v>
      </c>
      <c r="P995" s="245">
        <f>IF(ISNA(VLOOKUP($A995,DSSV!$A$7:$R$65536,IN_DTK!P$5,0))=FALSE,IF(P$8&lt;&gt;0,VLOOKUP($A995,DSSV!$A$7:$R$65536,IN_DTK!P$5,0),""),"")</f>
        <v>0</v>
      </c>
      <c r="Q995" s="246">
        <f>IF(ISNA(VLOOKUP($A995,DSSV!$A$7:$R$65536,IN_DTK!Q$5,0))=FALSE,VLOOKUP($A995,DSSV!$A$7:$R$65536,IN_DTK!Q$5,0),"")</f>
        <v>0</v>
      </c>
      <c r="R995" s="237" t="str">
        <f>IF(ISNA(VLOOKUP($A995,DSSV!$A$7:$R$65536,IN_DTK!R$5,0))=FALSE,VLOOKUP($A995,DSSV!$A$7:$R$65536,IN_DTK!R$5,0),"")</f>
        <v>Không</v>
      </c>
      <c r="S995" s="247" t="str">
        <f>IF(ISNA(VLOOKUP($A995,DSSV!$A$7:$R$65536,IN_DTK!S$5,0))=FALSE,VLOOKUP($A995,DSSV!$A$7:$R$65536,IN_DTK!S$5,0),"")</f>
        <v/>
      </c>
    </row>
    <row r="996" spans="1:19" s="213" customFormat="1" ht="20.25" customHeight="1">
      <c r="A996" s="211">
        <v>988</v>
      </c>
      <c r="B996" s="240">
        <f>--SUBTOTAL(2,C$6:C996)</f>
        <v>988</v>
      </c>
      <c r="C996" s="214">
        <f>IF(ISNA(VLOOKUP($A996,DSSV!$A$7:$R$65536,IN_DTK!C$5,0))=FALSE,VLOOKUP($A996,DSSV!$A$7:$R$65536,IN_DTK!C$5,0),"")</f>
        <v>0</v>
      </c>
      <c r="D996" s="243" t="str">
        <f>IF(ISNA(VLOOKUP($A996,DSSV!$A$7:$R$65536,IN_DTK!D$5,0))=FALSE,VLOOKUP($A996,DSSV!$A$7:$R$65536,IN_DTK!D$5,0),"")</f>
        <v/>
      </c>
      <c r="E996" s="244" t="str">
        <f>IF(ISNA(VLOOKUP($A996,DSSV!$A$7:$R$65536,IN_DTK!E$5,0))=FALSE,VLOOKUP($A996,DSSV!$A$7:$R$65536,IN_DTK!E$5,0),"")</f>
        <v/>
      </c>
      <c r="F996" s="249" t="str">
        <f>IF(ISNA(VLOOKUP($A996,DSSV!$A$7:$R$65536,IN_DTK!F$5,0))=FALSE,VLOOKUP($A996,DSSV!$A$7:$R$65536,IN_DTK!F$5,0),"")</f>
        <v/>
      </c>
      <c r="G996" s="249" t="str">
        <f>IF(ISNA(VLOOKUP($A996,DSSV!$A$7:$R$65536,IN_DTK!G$5,0))=FALSE,VLOOKUP($A996,DSSV!$A$7:$R$65536,IN_DTK!G$5,0),"")</f>
        <v/>
      </c>
      <c r="H996" s="245">
        <f>IF(ISNA(VLOOKUP($A996,DSSV!$A$7:$R$65536,IN_DTK!H$5,0))=FALSE,IF(H$8&lt;&gt;0,VLOOKUP($A996,DSSV!$A$7:$R$65536,IN_DTK!H$5,0),""),"")</f>
        <v>0</v>
      </c>
      <c r="I996" s="245">
        <f>IF(ISNA(VLOOKUP($A996,DSSV!$A$7:$R$65536,IN_DTK!I$5,0))=FALSE,IF(I$8&lt;&gt;0,VLOOKUP($A996,DSSV!$A$7:$R$65536,IN_DTK!I$5,0),""),"")</f>
        <v>0</v>
      </c>
      <c r="J996" s="245">
        <f>IF(ISNA(VLOOKUP($A996,DSSV!$A$7:$R$65536,IN_DTK!J$5,0))=FALSE,IF(J$8&lt;&gt;0,VLOOKUP($A996,DSSV!$A$7:$R$65536,IN_DTK!J$5,0),""),"")</f>
        <v>0</v>
      </c>
      <c r="K996" s="245">
        <f>IF(ISNA(VLOOKUP($A996,DSSV!$A$7:$R$65536,IN_DTK!K$5,0))=FALSE,IF(K$8&lt;&gt;0,VLOOKUP($A996,DSSV!$A$7:$R$65536,IN_DTK!K$5,0),""),"")</f>
        <v>0</v>
      </c>
      <c r="L996" s="245">
        <f>IF(ISNA(VLOOKUP($A996,DSSV!$A$7:$R$65536,IN_DTK!L$5,0))=FALSE,IF(L$8&lt;&gt;0,VLOOKUP($A996,DSSV!$A$7:$R$65536,IN_DTK!L$5,0),""),"")</f>
        <v>0</v>
      </c>
      <c r="M996" s="245">
        <f>IF(ISNA(VLOOKUP($A996,DSSV!$A$7:$R$65536,IN_DTK!M$5,0))=FALSE,IF(M$8&lt;&gt;0,VLOOKUP($A996,DSSV!$A$7:$R$65536,IN_DTK!M$5,0),""),"")</f>
        <v>0</v>
      </c>
      <c r="N996" s="245">
        <f>IF(ISNA(VLOOKUP($A996,DSSV!$A$7:$R$65536,IN_DTK!N$5,0))=FALSE,IF(N$8&lt;&gt;0,VLOOKUP($A996,DSSV!$A$7:$R$65536,IN_DTK!N$5,0),""),"")</f>
        <v>0</v>
      </c>
      <c r="O996" s="245">
        <f>IF(ISNA(VLOOKUP($A996,DSSV!$A$7:$R$65536,IN_DTK!O$5,0))=FALSE,IF(O$8&lt;&gt;0,VLOOKUP($A996,DSSV!$A$7:$R$65536,IN_DTK!O$5,0),""),"")</f>
        <v>0</v>
      </c>
      <c r="P996" s="245">
        <f>IF(ISNA(VLOOKUP($A996,DSSV!$A$7:$R$65536,IN_DTK!P$5,0))=FALSE,IF(P$8&lt;&gt;0,VLOOKUP($A996,DSSV!$A$7:$R$65536,IN_DTK!P$5,0),""),"")</f>
        <v>0</v>
      </c>
      <c r="Q996" s="246">
        <f>IF(ISNA(VLOOKUP($A996,DSSV!$A$7:$R$65536,IN_DTK!Q$5,0))=FALSE,VLOOKUP($A996,DSSV!$A$7:$R$65536,IN_DTK!Q$5,0),"")</f>
        <v>0</v>
      </c>
      <c r="R996" s="237" t="str">
        <f>IF(ISNA(VLOOKUP($A996,DSSV!$A$7:$R$65536,IN_DTK!R$5,0))=FALSE,VLOOKUP($A996,DSSV!$A$7:$R$65536,IN_DTK!R$5,0),"")</f>
        <v>Không</v>
      </c>
      <c r="S996" s="247" t="str">
        <f>IF(ISNA(VLOOKUP($A996,DSSV!$A$7:$R$65536,IN_DTK!S$5,0))=FALSE,VLOOKUP($A996,DSSV!$A$7:$R$65536,IN_DTK!S$5,0),"")</f>
        <v/>
      </c>
    </row>
    <row r="997" spans="1:19" s="213" customFormat="1" ht="20.25" customHeight="1">
      <c r="A997" s="211">
        <v>989</v>
      </c>
      <c r="B997" s="240">
        <f>--SUBTOTAL(2,C$6:C997)</f>
        <v>989</v>
      </c>
      <c r="C997" s="214">
        <f>IF(ISNA(VLOOKUP($A997,DSSV!$A$7:$R$65536,IN_DTK!C$5,0))=FALSE,VLOOKUP($A997,DSSV!$A$7:$R$65536,IN_DTK!C$5,0),"")</f>
        <v>0</v>
      </c>
      <c r="D997" s="243" t="str">
        <f>IF(ISNA(VLOOKUP($A997,DSSV!$A$7:$R$65536,IN_DTK!D$5,0))=FALSE,VLOOKUP($A997,DSSV!$A$7:$R$65536,IN_DTK!D$5,0),"")</f>
        <v/>
      </c>
      <c r="E997" s="244" t="str">
        <f>IF(ISNA(VLOOKUP($A997,DSSV!$A$7:$R$65536,IN_DTK!E$5,0))=FALSE,VLOOKUP($A997,DSSV!$A$7:$R$65536,IN_DTK!E$5,0),"")</f>
        <v/>
      </c>
      <c r="F997" s="249" t="str">
        <f>IF(ISNA(VLOOKUP($A997,DSSV!$A$7:$R$65536,IN_DTK!F$5,0))=FALSE,VLOOKUP($A997,DSSV!$A$7:$R$65536,IN_DTK!F$5,0),"")</f>
        <v/>
      </c>
      <c r="G997" s="249" t="str">
        <f>IF(ISNA(VLOOKUP($A997,DSSV!$A$7:$R$65536,IN_DTK!G$5,0))=FALSE,VLOOKUP($A997,DSSV!$A$7:$R$65536,IN_DTK!G$5,0),"")</f>
        <v/>
      </c>
      <c r="H997" s="245">
        <f>IF(ISNA(VLOOKUP($A997,DSSV!$A$7:$R$65536,IN_DTK!H$5,0))=FALSE,IF(H$8&lt;&gt;0,VLOOKUP($A997,DSSV!$A$7:$R$65536,IN_DTK!H$5,0),""),"")</f>
        <v>0</v>
      </c>
      <c r="I997" s="245">
        <f>IF(ISNA(VLOOKUP($A997,DSSV!$A$7:$R$65536,IN_DTK!I$5,0))=FALSE,IF(I$8&lt;&gt;0,VLOOKUP($A997,DSSV!$A$7:$R$65536,IN_DTK!I$5,0),""),"")</f>
        <v>0</v>
      </c>
      <c r="J997" s="245">
        <f>IF(ISNA(VLOOKUP($A997,DSSV!$A$7:$R$65536,IN_DTK!J$5,0))=FALSE,IF(J$8&lt;&gt;0,VLOOKUP($A997,DSSV!$A$7:$R$65536,IN_DTK!J$5,0),""),"")</f>
        <v>0</v>
      </c>
      <c r="K997" s="245">
        <f>IF(ISNA(VLOOKUP($A997,DSSV!$A$7:$R$65536,IN_DTK!K$5,0))=FALSE,IF(K$8&lt;&gt;0,VLOOKUP($A997,DSSV!$A$7:$R$65536,IN_DTK!K$5,0),""),"")</f>
        <v>0</v>
      </c>
      <c r="L997" s="245">
        <f>IF(ISNA(VLOOKUP($A997,DSSV!$A$7:$R$65536,IN_DTK!L$5,0))=FALSE,IF(L$8&lt;&gt;0,VLOOKUP($A997,DSSV!$A$7:$R$65536,IN_DTK!L$5,0),""),"")</f>
        <v>0</v>
      </c>
      <c r="M997" s="245">
        <f>IF(ISNA(VLOOKUP($A997,DSSV!$A$7:$R$65536,IN_DTK!M$5,0))=FALSE,IF(M$8&lt;&gt;0,VLOOKUP($A997,DSSV!$A$7:$R$65536,IN_DTK!M$5,0),""),"")</f>
        <v>0</v>
      </c>
      <c r="N997" s="245">
        <f>IF(ISNA(VLOOKUP($A997,DSSV!$A$7:$R$65536,IN_DTK!N$5,0))=FALSE,IF(N$8&lt;&gt;0,VLOOKUP($A997,DSSV!$A$7:$R$65536,IN_DTK!N$5,0),""),"")</f>
        <v>0</v>
      </c>
      <c r="O997" s="245">
        <f>IF(ISNA(VLOOKUP($A997,DSSV!$A$7:$R$65536,IN_DTK!O$5,0))=FALSE,IF(O$8&lt;&gt;0,VLOOKUP($A997,DSSV!$A$7:$R$65536,IN_DTK!O$5,0),""),"")</f>
        <v>0</v>
      </c>
      <c r="P997" s="245">
        <f>IF(ISNA(VLOOKUP($A997,DSSV!$A$7:$R$65536,IN_DTK!P$5,0))=FALSE,IF(P$8&lt;&gt;0,VLOOKUP($A997,DSSV!$A$7:$R$65536,IN_DTK!P$5,0),""),"")</f>
        <v>0</v>
      </c>
      <c r="Q997" s="246">
        <f>IF(ISNA(VLOOKUP($A997,DSSV!$A$7:$R$65536,IN_DTK!Q$5,0))=FALSE,VLOOKUP($A997,DSSV!$A$7:$R$65536,IN_DTK!Q$5,0),"")</f>
        <v>0</v>
      </c>
      <c r="R997" s="237" t="str">
        <f>IF(ISNA(VLOOKUP($A997,DSSV!$A$7:$R$65536,IN_DTK!R$5,0))=FALSE,VLOOKUP($A997,DSSV!$A$7:$R$65536,IN_DTK!R$5,0),"")</f>
        <v>Không</v>
      </c>
      <c r="S997" s="247" t="str">
        <f>IF(ISNA(VLOOKUP($A997,DSSV!$A$7:$R$65536,IN_DTK!S$5,0))=FALSE,VLOOKUP($A997,DSSV!$A$7:$R$65536,IN_DTK!S$5,0),"")</f>
        <v/>
      </c>
    </row>
    <row r="998" spans="1:19" s="213" customFormat="1" ht="20.25" customHeight="1">
      <c r="A998" s="211">
        <v>990</v>
      </c>
      <c r="B998" s="240">
        <f>--SUBTOTAL(2,C$6:C998)</f>
        <v>990</v>
      </c>
      <c r="C998" s="214">
        <f>IF(ISNA(VLOOKUP($A998,DSSV!$A$7:$R$65536,IN_DTK!C$5,0))=FALSE,VLOOKUP($A998,DSSV!$A$7:$R$65536,IN_DTK!C$5,0),"")</f>
        <v>0</v>
      </c>
      <c r="D998" s="243" t="str">
        <f>IF(ISNA(VLOOKUP($A998,DSSV!$A$7:$R$65536,IN_DTK!D$5,0))=FALSE,VLOOKUP($A998,DSSV!$A$7:$R$65536,IN_DTK!D$5,0),"")</f>
        <v/>
      </c>
      <c r="E998" s="244" t="str">
        <f>IF(ISNA(VLOOKUP($A998,DSSV!$A$7:$R$65536,IN_DTK!E$5,0))=FALSE,VLOOKUP($A998,DSSV!$A$7:$R$65536,IN_DTK!E$5,0),"")</f>
        <v/>
      </c>
      <c r="F998" s="249" t="str">
        <f>IF(ISNA(VLOOKUP($A998,DSSV!$A$7:$R$65536,IN_DTK!F$5,0))=FALSE,VLOOKUP($A998,DSSV!$A$7:$R$65536,IN_DTK!F$5,0),"")</f>
        <v/>
      </c>
      <c r="G998" s="249" t="str">
        <f>IF(ISNA(VLOOKUP($A998,DSSV!$A$7:$R$65536,IN_DTK!G$5,0))=FALSE,VLOOKUP($A998,DSSV!$A$7:$R$65536,IN_DTK!G$5,0),"")</f>
        <v/>
      </c>
      <c r="H998" s="245">
        <f>IF(ISNA(VLOOKUP($A998,DSSV!$A$7:$R$65536,IN_DTK!H$5,0))=FALSE,IF(H$8&lt;&gt;0,VLOOKUP($A998,DSSV!$A$7:$R$65536,IN_DTK!H$5,0),""),"")</f>
        <v>0</v>
      </c>
      <c r="I998" s="245">
        <f>IF(ISNA(VLOOKUP($A998,DSSV!$A$7:$R$65536,IN_DTK!I$5,0))=FALSE,IF(I$8&lt;&gt;0,VLOOKUP($A998,DSSV!$A$7:$R$65536,IN_DTK!I$5,0),""),"")</f>
        <v>0</v>
      </c>
      <c r="J998" s="245">
        <f>IF(ISNA(VLOOKUP($A998,DSSV!$A$7:$R$65536,IN_DTK!J$5,0))=FALSE,IF(J$8&lt;&gt;0,VLOOKUP($A998,DSSV!$A$7:$R$65536,IN_DTK!J$5,0),""),"")</f>
        <v>0</v>
      </c>
      <c r="K998" s="245">
        <f>IF(ISNA(VLOOKUP($A998,DSSV!$A$7:$R$65536,IN_DTK!K$5,0))=FALSE,IF(K$8&lt;&gt;0,VLOOKUP($A998,DSSV!$A$7:$R$65536,IN_DTK!K$5,0),""),"")</f>
        <v>0</v>
      </c>
      <c r="L998" s="245">
        <f>IF(ISNA(VLOOKUP($A998,DSSV!$A$7:$R$65536,IN_DTK!L$5,0))=FALSE,IF(L$8&lt;&gt;0,VLOOKUP($A998,DSSV!$A$7:$R$65536,IN_DTK!L$5,0),""),"")</f>
        <v>0</v>
      </c>
      <c r="M998" s="245">
        <f>IF(ISNA(VLOOKUP($A998,DSSV!$A$7:$R$65536,IN_DTK!M$5,0))=FALSE,IF(M$8&lt;&gt;0,VLOOKUP($A998,DSSV!$A$7:$R$65536,IN_DTK!M$5,0),""),"")</f>
        <v>0</v>
      </c>
      <c r="N998" s="245">
        <f>IF(ISNA(VLOOKUP($A998,DSSV!$A$7:$R$65536,IN_DTK!N$5,0))=FALSE,IF(N$8&lt;&gt;0,VLOOKUP($A998,DSSV!$A$7:$R$65536,IN_DTK!N$5,0),""),"")</f>
        <v>0</v>
      </c>
      <c r="O998" s="245">
        <f>IF(ISNA(VLOOKUP($A998,DSSV!$A$7:$R$65536,IN_DTK!O$5,0))=FALSE,IF(O$8&lt;&gt;0,VLOOKUP($A998,DSSV!$A$7:$R$65536,IN_DTK!O$5,0),""),"")</f>
        <v>0</v>
      </c>
      <c r="P998" s="245">
        <f>IF(ISNA(VLOOKUP($A998,DSSV!$A$7:$R$65536,IN_DTK!P$5,0))=FALSE,IF(P$8&lt;&gt;0,VLOOKUP($A998,DSSV!$A$7:$R$65536,IN_DTK!P$5,0),""),"")</f>
        <v>0</v>
      </c>
      <c r="Q998" s="246">
        <f>IF(ISNA(VLOOKUP($A998,DSSV!$A$7:$R$65536,IN_DTK!Q$5,0))=FALSE,VLOOKUP($A998,DSSV!$A$7:$R$65536,IN_DTK!Q$5,0),"")</f>
        <v>0</v>
      </c>
      <c r="R998" s="237" t="str">
        <f>IF(ISNA(VLOOKUP($A998,DSSV!$A$7:$R$65536,IN_DTK!R$5,0))=FALSE,VLOOKUP($A998,DSSV!$A$7:$R$65536,IN_DTK!R$5,0),"")</f>
        <v>Không</v>
      </c>
      <c r="S998" s="247" t="str">
        <f>IF(ISNA(VLOOKUP($A998,DSSV!$A$7:$R$65536,IN_DTK!S$5,0))=FALSE,VLOOKUP($A998,DSSV!$A$7:$R$65536,IN_DTK!S$5,0),"")</f>
        <v/>
      </c>
    </row>
    <row r="999" spans="1:19" s="213" customFormat="1" ht="20.25" customHeight="1">
      <c r="A999" s="211">
        <v>991</v>
      </c>
      <c r="B999" s="240">
        <f>--SUBTOTAL(2,C$6:C999)</f>
        <v>991</v>
      </c>
      <c r="C999" s="214">
        <f>IF(ISNA(VLOOKUP($A999,DSSV!$A$7:$R$65536,IN_DTK!C$5,0))=FALSE,VLOOKUP($A999,DSSV!$A$7:$R$65536,IN_DTK!C$5,0),"")</f>
        <v>0</v>
      </c>
      <c r="D999" s="243" t="str">
        <f>IF(ISNA(VLOOKUP($A999,DSSV!$A$7:$R$65536,IN_DTK!D$5,0))=FALSE,VLOOKUP($A999,DSSV!$A$7:$R$65536,IN_DTK!D$5,0),"")</f>
        <v/>
      </c>
      <c r="E999" s="244" t="str">
        <f>IF(ISNA(VLOOKUP($A999,DSSV!$A$7:$R$65536,IN_DTK!E$5,0))=FALSE,VLOOKUP($A999,DSSV!$A$7:$R$65536,IN_DTK!E$5,0),"")</f>
        <v/>
      </c>
      <c r="F999" s="249" t="str">
        <f>IF(ISNA(VLOOKUP($A999,DSSV!$A$7:$R$65536,IN_DTK!F$5,0))=FALSE,VLOOKUP($A999,DSSV!$A$7:$R$65536,IN_DTK!F$5,0),"")</f>
        <v/>
      </c>
      <c r="G999" s="249" t="str">
        <f>IF(ISNA(VLOOKUP($A999,DSSV!$A$7:$R$65536,IN_DTK!G$5,0))=FALSE,VLOOKUP($A999,DSSV!$A$7:$R$65536,IN_DTK!G$5,0),"")</f>
        <v/>
      </c>
      <c r="H999" s="245">
        <f>IF(ISNA(VLOOKUP($A999,DSSV!$A$7:$R$65536,IN_DTK!H$5,0))=FALSE,IF(H$8&lt;&gt;0,VLOOKUP($A999,DSSV!$A$7:$R$65536,IN_DTK!H$5,0),""),"")</f>
        <v>0</v>
      </c>
      <c r="I999" s="245">
        <f>IF(ISNA(VLOOKUP($A999,DSSV!$A$7:$R$65536,IN_DTK!I$5,0))=FALSE,IF(I$8&lt;&gt;0,VLOOKUP($A999,DSSV!$A$7:$R$65536,IN_DTK!I$5,0),""),"")</f>
        <v>0</v>
      </c>
      <c r="J999" s="245">
        <f>IF(ISNA(VLOOKUP($A999,DSSV!$A$7:$R$65536,IN_DTK!J$5,0))=FALSE,IF(J$8&lt;&gt;0,VLOOKUP($A999,DSSV!$A$7:$R$65536,IN_DTK!J$5,0),""),"")</f>
        <v>0</v>
      </c>
      <c r="K999" s="245">
        <f>IF(ISNA(VLOOKUP($A999,DSSV!$A$7:$R$65536,IN_DTK!K$5,0))=FALSE,IF(K$8&lt;&gt;0,VLOOKUP($A999,DSSV!$A$7:$R$65536,IN_DTK!K$5,0),""),"")</f>
        <v>0</v>
      </c>
      <c r="L999" s="245">
        <f>IF(ISNA(VLOOKUP($A999,DSSV!$A$7:$R$65536,IN_DTK!L$5,0))=FALSE,IF(L$8&lt;&gt;0,VLOOKUP($A999,DSSV!$A$7:$R$65536,IN_DTK!L$5,0),""),"")</f>
        <v>0</v>
      </c>
      <c r="M999" s="245">
        <f>IF(ISNA(VLOOKUP($A999,DSSV!$A$7:$R$65536,IN_DTK!M$5,0))=FALSE,IF(M$8&lt;&gt;0,VLOOKUP($A999,DSSV!$A$7:$R$65536,IN_DTK!M$5,0),""),"")</f>
        <v>0</v>
      </c>
      <c r="N999" s="245">
        <f>IF(ISNA(VLOOKUP($A999,DSSV!$A$7:$R$65536,IN_DTK!N$5,0))=FALSE,IF(N$8&lt;&gt;0,VLOOKUP($A999,DSSV!$A$7:$R$65536,IN_DTK!N$5,0),""),"")</f>
        <v>0</v>
      </c>
      <c r="O999" s="245">
        <f>IF(ISNA(VLOOKUP($A999,DSSV!$A$7:$R$65536,IN_DTK!O$5,0))=FALSE,IF(O$8&lt;&gt;0,VLOOKUP($A999,DSSV!$A$7:$R$65536,IN_DTK!O$5,0),""),"")</f>
        <v>0</v>
      </c>
      <c r="P999" s="245">
        <f>IF(ISNA(VLOOKUP($A999,DSSV!$A$7:$R$65536,IN_DTK!P$5,0))=FALSE,IF(P$8&lt;&gt;0,VLOOKUP($A999,DSSV!$A$7:$R$65536,IN_DTK!P$5,0),""),"")</f>
        <v>0</v>
      </c>
      <c r="Q999" s="246">
        <f>IF(ISNA(VLOOKUP($A999,DSSV!$A$7:$R$65536,IN_DTK!Q$5,0))=FALSE,VLOOKUP($A999,DSSV!$A$7:$R$65536,IN_DTK!Q$5,0),"")</f>
        <v>0</v>
      </c>
      <c r="R999" s="237" t="str">
        <f>IF(ISNA(VLOOKUP($A999,DSSV!$A$7:$R$65536,IN_DTK!R$5,0))=FALSE,VLOOKUP($A999,DSSV!$A$7:$R$65536,IN_DTK!R$5,0),"")</f>
        <v>Không</v>
      </c>
      <c r="S999" s="247" t="str">
        <f>IF(ISNA(VLOOKUP($A999,DSSV!$A$7:$R$65536,IN_DTK!S$5,0))=FALSE,VLOOKUP($A999,DSSV!$A$7:$R$65536,IN_DTK!S$5,0),"")</f>
        <v/>
      </c>
    </row>
    <row r="1000" spans="1:19" s="213" customFormat="1" ht="20.25" customHeight="1">
      <c r="A1000" s="211">
        <v>992</v>
      </c>
      <c r="B1000" s="240">
        <f>--SUBTOTAL(2,C$6:C1000)</f>
        <v>992</v>
      </c>
      <c r="C1000" s="214">
        <f>IF(ISNA(VLOOKUP($A1000,DSSV!$A$7:$R$65536,IN_DTK!C$5,0))=FALSE,VLOOKUP($A1000,DSSV!$A$7:$R$65536,IN_DTK!C$5,0),"")</f>
        <v>0</v>
      </c>
      <c r="D1000" s="243" t="str">
        <f>IF(ISNA(VLOOKUP($A1000,DSSV!$A$7:$R$65536,IN_DTK!D$5,0))=FALSE,VLOOKUP($A1000,DSSV!$A$7:$R$65536,IN_DTK!D$5,0),"")</f>
        <v/>
      </c>
      <c r="E1000" s="244" t="str">
        <f>IF(ISNA(VLOOKUP($A1000,DSSV!$A$7:$R$65536,IN_DTK!E$5,0))=FALSE,VLOOKUP($A1000,DSSV!$A$7:$R$65536,IN_DTK!E$5,0),"")</f>
        <v/>
      </c>
      <c r="F1000" s="249" t="str">
        <f>IF(ISNA(VLOOKUP($A1000,DSSV!$A$7:$R$65536,IN_DTK!F$5,0))=FALSE,VLOOKUP($A1000,DSSV!$A$7:$R$65536,IN_DTK!F$5,0),"")</f>
        <v/>
      </c>
      <c r="G1000" s="249" t="str">
        <f>IF(ISNA(VLOOKUP($A1000,DSSV!$A$7:$R$65536,IN_DTK!G$5,0))=FALSE,VLOOKUP($A1000,DSSV!$A$7:$R$65536,IN_DTK!G$5,0),"")</f>
        <v/>
      </c>
      <c r="H1000" s="245">
        <f>IF(ISNA(VLOOKUP($A1000,DSSV!$A$7:$R$65536,IN_DTK!H$5,0))=FALSE,IF(H$8&lt;&gt;0,VLOOKUP($A1000,DSSV!$A$7:$R$65536,IN_DTK!H$5,0),""),"")</f>
        <v>0</v>
      </c>
      <c r="I1000" s="245">
        <f>IF(ISNA(VLOOKUP($A1000,DSSV!$A$7:$R$65536,IN_DTK!I$5,0))=FALSE,IF(I$8&lt;&gt;0,VLOOKUP($A1000,DSSV!$A$7:$R$65536,IN_DTK!I$5,0),""),"")</f>
        <v>0</v>
      </c>
      <c r="J1000" s="245">
        <f>IF(ISNA(VLOOKUP($A1000,DSSV!$A$7:$R$65536,IN_DTK!J$5,0))=FALSE,IF(J$8&lt;&gt;0,VLOOKUP($A1000,DSSV!$A$7:$R$65536,IN_DTK!J$5,0),""),"")</f>
        <v>0</v>
      </c>
      <c r="K1000" s="245">
        <f>IF(ISNA(VLOOKUP($A1000,DSSV!$A$7:$R$65536,IN_DTK!K$5,0))=FALSE,IF(K$8&lt;&gt;0,VLOOKUP($A1000,DSSV!$A$7:$R$65536,IN_DTK!K$5,0),""),"")</f>
        <v>0</v>
      </c>
      <c r="L1000" s="245">
        <f>IF(ISNA(VLOOKUP($A1000,DSSV!$A$7:$R$65536,IN_DTK!L$5,0))=FALSE,IF(L$8&lt;&gt;0,VLOOKUP($A1000,DSSV!$A$7:$R$65536,IN_DTK!L$5,0),""),"")</f>
        <v>0</v>
      </c>
      <c r="M1000" s="245">
        <f>IF(ISNA(VLOOKUP($A1000,DSSV!$A$7:$R$65536,IN_DTK!M$5,0))=FALSE,IF(M$8&lt;&gt;0,VLOOKUP($A1000,DSSV!$A$7:$R$65536,IN_DTK!M$5,0),""),"")</f>
        <v>0</v>
      </c>
      <c r="N1000" s="245">
        <f>IF(ISNA(VLOOKUP($A1000,DSSV!$A$7:$R$65536,IN_DTK!N$5,0))=FALSE,IF(N$8&lt;&gt;0,VLOOKUP($A1000,DSSV!$A$7:$R$65536,IN_DTK!N$5,0),""),"")</f>
        <v>0</v>
      </c>
      <c r="O1000" s="245">
        <f>IF(ISNA(VLOOKUP($A1000,DSSV!$A$7:$R$65536,IN_DTK!O$5,0))=FALSE,IF(O$8&lt;&gt;0,VLOOKUP($A1000,DSSV!$A$7:$R$65536,IN_DTK!O$5,0),""),"")</f>
        <v>0</v>
      </c>
      <c r="P1000" s="245">
        <f>IF(ISNA(VLOOKUP($A1000,DSSV!$A$7:$R$65536,IN_DTK!P$5,0))=FALSE,IF(P$8&lt;&gt;0,VLOOKUP($A1000,DSSV!$A$7:$R$65536,IN_DTK!P$5,0),""),"")</f>
        <v>0</v>
      </c>
      <c r="Q1000" s="246">
        <f>IF(ISNA(VLOOKUP($A1000,DSSV!$A$7:$R$65536,IN_DTK!Q$5,0))=FALSE,VLOOKUP($A1000,DSSV!$A$7:$R$65536,IN_DTK!Q$5,0),"")</f>
        <v>0</v>
      </c>
      <c r="R1000" s="237" t="str">
        <f>IF(ISNA(VLOOKUP($A1000,DSSV!$A$7:$R$65536,IN_DTK!R$5,0))=FALSE,VLOOKUP($A1000,DSSV!$A$7:$R$65536,IN_DTK!R$5,0),"")</f>
        <v>Không</v>
      </c>
      <c r="S1000" s="247" t="str">
        <f>IF(ISNA(VLOOKUP($A1000,DSSV!$A$7:$R$65536,IN_DTK!S$5,0))=FALSE,VLOOKUP($A1000,DSSV!$A$7:$R$65536,IN_DTK!S$5,0),"")</f>
        <v/>
      </c>
    </row>
    <row r="1001" spans="1:19" s="213" customFormat="1" ht="20.25" customHeight="1">
      <c r="A1001" s="211">
        <v>993</v>
      </c>
      <c r="B1001" s="240">
        <f>--SUBTOTAL(2,C$6:C1001)</f>
        <v>993</v>
      </c>
      <c r="C1001" s="214">
        <f>IF(ISNA(VLOOKUP($A1001,DSSV!$A$7:$R$65536,IN_DTK!C$5,0))=FALSE,VLOOKUP($A1001,DSSV!$A$7:$R$65536,IN_DTK!C$5,0),"")</f>
        <v>0</v>
      </c>
      <c r="D1001" s="243" t="str">
        <f>IF(ISNA(VLOOKUP($A1001,DSSV!$A$7:$R$65536,IN_DTK!D$5,0))=FALSE,VLOOKUP($A1001,DSSV!$A$7:$R$65536,IN_DTK!D$5,0),"")</f>
        <v/>
      </c>
      <c r="E1001" s="244" t="str">
        <f>IF(ISNA(VLOOKUP($A1001,DSSV!$A$7:$R$65536,IN_DTK!E$5,0))=FALSE,VLOOKUP($A1001,DSSV!$A$7:$R$65536,IN_DTK!E$5,0),"")</f>
        <v/>
      </c>
      <c r="F1001" s="249" t="str">
        <f>IF(ISNA(VLOOKUP($A1001,DSSV!$A$7:$R$65536,IN_DTK!F$5,0))=FALSE,VLOOKUP($A1001,DSSV!$A$7:$R$65536,IN_DTK!F$5,0),"")</f>
        <v/>
      </c>
      <c r="G1001" s="249" t="str">
        <f>IF(ISNA(VLOOKUP($A1001,DSSV!$A$7:$R$65536,IN_DTK!G$5,0))=FALSE,VLOOKUP($A1001,DSSV!$A$7:$R$65536,IN_DTK!G$5,0),"")</f>
        <v/>
      </c>
      <c r="H1001" s="245">
        <f>IF(ISNA(VLOOKUP($A1001,DSSV!$A$7:$R$65536,IN_DTK!H$5,0))=FALSE,IF(H$8&lt;&gt;0,VLOOKUP($A1001,DSSV!$A$7:$R$65536,IN_DTK!H$5,0),""),"")</f>
        <v>0</v>
      </c>
      <c r="I1001" s="245">
        <f>IF(ISNA(VLOOKUP($A1001,DSSV!$A$7:$R$65536,IN_DTK!I$5,0))=FALSE,IF(I$8&lt;&gt;0,VLOOKUP($A1001,DSSV!$A$7:$R$65536,IN_DTK!I$5,0),""),"")</f>
        <v>0</v>
      </c>
      <c r="J1001" s="245">
        <f>IF(ISNA(VLOOKUP($A1001,DSSV!$A$7:$R$65536,IN_DTK!J$5,0))=FALSE,IF(J$8&lt;&gt;0,VLOOKUP($A1001,DSSV!$A$7:$R$65536,IN_DTK!J$5,0),""),"")</f>
        <v>0</v>
      </c>
      <c r="K1001" s="245">
        <f>IF(ISNA(VLOOKUP($A1001,DSSV!$A$7:$R$65536,IN_DTK!K$5,0))=FALSE,IF(K$8&lt;&gt;0,VLOOKUP($A1001,DSSV!$A$7:$R$65536,IN_DTK!K$5,0),""),"")</f>
        <v>0</v>
      </c>
      <c r="L1001" s="245">
        <f>IF(ISNA(VLOOKUP($A1001,DSSV!$A$7:$R$65536,IN_DTK!L$5,0))=FALSE,IF(L$8&lt;&gt;0,VLOOKUP($A1001,DSSV!$A$7:$R$65536,IN_DTK!L$5,0),""),"")</f>
        <v>0</v>
      </c>
      <c r="M1001" s="245">
        <f>IF(ISNA(VLOOKUP($A1001,DSSV!$A$7:$R$65536,IN_DTK!M$5,0))=FALSE,IF(M$8&lt;&gt;0,VLOOKUP($A1001,DSSV!$A$7:$R$65536,IN_DTK!M$5,0),""),"")</f>
        <v>0</v>
      </c>
      <c r="N1001" s="245">
        <f>IF(ISNA(VLOOKUP($A1001,DSSV!$A$7:$R$65536,IN_DTK!N$5,0))=FALSE,IF(N$8&lt;&gt;0,VLOOKUP($A1001,DSSV!$A$7:$R$65536,IN_DTK!N$5,0),""),"")</f>
        <v>0</v>
      </c>
      <c r="O1001" s="245">
        <f>IF(ISNA(VLOOKUP($A1001,DSSV!$A$7:$R$65536,IN_DTK!O$5,0))=FALSE,IF(O$8&lt;&gt;0,VLOOKUP($A1001,DSSV!$A$7:$R$65536,IN_DTK!O$5,0),""),"")</f>
        <v>0</v>
      </c>
      <c r="P1001" s="245">
        <f>IF(ISNA(VLOOKUP($A1001,DSSV!$A$7:$R$65536,IN_DTK!P$5,0))=FALSE,IF(P$8&lt;&gt;0,VLOOKUP($A1001,DSSV!$A$7:$R$65536,IN_DTK!P$5,0),""),"")</f>
        <v>0</v>
      </c>
      <c r="Q1001" s="246">
        <f>IF(ISNA(VLOOKUP($A1001,DSSV!$A$7:$R$65536,IN_DTK!Q$5,0))=FALSE,VLOOKUP($A1001,DSSV!$A$7:$R$65536,IN_DTK!Q$5,0),"")</f>
        <v>0</v>
      </c>
      <c r="R1001" s="237" t="str">
        <f>IF(ISNA(VLOOKUP($A1001,DSSV!$A$7:$R$65536,IN_DTK!R$5,0))=FALSE,VLOOKUP($A1001,DSSV!$A$7:$R$65536,IN_DTK!R$5,0),"")</f>
        <v>Không</v>
      </c>
      <c r="S1001" s="247" t="str">
        <f>IF(ISNA(VLOOKUP($A1001,DSSV!$A$7:$R$65536,IN_DTK!S$5,0))=FALSE,VLOOKUP($A1001,DSSV!$A$7:$R$65536,IN_DTK!S$5,0),"")</f>
        <v/>
      </c>
    </row>
    <row r="1002" spans="1:19" s="213" customFormat="1" ht="20.25" customHeight="1">
      <c r="A1002" s="211">
        <v>994</v>
      </c>
      <c r="B1002" s="240">
        <f>--SUBTOTAL(2,C$6:C1002)</f>
        <v>994</v>
      </c>
      <c r="C1002" s="214">
        <f>IF(ISNA(VLOOKUP($A1002,DSSV!$A$7:$R$65536,IN_DTK!C$5,0))=FALSE,VLOOKUP($A1002,DSSV!$A$7:$R$65536,IN_DTK!C$5,0),"")</f>
        <v>0</v>
      </c>
      <c r="D1002" s="243" t="str">
        <f>IF(ISNA(VLOOKUP($A1002,DSSV!$A$7:$R$65536,IN_DTK!D$5,0))=FALSE,VLOOKUP($A1002,DSSV!$A$7:$R$65536,IN_DTK!D$5,0),"")</f>
        <v/>
      </c>
      <c r="E1002" s="244" t="str">
        <f>IF(ISNA(VLOOKUP($A1002,DSSV!$A$7:$R$65536,IN_DTK!E$5,0))=FALSE,VLOOKUP($A1002,DSSV!$A$7:$R$65536,IN_DTK!E$5,0),"")</f>
        <v/>
      </c>
      <c r="F1002" s="249" t="str">
        <f>IF(ISNA(VLOOKUP($A1002,DSSV!$A$7:$R$65536,IN_DTK!F$5,0))=FALSE,VLOOKUP($A1002,DSSV!$A$7:$R$65536,IN_DTK!F$5,0),"")</f>
        <v/>
      </c>
      <c r="G1002" s="249" t="str">
        <f>IF(ISNA(VLOOKUP($A1002,DSSV!$A$7:$R$65536,IN_DTK!G$5,0))=FALSE,VLOOKUP($A1002,DSSV!$A$7:$R$65536,IN_DTK!G$5,0),"")</f>
        <v/>
      </c>
      <c r="H1002" s="245">
        <f>IF(ISNA(VLOOKUP($A1002,DSSV!$A$7:$R$65536,IN_DTK!H$5,0))=FALSE,IF(H$8&lt;&gt;0,VLOOKUP($A1002,DSSV!$A$7:$R$65536,IN_DTK!H$5,0),""),"")</f>
        <v>0</v>
      </c>
      <c r="I1002" s="245">
        <f>IF(ISNA(VLOOKUP($A1002,DSSV!$A$7:$R$65536,IN_DTK!I$5,0))=FALSE,IF(I$8&lt;&gt;0,VLOOKUP($A1002,DSSV!$A$7:$R$65536,IN_DTK!I$5,0),""),"")</f>
        <v>0</v>
      </c>
      <c r="J1002" s="245">
        <f>IF(ISNA(VLOOKUP($A1002,DSSV!$A$7:$R$65536,IN_DTK!J$5,0))=FALSE,IF(J$8&lt;&gt;0,VLOOKUP($A1002,DSSV!$A$7:$R$65536,IN_DTK!J$5,0),""),"")</f>
        <v>0</v>
      </c>
      <c r="K1002" s="245">
        <f>IF(ISNA(VLOOKUP($A1002,DSSV!$A$7:$R$65536,IN_DTK!K$5,0))=FALSE,IF(K$8&lt;&gt;0,VLOOKUP($A1002,DSSV!$A$7:$R$65536,IN_DTK!K$5,0),""),"")</f>
        <v>0</v>
      </c>
      <c r="L1002" s="245">
        <f>IF(ISNA(VLOOKUP($A1002,DSSV!$A$7:$R$65536,IN_DTK!L$5,0))=FALSE,IF(L$8&lt;&gt;0,VLOOKUP($A1002,DSSV!$A$7:$R$65536,IN_DTK!L$5,0),""),"")</f>
        <v>0</v>
      </c>
      <c r="M1002" s="245">
        <f>IF(ISNA(VLOOKUP($A1002,DSSV!$A$7:$R$65536,IN_DTK!M$5,0))=FALSE,IF(M$8&lt;&gt;0,VLOOKUP($A1002,DSSV!$A$7:$R$65536,IN_DTK!M$5,0),""),"")</f>
        <v>0</v>
      </c>
      <c r="N1002" s="245">
        <f>IF(ISNA(VLOOKUP($A1002,DSSV!$A$7:$R$65536,IN_DTK!N$5,0))=FALSE,IF(N$8&lt;&gt;0,VLOOKUP($A1002,DSSV!$A$7:$R$65536,IN_DTK!N$5,0),""),"")</f>
        <v>0</v>
      </c>
      <c r="O1002" s="245">
        <f>IF(ISNA(VLOOKUP($A1002,DSSV!$A$7:$R$65536,IN_DTK!O$5,0))=FALSE,IF(O$8&lt;&gt;0,VLOOKUP($A1002,DSSV!$A$7:$R$65536,IN_DTK!O$5,0),""),"")</f>
        <v>0</v>
      </c>
      <c r="P1002" s="245">
        <f>IF(ISNA(VLOOKUP($A1002,DSSV!$A$7:$R$65536,IN_DTK!P$5,0))=FALSE,IF(P$8&lt;&gt;0,VLOOKUP($A1002,DSSV!$A$7:$R$65536,IN_DTK!P$5,0),""),"")</f>
        <v>0</v>
      </c>
      <c r="Q1002" s="246">
        <f>IF(ISNA(VLOOKUP($A1002,DSSV!$A$7:$R$65536,IN_DTK!Q$5,0))=FALSE,VLOOKUP($A1002,DSSV!$A$7:$R$65536,IN_DTK!Q$5,0),"")</f>
        <v>0</v>
      </c>
      <c r="R1002" s="237" t="str">
        <f>IF(ISNA(VLOOKUP($A1002,DSSV!$A$7:$R$65536,IN_DTK!R$5,0))=FALSE,VLOOKUP($A1002,DSSV!$A$7:$R$65536,IN_DTK!R$5,0),"")</f>
        <v>Không</v>
      </c>
      <c r="S1002" s="247" t="str">
        <f>IF(ISNA(VLOOKUP($A1002,DSSV!$A$7:$R$65536,IN_DTK!S$5,0))=FALSE,VLOOKUP($A1002,DSSV!$A$7:$R$65536,IN_DTK!S$5,0),"")</f>
        <v/>
      </c>
    </row>
    <row r="1003" spans="1:19" s="213" customFormat="1" ht="20.25" customHeight="1">
      <c r="A1003" s="211">
        <v>995</v>
      </c>
      <c r="B1003" s="240">
        <f>--SUBTOTAL(2,C$6:C1003)</f>
        <v>995</v>
      </c>
      <c r="C1003" s="214">
        <f>IF(ISNA(VLOOKUP($A1003,DSSV!$A$7:$R$65536,IN_DTK!C$5,0))=FALSE,VLOOKUP($A1003,DSSV!$A$7:$R$65536,IN_DTK!C$5,0),"")</f>
        <v>0</v>
      </c>
      <c r="D1003" s="243" t="str">
        <f>IF(ISNA(VLOOKUP($A1003,DSSV!$A$7:$R$65536,IN_DTK!D$5,0))=FALSE,VLOOKUP($A1003,DSSV!$A$7:$R$65536,IN_DTK!D$5,0),"")</f>
        <v/>
      </c>
      <c r="E1003" s="244" t="str">
        <f>IF(ISNA(VLOOKUP($A1003,DSSV!$A$7:$R$65536,IN_DTK!E$5,0))=FALSE,VLOOKUP($A1003,DSSV!$A$7:$R$65536,IN_DTK!E$5,0),"")</f>
        <v/>
      </c>
      <c r="F1003" s="249" t="str">
        <f>IF(ISNA(VLOOKUP($A1003,DSSV!$A$7:$R$65536,IN_DTK!F$5,0))=FALSE,VLOOKUP($A1003,DSSV!$A$7:$R$65536,IN_DTK!F$5,0),"")</f>
        <v/>
      </c>
      <c r="G1003" s="249" t="str">
        <f>IF(ISNA(VLOOKUP($A1003,DSSV!$A$7:$R$65536,IN_DTK!G$5,0))=FALSE,VLOOKUP($A1003,DSSV!$A$7:$R$65536,IN_DTK!G$5,0),"")</f>
        <v/>
      </c>
      <c r="H1003" s="245">
        <f>IF(ISNA(VLOOKUP($A1003,DSSV!$A$7:$R$65536,IN_DTK!H$5,0))=FALSE,IF(H$8&lt;&gt;0,VLOOKUP($A1003,DSSV!$A$7:$R$65536,IN_DTK!H$5,0),""),"")</f>
        <v>0</v>
      </c>
      <c r="I1003" s="245">
        <f>IF(ISNA(VLOOKUP($A1003,DSSV!$A$7:$R$65536,IN_DTK!I$5,0))=FALSE,IF(I$8&lt;&gt;0,VLOOKUP($A1003,DSSV!$A$7:$R$65536,IN_DTK!I$5,0),""),"")</f>
        <v>0</v>
      </c>
      <c r="J1003" s="245">
        <f>IF(ISNA(VLOOKUP($A1003,DSSV!$A$7:$R$65536,IN_DTK!J$5,0))=FALSE,IF(J$8&lt;&gt;0,VLOOKUP($A1003,DSSV!$A$7:$R$65536,IN_DTK!J$5,0),""),"")</f>
        <v>0</v>
      </c>
      <c r="K1003" s="245">
        <f>IF(ISNA(VLOOKUP($A1003,DSSV!$A$7:$R$65536,IN_DTK!K$5,0))=FALSE,IF(K$8&lt;&gt;0,VLOOKUP($A1003,DSSV!$A$7:$R$65536,IN_DTK!K$5,0),""),"")</f>
        <v>0</v>
      </c>
      <c r="L1003" s="245">
        <f>IF(ISNA(VLOOKUP($A1003,DSSV!$A$7:$R$65536,IN_DTK!L$5,0))=FALSE,IF(L$8&lt;&gt;0,VLOOKUP($A1003,DSSV!$A$7:$R$65536,IN_DTK!L$5,0),""),"")</f>
        <v>0</v>
      </c>
      <c r="M1003" s="245">
        <f>IF(ISNA(VLOOKUP($A1003,DSSV!$A$7:$R$65536,IN_DTK!M$5,0))=FALSE,IF(M$8&lt;&gt;0,VLOOKUP($A1003,DSSV!$A$7:$R$65536,IN_DTK!M$5,0),""),"")</f>
        <v>0</v>
      </c>
      <c r="N1003" s="245">
        <f>IF(ISNA(VLOOKUP($A1003,DSSV!$A$7:$R$65536,IN_DTK!N$5,0))=FALSE,IF(N$8&lt;&gt;0,VLOOKUP($A1003,DSSV!$A$7:$R$65536,IN_DTK!N$5,0),""),"")</f>
        <v>0</v>
      </c>
      <c r="O1003" s="245">
        <f>IF(ISNA(VLOOKUP($A1003,DSSV!$A$7:$R$65536,IN_DTK!O$5,0))=FALSE,IF(O$8&lt;&gt;0,VLOOKUP($A1003,DSSV!$A$7:$R$65536,IN_DTK!O$5,0),""),"")</f>
        <v>0</v>
      </c>
      <c r="P1003" s="245">
        <f>IF(ISNA(VLOOKUP($A1003,DSSV!$A$7:$R$65536,IN_DTK!P$5,0))=FALSE,IF(P$8&lt;&gt;0,VLOOKUP($A1003,DSSV!$A$7:$R$65536,IN_DTK!P$5,0),""),"")</f>
        <v>0</v>
      </c>
      <c r="Q1003" s="246">
        <f>IF(ISNA(VLOOKUP($A1003,DSSV!$A$7:$R$65536,IN_DTK!Q$5,0))=FALSE,VLOOKUP($A1003,DSSV!$A$7:$R$65536,IN_DTK!Q$5,0),"")</f>
        <v>0</v>
      </c>
      <c r="R1003" s="237" t="str">
        <f>IF(ISNA(VLOOKUP($A1003,DSSV!$A$7:$R$65536,IN_DTK!R$5,0))=FALSE,VLOOKUP($A1003,DSSV!$A$7:$R$65536,IN_DTK!R$5,0),"")</f>
        <v>Không</v>
      </c>
      <c r="S1003" s="247" t="str">
        <f>IF(ISNA(VLOOKUP($A1003,DSSV!$A$7:$R$65536,IN_DTK!S$5,0))=FALSE,VLOOKUP($A1003,DSSV!$A$7:$R$65536,IN_DTK!S$5,0),"")</f>
        <v/>
      </c>
    </row>
    <row r="1004" spans="1:19" s="213" customFormat="1" ht="20.25" customHeight="1">
      <c r="A1004" s="211">
        <v>996</v>
      </c>
      <c r="B1004" s="240">
        <f>--SUBTOTAL(2,C$6:C1004)</f>
        <v>996</v>
      </c>
      <c r="C1004" s="214">
        <f>IF(ISNA(VLOOKUP($A1004,DSSV!$A$7:$R$65536,IN_DTK!C$5,0))=FALSE,VLOOKUP($A1004,DSSV!$A$7:$R$65536,IN_DTK!C$5,0),"")</f>
        <v>0</v>
      </c>
      <c r="D1004" s="243" t="str">
        <f>IF(ISNA(VLOOKUP($A1004,DSSV!$A$7:$R$65536,IN_DTK!D$5,0))=FALSE,VLOOKUP($A1004,DSSV!$A$7:$R$65536,IN_DTK!D$5,0),"")</f>
        <v/>
      </c>
      <c r="E1004" s="244" t="str">
        <f>IF(ISNA(VLOOKUP($A1004,DSSV!$A$7:$R$65536,IN_DTK!E$5,0))=FALSE,VLOOKUP($A1004,DSSV!$A$7:$R$65536,IN_DTK!E$5,0),"")</f>
        <v/>
      </c>
      <c r="F1004" s="249" t="str">
        <f>IF(ISNA(VLOOKUP($A1004,DSSV!$A$7:$R$65536,IN_DTK!F$5,0))=FALSE,VLOOKUP($A1004,DSSV!$A$7:$R$65536,IN_DTK!F$5,0),"")</f>
        <v/>
      </c>
      <c r="G1004" s="249" t="str">
        <f>IF(ISNA(VLOOKUP($A1004,DSSV!$A$7:$R$65536,IN_DTK!G$5,0))=FALSE,VLOOKUP($A1004,DSSV!$A$7:$R$65536,IN_DTK!G$5,0),"")</f>
        <v/>
      </c>
      <c r="H1004" s="245">
        <f>IF(ISNA(VLOOKUP($A1004,DSSV!$A$7:$R$65536,IN_DTK!H$5,0))=FALSE,IF(H$8&lt;&gt;0,VLOOKUP($A1004,DSSV!$A$7:$R$65536,IN_DTK!H$5,0),""),"")</f>
        <v>0</v>
      </c>
      <c r="I1004" s="245">
        <f>IF(ISNA(VLOOKUP($A1004,DSSV!$A$7:$R$65536,IN_DTK!I$5,0))=FALSE,IF(I$8&lt;&gt;0,VLOOKUP($A1004,DSSV!$A$7:$R$65536,IN_DTK!I$5,0),""),"")</f>
        <v>0</v>
      </c>
      <c r="J1004" s="245">
        <f>IF(ISNA(VLOOKUP($A1004,DSSV!$A$7:$R$65536,IN_DTK!J$5,0))=FALSE,IF(J$8&lt;&gt;0,VLOOKUP($A1004,DSSV!$A$7:$R$65536,IN_DTK!J$5,0),""),"")</f>
        <v>0</v>
      </c>
      <c r="K1004" s="245">
        <f>IF(ISNA(VLOOKUP($A1004,DSSV!$A$7:$R$65536,IN_DTK!K$5,0))=FALSE,IF(K$8&lt;&gt;0,VLOOKUP($A1004,DSSV!$A$7:$R$65536,IN_DTK!K$5,0),""),"")</f>
        <v>0</v>
      </c>
      <c r="L1004" s="245">
        <f>IF(ISNA(VLOOKUP($A1004,DSSV!$A$7:$R$65536,IN_DTK!L$5,0))=FALSE,IF(L$8&lt;&gt;0,VLOOKUP($A1004,DSSV!$A$7:$R$65536,IN_DTK!L$5,0),""),"")</f>
        <v>0</v>
      </c>
      <c r="M1004" s="245">
        <f>IF(ISNA(VLOOKUP($A1004,DSSV!$A$7:$R$65536,IN_DTK!M$5,0))=FALSE,IF(M$8&lt;&gt;0,VLOOKUP($A1004,DSSV!$A$7:$R$65536,IN_DTK!M$5,0),""),"")</f>
        <v>0</v>
      </c>
      <c r="N1004" s="245">
        <f>IF(ISNA(VLOOKUP($A1004,DSSV!$A$7:$R$65536,IN_DTK!N$5,0))=FALSE,IF(N$8&lt;&gt;0,VLOOKUP($A1004,DSSV!$A$7:$R$65536,IN_DTK!N$5,0),""),"")</f>
        <v>0</v>
      </c>
      <c r="O1004" s="245">
        <f>IF(ISNA(VLOOKUP($A1004,DSSV!$A$7:$R$65536,IN_DTK!O$5,0))=FALSE,IF(O$8&lt;&gt;0,VLOOKUP($A1004,DSSV!$A$7:$R$65536,IN_DTK!O$5,0),""),"")</f>
        <v>0</v>
      </c>
      <c r="P1004" s="245">
        <f>IF(ISNA(VLOOKUP($A1004,DSSV!$A$7:$R$65536,IN_DTK!P$5,0))=FALSE,IF(P$8&lt;&gt;0,VLOOKUP($A1004,DSSV!$A$7:$R$65536,IN_DTK!P$5,0),""),"")</f>
        <v>0</v>
      </c>
      <c r="Q1004" s="246">
        <f>IF(ISNA(VLOOKUP($A1004,DSSV!$A$7:$R$65536,IN_DTK!Q$5,0))=FALSE,VLOOKUP($A1004,DSSV!$A$7:$R$65536,IN_DTK!Q$5,0),"")</f>
        <v>0</v>
      </c>
      <c r="R1004" s="237" t="str">
        <f>IF(ISNA(VLOOKUP($A1004,DSSV!$A$7:$R$65536,IN_DTK!R$5,0))=FALSE,VLOOKUP($A1004,DSSV!$A$7:$R$65536,IN_DTK!R$5,0),"")</f>
        <v>Không</v>
      </c>
      <c r="S1004" s="247" t="str">
        <f>IF(ISNA(VLOOKUP($A1004,DSSV!$A$7:$R$65536,IN_DTK!S$5,0))=FALSE,VLOOKUP($A1004,DSSV!$A$7:$R$65536,IN_DTK!S$5,0),"")</f>
        <v/>
      </c>
    </row>
    <row r="1005" spans="1:19" s="213" customFormat="1" ht="20.25" customHeight="1">
      <c r="A1005" s="211">
        <v>997</v>
      </c>
      <c r="B1005" s="240">
        <f>--SUBTOTAL(2,C$6:C1005)</f>
        <v>997</v>
      </c>
      <c r="C1005" s="214">
        <f>IF(ISNA(VLOOKUP($A1005,DSSV!$A$7:$R$65536,IN_DTK!C$5,0))=FALSE,VLOOKUP($A1005,DSSV!$A$7:$R$65536,IN_DTK!C$5,0),"")</f>
        <v>0</v>
      </c>
      <c r="D1005" s="243" t="str">
        <f>IF(ISNA(VLOOKUP($A1005,DSSV!$A$7:$R$65536,IN_DTK!D$5,0))=FALSE,VLOOKUP($A1005,DSSV!$A$7:$R$65536,IN_DTK!D$5,0),"")</f>
        <v/>
      </c>
      <c r="E1005" s="244" t="str">
        <f>IF(ISNA(VLOOKUP($A1005,DSSV!$A$7:$R$65536,IN_DTK!E$5,0))=FALSE,VLOOKUP($A1005,DSSV!$A$7:$R$65536,IN_DTK!E$5,0),"")</f>
        <v/>
      </c>
      <c r="F1005" s="249" t="str">
        <f>IF(ISNA(VLOOKUP($A1005,DSSV!$A$7:$R$65536,IN_DTK!F$5,0))=FALSE,VLOOKUP($A1005,DSSV!$A$7:$R$65536,IN_DTK!F$5,0),"")</f>
        <v/>
      </c>
      <c r="G1005" s="249" t="str">
        <f>IF(ISNA(VLOOKUP($A1005,DSSV!$A$7:$R$65536,IN_DTK!G$5,0))=FALSE,VLOOKUP($A1005,DSSV!$A$7:$R$65536,IN_DTK!G$5,0),"")</f>
        <v/>
      </c>
      <c r="H1005" s="245">
        <f>IF(ISNA(VLOOKUP($A1005,DSSV!$A$7:$R$65536,IN_DTK!H$5,0))=FALSE,IF(H$8&lt;&gt;0,VLOOKUP($A1005,DSSV!$A$7:$R$65536,IN_DTK!H$5,0),""),"")</f>
        <v>0</v>
      </c>
      <c r="I1005" s="245">
        <f>IF(ISNA(VLOOKUP($A1005,DSSV!$A$7:$R$65536,IN_DTK!I$5,0))=FALSE,IF(I$8&lt;&gt;0,VLOOKUP($A1005,DSSV!$A$7:$R$65536,IN_DTK!I$5,0),""),"")</f>
        <v>0</v>
      </c>
      <c r="J1005" s="245">
        <f>IF(ISNA(VLOOKUP($A1005,DSSV!$A$7:$R$65536,IN_DTK!J$5,0))=FALSE,IF(J$8&lt;&gt;0,VLOOKUP($A1005,DSSV!$A$7:$R$65536,IN_DTK!J$5,0),""),"")</f>
        <v>0</v>
      </c>
      <c r="K1005" s="245">
        <f>IF(ISNA(VLOOKUP($A1005,DSSV!$A$7:$R$65536,IN_DTK!K$5,0))=FALSE,IF(K$8&lt;&gt;0,VLOOKUP($A1005,DSSV!$A$7:$R$65536,IN_DTK!K$5,0),""),"")</f>
        <v>0</v>
      </c>
      <c r="L1005" s="245">
        <f>IF(ISNA(VLOOKUP($A1005,DSSV!$A$7:$R$65536,IN_DTK!L$5,0))=FALSE,IF(L$8&lt;&gt;0,VLOOKUP($A1005,DSSV!$A$7:$R$65536,IN_DTK!L$5,0),""),"")</f>
        <v>0</v>
      </c>
      <c r="M1005" s="245">
        <f>IF(ISNA(VLOOKUP($A1005,DSSV!$A$7:$R$65536,IN_DTK!M$5,0))=FALSE,IF(M$8&lt;&gt;0,VLOOKUP($A1005,DSSV!$A$7:$R$65536,IN_DTK!M$5,0),""),"")</f>
        <v>0</v>
      </c>
      <c r="N1005" s="245">
        <f>IF(ISNA(VLOOKUP($A1005,DSSV!$A$7:$R$65536,IN_DTK!N$5,0))=FALSE,IF(N$8&lt;&gt;0,VLOOKUP($A1005,DSSV!$A$7:$R$65536,IN_DTK!N$5,0),""),"")</f>
        <v>0</v>
      </c>
      <c r="O1005" s="245">
        <f>IF(ISNA(VLOOKUP($A1005,DSSV!$A$7:$R$65536,IN_DTK!O$5,0))=FALSE,IF(O$8&lt;&gt;0,VLOOKUP($A1005,DSSV!$A$7:$R$65536,IN_DTK!O$5,0),""),"")</f>
        <v>0</v>
      </c>
      <c r="P1005" s="245">
        <f>IF(ISNA(VLOOKUP($A1005,DSSV!$A$7:$R$65536,IN_DTK!P$5,0))=FALSE,IF(P$8&lt;&gt;0,VLOOKUP($A1005,DSSV!$A$7:$R$65536,IN_DTK!P$5,0),""),"")</f>
        <v>0</v>
      </c>
      <c r="Q1005" s="246">
        <f>IF(ISNA(VLOOKUP($A1005,DSSV!$A$7:$R$65536,IN_DTK!Q$5,0))=FALSE,VLOOKUP($A1005,DSSV!$A$7:$R$65536,IN_DTK!Q$5,0),"")</f>
        <v>0</v>
      </c>
      <c r="R1005" s="237" t="str">
        <f>IF(ISNA(VLOOKUP($A1005,DSSV!$A$7:$R$65536,IN_DTK!R$5,0))=FALSE,VLOOKUP($A1005,DSSV!$A$7:$R$65536,IN_DTK!R$5,0),"")</f>
        <v>Không</v>
      </c>
      <c r="S1005" s="247" t="str">
        <f>IF(ISNA(VLOOKUP($A1005,DSSV!$A$7:$R$65536,IN_DTK!S$5,0))=FALSE,VLOOKUP($A1005,DSSV!$A$7:$R$65536,IN_DTK!S$5,0),"")</f>
        <v/>
      </c>
    </row>
    <row r="1006" spans="1:19" s="213" customFormat="1" ht="20.25" customHeight="1">
      <c r="A1006" s="211">
        <v>998</v>
      </c>
      <c r="B1006" s="240">
        <f>--SUBTOTAL(2,C$6:C1006)</f>
        <v>998</v>
      </c>
      <c r="C1006" s="214">
        <f>IF(ISNA(VLOOKUP($A1006,DSSV!$A$7:$R$65536,IN_DTK!C$5,0))=FALSE,VLOOKUP($A1006,DSSV!$A$7:$R$65536,IN_DTK!C$5,0),"")</f>
        <v>0</v>
      </c>
      <c r="D1006" s="243" t="str">
        <f>IF(ISNA(VLOOKUP($A1006,DSSV!$A$7:$R$65536,IN_DTK!D$5,0))=FALSE,VLOOKUP($A1006,DSSV!$A$7:$R$65536,IN_DTK!D$5,0),"")</f>
        <v/>
      </c>
      <c r="E1006" s="244" t="str">
        <f>IF(ISNA(VLOOKUP($A1006,DSSV!$A$7:$R$65536,IN_DTK!E$5,0))=FALSE,VLOOKUP($A1006,DSSV!$A$7:$R$65536,IN_DTK!E$5,0),"")</f>
        <v/>
      </c>
      <c r="F1006" s="249" t="str">
        <f>IF(ISNA(VLOOKUP($A1006,DSSV!$A$7:$R$65536,IN_DTK!F$5,0))=FALSE,VLOOKUP($A1006,DSSV!$A$7:$R$65536,IN_DTK!F$5,0),"")</f>
        <v/>
      </c>
      <c r="G1006" s="249" t="str">
        <f>IF(ISNA(VLOOKUP($A1006,DSSV!$A$7:$R$65536,IN_DTK!G$5,0))=FALSE,VLOOKUP($A1006,DSSV!$A$7:$R$65536,IN_DTK!G$5,0),"")</f>
        <v/>
      </c>
      <c r="H1006" s="245">
        <f>IF(ISNA(VLOOKUP($A1006,DSSV!$A$7:$R$65536,IN_DTK!H$5,0))=FALSE,IF(H$8&lt;&gt;0,VLOOKUP($A1006,DSSV!$A$7:$R$65536,IN_DTK!H$5,0),""),"")</f>
        <v>0</v>
      </c>
      <c r="I1006" s="245">
        <f>IF(ISNA(VLOOKUP($A1006,DSSV!$A$7:$R$65536,IN_DTK!I$5,0))=FALSE,IF(I$8&lt;&gt;0,VLOOKUP($A1006,DSSV!$A$7:$R$65536,IN_DTK!I$5,0),""),"")</f>
        <v>0</v>
      </c>
      <c r="J1006" s="245">
        <f>IF(ISNA(VLOOKUP($A1006,DSSV!$A$7:$R$65536,IN_DTK!J$5,0))=FALSE,IF(J$8&lt;&gt;0,VLOOKUP($A1006,DSSV!$A$7:$R$65536,IN_DTK!J$5,0),""),"")</f>
        <v>0</v>
      </c>
      <c r="K1006" s="245">
        <f>IF(ISNA(VLOOKUP($A1006,DSSV!$A$7:$R$65536,IN_DTK!K$5,0))=FALSE,IF(K$8&lt;&gt;0,VLOOKUP($A1006,DSSV!$A$7:$R$65536,IN_DTK!K$5,0),""),"")</f>
        <v>0</v>
      </c>
      <c r="L1006" s="245">
        <f>IF(ISNA(VLOOKUP($A1006,DSSV!$A$7:$R$65536,IN_DTK!L$5,0))=FALSE,IF(L$8&lt;&gt;0,VLOOKUP($A1006,DSSV!$A$7:$R$65536,IN_DTK!L$5,0),""),"")</f>
        <v>0</v>
      </c>
      <c r="M1006" s="245">
        <f>IF(ISNA(VLOOKUP($A1006,DSSV!$A$7:$R$65536,IN_DTK!M$5,0))=FALSE,IF(M$8&lt;&gt;0,VLOOKUP($A1006,DSSV!$A$7:$R$65536,IN_DTK!M$5,0),""),"")</f>
        <v>0</v>
      </c>
      <c r="N1006" s="245">
        <f>IF(ISNA(VLOOKUP($A1006,DSSV!$A$7:$R$65536,IN_DTK!N$5,0))=FALSE,IF(N$8&lt;&gt;0,VLOOKUP($A1006,DSSV!$A$7:$R$65536,IN_DTK!N$5,0),""),"")</f>
        <v>0</v>
      </c>
      <c r="O1006" s="245">
        <f>IF(ISNA(VLOOKUP($A1006,DSSV!$A$7:$R$65536,IN_DTK!O$5,0))=FALSE,IF(O$8&lt;&gt;0,VLOOKUP($A1006,DSSV!$A$7:$R$65536,IN_DTK!O$5,0),""),"")</f>
        <v>0</v>
      </c>
      <c r="P1006" s="245">
        <f>IF(ISNA(VLOOKUP($A1006,DSSV!$A$7:$R$65536,IN_DTK!P$5,0))=FALSE,IF(P$8&lt;&gt;0,VLOOKUP($A1006,DSSV!$A$7:$R$65536,IN_DTK!P$5,0),""),"")</f>
        <v>0</v>
      </c>
      <c r="Q1006" s="246">
        <f>IF(ISNA(VLOOKUP($A1006,DSSV!$A$7:$R$65536,IN_DTK!Q$5,0))=FALSE,VLOOKUP($A1006,DSSV!$A$7:$R$65536,IN_DTK!Q$5,0),"")</f>
        <v>0</v>
      </c>
      <c r="R1006" s="237" t="str">
        <f>IF(ISNA(VLOOKUP($A1006,DSSV!$A$7:$R$65536,IN_DTK!R$5,0))=FALSE,VLOOKUP($A1006,DSSV!$A$7:$R$65536,IN_DTK!R$5,0),"")</f>
        <v>Không</v>
      </c>
      <c r="S1006" s="247" t="str">
        <f>IF(ISNA(VLOOKUP($A1006,DSSV!$A$7:$R$65536,IN_DTK!S$5,0))=FALSE,VLOOKUP($A1006,DSSV!$A$7:$R$65536,IN_DTK!S$5,0),"")</f>
        <v/>
      </c>
    </row>
    <row r="1007" spans="1:19" s="213" customFormat="1" ht="20.25" customHeight="1">
      <c r="A1007" s="211">
        <v>999</v>
      </c>
      <c r="B1007" s="240">
        <f>--SUBTOTAL(2,C$6:C1007)</f>
        <v>999</v>
      </c>
      <c r="C1007" s="214">
        <f>IF(ISNA(VLOOKUP($A1007,DSSV!$A$7:$R$65536,IN_DTK!C$5,0))=FALSE,VLOOKUP($A1007,DSSV!$A$7:$R$65536,IN_DTK!C$5,0),"")</f>
        <v>0</v>
      </c>
      <c r="D1007" s="243" t="str">
        <f>IF(ISNA(VLOOKUP($A1007,DSSV!$A$7:$R$65536,IN_DTK!D$5,0))=FALSE,VLOOKUP($A1007,DSSV!$A$7:$R$65536,IN_DTK!D$5,0),"")</f>
        <v/>
      </c>
      <c r="E1007" s="244" t="str">
        <f>IF(ISNA(VLOOKUP($A1007,DSSV!$A$7:$R$65536,IN_DTK!E$5,0))=FALSE,VLOOKUP($A1007,DSSV!$A$7:$R$65536,IN_DTK!E$5,0),"")</f>
        <v/>
      </c>
      <c r="F1007" s="249" t="str">
        <f>IF(ISNA(VLOOKUP($A1007,DSSV!$A$7:$R$65536,IN_DTK!F$5,0))=FALSE,VLOOKUP($A1007,DSSV!$A$7:$R$65536,IN_DTK!F$5,0),"")</f>
        <v/>
      </c>
      <c r="G1007" s="249" t="str">
        <f>IF(ISNA(VLOOKUP($A1007,DSSV!$A$7:$R$65536,IN_DTK!G$5,0))=FALSE,VLOOKUP($A1007,DSSV!$A$7:$R$65536,IN_DTK!G$5,0),"")</f>
        <v/>
      </c>
      <c r="H1007" s="245">
        <f>IF(ISNA(VLOOKUP($A1007,DSSV!$A$7:$R$65536,IN_DTK!H$5,0))=FALSE,IF(H$8&lt;&gt;0,VLOOKUP($A1007,DSSV!$A$7:$R$65536,IN_DTK!H$5,0),""),"")</f>
        <v>0</v>
      </c>
      <c r="I1007" s="245">
        <f>IF(ISNA(VLOOKUP($A1007,DSSV!$A$7:$R$65536,IN_DTK!I$5,0))=FALSE,IF(I$8&lt;&gt;0,VLOOKUP($A1007,DSSV!$A$7:$R$65536,IN_DTK!I$5,0),""),"")</f>
        <v>0</v>
      </c>
      <c r="J1007" s="245">
        <f>IF(ISNA(VLOOKUP($A1007,DSSV!$A$7:$R$65536,IN_DTK!J$5,0))=FALSE,IF(J$8&lt;&gt;0,VLOOKUP($A1007,DSSV!$A$7:$R$65536,IN_DTK!J$5,0),""),"")</f>
        <v>0</v>
      </c>
      <c r="K1007" s="245">
        <f>IF(ISNA(VLOOKUP($A1007,DSSV!$A$7:$R$65536,IN_DTK!K$5,0))=FALSE,IF(K$8&lt;&gt;0,VLOOKUP($A1007,DSSV!$A$7:$R$65536,IN_DTK!K$5,0),""),"")</f>
        <v>0</v>
      </c>
      <c r="L1007" s="245">
        <f>IF(ISNA(VLOOKUP($A1007,DSSV!$A$7:$R$65536,IN_DTK!L$5,0))=FALSE,IF(L$8&lt;&gt;0,VLOOKUP($A1007,DSSV!$A$7:$R$65536,IN_DTK!L$5,0),""),"")</f>
        <v>0</v>
      </c>
      <c r="M1007" s="245">
        <f>IF(ISNA(VLOOKUP($A1007,DSSV!$A$7:$R$65536,IN_DTK!M$5,0))=FALSE,IF(M$8&lt;&gt;0,VLOOKUP($A1007,DSSV!$A$7:$R$65536,IN_DTK!M$5,0),""),"")</f>
        <v>0</v>
      </c>
      <c r="N1007" s="245">
        <f>IF(ISNA(VLOOKUP($A1007,DSSV!$A$7:$R$65536,IN_DTK!N$5,0))=FALSE,IF(N$8&lt;&gt;0,VLOOKUP($A1007,DSSV!$A$7:$R$65536,IN_DTK!N$5,0),""),"")</f>
        <v>0</v>
      </c>
      <c r="O1007" s="245">
        <f>IF(ISNA(VLOOKUP($A1007,DSSV!$A$7:$R$65536,IN_DTK!O$5,0))=FALSE,IF(O$8&lt;&gt;0,VLOOKUP($A1007,DSSV!$A$7:$R$65536,IN_DTK!O$5,0),""),"")</f>
        <v>0</v>
      </c>
      <c r="P1007" s="245">
        <f>IF(ISNA(VLOOKUP($A1007,DSSV!$A$7:$R$65536,IN_DTK!P$5,0))=FALSE,IF(P$8&lt;&gt;0,VLOOKUP($A1007,DSSV!$A$7:$R$65536,IN_DTK!P$5,0),""),"")</f>
        <v>0</v>
      </c>
      <c r="Q1007" s="246">
        <f>IF(ISNA(VLOOKUP($A1007,DSSV!$A$7:$R$65536,IN_DTK!Q$5,0))=FALSE,VLOOKUP($A1007,DSSV!$A$7:$R$65536,IN_DTK!Q$5,0),"")</f>
        <v>0</v>
      </c>
      <c r="R1007" s="237" t="str">
        <f>IF(ISNA(VLOOKUP($A1007,DSSV!$A$7:$R$65536,IN_DTK!R$5,0))=FALSE,VLOOKUP($A1007,DSSV!$A$7:$R$65536,IN_DTK!R$5,0),"")</f>
        <v>Không</v>
      </c>
      <c r="S1007" s="247" t="str">
        <f>IF(ISNA(VLOOKUP($A1007,DSSV!$A$7:$R$65536,IN_DTK!S$5,0))=FALSE,VLOOKUP($A1007,DSSV!$A$7:$R$65536,IN_DTK!S$5,0),"")</f>
        <v/>
      </c>
    </row>
    <row r="1008" spans="1:19" s="213" customFormat="1" ht="20.25" customHeight="1">
      <c r="A1008" s="211">
        <v>1000</v>
      </c>
      <c r="B1008" s="240">
        <f>--SUBTOTAL(2,C$6:C1008)</f>
        <v>1000</v>
      </c>
      <c r="C1008" s="214">
        <f>IF(ISNA(VLOOKUP($A1008,DSSV!$A$7:$R$65536,IN_DTK!C$5,0))=FALSE,VLOOKUP($A1008,DSSV!$A$7:$R$65536,IN_DTK!C$5,0),"")</f>
        <v>0</v>
      </c>
      <c r="D1008" s="243" t="str">
        <f>IF(ISNA(VLOOKUP($A1008,DSSV!$A$7:$R$65536,IN_DTK!D$5,0))=FALSE,VLOOKUP($A1008,DSSV!$A$7:$R$65536,IN_DTK!D$5,0),"")</f>
        <v/>
      </c>
      <c r="E1008" s="244" t="str">
        <f>IF(ISNA(VLOOKUP($A1008,DSSV!$A$7:$R$65536,IN_DTK!E$5,0))=FALSE,VLOOKUP($A1008,DSSV!$A$7:$R$65536,IN_DTK!E$5,0),"")</f>
        <v/>
      </c>
      <c r="F1008" s="249" t="str">
        <f>IF(ISNA(VLOOKUP($A1008,DSSV!$A$7:$R$65536,IN_DTK!F$5,0))=FALSE,VLOOKUP($A1008,DSSV!$A$7:$R$65536,IN_DTK!F$5,0),"")</f>
        <v/>
      </c>
      <c r="G1008" s="249" t="str">
        <f>IF(ISNA(VLOOKUP($A1008,DSSV!$A$7:$R$65536,IN_DTK!G$5,0))=FALSE,VLOOKUP($A1008,DSSV!$A$7:$R$65536,IN_DTK!G$5,0),"")</f>
        <v/>
      </c>
      <c r="H1008" s="245">
        <f>IF(ISNA(VLOOKUP($A1008,DSSV!$A$7:$R$65536,IN_DTK!H$5,0))=FALSE,IF(H$8&lt;&gt;0,VLOOKUP($A1008,DSSV!$A$7:$R$65536,IN_DTK!H$5,0),""),"")</f>
        <v>0</v>
      </c>
      <c r="I1008" s="245">
        <f>IF(ISNA(VLOOKUP($A1008,DSSV!$A$7:$R$65536,IN_DTK!I$5,0))=FALSE,IF(I$8&lt;&gt;0,VLOOKUP($A1008,DSSV!$A$7:$R$65536,IN_DTK!I$5,0),""),"")</f>
        <v>0</v>
      </c>
      <c r="J1008" s="245">
        <f>IF(ISNA(VLOOKUP($A1008,DSSV!$A$7:$R$65536,IN_DTK!J$5,0))=FALSE,IF(J$8&lt;&gt;0,VLOOKUP($A1008,DSSV!$A$7:$R$65536,IN_DTK!J$5,0),""),"")</f>
        <v>0</v>
      </c>
      <c r="K1008" s="245">
        <f>IF(ISNA(VLOOKUP($A1008,DSSV!$A$7:$R$65536,IN_DTK!K$5,0))=FALSE,IF(K$8&lt;&gt;0,VLOOKUP($A1008,DSSV!$A$7:$R$65536,IN_DTK!K$5,0),""),"")</f>
        <v>0</v>
      </c>
      <c r="L1008" s="245">
        <f>IF(ISNA(VLOOKUP($A1008,DSSV!$A$7:$R$65536,IN_DTK!L$5,0))=FALSE,IF(L$8&lt;&gt;0,VLOOKUP($A1008,DSSV!$A$7:$R$65536,IN_DTK!L$5,0),""),"")</f>
        <v>0</v>
      </c>
      <c r="M1008" s="245">
        <f>IF(ISNA(VLOOKUP($A1008,DSSV!$A$7:$R$65536,IN_DTK!M$5,0))=FALSE,IF(M$8&lt;&gt;0,VLOOKUP($A1008,DSSV!$A$7:$R$65536,IN_DTK!M$5,0),""),"")</f>
        <v>0</v>
      </c>
      <c r="N1008" s="245">
        <f>IF(ISNA(VLOOKUP($A1008,DSSV!$A$7:$R$65536,IN_DTK!N$5,0))=FALSE,IF(N$8&lt;&gt;0,VLOOKUP($A1008,DSSV!$A$7:$R$65536,IN_DTK!N$5,0),""),"")</f>
        <v>0</v>
      </c>
      <c r="O1008" s="245">
        <f>IF(ISNA(VLOOKUP($A1008,DSSV!$A$7:$R$65536,IN_DTK!O$5,0))=FALSE,IF(O$8&lt;&gt;0,VLOOKUP($A1008,DSSV!$A$7:$R$65536,IN_DTK!O$5,0),""),"")</f>
        <v>0</v>
      </c>
      <c r="P1008" s="245">
        <f>IF(ISNA(VLOOKUP($A1008,DSSV!$A$7:$R$65536,IN_DTK!P$5,0))=FALSE,IF(P$8&lt;&gt;0,VLOOKUP($A1008,DSSV!$A$7:$R$65536,IN_DTK!P$5,0),""),"")</f>
        <v>0</v>
      </c>
      <c r="Q1008" s="246">
        <f>IF(ISNA(VLOOKUP($A1008,DSSV!$A$7:$R$65536,IN_DTK!Q$5,0))=FALSE,VLOOKUP($A1008,DSSV!$A$7:$R$65536,IN_DTK!Q$5,0),"")</f>
        <v>0</v>
      </c>
      <c r="R1008" s="237" t="str">
        <f>IF(ISNA(VLOOKUP($A1008,DSSV!$A$7:$R$65536,IN_DTK!R$5,0))=FALSE,VLOOKUP($A1008,DSSV!$A$7:$R$65536,IN_DTK!R$5,0),"")</f>
        <v>Không</v>
      </c>
      <c r="S1008" s="247" t="str">
        <f>IF(ISNA(VLOOKUP($A1008,DSSV!$A$7:$R$65536,IN_DTK!S$5,0))=FALSE,VLOOKUP($A1008,DSSV!$A$7:$R$65536,IN_DTK!S$5,0),"")</f>
        <v/>
      </c>
    </row>
    <row r="1009" spans="1:19" s="213" customFormat="1" ht="20.25" customHeight="1">
      <c r="A1009" s="211">
        <v>1001</v>
      </c>
      <c r="B1009" s="240">
        <f>--SUBTOTAL(2,C$6:C1009)</f>
        <v>1001</v>
      </c>
      <c r="C1009" s="214">
        <f>IF(ISNA(VLOOKUP($A1009,DSSV!$A$7:$R$65536,IN_DTK!C$5,0))=FALSE,VLOOKUP($A1009,DSSV!$A$7:$R$65536,IN_DTK!C$5,0),"")</f>
        <v>0</v>
      </c>
      <c r="D1009" s="243" t="str">
        <f>IF(ISNA(VLOOKUP($A1009,DSSV!$A$7:$R$65536,IN_DTK!D$5,0))=FALSE,VLOOKUP($A1009,DSSV!$A$7:$R$65536,IN_DTK!D$5,0),"")</f>
        <v/>
      </c>
      <c r="E1009" s="244" t="str">
        <f>IF(ISNA(VLOOKUP($A1009,DSSV!$A$7:$R$65536,IN_DTK!E$5,0))=FALSE,VLOOKUP($A1009,DSSV!$A$7:$R$65536,IN_DTK!E$5,0),"")</f>
        <v/>
      </c>
      <c r="F1009" s="249" t="str">
        <f>IF(ISNA(VLOOKUP($A1009,DSSV!$A$7:$R$65536,IN_DTK!F$5,0))=FALSE,VLOOKUP($A1009,DSSV!$A$7:$R$65536,IN_DTK!F$5,0),"")</f>
        <v/>
      </c>
      <c r="G1009" s="249" t="str">
        <f>IF(ISNA(VLOOKUP($A1009,DSSV!$A$7:$R$65536,IN_DTK!G$5,0))=FALSE,VLOOKUP($A1009,DSSV!$A$7:$R$65536,IN_DTK!G$5,0),"")</f>
        <v/>
      </c>
      <c r="H1009" s="245">
        <f>IF(ISNA(VLOOKUP($A1009,DSSV!$A$7:$R$65536,IN_DTK!H$5,0))=FALSE,IF(H$8&lt;&gt;0,VLOOKUP($A1009,DSSV!$A$7:$R$65536,IN_DTK!H$5,0),""),"")</f>
        <v>0</v>
      </c>
      <c r="I1009" s="245">
        <f>IF(ISNA(VLOOKUP($A1009,DSSV!$A$7:$R$65536,IN_DTK!I$5,0))=FALSE,IF(I$8&lt;&gt;0,VLOOKUP($A1009,DSSV!$A$7:$R$65536,IN_DTK!I$5,0),""),"")</f>
        <v>0</v>
      </c>
      <c r="J1009" s="245">
        <f>IF(ISNA(VLOOKUP($A1009,DSSV!$A$7:$R$65536,IN_DTK!J$5,0))=FALSE,IF(J$8&lt;&gt;0,VLOOKUP($A1009,DSSV!$A$7:$R$65536,IN_DTK!J$5,0),""),"")</f>
        <v>0</v>
      </c>
      <c r="K1009" s="245">
        <f>IF(ISNA(VLOOKUP($A1009,DSSV!$A$7:$R$65536,IN_DTK!K$5,0))=FALSE,IF(K$8&lt;&gt;0,VLOOKUP($A1009,DSSV!$A$7:$R$65536,IN_DTK!K$5,0),""),"")</f>
        <v>0</v>
      </c>
      <c r="L1009" s="245">
        <f>IF(ISNA(VLOOKUP($A1009,DSSV!$A$7:$R$65536,IN_DTK!L$5,0))=FALSE,IF(L$8&lt;&gt;0,VLOOKUP($A1009,DSSV!$A$7:$R$65536,IN_DTK!L$5,0),""),"")</f>
        <v>0</v>
      </c>
      <c r="M1009" s="245">
        <f>IF(ISNA(VLOOKUP($A1009,DSSV!$A$7:$R$65536,IN_DTK!M$5,0))=FALSE,IF(M$8&lt;&gt;0,VLOOKUP($A1009,DSSV!$A$7:$R$65536,IN_DTK!M$5,0),""),"")</f>
        <v>0</v>
      </c>
      <c r="N1009" s="245">
        <f>IF(ISNA(VLOOKUP($A1009,DSSV!$A$7:$R$65536,IN_DTK!N$5,0))=FALSE,IF(N$8&lt;&gt;0,VLOOKUP($A1009,DSSV!$A$7:$R$65536,IN_DTK!N$5,0),""),"")</f>
        <v>0</v>
      </c>
      <c r="O1009" s="245">
        <f>IF(ISNA(VLOOKUP($A1009,DSSV!$A$7:$R$65536,IN_DTK!O$5,0))=FALSE,IF(O$8&lt;&gt;0,VLOOKUP($A1009,DSSV!$A$7:$R$65536,IN_DTK!O$5,0),""),"")</f>
        <v>0</v>
      </c>
      <c r="P1009" s="245">
        <f>IF(ISNA(VLOOKUP($A1009,DSSV!$A$7:$R$65536,IN_DTK!P$5,0))=FALSE,IF(P$8&lt;&gt;0,VLOOKUP($A1009,DSSV!$A$7:$R$65536,IN_DTK!P$5,0),""),"")</f>
        <v>0</v>
      </c>
      <c r="Q1009" s="246">
        <f>IF(ISNA(VLOOKUP($A1009,DSSV!$A$7:$R$65536,IN_DTK!Q$5,0))=FALSE,VLOOKUP($A1009,DSSV!$A$7:$R$65536,IN_DTK!Q$5,0),"")</f>
        <v>0</v>
      </c>
      <c r="R1009" s="237" t="str">
        <f>IF(ISNA(VLOOKUP($A1009,DSSV!$A$7:$R$65536,IN_DTK!R$5,0))=FALSE,VLOOKUP($A1009,DSSV!$A$7:$R$65536,IN_DTK!R$5,0),"")</f>
        <v>Không</v>
      </c>
      <c r="S1009" s="247" t="str">
        <f>IF(ISNA(VLOOKUP($A1009,DSSV!$A$7:$R$65536,IN_DTK!S$5,0))=FALSE,VLOOKUP($A1009,DSSV!$A$7:$R$65536,IN_DTK!S$5,0),"")</f>
        <v/>
      </c>
    </row>
    <row r="1010" spans="1:19" s="213" customFormat="1" ht="20.25" customHeight="1">
      <c r="A1010" s="211">
        <v>1002</v>
      </c>
      <c r="B1010" s="240">
        <f>--SUBTOTAL(2,C$6:C1010)</f>
        <v>1002</v>
      </c>
      <c r="C1010" s="214">
        <f>IF(ISNA(VLOOKUP($A1010,DSSV!$A$7:$R$65536,IN_DTK!C$5,0))=FALSE,VLOOKUP($A1010,DSSV!$A$7:$R$65536,IN_DTK!C$5,0),"")</f>
        <v>0</v>
      </c>
      <c r="D1010" s="243" t="str">
        <f>IF(ISNA(VLOOKUP($A1010,DSSV!$A$7:$R$65536,IN_DTK!D$5,0))=FALSE,VLOOKUP($A1010,DSSV!$A$7:$R$65536,IN_DTK!D$5,0),"")</f>
        <v/>
      </c>
      <c r="E1010" s="244" t="str">
        <f>IF(ISNA(VLOOKUP($A1010,DSSV!$A$7:$R$65536,IN_DTK!E$5,0))=FALSE,VLOOKUP($A1010,DSSV!$A$7:$R$65536,IN_DTK!E$5,0),"")</f>
        <v/>
      </c>
      <c r="F1010" s="249" t="str">
        <f>IF(ISNA(VLOOKUP($A1010,DSSV!$A$7:$R$65536,IN_DTK!F$5,0))=FALSE,VLOOKUP($A1010,DSSV!$A$7:$R$65536,IN_DTK!F$5,0),"")</f>
        <v/>
      </c>
      <c r="G1010" s="249" t="str">
        <f>IF(ISNA(VLOOKUP($A1010,DSSV!$A$7:$R$65536,IN_DTK!G$5,0))=FALSE,VLOOKUP($A1010,DSSV!$A$7:$R$65536,IN_DTK!G$5,0),"")</f>
        <v/>
      </c>
      <c r="H1010" s="245">
        <f>IF(ISNA(VLOOKUP($A1010,DSSV!$A$7:$R$65536,IN_DTK!H$5,0))=FALSE,IF(H$8&lt;&gt;0,VLOOKUP($A1010,DSSV!$A$7:$R$65536,IN_DTK!H$5,0),""),"")</f>
        <v>0</v>
      </c>
      <c r="I1010" s="245">
        <f>IF(ISNA(VLOOKUP($A1010,DSSV!$A$7:$R$65536,IN_DTK!I$5,0))=FALSE,IF(I$8&lt;&gt;0,VLOOKUP($A1010,DSSV!$A$7:$R$65536,IN_DTK!I$5,0),""),"")</f>
        <v>0</v>
      </c>
      <c r="J1010" s="245">
        <f>IF(ISNA(VLOOKUP($A1010,DSSV!$A$7:$R$65536,IN_DTK!J$5,0))=FALSE,IF(J$8&lt;&gt;0,VLOOKUP($A1010,DSSV!$A$7:$R$65536,IN_DTK!J$5,0),""),"")</f>
        <v>0</v>
      </c>
      <c r="K1010" s="245">
        <f>IF(ISNA(VLOOKUP($A1010,DSSV!$A$7:$R$65536,IN_DTK!K$5,0))=FALSE,IF(K$8&lt;&gt;0,VLOOKUP($A1010,DSSV!$A$7:$R$65536,IN_DTK!K$5,0),""),"")</f>
        <v>0</v>
      </c>
      <c r="L1010" s="245">
        <f>IF(ISNA(VLOOKUP($A1010,DSSV!$A$7:$R$65536,IN_DTK!L$5,0))=FALSE,IF(L$8&lt;&gt;0,VLOOKUP($A1010,DSSV!$A$7:$R$65536,IN_DTK!L$5,0),""),"")</f>
        <v>0</v>
      </c>
      <c r="M1010" s="245">
        <f>IF(ISNA(VLOOKUP($A1010,DSSV!$A$7:$R$65536,IN_DTK!M$5,0))=FALSE,IF(M$8&lt;&gt;0,VLOOKUP($A1010,DSSV!$A$7:$R$65536,IN_DTK!M$5,0),""),"")</f>
        <v>0</v>
      </c>
      <c r="N1010" s="245">
        <f>IF(ISNA(VLOOKUP($A1010,DSSV!$A$7:$R$65536,IN_DTK!N$5,0))=FALSE,IF(N$8&lt;&gt;0,VLOOKUP($A1010,DSSV!$A$7:$R$65536,IN_DTK!N$5,0),""),"")</f>
        <v>0</v>
      </c>
      <c r="O1010" s="245">
        <f>IF(ISNA(VLOOKUP($A1010,DSSV!$A$7:$R$65536,IN_DTK!O$5,0))=FALSE,IF(O$8&lt;&gt;0,VLOOKUP($A1010,DSSV!$A$7:$R$65536,IN_DTK!O$5,0),""),"")</f>
        <v>0</v>
      </c>
      <c r="P1010" s="245">
        <f>IF(ISNA(VLOOKUP($A1010,DSSV!$A$7:$R$65536,IN_DTK!P$5,0))=FALSE,IF(P$8&lt;&gt;0,VLOOKUP($A1010,DSSV!$A$7:$R$65536,IN_DTK!P$5,0),""),"")</f>
        <v>0</v>
      </c>
      <c r="Q1010" s="246">
        <f>IF(ISNA(VLOOKUP($A1010,DSSV!$A$7:$R$65536,IN_DTK!Q$5,0))=FALSE,VLOOKUP($A1010,DSSV!$A$7:$R$65536,IN_DTK!Q$5,0),"")</f>
        <v>0</v>
      </c>
      <c r="R1010" s="237" t="str">
        <f>IF(ISNA(VLOOKUP($A1010,DSSV!$A$7:$R$65536,IN_DTK!R$5,0))=FALSE,VLOOKUP($A1010,DSSV!$A$7:$R$65536,IN_DTK!R$5,0),"")</f>
        <v>Không</v>
      </c>
      <c r="S1010" s="247" t="str">
        <f>IF(ISNA(VLOOKUP($A1010,DSSV!$A$7:$R$65536,IN_DTK!S$5,0))=FALSE,VLOOKUP($A1010,DSSV!$A$7:$R$65536,IN_DTK!S$5,0),"")</f>
        <v/>
      </c>
    </row>
    <row r="1011" spans="1:19" s="213" customFormat="1" ht="20.25" customHeight="1">
      <c r="A1011" s="211">
        <v>1003</v>
      </c>
      <c r="B1011" s="240">
        <f>--SUBTOTAL(2,C$6:C1011)</f>
        <v>1003</v>
      </c>
      <c r="C1011" s="214">
        <f>IF(ISNA(VLOOKUP($A1011,DSSV!$A$7:$R$65536,IN_DTK!C$5,0))=FALSE,VLOOKUP($A1011,DSSV!$A$7:$R$65536,IN_DTK!C$5,0),"")</f>
        <v>0</v>
      </c>
      <c r="D1011" s="243" t="str">
        <f>IF(ISNA(VLOOKUP($A1011,DSSV!$A$7:$R$65536,IN_DTK!D$5,0))=FALSE,VLOOKUP($A1011,DSSV!$A$7:$R$65536,IN_DTK!D$5,0),"")</f>
        <v/>
      </c>
      <c r="E1011" s="244" t="str">
        <f>IF(ISNA(VLOOKUP($A1011,DSSV!$A$7:$R$65536,IN_DTK!E$5,0))=FALSE,VLOOKUP($A1011,DSSV!$A$7:$R$65536,IN_DTK!E$5,0),"")</f>
        <v/>
      </c>
      <c r="F1011" s="249" t="str">
        <f>IF(ISNA(VLOOKUP($A1011,DSSV!$A$7:$R$65536,IN_DTK!F$5,0))=FALSE,VLOOKUP($A1011,DSSV!$A$7:$R$65536,IN_DTK!F$5,0),"")</f>
        <v/>
      </c>
      <c r="G1011" s="249" t="str">
        <f>IF(ISNA(VLOOKUP($A1011,DSSV!$A$7:$R$65536,IN_DTK!G$5,0))=FALSE,VLOOKUP($A1011,DSSV!$A$7:$R$65536,IN_DTK!G$5,0),"")</f>
        <v/>
      </c>
      <c r="H1011" s="245">
        <f>IF(ISNA(VLOOKUP($A1011,DSSV!$A$7:$R$65536,IN_DTK!H$5,0))=FALSE,IF(H$8&lt;&gt;0,VLOOKUP($A1011,DSSV!$A$7:$R$65536,IN_DTK!H$5,0),""),"")</f>
        <v>0</v>
      </c>
      <c r="I1011" s="245">
        <f>IF(ISNA(VLOOKUP($A1011,DSSV!$A$7:$R$65536,IN_DTK!I$5,0))=FALSE,IF(I$8&lt;&gt;0,VLOOKUP($A1011,DSSV!$A$7:$R$65536,IN_DTK!I$5,0),""),"")</f>
        <v>0</v>
      </c>
      <c r="J1011" s="245">
        <f>IF(ISNA(VLOOKUP($A1011,DSSV!$A$7:$R$65536,IN_DTK!J$5,0))=FALSE,IF(J$8&lt;&gt;0,VLOOKUP($A1011,DSSV!$A$7:$R$65536,IN_DTK!J$5,0),""),"")</f>
        <v>0</v>
      </c>
      <c r="K1011" s="245">
        <f>IF(ISNA(VLOOKUP($A1011,DSSV!$A$7:$R$65536,IN_DTK!K$5,0))=FALSE,IF(K$8&lt;&gt;0,VLOOKUP($A1011,DSSV!$A$7:$R$65536,IN_DTK!K$5,0),""),"")</f>
        <v>0</v>
      </c>
      <c r="L1011" s="245">
        <f>IF(ISNA(VLOOKUP($A1011,DSSV!$A$7:$R$65536,IN_DTK!L$5,0))=FALSE,IF(L$8&lt;&gt;0,VLOOKUP($A1011,DSSV!$A$7:$R$65536,IN_DTK!L$5,0),""),"")</f>
        <v>0</v>
      </c>
      <c r="M1011" s="245">
        <f>IF(ISNA(VLOOKUP($A1011,DSSV!$A$7:$R$65536,IN_DTK!M$5,0))=FALSE,IF(M$8&lt;&gt;0,VLOOKUP($A1011,DSSV!$A$7:$R$65536,IN_DTK!M$5,0),""),"")</f>
        <v>0</v>
      </c>
      <c r="N1011" s="245">
        <f>IF(ISNA(VLOOKUP($A1011,DSSV!$A$7:$R$65536,IN_DTK!N$5,0))=FALSE,IF(N$8&lt;&gt;0,VLOOKUP($A1011,DSSV!$A$7:$R$65536,IN_DTK!N$5,0),""),"")</f>
        <v>0</v>
      </c>
      <c r="O1011" s="245">
        <f>IF(ISNA(VLOOKUP($A1011,DSSV!$A$7:$R$65536,IN_DTK!O$5,0))=FALSE,IF(O$8&lt;&gt;0,VLOOKUP($A1011,DSSV!$A$7:$R$65536,IN_DTK!O$5,0),""),"")</f>
        <v>0</v>
      </c>
      <c r="P1011" s="245">
        <f>IF(ISNA(VLOOKUP($A1011,DSSV!$A$7:$R$65536,IN_DTK!P$5,0))=FALSE,IF(P$8&lt;&gt;0,VLOOKUP($A1011,DSSV!$A$7:$R$65536,IN_DTK!P$5,0),""),"")</f>
        <v>0</v>
      </c>
      <c r="Q1011" s="246">
        <f>IF(ISNA(VLOOKUP($A1011,DSSV!$A$7:$R$65536,IN_DTK!Q$5,0))=FALSE,VLOOKUP($A1011,DSSV!$A$7:$R$65536,IN_DTK!Q$5,0),"")</f>
        <v>0</v>
      </c>
      <c r="R1011" s="237" t="str">
        <f>IF(ISNA(VLOOKUP($A1011,DSSV!$A$7:$R$65536,IN_DTK!R$5,0))=FALSE,VLOOKUP($A1011,DSSV!$A$7:$R$65536,IN_DTK!R$5,0),"")</f>
        <v>Không</v>
      </c>
      <c r="S1011" s="247" t="str">
        <f>IF(ISNA(VLOOKUP($A1011,DSSV!$A$7:$R$65536,IN_DTK!S$5,0))=FALSE,VLOOKUP($A1011,DSSV!$A$7:$R$65536,IN_DTK!S$5,0),"")</f>
        <v/>
      </c>
    </row>
    <row r="1012" spans="1:19" s="213" customFormat="1" ht="20.25" customHeight="1">
      <c r="A1012" s="211">
        <v>1004</v>
      </c>
      <c r="B1012" s="240">
        <f>--SUBTOTAL(2,C$6:C1012)</f>
        <v>1004</v>
      </c>
      <c r="C1012" s="214">
        <f>IF(ISNA(VLOOKUP($A1012,DSSV!$A$7:$R$65536,IN_DTK!C$5,0))=FALSE,VLOOKUP($A1012,DSSV!$A$7:$R$65536,IN_DTK!C$5,0),"")</f>
        <v>0</v>
      </c>
      <c r="D1012" s="243" t="str">
        <f>IF(ISNA(VLOOKUP($A1012,DSSV!$A$7:$R$65536,IN_DTK!D$5,0))=FALSE,VLOOKUP($A1012,DSSV!$A$7:$R$65536,IN_DTK!D$5,0),"")</f>
        <v/>
      </c>
      <c r="E1012" s="244" t="str">
        <f>IF(ISNA(VLOOKUP($A1012,DSSV!$A$7:$R$65536,IN_DTK!E$5,0))=FALSE,VLOOKUP($A1012,DSSV!$A$7:$R$65536,IN_DTK!E$5,0),"")</f>
        <v/>
      </c>
      <c r="F1012" s="249" t="str">
        <f>IF(ISNA(VLOOKUP($A1012,DSSV!$A$7:$R$65536,IN_DTK!F$5,0))=FALSE,VLOOKUP($A1012,DSSV!$A$7:$R$65536,IN_DTK!F$5,0),"")</f>
        <v/>
      </c>
      <c r="G1012" s="249" t="str">
        <f>IF(ISNA(VLOOKUP($A1012,DSSV!$A$7:$R$65536,IN_DTK!G$5,0))=FALSE,VLOOKUP($A1012,DSSV!$A$7:$R$65536,IN_DTK!G$5,0),"")</f>
        <v/>
      </c>
      <c r="H1012" s="245">
        <f>IF(ISNA(VLOOKUP($A1012,DSSV!$A$7:$R$65536,IN_DTK!H$5,0))=FALSE,IF(H$8&lt;&gt;0,VLOOKUP($A1012,DSSV!$A$7:$R$65536,IN_DTK!H$5,0),""),"")</f>
        <v>0</v>
      </c>
      <c r="I1012" s="245">
        <f>IF(ISNA(VLOOKUP($A1012,DSSV!$A$7:$R$65536,IN_DTK!I$5,0))=FALSE,IF(I$8&lt;&gt;0,VLOOKUP($A1012,DSSV!$A$7:$R$65536,IN_DTK!I$5,0),""),"")</f>
        <v>0</v>
      </c>
      <c r="J1012" s="245">
        <f>IF(ISNA(VLOOKUP($A1012,DSSV!$A$7:$R$65536,IN_DTK!J$5,0))=FALSE,IF(J$8&lt;&gt;0,VLOOKUP($A1012,DSSV!$A$7:$R$65536,IN_DTK!J$5,0),""),"")</f>
        <v>0</v>
      </c>
      <c r="K1012" s="245">
        <f>IF(ISNA(VLOOKUP($A1012,DSSV!$A$7:$R$65536,IN_DTK!K$5,0))=FALSE,IF(K$8&lt;&gt;0,VLOOKUP($A1012,DSSV!$A$7:$R$65536,IN_DTK!K$5,0),""),"")</f>
        <v>0</v>
      </c>
      <c r="L1012" s="245">
        <f>IF(ISNA(VLOOKUP($A1012,DSSV!$A$7:$R$65536,IN_DTK!L$5,0))=FALSE,IF(L$8&lt;&gt;0,VLOOKUP($A1012,DSSV!$A$7:$R$65536,IN_DTK!L$5,0),""),"")</f>
        <v>0</v>
      </c>
      <c r="M1012" s="245">
        <f>IF(ISNA(VLOOKUP($A1012,DSSV!$A$7:$R$65536,IN_DTK!M$5,0))=FALSE,IF(M$8&lt;&gt;0,VLOOKUP($A1012,DSSV!$A$7:$R$65536,IN_DTK!M$5,0),""),"")</f>
        <v>0</v>
      </c>
      <c r="N1012" s="245">
        <f>IF(ISNA(VLOOKUP($A1012,DSSV!$A$7:$R$65536,IN_DTK!N$5,0))=FALSE,IF(N$8&lt;&gt;0,VLOOKUP($A1012,DSSV!$A$7:$R$65536,IN_DTK!N$5,0),""),"")</f>
        <v>0</v>
      </c>
      <c r="O1012" s="245">
        <f>IF(ISNA(VLOOKUP($A1012,DSSV!$A$7:$R$65536,IN_DTK!O$5,0))=FALSE,IF(O$8&lt;&gt;0,VLOOKUP($A1012,DSSV!$A$7:$R$65536,IN_DTK!O$5,0),""),"")</f>
        <v>0</v>
      </c>
      <c r="P1012" s="245">
        <f>IF(ISNA(VLOOKUP($A1012,DSSV!$A$7:$R$65536,IN_DTK!P$5,0))=FALSE,IF(P$8&lt;&gt;0,VLOOKUP($A1012,DSSV!$A$7:$R$65536,IN_DTK!P$5,0),""),"")</f>
        <v>0</v>
      </c>
      <c r="Q1012" s="246">
        <f>IF(ISNA(VLOOKUP($A1012,DSSV!$A$7:$R$65536,IN_DTK!Q$5,0))=FALSE,VLOOKUP($A1012,DSSV!$A$7:$R$65536,IN_DTK!Q$5,0),"")</f>
        <v>0</v>
      </c>
      <c r="R1012" s="237" t="str">
        <f>IF(ISNA(VLOOKUP($A1012,DSSV!$A$7:$R$65536,IN_DTK!R$5,0))=FALSE,VLOOKUP($A1012,DSSV!$A$7:$R$65536,IN_DTK!R$5,0),"")</f>
        <v>Không</v>
      </c>
      <c r="S1012" s="247" t="str">
        <f>IF(ISNA(VLOOKUP($A1012,DSSV!$A$7:$R$65536,IN_DTK!S$5,0))=FALSE,VLOOKUP($A1012,DSSV!$A$7:$R$65536,IN_DTK!S$5,0),"")</f>
        <v/>
      </c>
    </row>
    <row r="1013" spans="1:19" s="213" customFormat="1" ht="20.25" customHeight="1">
      <c r="A1013" s="211">
        <v>1005</v>
      </c>
      <c r="B1013" s="240">
        <f>--SUBTOTAL(2,C$6:C1013)</f>
        <v>1005</v>
      </c>
      <c r="C1013" s="214">
        <f>IF(ISNA(VLOOKUP($A1013,DSSV!$A$7:$R$65536,IN_DTK!C$5,0))=FALSE,VLOOKUP($A1013,DSSV!$A$7:$R$65536,IN_DTK!C$5,0),"")</f>
        <v>0</v>
      </c>
      <c r="D1013" s="243" t="str">
        <f>IF(ISNA(VLOOKUP($A1013,DSSV!$A$7:$R$65536,IN_DTK!D$5,0))=FALSE,VLOOKUP($A1013,DSSV!$A$7:$R$65536,IN_DTK!D$5,0),"")</f>
        <v/>
      </c>
      <c r="E1013" s="244" t="str">
        <f>IF(ISNA(VLOOKUP($A1013,DSSV!$A$7:$R$65536,IN_DTK!E$5,0))=FALSE,VLOOKUP($A1013,DSSV!$A$7:$R$65536,IN_DTK!E$5,0),"")</f>
        <v/>
      </c>
      <c r="F1013" s="249" t="str">
        <f>IF(ISNA(VLOOKUP($A1013,DSSV!$A$7:$R$65536,IN_DTK!F$5,0))=FALSE,VLOOKUP($A1013,DSSV!$A$7:$R$65536,IN_DTK!F$5,0),"")</f>
        <v/>
      </c>
      <c r="G1013" s="249" t="str">
        <f>IF(ISNA(VLOOKUP($A1013,DSSV!$A$7:$R$65536,IN_DTK!G$5,0))=FALSE,VLOOKUP($A1013,DSSV!$A$7:$R$65536,IN_DTK!G$5,0),"")</f>
        <v/>
      </c>
      <c r="H1013" s="245">
        <f>IF(ISNA(VLOOKUP($A1013,DSSV!$A$7:$R$65536,IN_DTK!H$5,0))=FALSE,IF(H$8&lt;&gt;0,VLOOKUP($A1013,DSSV!$A$7:$R$65536,IN_DTK!H$5,0),""),"")</f>
        <v>0</v>
      </c>
      <c r="I1013" s="245">
        <f>IF(ISNA(VLOOKUP($A1013,DSSV!$A$7:$R$65536,IN_DTK!I$5,0))=FALSE,IF(I$8&lt;&gt;0,VLOOKUP($A1013,DSSV!$A$7:$R$65536,IN_DTK!I$5,0),""),"")</f>
        <v>0</v>
      </c>
      <c r="J1013" s="245">
        <f>IF(ISNA(VLOOKUP($A1013,DSSV!$A$7:$R$65536,IN_DTK!J$5,0))=FALSE,IF(J$8&lt;&gt;0,VLOOKUP($A1013,DSSV!$A$7:$R$65536,IN_DTK!J$5,0),""),"")</f>
        <v>0</v>
      </c>
      <c r="K1013" s="245">
        <f>IF(ISNA(VLOOKUP($A1013,DSSV!$A$7:$R$65536,IN_DTK!K$5,0))=FALSE,IF(K$8&lt;&gt;0,VLOOKUP($A1013,DSSV!$A$7:$R$65536,IN_DTK!K$5,0),""),"")</f>
        <v>0</v>
      </c>
      <c r="L1013" s="245">
        <f>IF(ISNA(VLOOKUP($A1013,DSSV!$A$7:$R$65536,IN_DTK!L$5,0))=FALSE,IF(L$8&lt;&gt;0,VLOOKUP($A1013,DSSV!$A$7:$R$65536,IN_DTK!L$5,0),""),"")</f>
        <v>0</v>
      </c>
      <c r="M1013" s="245">
        <f>IF(ISNA(VLOOKUP($A1013,DSSV!$A$7:$R$65536,IN_DTK!M$5,0))=FALSE,IF(M$8&lt;&gt;0,VLOOKUP($A1013,DSSV!$A$7:$R$65536,IN_DTK!M$5,0),""),"")</f>
        <v>0</v>
      </c>
      <c r="N1013" s="245">
        <f>IF(ISNA(VLOOKUP($A1013,DSSV!$A$7:$R$65536,IN_DTK!N$5,0))=FALSE,IF(N$8&lt;&gt;0,VLOOKUP($A1013,DSSV!$A$7:$R$65536,IN_DTK!N$5,0),""),"")</f>
        <v>0</v>
      </c>
      <c r="O1013" s="245">
        <f>IF(ISNA(VLOOKUP($A1013,DSSV!$A$7:$R$65536,IN_DTK!O$5,0))=FALSE,IF(O$8&lt;&gt;0,VLOOKUP($A1013,DSSV!$A$7:$R$65536,IN_DTK!O$5,0),""),"")</f>
        <v>0</v>
      </c>
      <c r="P1013" s="245">
        <f>IF(ISNA(VLOOKUP($A1013,DSSV!$A$7:$R$65536,IN_DTK!P$5,0))=FALSE,IF(P$8&lt;&gt;0,VLOOKUP($A1013,DSSV!$A$7:$R$65536,IN_DTK!P$5,0),""),"")</f>
        <v>0</v>
      </c>
      <c r="Q1013" s="246">
        <f>IF(ISNA(VLOOKUP($A1013,DSSV!$A$7:$R$65536,IN_DTK!Q$5,0))=FALSE,VLOOKUP($A1013,DSSV!$A$7:$R$65536,IN_DTK!Q$5,0),"")</f>
        <v>0</v>
      </c>
      <c r="R1013" s="237" t="str">
        <f>IF(ISNA(VLOOKUP($A1013,DSSV!$A$7:$R$65536,IN_DTK!R$5,0))=FALSE,VLOOKUP($A1013,DSSV!$A$7:$R$65536,IN_DTK!R$5,0),"")</f>
        <v>Không</v>
      </c>
      <c r="S1013" s="247" t="str">
        <f>IF(ISNA(VLOOKUP($A1013,DSSV!$A$7:$R$65536,IN_DTK!S$5,0))=FALSE,VLOOKUP($A1013,DSSV!$A$7:$R$65536,IN_DTK!S$5,0),"")</f>
        <v/>
      </c>
    </row>
    <row r="1014" spans="1:19" s="213" customFormat="1" ht="20.25" customHeight="1">
      <c r="A1014" s="211">
        <v>1006</v>
      </c>
      <c r="B1014" s="240">
        <f>--SUBTOTAL(2,C$6:C1014)</f>
        <v>1006</v>
      </c>
      <c r="C1014" s="214">
        <f>IF(ISNA(VLOOKUP($A1014,DSSV!$A$7:$R$65536,IN_DTK!C$5,0))=FALSE,VLOOKUP($A1014,DSSV!$A$7:$R$65536,IN_DTK!C$5,0),"")</f>
        <v>0</v>
      </c>
      <c r="D1014" s="243" t="str">
        <f>IF(ISNA(VLOOKUP($A1014,DSSV!$A$7:$R$65536,IN_DTK!D$5,0))=FALSE,VLOOKUP($A1014,DSSV!$A$7:$R$65536,IN_DTK!D$5,0),"")</f>
        <v/>
      </c>
      <c r="E1014" s="244" t="str">
        <f>IF(ISNA(VLOOKUP($A1014,DSSV!$A$7:$R$65536,IN_DTK!E$5,0))=FALSE,VLOOKUP($A1014,DSSV!$A$7:$R$65536,IN_DTK!E$5,0),"")</f>
        <v/>
      </c>
      <c r="F1014" s="249" t="str">
        <f>IF(ISNA(VLOOKUP($A1014,DSSV!$A$7:$R$65536,IN_DTK!F$5,0))=FALSE,VLOOKUP($A1014,DSSV!$A$7:$R$65536,IN_DTK!F$5,0),"")</f>
        <v/>
      </c>
      <c r="G1014" s="249" t="str">
        <f>IF(ISNA(VLOOKUP($A1014,DSSV!$A$7:$R$65536,IN_DTK!G$5,0))=FALSE,VLOOKUP($A1014,DSSV!$A$7:$R$65536,IN_DTK!G$5,0),"")</f>
        <v/>
      </c>
      <c r="H1014" s="245">
        <f>IF(ISNA(VLOOKUP($A1014,DSSV!$A$7:$R$65536,IN_DTK!H$5,0))=FALSE,IF(H$8&lt;&gt;0,VLOOKUP($A1014,DSSV!$A$7:$R$65536,IN_DTK!H$5,0),""),"")</f>
        <v>0</v>
      </c>
      <c r="I1014" s="245">
        <f>IF(ISNA(VLOOKUP($A1014,DSSV!$A$7:$R$65536,IN_DTK!I$5,0))=FALSE,IF(I$8&lt;&gt;0,VLOOKUP($A1014,DSSV!$A$7:$R$65536,IN_DTK!I$5,0),""),"")</f>
        <v>0</v>
      </c>
      <c r="J1014" s="245">
        <f>IF(ISNA(VLOOKUP($A1014,DSSV!$A$7:$R$65536,IN_DTK!J$5,0))=FALSE,IF(J$8&lt;&gt;0,VLOOKUP($A1014,DSSV!$A$7:$R$65536,IN_DTK!J$5,0),""),"")</f>
        <v>0</v>
      </c>
      <c r="K1014" s="245">
        <f>IF(ISNA(VLOOKUP($A1014,DSSV!$A$7:$R$65536,IN_DTK!K$5,0))=FALSE,IF(K$8&lt;&gt;0,VLOOKUP($A1014,DSSV!$A$7:$R$65536,IN_DTK!K$5,0),""),"")</f>
        <v>0</v>
      </c>
      <c r="L1014" s="245">
        <f>IF(ISNA(VLOOKUP($A1014,DSSV!$A$7:$R$65536,IN_DTK!L$5,0))=FALSE,IF(L$8&lt;&gt;0,VLOOKUP($A1014,DSSV!$A$7:$R$65536,IN_DTK!L$5,0),""),"")</f>
        <v>0</v>
      </c>
      <c r="M1014" s="245">
        <f>IF(ISNA(VLOOKUP($A1014,DSSV!$A$7:$R$65536,IN_DTK!M$5,0))=FALSE,IF(M$8&lt;&gt;0,VLOOKUP($A1014,DSSV!$A$7:$R$65536,IN_DTK!M$5,0),""),"")</f>
        <v>0</v>
      </c>
      <c r="N1014" s="245">
        <f>IF(ISNA(VLOOKUP($A1014,DSSV!$A$7:$R$65536,IN_DTK!N$5,0))=FALSE,IF(N$8&lt;&gt;0,VLOOKUP($A1014,DSSV!$A$7:$R$65536,IN_DTK!N$5,0),""),"")</f>
        <v>0</v>
      </c>
      <c r="O1014" s="245">
        <f>IF(ISNA(VLOOKUP($A1014,DSSV!$A$7:$R$65536,IN_DTK!O$5,0))=FALSE,IF(O$8&lt;&gt;0,VLOOKUP($A1014,DSSV!$A$7:$R$65536,IN_DTK!O$5,0),""),"")</f>
        <v>0</v>
      </c>
      <c r="P1014" s="245">
        <f>IF(ISNA(VLOOKUP($A1014,DSSV!$A$7:$R$65536,IN_DTK!P$5,0))=FALSE,IF(P$8&lt;&gt;0,VLOOKUP($A1014,DSSV!$A$7:$R$65536,IN_DTK!P$5,0),""),"")</f>
        <v>0</v>
      </c>
      <c r="Q1014" s="246">
        <f>IF(ISNA(VLOOKUP($A1014,DSSV!$A$7:$R$65536,IN_DTK!Q$5,0))=FALSE,VLOOKUP($A1014,DSSV!$A$7:$R$65536,IN_DTK!Q$5,0),"")</f>
        <v>0</v>
      </c>
      <c r="R1014" s="237" t="str">
        <f>IF(ISNA(VLOOKUP($A1014,DSSV!$A$7:$R$65536,IN_DTK!R$5,0))=FALSE,VLOOKUP($A1014,DSSV!$A$7:$R$65536,IN_DTK!R$5,0),"")</f>
        <v>Không</v>
      </c>
      <c r="S1014" s="247" t="str">
        <f>IF(ISNA(VLOOKUP($A1014,DSSV!$A$7:$R$65536,IN_DTK!S$5,0))=FALSE,VLOOKUP($A1014,DSSV!$A$7:$R$65536,IN_DTK!S$5,0),"")</f>
        <v/>
      </c>
    </row>
    <row r="1015" spans="1:19" s="213" customFormat="1" ht="20.25" customHeight="1">
      <c r="A1015" s="211">
        <v>1007</v>
      </c>
      <c r="B1015" s="240">
        <f>--SUBTOTAL(2,C$6:C1015)</f>
        <v>1007</v>
      </c>
      <c r="C1015" s="214">
        <f>IF(ISNA(VLOOKUP($A1015,DSSV!$A$7:$R$65536,IN_DTK!C$5,0))=FALSE,VLOOKUP($A1015,DSSV!$A$7:$R$65536,IN_DTK!C$5,0),"")</f>
        <v>0</v>
      </c>
      <c r="D1015" s="243" t="str">
        <f>IF(ISNA(VLOOKUP($A1015,DSSV!$A$7:$R$65536,IN_DTK!D$5,0))=FALSE,VLOOKUP($A1015,DSSV!$A$7:$R$65536,IN_DTK!D$5,0),"")</f>
        <v/>
      </c>
      <c r="E1015" s="244" t="str">
        <f>IF(ISNA(VLOOKUP($A1015,DSSV!$A$7:$R$65536,IN_DTK!E$5,0))=FALSE,VLOOKUP($A1015,DSSV!$A$7:$R$65536,IN_DTK!E$5,0),"")</f>
        <v/>
      </c>
      <c r="F1015" s="249" t="str">
        <f>IF(ISNA(VLOOKUP($A1015,DSSV!$A$7:$R$65536,IN_DTK!F$5,0))=FALSE,VLOOKUP($A1015,DSSV!$A$7:$R$65536,IN_DTK!F$5,0),"")</f>
        <v/>
      </c>
      <c r="G1015" s="249" t="str">
        <f>IF(ISNA(VLOOKUP($A1015,DSSV!$A$7:$R$65536,IN_DTK!G$5,0))=FALSE,VLOOKUP($A1015,DSSV!$A$7:$R$65536,IN_DTK!G$5,0),"")</f>
        <v/>
      </c>
      <c r="H1015" s="245">
        <f>IF(ISNA(VLOOKUP($A1015,DSSV!$A$7:$R$65536,IN_DTK!H$5,0))=FALSE,IF(H$8&lt;&gt;0,VLOOKUP($A1015,DSSV!$A$7:$R$65536,IN_DTK!H$5,0),""),"")</f>
        <v>0</v>
      </c>
      <c r="I1015" s="245">
        <f>IF(ISNA(VLOOKUP($A1015,DSSV!$A$7:$R$65536,IN_DTK!I$5,0))=FALSE,IF(I$8&lt;&gt;0,VLOOKUP($A1015,DSSV!$A$7:$R$65536,IN_DTK!I$5,0),""),"")</f>
        <v>0</v>
      </c>
      <c r="J1015" s="245">
        <f>IF(ISNA(VLOOKUP($A1015,DSSV!$A$7:$R$65536,IN_DTK!J$5,0))=FALSE,IF(J$8&lt;&gt;0,VLOOKUP($A1015,DSSV!$A$7:$R$65536,IN_DTK!J$5,0),""),"")</f>
        <v>0</v>
      </c>
      <c r="K1015" s="245">
        <f>IF(ISNA(VLOOKUP($A1015,DSSV!$A$7:$R$65536,IN_DTK!K$5,0))=FALSE,IF(K$8&lt;&gt;0,VLOOKUP($A1015,DSSV!$A$7:$R$65536,IN_DTK!K$5,0),""),"")</f>
        <v>0</v>
      </c>
      <c r="L1015" s="245">
        <f>IF(ISNA(VLOOKUP($A1015,DSSV!$A$7:$R$65536,IN_DTK!L$5,0))=FALSE,IF(L$8&lt;&gt;0,VLOOKUP($A1015,DSSV!$A$7:$R$65536,IN_DTK!L$5,0),""),"")</f>
        <v>0</v>
      </c>
      <c r="M1015" s="245">
        <f>IF(ISNA(VLOOKUP($A1015,DSSV!$A$7:$R$65536,IN_DTK!M$5,0))=FALSE,IF(M$8&lt;&gt;0,VLOOKUP($A1015,DSSV!$A$7:$R$65536,IN_DTK!M$5,0),""),"")</f>
        <v>0</v>
      </c>
      <c r="N1015" s="245">
        <f>IF(ISNA(VLOOKUP($A1015,DSSV!$A$7:$R$65536,IN_DTK!N$5,0))=FALSE,IF(N$8&lt;&gt;0,VLOOKUP($A1015,DSSV!$A$7:$R$65536,IN_DTK!N$5,0),""),"")</f>
        <v>0</v>
      </c>
      <c r="O1015" s="245">
        <f>IF(ISNA(VLOOKUP($A1015,DSSV!$A$7:$R$65536,IN_DTK!O$5,0))=FALSE,IF(O$8&lt;&gt;0,VLOOKUP($A1015,DSSV!$A$7:$R$65536,IN_DTK!O$5,0),""),"")</f>
        <v>0</v>
      </c>
      <c r="P1015" s="245">
        <f>IF(ISNA(VLOOKUP($A1015,DSSV!$A$7:$R$65536,IN_DTK!P$5,0))=FALSE,IF(P$8&lt;&gt;0,VLOOKUP($A1015,DSSV!$A$7:$R$65536,IN_DTK!P$5,0),""),"")</f>
        <v>0</v>
      </c>
      <c r="Q1015" s="246">
        <f>IF(ISNA(VLOOKUP($A1015,DSSV!$A$7:$R$65536,IN_DTK!Q$5,0))=FALSE,VLOOKUP($A1015,DSSV!$A$7:$R$65536,IN_DTK!Q$5,0),"")</f>
        <v>0</v>
      </c>
      <c r="R1015" s="237" t="str">
        <f>IF(ISNA(VLOOKUP($A1015,DSSV!$A$7:$R$65536,IN_DTK!R$5,0))=FALSE,VLOOKUP($A1015,DSSV!$A$7:$R$65536,IN_DTK!R$5,0),"")</f>
        <v>Không</v>
      </c>
      <c r="S1015" s="247" t="str">
        <f>IF(ISNA(VLOOKUP($A1015,DSSV!$A$7:$R$65536,IN_DTK!S$5,0))=FALSE,VLOOKUP($A1015,DSSV!$A$7:$R$65536,IN_DTK!S$5,0),"")</f>
        <v/>
      </c>
    </row>
    <row r="1016" spans="1:19" s="213" customFormat="1" ht="20.25" customHeight="1">
      <c r="A1016" s="211">
        <v>1008</v>
      </c>
      <c r="B1016" s="240">
        <f>--SUBTOTAL(2,C$6:C1016)</f>
        <v>1008</v>
      </c>
      <c r="C1016" s="214">
        <f>IF(ISNA(VLOOKUP($A1016,DSSV!$A$7:$R$65536,IN_DTK!C$5,0))=FALSE,VLOOKUP($A1016,DSSV!$A$7:$R$65536,IN_DTK!C$5,0),"")</f>
        <v>0</v>
      </c>
      <c r="D1016" s="243" t="str">
        <f>IF(ISNA(VLOOKUP($A1016,DSSV!$A$7:$R$65536,IN_DTK!D$5,0))=FALSE,VLOOKUP($A1016,DSSV!$A$7:$R$65536,IN_DTK!D$5,0),"")</f>
        <v/>
      </c>
      <c r="E1016" s="244" t="str">
        <f>IF(ISNA(VLOOKUP($A1016,DSSV!$A$7:$R$65536,IN_DTK!E$5,0))=FALSE,VLOOKUP($A1016,DSSV!$A$7:$R$65536,IN_DTK!E$5,0),"")</f>
        <v/>
      </c>
      <c r="F1016" s="249" t="str">
        <f>IF(ISNA(VLOOKUP($A1016,DSSV!$A$7:$R$65536,IN_DTK!F$5,0))=FALSE,VLOOKUP($A1016,DSSV!$A$7:$R$65536,IN_DTK!F$5,0),"")</f>
        <v/>
      </c>
      <c r="G1016" s="249" t="str">
        <f>IF(ISNA(VLOOKUP($A1016,DSSV!$A$7:$R$65536,IN_DTK!G$5,0))=FALSE,VLOOKUP($A1016,DSSV!$A$7:$R$65536,IN_DTK!G$5,0),"")</f>
        <v/>
      </c>
      <c r="H1016" s="245">
        <f>IF(ISNA(VLOOKUP($A1016,DSSV!$A$7:$R$65536,IN_DTK!H$5,0))=FALSE,IF(H$8&lt;&gt;0,VLOOKUP($A1016,DSSV!$A$7:$R$65536,IN_DTK!H$5,0),""),"")</f>
        <v>0</v>
      </c>
      <c r="I1016" s="245">
        <f>IF(ISNA(VLOOKUP($A1016,DSSV!$A$7:$R$65536,IN_DTK!I$5,0))=FALSE,IF(I$8&lt;&gt;0,VLOOKUP($A1016,DSSV!$A$7:$R$65536,IN_DTK!I$5,0),""),"")</f>
        <v>0</v>
      </c>
      <c r="J1016" s="245">
        <f>IF(ISNA(VLOOKUP($A1016,DSSV!$A$7:$R$65536,IN_DTK!J$5,0))=FALSE,IF(J$8&lt;&gt;0,VLOOKUP($A1016,DSSV!$A$7:$R$65536,IN_DTK!J$5,0),""),"")</f>
        <v>0</v>
      </c>
      <c r="K1016" s="245">
        <f>IF(ISNA(VLOOKUP($A1016,DSSV!$A$7:$R$65536,IN_DTK!K$5,0))=FALSE,IF(K$8&lt;&gt;0,VLOOKUP($A1016,DSSV!$A$7:$R$65536,IN_DTK!K$5,0),""),"")</f>
        <v>0</v>
      </c>
      <c r="L1016" s="245">
        <f>IF(ISNA(VLOOKUP($A1016,DSSV!$A$7:$R$65536,IN_DTK!L$5,0))=FALSE,IF(L$8&lt;&gt;0,VLOOKUP($A1016,DSSV!$A$7:$R$65536,IN_DTK!L$5,0),""),"")</f>
        <v>0</v>
      </c>
      <c r="M1016" s="245">
        <f>IF(ISNA(VLOOKUP($A1016,DSSV!$A$7:$R$65536,IN_DTK!M$5,0))=FALSE,IF(M$8&lt;&gt;0,VLOOKUP($A1016,DSSV!$A$7:$R$65536,IN_DTK!M$5,0),""),"")</f>
        <v>0</v>
      </c>
      <c r="N1016" s="245">
        <f>IF(ISNA(VLOOKUP($A1016,DSSV!$A$7:$R$65536,IN_DTK!N$5,0))=FALSE,IF(N$8&lt;&gt;0,VLOOKUP($A1016,DSSV!$A$7:$R$65536,IN_DTK!N$5,0),""),"")</f>
        <v>0</v>
      </c>
      <c r="O1016" s="245">
        <f>IF(ISNA(VLOOKUP($A1016,DSSV!$A$7:$R$65536,IN_DTK!O$5,0))=FALSE,IF(O$8&lt;&gt;0,VLOOKUP($A1016,DSSV!$A$7:$R$65536,IN_DTK!O$5,0),""),"")</f>
        <v>0</v>
      </c>
      <c r="P1016" s="245">
        <f>IF(ISNA(VLOOKUP($A1016,DSSV!$A$7:$R$65536,IN_DTK!P$5,0))=FALSE,IF(P$8&lt;&gt;0,VLOOKUP($A1016,DSSV!$A$7:$R$65536,IN_DTK!P$5,0),""),"")</f>
        <v>0</v>
      </c>
      <c r="Q1016" s="246">
        <f>IF(ISNA(VLOOKUP($A1016,DSSV!$A$7:$R$65536,IN_DTK!Q$5,0))=FALSE,VLOOKUP($A1016,DSSV!$A$7:$R$65536,IN_DTK!Q$5,0),"")</f>
        <v>0</v>
      </c>
      <c r="R1016" s="237" t="str">
        <f>IF(ISNA(VLOOKUP($A1016,DSSV!$A$7:$R$65536,IN_DTK!R$5,0))=FALSE,VLOOKUP($A1016,DSSV!$A$7:$R$65536,IN_DTK!R$5,0),"")</f>
        <v>Không</v>
      </c>
      <c r="S1016" s="247" t="str">
        <f>IF(ISNA(VLOOKUP($A1016,DSSV!$A$7:$R$65536,IN_DTK!S$5,0))=FALSE,VLOOKUP($A1016,DSSV!$A$7:$R$65536,IN_DTK!S$5,0),"")</f>
        <v/>
      </c>
    </row>
    <row r="1017" spans="1:19" s="213" customFormat="1" ht="20.25" customHeight="1">
      <c r="A1017" s="211">
        <v>1009</v>
      </c>
      <c r="B1017" s="240">
        <f>--SUBTOTAL(2,C$6:C1017)</f>
        <v>1009</v>
      </c>
      <c r="C1017" s="214">
        <f>IF(ISNA(VLOOKUP($A1017,DSSV!$A$7:$R$65536,IN_DTK!C$5,0))=FALSE,VLOOKUP($A1017,DSSV!$A$7:$R$65536,IN_DTK!C$5,0),"")</f>
        <v>0</v>
      </c>
      <c r="D1017" s="243" t="str">
        <f>IF(ISNA(VLOOKUP($A1017,DSSV!$A$7:$R$65536,IN_DTK!D$5,0))=FALSE,VLOOKUP($A1017,DSSV!$A$7:$R$65536,IN_DTK!D$5,0),"")</f>
        <v/>
      </c>
      <c r="E1017" s="244" t="str">
        <f>IF(ISNA(VLOOKUP($A1017,DSSV!$A$7:$R$65536,IN_DTK!E$5,0))=FALSE,VLOOKUP($A1017,DSSV!$A$7:$R$65536,IN_DTK!E$5,0),"")</f>
        <v/>
      </c>
      <c r="F1017" s="249" t="str">
        <f>IF(ISNA(VLOOKUP($A1017,DSSV!$A$7:$R$65536,IN_DTK!F$5,0))=FALSE,VLOOKUP($A1017,DSSV!$A$7:$R$65536,IN_DTK!F$5,0),"")</f>
        <v/>
      </c>
      <c r="G1017" s="249" t="str">
        <f>IF(ISNA(VLOOKUP($A1017,DSSV!$A$7:$R$65536,IN_DTK!G$5,0))=FALSE,VLOOKUP($A1017,DSSV!$A$7:$R$65536,IN_DTK!G$5,0),"")</f>
        <v/>
      </c>
      <c r="H1017" s="245">
        <f>IF(ISNA(VLOOKUP($A1017,DSSV!$A$7:$R$65536,IN_DTK!H$5,0))=FALSE,IF(H$8&lt;&gt;0,VLOOKUP($A1017,DSSV!$A$7:$R$65536,IN_DTK!H$5,0),""),"")</f>
        <v>0</v>
      </c>
      <c r="I1017" s="245">
        <f>IF(ISNA(VLOOKUP($A1017,DSSV!$A$7:$R$65536,IN_DTK!I$5,0))=FALSE,IF(I$8&lt;&gt;0,VLOOKUP($A1017,DSSV!$A$7:$R$65536,IN_DTK!I$5,0),""),"")</f>
        <v>0</v>
      </c>
      <c r="J1017" s="245">
        <f>IF(ISNA(VLOOKUP($A1017,DSSV!$A$7:$R$65536,IN_DTK!J$5,0))=FALSE,IF(J$8&lt;&gt;0,VLOOKUP($A1017,DSSV!$A$7:$R$65536,IN_DTK!J$5,0),""),"")</f>
        <v>0</v>
      </c>
      <c r="K1017" s="245">
        <f>IF(ISNA(VLOOKUP($A1017,DSSV!$A$7:$R$65536,IN_DTK!K$5,0))=FALSE,IF(K$8&lt;&gt;0,VLOOKUP($A1017,DSSV!$A$7:$R$65536,IN_DTK!K$5,0),""),"")</f>
        <v>0</v>
      </c>
      <c r="L1017" s="245">
        <f>IF(ISNA(VLOOKUP($A1017,DSSV!$A$7:$R$65536,IN_DTK!L$5,0))=FALSE,IF(L$8&lt;&gt;0,VLOOKUP($A1017,DSSV!$A$7:$R$65536,IN_DTK!L$5,0),""),"")</f>
        <v>0</v>
      </c>
      <c r="M1017" s="245">
        <f>IF(ISNA(VLOOKUP($A1017,DSSV!$A$7:$R$65536,IN_DTK!M$5,0))=FALSE,IF(M$8&lt;&gt;0,VLOOKUP($A1017,DSSV!$A$7:$R$65536,IN_DTK!M$5,0),""),"")</f>
        <v>0</v>
      </c>
      <c r="N1017" s="245">
        <f>IF(ISNA(VLOOKUP($A1017,DSSV!$A$7:$R$65536,IN_DTK!N$5,0))=FALSE,IF(N$8&lt;&gt;0,VLOOKUP($A1017,DSSV!$A$7:$R$65536,IN_DTK!N$5,0),""),"")</f>
        <v>0</v>
      </c>
      <c r="O1017" s="245">
        <f>IF(ISNA(VLOOKUP($A1017,DSSV!$A$7:$R$65536,IN_DTK!O$5,0))=FALSE,IF(O$8&lt;&gt;0,VLOOKUP($A1017,DSSV!$A$7:$R$65536,IN_DTK!O$5,0),""),"")</f>
        <v>0</v>
      </c>
      <c r="P1017" s="245">
        <f>IF(ISNA(VLOOKUP($A1017,DSSV!$A$7:$R$65536,IN_DTK!P$5,0))=FALSE,IF(P$8&lt;&gt;0,VLOOKUP($A1017,DSSV!$A$7:$R$65536,IN_DTK!P$5,0),""),"")</f>
        <v>0</v>
      </c>
      <c r="Q1017" s="246">
        <f>IF(ISNA(VLOOKUP($A1017,DSSV!$A$7:$R$65536,IN_DTK!Q$5,0))=FALSE,VLOOKUP($A1017,DSSV!$A$7:$R$65536,IN_DTK!Q$5,0),"")</f>
        <v>0</v>
      </c>
      <c r="R1017" s="237" t="str">
        <f>IF(ISNA(VLOOKUP($A1017,DSSV!$A$7:$R$65536,IN_DTK!R$5,0))=FALSE,VLOOKUP($A1017,DSSV!$A$7:$R$65536,IN_DTK!R$5,0),"")</f>
        <v>Không</v>
      </c>
      <c r="S1017" s="247" t="str">
        <f>IF(ISNA(VLOOKUP($A1017,DSSV!$A$7:$R$65536,IN_DTK!S$5,0))=FALSE,VLOOKUP($A1017,DSSV!$A$7:$R$65536,IN_DTK!S$5,0),"")</f>
        <v/>
      </c>
    </row>
    <row r="1018" spans="1:19" s="213" customFormat="1" ht="20.25" customHeight="1">
      <c r="A1018" s="211">
        <v>1010</v>
      </c>
      <c r="B1018" s="240">
        <f>--SUBTOTAL(2,C$6:C1018)</f>
        <v>1010</v>
      </c>
      <c r="C1018" s="214">
        <f>IF(ISNA(VLOOKUP($A1018,DSSV!$A$7:$R$65536,IN_DTK!C$5,0))=FALSE,VLOOKUP($A1018,DSSV!$A$7:$R$65536,IN_DTK!C$5,0),"")</f>
        <v>0</v>
      </c>
      <c r="D1018" s="243" t="str">
        <f>IF(ISNA(VLOOKUP($A1018,DSSV!$A$7:$R$65536,IN_DTK!D$5,0))=FALSE,VLOOKUP($A1018,DSSV!$A$7:$R$65536,IN_DTK!D$5,0),"")</f>
        <v/>
      </c>
      <c r="E1018" s="244" t="str">
        <f>IF(ISNA(VLOOKUP($A1018,DSSV!$A$7:$R$65536,IN_DTK!E$5,0))=FALSE,VLOOKUP($A1018,DSSV!$A$7:$R$65536,IN_DTK!E$5,0),"")</f>
        <v/>
      </c>
      <c r="F1018" s="249" t="str">
        <f>IF(ISNA(VLOOKUP($A1018,DSSV!$A$7:$R$65536,IN_DTK!F$5,0))=FALSE,VLOOKUP($A1018,DSSV!$A$7:$R$65536,IN_DTK!F$5,0),"")</f>
        <v/>
      </c>
      <c r="G1018" s="249" t="str">
        <f>IF(ISNA(VLOOKUP($A1018,DSSV!$A$7:$R$65536,IN_DTK!G$5,0))=FALSE,VLOOKUP($A1018,DSSV!$A$7:$R$65536,IN_DTK!G$5,0),"")</f>
        <v/>
      </c>
      <c r="H1018" s="245">
        <f>IF(ISNA(VLOOKUP($A1018,DSSV!$A$7:$R$65536,IN_DTK!H$5,0))=FALSE,IF(H$8&lt;&gt;0,VLOOKUP($A1018,DSSV!$A$7:$R$65536,IN_DTK!H$5,0),""),"")</f>
        <v>0</v>
      </c>
      <c r="I1018" s="245">
        <f>IF(ISNA(VLOOKUP($A1018,DSSV!$A$7:$R$65536,IN_DTK!I$5,0))=FALSE,IF(I$8&lt;&gt;0,VLOOKUP($A1018,DSSV!$A$7:$R$65536,IN_DTK!I$5,0),""),"")</f>
        <v>0</v>
      </c>
      <c r="J1018" s="245">
        <f>IF(ISNA(VLOOKUP($A1018,DSSV!$A$7:$R$65536,IN_DTK!J$5,0))=FALSE,IF(J$8&lt;&gt;0,VLOOKUP($A1018,DSSV!$A$7:$R$65536,IN_DTK!J$5,0),""),"")</f>
        <v>0</v>
      </c>
      <c r="K1018" s="245">
        <f>IF(ISNA(VLOOKUP($A1018,DSSV!$A$7:$R$65536,IN_DTK!K$5,0))=FALSE,IF(K$8&lt;&gt;0,VLOOKUP($A1018,DSSV!$A$7:$R$65536,IN_DTK!K$5,0),""),"")</f>
        <v>0</v>
      </c>
      <c r="L1018" s="245">
        <f>IF(ISNA(VLOOKUP($A1018,DSSV!$A$7:$R$65536,IN_DTK!L$5,0))=FALSE,IF(L$8&lt;&gt;0,VLOOKUP($A1018,DSSV!$A$7:$R$65536,IN_DTK!L$5,0),""),"")</f>
        <v>0</v>
      </c>
      <c r="M1018" s="245">
        <f>IF(ISNA(VLOOKUP($A1018,DSSV!$A$7:$R$65536,IN_DTK!M$5,0))=FALSE,IF(M$8&lt;&gt;0,VLOOKUP($A1018,DSSV!$A$7:$R$65536,IN_DTK!M$5,0),""),"")</f>
        <v>0</v>
      </c>
      <c r="N1018" s="245">
        <f>IF(ISNA(VLOOKUP($A1018,DSSV!$A$7:$R$65536,IN_DTK!N$5,0))=FALSE,IF(N$8&lt;&gt;0,VLOOKUP($A1018,DSSV!$A$7:$R$65536,IN_DTK!N$5,0),""),"")</f>
        <v>0</v>
      </c>
      <c r="O1018" s="245">
        <f>IF(ISNA(VLOOKUP($A1018,DSSV!$A$7:$R$65536,IN_DTK!O$5,0))=FALSE,IF(O$8&lt;&gt;0,VLOOKUP($A1018,DSSV!$A$7:$R$65536,IN_DTK!O$5,0),""),"")</f>
        <v>0</v>
      </c>
      <c r="P1018" s="245">
        <f>IF(ISNA(VLOOKUP($A1018,DSSV!$A$7:$R$65536,IN_DTK!P$5,0))=FALSE,IF(P$8&lt;&gt;0,VLOOKUP($A1018,DSSV!$A$7:$R$65536,IN_DTK!P$5,0),""),"")</f>
        <v>0</v>
      </c>
      <c r="Q1018" s="246">
        <f>IF(ISNA(VLOOKUP($A1018,DSSV!$A$7:$R$65536,IN_DTK!Q$5,0))=FALSE,VLOOKUP($A1018,DSSV!$A$7:$R$65536,IN_DTK!Q$5,0),"")</f>
        <v>0</v>
      </c>
      <c r="R1018" s="237" t="str">
        <f>IF(ISNA(VLOOKUP($A1018,DSSV!$A$7:$R$65536,IN_DTK!R$5,0))=FALSE,VLOOKUP($A1018,DSSV!$A$7:$R$65536,IN_DTK!R$5,0),"")</f>
        <v>Không</v>
      </c>
      <c r="S1018" s="247" t="str">
        <f>IF(ISNA(VLOOKUP($A1018,DSSV!$A$7:$R$65536,IN_DTK!S$5,0))=FALSE,VLOOKUP($A1018,DSSV!$A$7:$R$65536,IN_DTK!S$5,0),"")</f>
        <v/>
      </c>
    </row>
    <row r="1019" spans="1:19" s="213" customFormat="1" ht="20.25" customHeight="1">
      <c r="A1019" s="211">
        <v>1011</v>
      </c>
      <c r="B1019" s="240">
        <f>--SUBTOTAL(2,C$6:C1019)</f>
        <v>1011</v>
      </c>
      <c r="C1019" s="214">
        <f>IF(ISNA(VLOOKUP($A1019,DSSV!$A$7:$R$65536,IN_DTK!C$5,0))=FALSE,VLOOKUP($A1019,DSSV!$A$7:$R$65536,IN_DTK!C$5,0),"")</f>
        <v>0</v>
      </c>
      <c r="D1019" s="243" t="str">
        <f>IF(ISNA(VLOOKUP($A1019,DSSV!$A$7:$R$65536,IN_DTK!D$5,0))=FALSE,VLOOKUP($A1019,DSSV!$A$7:$R$65536,IN_DTK!D$5,0),"")</f>
        <v/>
      </c>
      <c r="E1019" s="244" t="str">
        <f>IF(ISNA(VLOOKUP($A1019,DSSV!$A$7:$R$65536,IN_DTK!E$5,0))=FALSE,VLOOKUP($A1019,DSSV!$A$7:$R$65536,IN_DTK!E$5,0),"")</f>
        <v/>
      </c>
      <c r="F1019" s="249" t="str">
        <f>IF(ISNA(VLOOKUP($A1019,DSSV!$A$7:$R$65536,IN_DTK!F$5,0))=FALSE,VLOOKUP($A1019,DSSV!$A$7:$R$65536,IN_DTK!F$5,0),"")</f>
        <v/>
      </c>
      <c r="G1019" s="249" t="str">
        <f>IF(ISNA(VLOOKUP($A1019,DSSV!$A$7:$R$65536,IN_DTK!G$5,0))=FALSE,VLOOKUP($A1019,DSSV!$A$7:$R$65536,IN_DTK!G$5,0),"")</f>
        <v/>
      </c>
      <c r="H1019" s="245">
        <f>IF(ISNA(VLOOKUP($A1019,DSSV!$A$7:$R$65536,IN_DTK!H$5,0))=FALSE,IF(H$8&lt;&gt;0,VLOOKUP($A1019,DSSV!$A$7:$R$65536,IN_DTK!H$5,0),""),"")</f>
        <v>0</v>
      </c>
      <c r="I1019" s="245">
        <f>IF(ISNA(VLOOKUP($A1019,DSSV!$A$7:$R$65536,IN_DTK!I$5,0))=FALSE,IF(I$8&lt;&gt;0,VLOOKUP($A1019,DSSV!$A$7:$R$65536,IN_DTK!I$5,0),""),"")</f>
        <v>0</v>
      </c>
      <c r="J1019" s="245">
        <f>IF(ISNA(VLOOKUP($A1019,DSSV!$A$7:$R$65536,IN_DTK!J$5,0))=FALSE,IF(J$8&lt;&gt;0,VLOOKUP($A1019,DSSV!$A$7:$R$65536,IN_DTK!J$5,0),""),"")</f>
        <v>0</v>
      </c>
      <c r="K1019" s="245">
        <f>IF(ISNA(VLOOKUP($A1019,DSSV!$A$7:$R$65536,IN_DTK!K$5,0))=FALSE,IF(K$8&lt;&gt;0,VLOOKUP($A1019,DSSV!$A$7:$R$65536,IN_DTK!K$5,0),""),"")</f>
        <v>0</v>
      </c>
      <c r="L1019" s="245">
        <f>IF(ISNA(VLOOKUP($A1019,DSSV!$A$7:$R$65536,IN_DTK!L$5,0))=FALSE,IF(L$8&lt;&gt;0,VLOOKUP($A1019,DSSV!$A$7:$R$65536,IN_DTK!L$5,0),""),"")</f>
        <v>0</v>
      </c>
      <c r="M1019" s="245">
        <f>IF(ISNA(VLOOKUP($A1019,DSSV!$A$7:$R$65536,IN_DTK!M$5,0))=FALSE,IF(M$8&lt;&gt;0,VLOOKUP($A1019,DSSV!$A$7:$R$65536,IN_DTK!M$5,0),""),"")</f>
        <v>0</v>
      </c>
      <c r="N1019" s="245">
        <f>IF(ISNA(VLOOKUP($A1019,DSSV!$A$7:$R$65536,IN_DTK!N$5,0))=FALSE,IF(N$8&lt;&gt;0,VLOOKUP($A1019,DSSV!$A$7:$R$65536,IN_DTK!N$5,0),""),"")</f>
        <v>0</v>
      </c>
      <c r="O1019" s="245">
        <f>IF(ISNA(VLOOKUP($A1019,DSSV!$A$7:$R$65536,IN_DTK!O$5,0))=FALSE,IF(O$8&lt;&gt;0,VLOOKUP($A1019,DSSV!$A$7:$R$65536,IN_DTK!O$5,0),""),"")</f>
        <v>0</v>
      </c>
      <c r="P1019" s="245">
        <f>IF(ISNA(VLOOKUP($A1019,DSSV!$A$7:$R$65536,IN_DTK!P$5,0))=FALSE,IF(P$8&lt;&gt;0,VLOOKUP($A1019,DSSV!$A$7:$R$65536,IN_DTK!P$5,0),""),"")</f>
        <v>0</v>
      </c>
      <c r="Q1019" s="246">
        <f>IF(ISNA(VLOOKUP($A1019,DSSV!$A$7:$R$65536,IN_DTK!Q$5,0))=FALSE,VLOOKUP($A1019,DSSV!$A$7:$R$65536,IN_DTK!Q$5,0),"")</f>
        <v>0</v>
      </c>
      <c r="R1019" s="237" t="str">
        <f>IF(ISNA(VLOOKUP($A1019,DSSV!$A$7:$R$65536,IN_DTK!R$5,0))=FALSE,VLOOKUP($A1019,DSSV!$A$7:$R$65536,IN_DTK!R$5,0),"")</f>
        <v>Không</v>
      </c>
      <c r="S1019" s="247" t="str">
        <f>IF(ISNA(VLOOKUP($A1019,DSSV!$A$7:$R$65536,IN_DTK!S$5,0))=FALSE,VLOOKUP($A1019,DSSV!$A$7:$R$65536,IN_DTK!S$5,0),"")</f>
        <v/>
      </c>
    </row>
    <row r="1020" spans="1:19" s="213" customFormat="1" ht="20.25" customHeight="1">
      <c r="A1020" s="211">
        <v>1012</v>
      </c>
      <c r="B1020" s="240">
        <f>--SUBTOTAL(2,C$6:C1020)</f>
        <v>1012</v>
      </c>
      <c r="C1020" s="214">
        <f>IF(ISNA(VLOOKUP($A1020,DSSV!$A$7:$R$65536,IN_DTK!C$5,0))=FALSE,VLOOKUP($A1020,DSSV!$A$7:$R$65536,IN_DTK!C$5,0),"")</f>
        <v>0</v>
      </c>
      <c r="D1020" s="243" t="str">
        <f>IF(ISNA(VLOOKUP($A1020,DSSV!$A$7:$R$65536,IN_DTK!D$5,0))=FALSE,VLOOKUP($A1020,DSSV!$A$7:$R$65536,IN_DTK!D$5,0),"")</f>
        <v/>
      </c>
      <c r="E1020" s="244" t="str">
        <f>IF(ISNA(VLOOKUP($A1020,DSSV!$A$7:$R$65536,IN_DTK!E$5,0))=FALSE,VLOOKUP($A1020,DSSV!$A$7:$R$65536,IN_DTK!E$5,0),"")</f>
        <v/>
      </c>
      <c r="F1020" s="249" t="str">
        <f>IF(ISNA(VLOOKUP($A1020,DSSV!$A$7:$R$65536,IN_DTK!F$5,0))=FALSE,VLOOKUP($A1020,DSSV!$A$7:$R$65536,IN_DTK!F$5,0),"")</f>
        <v/>
      </c>
      <c r="G1020" s="249" t="str">
        <f>IF(ISNA(VLOOKUP($A1020,DSSV!$A$7:$R$65536,IN_DTK!G$5,0))=FALSE,VLOOKUP($A1020,DSSV!$A$7:$R$65536,IN_DTK!G$5,0),"")</f>
        <v/>
      </c>
      <c r="H1020" s="245">
        <f>IF(ISNA(VLOOKUP($A1020,DSSV!$A$7:$R$65536,IN_DTK!H$5,0))=FALSE,IF(H$8&lt;&gt;0,VLOOKUP($A1020,DSSV!$A$7:$R$65536,IN_DTK!H$5,0),""),"")</f>
        <v>0</v>
      </c>
      <c r="I1020" s="245">
        <f>IF(ISNA(VLOOKUP($A1020,DSSV!$A$7:$R$65536,IN_DTK!I$5,0))=FALSE,IF(I$8&lt;&gt;0,VLOOKUP($A1020,DSSV!$A$7:$R$65536,IN_DTK!I$5,0),""),"")</f>
        <v>0</v>
      </c>
      <c r="J1020" s="245">
        <f>IF(ISNA(VLOOKUP($A1020,DSSV!$A$7:$R$65536,IN_DTK!J$5,0))=FALSE,IF(J$8&lt;&gt;0,VLOOKUP($A1020,DSSV!$A$7:$R$65536,IN_DTK!J$5,0),""),"")</f>
        <v>0</v>
      </c>
      <c r="K1020" s="245">
        <f>IF(ISNA(VLOOKUP($A1020,DSSV!$A$7:$R$65536,IN_DTK!K$5,0))=FALSE,IF(K$8&lt;&gt;0,VLOOKUP($A1020,DSSV!$A$7:$R$65536,IN_DTK!K$5,0),""),"")</f>
        <v>0</v>
      </c>
      <c r="L1020" s="245">
        <f>IF(ISNA(VLOOKUP($A1020,DSSV!$A$7:$R$65536,IN_DTK!L$5,0))=FALSE,IF(L$8&lt;&gt;0,VLOOKUP($A1020,DSSV!$A$7:$R$65536,IN_DTK!L$5,0),""),"")</f>
        <v>0</v>
      </c>
      <c r="M1020" s="245">
        <f>IF(ISNA(VLOOKUP($A1020,DSSV!$A$7:$R$65536,IN_DTK!M$5,0))=FALSE,IF(M$8&lt;&gt;0,VLOOKUP($A1020,DSSV!$A$7:$R$65536,IN_DTK!M$5,0),""),"")</f>
        <v>0</v>
      </c>
      <c r="N1020" s="245">
        <f>IF(ISNA(VLOOKUP($A1020,DSSV!$A$7:$R$65536,IN_DTK!N$5,0))=FALSE,IF(N$8&lt;&gt;0,VLOOKUP($A1020,DSSV!$A$7:$R$65536,IN_DTK!N$5,0),""),"")</f>
        <v>0</v>
      </c>
      <c r="O1020" s="245">
        <f>IF(ISNA(VLOOKUP($A1020,DSSV!$A$7:$R$65536,IN_DTK!O$5,0))=FALSE,IF(O$8&lt;&gt;0,VLOOKUP($A1020,DSSV!$A$7:$R$65536,IN_DTK!O$5,0),""),"")</f>
        <v>0</v>
      </c>
      <c r="P1020" s="245">
        <f>IF(ISNA(VLOOKUP($A1020,DSSV!$A$7:$R$65536,IN_DTK!P$5,0))=FALSE,IF(P$8&lt;&gt;0,VLOOKUP($A1020,DSSV!$A$7:$R$65536,IN_DTK!P$5,0),""),"")</f>
        <v>0</v>
      </c>
      <c r="Q1020" s="246">
        <f>IF(ISNA(VLOOKUP($A1020,DSSV!$A$7:$R$65536,IN_DTK!Q$5,0))=FALSE,VLOOKUP($A1020,DSSV!$A$7:$R$65536,IN_DTK!Q$5,0),"")</f>
        <v>0</v>
      </c>
      <c r="R1020" s="237" t="str">
        <f>IF(ISNA(VLOOKUP($A1020,DSSV!$A$7:$R$65536,IN_DTK!R$5,0))=FALSE,VLOOKUP($A1020,DSSV!$A$7:$R$65536,IN_DTK!R$5,0),"")</f>
        <v>Không</v>
      </c>
      <c r="S1020" s="247" t="str">
        <f>IF(ISNA(VLOOKUP($A1020,DSSV!$A$7:$R$65536,IN_DTK!S$5,0))=FALSE,VLOOKUP($A1020,DSSV!$A$7:$R$65536,IN_DTK!S$5,0),"")</f>
        <v/>
      </c>
    </row>
    <row r="1021" spans="1:19" s="213" customFormat="1" ht="20.25" customHeight="1">
      <c r="A1021" s="211">
        <v>1013</v>
      </c>
      <c r="B1021" s="240">
        <f>--SUBTOTAL(2,C$6:C1021)</f>
        <v>1013</v>
      </c>
      <c r="C1021" s="214">
        <f>IF(ISNA(VLOOKUP($A1021,DSSV!$A$7:$R$65536,IN_DTK!C$5,0))=FALSE,VLOOKUP($A1021,DSSV!$A$7:$R$65536,IN_DTK!C$5,0),"")</f>
        <v>0</v>
      </c>
      <c r="D1021" s="243" t="str">
        <f>IF(ISNA(VLOOKUP($A1021,DSSV!$A$7:$R$65536,IN_DTK!D$5,0))=FALSE,VLOOKUP($A1021,DSSV!$A$7:$R$65536,IN_DTK!D$5,0),"")</f>
        <v/>
      </c>
      <c r="E1021" s="244" t="str">
        <f>IF(ISNA(VLOOKUP($A1021,DSSV!$A$7:$R$65536,IN_DTK!E$5,0))=FALSE,VLOOKUP($A1021,DSSV!$A$7:$R$65536,IN_DTK!E$5,0),"")</f>
        <v/>
      </c>
      <c r="F1021" s="249" t="str">
        <f>IF(ISNA(VLOOKUP($A1021,DSSV!$A$7:$R$65536,IN_DTK!F$5,0))=FALSE,VLOOKUP($A1021,DSSV!$A$7:$R$65536,IN_DTK!F$5,0),"")</f>
        <v/>
      </c>
      <c r="G1021" s="249" t="str">
        <f>IF(ISNA(VLOOKUP($A1021,DSSV!$A$7:$R$65536,IN_DTK!G$5,0))=FALSE,VLOOKUP($A1021,DSSV!$A$7:$R$65536,IN_DTK!G$5,0),"")</f>
        <v/>
      </c>
      <c r="H1021" s="245">
        <f>IF(ISNA(VLOOKUP($A1021,DSSV!$A$7:$R$65536,IN_DTK!H$5,0))=FALSE,IF(H$8&lt;&gt;0,VLOOKUP($A1021,DSSV!$A$7:$R$65536,IN_DTK!H$5,0),""),"")</f>
        <v>0</v>
      </c>
      <c r="I1021" s="245">
        <f>IF(ISNA(VLOOKUP($A1021,DSSV!$A$7:$R$65536,IN_DTK!I$5,0))=FALSE,IF(I$8&lt;&gt;0,VLOOKUP($A1021,DSSV!$A$7:$R$65536,IN_DTK!I$5,0),""),"")</f>
        <v>0</v>
      </c>
      <c r="J1021" s="245">
        <f>IF(ISNA(VLOOKUP($A1021,DSSV!$A$7:$R$65536,IN_DTK!J$5,0))=FALSE,IF(J$8&lt;&gt;0,VLOOKUP($A1021,DSSV!$A$7:$R$65536,IN_DTK!J$5,0),""),"")</f>
        <v>0</v>
      </c>
      <c r="K1021" s="245">
        <f>IF(ISNA(VLOOKUP($A1021,DSSV!$A$7:$R$65536,IN_DTK!K$5,0))=FALSE,IF(K$8&lt;&gt;0,VLOOKUP($A1021,DSSV!$A$7:$R$65536,IN_DTK!K$5,0),""),"")</f>
        <v>0</v>
      </c>
      <c r="L1021" s="245">
        <f>IF(ISNA(VLOOKUP($A1021,DSSV!$A$7:$R$65536,IN_DTK!L$5,0))=FALSE,IF(L$8&lt;&gt;0,VLOOKUP($A1021,DSSV!$A$7:$R$65536,IN_DTK!L$5,0),""),"")</f>
        <v>0</v>
      </c>
      <c r="M1021" s="245">
        <f>IF(ISNA(VLOOKUP($A1021,DSSV!$A$7:$R$65536,IN_DTK!M$5,0))=FALSE,IF(M$8&lt;&gt;0,VLOOKUP($A1021,DSSV!$A$7:$R$65536,IN_DTK!M$5,0),""),"")</f>
        <v>0</v>
      </c>
      <c r="N1021" s="245">
        <f>IF(ISNA(VLOOKUP($A1021,DSSV!$A$7:$R$65536,IN_DTK!N$5,0))=FALSE,IF(N$8&lt;&gt;0,VLOOKUP($A1021,DSSV!$A$7:$R$65536,IN_DTK!N$5,0),""),"")</f>
        <v>0</v>
      </c>
      <c r="O1021" s="245">
        <f>IF(ISNA(VLOOKUP($A1021,DSSV!$A$7:$R$65536,IN_DTK!O$5,0))=FALSE,IF(O$8&lt;&gt;0,VLOOKUP($A1021,DSSV!$A$7:$R$65536,IN_DTK!O$5,0),""),"")</f>
        <v>0</v>
      </c>
      <c r="P1021" s="245">
        <f>IF(ISNA(VLOOKUP($A1021,DSSV!$A$7:$R$65536,IN_DTK!P$5,0))=FALSE,IF(P$8&lt;&gt;0,VLOOKUP($A1021,DSSV!$A$7:$R$65536,IN_DTK!P$5,0),""),"")</f>
        <v>0</v>
      </c>
      <c r="Q1021" s="246">
        <f>IF(ISNA(VLOOKUP($A1021,DSSV!$A$7:$R$65536,IN_DTK!Q$5,0))=FALSE,VLOOKUP($A1021,DSSV!$A$7:$R$65536,IN_DTK!Q$5,0),"")</f>
        <v>0</v>
      </c>
      <c r="R1021" s="237" t="str">
        <f>IF(ISNA(VLOOKUP($A1021,DSSV!$A$7:$R$65536,IN_DTK!R$5,0))=FALSE,VLOOKUP($A1021,DSSV!$A$7:$R$65536,IN_DTK!R$5,0),"")</f>
        <v>Không</v>
      </c>
      <c r="S1021" s="247" t="str">
        <f>IF(ISNA(VLOOKUP($A1021,DSSV!$A$7:$R$65536,IN_DTK!S$5,0))=FALSE,VLOOKUP($A1021,DSSV!$A$7:$R$65536,IN_DTK!S$5,0),"")</f>
        <v/>
      </c>
    </row>
    <row r="1022" spans="1:19" s="213" customFormat="1" ht="20.25" customHeight="1">
      <c r="A1022" s="211">
        <v>1014</v>
      </c>
      <c r="B1022" s="240">
        <f>--SUBTOTAL(2,C$6:C1022)</f>
        <v>1014</v>
      </c>
      <c r="C1022" s="214">
        <f>IF(ISNA(VLOOKUP($A1022,DSSV!$A$7:$R$65536,IN_DTK!C$5,0))=FALSE,VLOOKUP($A1022,DSSV!$A$7:$R$65536,IN_DTK!C$5,0),"")</f>
        <v>0</v>
      </c>
      <c r="D1022" s="243" t="str">
        <f>IF(ISNA(VLOOKUP($A1022,DSSV!$A$7:$R$65536,IN_DTK!D$5,0))=FALSE,VLOOKUP($A1022,DSSV!$A$7:$R$65536,IN_DTK!D$5,0),"")</f>
        <v/>
      </c>
      <c r="E1022" s="244" t="str">
        <f>IF(ISNA(VLOOKUP($A1022,DSSV!$A$7:$R$65536,IN_DTK!E$5,0))=FALSE,VLOOKUP($A1022,DSSV!$A$7:$R$65536,IN_DTK!E$5,0),"")</f>
        <v/>
      </c>
      <c r="F1022" s="249" t="str">
        <f>IF(ISNA(VLOOKUP($A1022,DSSV!$A$7:$R$65536,IN_DTK!F$5,0))=FALSE,VLOOKUP($A1022,DSSV!$A$7:$R$65536,IN_DTK!F$5,0),"")</f>
        <v/>
      </c>
      <c r="G1022" s="249" t="str">
        <f>IF(ISNA(VLOOKUP($A1022,DSSV!$A$7:$R$65536,IN_DTK!G$5,0))=FALSE,VLOOKUP($A1022,DSSV!$A$7:$R$65536,IN_DTK!G$5,0),"")</f>
        <v/>
      </c>
      <c r="H1022" s="245">
        <f>IF(ISNA(VLOOKUP($A1022,DSSV!$A$7:$R$65536,IN_DTK!H$5,0))=FALSE,IF(H$8&lt;&gt;0,VLOOKUP($A1022,DSSV!$A$7:$R$65536,IN_DTK!H$5,0),""),"")</f>
        <v>0</v>
      </c>
      <c r="I1022" s="245">
        <f>IF(ISNA(VLOOKUP($A1022,DSSV!$A$7:$R$65536,IN_DTK!I$5,0))=FALSE,IF(I$8&lt;&gt;0,VLOOKUP($A1022,DSSV!$A$7:$R$65536,IN_DTK!I$5,0),""),"")</f>
        <v>0</v>
      </c>
      <c r="J1022" s="245">
        <f>IF(ISNA(VLOOKUP($A1022,DSSV!$A$7:$R$65536,IN_DTK!J$5,0))=FALSE,IF(J$8&lt;&gt;0,VLOOKUP($A1022,DSSV!$A$7:$R$65536,IN_DTK!J$5,0),""),"")</f>
        <v>0</v>
      </c>
      <c r="K1022" s="245">
        <f>IF(ISNA(VLOOKUP($A1022,DSSV!$A$7:$R$65536,IN_DTK!K$5,0))=FALSE,IF(K$8&lt;&gt;0,VLOOKUP($A1022,DSSV!$A$7:$R$65536,IN_DTK!K$5,0),""),"")</f>
        <v>0</v>
      </c>
      <c r="L1022" s="245">
        <f>IF(ISNA(VLOOKUP($A1022,DSSV!$A$7:$R$65536,IN_DTK!L$5,0))=FALSE,IF(L$8&lt;&gt;0,VLOOKUP($A1022,DSSV!$A$7:$R$65536,IN_DTK!L$5,0),""),"")</f>
        <v>0</v>
      </c>
      <c r="M1022" s="245">
        <f>IF(ISNA(VLOOKUP($A1022,DSSV!$A$7:$R$65536,IN_DTK!M$5,0))=FALSE,IF(M$8&lt;&gt;0,VLOOKUP($A1022,DSSV!$A$7:$R$65536,IN_DTK!M$5,0),""),"")</f>
        <v>0</v>
      </c>
      <c r="N1022" s="245">
        <f>IF(ISNA(VLOOKUP($A1022,DSSV!$A$7:$R$65536,IN_DTK!N$5,0))=FALSE,IF(N$8&lt;&gt;0,VLOOKUP($A1022,DSSV!$A$7:$R$65536,IN_DTK!N$5,0),""),"")</f>
        <v>0</v>
      </c>
      <c r="O1022" s="245">
        <f>IF(ISNA(VLOOKUP($A1022,DSSV!$A$7:$R$65536,IN_DTK!O$5,0))=FALSE,IF(O$8&lt;&gt;0,VLOOKUP($A1022,DSSV!$A$7:$R$65536,IN_DTK!O$5,0),""),"")</f>
        <v>0</v>
      </c>
      <c r="P1022" s="245">
        <f>IF(ISNA(VLOOKUP($A1022,DSSV!$A$7:$R$65536,IN_DTK!P$5,0))=FALSE,IF(P$8&lt;&gt;0,VLOOKUP($A1022,DSSV!$A$7:$R$65536,IN_DTK!P$5,0),""),"")</f>
        <v>0</v>
      </c>
      <c r="Q1022" s="246">
        <f>IF(ISNA(VLOOKUP($A1022,DSSV!$A$7:$R$65536,IN_DTK!Q$5,0))=FALSE,VLOOKUP($A1022,DSSV!$A$7:$R$65536,IN_DTK!Q$5,0),"")</f>
        <v>0</v>
      </c>
      <c r="R1022" s="237" t="str">
        <f>IF(ISNA(VLOOKUP($A1022,DSSV!$A$7:$R$65536,IN_DTK!R$5,0))=FALSE,VLOOKUP($A1022,DSSV!$A$7:$R$65536,IN_DTK!R$5,0),"")</f>
        <v>Không</v>
      </c>
      <c r="S1022" s="247" t="str">
        <f>IF(ISNA(VLOOKUP($A1022,DSSV!$A$7:$R$65536,IN_DTK!S$5,0))=FALSE,VLOOKUP($A1022,DSSV!$A$7:$R$65536,IN_DTK!S$5,0),"")</f>
        <v/>
      </c>
    </row>
    <row r="1023" spans="1:19" s="213" customFormat="1" ht="20.25" customHeight="1">
      <c r="A1023" s="211">
        <v>1015</v>
      </c>
      <c r="B1023" s="240">
        <f>--SUBTOTAL(2,C$6:C1023)</f>
        <v>1015</v>
      </c>
      <c r="C1023" s="214">
        <f>IF(ISNA(VLOOKUP($A1023,DSSV!$A$7:$R$65536,IN_DTK!C$5,0))=FALSE,VLOOKUP($A1023,DSSV!$A$7:$R$65536,IN_DTK!C$5,0),"")</f>
        <v>0</v>
      </c>
      <c r="D1023" s="243" t="str">
        <f>IF(ISNA(VLOOKUP($A1023,DSSV!$A$7:$R$65536,IN_DTK!D$5,0))=FALSE,VLOOKUP($A1023,DSSV!$A$7:$R$65536,IN_DTK!D$5,0),"")</f>
        <v/>
      </c>
      <c r="E1023" s="244" t="str">
        <f>IF(ISNA(VLOOKUP($A1023,DSSV!$A$7:$R$65536,IN_DTK!E$5,0))=FALSE,VLOOKUP($A1023,DSSV!$A$7:$R$65536,IN_DTK!E$5,0),"")</f>
        <v/>
      </c>
      <c r="F1023" s="249" t="str">
        <f>IF(ISNA(VLOOKUP($A1023,DSSV!$A$7:$R$65536,IN_DTK!F$5,0))=FALSE,VLOOKUP($A1023,DSSV!$A$7:$R$65536,IN_DTK!F$5,0),"")</f>
        <v/>
      </c>
      <c r="G1023" s="249" t="str">
        <f>IF(ISNA(VLOOKUP($A1023,DSSV!$A$7:$R$65536,IN_DTK!G$5,0))=FALSE,VLOOKUP($A1023,DSSV!$A$7:$R$65536,IN_DTK!G$5,0),"")</f>
        <v/>
      </c>
      <c r="H1023" s="245">
        <f>IF(ISNA(VLOOKUP($A1023,DSSV!$A$7:$R$65536,IN_DTK!H$5,0))=FALSE,IF(H$8&lt;&gt;0,VLOOKUP($A1023,DSSV!$A$7:$R$65536,IN_DTK!H$5,0),""),"")</f>
        <v>0</v>
      </c>
      <c r="I1023" s="245">
        <f>IF(ISNA(VLOOKUP($A1023,DSSV!$A$7:$R$65536,IN_DTK!I$5,0))=FALSE,IF(I$8&lt;&gt;0,VLOOKUP($A1023,DSSV!$A$7:$R$65536,IN_DTK!I$5,0),""),"")</f>
        <v>0</v>
      </c>
      <c r="J1023" s="245">
        <f>IF(ISNA(VLOOKUP($A1023,DSSV!$A$7:$R$65536,IN_DTK!J$5,0))=FALSE,IF(J$8&lt;&gt;0,VLOOKUP($A1023,DSSV!$A$7:$R$65536,IN_DTK!J$5,0),""),"")</f>
        <v>0</v>
      </c>
      <c r="K1023" s="245">
        <f>IF(ISNA(VLOOKUP($A1023,DSSV!$A$7:$R$65536,IN_DTK!K$5,0))=FALSE,IF(K$8&lt;&gt;0,VLOOKUP($A1023,DSSV!$A$7:$R$65536,IN_DTK!K$5,0),""),"")</f>
        <v>0</v>
      </c>
      <c r="L1023" s="245">
        <f>IF(ISNA(VLOOKUP($A1023,DSSV!$A$7:$R$65536,IN_DTK!L$5,0))=FALSE,IF(L$8&lt;&gt;0,VLOOKUP($A1023,DSSV!$A$7:$R$65536,IN_DTK!L$5,0),""),"")</f>
        <v>0</v>
      </c>
      <c r="M1023" s="245">
        <f>IF(ISNA(VLOOKUP($A1023,DSSV!$A$7:$R$65536,IN_DTK!M$5,0))=FALSE,IF(M$8&lt;&gt;0,VLOOKUP($A1023,DSSV!$A$7:$R$65536,IN_DTK!M$5,0),""),"")</f>
        <v>0</v>
      </c>
      <c r="N1023" s="245">
        <f>IF(ISNA(VLOOKUP($A1023,DSSV!$A$7:$R$65536,IN_DTK!N$5,0))=FALSE,IF(N$8&lt;&gt;0,VLOOKUP($A1023,DSSV!$A$7:$R$65536,IN_DTK!N$5,0),""),"")</f>
        <v>0</v>
      </c>
      <c r="O1023" s="245">
        <f>IF(ISNA(VLOOKUP($A1023,DSSV!$A$7:$R$65536,IN_DTK!O$5,0))=FALSE,IF(O$8&lt;&gt;0,VLOOKUP($A1023,DSSV!$A$7:$R$65536,IN_DTK!O$5,0),""),"")</f>
        <v>0</v>
      </c>
      <c r="P1023" s="245">
        <f>IF(ISNA(VLOOKUP($A1023,DSSV!$A$7:$R$65536,IN_DTK!P$5,0))=FALSE,IF(P$8&lt;&gt;0,VLOOKUP($A1023,DSSV!$A$7:$R$65536,IN_DTK!P$5,0),""),"")</f>
        <v>0</v>
      </c>
      <c r="Q1023" s="246">
        <f>IF(ISNA(VLOOKUP($A1023,DSSV!$A$7:$R$65536,IN_DTK!Q$5,0))=FALSE,VLOOKUP($A1023,DSSV!$A$7:$R$65536,IN_DTK!Q$5,0),"")</f>
        <v>0</v>
      </c>
      <c r="R1023" s="237" t="str">
        <f>IF(ISNA(VLOOKUP($A1023,DSSV!$A$7:$R$65536,IN_DTK!R$5,0))=FALSE,VLOOKUP($A1023,DSSV!$A$7:$R$65536,IN_DTK!R$5,0),"")</f>
        <v>Không</v>
      </c>
      <c r="S1023" s="247" t="str">
        <f>IF(ISNA(VLOOKUP($A1023,DSSV!$A$7:$R$65536,IN_DTK!S$5,0))=FALSE,VLOOKUP($A1023,DSSV!$A$7:$R$65536,IN_DTK!S$5,0),"")</f>
        <v/>
      </c>
    </row>
    <row r="1024" spans="1:19" s="213" customFormat="1" ht="20.25" customHeight="1">
      <c r="A1024" s="211">
        <v>1016</v>
      </c>
      <c r="B1024" s="240">
        <f>--SUBTOTAL(2,C$6:C1024)</f>
        <v>1016</v>
      </c>
      <c r="C1024" s="214">
        <f>IF(ISNA(VLOOKUP($A1024,DSSV!$A$7:$R$65536,IN_DTK!C$5,0))=FALSE,VLOOKUP($A1024,DSSV!$A$7:$R$65536,IN_DTK!C$5,0),"")</f>
        <v>0</v>
      </c>
      <c r="D1024" s="243" t="str">
        <f>IF(ISNA(VLOOKUP($A1024,DSSV!$A$7:$R$65536,IN_DTK!D$5,0))=FALSE,VLOOKUP($A1024,DSSV!$A$7:$R$65536,IN_DTK!D$5,0),"")</f>
        <v/>
      </c>
      <c r="E1024" s="244" t="str">
        <f>IF(ISNA(VLOOKUP($A1024,DSSV!$A$7:$R$65536,IN_DTK!E$5,0))=FALSE,VLOOKUP($A1024,DSSV!$A$7:$R$65536,IN_DTK!E$5,0),"")</f>
        <v/>
      </c>
      <c r="F1024" s="249" t="str">
        <f>IF(ISNA(VLOOKUP($A1024,DSSV!$A$7:$R$65536,IN_DTK!F$5,0))=FALSE,VLOOKUP($A1024,DSSV!$A$7:$R$65536,IN_DTK!F$5,0),"")</f>
        <v/>
      </c>
      <c r="G1024" s="249" t="str">
        <f>IF(ISNA(VLOOKUP($A1024,DSSV!$A$7:$R$65536,IN_DTK!G$5,0))=FALSE,VLOOKUP($A1024,DSSV!$A$7:$R$65536,IN_DTK!G$5,0),"")</f>
        <v/>
      </c>
      <c r="H1024" s="245">
        <f>IF(ISNA(VLOOKUP($A1024,DSSV!$A$7:$R$65536,IN_DTK!H$5,0))=FALSE,IF(H$8&lt;&gt;0,VLOOKUP($A1024,DSSV!$A$7:$R$65536,IN_DTK!H$5,0),""),"")</f>
        <v>0</v>
      </c>
      <c r="I1024" s="245">
        <f>IF(ISNA(VLOOKUP($A1024,DSSV!$A$7:$R$65536,IN_DTK!I$5,0))=FALSE,IF(I$8&lt;&gt;0,VLOOKUP($A1024,DSSV!$A$7:$R$65536,IN_DTK!I$5,0),""),"")</f>
        <v>0</v>
      </c>
      <c r="J1024" s="245">
        <f>IF(ISNA(VLOOKUP($A1024,DSSV!$A$7:$R$65536,IN_DTK!J$5,0))=FALSE,IF(J$8&lt;&gt;0,VLOOKUP($A1024,DSSV!$A$7:$R$65536,IN_DTK!J$5,0),""),"")</f>
        <v>0</v>
      </c>
      <c r="K1024" s="245">
        <f>IF(ISNA(VLOOKUP($A1024,DSSV!$A$7:$R$65536,IN_DTK!K$5,0))=FALSE,IF(K$8&lt;&gt;0,VLOOKUP($A1024,DSSV!$A$7:$R$65536,IN_DTK!K$5,0),""),"")</f>
        <v>0</v>
      </c>
      <c r="L1024" s="245">
        <f>IF(ISNA(VLOOKUP($A1024,DSSV!$A$7:$R$65536,IN_DTK!L$5,0))=FALSE,IF(L$8&lt;&gt;0,VLOOKUP($A1024,DSSV!$A$7:$R$65536,IN_DTK!L$5,0),""),"")</f>
        <v>0</v>
      </c>
      <c r="M1024" s="245">
        <f>IF(ISNA(VLOOKUP($A1024,DSSV!$A$7:$R$65536,IN_DTK!M$5,0))=FALSE,IF(M$8&lt;&gt;0,VLOOKUP($A1024,DSSV!$A$7:$R$65536,IN_DTK!M$5,0),""),"")</f>
        <v>0</v>
      </c>
      <c r="N1024" s="245">
        <f>IF(ISNA(VLOOKUP($A1024,DSSV!$A$7:$R$65536,IN_DTK!N$5,0))=FALSE,IF(N$8&lt;&gt;0,VLOOKUP($A1024,DSSV!$A$7:$R$65536,IN_DTK!N$5,0),""),"")</f>
        <v>0</v>
      </c>
      <c r="O1024" s="245">
        <f>IF(ISNA(VLOOKUP($A1024,DSSV!$A$7:$R$65536,IN_DTK!O$5,0))=FALSE,IF(O$8&lt;&gt;0,VLOOKUP($A1024,DSSV!$A$7:$R$65536,IN_DTK!O$5,0),""),"")</f>
        <v>0</v>
      </c>
      <c r="P1024" s="245">
        <f>IF(ISNA(VLOOKUP($A1024,DSSV!$A$7:$R$65536,IN_DTK!P$5,0))=FALSE,IF(P$8&lt;&gt;0,VLOOKUP($A1024,DSSV!$A$7:$R$65536,IN_DTK!P$5,0),""),"")</f>
        <v>0</v>
      </c>
      <c r="Q1024" s="246">
        <f>IF(ISNA(VLOOKUP($A1024,DSSV!$A$7:$R$65536,IN_DTK!Q$5,0))=FALSE,VLOOKUP($A1024,DSSV!$A$7:$R$65536,IN_DTK!Q$5,0),"")</f>
        <v>0</v>
      </c>
      <c r="R1024" s="237" t="str">
        <f>IF(ISNA(VLOOKUP($A1024,DSSV!$A$7:$R$65536,IN_DTK!R$5,0))=FALSE,VLOOKUP($A1024,DSSV!$A$7:$R$65536,IN_DTK!R$5,0),"")</f>
        <v>Không</v>
      </c>
      <c r="S1024" s="247" t="str">
        <f>IF(ISNA(VLOOKUP($A1024,DSSV!$A$7:$R$65536,IN_DTK!S$5,0))=FALSE,VLOOKUP($A1024,DSSV!$A$7:$R$65536,IN_DTK!S$5,0),"")</f>
        <v/>
      </c>
    </row>
    <row r="1025" spans="1:19" s="213" customFormat="1" ht="20.25" customHeight="1">
      <c r="A1025" s="211">
        <v>1017</v>
      </c>
      <c r="B1025" s="240">
        <f>--SUBTOTAL(2,C$6:C1025)</f>
        <v>1017</v>
      </c>
      <c r="C1025" s="214">
        <f>IF(ISNA(VLOOKUP($A1025,DSSV!$A$7:$R$65536,IN_DTK!C$5,0))=FALSE,VLOOKUP($A1025,DSSV!$A$7:$R$65536,IN_DTK!C$5,0),"")</f>
        <v>0</v>
      </c>
      <c r="D1025" s="243" t="str">
        <f>IF(ISNA(VLOOKUP($A1025,DSSV!$A$7:$R$65536,IN_DTK!D$5,0))=FALSE,VLOOKUP($A1025,DSSV!$A$7:$R$65536,IN_DTK!D$5,0),"")</f>
        <v/>
      </c>
      <c r="E1025" s="244" t="str">
        <f>IF(ISNA(VLOOKUP($A1025,DSSV!$A$7:$R$65536,IN_DTK!E$5,0))=FALSE,VLOOKUP($A1025,DSSV!$A$7:$R$65536,IN_DTK!E$5,0),"")</f>
        <v/>
      </c>
      <c r="F1025" s="249" t="str">
        <f>IF(ISNA(VLOOKUP($A1025,DSSV!$A$7:$R$65536,IN_DTK!F$5,0))=FALSE,VLOOKUP($A1025,DSSV!$A$7:$R$65536,IN_DTK!F$5,0),"")</f>
        <v/>
      </c>
      <c r="G1025" s="249" t="str">
        <f>IF(ISNA(VLOOKUP($A1025,DSSV!$A$7:$R$65536,IN_DTK!G$5,0))=FALSE,VLOOKUP($A1025,DSSV!$A$7:$R$65536,IN_DTK!G$5,0),"")</f>
        <v/>
      </c>
      <c r="H1025" s="245">
        <f>IF(ISNA(VLOOKUP($A1025,DSSV!$A$7:$R$65536,IN_DTK!H$5,0))=FALSE,IF(H$8&lt;&gt;0,VLOOKUP($A1025,DSSV!$A$7:$R$65536,IN_DTK!H$5,0),""),"")</f>
        <v>0</v>
      </c>
      <c r="I1025" s="245">
        <f>IF(ISNA(VLOOKUP($A1025,DSSV!$A$7:$R$65536,IN_DTK!I$5,0))=FALSE,IF(I$8&lt;&gt;0,VLOOKUP($A1025,DSSV!$A$7:$R$65536,IN_DTK!I$5,0),""),"")</f>
        <v>0</v>
      </c>
      <c r="J1025" s="245">
        <f>IF(ISNA(VLOOKUP($A1025,DSSV!$A$7:$R$65536,IN_DTK!J$5,0))=FALSE,IF(J$8&lt;&gt;0,VLOOKUP($A1025,DSSV!$A$7:$R$65536,IN_DTK!J$5,0),""),"")</f>
        <v>0</v>
      </c>
      <c r="K1025" s="245">
        <f>IF(ISNA(VLOOKUP($A1025,DSSV!$A$7:$R$65536,IN_DTK!K$5,0))=FALSE,IF(K$8&lt;&gt;0,VLOOKUP($A1025,DSSV!$A$7:$R$65536,IN_DTK!K$5,0),""),"")</f>
        <v>0</v>
      </c>
      <c r="L1025" s="245">
        <f>IF(ISNA(VLOOKUP($A1025,DSSV!$A$7:$R$65536,IN_DTK!L$5,0))=FALSE,IF(L$8&lt;&gt;0,VLOOKUP($A1025,DSSV!$A$7:$R$65536,IN_DTK!L$5,0),""),"")</f>
        <v>0</v>
      </c>
      <c r="M1025" s="245">
        <f>IF(ISNA(VLOOKUP($A1025,DSSV!$A$7:$R$65536,IN_DTK!M$5,0))=FALSE,IF(M$8&lt;&gt;0,VLOOKUP($A1025,DSSV!$A$7:$R$65536,IN_DTK!M$5,0),""),"")</f>
        <v>0</v>
      </c>
      <c r="N1025" s="245">
        <f>IF(ISNA(VLOOKUP($A1025,DSSV!$A$7:$R$65536,IN_DTK!N$5,0))=FALSE,IF(N$8&lt;&gt;0,VLOOKUP($A1025,DSSV!$A$7:$R$65536,IN_DTK!N$5,0),""),"")</f>
        <v>0</v>
      </c>
      <c r="O1025" s="245">
        <f>IF(ISNA(VLOOKUP($A1025,DSSV!$A$7:$R$65536,IN_DTK!O$5,0))=FALSE,IF(O$8&lt;&gt;0,VLOOKUP($A1025,DSSV!$A$7:$R$65536,IN_DTK!O$5,0),""),"")</f>
        <v>0</v>
      </c>
      <c r="P1025" s="245">
        <f>IF(ISNA(VLOOKUP($A1025,DSSV!$A$7:$R$65536,IN_DTK!P$5,0))=FALSE,IF(P$8&lt;&gt;0,VLOOKUP($A1025,DSSV!$A$7:$R$65536,IN_DTK!P$5,0),""),"")</f>
        <v>0</v>
      </c>
      <c r="Q1025" s="246">
        <f>IF(ISNA(VLOOKUP($A1025,DSSV!$A$7:$R$65536,IN_DTK!Q$5,0))=FALSE,VLOOKUP($A1025,DSSV!$A$7:$R$65536,IN_DTK!Q$5,0),"")</f>
        <v>0</v>
      </c>
      <c r="R1025" s="237" t="str">
        <f>IF(ISNA(VLOOKUP($A1025,DSSV!$A$7:$R$65536,IN_DTK!R$5,0))=FALSE,VLOOKUP($A1025,DSSV!$A$7:$R$65536,IN_DTK!R$5,0),"")</f>
        <v>Không</v>
      </c>
      <c r="S1025" s="247" t="str">
        <f>IF(ISNA(VLOOKUP($A1025,DSSV!$A$7:$R$65536,IN_DTK!S$5,0))=FALSE,VLOOKUP($A1025,DSSV!$A$7:$R$65536,IN_DTK!S$5,0),"")</f>
        <v/>
      </c>
    </row>
    <row r="1026" spans="1:19" s="213" customFormat="1" ht="20.25" customHeight="1">
      <c r="A1026" s="211">
        <v>1018</v>
      </c>
      <c r="B1026" s="240">
        <f>--SUBTOTAL(2,C$6:C1026)</f>
        <v>1018</v>
      </c>
      <c r="C1026" s="214">
        <f>IF(ISNA(VLOOKUP($A1026,DSSV!$A$7:$R$65536,IN_DTK!C$5,0))=FALSE,VLOOKUP($A1026,DSSV!$A$7:$R$65536,IN_DTK!C$5,0),"")</f>
        <v>0</v>
      </c>
      <c r="D1026" s="243" t="str">
        <f>IF(ISNA(VLOOKUP($A1026,DSSV!$A$7:$R$65536,IN_DTK!D$5,0))=FALSE,VLOOKUP($A1026,DSSV!$A$7:$R$65536,IN_DTK!D$5,0),"")</f>
        <v/>
      </c>
      <c r="E1026" s="244" t="str">
        <f>IF(ISNA(VLOOKUP($A1026,DSSV!$A$7:$R$65536,IN_DTK!E$5,0))=FALSE,VLOOKUP($A1026,DSSV!$A$7:$R$65536,IN_DTK!E$5,0),"")</f>
        <v/>
      </c>
      <c r="F1026" s="249" t="str">
        <f>IF(ISNA(VLOOKUP($A1026,DSSV!$A$7:$R$65536,IN_DTK!F$5,0))=FALSE,VLOOKUP($A1026,DSSV!$A$7:$R$65536,IN_DTK!F$5,0),"")</f>
        <v/>
      </c>
      <c r="G1026" s="249" t="str">
        <f>IF(ISNA(VLOOKUP($A1026,DSSV!$A$7:$R$65536,IN_DTK!G$5,0))=FALSE,VLOOKUP($A1026,DSSV!$A$7:$R$65536,IN_DTK!G$5,0),"")</f>
        <v/>
      </c>
      <c r="H1026" s="245">
        <f>IF(ISNA(VLOOKUP($A1026,DSSV!$A$7:$R$65536,IN_DTK!H$5,0))=FALSE,IF(H$8&lt;&gt;0,VLOOKUP($A1026,DSSV!$A$7:$R$65536,IN_DTK!H$5,0),""),"")</f>
        <v>0</v>
      </c>
      <c r="I1026" s="245">
        <f>IF(ISNA(VLOOKUP($A1026,DSSV!$A$7:$R$65536,IN_DTK!I$5,0))=FALSE,IF(I$8&lt;&gt;0,VLOOKUP($A1026,DSSV!$A$7:$R$65536,IN_DTK!I$5,0),""),"")</f>
        <v>0</v>
      </c>
      <c r="J1026" s="245">
        <f>IF(ISNA(VLOOKUP($A1026,DSSV!$A$7:$R$65536,IN_DTK!J$5,0))=FALSE,IF(J$8&lt;&gt;0,VLOOKUP($A1026,DSSV!$A$7:$R$65536,IN_DTK!J$5,0),""),"")</f>
        <v>0</v>
      </c>
      <c r="K1026" s="245">
        <f>IF(ISNA(VLOOKUP($A1026,DSSV!$A$7:$R$65536,IN_DTK!K$5,0))=FALSE,IF(K$8&lt;&gt;0,VLOOKUP($A1026,DSSV!$A$7:$R$65536,IN_DTK!K$5,0),""),"")</f>
        <v>0</v>
      </c>
      <c r="L1026" s="245">
        <f>IF(ISNA(VLOOKUP($A1026,DSSV!$A$7:$R$65536,IN_DTK!L$5,0))=FALSE,IF(L$8&lt;&gt;0,VLOOKUP($A1026,DSSV!$A$7:$R$65536,IN_DTK!L$5,0),""),"")</f>
        <v>0</v>
      </c>
      <c r="M1026" s="245">
        <f>IF(ISNA(VLOOKUP($A1026,DSSV!$A$7:$R$65536,IN_DTK!M$5,0))=FALSE,IF(M$8&lt;&gt;0,VLOOKUP($A1026,DSSV!$A$7:$R$65536,IN_DTK!M$5,0),""),"")</f>
        <v>0</v>
      </c>
      <c r="N1026" s="245">
        <f>IF(ISNA(VLOOKUP($A1026,DSSV!$A$7:$R$65536,IN_DTK!N$5,0))=FALSE,IF(N$8&lt;&gt;0,VLOOKUP($A1026,DSSV!$A$7:$R$65536,IN_DTK!N$5,0),""),"")</f>
        <v>0</v>
      </c>
      <c r="O1026" s="245">
        <f>IF(ISNA(VLOOKUP($A1026,DSSV!$A$7:$R$65536,IN_DTK!O$5,0))=FALSE,IF(O$8&lt;&gt;0,VLOOKUP($A1026,DSSV!$A$7:$R$65536,IN_DTK!O$5,0),""),"")</f>
        <v>0</v>
      </c>
      <c r="P1026" s="245">
        <f>IF(ISNA(VLOOKUP($A1026,DSSV!$A$7:$R$65536,IN_DTK!P$5,0))=FALSE,IF(P$8&lt;&gt;0,VLOOKUP($A1026,DSSV!$A$7:$R$65536,IN_DTK!P$5,0),""),"")</f>
        <v>0</v>
      </c>
      <c r="Q1026" s="246">
        <f>IF(ISNA(VLOOKUP($A1026,DSSV!$A$7:$R$65536,IN_DTK!Q$5,0))=FALSE,VLOOKUP($A1026,DSSV!$A$7:$R$65536,IN_DTK!Q$5,0),"")</f>
        <v>0</v>
      </c>
      <c r="R1026" s="237" t="str">
        <f>IF(ISNA(VLOOKUP($A1026,DSSV!$A$7:$R$65536,IN_DTK!R$5,0))=FALSE,VLOOKUP($A1026,DSSV!$A$7:$R$65536,IN_DTK!R$5,0),"")</f>
        <v>Không</v>
      </c>
      <c r="S1026" s="247" t="str">
        <f>IF(ISNA(VLOOKUP($A1026,DSSV!$A$7:$R$65536,IN_DTK!S$5,0))=FALSE,VLOOKUP($A1026,DSSV!$A$7:$R$65536,IN_DTK!S$5,0),"")</f>
        <v/>
      </c>
    </row>
    <row r="1027" spans="1:19" s="213" customFormat="1" ht="20.25" customHeight="1">
      <c r="A1027" s="211">
        <v>1019</v>
      </c>
      <c r="B1027" s="240">
        <f>--SUBTOTAL(2,C$6:C1027)</f>
        <v>1019</v>
      </c>
      <c r="C1027" s="214">
        <f>IF(ISNA(VLOOKUP($A1027,DSSV!$A$7:$R$65536,IN_DTK!C$5,0))=FALSE,VLOOKUP($A1027,DSSV!$A$7:$R$65536,IN_DTK!C$5,0),"")</f>
        <v>0</v>
      </c>
      <c r="D1027" s="243" t="str">
        <f>IF(ISNA(VLOOKUP($A1027,DSSV!$A$7:$R$65536,IN_DTK!D$5,0))=FALSE,VLOOKUP($A1027,DSSV!$A$7:$R$65536,IN_DTK!D$5,0),"")</f>
        <v/>
      </c>
      <c r="E1027" s="244" t="str">
        <f>IF(ISNA(VLOOKUP($A1027,DSSV!$A$7:$R$65536,IN_DTK!E$5,0))=FALSE,VLOOKUP($A1027,DSSV!$A$7:$R$65536,IN_DTK!E$5,0),"")</f>
        <v/>
      </c>
      <c r="F1027" s="249" t="str">
        <f>IF(ISNA(VLOOKUP($A1027,DSSV!$A$7:$R$65536,IN_DTK!F$5,0))=FALSE,VLOOKUP($A1027,DSSV!$A$7:$R$65536,IN_DTK!F$5,0),"")</f>
        <v/>
      </c>
      <c r="G1027" s="249" t="str">
        <f>IF(ISNA(VLOOKUP($A1027,DSSV!$A$7:$R$65536,IN_DTK!G$5,0))=FALSE,VLOOKUP($A1027,DSSV!$A$7:$R$65536,IN_DTK!G$5,0),"")</f>
        <v/>
      </c>
      <c r="H1027" s="245">
        <f>IF(ISNA(VLOOKUP($A1027,DSSV!$A$7:$R$65536,IN_DTK!H$5,0))=FALSE,IF(H$8&lt;&gt;0,VLOOKUP($A1027,DSSV!$A$7:$R$65536,IN_DTK!H$5,0),""),"")</f>
        <v>0</v>
      </c>
      <c r="I1027" s="245">
        <f>IF(ISNA(VLOOKUP($A1027,DSSV!$A$7:$R$65536,IN_DTK!I$5,0))=FALSE,IF(I$8&lt;&gt;0,VLOOKUP($A1027,DSSV!$A$7:$R$65536,IN_DTK!I$5,0),""),"")</f>
        <v>0</v>
      </c>
      <c r="J1027" s="245">
        <f>IF(ISNA(VLOOKUP($A1027,DSSV!$A$7:$R$65536,IN_DTK!J$5,0))=FALSE,IF(J$8&lt;&gt;0,VLOOKUP($A1027,DSSV!$A$7:$R$65536,IN_DTK!J$5,0),""),"")</f>
        <v>0</v>
      </c>
      <c r="K1027" s="245">
        <f>IF(ISNA(VLOOKUP($A1027,DSSV!$A$7:$R$65536,IN_DTK!K$5,0))=FALSE,IF(K$8&lt;&gt;0,VLOOKUP($A1027,DSSV!$A$7:$R$65536,IN_DTK!K$5,0),""),"")</f>
        <v>0</v>
      </c>
      <c r="L1027" s="245">
        <f>IF(ISNA(VLOOKUP($A1027,DSSV!$A$7:$R$65536,IN_DTK!L$5,0))=FALSE,IF(L$8&lt;&gt;0,VLOOKUP($A1027,DSSV!$A$7:$R$65536,IN_DTK!L$5,0),""),"")</f>
        <v>0</v>
      </c>
      <c r="M1027" s="245">
        <f>IF(ISNA(VLOOKUP($A1027,DSSV!$A$7:$R$65536,IN_DTK!M$5,0))=FALSE,IF(M$8&lt;&gt;0,VLOOKUP($A1027,DSSV!$A$7:$R$65536,IN_DTK!M$5,0),""),"")</f>
        <v>0</v>
      </c>
      <c r="N1027" s="245">
        <f>IF(ISNA(VLOOKUP($A1027,DSSV!$A$7:$R$65536,IN_DTK!N$5,0))=FALSE,IF(N$8&lt;&gt;0,VLOOKUP($A1027,DSSV!$A$7:$R$65536,IN_DTK!N$5,0),""),"")</f>
        <v>0</v>
      </c>
      <c r="O1027" s="245">
        <f>IF(ISNA(VLOOKUP($A1027,DSSV!$A$7:$R$65536,IN_DTK!O$5,0))=FALSE,IF(O$8&lt;&gt;0,VLOOKUP($A1027,DSSV!$A$7:$R$65536,IN_DTK!O$5,0),""),"")</f>
        <v>0</v>
      </c>
      <c r="P1027" s="245">
        <f>IF(ISNA(VLOOKUP($A1027,DSSV!$A$7:$R$65536,IN_DTK!P$5,0))=FALSE,IF(P$8&lt;&gt;0,VLOOKUP($A1027,DSSV!$A$7:$R$65536,IN_DTK!P$5,0),""),"")</f>
        <v>0</v>
      </c>
      <c r="Q1027" s="246">
        <f>IF(ISNA(VLOOKUP($A1027,DSSV!$A$7:$R$65536,IN_DTK!Q$5,0))=FALSE,VLOOKUP($A1027,DSSV!$A$7:$R$65536,IN_DTK!Q$5,0),"")</f>
        <v>0</v>
      </c>
      <c r="R1027" s="237" t="str">
        <f>IF(ISNA(VLOOKUP($A1027,DSSV!$A$7:$R$65536,IN_DTK!R$5,0))=FALSE,VLOOKUP($A1027,DSSV!$A$7:$R$65536,IN_DTK!R$5,0),"")</f>
        <v>Không</v>
      </c>
      <c r="S1027" s="247" t="str">
        <f>IF(ISNA(VLOOKUP($A1027,DSSV!$A$7:$R$65536,IN_DTK!S$5,0))=FALSE,VLOOKUP($A1027,DSSV!$A$7:$R$65536,IN_DTK!S$5,0),"")</f>
        <v/>
      </c>
    </row>
    <row r="1028" spans="1:19" s="213" customFormat="1" ht="20.25" customHeight="1">
      <c r="A1028" s="211">
        <v>1020</v>
      </c>
      <c r="B1028" s="240">
        <f>--SUBTOTAL(2,C$6:C1028)</f>
        <v>1020</v>
      </c>
      <c r="C1028" s="214">
        <f>IF(ISNA(VLOOKUP($A1028,DSSV!$A$7:$R$65536,IN_DTK!C$5,0))=FALSE,VLOOKUP($A1028,DSSV!$A$7:$R$65536,IN_DTK!C$5,0),"")</f>
        <v>0</v>
      </c>
      <c r="D1028" s="243" t="str">
        <f>IF(ISNA(VLOOKUP($A1028,DSSV!$A$7:$R$65536,IN_DTK!D$5,0))=FALSE,VLOOKUP($A1028,DSSV!$A$7:$R$65536,IN_DTK!D$5,0),"")</f>
        <v/>
      </c>
      <c r="E1028" s="244" t="str">
        <f>IF(ISNA(VLOOKUP($A1028,DSSV!$A$7:$R$65536,IN_DTK!E$5,0))=FALSE,VLOOKUP($A1028,DSSV!$A$7:$R$65536,IN_DTK!E$5,0),"")</f>
        <v/>
      </c>
      <c r="F1028" s="249" t="str">
        <f>IF(ISNA(VLOOKUP($A1028,DSSV!$A$7:$R$65536,IN_DTK!F$5,0))=FALSE,VLOOKUP($A1028,DSSV!$A$7:$R$65536,IN_DTK!F$5,0),"")</f>
        <v/>
      </c>
      <c r="G1028" s="249" t="str">
        <f>IF(ISNA(VLOOKUP($A1028,DSSV!$A$7:$R$65536,IN_DTK!G$5,0))=FALSE,VLOOKUP($A1028,DSSV!$A$7:$R$65536,IN_DTK!G$5,0),"")</f>
        <v/>
      </c>
      <c r="H1028" s="245">
        <f>IF(ISNA(VLOOKUP($A1028,DSSV!$A$7:$R$65536,IN_DTK!H$5,0))=FALSE,IF(H$8&lt;&gt;0,VLOOKUP($A1028,DSSV!$A$7:$R$65536,IN_DTK!H$5,0),""),"")</f>
        <v>0</v>
      </c>
      <c r="I1028" s="245">
        <f>IF(ISNA(VLOOKUP($A1028,DSSV!$A$7:$R$65536,IN_DTK!I$5,0))=FALSE,IF(I$8&lt;&gt;0,VLOOKUP($A1028,DSSV!$A$7:$R$65536,IN_DTK!I$5,0),""),"")</f>
        <v>0</v>
      </c>
      <c r="J1028" s="245">
        <f>IF(ISNA(VLOOKUP($A1028,DSSV!$A$7:$R$65536,IN_DTK!J$5,0))=FALSE,IF(J$8&lt;&gt;0,VLOOKUP($A1028,DSSV!$A$7:$R$65536,IN_DTK!J$5,0),""),"")</f>
        <v>0</v>
      </c>
      <c r="K1028" s="245">
        <f>IF(ISNA(VLOOKUP($A1028,DSSV!$A$7:$R$65536,IN_DTK!K$5,0))=FALSE,IF(K$8&lt;&gt;0,VLOOKUP($A1028,DSSV!$A$7:$R$65536,IN_DTK!K$5,0),""),"")</f>
        <v>0</v>
      </c>
      <c r="L1028" s="245">
        <f>IF(ISNA(VLOOKUP($A1028,DSSV!$A$7:$R$65536,IN_DTK!L$5,0))=FALSE,IF(L$8&lt;&gt;0,VLOOKUP($A1028,DSSV!$A$7:$R$65536,IN_DTK!L$5,0),""),"")</f>
        <v>0</v>
      </c>
      <c r="M1028" s="245">
        <f>IF(ISNA(VLOOKUP($A1028,DSSV!$A$7:$R$65536,IN_DTK!M$5,0))=FALSE,IF(M$8&lt;&gt;0,VLOOKUP($A1028,DSSV!$A$7:$R$65536,IN_DTK!M$5,0),""),"")</f>
        <v>0</v>
      </c>
      <c r="N1028" s="245">
        <f>IF(ISNA(VLOOKUP($A1028,DSSV!$A$7:$R$65536,IN_DTK!N$5,0))=FALSE,IF(N$8&lt;&gt;0,VLOOKUP($A1028,DSSV!$A$7:$R$65536,IN_DTK!N$5,0),""),"")</f>
        <v>0</v>
      </c>
      <c r="O1028" s="245">
        <f>IF(ISNA(VLOOKUP($A1028,DSSV!$A$7:$R$65536,IN_DTK!O$5,0))=FALSE,IF(O$8&lt;&gt;0,VLOOKUP($A1028,DSSV!$A$7:$R$65536,IN_DTK!O$5,0),""),"")</f>
        <v>0</v>
      </c>
      <c r="P1028" s="245">
        <f>IF(ISNA(VLOOKUP($A1028,DSSV!$A$7:$R$65536,IN_DTK!P$5,0))=FALSE,IF(P$8&lt;&gt;0,VLOOKUP($A1028,DSSV!$A$7:$R$65536,IN_DTK!P$5,0),""),"")</f>
        <v>0</v>
      </c>
      <c r="Q1028" s="246">
        <f>IF(ISNA(VLOOKUP($A1028,DSSV!$A$7:$R$65536,IN_DTK!Q$5,0))=FALSE,VLOOKUP($A1028,DSSV!$A$7:$R$65536,IN_DTK!Q$5,0),"")</f>
        <v>0</v>
      </c>
      <c r="R1028" s="237" t="str">
        <f>IF(ISNA(VLOOKUP($A1028,DSSV!$A$7:$R$65536,IN_DTK!R$5,0))=FALSE,VLOOKUP($A1028,DSSV!$A$7:$R$65536,IN_DTK!R$5,0),"")</f>
        <v>Không</v>
      </c>
      <c r="S1028" s="247" t="str">
        <f>IF(ISNA(VLOOKUP($A1028,DSSV!$A$7:$R$65536,IN_DTK!S$5,0))=FALSE,VLOOKUP($A1028,DSSV!$A$7:$R$65536,IN_DTK!S$5,0),"")</f>
        <v/>
      </c>
    </row>
    <row r="1029" spans="1:19" s="213" customFormat="1" ht="20.25" customHeight="1">
      <c r="A1029" s="211">
        <v>1021</v>
      </c>
      <c r="B1029" s="240">
        <f>--SUBTOTAL(2,C$6:C1029)</f>
        <v>1021</v>
      </c>
      <c r="C1029" s="214">
        <f>IF(ISNA(VLOOKUP($A1029,DSSV!$A$7:$R$65536,IN_DTK!C$5,0))=FALSE,VLOOKUP($A1029,DSSV!$A$7:$R$65536,IN_DTK!C$5,0),"")</f>
        <v>0</v>
      </c>
      <c r="D1029" s="243" t="str">
        <f>IF(ISNA(VLOOKUP($A1029,DSSV!$A$7:$R$65536,IN_DTK!D$5,0))=FALSE,VLOOKUP($A1029,DSSV!$A$7:$R$65536,IN_DTK!D$5,0),"")</f>
        <v/>
      </c>
      <c r="E1029" s="244" t="str">
        <f>IF(ISNA(VLOOKUP($A1029,DSSV!$A$7:$R$65536,IN_DTK!E$5,0))=FALSE,VLOOKUP($A1029,DSSV!$A$7:$R$65536,IN_DTK!E$5,0),"")</f>
        <v/>
      </c>
      <c r="F1029" s="249" t="str">
        <f>IF(ISNA(VLOOKUP($A1029,DSSV!$A$7:$R$65536,IN_DTK!F$5,0))=FALSE,VLOOKUP($A1029,DSSV!$A$7:$R$65536,IN_DTK!F$5,0),"")</f>
        <v/>
      </c>
      <c r="G1029" s="249" t="str">
        <f>IF(ISNA(VLOOKUP($A1029,DSSV!$A$7:$R$65536,IN_DTK!G$5,0))=FALSE,VLOOKUP($A1029,DSSV!$A$7:$R$65536,IN_DTK!G$5,0),"")</f>
        <v/>
      </c>
      <c r="H1029" s="245">
        <f>IF(ISNA(VLOOKUP($A1029,DSSV!$A$7:$R$65536,IN_DTK!H$5,0))=FALSE,IF(H$8&lt;&gt;0,VLOOKUP($A1029,DSSV!$A$7:$R$65536,IN_DTK!H$5,0),""),"")</f>
        <v>0</v>
      </c>
      <c r="I1029" s="245">
        <f>IF(ISNA(VLOOKUP($A1029,DSSV!$A$7:$R$65536,IN_DTK!I$5,0))=FALSE,IF(I$8&lt;&gt;0,VLOOKUP($A1029,DSSV!$A$7:$R$65536,IN_DTK!I$5,0),""),"")</f>
        <v>0</v>
      </c>
      <c r="J1029" s="245">
        <f>IF(ISNA(VLOOKUP($A1029,DSSV!$A$7:$R$65536,IN_DTK!J$5,0))=FALSE,IF(J$8&lt;&gt;0,VLOOKUP($A1029,DSSV!$A$7:$R$65536,IN_DTK!J$5,0),""),"")</f>
        <v>0</v>
      </c>
      <c r="K1029" s="245">
        <f>IF(ISNA(VLOOKUP($A1029,DSSV!$A$7:$R$65536,IN_DTK!K$5,0))=FALSE,IF(K$8&lt;&gt;0,VLOOKUP($A1029,DSSV!$A$7:$R$65536,IN_DTK!K$5,0),""),"")</f>
        <v>0</v>
      </c>
      <c r="L1029" s="245">
        <f>IF(ISNA(VLOOKUP($A1029,DSSV!$A$7:$R$65536,IN_DTK!L$5,0))=FALSE,IF(L$8&lt;&gt;0,VLOOKUP($A1029,DSSV!$A$7:$R$65536,IN_DTK!L$5,0),""),"")</f>
        <v>0</v>
      </c>
      <c r="M1029" s="245">
        <f>IF(ISNA(VLOOKUP($A1029,DSSV!$A$7:$R$65536,IN_DTK!M$5,0))=FALSE,IF(M$8&lt;&gt;0,VLOOKUP($A1029,DSSV!$A$7:$R$65536,IN_DTK!M$5,0),""),"")</f>
        <v>0</v>
      </c>
      <c r="N1029" s="245">
        <f>IF(ISNA(VLOOKUP($A1029,DSSV!$A$7:$R$65536,IN_DTK!N$5,0))=FALSE,IF(N$8&lt;&gt;0,VLOOKUP($A1029,DSSV!$A$7:$R$65536,IN_DTK!N$5,0),""),"")</f>
        <v>0</v>
      </c>
      <c r="O1029" s="245">
        <f>IF(ISNA(VLOOKUP($A1029,DSSV!$A$7:$R$65536,IN_DTK!O$5,0))=FALSE,IF(O$8&lt;&gt;0,VLOOKUP($A1029,DSSV!$A$7:$R$65536,IN_DTK!O$5,0),""),"")</f>
        <v>0</v>
      </c>
      <c r="P1029" s="245">
        <f>IF(ISNA(VLOOKUP($A1029,DSSV!$A$7:$R$65536,IN_DTK!P$5,0))=FALSE,IF(P$8&lt;&gt;0,VLOOKUP($A1029,DSSV!$A$7:$R$65536,IN_DTK!P$5,0),""),"")</f>
        <v>0</v>
      </c>
      <c r="Q1029" s="246">
        <f>IF(ISNA(VLOOKUP($A1029,DSSV!$A$7:$R$65536,IN_DTK!Q$5,0))=FALSE,VLOOKUP($A1029,DSSV!$A$7:$R$65536,IN_DTK!Q$5,0),"")</f>
        <v>0</v>
      </c>
      <c r="R1029" s="237" t="str">
        <f>IF(ISNA(VLOOKUP($A1029,DSSV!$A$7:$R$65536,IN_DTK!R$5,0))=FALSE,VLOOKUP($A1029,DSSV!$A$7:$R$65536,IN_DTK!R$5,0),"")</f>
        <v>Không</v>
      </c>
      <c r="S1029" s="247" t="str">
        <f>IF(ISNA(VLOOKUP($A1029,DSSV!$A$7:$R$65536,IN_DTK!S$5,0))=FALSE,VLOOKUP($A1029,DSSV!$A$7:$R$65536,IN_DTK!S$5,0),"")</f>
        <v/>
      </c>
    </row>
    <row r="1030" spans="1:19" s="213" customFormat="1" ht="20.25" customHeight="1">
      <c r="A1030" s="211">
        <v>1022</v>
      </c>
      <c r="B1030" s="240">
        <f>--SUBTOTAL(2,C$6:C1030)</f>
        <v>1022</v>
      </c>
      <c r="C1030" s="214">
        <f>IF(ISNA(VLOOKUP($A1030,DSSV!$A$7:$R$65536,IN_DTK!C$5,0))=FALSE,VLOOKUP($A1030,DSSV!$A$7:$R$65536,IN_DTK!C$5,0),"")</f>
        <v>0</v>
      </c>
      <c r="D1030" s="243" t="str">
        <f>IF(ISNA(VLOOKUP($A1030,DSSV!$A$7:$R$65536,IN_DTK!D$5,0))=FALSE,VLOOKUP($A1030,DSSV!$A$7:$R$65536,IN_DTK!D$5,0),"")</f>
        <v/>
      </c>
      <c r="E1030" s="244" t="str">
        <f>IF(ISNA(VLOOKUP($A1030,DSSV!$A$7:$R$65536,IN_DTK!E$5,0))=FALSE,VLOOKUP($A1030,DSSV!$A$7:$R$65536,IN_DTK!E$5,0),"")</f>
        <v/>
      </c>
      <c r="F1030" s="249" t="str">
        <f>IF(ISNA(VLOOKUP($A1030,DSSV!$A$7:$R$65536,IN_DTK!F$5,0))=FALSE,VLOOKUP($A1030,DSSV!$A$7:$R$65536,IN_DTK!F$5,0),"")</f>
        <v/>
      </c>
      <c r="G1030" s="249" t="str">
        <f>IF(ISNA(VLOOKUP($A1030,DSSV!$A$7:$R$65536,IN_DTK!G$5,0))=FALSE,VLOOKUP($A1030,DSSV!$A$7:$R$65536,IN_DTK!G$5,0),"")</f>
        <v/>
      </c>
      <c r="H1030" s="245">
        <f>IF(ISNA(VLOOKUP($A1030,DSSV!$A$7:$R$65536,IN_DTK!H$5,0))=FALSE,IF(H$8&lt;&gt;0,VLOOKUP($A1030,DSSV!$A$7:$R$65536,IN_DTK!H$5,0),""),"")</f>
        <v>0</v>
      </c>
      <c r="I1030" s="245">
        <f>IF(ISNA(VLOOKUP($A1030,DSSV!$A$7:$R$65536,IN_DTK!I$5,0))=FALSE,IF(I$8&lt;&gt;0,VLOOKUP($A1030,DSSV!$A$7:$R$65536,IN_DTK!I$5,0),""),"")</f>
        <v>0</v>
      </c>
      <c r="J1030" s="245">
        <f>IF(ISNA(VLOOKUP($A1030,DSSV!$A$7:$R$65536,IN_DTK!J$5,0))=FALSE,IF(J$8&lt;&gt;0,VLOOKUP($A1030,DSSV!$A$7:$R$65536,IN_DTK!J$5,0),""),"")</f>
        <v>0</v>
      </c>
      <c r="K1030" s="245">
        <f>IF(ISNA(VLOOKUP($A1030,DSSV!$A$7:$R$65536,IN_DTK!K$5,0))=FALSE,IF(K$8&lt;&gt;0,VLOOKUP($A1030,DSSV!$A$7:$R$65536,IN_DTK!K$5,0),""),"")</f>
        <v>0</v>
      </c>
      <c r="L1030" s="245">
        <f>IF(ISNA(VLOOKUP($A1030,DSSV!$A$7:$R$65536,IN_DTK!L$5,0))=FALSE,IF(L$8&lt;&gt;0,VLOOKUP($A1030,DSSV!$A$7:$R$65536,IN_DTK!L$5,0),""),"")</f>
        <v>0</v>
      </c>
      <c r="M1030" s="245">
        <f>IF(ISNA(VLOOKUP($A1030,DSSV!$A$7:$R$65536,IN_DTK!M$5,0))=FALSE,IF(M$8&lt;&gt;0,VLOOKUP($A1030,DSSV!$A$7:$R$65536,IN_DTK!M$5,0),""),"")</f>
        <v>0</v>
      </c>
      <c r="N1030" s="245">
        <f>IF(ISNA(VLOOKUP($A1030,DSSV!$A$7:$R$65536,IN_DTK!N$5,0))=FALSE,IF(N$8&lt;&gt;0,VLOOKUP($A1030,DSSV!$A$7:$R$65536,IN_DTK!N$5,0),""),"")</f>
        <v>0</v>
      </c>
      <c r="O1030" s="245">
        <f>IF(ISNA(VLOOKUP($A1030,DSSV!$A$7:$R$65536,IN_DTK!O$5,0))=FALSE,IF(O$8&lt;&gt;0,VLOOKUP($A1030,DSSV!$A$7:$R$65536,IN_DTK!O$5,0),""),"")</f>
        <v>0</v>
      </c>
      <c r="P1030" s="245">
        <f>IF(ISNA(VLOOKUP($A1030,DSSV!$A$7:$R$65536,IN_DTK!P$5,0))=FALSE,IF(P$8&lt;&gt;0,VLOOKUP($A1030,DSSV!$A$7:$R$65536,IN_DTK!P$5,0),""),"")</f>
        <v>0</v>
      </c>
      <c r="Q1030" s="246">
        <f>IF(ISNA(VLOOKUP($A1030,DSSV!$A$7:$R$65536,IN_DTK!Q$5,0))=FALSE,VLOOKUP($A1030,DSSV!$A$7:$R$65536,IN_DTK!Q$5,0),"")</f>
        <v>0</v>
      </c>
      <c r="R1030" s="237" t="str">
        <f>IF(ISNA(VLOOKUP($A1030,DSSV!$A$7:$R$65536,IN_DTK!R$5,0))=FALSE,VLOOKUP($A1030,DSSV!$A$7:$R$65536,IN_DTK!R$5,0),"")</f>
        <v>Không</v>
      </c>
      <c r="S1030" s="247" t="str">
        <f>IF(ISNA(VLOOKUP($A1030,DSSV!$A$7:$R$65536,IN_DTK!S$5,0))=FALSE,VLOOKUP($A1030,DSSV!$A$7:$R$65536,IN_DTK!S$5,0),"")</f>
        <v/>
      </c>
    </row>
    <row r="1031" spans="1:19" s="213" customFormat="1" ht="20.25" customHeight="1">
      <c r="A1031" s="211">
        <v>1023</v>
      </c>
      <c r="B1031" s="240">
        <f>--SUBTOTAL(2,C$6:C1031)</f>
        <v>1023</v>
      </c>
      <c r="C1031" s="214">
        <f>IF(ISNA(VLOOKUP($A1031,DSSV!$A$7:$R$65536,IN_DTK!C$5,0))=FALSE,VLOOKUP($A1031,DSSV!$A$7:$R$65536,IN_DTK!C$5,0),"")</f>
        <v>0</v>
      </c>
      <c r="D1031" s="243" t="str">
        <f>IF(ISNA(VLOOKUP($A1031,DSSV!$A$7:$R$65536,IN_DTK!D$5,0))=FALSE,VLOOKUP($A1031,DSSV!$A$7:$R$65536,IN_DTK!D$5,0),"")</f>
        <v/>
      </c>
      <c r="E1031" s="244" t="str">
        <f>IF(ISNA(VLOOKUP($A1031,DSSV!$A$7:$R$65536,IN_DTK!E$5,0))=FALSE,VLOOKUP($A1031,DSSV!$A$7:$R$65536,IN_DTK!E$5,0),"")</f>
        <v/>
      </c>
      <c r="F1031" s="249" t="str">
        <f>IF(ISNA(VLOOKUP($A1031,DSSV!$A$7:$R$65536,IN_DTK!F$5,0))=FALSE,VLOOKUP($A1031,DSSV!$A$7:$R$65536,IN_DTK!F$5,0),"")</f>
        <v/>
      </c>
      <c r="G1031" s="249" t="str">
        <f>IF(ISNA(VLOOKUP($A1031,DSSV!$A$7:$R$65536,IN_DTK!G$5,0))=FALSE,VLOOKUP($A1031,DSSV!$A$7:$R$65536,IN_DTK!G$5,0),"")</f>
        <v/>
      </c>
      <c r="H1031" s="245">
        <f>IF(ISNA(VLOOKUP($A1031,DSSV!$A$7:$R$65536,IN_DTK!H$5,0))=FALSE,IF(H$8&lt;&gt;0,VLOOKUP($A1031,DSSV!$A$7:$R$65536,IN_DTK!H$5,0),""),"")</f>
        <v>0</v>
      </c>
      <c r="I1031" s="245">
        <f>IF(ISNA(VLOOKUP($A1031,DSSV!$A$7:$R$65536,IN_DTK!I$5,0))=FALSE,IF(I$8&lt;&gt;0,VLOOKUP($A1031,DSSV!$A$7:$R$65536,IN_DTK!I$5,0),""),"")</f>
        <v>0</v>
      </c>
      <c r="J1031" s="245">
        <f>IF(ISNA(VLOOKUP($A1031,DSSV!$A$7:$R$65536,IN_DTK!J$5,0))=FALSE,IF(J$8&lt;&gt;0,VLOOKUP($A1031,DSSV!$A$7:$R$65536,IN_DTK!J$5,0),""),"")</f>
        <v>0</v>
      </c>
      <c r="K1031" s="245">
        <f>IF(ISNA(VLOOKUP($A1031,DSSV!$A$7:$R$65536,IN_DTK!K$5,0))=FALSE,IF(K$8&lt;&gt;0,VLOOKUP($A1031,DSSV!$A$7:$R$65536,IN_DTK!K$5,0),""),"")</f>
        <v>0</v>
      </c>
      <c r="L1031" s="245">
        <f>IF(ISNA(VLOOKUP($A1031,DSSV!$A$7:$R$65536,IN_DTK!L$5,0))=FALSE,IF(L$8&lt;&gt;0,VLOOKUP($A1031,DSSV!$A$7:$R$65536,IN_DTK!L$5,0),""),"")</f>
        <v>0</v>
      </c>
      <c r="M1031" s="245">
        <f>IF(ISNA(VLOOKUP($A1031,DSSV!$A$7:$R$65536,IN_DTK!M$5,0))=FALSE,IF(M$8&lt;&gt;0,VLOOKUP($A1031,DSSV!$A$7:$R$65536,IN_DTK!M$5,0),""),"")</f>
        <v>0</v>
      </c>
      <c r="N1031" s="245">
        <f>IF(ISNA(VLOOKUP($A1031,DSSV!$A$7:$R$65536,IN_DTK!N$5,0))=FALSE,IF(N$8&lt;&gt;0,VLOOKUP($A1031,DSSV!$A$7:$R$65536,IN_DTK!N$5,0),""),"")</f>
        <v>0</v>
      </c>
      <c r="O1031" s="245">
        <f>IF(ISNA(VLOOKUP($A1031,DSSV!$A$7:$R$65536,IN_DTK!O$5,0))=FALSE,IF(O$8&lt;&gt;0,VLOOKUP($A1031,DSSV!$A$7:$R$65536,IN_DTK!O$5,0),""),"")</f>
        <v>0</v>
      </c>
      <c r="P1031" s="245">
        <f>IF(ISNA(VLOOKUP($A1031,DSSV!$A$7:$R$65536,IN_DTK!P$5,0))=FALSE,IF(P$8&lt;&gt;0,VLOOKUP($A1031,DSSV!$A$7:$R$65536,IN_DTK!P$5,0),""),"")</f>
        <v>0</v>
      </c>
      <c r="Q1031" s="246">
        <f>IF(ISNA(VLOOKUP($A1031,DSSV!$A$7:$R$65536,IN_DTK!Q$5,0))=FALSE,VLOOKUP($A1031,DSSV!$A$7:$R$65536,IN_DTK!Q$5,0),"")</f>
        <v>0</v>
      </c>
      <c r="R1031" s="237" t="str">
        <f>IF(ISNA(VLOOKUP($A1031,DSSV!$A$7:$R$65536,IN_DTK!R$5,0))=FALSE,VLOOKUP($A1031,DSSV!$A$7:$R$65536,IN_DTK!R$5,0),"")</f>
        <v>Không</v>
      </c>
      <c r="S1031" s="247" t="str">
        <f>IF(ISNA(VLOOKUP($A1031,DSSV!$A$7:$R$65536,IN_DTK!S$5,0))=FALSE,VLOOKUP($A1031,DSSV!$A$7:$R$65536,IN_DTK!S$5,0),"")</f>
        <v/>
      </c>
    </row>
    <row r="1032" spans="1:19" s="213" customFormat="1" ht="20.25" customHeight="1">
      <c r="A1032" s="211">
        <v>1024</v>
      </c>
      <c r="B1032" s="240">
        <f>--SUBTOTAL(2,C$6:C1032)</f>
        <v>1024</v>
      </c>
      <c r="C1032" s="214">
        <f>IF(ISNA(VLOOKUP($A1032,DSSV!$A$7:$R$65536,IN_DTK!C$5,0))=FALSE,VLOOKUP($A1032,DSSV!$A$7:$R$65536,IN_DTK!C$5,0),"")</f>
        <v>0</v>
      </c>
      <c r="D1032" s="243" t="str">
        <f>IF(ISNA(VLOOKUP($A1032,DSSV!$A$7:$R$65536,IN_DTK!D$5,0))=FALSE,VLOOKUP($A1032,DSSV!$A$7:$R$65536,IN_DTK!D$5,0),"")</f>
        <v/>
      </c>
      <c r="E1032" s="244" t="str">
        <f>IF(ISNA(VLOOKUP($A1032,DSSV!$A$7:$R$65536,IN_DTK!E$5,0))=FALSE,VLOOKUP($A1032,DSSV!$A$7:$R$65536,IN_DTK!E$5,0),"")</f>
        <v/>
      </c>
      <c r="F1032" s="249" t="str">
        <f>IF(ISNA(VLOOKUP($A1032,DSSV!$A$7:$R$65536,IN_DTK!F$5,0))=FALSE,VLOOKUP($A1032,DSSV!$A$7:$R$65536,IN_DTK!F$5,0),"")</f>
        <v/>
      </c>
      <c r="G1032" s="249" t="str">
        <f>IF(ISNA(VLOOKUP($A1032,DSSV!$A$7:$R$65536,IN_DTK!G$5,0))=FALSE,VLOOKUP($A1032,DSSV!$A$7:$R$65536,IN_DTK!G$5,0),"")</f>
        <v/>
      </c>
      <c r="H1032" s="245">
        <f>IF(ISNA(VLOOKUP($A1032,DSSV!$A$7:$R$65536,IN_DTK!H$5,0))=FALSE,IF(H$8&lt;&gt;0,VLOOKUP($A1032,DSSV!$A$7:$R$65536,IN_DTK!H$5,0),""),"")</f>
        <v>0</v>
      </c>
      <c r="I1032" s="245">
        <f>IF(ISNA(VLOOKUP($A1032,DSSV!$A$7:$R$65536,IN_DTK!I$5,0))=FALSE,IF(I$8&lt;&gt;0,VLOOKUP($A1032,DSSV!$A$7:$R$65536,IN_DTK!I$5,0),""),"")</f>
        <v>0</v>
      </c>
      <c r="J1032" s="245">
        <f>IF(ISNA(VLOOKUP($A1032,DSSV!$A$7:$R$65536,IN_DTK!J$5,0))=FALSE,IF(J$8&lt;&gt;0,VLOOKUP($A1032,DSSV!$A$7:$R$65536,IN_DTK!J$5,0),""),"")</f>
        <v>0</v>
      </c>
      <c r="K1032" s="245">
        <f>IF(ISNA(VLOOKUP($A1032,DSSV!$A$7:$R$65536,IN_DTK!K$5,0))=FALSE,IF(K$8&lt;&gt;0,VLOOKUP($A1032,DSSV!$A$7:$R$65536,IN_DTK!K$5,0),""),"")</f>
        <v>0</v>
      </c>
      <c r="L1032" s="245">
        <f>IF(ISNA(VLOOKUP($A1032,DSSV!$A$7:$R$65536,IN_DTK!L$5,0))=FALSE,IF(L$8&lt;&gt;0,VLOOKUP($A1032,DSSV!$A$7:$R$65536,IN_DTK!L$5,0),""),"")</f>
        <v>0</v>
      </c>
      <c r="M1032" s="245">
        <f>IF(ISNA(VLOOKUP($A1032,DSSV!$A$7:$R$65536,IN_DTK!M$5,0))=FALSE,IF(M$8&lt;&gt;0,VLOOKUP($A1032,DSSV!$A$7:$R$65536,IN_DTK!M$5,0),""),"")</f>
        <v>0</v>
      </c>
      <c r="N1032" s="245">
        <f>IF(ISNA(VLOOKUP($A1032,DSSV!$A$7:$R$65536,IN_DTK!N$5,0))=FALSE,IF(N$8&lt;&gt;0,VLOOKUP($A1032,DSSV!$A$7:$R$65536,IN_DTK!N$5,0),""),"")</f>
        <v>0</v>
      </c>
      <c r="O1032" s="245">
        <f>IF(ISNA(VLOOKUP($A1032,DSSV!$A$7:$R$65536,IN_DTK!O$5,0))=FALSE,IF(O$8&lt;&gt;0,VLOOKUP($A1032,DSSV!$A$7:$R$65536,IN_DTK!O$5,0),""),"")</f>
        <v>0</v>
      </c>
      <c r="P1032" s="245">
        <f>IF(ISNA(VLOOKUP($A1032,DSSV!$A$7:$R$65536,IN_DTK!P$5,0))=FALSE,IF(P$8&lt;&gt;0,VLOOKUP($A1032,DSSV!$A$7:$R$65536,IN_DTK!P$5,0),""),"")</f>
        <v>0</v>
      </c>
      <c r="Q1032" s="246">
        <f>IF(ISNA(VLOOKUP($A1032,DSSV!$A$7:$R$65536,IN_DTK!Q$5,0))=FALSE,VLOOKUP($A1032,DSSV!$A$7:$R$65536,IN_DTK!Q$5,0),"")</f>
        <v>0</v>
      </c>
      <c r="R1032" s="237" t="str">
        <f>IF(ISNA(VLOOKUP($A1032,DSSV!$A$7:$R$65536,IN_DTK!R$5,0))=FALSE,VLOOKUP($A1032,DSSV!$A$7:$R$65536,IN_DTK!R$5,0),"")</f>
        <v>Không</v>
      </c>
      <c r="S1032" s="247" t="str">
        <f>IF(ISNA(VLOOKUP($A1032,DSSV!$A$7:$R$65536,IN_DTK!S$5,0))=FALSE,VLOOKUP($A1032,DSSV!$A$7:$R$65536,IN_DTK!S$5,0),"")</f>
        <v/>
      </c>
    </row>
    <row r="1033" spans="1:19" s="213" customFormat="1" ht="20.25" customHeight="1">
      <c r="A1033" s="211">
        <v>1025</v>
      </c>
      <c r="B1033" s="240">
        <f>--SUBTOTAL(2,C$6:C1033)</f>
        <v>1025</v>
      </c>
      <c r="C1033" s="214">
        <f>IF(ISNA(VLOOKUP($A1033,DSSV!$A$7:$R$65536,IN_DTK!C$5,0))=FALSE,VLOOKUP($A1033,DSSV!$A$7:$R$65536,IN_DTK!C$5,0),"")</f>
        <v>0</v>
      </c>
      <c r="D1033" s="243" t="str">
        <f>IF(ISNA(VLOOKUP($A1033,DSSV!$A$7:$R$65536,IN_DTK!D$5,0))=FALSE,VLOOKUP($A1033,DSSV!$A$7:$R$65536,IN_DTK!D$5,0),"")</f>
        <v/>
      </c>
      <c r="E1033" s="244" t="str">
        <f>IF(ISNA(VLOOKUP($A1033,DSSV!$A$7:$R$65536,IN_DTK!E$5,0))=FALSE,VLOOKUP($A1033,DSSV!$A$7:$R$65536,IN_DTK!E$5,0),"")</f>
        <v/>
      </c>
      <c r="F1033" s="249" t="str">
        <f>IF(ISNA(VLOOKUP($A1033,DSSV!$A$7:$R$65536,IN_DTK!F$5,0))=FALSE,VLOOKUP($A1033,DSSV!$A$7:$R$65536,IN_DTK!F$5,0),"")</f>
        <v/>
      </c>
      <c r="G1033" s="249" t="str">
        <f>IF(ISNA(VLOOKUP($A1033,DSSV!$A$7:$R$65536,IN_DTK!G$5,0))=FALSE,VLOOKUP($A1033,DSSV!$A$7:$R$65536,IN_DTK!G$5,0),"")</f>
        <v/>
      </c>
      <c r="H1033" s="245">
        <f>IF(ISNA(VLOOKUP($A1033,DSSV!$A$7:$R$65536,IN_DTK!H$5,0))=FALSE,IF(H$8&lt;&gt;0,VLOOKUP($A1033,DSSV!$A$7:$R$65536,IN_DTK!H$5,0),""),"")</f>
        <v>0</v>
      </c>
      <c r="I1033" s="245">
        <f>IF(ISNA(VLOOKUP($A1033,DSSV!$A$7:$R$65536,IN_DTK!I$5,0))=FALSE,IF(I$8&lt;&gt;0,VLOOKUP($A1033,DSSV!$A$7:$R$65536,IN_DTK!I$5,0),""),"")</f>
        <v>0</v>
      </c>
      <c r="J1033" s="245">
        <f>IF(ISNA(VLOOKUP($A1033,DSSV!$A$7:$R$65536,IN_DTK!J$5,0))=FALSE,IF(J$8&lt;&gt;0,VLOOKUP($A1033,DSSV!$A$7:$R$65536,IN_DTK!J$5,0),""),"")</f>
        <v>0</v>
      </c>
      <c r="K1033" s="245">
        <f>IF(ISNA(VLOOKUP($A1033,DSSV!$A$7:$R$65536,IN_DTK!K$5,0))=FALSE,IF(K$8&lt;&gt;0,VLOOKUP($A1033,DSSV!$A$7:$R$65536,IN_DTK!K$5,0),""),"")</f>
        <v>0</v>
      </c>
      <c r="L1033" s="245">
        <f>IF(ISNA(VLOOKUP($A1033,DSSV!$A$7:$R$65536,IN_DTK!L$5,0))=FALSE,IF(L$8&lt;&gt;0,VLOOKUP($A1033,DSSV!$A$7:$R$65536,IN_DTK!L$5,0),""),"")</f>
        <v>0</v>
      </c>
      <c r="M1033" s="245">
        <f>IF(ISNA(VLOOKUP($A1033,DSSV!$A$7:$R$65536,IN_DTK!M$5,0))=FALSE,IF(M$8&lt;&gt;0,VLOOKUP($A1033,DSSV!$A$7:$R$65536,IN_DTK!M$5,0),""),"")</f>
        <v>0</v>
      </c>
      <c r="N1033" s="245">
        <f>IF(ISNA(VLOOKUP($A1033,DSSV!$A$7:$R$65536,IN_DTK!N$5,0))=FALSE,IF(N$8&lt;&gt;0,VLOOKUP($A1033,DSSV!$A$7:$R$65536,IN_DTK!N$5,0),""),"")</f>
        <v>0</v>
      </c>
      <c r="O1033" s="245">
        <f>IF(ISNA(VLOOKUP($A1033,DSSV!$A$7:$R$65536,IN_DTK!O$5,0))=FALSE,IF(O$8&lt;&gt;0,VLOOKUP($A1033,DSSV!$A$7:$R$65536,IN_DTK!O$5,0),""),"")</f>
        <v>0</v>
      </c>
      <c r="P1033" s="245">
        <f>IF(ISNA(VLOOKUP($A1033,DSSV!$A$7:$R$65536,IN_DTK!P$5,0))=FALSE,IF(P$8&lt;&gt;0,VLOOKUP($A1033,DSSV!$A$7:$R$65536,IN_DTK!P$5,0),""),"")</f>
        <v>0</v>
      </c>
      <c r="Q1033" s="246">
        <f>IF(ISNA(VLOOKUP($A1033,DSSV!$A$7:$R$65536,IN_DTK!Q$5,0))=FALSE,VLOOKUP($A1033,DSSV!$A$7:$R$65536,IN_DTK!Q$5,0),"")</f>
        <v>0</v>
      </c>
      <c r="R1033" s="237" t="str">
        <f>IF(ISNA(VLOOKUP($A1033,DSSV!$A$7:$R$65536,IN_DTK!R$5,0))=FALSE,VLOOKUP($A1033,DSSV!$A$7:$R$65536,IN_DTK!R$5,0),"")</f>
        <v>Không</v>
      </c>
      <c r="S1033" s="247" t="str">
        <f>IF(ISNA(VLOOKUP($A1033,DSSV!$A$7:$R$65536,IN_DTK!S$5,0))=FALSE,VLOOKUP($A1033,DSSV!$A$7:$R$65536,IN_DTK!S$5,0),"")</f>
        <v/>
      </c>
    </row>
    <row r="1034" spans="1:19" s="213" customFormat="1" ht="20.25" customHeight="1">
      <c r="A1034" s="211">
        <v>1026</v>
      </c>
      <c r="B1034" s="240">
        <f>--SUBTOTAL(2,C$6:C1034)</f>
        <v>1026</v>
      </c>
      <c r="C1034" s="214">
        <f>IF(ISNA(VLOOKUP($A1034,DSSV!$A$7:$R$65536,IN_DTK!C$5,0))=FALSE,VLOOKUP($A1034,DSSV!$A$7:$R$65536,IN_DTK!C$5,0),"")</f>
        <v>0</v>
      </c>
      <c r="D1034" s="243" t="str">
        <f>IF(ISNA(VLOOKUP($A1034,DSSV!$A$7:$R$65536,IN_DTK!D$5,0))=FALSE,VLOOKUP($A1034,DSSV!$A$7:$R$65536,IN_DTK!D$5,0),"")</f>
        <v/>
      </c>
      <c r="E1034" s="244" t="str">
        <f>IF(ISNA(VLOOKUP($A1034,DSSV!$A$7:$R$65536,IN_DTK!E$5,0))=FALSE,VLOOKUP($A1034,DSSV!$A$7:$R$65536,IN_DTK!E$5,0),"")</f>
        <v/>
      </c>
      <c r="F1034" s="249" t="str">
        <f>IF(ISNA(VLOOKUP($A1034,DSSV!$A$7:$R$65536,IN_DTK!F$5,0))=FALSE,VLOOKUP($A1034,DSSV!$A$7:$R$65536,IN_DTK!F$5,0),"")</f>
        <v/>
      </c>
      <c r="G1034" s="249" t="str">
        <f>IF(ISNA(VLOOKUP($A1034,DSSV!$A$7:$R$65536,IN_DTK!G$5,0))=FALSE,VLOOKUP($A1034,DSSV!$A$7:$R$65536,IN_DTK!G$5,0),"")</f>
        <v/>
      </c>
      <c r="H1034" s="245">
        <f>IF(ISNA(VLOOKUP($A1034,DSSV!$A$7:$R$65536,IN_DTK!H$5,0))=FALSE,IF(H$8&lt;&gt;0,VLOOKUP($A1034,DSSV!$A$7:$R$65536,IN_DTK!H$5,0),""),"")</f>
        <v>0</v>
      </c>
      <c r="I1034" s="245">
        <f>IF(ISNA(VLOOKUP($A1034,DSSV!$A$7:$R$65536,IN_DTK!I$5,0))=FALSE,IF(I$8&lt;&gt;0,VLOOKUP($A1034,DSSV!$A$7:$R$65536,IN_DTK!I$5,0),""),"")</f>
        <v>0</v>
      </c>
      <c r="J1034" s="245">
        <f>IF(ISNA(VLOOKUP($A1034,DSSV!$A$7:$R$65536,IN_DTK!J$5,0))=FALSE,IF(J$8&lt;&gt;0,VLOOKUP($A1034,DSSV!$A$7:$R$65536,IN_DTK!J$5,0),""),"")</f>
        <v>0</v>
      </c>
      <c r="K1034" s="245">
        <f>IF(ISNA(VLOOKUP($A1034,DSSV!$A$7:$R$65536,IN_DTK!K$5,0))=FALSE,IF(K$8&lt;&gt;0,VLOOKUP($A1034,DSSV!$A$7:$R$65536,IN_DTK!K$5,0),""),"")</f>
        <v>0</v>
      </c>
      <c r="L1034" s="245">
        <f>IF(ISNA(VLOOKUP($A1034,DSSV!$A$7:$R$65536,IN_DTK!L$5,0))=FALSE,IF(L$8&lt;&gt;0,VLOOKUP($A1034,DSSV!$A$7:$R$65536,IN_DTK!L$5,0),""),"")</f>
        <v>0</v>
      </c>
      <c r="M1034" s="245">
        <f>IF(ISNA(VLOOKUP($A1034,DSSV!$A$7:$R$65536,IN_DTK!M$5,0))=FALSE,IF(M$8&lt;&gt;0,VLOOKUP($A1034,DSSV!$A$7:$R$65536,IN_DTK!M$5,0),""),"")</f>
        <v>0</v>
      </c>
      <c r="N1034" s="245">
        <f>IF(ISNA(VLOOKUP($A1034,DSSV!$A$7:$R$65536,IN_DTK!N$5,0))=FALSE,IF(N$8&lt;&gt;0,VLOOKUP($A1034,DSSV!$A$7:$R$65536,IN_DTK!N$5,0),""),"")</f>
        <v>0</v>
      </c>
      <c r="O1034" s="245">
        <f>IF(ISNA(VLOOKUP($A1034,DSSV!$A$7:$R$65536,IN_DTK!O$5,0))=FALSE,IF(O$8&lt;&gt;0,VLOOKUP($A1034,DSSV!$A$7:$R$65536,IN_DTK!O$5,0),""),"")</f>
        <v>0</v>
      </c>
      <c r="P1034" s="245">
        <f>IF(ISNA(VLOOKUP($A1034,DSSV!$A$7:$R$65536,IN_DTK!P$5,0))=FALSE,IF(P$8&lt;&gt;0,VLOOKUP($A1034,DSSV!$A$7:$R$65536,IN_DTK!P$5,0),""),"")</f>
        <v>0</v>
      </c>
      <c r="Q1034" s="246">
        <f>IF(ISNA(VLOOKUP($A1034,DSSV!$A$7:$R$65536,IN_DTK!Q$5,0))=FALSE,VLOOKUP($A1034,DSSV!$A$7:$R$65536,IN_DTK!Q$5,0),"")</f>
        <v>0</v>
      </c>
      <c r="R1034" s="237" t="str">
        <f>IF(ISNA(VLOOKUP($A1034,DSSV!$A$7:$R$65536,IN_DTK!R$5,0))=FALSE,VLOOKUP($A1034,DSSV!$A$7:$R$65536,IN_DTK!R$5,0),"")</f>
        <v>Không</v>
      </c>
      <c r="S1034" s="247" t="str">
        <f>IF(ISNA(VLOOKUP($A1034,DSSV!$A$7:$R$65536,IN_DTK!S$5,0))=FALSE,VLOOKUP($A1034,DSSV!$A$7:$R$65536,IN_DTK!S$5,0),"")</f>
        <v/>
      </c>
    </row>
    <row r="1035" spans="1:19" s="213" customFormat="1" ht="20.25" customHeight="1">
      <c r="A1035" s="211">
        <v>1027</v>
      </c>
      <c r="B1035" s="240">
        <f>--SUBTOTAL(2,C$6:C1035)</f>
        <v>1027</v>
      </c>
      <c r="C1035" s="214">
        <f>IF(ISNA(VLOOKUP($A1035,DSSV!$A$7:$R$65536,IN_DTK!C$5,0))=FALSE,VLOOKUP($A1035,DSSV!$A$7:$R$65536,IN_DTK!C$5,0),"")</f>
        <v>0</v>
      </c>
      <c r="D1035" s="243" t="str">
        <f>IF(ISNA(VLOOKUP($A1035,DSSV!$A$7:$R$65536,IN_DTK!D$5,0))=FALSE,VLOOKUP($A1035,DSSV!$A$7:$R$65536,IN_DTK!D$5,0),"")</f>
        <v/>
      </c>
      <c r="E1035" s="244" t="str">
        <f>IF(ISNA(VLOOKUP($A1035,DSSV!$A$7:$R$65536,IN_DTK!E$5,0))=FALSE,VLOOKUP($A1035,DSSV!$A$7:$R$65536,IN_DTK!E$5,0),"")</f>
        <v/>
      </c>
      <c r="F1035" s="249" t="str">
        <f>IF(ISNA(VLOOKUP($A1035,DSSV!$A$7:$R$65536,IN_DTK!F$5,0))=FALSE,VLOOKUP($A1035,DSSV!$A$7:$R$65536,IN_DTK!F$5,0),"")</f>
        <v/>
      </c>
      <c r="G1035" s="249" t="str">
        <f>IF(ISNA(VLOOKUP($A1035,DSSV!$A$7:$R$65536,IN_DTK!G$5,0))=FALSE,VLOOKUP($A1035,DSSV!$A$7:$R$65536,IN_DTK!G$5,0),"")</f>
        <v/>
      </c>
      <c r="H1035" s="245">
        <f>IF(ISNA(VLOOKUP($A1035,DSSV!$A$7:$R$65536,IN_DTK!H$5,0))=FALSE,IF(H$8&lt;&gt;0,VLOOKUP($A1035,DSSV!$A$7:$R$65536,IN_DTK!H$5,0),""),"")</f>
        <v>0</v>
      </c>
      <c r="I1035" s="245">
        <f>IF(ISNA(VLOOKUP($A1035,DSSV!$A$7:$R$65536,IN_DTK!I$5,0))=FALSE,IF(I$8&lt;&gt;0,VLOOKUP($A1035,DSSV!$A$7:$R$65536,IN_DTK!I$5,0),""),"")</f>
        <v>0</v>
      </c>
      <c r="J1035" s="245">
        <f>IF(ISNA(VLOOKUP($A1035,DSSV!$A$7:$R$65536,IN_DTK!J$5,0))=FALSE,IF(J$8&lt;&gt;0,VLOOKUP($A1035,DSSV!$A$7:$R$65536,IN_DTK!J$5,0),""),"")</f>
        <v>0</v>
      </c>
      <c r="K1035" s="245">
        <f>IF(ISNA(VLOOKUP($A1035,DSSV!$A$7:$R$65536,IN_DTK!K$5,0))=FALSE,IF(K$8&lt;&gt;0,VLOOKUP($A1035,DSSV!$A$7:$R$65536,IN_DTK!K$5,0),""),"")</f>
        <v>0</v>
      </c>
      <c r="L1035" s="245">
        <f>IF(ISNA(VLOOKUP($A1035,DSSV!$A$7:$R$65536,IN_DTK!L$5,0))=FALSE,IF(L$8&lt;&gt;0,VLOOKUP($A1035,DSSV!$A$7:$R$65536,IN_DTK!L$5,0),""),"")</f>
        <v>0</v>
      </c>
      <c r="M1035" s="245">
        <f>IF(ISNA(VLOOKUP($A1035,DSSV!$A$7:$R$65536,IN_DTK!M$5,0))=FALSE,IF(M$8&lt;&gt;0,VLOOKUP($A1035,DSSV!$A$7:$R$65536,IN_DTK!M$5,0),""),"")</f>
        <v>0</v>
      </c>
      <c r="N1035" s="245">
        <f>IF(ISNA(VLOOKUP($A1035,DSSV!$A$7:$R$65536,IN_DTK!N$5,0))=FALSE,IF(N$8&lt;&gt;0,VLOOKUP($A1035,DSSV!$A$7:$R$65536,IN_DTK!N$5,0),""),"")</f>
        <v>0</v>
      </c>
      <c r="O1035" s="245">
        <f>IF(ISNA(VLOOKUP($A1035,DSSV!$A$7:$R$65536,IN_DTK!O$5,0))=FALSE,IF(O$8&lt;&gt;0,VLOOKUP($A1035,DSSV!$A$7:$R$65536,IN_DTK!O$5,0),""),"")</f>
        <v>0</v>
      </c>
      <c r="P1035" s="245">
        <f>IF(ISNA(VLOOKUP($A1035,DSSV!$A$7:$R$65536,IN_DTK!P$5,0))=FALSE,IF(P$8&lt;&gt;0,VLOOKUP($A1035,DSSV!$A$7:$R$65536,IN_DTK!P$5,0),""),"")</f>
        <v>0</v>
      </c>
      <c r="Q1035" s="246">
        <f>IF(ISNA(VLOOKUP($A1035,DSSV!$A$7:$R$65536,IN_DTK!Q$5,0))=FALSE,VLOOKUP($A1035,DSSV!$A$7:$R$65536,IN_DTK!Q$5,0),"")</f>
        <v>0</v>
      </c>
      <c r="R1035" s="237" t="str">
        <f>IF(ISNA(VLOOKUP($A1035,DSSV!$A$7:$R$65536,IN_DTK!R$5,0))=FALSE,VLOOKUP($A1035,DSSV!$A$7:$R$65536,IN_DTK!R$5,0),"")</f>
        <v>Không</v>
      </c>
      <c r="S1035" s="247" t="str">
        <f>IF(ISNA(VLOOKUP($A1035,DSSV!$A$7:$R$65536,IN_DTK!S$5,0))=FALSE,VLOOKUP($A1035,DSSV!$A$7:$R$65536,IN_DTK!S$5,0),"")</f>
        <v/>
      </c>
    </row>
    <row r="1036" spans="1:19" s="213" customFormat="1" ht="20.25" customHeight="1">
      <c r="A1036" s="211">
        <v>1028</v>
      </c>
      <c r="B1036" s="240">
        <f>--SUBTOTAL(2,C$6:C1036)</f>
        <v>1028</v>
      </c>
      <c r="C1036" s="214">
        <f>IF(ISNA(VLOOKUP($A1036,DSSV!$A$7:$R$65536,IN_DTK!C$5,0))=FALSE,VLOOKUP($A1036,DSSV!$A$7:$R$65536,IN_DTK!C$5,0),"")</f>
        <v>0</v>
      </c>
      <c r="D1036" s="243" t="str">
        <f>IF(ISNA(VLOOKUP($A1036,DSSV!$A$7:$R$65536,IN_DTK!D$5,0))=FALSE,VLOOKUP($A1036,DSSV!$A$7:$R$65536,IN_DTK!D$5,0),"")</f>
        <v/>
      </c>
      <c r="E1036" s="244" t="str">
        <f>IF(ISNA(VLOOKUP($A1036,DSSV!$A$7:$R$65536,IN_DTK!E$5,0))=FALSE,VLOOKUP($A1036,DSSV!$A$7:$R$65536,IN_DTK!E$5,0),"")</f>
        <v/>
      </c>
      <c r="F1036" s="249" t="str">
        <f>IF(ISNA(VLOOKUP($A1036,DSSV!$A$7:$R$65536,IN_DTK!F$5,0))=FALSE,VLOOKUP($A1036,DSSV!$A$7:$R$65536,IN_DTK!F$5,0),"")</f>
        <v/>
      </c>
      <c r="G1036" s="249" t="str">
        <f>IF(ISNA(VLOOKUP($A1036,DSSV!$A$7:$R$65536,IN_DTK!G$5,0))=FALSE,VLOOKUP($A1036,DSSV!$A$7:$R$65536,IN_DTK!G$5,0),"")</f>
        <v/>
      </c>
      <c r="H1036" s="245">
        <f>IF(ISNA(VLOOKUP($A1036,DSSV!$A$7:$R$65536,IN_DTK!H$5,0))=FALSE,IF(H$8&lt;&gt;0,VLOOKUP($A1036,DSSV!$A$7:$R$65536,IN_DTK!H$5,0),""),"")</f>
        <v>0</v>
      </c>
      <c r="I1036" s="245">
        <f>IF(ISNA(VLOOKUP($A1036,DSSV!$A$7:$R$65536,IN_DTK!I$5,0))=FALSE,IF(I$8&lt;&gt;0,VLOOKUP($A1036,DSSV!$A$7:$R$65536,IN_DTK!I$5,0),""),"")</f>
        <v>0</v>
      </c>
      <c r="J1036" s="245">
        <f>IF(ISNA(VLOOKUP($A1036,DSSV!$A$7:$R$65536,IN_DTK!J$5,0))=FALSE,IF(J$8&lt;&gt;0,VLOOKUP($A1036,DSSV!$A$7:$R$65536,IN_DTK!J$5,0),""),"")</f>
        <v>0</v>
      </c>
      <c r="K1036" s="245">
        <f>IF(ISNA(VLOOKUP($A1036,DSSV!$A$7:$R$65536,IN_DTK!K$5,0))=FALSE,IF(K$8&lt;&gt;0,VLOOKUP($A1036,DSSV!$A$7:$R$65536,IN_DTK!K$5,0),""),"")</f>
        <v>0</v>
      </c>
      <c r="L1036" s="245">
        <f>IF(ISNA(VLOOKUP($A1036,DSSV!$A$7:$R$65536,IN_DTK!L$5,0))=FALSE,IF(L$8&lt;&gt;0,VLOOKUP($A1036,DSSV!$A$7:$R$65536,IN_DTK!L$5,0),""),"")</f>
        <v>0</v>
      </c>
      <c r="M1036" s="245">
        <f>IF(ISNA(VLOOKUP($A1036,DSSV!$A$7:$R$65536,IN_DTK!M$5,0))=FALSE,IF(M$8&lt;&gt;0,VLOOKUP($A1036,DSSV!$A$7:$R$65536,IN_DTK!M$5,0),""),"")</f>
        <v>0</v>
      </c>
      <c r="N1036" s="245">
        <f>IF(ISNA(VLOOKUP($A1036,DSSV!$A$7:$R$65536,IN_DTK!N$5,0))=FALSE,IF(N$8&lt;&gt;0,VLOOKUP($A1036,DSSV!$A$7:$R$65536,IN_DTK!N$5,0),""),"")</f>
        <v>0</v>
      </c>
      <c r="O1036" s="245">
        <f>IF(ISNA(VLOOKUP($A1036,DSSV!$A$7:$R$65536,IN_DTK!O$5,0))=FALSE,IF(O$8&lt;&gt;0,VLOOKUP($A1036,DSSV!$A$7:$R$65536,IN_DTK!O$5,0),""),"")</f>
        <v>0</v>
      </c>
      <c r="P1036" s="245">
        <f>IF(ISNA(VLOOKUP($A1036,DSSV!$A$7:$R$65536,IN_DTK!P$5,0))=FALSE,IF(P$8&lt;&gt;0,VLOOKUP($A1036,DSSV!$A$7:$R$65536,IN_DTK!P$5,0),""),"")</f>
        <v>0</v>
      </c>
      <c r="Q1036" s="246">
        <f>IF(ISNA(VLOOKUP($A1036,DSSV!$A$7:$R$65536,IN_DTK!Q$5,0))=FALSE,VLOOKUP($A1036,DSSV!$A$7:$R$65536,IN_DTK!Q$5,0),"")</f>
        <v>0</v>
      </c>
      <c r="R1036" s="237" t="str">
        <f>IF(ISNA(VLOOKUP($A1036,DSSV!$A$7:$R$65536,IN_DTK!R$5,0))=FALSE,VLOOKUP($A1036,DSSV!$A$7:$R$65536,IN_DTK!R$5,0),"")</f>
        <v>Không</v>
      </c>
      <c r="S1036" s="247" t="str">
        <f>IF(ISNA(VLOOKUP($A1036,DSSV!$A$7:$R$65536,IN_DTK!S$5,0))=FALSE,VLOOKUP($A1036,DSSV!$A$7:$R$65536,IN_DTK!S$5,0),"")</f>
        <v/>
      </c>
    </row>
    <row r="1037" spans="1:19" s="213" customFormat="1" ht="20.25" customHeight="1">
      <c r="A1037" s="211">
        <v>1029</v>
      </c>
      <c r="B1037" s="240">
        <f>--SUBTOTAL(2,C$6:C1037)</f>
        <v>1029</v>
      </c>
      <c r="C1037" s="214">
        <f>IF(ISNA(VLOOKUP($A1037,DSSV!$A$7:$R$65536,IN_DTK!C$5,0))=FALSE,VLOOKUP($A1037,DSSV!$A$7:$R$65536,IN_DTK!C$5,0),"")</f>
        <v>0</v>
      </c>
      <c r="D1037" s="243" t="str">
        <f>IF(ISNA(VLOOKUP($A1037,DSSV!$A$7:$R$65536,IN_DTK!D$5,0))=FALSE,VLOOKUP($A1037,DSSV!$A$7:$R$65536,IN_DTK!D$5,0),"")</f>
        <v/>
      </c>
      <c r="E1037" s="244" t="str">
        <f>IF(ISNA(VLOOKUP($A1037,DSSV!$A$7:$R$65536,IN_DTK!E$5,0))=FALSE,VLOOKUP($A1037,DSSV!$A$7:$R$65536,IN_DTK!E$5,0),"")</f>
        <v/>
      </c>
      <c r="F1037" s="249" t="str">
        <f>IF(ISNA(VLOOKUP($A1037,DSSV!$A$7:$R$65536,IN_DTK!F$5,0))=FALSE,VLOOKUP($A1037,DSSV!$A$7:$R$65536,IN_DTK!F$5,0),"")</f>
        <v/>
      </c>
      <c r="G1037" s="249" t="str">
        <f>IF(ISNA(VLOOKUP($A1037,DSSV!$A$7:$R$65536,IN_DTK!G$5,0))=FALSE,VLOOKUP($A1037,DSSV!$A$7:$R$65536,IN_DTK!G$5,0),"")</f>
        <v/>
      </c>
      <c r="H1037" s="245">
        <f>IF(ISNA(VLOOKUP($A1037,DSSV!$A$7:$R$65536,IN_DTK!H$5,0))=FALSE,IF(H$8&lt;&gt;0,VLOOKUP($A1037,DSSV!$A$7:$R$65536,IN_DTK!H$5,0),""),"")</f>
        <v>0</v>
      </c>
      <c r="I1037" s="245">
        <f>IF(ISNA(VLOOKUP($A1037,DSSV!$A$7:$R$65536,IN_DTK!I$5,0))=FALSE,IF(I$8&lt;&gt;0,VLOOKUP($A1037,DSSV!$A$7:$R$65536,IN_DTK!I$5,0),""),"")</f>
        <v>0</v>
      </c>
      <c r="J1037" s="245">
        <f>IF(ISNA(VLOOKUP($A1037,DSSV!$A$7:$R$65536,IN_DTK!J$5,0))=FALSE,IF(J$8&lt;&gt;0,VLOOKUP($A1037,DSSV!$A$7:$R$65536,IN_DTK!J$5,0),""),"")</f>
        <v>0</v>
      </c>
      <c r="K1037" s="245">
        <f>IF(ISNA(VLOOKUP($A1037,DSSV!$A$7:$R$65536,IN_DTK!K$5,0))=FALSE,IF(K$8&lt;&gt;0,VLOOKUP($A1037,DSSV!$A$7:$R$65536,IN_DTK!K$5,0),""),"")</f>
        <v>0</v>
      </c>
      <c r="L1037" s="245">
        <f>IF(ISNA(VLOOKUP($A1037,DSSV!$A$7:$R$65536,IN_DTK!L$5,0))=FALSE,IF(L$8&lt;&gt;0,VLOOKUP($A1037,DSSV!$A$7:$R$65536,IN_DTK!L$5,0),""),"")</f>
        <v>0</v>
      </c>
      <c r="M1037" s="245">
        <f>IF(ISNA(VLOOKUP($A1037,DSSV!$A$7:$R$65536,IN_DTK!M$5,0))=FALSE,IF(M$8&lt;&gt;0,VLOOKUP($A1037,DSSV!$A$7:$R$65536,IN_DTK!M$5,0),""),"")</f>
        <v>0</v>
      </c>
      <c r="N1037" s="245">
        <f>IF(ISNA(VLOOKUP($A1037,DSSV!$A$7:$R$65536,IN_DTK!N$5,0))=FALSE,IF(N$8&lt;&gt;0,VLOOKUP($A1037,DSSV!$A$7:$R$65536,IN_DTK!N$5,0),""),"")</f>
        <v>0</v>
      </c>
      <c r="O1037" s="245">
        <f>IF(ISNA(VLOOKUP($A1037,DSSV!$A$7:$R$65536,IN_DTK!O$5,0))=FALSE,IF(O$8&lt;&gt;0,VLOOKUP($A1037,DSSV!$A$7:$R$65536,IN_DTK!O$5,0),""),"")</f>
        <v>0</v>
      </c>
      <c r="P1037" s="245">
        <f>IF(ISNA(VLOOKUP($A1037,DSSV!$A$7:$R$65536,IN_DTK!P$5,0))=FALSE,IF(P$8&lt;&gt;0,VLOOKUP($A1037,DSSV!$A$7:$R$65536,IN_DTK!P$5,0),""),"")</f>
        <v>0</v>
      </c>
      <c r="Q1037" s="246">
        <f>IF(ISNA(VLOOKUP($A1037,DSSV!$A$7:$R$65536,IN_DTK!Q$5,0))=FALSE,VLOOKUP($A1037,DSSV!$A$7:$R$65536,IN_DTK!Q$5,0),"")</f>
        <v>0</v>
      </c>
      <c r="R1037" s="237" t="str">
        <f>IF(ISNA(VLOOKUP($A1037,DSSV!$A$7:$R$65536,IN_DTK!R$5,0))=FALSE,VLOOKUP($A1037,DSSV!$A$7:$R$65536,IN_DTK!R$5,0),"")</f>
        <v>Không</v>
      </c>
      <c r="S1037" s="247" t="str">
        <f>IF(ISNA(VLOOKUP($A1037,DSSV!$A$7:$R$65536,IN_DTK!S$5,0))=FALSE,VLOOKUP($A1037,DSSV!$A$7:$R$65536,IN_DTK!S$5,0),"")</f>
        <v/>
      </c>
    </row>
    <row r="1038" spans="1:19" s="213" customFormat="1" ht="20.25" customHeight="1">
      <c r="A1038" s="211">
        <v>1030</v>
      </c>
      <c r="B1038" s="240">
        <f>--SUBTOTAL(2,C$6:C1038)</f>
        <v>1030</v>
      </c>
      <c r="C1038" s="214">
        <f>IF(ISNA(VLOOKUP($A1038,DSSV!$A$7:$R$65536,IN_DTK!C$5,0))=FALSE,VLOOKUP($A1038,DSSV!$A$7:$R$65536,IN_DTK!C$5,0),"")</f>
        <v>0</v>
      </c>
      <c r="D1038" s="243" t="str">
        <f>IF(ISNA(VLOOKUP($A1038,DSSV!$A$7:$R$65536,IN_DTK!D$5,0))=FALSE,VLOOKUP($A1038,DSSV!$A$7:$R$65536,IN_DTK!D$5,0),"")</f>
        <v/>
      </c>
      <c r="E1038" s="244" t="str">
        <f>IF(ISNA(VLOOKUP($A1038,DSSV!$A$7:$R$65536,IN_DTK!E$5,0))=FALSE,VLOOKUP($A1038,DSSV!$A$7:$R$65536,IN_DTK!E$5,0),"")</f>
        <v/>
      </c>
      <c r="F1038" s="249" t="str">
        <f>IF(ISNA(VLOOKUP($A1038,DSSV!$A$7:$R$65536,IN_DTK!F$5,0))=FALSE,VLOOKUP($A1038,DSSV!$A$7:$R$65536,IN_DTK!F$5,0),"")</f>
        <v/>
      </c>
      <c r="G1038" s="249" t="str">
        <f>IF(ISNA(VLOOKUP($A1038,DSSV!$A$7:$R$65536,IN_DTK!G$5,0))=FALSE,VLOOKUP($A1038,DSSV!$A$7:$R$65536,IN_DTK!G$5,0),"")</f>
        <v/>
      </c>
      <c r="H1038" s="245">
        <f>IF(ISNA(VLOOKUP($A1038,DSSV!$A$7:$R$65536,IN_DTK!H$5,0))=FALSE,IF(H$8&lt;&gt;0,VLOOKUP($A1038,DSSV!$A$7:$R$65536,IN_DTK!H$5,0),""),"")</f>
        <v>0</v>
      </c>
      <c r="I1038" s="245">
        <f>IF(ISNA(VLOOKUP($A1038,DSSV!$A$7:$R$65536,IN_DTK!I$5,0))=FALSE,IF(I$8&lt;&gt;0,VLOOKUP($A1038,DSSV!$A$7:$R$65536,IN_DTK!I$5,0),""),"")</f>
        <v>0</v>
      </c>
      <c r="J1038" s="245">
        <f>IF(ISNA(VLOOKUP($A1038,DSSV!$A$7:$R$65536,IN_DTK!J$5,0))=FALSE,IF(J$8&lt;&gt;0,VLOOKUP($A1038,DSSV!$A$7:$R$65536,IN_DTK!J$5,0),""),"")</f>
        <v>0</v>
      </c>
      <c r="K1038" s="245">
        <f>IF(ISNA(VLOOKUP($A1038,DSSV!$A$7:$R$65536,IN_DTK!K$5,0))=FALSE,IF(K$8&lt;&gt;0,VLOOKUP($A1038,DSSV!$A$7:$R$65536,IN_DTK!K$5,0),""),"")</f>
        <v>0</v>
      </c>
      <c r="L1038" s="245">
        <f>IF(ISNA(VLOOKUP($A1038,DSSV!$A$7:$R$65536,IN_DTK!L$5,0))=FALSE,IF(L$8&lt;&gt;0,VLOOKUP($A1038,DSSV!$A$7:$R$65536,IN_DTK!L$5,0),""),"")</f>
        <v>0</v>
      </c>
      <c r="M1038" s="245">
        <f>IF(ISNA(VLOOKUP($A1038,DSSV!$A$7:$R$65536,IN_DTK!M$5,0))=FALSE,IF(M$8&lt;&gt;0,VLOOKUP($A1038,DSSV!$A$7:$R$65536,IN_DTK!M$5,0),""),"")</f>
        <v>0</v>
      </c>
      <c r="N1038" s="245">
        <f>IF(ISNA(VLOOKUP($A1038,DSSV!$A$7:$R$65536,IN_DTK!N$5,0))=FALSE,IF(N$8&lt;&gt;0,VLOOKUP($A1038,DSSV!$A$7:$R$65536,IN_DTK!N$5,0),""),"")</f>
        <v>0</v>
      </c>
      <c r="O1038" s="245">
        <f>IF(ISNA(VLOOKUP($A1038,DSSV!$A$7:$R$65536,IN_DTK!O$5,0))=FALSE,IF(O$8&lt;&gt;0,VLOOKUP($A1038,DSSV!$A$7:$R$65536,IN_DTK!O$5,0),""),"")</f>
        <v>0</v>
      </c>
      <c r="P1038" s="245">
        <f>IF(ISNA(VLOOKUP($A1038,DSSV!$A$7:$R$65536,IN_DTK!P$5,0))=FALSE,IF(P$8&lt;&gt;0,VLOOKUP($A1038,DSSV!$A$7:$R$65536,IN_DTK!P$5,0),""),"")</f>
        <v>0</v>
      </c>
      <c r="Q1038" s="246">
        <f>IF(ISNA(VLOOKUP($A1038,DSSV!$A$7:$R$65536,IN_DTK!Q$5,0))=FALSE,VLOOKUP($A1038,DSSV!$A$7:$R$65536,IN_DTK!Q$5,0),"")</f>
        <v>0</v>
      </c>
      <c r="R1038" s="237" t="str">
        <f>IF(ISNA(VLOOKUP($A1038,DSSV!$A$7:$R$65536,IN_DTK!R$5,0))=FALSE,VLOOKUP($A1038,DSSV!$A$7:$R$65536,IN_DTK!R$5,0),"")</f>
        <v>Không</v>
      </c>
      <c r="S1038" s="247" t="str">
        <f>IF(ISNA(VLOOKUP($A1038,DSSV!$A$7:$R$65536,IN_DTK!S$5,0))=FALSE,VLOOKUP($A1038,DSSV!$A$7:$R$65536,IN_DTK!S$5,0),"")</f>
        <v/>
      </c>
    </row>
    <row r="1039" spans="1:19" s="213" customFormat="1" ht="20.25" customHeight="1">
      <c r="A1039" s="211">
        <v>1031</v>
      </c>
      <c r="B1039" s="240">
        <f>--SUBTOTAL(2,C$6:C1039)</f>
        <v>1031</v>
      </c>
      <c r="C1039" s="214">
        <f>IF(ISNA(VLOOKUP($A1039,DSSV!$A$7:$R$65536,IN_DTK!C$5,0))=FALSE,VLOOKUP($A1039,DSSV!$A$7:$R$65536,IN_DTK!C$5,0),"")</f>
        <v>0</v>
      </c>
      <c r="D1039" s="243" t="str">
        <f>IF(ISNA(VLOOKUP($A1039,DSSV!$A$7:$R$65536,IN_DTK!D$5,0))=FALSE,VLOOKUP($A1039,DSSV!$A$7:$R$65536,IN_DTK!D$5,0),"")</f>
        <v/>
      </c>
      <c r="E1039" s="244" t="str">
        <f>IF(ISNA(VLOOKUP($A1039,DSSV!$A$7:$R$65536,IN_DTK!E$5,0))=FALSE,VLOOKUP($A1039,DSSV!$A$7:$R$65536,IN_DTK!E$5,0),"")</f>
        <v/>
      </c>
      <c r="F1039" s="249" t="str">
        <f>IF(ISNA(VLOOKUP($A1039,DSSV!$A$7:$R$65536,IN_DTK!F$5,0))=FALSE,VLOOKUP($A1039,DSSV!$A$7:$R$65536,IN_DTK!F$5,0),"")</f>
        <v/>
      </c>
      <c r="G1039" s="249" t="str">
        <f>IF(ISNA(VLOOKUP($A1039,DSSV!$A$7:$R$65536,IN_DTK!G$5,0))=FALSE,VLOOKUP($A1039,DSSV!$A$7:$R$65536,IN_DTK!G$5,0),"")</f>
        <v/>
      </c>
      <c r="H1039" s="245">
        <f>IF(ISNA(VLOOKUP($A1039,DSSV!$A$7:$R$65536,IN_DTK!H$5,0))=FALSE,IF(H$8&lt;&gt;0,VLOOKUP($A1039,DSSV!$A$7:$R$65536,IN_DTK!H$5,0),""),"")</f>
        <v>0</v>
      </c>
      <c r="I1039" s="245">
        <f>IF(ISNA(VLOOKUP($A1039,DSSV!$A$7:$R$65536,IN_DTK!I$5,0))=FALSE,IF(I$8&lt;&gt;0,VLOOKUP($A1039,DSSV!$A$7:$R$65536,IN_DTK!I$5,0),""),"")</f>
        <v>0</v>
      </c>
      <c r="J1039" s="245">
        <f>IF(ISNA(VLOOKUP($A1039,DSSV!$A$7:$R$65536,IN_DTK!J$5,0))=FALSE,IF(J$8&lt;&gt;0,VLOOKUP($A1039,DSSV!$A$7:$R$65536,IN_DTK!J$5,0),""),"")</f>
        <v>0</v>
      </c>
      <c r="K1039" s="245">
        <f>IF(ISNA(VLOOKUP($A1039,DSSV!$A$7:$R$65536,IN_DTK!K$5,0))=FALSE,IF(K$8&lt;&gt;0,VLOOKUP($A1039,DSSV!$A$7:$R$65536,IN_DTK!K$5,0),""),"")</f>
        <v>0</v>
      </c>
      <c r="L1039" s="245">
        <f>IF(ISNA(VLOOKUP($A1039,DSSV!$A$7:$R$65536,IN_DTK!L$5,0))=FALSE,IF(L$8&lt;&gt;0,VLOOKUP($A1039,DSSV!$A$7:$R$65536,IN_DTK!L$5,0),""),"")</f>
        <v>0</v>
      </c>
      <c r="M1039" s="245">
        <f>IF(ISNA(VLOOKUP($A1039,DSSV!$A$7:$R$65536,IN_DTK!M$5,0))=FALSE,IF(M$8&lt;&gt;0,VLOOKUP($A1039,DSSV!$A$7:$R$65536,IN_DTK!M$5,0),""),"")</f>
        <v>0</v>
      </c>
      <c r="N1039" s="245">
        <f>IF(ISNA(VLOOKUP($A1039,DSSV!$A$7:$R$65536,IN_DTK!N$5,0))=FALSE,IF(N$8&lt;&gt;0,VLOOKUP($A1039,DSSV!$A$7:$R$65536,IN_DTK!N$5,0),""),"")</f>
        <v>0</v>
      </c>
      <c r="O1039" s="245">
        <f>IF(ISNA(VLOOKUP($A1039,DSSV!$A$7:$R$65536,IN_DTK!O$5,0))=FALSE,IF(O$8&lt;&gt;0,VLOOKUP($A1039,DSSV!$A$7:$R$65536,IN_DTK!O$5,0),""),"")</f>
        <v>0</v>
      </c>
      <c r="P1039" s="245">
        <f>IF(ISNA(VLOOKUP($A1039,DSSV!$A$7:$R$65536,IN_DTK!P$5,0))=FALSE,IF(P$8&lt;&gt;0,VLOOKUP($A1039,DSSV!$A$7:$R$65536,IN_DTK!P$5,0),""),"")</f>
        <v>0</v>
      </c>
      <c r="Q1039" s="246">
        <f>IF(ISNA(VLOOKUP($A1039,DSSV!$A$7:$R$65536,IN_DTK!Q$5,0))=FALSE,VLOOKUP($A1039,DSSV!$A$7:$R$65536,IN_DTK!Q$5,0),"")</f>
        <v>0</v>
      </c>
      <c r="R1039" s="237" t="str">
        <f>IF(ISNA(VLOOKUP($A1039,DSSV!$A$7:$R$65536,IN_DTK!R$5,0))=FALSE,VLOOKUP($A1039,DSSV!$A$7:$R$65536,IN_DTK!R$5,0),"")</f>
        <v>Không</v>
      </c>
      <c r="S1039" s="247" t="str">
        <f>IF(ISNA(VLOOKUP($A1039,DSSV!$A$7:$R$65536,IN_DTK!S$5,0))=FALSE,VLOOKUP($A1039,DSSV!$A$7:$R$65536,IN_DTK!S$5,0),"")</f>
        <v/>
      </c>
    </row>
    <row r="1040" spans="1:19" s="213" customFormat="1" ht="20.25" customHeight="1">
      <c r="A1040" s="211">
        <v>1032</v>
      </c>
      <c r="B1040" s="240">
        <f>--SUBTOTAL(2,C$6:C1040)</f>
        <v>1032</v>
      </c>
      <c r="C1040" s="214">
        <f>IF(ISNA(VLOOKUP($A1040,DSSV!$A$7:$R$65536,IN_DTK!C$5,0))=FALSE,VLOOKUP($A1040,DSSV!$A$7:$R$65536,IN_DTK!C$5,0),"")</f>
        <v>0</v>
      </c>
      <c r="D1040" s="243" t="str">
        <f>IF(ISNA(VLOOKUP($A1040,DSSV!$A$7:$R$65536,IN_DTK!D$5,0))=FALSE,VLOOKUP($A1040,DSSV!$A$7:$R$65536,IN_DTK!D$5,0),"")</f>
        <v/>
      </c>
      <c r="E1040" s="244" t="str">
        <f>IF(ISNA(VLOOKUP($A1040,DSSV!$A$7:$R$65536,IN_DTK!E$5,0))=FALSE,VLOOKUP($A1040,DSSV!$A$7:$R$65536,IN_DTK!E$5,0),"")</f>
        <v/>
      </c>
      <c r="F1040" s="249" t="str">
        <f>IF(ISNA(VLOOKUP($A1040,DSSV!$A$7:$R$65536,IN_DTK!F$5,0))=FALSE,VLOOKUP($A1040,DSSV!$A$7:$R$65536,IN_DTK!F$5,0),"")</f>
        <v/>
      </c>
      <c r="G1040" s="249" t="str">
        <f>IF(ISNA(VLOOKUP($A1040,DSSV!$A$7:$R$65536,IN_DTK!G$5,0))=FALSE,VLOOKUP($A1040,DSSV!$A$7:$R$65536,IN_DTK!G$5,0),"")</f>
        <v/>
      </c>
      <c r="H1040" s="245">
        <f>IF(ISNA(VLOOKUP($A1040,DSSV!$A$7:$R$65536,IN_DTK!H$5,0))=FALSE,IF(H$8&lt;&gt;0,VLOOKUP($A1040,DSSV!$A$7:$R$65536,IN_DTK!H$5,0),""),"")</f>
        <v>0</v>
      </c>
      <c r="I1040" s="245">
        <f>IF(ISNA(VLOOKUP($A1040,DSSV!$A$7:$R$65536,IN_DTK!I$5,0))=FALSE,IF(I$8&lt;&gt;0,VLOOKUP($A1040,DSSV!$A$7:$R$65536,IN_DTK!I$5,0),""),"")</f>
        <v>0</v>
      </c>
      <c r="J1040" s="245">
        <f>IF(ISNA(VLOOKUP($A1040,DSSV!$A$7:$R$65536,IN_DTK!J$5,0))=FALSE,IF(J$8&lt;&gt;0,VLOOKUP($A1040,DSSV!$A$7:$R$65536,IN_DTK!J$5,0),""),"")</f>
        <v>0</v>
      </c>
      <c r="K1040" s="245">
        <f>IF(ISNA(VLOOKUP($A1040,DSSV!$A$7:$R$65536,IN_DTK!K$5,0))=FALSE,IF(K$8&lt;&gt;0,VLOOKUP($A1040,DSSV!$A$7:$R$65536,IN_DTK!K$5,0),""),"")</f>
        <v>0</v>
      </c>
      <c r="L1040" s="245">
        <f>IF(ISNA(VLOOKUP($A1040,DSSV!$A$7:$R$65536,IN_DTK!L$5,0))=FALSE,IF(L$8&lt;&gt;0,VLOOKUP($A1040,DSSV!$A$7:$R$65536,IN_DTK!L$5,0),""),"")</f>
        <v>0</v>
      </c>
      <c r="M1040" s="245">
        <f>IF(ISNA(VLOOKUP($A1040,DSSV!$A$7:$R$65536,IN_DTK!M$5,0))=FALSE,IF(M$8&lt;&gt;0,VLOOKUP($A1040,DSSV!$A$7:$R$65536,IN_DTK!M$5,0),""),"")</f>
        <v>0</v>
      </c>
      <c r="N1040" s="245">
        <f>IF(ISNA(VLOOKUP($A1040,DSSV!$A$7:$R$65536,IN_DTK!N$5,0))=FALSE,IF(N$8&lt;&gt;0,VLOOKUP($A1040,DSSV!$A$7:$R$65536,IN_DTK!N$5,0),""),"")</f>
        <v>0</v>
      </c>
      <c r="O1040" s="245">
        <f>IF(ISNA(VLOOKUP($A1040,DSSV!$A$7:$R$65536,IN_DTK!O$5,0))=FALSE,IF(O$8&lt;&gt;0,VLOOKUP($A1040,DSSV!$A$7:$R$65536,IN_DTK!O$5,0),""),"")</f>
        <v>0</v>
      </c>
      <c r="P1040" s="245">
        <f>IF(ISNA(VLOOKUP($A1040,DSSV!$A$7:$R$65536,IN_DTK!P$5,0))=FALSE,IF(P$8&lt;&gt;0,VLOOKUP($A1040,DSSV!$A$7:$R$65536,IN_DTK!P$5,0),""),"")</f>
        <v>0</v>
      </c>
      <c r="Q1040" s="246">
        <f>IF(ISNA(VLOOKUP($A1040,DSSV!$A$7:$R$65536,IN_DTK!Q$5,0))=FALSE,VLOOKUP($A1040,DSSV!$A$7:$R$65536,IN_DTK!Q$5,0),"")</f>
        <v>0</v>
      </c>
      <c r="R1040" s="237" t="str">
        <f>IF(ISNA(VLOOKUP($A1040,DSSV!$A$7:$R$65536,IN_DTK!R$5,0))=FALSE,VLOOKUP($A1040,DSSV!$A$7:$R$65536,IN_DTK!R$5,0),"")</f>
        <v>Không</v>
      </c>
      <c r="S1040" s="247" t="str">
        <f>IF(ISNA(VLOOKUP($A1040,DSSV!$A$7:$R$65536,IN_DTK!S$5,0))=FALSE,VLOOKUP($A1040,DSSV!$A$7:$R$65536,IN_DTK!S$5,0),"")</f>
        <v/>
      </c>
    </row>
    <row r="1041" spans="1:19" s="213" customFormat="1" ht="20.25" customHeight="1">
      <c r="A1041" s="211">
        <v>1033</v>
      </c>
      <c r="B1041" s="240">
        <f>--SUBTOTAL(2,C$6:C1041)</f>
        <v>1033</v>
      </c>
      <c r="C1041" s="214">
        <f>IF(ISNA(VLOOKUP($A1041,DSSV!$A$7:$R$65536,IN_DTK!C$5,0))=FALSE,VLOOKUP($A1041,DSSV!$A$7:$R$65536,IN_DTK!C$5,0),"")</f>
        <v>0</v>
      </c>
      <c r="D1041" s="243" t="str">
        <f>IF(ISNA(VLOOKUP($A1041,DSSV!$A$7:$R$65536,IN_DTK!D$5,0))=FALSE,VLOOKUP($A1041,DSSV!$A$7:$R$65536,IN_DTK!D$5,0),"")</f>
        <v/>
      </c>
      <c r="E1041" s="244" t="str">
        <f>IF(ISNA(VLOOKUP($A1041,DSSV!$A$7:$R$65536,IN_DTK!E$5,0))=FALSE,VLOOKUP($A1041,DSSV!$A$7:$R$65536,IN_DTK!E$5,0),"")</f>
        <v/>
      </c>
      <c r="F1041" s="249" t="str">
        <f>IF(ISNA(VLOOKUP($A1041,DSSV!$A$7:$R$65536,IN_DTK!F$5,0))=FALSE,VLOOKUP($A1041,DSSV!$A$7:$R$65536,IN_DTK!F$5,0),"")</f>
        <v/>
      </c>
      <c r="G1041" s="249" t="str">
        <f>IF(ISNA(VLOOKUP($A1041,DSSV!$A$7:$R$65536,IN_DTK!G$5,0))=FALSE,VLOOKUP($A1041,DSSV!$A$7:$R$65536,IN_DTK!G$5,0),"")</f>
        <v/>
      </c>
      <c r="H1041" s="245">
        <f>IF(ISNA(VLOOKUP($A1041,DSSV!$A$7:$R$65536,IN_DTK!H$5,0))=FALSE,IF(H$8&lt;&gt;0,VLOOKUP($A1041,DSSV!$A$7:$R$65536,IN_DTK!H$5,0),""),"")</f>
        <v>0</v>
      </c>
      <c r="I1041" s="245">
        <f>IF(ISNA(VLOOKUP($A1041,DSSV!$A$7:$R$65536,IN_DTK!I$5,0))=FALSE,IF(I$8&lt;&gt;0,VLOOKUP($A1041,DSSV!$A$7:$R$65536,IN_DTK!I$5,0),""),"")</f>
        <v>0</v>
      </c>
      <c r="J1041" s="245">
        <f>IF(ISNA(VLOOKUP($A1041,DSSV!$A$7:$R$65536,IN_DTK!J$5,0))=FALSE,IF(J$8&lt;&gt;0,VLOOKUP($A1041,DSSV!$A$7:$R$65536,IN_DTK!J$5,0),""),"")</f>
        <v>0</v>
      </c>
      <c r="K1041" s="245">
        <f>IF(ISNA(VLOOKUP($A1041,DSSV!$A$7:$R$65536,IN_DTK!K$5,0))=FALSE,IF(K$8&lt;&gt;0,VLOOKUP($A1041,DSSV!$A$7:$R$65536,IN_DTK!K$5,0),""),"")</f>
        <v>0</v>
      </c>
      <c r="L1041" s="245">
        <f>IF(ISNA(VLOOKUP($A1041,DSSV!$A$7:$R$65536,IN_DTK!L$5,0))=FALSE,IF(L$8&lt;&gt;0,VLOOKUP($A1041,DSSV!$A$7:$R$65536,IN_DTK!L$5,0),""),"")</f>
        <v>0</v>
      </c>
      <c r="M1041" s="245">
        <f>IF(ISNA(VLOOKUP($A1041,DSSV!$A$7:$R$65536,IN_DTK!M$5,0))=FALSE,IF(M$8&lt;&gt;0,VLOOKUP($A1041,DSSV!$A$7:$R$65536,IN_DTK!M$5,0),""),"")</f>
        <v>0</v>
      </c>
      <c r="N1041" s="245">
        <f>IF(ISNA(VLOOKUP($A1041,DSSV!$A$7:$R$65536,IN_DTK!N$5,0))=FALSE,IF(N$8&lt;&gt;0,VLOOKUP($A1041,DSSV!$A$7:$R$65536,IN_DTK!N$5,0),""),"")</f>
        <v>0</v>
      </c>
      <c r="O1041" s="245">
        <f>IF(ISNA(VLOOKUP($A1041,DSSV!$A$7:$R$65536,IN_DTK!O$5,0))=FALSE,IF(O$8&lt;&gt;0,VLOOKUP($A1041,DSSV!$A$7:$R$65536,IN_DTK!O$5,0),""),"")</f>
        <v>0</v>
      </c>
      <c r="P1041" s="245">
        <f>IF(ISNA(VLOOKUP($A1041,DSSV!$A$7:$R$65536,IN_DTK!P$5,0))=FALSE,IF(P$8&lt;&gt;0,VLOOKUP($A1041,DSSV!$A$7:$R$65536,IN_DTK!P$5,0),""),"")</f>
        <v>0</v>
      </c>
      <c r="Q1041" s="246">
        <f>IF(ISNA(VLOOKUP($A1041,DSSV!$A$7:$R$65536,IN_DTK!Q$5,0))=FALSE,VLOOKUP($A1041,DSSV!$A$7:$R$65536,IN_DTK!Q$5,0),"")</f>
        <v>0</v>
      </c>
      <c r="R1041" s="237" t="str">
        <f>IF(ISNA(VLOOKUP($A1041,DSSV!$A$7:$R$65536,IN_DTK!R$5,0))=FALSE,VLOOKUP($A1041,DSSV!$A$7:$R$65536,IN_DTK!R$5,0),"")</f>
        <v>Không</v>
      </c>
      <c r="S1041" s="247" t="str">
        <f>IF(ISNA(VLOOKUP($A1041,DSSV!$A$7:$R$65536,IN_DTK!S$5,0))=FALSE,VLOOKUP($A1041,DSSV!$A$7:$R$65536,IN_DTK!S$5,0),"")</f>
        <v/>
      </c>
    </row>
    <row r="1042" spans="1:19" s="213" customFormat="1" ht="20.25" customHeight="1">
      <c r="A1042" s="211">
        <v>1034</v>
      </c>
      <c r="B1042" s="240">
        <f>--SUBTOTAL(2,C$6:C1042)</f>
        <v>1034</v>
      </c>
      <c r="C1042" s="214">
        <f>IF(ISNA(VLOOKUP($A1042,DSSV!$A$7:$R$65536,IN_DTK!C$5,0))=FALSE,VLOOKUP($A1042,DSSV!$A$7:$R$65536,IN_DTK!C$5,0),"")</f>
        <v>0</v>
      </c>
      <c r="D1042" s="243" t="str">
        <f>IF(ISNA(VLOOKUP($A1042,DSSV!$A$7:$R$65536,IN_DTK!D$5,0))=FALSE,VLOOKUP($A1042,DSSV!$A$7:$R$65536,IN_DTK!D$5,0),"")</f>
        <v/>
      </c>
      <c r="E1042" s="244" t="str">
        <f>IF(ISNA(VLOOKUP($A1042,DSSV!$A$7:$R$65536,IN_DTK!E$5,0))=FALSE,VLOOKUP($A1042,DSSV!$A$7:$R$65536,IN_DTK!E$5,0),"")</f>
        <v/>
      </c>
      <c r="F1042" s="249" t="str">
        <f>IF(ISNA(VLOOKUP($A1042,DSSV!$A$7:$R$65536,IN_DTK!F$5,0))=FALSE,VLOOKUP($A1042,DSSV!$A$7:$R$65536,IN_DTK!F$5,0),"")</f>
        <v/>
      </c>
      <c r="G1042" s="249" t="str">
        <f>IF(ISNA(VLOOKUP($A1042,DSSV!$A$7:$R$65536,IN_DTK!G$5,0))=FALSE,VLOOKUP($A1042,DSSV!$A$7:$R$65536,IN_DTK!G$5,0),"")</f>
        <v/>
      </c>
      <c r="H1042" s="245">
        <f>IF(ISNA(VLOOKUP($A1042,DSSV!$A$7:$R$65536,IN_DTK!H$5,0))=FALSE,IF(H$8&lt;&gt;0,VLOOKUP($A1042,DSSV!$A$7:$R$65536,IN_DTK!H$5,0),""),"")</f>
        <v>0</v>
      </c>
      <c r="I1042" s="245">
        <f>IF(ISNA(VLOOKUP($A1042,DSSV!$A$7:$R$65536,IN_DTK!I$5,0))=FALSE,IF(I$8&lt;&gt;0,VLOOKUP($A1042,DSSV!$A$7:$R$65536,IN_DTK!I$5,0),""),"")</f>
        <v>0</v>
      </c>
      <c r="J1042" s="245">
        <f>IF(ISNA(VLOOKUP($A1042,DSSV!$A$7:$R$65536,IN_DTK!J$5,0))=FALSE,IF(J$8&lt;&gt;0,VLOOKUP($A1042,DSSV!$A$7:$R$65536,IN_DTK!J$5,0),""),"")</f>
        <v>0</v>
      </c>
      <c r="K1042" s="245">
        <f>IF(ISNA(VLOOKUP($A1042,DSSV!$A$7:$R$65536,IN_DTK!K$5,0))=FALSE,IF(K$8&lt;&gt;0,VLOOKUP($A1042,DSSV!$A$7:$R$65536,IN_DTK!K$5,0),""),"")</f>
        <v>0</v>
      </c>
      <c r="L1042" s="245">
        <f>IF(ISNA(VLOOKUP($A1042,DSSV!$A$7:$R$65536,IN_DTK!L$5,0))=FALSE,IF(L$8&lt;&gt;0,VLOOKUP($A1042,DSSV!$A$7:$R$65536,IN_DTK!L$5,0),""),"")</f>
        <v>0</v>
      </c>
      <c r="M1042" s="245">
        <f>IF(ISNA(VLOOKUP($A1042,DSSV!$A$7:$R$65536,IN_DTK!M$5,0))=FALSE,IF(M$8&lt;&gt;0,VLOOKUP($A1042,DSSV!$A$7:$R$65536,IN_DTK!M$5,0),""),"")</f>
        <v>0</v>
      </c>
      <c r="N1042" s="245">
        <f>IF(ISNA(VLOOKUP($A1042,DSSV!$A$7:$R$65536,IN_DTK!N$5,0))=FALSE,IF(N$8&lt;&gt;0,VLOOKUP($A1042,DSSV!$A$7:$R$65536,IN_DTK!N$5,0),""),"")</f>
        <v>0</v>
      </c>
      <c r="O1042" s="245">
        <f>IF(ISNA(VLOOKUP($A1042,DSSV!$A$7:$R$65536,IN_DTK!O$5,0))=FALSE,IF(O$8&lt;&gt;0,VLOOKUP($A1042,DSSV!$A$7:$R$65536,IN_DTK!O$5,0),""),"")</f>
        <v>0</v>
      </c>
      <c r="P1042" s="245">
        <f>IF(ISNA(VLOOKUP($A1042,DSSV!$A$7:$R$65536,IN_DTK!P$5,0))=FALSE,IF(P$8&lt;&gt;0,VLOOKUP($A1042,DSSV!$A$7:$R$65536,IN_DTK!P$5,0),""),"")</f>
        <v>0</v>
      </c>
      <c r="Q1042" s="246">
        <f>IF(ISNA(VLOOKUP($A1042,DSSV!$A$7:$R$65536,IN_DTK!Q$5,0))=FALSE,VLOOKUP($A1042,DSSV!$A$7:$R$65536,IN_DTK!Q$5,0),"")</f>
        <v>0</v>
      </c>
      <c r="R1042" s="237" t="str">
        <f>IF(ISNA(VLOOKUP($A1042,DSSV!$A$7:$R$65536,IN_DTK!R$5,0))=FALSE,VLOOKUP($A1042,DSSV!$A$7:$R$65536,IN_DTK!R$5,0),"")</f>
        <v>Không</v>
      </c>
      <c r="S1042" s="247" t="str">
        <f>IF(ISNA(VLOOKUP($A1042,DSSV!$A$7:$R$65536,IN_DTK!S$5,0))=FALSE,VLOOKUP($A1042,DSSV!$A$7:$R$65536,IN_DTK!S$5,0),"")</f>
        <v/>
      </c>
    </row>
    <row r="1043" spans="1:19" s="213" customFormat="1" ht="20.25" customHeight="1">
      <c r="A1043" s="211">
        <v>1035</v>
      </c>
      <c r="B1043" s="240">
        <f>--SUBTOTAL(2,C$6:C1043)</f>
        <v>1035</v>
      </c>
      <c r="C1043" s="214">
        <f>IF(ISNA(VLOOKUP($A1043,DSSV!$A$7:$R$65536,IN_DTK!C$5,0))=FALSE,VLOOKUP($A1043,DSSV!$A$7:$R$65536,IN_DTK!C$5,0),"")</f>
        <v>0</v>
      </c>
      <c r="D1043" s="243" t="str">
        <f>IF(ISNA(VLOOKUP($A1043,DSSV!$A$7:$R$65536,IN_DTK!D$5,0))=FALSE,VLOOKUP($A1043,DSSV!$A$7:$R$65536,IN_DTK!D$5,0),"")</f>
        <v/>
      </c>
      <c r="E1043" s="244" t="str">
        <f>IF(ISNA(VLOOKUP($A1043,DSSV!$A$7:$R$65536,IN_DTK!E$5,0))=FALSE,VLOOKUP($A1043,DSSV!$A$7:$R$65536,IN_DTK!E$5,0),"")</f>
        <v/>
      </c>
      <c r="F1043" s="249" t="str">
        <f>IF(ISNA(VLOOKUP($A1043,DSSV!$A$7:$R$65536,IN_DTK!F$5,0))=FALSE,VLOOKUP($A1043,DSSV!$A$7:$R$65536,IN_DTK!F$5,0),"")</f>
        <v/>
      </c>
      <c r="G1043" s="249" t="str">
        <f>IF(ISNA(VLOOKUP($A1043,DSSV!$A$7:$R$65536,IN_DTK!G$5,0))=FALSE,VLOOKUP($A1043,DSSV!$A$7:$R$65536,IN_DTK!G$5,0),"")</f>
        <v/>
      </c>
      <c r="H1043" s="245">
        <f>IF(ISNA(VLOOKUP($A1043,DSSV!$A$7:$R$65536,IN_DTK!H$5,0))=FALSE,IF(H$8&lt;&gt;0,VLOOKUP($A1043,DSSV!$A$7:$R$65536,IN_DTK!H$5,0),""),"")</f>
        <v>0</v>
      </c>
      <c r="I1043" s="245">
        <f>IF(ISNA(VLOOKUP($A1043,DSSV!$A$7:$R$65536,IN_DTK!I$5,0))=FALSE,IF(I$8&lt;&gt;0,VLOOKUP($A1043,DSSV!$A$7:$R$65536,IN_DTK!I$5,0),""),"")</f>
        <v>0</v>
      </c>
      <c r="J1043" s="245">
        <f>IF(ISNA(VLOOKUP($A1043,DSSV!$A$7:$R$65536,IN_DTK!J$5,0))=FALSE,IF(J$8&lt;&gt;0,VLOOKUP($A1043,DSSV!$A$7:$R$65536,IN_DTK!J$5,0),""),"")</f>
        <v>0</v>
      </c>
      <c r="K1043" s="245">
        <f>IF(ISNA(VLOOKUP($A1043,DSSV!$A$7:$R$65536,IN_DTK!K$5,0))=FALSE,IF(K$8&lt;&gt;0,VLOOKUP($A1043,DSSV!$A$7:$R$65536,IN_DTK!K$5,0),""),"")</f>
        <v>0</v>
      </c>
      <c r="L1043" s="245">
        <f>IF(ISNA(VLOOKUP($A1043,DSSV!$A$7:$R$65536,IN_DTK!L$5,0))=FALSE,IF(L$8&lt;&gt;0,VLOOKUP($A1043,DSSV!$A$7:$R$65536,IN_DTK!L$5,0),""),"")</f>
        <v>0</v>
      </c>
      <c r="M1043" s="245">
        <f>IF(ISNA(VLOOKUP($A1043,DSSV!$A$7:$R$65536,IN_DTK!M$5,0))=FALSE,IF(M$8&lt;&gt;0,VLOOKUP($A1043,DSSV!$A$7:$R$65536,IN_DTK!M$5,0),""),"")</f>
        <v>0</v>
      </c>
      <c r="N1043" s="245">
        <f>IF(ISNA(VLOOKUP($A1043,DSSV!$A$7:$R$65536,IN_DTK!N$5,0))=FALSE,IF(N$8&lt;&gt;0,VLOOKUP($A1043,DSSV!$A$7:$R$65536,IN_DTK!N$5,0),""),"")</f>
        <v>0</v>
      </c>
      <c r="O1043" s="245">
        <f>IF(ISNA(VLOOKUP($A1043,DSSV!$A$7:$R$65536,IN_DTK!O$5,0))=FALSE,IF(O$8&lt;&gt;0,VLOOKUP($A1043,DSSV!$A$7:$R$65536,IN_DTK!O$5,0),""),"")</f>
        <v>0</v>
      </c>
      <c r="P1043" s="245">
        <f>IF(ISNA(VLOOKUP($A1043,DSSV!$A$7:$R$65536,IN_DTK!P$5,0))=FALSE,IF(P$8&lt;&gt;0,VLOOKUP($A1043,DSSV!$A$7:$R$65536,IN_DTK!P$5,0),""),"")</f>
        <v>0</v>
      </c>
      <c r="Q1043" s="246">
        <f>IF(ISNA(VLOOKUP($A1043,DSSV!$A$7:$R$65536,IN_DTK!Q$5,0))=FALSE,VLOOKUP($A1043,DSSV!$A$7:$R$65536,IN_DTK!Q$5,0),"")</f>
        <v>0</v>
      </c>
      <c r="R1043" s="237" t="str">
        <f>IF(ISNA(VLOOKUP($A1043,DSSV!$A$7:$R$65536,IN_DTK!R$5,0))=FALSE,VLOOKUP($A1043,DSSV!$A$7:$R$65536,IN_DTK!R$5,0),"")</f>
        <v>Không</v>
      </c>
      <c r="S1043" s="247" t="str">
        <f>IF(ISNA(VLOOKUP($A1043,DSSV!$A$7:$R$65536,IN_DTK!S$5,0))=FALSE,VLOOKUP($A1043,DSSV!$A$7:$R$65536,IN_DTK!S$5,0),"")</f>
        <v/>
      </c>
    </row>
    <row r="1044" spans="1:19" s="213" customFormat="1" ht="20.25" customHeight="1">
      <c r="A1044" s="211">
        <v>1036</v>
      </c>
      <c r="B1044" s="240">
        <f>--SUBTOTAL(2,C$6:C1044)</f>
        <v>1036</v>
      </c>
      <c r="C1044" s="214">
        <f>IF(ISNA(VLOOKUP($A1044,DSSV!$A$7:$R$65536,IN_DTK!C$5,0))=FALSE,VLOOKUP($A1044,DSSV!$A$7:$R$65536,IN_DTK!C$5,0),"")</f>
        <v>0</v>
      </c>
      <c r="D1044" s="243" t="str">
        <f>IF(ISNA(VLOOKUP($A1044,DSSV!$A$7:$R$65536,IN_DTK!D$5,0))=FALSE,VLOOKUP($A1044,DSSV!$A$7:$R$65536,IN_DTK!D$5,0),"")</f>
        <v/>
      </c>
      <c r="E1044" s="244" t="str">
        <f>IF(ISNA(VLOOKUP($A1044,DSSV!$A$7:$R$65536,IN_DTK!E$5,0))=FALSE,VLOOKUP($A1044,DSSV!$A$7:$R$65536,IN_DTK!E$5,0),"")</f>
        <v/>
      </c>
      <c r="F1044" s="249" t="str">
        <f>IF(ISNA(VLOOKUP($A1044,DSSV!$A$7:$R$65536,IN_DTK!F$5,0))=FALSE,VLOOKUP($A1044,DSSV!$A$7:$R$65536,IN_DTK!F$5,0),"")</f>
        <v/>
      </c>
      <c r="G1044" s="249" t="str">
        <f>IF(ISNA(VLOOKUP($A1044,DSSV!$A$7:$R$65536,IN_DTK!G$5,0))=FALSE,VLOOKUP($A1044,DSSV!$A$7:$R$65536,IN_DTK!G$5,0),"")</f>
        <v/>
      </c>
      <c r="H1044" s="245">
        <f>IF(ISNA(VLOOKUP($A1044,DSSV!$A$7:$R$65536,IN_DTK!H$5,0))=FALSE,IF(H$8&lt;&gt;0,VLOOKUP($A1044,DSSV!$A$7:$R$65536,IN_DTK!H$5,0),""),"")</f>
        <v>0</v>
      </c>
      <c r="I1044" s="245">
        <f>IF(ISNA(VLOOKUP($A1044,DSSV!$A$7:$R$65536,IN_DTK!I$5,0))=FALSE,IF(I$8&lt;&gt;0,VLOOKUP($A1044,DSSV!$A$7:$R$65536,IN_DTK!I$5,0),""),"")</f>
        <v>0</v>
      </c>
      <c r="J1044" s="245">
        <f>IF(ISNA(VLOOKUP($A1044,DSSV!$A$7:$R$65536,IN_DTK!J$5,0))=FALSE,IF(J$8&lt;&gt;0,VLOOKUP($A1044,DSSV!$A$7:$R$65536,IN_DTK!J$5,0),""),"")</f>
        <v>0</v>
      </c>
      <c r="K1044" s="245">
        <f>IF(ISNA(VLOOKUP($A1044,DSSV!$A$7:$R$65536,IN_DTK!K$5,0))=FALSE,IF(K$8&lt;&gt;0,VLOOKUP($A1044,DSSV!$A$7:$R$65536,IN_DTK!K$5,0),""),"")</f>
        <v>0</v>
      </c>
      <c r="L1044" s="245">
        <f>IF(ISNA(VLOOKUP($A1044,DSSV!$A$7:$R$65536,IN_DTK!L$5,0))=FALSE,IF(L$8&lt;&gt;0,VLOOKUP($A1044,DSSV!$A$7:$R$65536,IN_DTK!L$5,0),""),"")</f>
        <v>0</v>
      </c>
      <c r="M1044" s="245">
        <f>IF(ISNA(VLOOKUP($A1044,DSSV!$A$7:$R$65536,IN_DTK!M$5,0))=FALSE,IF(M$8&lt;&gt;0,VLOOKUP($A1044,DSSV!$A$7:$R$65536,IN_DTK!M$5,0),""),"")</f>
        <v>0</v>
      </c>
      <c r="N1044" s="245">
        <f>IF(ISNA(VLOOKUP($A1044,DSSV!$A$7:$R$65536,IN_DTK!N$5,0))=FALSE,IF(N$8&lt;&gt;0,VLOOKUP($A1044,DSSV!$A$7:$R$65536,IN_DTK!N$5,0),""),"")</f>
        <v>0</v>
      </c>
      <c r="O1044" s="245">
        <f>IF(ISNA(VLOOKUP($A1044,DSSV!$A$7:$R$65536,IN_DTK!O$5,0))=FALSE,IF(O$8&lt;&gt;0,VLOOKUP($A1044,DSSV!$A$7:$R$65536,IN_DTK!O$5,0),""),"")</f>
        <v>0</v>
      </c>
      <c r="P1044" s="245">
        <f>IF(ISNA(VLOOKUP($A1044,DSSV!$A$7:$R$65536,IN_DTK!P$5,0))=FALSE,IF(P$8&lt;&gt;0,VLOOKUP($A1044,DSSV!$A$7:$R$65536,IN_DTK!P$5,0),""),"")</f>
        <v>0</v>
      </c>
      <c r="Q1044" s="246">
        <f>IF(ISNA(VLOOKUP($A1044,DSSV!$A$7:$R$65536,IN_DTK!Q$5,0))=FALSE,VLOOKUP($A1044,DSSV!$A$7:$R$65536,IN_DTK!Q$5,0),"")</f>
        <v>0</v>
      </c>
      <c r="R1044" s="237" t="str">
        <f>IF(ISNA(VLOOKUP($A1044,DSSV!$A$7:$R$65536,IN_DTK!R$5,0))=FALSE,VLOOKUP($A1044,DSSV!$A$7:$R$65536,IN_DTK!R$5,0),"")</f>
        <v>Không</v>
      </c>
      <c r="S1044" s="247" t="str">
        <f>IF(ISNA(VLOOKUP($A1044,DSSV!$A$7:$R$65536,IN_DTK!S$5,0))=FALSE,VLOOKUP($A1044,DSSV!$A$7:$R$65536,IN_DTK!S$5,0),"")</f>
        <v/>
      </c>
    </row>
    <row r="1045" spans="1:19" s="213" customFormat="1" ht="20.25" customHeight="1">
      <c r="A1045" s="211">
        <v>1037</v>
      </c>
      <c r="B1045" s="240">
        <f>--SUBTOTAL(2,C$6:C1045)</f>
        <v>1037</v>
      </c>
      <c r="C1045" s="214">
        <f>IF(ISNA(VLOOKUP($A1045,DSSV!$A$7:$R$65536,IN_DTK!C$5,0))=FALSE,VLOOKUP($A1045,DSSV!$A$7:$R$65536,IN_DTK!C$5,0),"")</f>
        <v>0</v>
      </c>
      <c r="D1045" s="243" t="str">
        <f>IF(ISNA(VLOOKUP($A1045,DSSV!$A$7:$R$65536,IN_DTK!D$5,0))=FALSE,VLOOKUP($A1045,DSSV!$A$7:$R$65536,IN_DTK!D$5,0),"")</f>
        <v/>
      </c>
      <c r="E1045" s="244" t="str">
        <f>IF(ISNA(VLOOKUP($A1045,DSSV!$A$7:$R$65536,IN_DTK!E$5,0))=FALSE,VLOOKUP($A1045,DSSV!$A$7:$R$65536,IN_DTK!E$5,0),"")</f>
        <v/>
      </c>
      <c r="F1045" s="249" t="str">
        <f>IF(ISNA(VLOOKUP($A1045,DSSV!$A$7:$R$65536,IN_DTK!F$5,0))=FALSE,VLOOKUP($A1045,DSSV!$A$7:$R$65536,IN_DTK!F$5,0),"")</f>
        <v/>
      </c>
      <c r="G1045" s="249" t="str">
        <f>IF(ISNA(VLOOKUP($A1045,DSSV!$A$7:$R$65536,IN_DTK!G$5,0))=FALSE,VLOOKUP($A1045,DSSV!$A$7:$R$65536,IN_DTK!G$5,0),"")</f>
        <v/>
      </c>
      <c r="H1045" s="245">
        <f>IF(ISNA(VLOOKUP($A1045,DSSV!$A$7:$R$65536,IN_DTK!H$5,0))=FALSE,IF(H$8&lt;&gt;0,VLOOKUP($A1045,DSSV!$A$7:$R$65536,IN_DTK!H$5,0),""),"")</f>
        <v>0</v>
      </c>
      <c r="I1045" s="245">
        <f>IF(ISNA(VLOOKUP($A1045,DSSV!$A$7:$R$65536,IN_DTK!I$5,0))=FALSE,IF(I$8&lt;&gt;0,VLOOKUP($A1045,DSSV!$A$7:$R$65536,IN_DTK!I$5,0),""),"")</f>
        <v>0</v>
      </c>
      <c r="J1045" s="245">
        <f>IF(ISNA(VLOOKUP($A1045,DSSV!$A$7:$R$65536,IN_DTK!J$5,0))=FALSE,IF(J$8&lt;&gt;0,VLOOKUP($A1045,DSSV!$A$7:$R$65536,IN_DTK!J$5,0),""),"")</f>
        <v>0</v>
      </c>
      <c r="K1045" s="245">
        <f>IF(ISNA(VLOOKUP($A1045,DSSV!$A$7:$R$65536,IN_DTK!K$5,0))=FALSE,IF(K$8&lt;&gt;0,VLOOKUP($A1045,DSSV!$A$7:$R$65536,IN_DTK!K$5,0),""),"")</f>
        <v>0</v>
      </c>
      <c r="L1045" s="245">
        <f>IF(ISNA(VLOOKUP($A1045,DSSV!$A$7:$R$65536,IN_DTK!L$5,0))=FALSE,IF(L$8&lt;&gt;0,VLOOKUP($A1045,DSSV!$A$7:$R$65536,IN_DTK!L$5,0),""),"")</f>
        <v>0</v>
      </c>
      <c r="M1045" s="245">
        <f>IF(ISNA(VLOOKUP($A1045,DSSV!$A$7:$R$65536,IN_DTK!M$5,0))=FALSE,IF(M$8&lt;&gt;0,VLOOKUP($A1045,DSSV!$A$7:$R$65536,IN_DTK!M$5,0),""),"")</f>
        <v>0</v>
      </c>
      <c r="N1045" s="245">
        <f>IF(ISNA(VLOOKUP($A1045,DSSV!$A$7:$R$65536,IN_DTK!N$5,0))=FALSE,IF(N$8&lt;&gt;0,VLOOKUP($A1045,DSSV!$A$7:$R$65536,IN_DTK!N$5,0),""),"")</f>
        <v>0</v>
      </c>
      <c r="O1045" s="245">
        <f>IF(ISNA(VLOOKUP($A1045,DSSV!$A$7:$R$65536,IN_DTK!O$5,0))=FALSE,IF(O$8&lt;&gt;0,VLOOKUP($A1045,DSSV!$A$7:$R$65536,IN_DTK!O$5,0),""),"")</f>
        <v>0</v>
      </c>
      <c r="P1045" s="245">
        <f>IF(ISNA(VLOOKUP($A1045,DSSV!$A$7:$R$65536,IN_DTK!P$5,0))=FALSE,IF(P$8&lt;&gt;0,VLOOKUP($A1045,DSSV!$A$7:$R$65536,IN_DTK!P$5,0),""),"")</f>
        <v>0</v>
      </c>
      <c r="Q1045" s="246">
        <f>IF(ISNA(VLOOKUP($A1045,DSSV!$A$7:$R$65536,IN_DTK!Q$5,0))=FALSE,VLOOKUP($A1045,DSSV!$A$7:$R$65536,IN_DTK!Q$5,0),"")</f>
        <v>0</v>
      </c>
      <c r="R1045" s="237" t="str">
        <f>IF(ISNA(VLOOKUP($A1045,DSSV!$A$7:$R$65536,IN_DTK!R$5,0))=FALSE,VLOOKUP($A1045,DSSV!$A$7:$R$65536,IN_DTK!R$5,0),"")</f>
        <v>Không</v>
      </c>
      <c r="S1045" s="247" t="str">
        <f>IF(ISNA(VLOOKUP($A1045,DSSV!$A$7:$R$65536,IN_DTK!S$5,0))=FALSE,VLOOKUP($A1045,DSSV!$A$7:$R$65536,IN_DTK!S$5,0),"")</f>
        <v/>
      </c>
    </row>
    <row r="1046" spans="1:19" s="213" customFormat="1" ht="20.25" customHeight="1">
      <c r="A1046" s="211">
        <v>1038</v>
      </c>
      <c r="B1046" s="240">
        <f>--SUBTOTAL(2,C$6:C1046)</f>
        <v>1038</v>
      </c>
      <c r="C1046" s="214">
        <f>IF(ISNA(VLOOKUP($A1046,DSSV!$A$7:$R$65536,IN_DTK!C$5,0))=FALSE,VLOOKUP($A1046,DSSV!$A$7:$R$65536,IN_DTK!C$5,0),"")</f>
        <v>0</v>
      </c>
      <c r="D1046" s="243" t="str">
        <f>IF(ISNA(VLOOKUP($A1046,DSSV!$A$7:$R$65536,IN_DTK!D$5,0))=FALSE,VLOOKUP($A1046,DSSV!$A$7:$R$65536,IN_DTK!D$5,0),"")</f>
        <v/>
      </c>
      <c r="E1046" s="244" t="str">
        <f>IF(ISNA(VLOOKUP($A1046,DSSV!$A$7:$R$65536,IN_DTK!E$5,0))=FALSE,VLOOKUP($A1046,DSSV!$A$7:$R$65536,IN_DTK!E$5,0),"")</f>
        <v/>
      </c>
      <c r="F1046" s="249" t="str">
        <f>IF(ISNA(VLOOKUP($A1046,DSSV!$A$7:$R$65536,IN_DTK!F$5,0))=FALSE,VLOOKUP($A1046,DSSV!$A$7:$R$65536,IN_DTK!F$5,0),"")</f>
        <v/>
      </c>
      <c r="G1046" s="249" t="str">
        <f>IF(ISNA(VLOOKUP($A1046,DSSV!$A$7:$R$65536,IN_DTK!G$5,0))=FALSE,VLOOKUP($A1046,DSSV!$A$7:$R$65536,IN_DTK!G$5,0),"")</f>
        <v/>
      </c>
      <c r="H1046" s="245">
        <f>IF(ISNA(VLOOKUP($A1046,DSSV!$A$7:$R$65536,IN_DTK!H$5,0))=FALSE,IF(H$8&lt;&gt;0,VLOOKUP($A1046,DSSV!$A$7:$R$65536,IN_DTK!H$5,0),""),"")</f>
        <v>0</v>
      </c>
      <c r="I1046" s="245">
        <f>IF(ISNA(VLOOKUP($A1046,DSSV!$A$7:$R$65536,IN_DTK!I$5,0))=FALSE,IF(I$8&lt;&gt;0,VLOOKUP($A1046,DSSV!$A$7:$R$65536,IN_DTK!I$5,0),""),"")</f>
        <v>0</v>
      </c>
      <c r="J1046" s="245">
        <f>IF(ISNA(VLOOKUP($A1046,DSSV!$A$7:$R$65536,IN_DTK!J$5,0))=FALSE,IF(J$8&lt;&gt;0,VLOOKUP($A1046,DSSV!$A$7:$R$65536,IN_DTK!J$5,0),""),"")</f>
        <v>0</v>
      </c>
      <c r="K1046" s="245">
        <f>IF(ISNA(VLOOKUP($A1046,DSSV!$A$7:$R$65536,IN_DTK!K$5,0))=FALSE,IF(K$8&lt;&gt;0,VLOOKUP($A1046,DSSV!$A$7:$R$65536,IN_DTK!K$5,0),""),"")</f>
        <v>0</v>
      </c>
      <c r="L1046" s="245">
        <f>IF(ISNA(VLOOKUP($A1046,DSSV!$A$7:$R$65536,IN_DTK!L$5,0))=FALSE,IF(L$8&lt;&gt;0,VLOOKUP($A1046,DSSV!$A$7:$R$65536,IN_DTK!L$5,0),""),"")</f>
        <v>0</v>
      </c>
      <c r="M1046" s="245">
        <f>IF(ISNA(VLOOKUP($A1046,DSSV!$A$7:$R$65536,IN_DTK!M$5,0))=FALSE,IF(M$8&lt;&gt;0,VLOOKUP($A1046,DSSV!$A$7:$R$65536,IN_DTK!M$5,0),""),"")</f>
        <v>0</v>
      </c>
      <c r="N1046" s="245">
        <f>IF(ISNA(VLOOKUP($A1046,DSSV!$A$7:$R$65536,IN_DTK!N$5,0))=FALSE,IF(N$8&lt;&gt;0,VLOOKUP($A1046,DSSV!$A$7:$R$65536,IN_DTK!N$5,0),""),"")</f>
        <v>0</v>
      </c>
      <c r="O1046" s="245">
        <f>IF(ISNA(VLOOKUP($A1046,DSSV!$A$7:$R$65536,IN_DTK!O$5,0))=FALSE,IF(O$8&lt;&gt;0,VLOOKUP($A1046,DSSV!$A$7:$R$65536,IN_DTK!O$5,0),""),"")</f>
        <v>0</v>
      </c>
      <c r="P1046" s="245">
        <f>IF(ISNA(VLOOKUP($A1046,DSSV!$A$7:$R$65536,IN_DTK!P$5,0))=FALSE,IF(P$8&lt;&gt;0,VLOOKUP($A1046,DSSV!$A$7:$R$65536,IN_DTK!P$5,0),""),"")</f>
        <v>0</v>
      </c>
      <c r="Q1046" s="246">
        <f>IF(ISNA(VLOOKUP($A1046,DSSV!$A$7:$R$65536,IN_DTK!Q$5,0))=FALSE,VLOOKUP($A1046,DSSV!$A$7:$R$65536,IN_DTK!Q$5,0),"")</f>
        <v>0</v>
      </c>
      <c r="R1046" s="237" t="str">
        <f>IF(ISNA(VLOOKUP($A1046,DSSV!$A$7:$R$65536,IN_DTK!R$5,0))=FALSE,VLOOKUP($A1046,DSSV!$A$7:$R$65536,IN_DTK!R$5,0),"")</f>
        <v>Không</v>
      </c>
      <c r="S1046" s="247" t="str">
        <f>IF(ISNA(VLOOKUP($A1046,DSSV!$A$7:$R$65536,IN_DTK!S$5,0))=FALSE,VLOOKUP($A1046,DSSV!$A$7:$R$65536,IN_DTK!S$5,0),"")</f>
        <v/>
      </c>
    </row>
    <row r="1047" spans="1:19" s="213" customFormat="1" ht="20.25" customHeight="1">
      <c r="A1047" s="211">
        <v>1039</v>
      </c>
      <c r="B1047" s="240">
        <f>--SUBTOTAL(2,C$6:C1047)</f>
        <v>1039</v>
      </c>
      <c r="C1047" s="214">
        <f>IF(ISNA(VLOOKUP($A1047,DSSV!$A$7:$R$65536,IN_DTK!C$5,0))=FALSE,VLOOKUP($A1047,DSSV!$A$7:$R$65536,IN_DTK!C$5,0),"")</f>
        <v>0</v>
      </c>
      <c r="D1047" s="243" t="str">
        <f>IF(ISNA(VLOOKUP($A1047,DSSV!$A$7:$R$65536,IN_DTK!D$5,0))=FALSE,VLOOKUP($A1047,DSSV!$A$7:$R$65536,IN_DTK!D$5,0),"")</f>
        <v/>
      </c>
      <c r="E1047" s="244" t="str">
        <f>IF(ISNA(VLOOKUP($A1047,DSSV!$A$7:$R$65536,IN_DTK!E$5,0))=FALSE,VLOOKUP($A1047,DSSV!$A$7:$R$65536,IN_DTK!E$5,0),"")</f>
        <v/>
      </c>
      <c r="F1047" s="249" t="str">
        <f>IF(ISNA(VLOOKUP($A1047,DSSV!$A$7:$R$65536,IN_DTK!F$5,0))=FALSE,VLOOKUP($A1047,DSSV!$A$7:$R$65536,IN_DTK!F$5,0),"")</f>
        <v/>
      </c>
      <c r="G1047" s="249" t="str">
        <f>IF(ISNA(VLOOKUP($A1047,DSSV!$A$7:$R$65536,IN_DTK!G$5,0))=FALSE,VLOOKUP($A1047,DSSV!$A$7:$R$65536,IN_DTK!G$5,0),"")</f>
        <v/>
      </c>
      <c r="H1047" s="245">
        <f>IF(ISNA(VLOOKUP($A1047,DSSV!$A$7:$R$65536,IN_DTK!H$5,0))=FALSE,IF(H$8&lt;&gt;0,VLOOKUP($A1047,DSSV!$A$7:$R$65536,IN_DTK!H$5,0),""),"")</f>
        <v>0</v>
      </c>
      <c r="I1047" s="245">
        <f>IF(ISNA(VLOOKUP($A1047,DSSV!$A$7:$R$65536,IN_DTK!I$5,0))=FALSE,IF(I$8&lt;&gt;0,VLOOKUP($A1047,DSSV!$A$7:$R$65536,IN_DTK!I$5,0),""),"")</f>
        <v>0</v>
      </c>
      <c r="J1047" s="245">
        <f>IF(ISNA(VLOOKUP($A1047,DSSV!$A$7:$R$65536,IN_DTK!J$5,0))=FALSE,IF(J$8&lt;&gt;0,VLOOKUP($A1047,DSSV!$A$7:$R$65536,IN_DTK!J$5,0),""),"")</f>
        <v>0</v>
      </c>
      <c r="K1047" s="245">
        <f>IF(ISNA(VLOOKUP($A1047,DSSV!$A$7:$R$65536,IN_DTK!K$5,0))=FALSE,IF(K$8&lt;&gt;0,VLOOKUP($A1047,DSSV!$A$7:$R$65536,IN_DTK!K$5,0),""),"")</f>
        <v>0</v>
      </c>
      <c r="L1047" s="245">
        <f>IF(ISNA(VLOOKUP($A1047,DSSV!$A$7:$R$65536,IN_DTK!L$5,0))=FALSE,IF(L$8&lt;&gt;0,VLOOKUP($A1047,DSSV!$A$7:$R$65536,IN_DTK!L$5,0),""),"")</f>
        <v>0</v>
      </c>
      <c r="M1047" s="245">
        <f>IF(ISNA(VLOOKUP($A1047,DSSV!$A$7:$R$65536,IN_DTK!M$5,0))=FALSE,IF(M$8&lt;&gt;0,VLOOKUP($A1047,DSSV!$A$7:$R$65536,IN_DTK!M$5,0),""),"")</f>
        <v>0</v>
      </c>
      <c r="N1047" s="245">
        <f>IF(ISNA(VLOOKUP($A1047,DSSV!$A$7:$R$65536,IN_DTK!N$5,0))=FALSE,IF(N$8&lt;&gt;0,VLOOKUP($A1047,DSSV!$A$7:$R$65536,IN_DTK!N$5,0),""),"")</f>
        <v>0</v>
      </c>
      <c r="O1047" s="245">
        <f>IF(ISNA(VLOOKUP($A1047,DSSV!$A$7:$R$65536,IN_DTK!O$5,0))=FALSE,IF(O$8&lt;&gt;0,VLOOKUP($A1047,DSSV!$A$7:$R$65536,IN_DTK!O$5,0),""),"")</f>
        <v>0</v>
      </c>
      <c r="P1047" s="245">
        <f>IF(ISNA(VLOOKUP($A1047,DSSV!$A$7:$R$65536,IN_DTK!P$5,0))=FALSE,IF(P$8&lt;&gt;0,VLOOKUP($A1047,DSSV!$A$7:$R$65536,IN_DTK!P$5,0),""),"")</f>
        <v>0</v>
      </c>
      <c r="Q1047" s="246">
        <f>IF(ISNA(VLOOKUP($A1047,DSSV!$A$7:$R$65536,IN_DTK!Q$5,0))=FALSE,VLOOKUP($A1047,DSSV!$A$7:$R$65536,IN_DTK!Q$5,0),"")</f>
        <v>0</v>
      </c>
      <c r="R1047" s="237" t="str">
        <f>IF(ISNA(VLOOKUP($A1047,DSSV!$A$7:$R$65536,IN_DTK!R$5,0))=FALSE,VLOOKUP($A1047,DSSV!$A$7:$R$65536,IN_DTK!R$5,0),"")</f>
        <v>Không</v>
      </c>
      <c r="S1047" s="247" t="str">
        <f>IF(ISNA(VLOOKUP($A1047,DSSV!$A$7:$R$65536,IN_DTK!S$5,0))=FALSE,VLOOKUP($A1047,DSSV!$A$7:$R$65536,IN_DTK!S$5,0),"")</f>
        <v/>
      </c>
    </row>
    <row r="1048" spans="1:19" s="213" customFormat="1" ht="20.25" customHeight="1">
      <c r="A1048" s="211">
        <v>1040</v>
      </c>
      <c r="B1048" s="240">
        <f>--SUBTOTAL(2,C$6:C1048)</f>
        <v>1040</v>
      </c>
      <c r="C1048" s="214">
        <f>IF(ISNA(VLOOKUP($A1048,DSSV!$A$7:$R$65536,IN_DTK!C$5,0))=FALSE,VLOOKUP($A1048,DSSV!$A$7:$R$65536,IN_DTK!C$5,0),"")</f>
        <v>0</v>
      </c>
      <c r="D1048" s="243" t="str">
        <f>IF(ISNA(VLOOKUP($A1048,DSSV!$A$7:$R$65536,IN_DTK!D$5,0))=FALSE,VLOOKUP($A1048,DSSV!$A$7:$R$65536,IN_DTK!D$5,0),"")</f>
        <v/>
      </c>
      <c r="E1048" s="244" t="str">
        <f>IF(ISNA(VLOOKUP($A1048,DSSV!$A$7:$R$65536,IN_DTK!E$5,0))=FALSE,VLOOKUP($A1048,DSSV!$A$7:$R$65536,IN_DTK!E$5,0),"")</f>
        <v/>
      </c>
      <c r="F1048" s="249" t="str">
        <f>IF(ISNA(VLOOKUP($A1048,DSSV!$A$7:$R$65536,IN_DTK!F$5,0))=FALSE,VLOOKUP($A1048,DSSV!$A$7:$R$65536,IN_DTK!F$5,0),"")</f>
        <v/>
      </c>
      <c r="G1048" s="249" t="str">
        <f>IF(ISNA(VLOOKUP($A1048,DSSV!$A$7:$R$65536,IN_DTK!G$5,0))=FALSE,VLOOKUP($A1048,DSSV!$A$7:$R$65536,IN_DTK!G$5,0),"")</f>
        <v/>
      </c>
      <c r="H1048" s="245">
        <f>IF(ISNA(VLOOKUP($A1048,DSSV!$A$7:$R$65536,IN_DTK!H$5,0))=FALSE,IF(H$8&lt;&gt;0,VLOOKUP($A1048,DSSV!$A$7:$R$65536,IN_DTK!H$5,0),""),"")</f>
        <v>0</v>
      </c>
      <c r="I1048" s="245">
        <f>IF(ISNA(VLOOKUP($A1048,DSSV!$A$7:$R$65536,IN_DTK!I$5,0))=FALSE,IF(I$8&lt;&gt;0,VLOOKUP($A1048,DSSV!$A$7:$R$65536,IN_DTK!I$5,0),""),"")</f>
        <v>0</v>
      </c>
      <c r="J1048" s="245">
        <f>IF(ISNA(VLOOKUP($A1048,DSSV!$A$7:$R$65536,IN_DTK!J$5,0))=FALSE,IF(J$8&lt;&gt;0,VLOOKUP($A1048,DSSV!$A$7:$R$65536,IN_DTK!J$5,0),""),"")</f>
        <v>0</v>
      </c>
      <c r="K1048" s="245">
        <f>IF(ISNA(VLOOKUP($A1048,DSSV!$A$7:$R$65536,IN_DTK!K$5,0))=FALSE,IF(K$8&lt;&gt;0,VLOOKUP($A1048,DSSV!$A$7:$R$65536,IN_DTK!K$5,0),""),"")</f>
        <v>0</v>
      </c>
      <c r="L1048" s="245">
        <f>IF(ISNA(VLOOKUP($A1048,DSSV!$A$7:$R$65536,IN_DTK!L$5,0))=FALSE,IF(L$8&lt;&gt;0,VLOOKUP($A1048,DSSV!$A$7:$R$65536,IN_DTK!L$5,0),""),"")</f>
        <v>0</v>
      </c>
      <c r="M1048" s="245">
        <f>IF(ISNA(VLOOKUP($A1048,DSSV!$A$7:$R$65536,IN_DTK!M$5,0))=FALSE,IF(M$8&lt;&gt;0,VLOOKUP($A1048,DSSV!$A$7:$R$65536,IN_DTK!M$5,0),""),"")</f>
        <v>0</v>
      </c>
      <c r="N1048" s="245">
        <f>IF(ISNA(VLOOKUP($A1048,DSSV!$A$7:$R$65536,IN_DTK!N$5,0))=FALSE,IF(N$8&lt;&gt;0,VLOOKUP($A1048,DSSV!$A$7:$R$65536,IN_DTK!N$5,0),""),"")</f>
        <v>0</v>
      </c>
      <c r="O1048" s="245">
        <f>IF(ISNA(VLOOKUP($A1048,DSSV!$A$7:$R$65536,IN_DTK!O$5,0))=FALSE,IF(O$8&lt;&gt;0,VLOOKUP($A1048,DSSV!$A$7:$R$65536,IN_DTK!O$5,0),""),"")</f>
        <v>0</v>
      </c>
      <c r="P1048" s="245">
        <f>IF(ISNA(VLOOKUP($A1048,DSSV!$A$7:$R$65536,IN_DTK!P$5,0))=FALSE,IF(P$8&lt;&gt;0,VLOOKUP($A1048,DSSV!$A$7:$R$65536,IN_DTK!P$5,0),""),"")</f>
        <v>0</v>
      </c>
      <c r="Q1048" s="246">
        <f>IF(ISNA(VLOOKUP($A1048,DSSV!$A$7:$R$65536,IN_DTK!Q$5,0))=FALSE,VLOOKUP($A1048,DSSV!$A$7:$R$65536,IN_DTK!Q$5,0),"")</f>
        <v>0</v>
      </c>
      <c r="R1048" s="237" t="str">
        <f>IF(ISNA(VLOOKUP($A1048,DSSV!$A$7:$R$65536,IN_DTK!R$5,0))=FALSE,VLOOKUP($A1048,DSSV!$A$7:$R$65536,IN_DTK!R$5,0),"")</f>
        <v>Không</v>
      </c>
      <c r="S1048" s="247" t="str">
        <f>IF(ISNA(VLOOKUP($A1048,DSSV!$A$7:$R$65536,IN_DTK!S$5,0))=FALSE,VLOOKUP($A1048,DSSV!$A$7:$R$65536,IN_DTK!S$5,0),"")</f>
        <v/>
      </c>
    </row>
    <row r="1049" spans="1:19" s="213" customFormat="1" ht="20.25" customHeight="1">
      <c r="A1049" s="211">
        <v>1041</v>
      </c>
      <c r="B1049" s="240">
        <f>--SUBTOTAL(2,C$6:C1049)</f>
        <v>1041</v>
      </c>
      <c r="C1049" s="214">
        <f>IF(ISNA(VLOOKUP($A1049,DSSV!$A$7:$R$65536,IN_DTK!C$5,0))=FALSE,VLOOKUP($A1049,DSSV!$A$7:$R$65536,IN_DTK!C$5,0),"")</f>
        <v>0</v>
      </c>
      <c r="D1049" s="243" t="str">
        <f>IF(ISNA(VLOOKUP($A1049,DSSV!$A$7:$R$65536,IN_DTK!D$5,0))=FALSE,VLOOKUP($A1049,DSSV!$A$7:$R$65536,IN_DTK!D$5,0),"")</f>
        <v/>
      </c>
      <c r="E1049" s="244" t="str">
        <f>IF(ISNA(VLOOKUP($A1049,DSSV!$A$7:$R$65536,IN_DTK!E$5,0))=FALSE,VLOOKUP($A1049,DSSV!$A$7:$R$65536,IN_DTK!E$5,0),"")</f>
        <v/>
      </c>
      <c r="F1049" s="249" t="str">
        <f>IF(ISNA(VLOOKUP($A1049,DSSV!$A$7:$R$65536,IN_DTK!F$5,0))=FALSE,VLOOKUP($A1049,DSSV!$A$7:$R$65536,IN_DTK!F$5,0),"")</f>
        <v/>
      </c>
      <c r="G1049" s="249" t="str">
        <f>IF(ISNA(VLOOKUP($A1049,DSSV!$A$7:$R$65536,IN_DTK!G$5,0))=FALSE,VLOOKUP($A1049,DSSV!$A$7:$R$65536,IN_DTK!G$5,0),"")</f>
        <v/>
      </c>
      <c r="H1049" s="245">
        <f>IF(ISNA(VLOOKUP($A1049,DSSV!$A$7:$R$65536,IN_DTK!H$5,0))=FALSE,IF(H$8&lt;&gt;0,VLOOKUP($A1049,DSSV!$A$7:$R$65536,IN_DTK!H$5,0),""),"")</f>
        <v>0</v>
      </c>
      <c r="I1049" s="245">
        <f>IF(ISNA(VLOOKUP($A1049,DSSV!$A$7:$R$65536,IN_DTK!I$5,0))=FALSE,IF(I$8&lt;&gt;0,VLOOKUP($A1049,DSSV!$A$7:$R$65536,IN_DTK!I$5,0),""),"")</f>
        <v>0</v>
      </c>
      <c r="J1049" s="245">
        <f>IF(ISNA(VLOOKUP($A1049,DSSV!$A$7:$R$65536,IN_DTK!J$5,0))=FALSE,IF(J$8&lt;&gt;0,VLOOKUP($A1049,DSSV!$A$7:$R$65536,IN_DTK!J$5,0),""),"")</f>
        <v>0</v>
      </c>
      <c r="K1049" s="245">
        <f>IF(ISNA(VLOOKUP($A1049,DSSV!$A$7:$R$65536,IN_DTK!K$5,0))=FALSE,IF(K$8&lt;&gt;0,VLOOKUP($A1049,DSSV!$A$7:$R$65536,IN_DTK!K$5,0),""),"")</f>
        <v>0</v>
      </c>
      <c r="L1049" s="245">
        <f>IF(ISNA(VLOOKUP($A1049,DSSV!$A$7:$R$65536,IN_DTK!L$5,0))=FALSE,IF(L$8&lt;&gt;0,VLOOKUP($A1049,DSSV!$A$7:$R$65536,IN_DTK!L$5,0),""),"")</f>
        <v>0</v>
      </c>
      <c r="M1049" s="245">
        <f>IF(ISNA(VLOOKUP($A1049,DSSV!$A$7:$R$65536,IN_DTK!M$5,0))=FALSE,IF(M$8&lt;&gt;0,VLOOKUP($A1049,DSSV!$A$7:$R$65536,IN_DTK!M$5,0),""),"")</f>
        <v>0</v>
      </c>
      <c r="N1049" s="245">
        <f>IF(ISNA(VLOOKUP($A1049,DSSV!$A$7:$R$65536,IN_DTK!N$5,0))=FALSE,IF(N$8&lt;&gt;0,VLOOKUP($A1049,DSSV!$A$7:$R$65536,IN_DTK!N$5,0),""),"")</f>
        <v>0</v>
      </c>
      <c r="O1049" s="245">
        <f>IF(ISNA(VLOOKUP($A1049,DSSV!$A$7:$R$65536,IN_DTK!O$5,0))=FALSE,IF(O$8&lt;&gt;0,VLOOKUP($A1049,DSSV!$A$7:$R$65536,IN_DTK!O$5,0),""),"")</f>
        <v>0</v>
      </c>
      <c r="P1049" s="245">
        <f>IF(ISNA(VLOOKUP($A1049,DSSV!$A$7:$R$65536,IN_DTK!P$5,0))=FALSE,IF(P$8&lt;&gt;0,VLOOKUP($A1049,DSSV!$A$7:$R$65536,IN_DTK!P$5,0),""),"")</f>
        <v>0</v>
      </c>
      <c r="Q1049" s="246">
        <f>IF(ISNA(VLOOKUP($A1049,DSSV!$A$7:$R$65536,IN_DTK!Q$5,0))=FALSE,VLOOKUP($A1049,DSSV!$A$7:$R$65536,IN_DTK!Q$5,0),"")</f>
        <v>0</v>
      </c>
      <c r="R1049" s="237" t="str">
        <f>IF(ISNA(VLOOKUP($A1049,DSSV!$A$7:$R$65536,IN_DTK!R$5,0))=FALSE,VLOOKUP($A1049,DSSV!$A$7:$R$65536,IN_DTK!R$5,0),"")</f>
        <v>Không</v>
      </c>
      <c r="S1049" s="247" t="str">
        <f>IF(ISNA(VLOOKUP($A1049,DSSV!$A$7:$R$65536,IN_DTK!S$5,0))=FALSE,VLOOKUP($A1049,DSSV!$A$7:$R$65536,IN_DTK!S$5,0),"")</f>
        <v/>
      </c>
    </row>
    <row r="1050" spans="1:19" s="213" customFormat="1" ht="20.25" customHeight="1">
      <c r="A1050" s="211">
        <v>1042</v>
      </c>
      <c r="B1050" s="240">
        <f>--SUBTOTAL(2,C$6:C1050)</f>
        <v>1042</v>
      </c>
      <c r="C1050" s="214">
        <f>IF(ISNA(VLOOKUP($A1050,DSSV!$A$7:$R$65536,IN_DTK!C$5,0))=FALSE,VLOOKUP($A1050,DSSV!$A$7:$R$65536,IN_DTK!C$5,0),"")</f>
        <v>0</v>
      </c>
      <c r="D1050" s="243" t="str">
        <f>IF(ISNA(VLOOKUP($A1050,DSSV!$A$7:$R$65536,IN_DTK!D$5,0))=FALSE,VLOOKUP($A1050,DSSV!$A$7:$R$65536,IN_DTK!D$5,0),"")</f>
        <v/>
      </c>
      <c r="E1050" s="244" t="str">
        <f>IF(ISNA(VLOOKUP($A1050,DSSV!$A$7:$R$65536,IN_DTK!E$5,0))=FALSE,VLOOKUP($A1050,DSSV!$A$7:$R$65536,IN_DTK!E$5,0),"")</f>
        <v/>
      </c>
      <c r="F1050" s="249" t="str">
        <f>IF(ISNA(VLOOKUP($A1050,DSSV!$A$7:$R$65536,IN_DTK!F$5,0))=FALSE,VLOOKUP($A1050,DSSV!$A$7:$R$65536,IN_DTK!F$5,0),"")</f>
        <v/>
      </c>
      <c r="G1050" s="249" t="str">
        <f>IF(ISNA(VLOOKUP($A1050,DSSV!$A$7:$R$65536,IN_DTK!G$5,0))=FALSE,VLOOKUP($A1050,DSSV!$A$7:$R$65536,IN_DTK!G$5,0),"")</f>
        <v/>
      </c>
      <c r="H1050" s="245">
        <f>IF(ISNA(VLOOKUP($A1050,DSSV!$A$7:$R$65536,IN_DTK!H$5,0))=FALSE,IF(H$8&lt;&gt;0,VLOOKUP($A1050,DSSV!$A$7:$R$65536,IN_DTK!H$5,0),""),"")</f>
        <v>0</v>
      </c>
      <c r="I1050" s="245">
        <f>IF(ISNA(VLOOKUP($A1050,DSSV!$A$7:$R$65536,IN_DTK!I$5,0))=FALSE,IF(I$8&lt;&gt;0,VLOOKUP($A1050,DSSV!$A$7:$R$65536,IN_DTK!I$5,0),""),"")</f>
        <v>0</v>
      </c>
      <c r="J1050" s="245">
        <f>IF(ISNA(VLOOKUP($A1050,DSSV!$A$7:$R$65536,IN_DTK!J$5,0))=FALSE,IF(J$8&lt;&gt;0,VLOOKUP($A1050,DSSV!$A$7:$R$65536,IN_DTK!J$5,0),""),"")</f>
        <v>0</v>
      </c>
      <c r="K1050" s="245">
        <f>IF(ISNA(VLOOKUP($A1050,DSSV!$A$7:$R$65536,IN_DTK!K$5,0))=FALSE,IF(K$8&lt;&gt;0,VLOOKUP($A1050,DSSV!$A$7:$R$65536,IN_DTK!K$5,0),""),"")</f>
        <v>0</v>
      </c>
      <c r="L1050" s="245">
        <f>IF(ISNA(VLOOKUP($A1050,DSSV!$A$7:$R$65536,IN_DTK!L$5,0))=FALSE,IF(L$8&lt;&gt;0,VLOOKUP($A1050,DSSV!$A$7:$R$65536,IN_DTK!L$5,0),""),"")</f>
        <v>0</v>
      </c>
      <c r="M1050" s="245">
        <f>IF(ISNA(VLOOKUP($A1050,DSSV!$A$7:$R$65536,IN_DTK!M$5,0))=FALSE,IF(M$8&lt;&gt;0,VLOOKUP($A1050,DSSV!$A$7:$R$65536,IN_DTK!M$5,0),""),"")</f>
        <v>0</v>
      </c>
      <c r="N1050" s="245">
        <f>IF(ISNA(VLOOKUP($A1050,DSSV!$A$7:$R$65536,IN_DTK!N$5,0))=FALSE,IF(N$8&lt;&gt;0,VLOOKUP($A1050,DSSV!$A$7:$R$65536,IN_DTK!N$5,0),""),"")</f>
        <v>0</v>
      </c>
      <c r="O1050" s="245">
        <f>IF(ISNA(VLOOKUP($A1050,DSSV!$A$7:$R$65536,IN_DTK!O$5,0))=FALSE,IF(O$8&lt;&gt;0,VLOOKUP($A1050,DSSV!$A$7:$R$65536,IN_DTK!O$5,0),""),"")</f>
        <v>0</v>
      </c>
      <c r="P1050" s="245">
        <f>IF(ISNA(VLOOKUP($A1050,DSSV!$A$7:$R$65536,IN_DTK!P$5,0))=FALSE,IF(P$8&lt;&gt;0,VLOOKUP($A1050,DSSV!$A$7:$R$65536,IN_DTK!P$5,0),""),"")</f>
        <v>0</v>
      </c>
      <c r="Q1050" s="246">
        <f>IF(ISNA(VLOOKUP($A1050,DSSV!$A$7:$R$65536,IN_DTK!Q$5,0))=FALSE,VLOOKUP($A1050,DSSV!$A$7:$R$65536,IN_DTK!Q$5,0),"")</f>
        <v>0</v>
      </c>
      <c r="R1050" s="237" t="str">
        <f>IF(ISNA(VLOOKUP($A1050,DSSV!$A$7:$R$65536,IN_DTK!R$5,0))=FALSE,VLOOKUP($A1050,DSSV!$A$7:$R$65536,IN_DTK!R$5,0),"")</f>
        <v>Không</v>
      </c>
      <c r="S1050" s="247" t="str">
        <f>IF(ISNA(VLOOKUP($A1050,DSSV!$A$7:$R$65536,IN_DTK!S$5,0))=FALSE,VLOOKUP($A1050,DSSV!$A$7:$R$65536,IN_DTK!S$5,0),"")</f>
        <v/>
      </c>
    </row>
    <row r="1051" spans="1:19" s="213" customFormat="1" ht="20.25" customHeight="1">
      <c r="A1051" s="211">
        <v>1043</v>
      </c>
      <c r="B1051" s="240">
        <f>--SUBTOTAL(2,C$6:C1051)</f>
        <v>1043</v>
      </c>
      <c r="C1051" s="214">
        <f>IF(ISNA(VLOOKUP($A1051,DSSV!$A$7:$R$65536,IN_DTK!C$5,0))=FALSE,VLOOKUP($A1051,DSSV!$A$7:$R$65536,IN_DTK!C$5,0),"")</f>
        <v>0</v>
      </c>
      <c r="D1051" s="243" t="str">
        <f>IF(ISNA(VLOOKUP($A1051,DSSV!$A$7:$R$65536,IN_DTK!D$5,0))=FALSE,VLOOKUP($A1051,DSSV!$A$7:$R$65536,IN_DTK!D$5,0),"")</f>
        <v/>
      </c>
      <c r="E1051" s="244" t="str">
        <f>IF(ISNA(VLOOKUP($A1051,DSSV!$A$7:$R$65536,IN_DTK!E$5,0))=FALSE,VLOOKUP($A1051,DSSV!$A$7:$R$65536,IN_DTK!E$5,0),"")</f>
        <v/>
      </c>
      <c r="F1051" s="249" t="str">
        <f>IF(ISNA(VLOOKUP($A1051,DSSV!$A$7:$R$65536,IN_DTK!F$5,0))=FALSE,VLOOKUP($A1051,DSSV!$A$7:$R$65536,IN_DTK!F$5,0),"")</f>
        <v/>
      </c>
      <c r="G1051" s="249" t="str">
        <f>IF(ISNA(VLOOKUP($A1051,DSSV!$A$7:$R$65536,IN_DTK!G$5,0))=FALSE,VLOOKUP($A1051,DSSV!$A$7:$R$65536,IN_DTK!G$5,0),"")</f>
        <v/>
      </c>
      <c r="H1051" s="245">
        <f>IF(ISNA(VLOOKUP($A1051,DSSV!$A$7:$R$65536,IN_DTK!H$5,0))=FALSE,IF(H$8&lt;&gt;0,VLOOKUP($A1051,DSSV!$A$7:$R$65536,IN_DTK!H$5,0),""),"")</f>
        <v>0</v>
      </c>
      <c r="I1051" s="245">
        <f>IF(ISNA(VLOOKUP($A1051,DSSV!$A$7:$R$65536,IN_DTK!I$5,0))=FALSE,IF(I$8&lt;&gt;0,VLOOKUP($A1051,DSSV!$A$7:$R$65536,IN_DTK!I$5,0),""),"")</f>
        <v>0</v>
      </c>
      <c r="J1051" s="245">
        <f>IF(ISNA(VLOOKUP($A1051,DSSV!$A$7:$R$65536,IN_DTK!J$5,0))=FALSE,IF(J$8&lt;&gt;0,VLOOKUP($A1051,DSSV!$A$7:$R$65536,IN_DTK!J$5,0),""),"")</f>
        <v>0</v>
      </c>
      <c r="K1051" s="245">
        <f>IF(ISNA(VLOOKUP($A1051,DSSV!$A$7:$R$65536,IN_DTK!K$5,0))=FALSE,IF(K$8&lt;&gt;0,VLOOKUP($A1051,DSSV!$A$7:$R$65536,IN_DTK!K$5,0),""),"")</f>
        <v>0</v>
      </c>
      <c r="L1051" s="245">
        <f>IF(ISNA(VLOOKUP($A1051,DSSV!$A$7:$R$65536,IN_DTK!L$5,0))=FALSE,IF(L$8&lt;&gt;0,VLOOKUP($A1051,DSSV!$A$7:$R$65536,IN_DTK!L$5,0),""),"")</f>
        <v>0</v>
      </c>
      <c r="M1051" s="245">
        <f>IF(ISNA(VLOOKUP($A1051,DSSV!$A$7:$R$65536,IN_DTK!M$5,0))=FALSE,IF(M$8&lt;&gt;0,VLOOKUP($A1051,DSSV!$A$7:$R$65536,IN_DTK!M$5,0),""),"")</f>
        <v>0</v>
      </c>
      <c r="N1051" s="245">
        <f>IF(ISNA(VLOOKUP($A1051,DSSV!$A$7:$R$65536,IN_DTK!N$5,0))=FALSE,IF(N$8&lt;&gt;0,VLOOKUP($A1051,DSSV!$A$7:$R$65536,IN_DTK!N$5,0),""),"")</f>
        <v>0</v>
      </c>
      <c r="O1051" s="245">
        <f>IF(ISNA(VLOOKUP($A1051,DSSV!$A$7:$R$65536,IN_DTK!O$5,0))=FALSE,IF(O$8&lt;&gt;0,VLOOKUP($A1051,DSSV!$A$7:$R$65536,IN_DTK!O$5,0),""),"")</f>
        <v>0</v>
      </c>
      <c r="P1051" s="245">
        <f>IF(ISNA(VLOOKUP($A1051,DSSV!$A$7:$R$65536,IN_DTK!P$5,0))=FALSE,IF(P$8&lt;&gt;0,VLOOKUP($A1051,DSSV!$A$7:$R$65536,IN_DTK!P$5,0),""),"")</f>
        <v>0</v>
      </c>
      <c r="Q1051" s="246">
        <f>IF(ISNA(VLOOKUP($A1051,DSSV!$A$7:$R$65536,IN_DTK!Q$5,0))=FALSE,VLOOKUP($A1051,DSSV!$A$7:$R$65536,IN_DTK!Q$5,0),"")</f>
        <v>0</v>
      </c>
      <c r="R1051" s="237" t="str">
        <f>IF(ISNA(VLOOKUP($A1051,DSSV!$A$7:$R$65536,IN_DTK!R$5,0))=FALSE,VLOOKUP($A1051,DSSV!$A$7:$R$65536,IN_DTK!R$5,0),"")</f>
        <v>Không</v>
      </c>
      <c r="S1051" s="247" t="str">
        <f>IF(ISNA(VLOOKUP($A1051,DSSV!$A$7:$R$65536,IN_DTK!S$5,0))=FALSE,VLOOKUP($A1051,DSSV!$A$7:$R$65536,IN_DTK!S$5,0),"")</f>
        <v/>
      </c>
    </row>
    <row r="1052" spans="1:19" s="213" customFormat="1" ht="20.25" customHeight="1">
      <c r="A1052" s="211">
        <v>1044</v>
      </c>
      <c r="B1052" s="240">
        <f>--SUBTOTAL(2,C$6:C1052)</f>
        <v>1044</v>
      </c>
      <c r="C1052" s="214">
        <f>IF(ISNA(VLOOKUP($A1052,DSSV!$A$7:$R$65536,IN_DTK!C$5,0))=FALSE,VLOOKUP($A1052,DSSV!$A$7:$R$65536,IN_DTK!C$5,0),"")</f>
        <v>0</v>
      </c>
      <c r="D1052" s="243" t="str">
        <f>IF(ISNA(VLOOKUP($A1052,DSSV!$A$7:$R$65536,IN_DTK!D$5,0))=FALSE,VLOOKUP($A1052,DSSV!$A$7:$R$65536,IN_DTK!D$5,0),"")</f>
        <v/>
      </c>
      <c r="E1052" s="244" t="str">
        <f>IF(ISNA(VLOOKUP($A1052,DSSV!$A$7:$R$65536,IN_DTK!E$5,0))=FALSE,VLOOKUP($A1052,DSSV!$A$7:$R$65536,IN_DTK!E$5,0),"")</f>
        <v/>
      </c>
      <c r="F1052" s="249" t="str">
        <f>IF(ISNA(VLOOKUP($A1052,DSSV!$A$7:$R$65536,IN_DTK!F$5,0))=FALSE,VLOOKUP($A1052,DSSV!$A$7:$R$65536,IN_DTK!F$5,0),"")</f>
        <v/>
      </c>
      <c r="G1052" s="249" t="str">
        <f>IF(ISNA(VLOOKUP($A1052,DSSV!$A$7:$R$65536,IN_DTK!G$5,0))=FALSE,VLOOKUP($A1052,DSSV!$A$7:$R$65536,IN_DTK!G$5,0),"")</f>
        <v/>
      </c>
      <c r="H1052" s="245">
        <f>IF(ISNA(VLOOKUP($A1052,DSSV!$A$7:$R$65536,IN_DTK!H$5,0))=FALSE,IF(H$8&lt;&gt;0,VLOOKUP($A1052,DSSV!$A$7:$R$65536,IN_DTK!H$5,0),""),"")</f>
        <v>0</v>
      </c>
      <c r="I1052" s="245">
        <f>IF(ISNA(VLOOKUP($A1052,DSSV!$A$7:$R$65536,IN_DTK!I$5,0))=FALSE,IF(I$8&lt;&gt;0,VLOOKUP($A1052,DSSV!$A$7:$R$65536,IN_DTK!I$5,0),""),"")</f>
        <v>0</v>
      </c>
      <c r="J1052" s="245">
        <f>IF(ISNA(VLOOKUP($A1052,DSSV!$A$7:$R$65536,IN_DTK!J$5,0))=FALSE,IF(J$8&lt;&gt;0,VLOOKUP($A1052,DSSV!$A$7:$R$65536,IN_DTK!J$5,0),""),"")</f>
        <v>0</v>
      </c>
      <c r="K1052" s="245">
        <f>IF(ISNA(VLOOKUP($A1052,DSSV!$A$7:$R$65536,IN_DTK!K$5,0))=FALSE,IF(K$8&lt;&gt;0,VLOOKUP($A1052,DSSV!$A$7:$R$65536,IN_DTK!K$5,0),""),"")</f>
        <v>0</v>
      </c>
      <c r="L1052" s="245">
        <f>IF(ISNA(VLOOKUP($A1052,DSSV!$A$7:$R$65536,IN_DTK!L$5,0))=FALSE,IF(L$8&lt;&gt;0,VLOOKUP($A1052,DSSV!$A$7:$R$65536,IN_DTK!L$5,0),""),"")</f>
        <v>0</v>
      </c>
      <c r="M1052" s="245">
        <f>IF(ISNA(VLOOKUP($A1052,DSSV!$A$7:$R$65536,IN_DTK!M$5,0))=FALSE,IF(M$8&lt;&gt;0,VLOOKUP($A1052,DSSV!$A$7:$R$65536,IN_DTK!M$5,0),""),"")</f>
        <v>0</v>
      </c>
      <c r="N1052" s="245">
        <f>IF(ISNA(VLOOKUP($A1052,DSSV!$A$7:$R$65536,IN_DTK!N$5,0))=FALSE,IF(N$8&lt;&gt;0,VLOOKUP($A1052,DSSV!$A$7:$R$65536,IN_DTK!N$5,0),""),"")</f>
        <v>0</v>
      </c>
      <c r="O1052" s="245">
        <f>IF(ISNA(VLOOKUP($A1052,DSSV!$A$7:$R$65536,IN_DTK!O$5,0))=FALSE,IF(O$8&lt;&gt;0,VLOOKUP($A1052,DSSV!$A$7:$R$65536,IN_DTK!O$5,0),""),"")</f>
        <v>0</v>
      </c>
      <c r="P1052" s="245">
        <f>IF(ISNA(VLOOKUP($A1052,DSSV!$A$7:$R$65536,IN_DTK!P$5,0))=FALSE,IF(P$8&lt;&gt;0,VLOOKUP($A1052,DSSV!$A$7:$R$65536,IN_DTK!P$5,0),""),"")</f>
        <v>0</v>
      </c>
      <c r="Q1052" s="246">
        <f>IF(ISNA(VLOOKUP($A1052,DSSV!$A$7:$R$65536,IN_DTK!Q$5,0))=FALSE,VLOOKUP($A1052,DSSV!$A$7:$R$65536,IN_DTK!Q$5,0),"")</f>
        <v>0</v>
      </c>
      <c r="R1052" s="237" t="str">
        <f>IF(ISNA(VLOOKUP($A1052,DSSV!$A$7:$R$65536,IN_DTK!R$5,0))=FALSE,VLOOKUP($A1052,DSSV!$A$7:$R$65536,IN_DTK!R$5,0),"")</f>
        <v>Không</v>
      </c>
      <c r="S1052" s="247" t="str">
        <f>IF(ISNA(VLOOKUP($A1052,DSSV!$A$7:$R$65536,IN_DTK!S$5,0))=FALSE,VLOOKUP($A1052,DSSV!$A$7:$R$65536,IN_DTK!S$5,0),"")</f>
        <v/>
      </c>
    </row>
    <row r="1053" spans="1:19" s="213" customFormat="1" ht="20.25" customHeight="1">
      <c r="A1053" s="211">
        <v>1045</v>
      </c>
      <c r="B1053" s="240">
        <f>--SUBTOTAL(2,C$6:C1053)</f>
        <v>1045</v>
      </c>
      <c r="C1053" s="214">
        <f>IF(ISNA(VLOOKUP($A1053,DSSV!$A$7:$R$65536,IN_DTK!C$5,0))=FALSE,VLOOKUP($A1053,DSSV!$A$7:$R$65536,IN_DTK!C$5,0),"")</f>
        <v>0</v>
      </c>
      <c r="D1053" s="243" t="str">
        <f>IF(ISNA(VLOOKUP($A1053,DSSV!$A$7:$R$65536,IN_DTK!D$5,0))=FALSE,VLOOKUP($A1053,DSSV!$A$7:$R$65536,IN_DTK!D$5,0),"")</f>
        <v/>
      </c>
      <c r="E1053" s="244" t="str">
        <f>IF(ISNA(VLOOKUP($A1053,DSSV!$A$7:$R$65536,IN_DTK!E$5,0))=FALSE,VLOOKUP($A1053,DSSV!$A$7:$R$65536,IN_DTK!E$5,0),"")</f>
        <v/>
      </c>
      <c r="F1053" s="249" t="str">
        <f>IF(ISNA(VLOOKUP($A1053,DSSV!$A$7:$R$65536,IN_DTK!F$5,0))=FALSE,VLOOKUP($A1053,DSSV!$A$7:$R$65536,IN_DTK!F$5,0),"")</f>
        <v/>
      </c>
      <c r="G1053" s="249" t="str">
        <f>IF(ISNA(VLOOKUP($A1053,DSSV!$A$7:$R$65536,IN_DTK!G$5,0))=FALSE,VLOOKUP($A1053,DSSV!$A$7:$R$65536,IN_DTK!G$5,0),"")</f>
        <v/>
      </c>
      <c r="H1053" s="245">
        <f>IF(ISNA(VLOOKUP($A1053,DSSV!$A$7:$R$65536,IN_DTK!H$5,0))=FALSE,IF(H$8&lt;&gt;0,VLOOKUP($A1053,DSSV!$A$7:$R$65536,IN_DTK!H$5,0),""),"")</f>
        <v>0</v>
      </c>
      <c r="I1053" s="245">
        <f>IF(ISNA(VLOOKUP($A1053,DSSV!$A$7:$R$65536,IN_DTK!I$5,0))=FALSE,IF(I$8&lt;&gt;0,VLOOKUP($A1053,DSSV!$A$7:$R$65536,IN_DTK!I$5,0),""),"")</f>
        <v>0</v>
      </c>
      <c r="J1053" s="245">
        <f>IF(ISNA(VLOOKUP($A1053,DSSV!$A$7:$R$65536,IN_DTK!J$5,0))=FALSE,IF(J$8&lt;&gt;0,VLOOKUP($A1053,DSSV!$A$7:$R$65536,IN_DTK!J$5,0),""),"")</f>
        <v>0</v>
      </c>
      <c r="K1053" s="245">
        <f>IF(ISNA(VLOOKUP($A1053,DSSV!$A$7:$R$65536,IN_DTK!K$5,0))=FALSE,IF(K$8&lt;&gt;0,VLOOKUP($A1053,DSSV!$A$7:$R$65536,IN_DTK!K$5,0),""),"")</f>
        <v>0</v>
      </c>
      <c r="L1053" s="245">
        <f>IF(ISNA(VLOOKUP($A1053,DSSV!$A$7:$R$65536,IN_DTK!L$5,0))=FALSE,IF(L$8&lt;&gt;0,VLOOKUP($A1053,DSSV!$A$7:$R$65536,IN_DTK!L$5,0),""),"")</f>
        <v>0</v>
      </c>
      <c r="M1053" s="245">
        <f>IF(ISNA(VLOOKUP($A1053,DSSV!$A$7:$R$65536,IN_DTK!M$5,0))=FALSE,IF(M$8&lt;&gt;0,VLOOKUP($A1053,DSSV!$A$7:$R$65536,IN_DTK!M$5,0),""),"")</f>
        <v>0</v>
      </c>
      <c r="N1053" s="245">
        <f>IF(ISNA(VLOOKUP($A1053,DSSV!$A$7:$R$65536,IN_DTK!N$5,0))=FALSE,IF(N$8&lt;&gt;0,VLOOKUP($A1053,DSSV!$A$7:$R$65536,IN_DTK!N$5,0),""),"")</f>
        <v>0</v>
      </c>
      <c r="O1053" s="245">
        <f>IF(ISNA(VLOOKUP($A1053,DSSV!$A$7:$R$65536,IN_DTK!O$5,0))=FALSE,IF(O$8&lt;&gt;0,VLOOKUP($A1053,DSSV!$A$7:$R$65536,IN_DTK!O$5,0),""),"")</f>
        <v>0</v>
      </c>
      <c r="P1053" s="245">
        <f>IF(ISNA(VLOOKUP($A1053,DSSV!$A$7:$R$65536,IN_DTK!P$5,0))=FALSE,IF(P$8&lt;&gt;0,VLOOKUP($A1053,DSSV!$A$7:$R$65536,IN_DTK!P$5,0),""),"")</f>
        <v>0</v>
      </c>
      <c r="Q1053" s="246">
        <f>IF(ISNA(VLOOKUP($A1053,DSSV!$A$7:$R$65536,IN_DTK!Q$5,0))=FALSE,VLOOKUP($A1053,DSSV!$A$7:$R$65536,IN_DTK!Q$5,0),"")</f>
        <v>0</v>
      </c>
      <c r="R1053" s="237" t="str">
        <f>IF(ISNA(VLOOKUP($A1053,DSSV!$A$7:$R$65536,IN_DTK!R$5,0))=FALSE,VLOOKUP($A1053,DSSV!$A$7:$R$65536,IN_DTK!R$5,0),"")</f>
        <v>Không</v>
      </c>
      <c r="S1053" s="247" t="str">
        <f>IF(ISNA(VLOOKUP($A1053,DSSV!$A$7:$R$65536,IN_DTK!S$5,0))=FALSE,VLOOKUP($A1053,DSSV!$A$7:$R$65536,IN_DTK!S$5,0),"")</f>
        <v/>
      </c>
    </row>
    <row r="1054" spans="1:19" s="213" customFormat="1" ht="20.25" customHeight="1">
      <c r="A1054" s="211">
        <v>1046</v>
      </c>
      <c r="B1054" s="240">
        <f>--SUBTOTAL(2,C$6:C1054)</f>
        <v>1046</v>
      </c>
      <c r="C1054" s="214">
        <f>IF(ISNA(VLOOKUP($A1054,DSSV!$A$7:$R$65536,IN_DTK!C$5,0))=FALSE,VLOOKUP($A1054,DSSV!$A$7:$R$65536,IN_DTK!C$5,0),"")</f>
        <v>0</v>
      </c>
      <c r="D1054" s="243" t="str">
        <f>IF(ISNA(VLOOKUP($A1054,DSSV!$A$7:$R$65536,IN_DTK!D$5,0))=FALSE,VLOOKUP($A1054,DSSV!$A$7:$R$65536,IN_DTK!D$5,0),"")</f>
        <v/>
      </c>
      <c r="E1054" s="244" t="str">
        <f>IF(ISNA(VLOOKUP($A1054,DSSV!$A$7:$R$65536,IN_DTK!E$5,0))=FALSE,VLOOKUP($A1054,DSSV!$A$7:$R$65536,IN_DTK!E$5,0),"")</f>
        <v/>
      </c>
      <c r="F1054" s="249" t="str">
        <f>IF(ISNA(VLOOKUP($A1054,DSSV!$A$7:$R$65536,IN_DTK!F$5,0))=FALSE,VLOOKUP($A1054,DSSV!$A$7:$R$65536,IN_DTK!F$5,0),"")</f>
        <v/>
      </c>
      <c r="G1054" s="249" t="str">
        <f>IF(ISNA(VLOOKUP($A1054,DSSV!$A$7:$R$65536,IN_DTK!G$5,0))=FALSE,VLOOKUP($A1054,DSSV!$A$7:$R$65536,IN_DTK!G$5,0),"")</f>
        <v/>
      </c>
      <c r="H1054" s="245">
        <f>IF(ISNA(VLOOKUP($A1054,DSSV!$A$7:$R$65536,IN_DTK!H$5,0))=FALSE,IF(H$8&lt;&gt;0,VLOOKUP($A1054,DSSV!$A$7:$R$65536,IN_DTK!H$5,0),""),"")</f>
        <v>0</v>
      </c>
      <c r="I1054" s="245">
        <f>IF(ISNA(VLOOKUP($A1054,DSSV!$A$7:$R$65536,IN_DTK!I$5,0))=FALSE,IF(I$8&lt;&gt;0,VLOOKUP($A1054,DSSV!$A$7:$R$65536,IN_DTK!I$5,0),""),"")</f>
        <v>0</v>
      </c>
      <c r="J1054" s="245">
        <f>IF(ISNA(VLOOKUP($A1054,DSSV!$A$7:$R$65536,IN_DTK!J$5,0))=FALSE,IF(J$8&lt;&gt;0,VLOOKUP($A1054,DSSV!$A$7:$R$65536,IN_DTK!J$5,0),""),"")</f>
        <v>0</v>
      </c>
      <c r="K1054" s="245">
        <f>IF(ISNA(VLOOKUP($A1054,DSSV!$A$7:$R$65536,IN_DTK!K$5,0))=FALSE,IF(K$8&lt;&gt;0,VLOOKUP($A1054,DSSV!$A$7:$R$65536,IN_DTK!K$5,0),""),"")</f>
        <v>0</v>
      </c>
      <c r="L1054" s="245">
        <f>IF(ISNA(VLOOKUP($A1054,DSSV!$A$7:$R$65536,IN_DTK!L$5,0))=FALSE,IF(L$8&lt;&gt;0,VLOOKUP($A1054,DSSV!$A$7:$R$65536,IN_DTK!L$5,0),""),"")</f>
        <v>0</v>
      </c>
      <c r="M1054" s="245">
        <f>IF(ISNA(VLOOKUP($A1054,DSSV!$A$7:$R$65536,IN_DTK!M$5,0))=FALSE,IF(M$8&lt;&gt;0,VLOOKUP($A1054,DSSV!$A$7:$R$65536,IN_DTK!M$5,0),""),"")</f>
        <v>0</v>
      </c>
      <c r="N1054" s="245">
        <f>IF(ISNA(VLOOKUP($A1054,DSSV!$A$7:$R$65536,IN_DTK!N$5,0))=FALSE,IF(N$8&lt;&gt;0,VLOOKUP($A1054,DSSV!$A$7:$R$65536,IN_DTK!N$5,0),""),"")</f>
        <v>0</v>
      </c>
      <c r="O1054" s="245">
        <f>IF(ISNA(VLOOKUP($A1054,DSSV!$A$7:$R$65536,IN_DTK!O$5,0))=FALSE,IF(O$8&lt;&gt;0,VLOOKUP($A1054,DSSV!$A$7:$R$65536,IN_DTK!O$5,0),""),"")</f>
        <v>0</v>
      </c>
      <c r="P1054" s="245">
        <f>IF(ISNA(VLOOKUP($A1054,DSSV!$A$7:$R$65536,IN_DTK!P$5,0))=FALSE,IF(P$8&lt;&gt;0,VLOOKUP($A1054,DSSV!$A$7:$R$65536,IN_DTK!P$5,0),""),"")</f>
        <v>0</v>
      </c>
      <c r="Q1054" s="246">
        <f>IF(ISNA(VLOOKUP($A1054,DSSV!$A$7:$R$65536,IN_DTK!Q$5,0))=FALSE,VLOOKUP($A1054,DSSV!$A$7:$R$65536,IN_DTK!Q$5,0),"")</f>
        <v>0</v>
      </c>
      <c r="R1054" s="237" t="str">
        <f>IF(ISNA(VLOOKUP($A1054,DSSV!$A$7:$R$65536,IN_DTK!R$5,0))=FALSE,VLOOKUP($A1054,DSSV!$A$7:$R$65536,IN_DTK!R$5,0),"")</f>
        <v>Không</v>
      </c>
      <c r="S1054" s="247" t="str">
        <f>IF(ISNA(VLOOKUP($A1054,DSSV!$A$7:$R$65536,IN_DTK!S$5,0))=FALSE,VLOOKUP($A1054,DSSV!$A$7:$R$65536,IN_DTK!S$5,0),"")</f>
        <v/>
      </c>
    </row>
    <row r="1055" spans="1:19" s="213" customFormat="1" ht="20.25" customHeight="1">
      <c r="A1055" s="211">
        <v>1047</v>
      </c>
      <c r="B1055" s="240">
        <f>--SUBTOTAL(2,C$6:C1055)</f>
        <v>1047</v>
      </c>
      <c r="C1055" s="214">
        <f>IF(ISNA(VLOOKUP($A1055,DSSV!$A$7:$R$65536,IN_DTK!C$5,0))=FALSE,VLOOKUP($A1055,DSSV!$A$7:$R$65536,IN_DTK!C$5,0),"")</f>
        <v>0</v>
      </c>
      <c r="D1055" s="243" t="str">
        <f>IF(ISNA(VLOOKUP($A1055,DSSV!$A$7:$R$65536,IN_DTK!D$5,0))=FALSE,VLOOKUP($A1055,DSSV!$A$7:$R$65536,IN_DTK!D$5,0),"")</f>
        <v/>
      </c>
      <c r="E1055" s="244" t="str">
        <f>IF(ISNA(VLOOKUP($A1055,DSSV!$A$7:$R$65536,IN_DTK!E$5,0))=FALSE,VLOOKUP($A1055,DSSV!$A$7:$R$65536,IN_DTK!E$5,0),"")</f>
        <v/>
      </c>
      <c r="F1055" s="249" t="str">
        <f>IF(ISNA(VLOOKUP($A1055,DSSV!$A$7:$R$65536,IN_DTK!F$5,0))=FALSE,VLOOKUP($A1055,DSSV!$A$7:$R$65536,IN_DTK!F$5,0),"")</f>
        <v/>
      </c>
      <c r="G1055" s="249" t="str">
        <f>IF(ISNA(VLOOKUP($A1055,DSSV!$A$7:$R$65536,IN_DTK!G$5,0))=FALSE,VLOOKUP($A1055,DSSV!$A$7:$R$65536,IN_DTK!G$5,0),"")</f>
        <v/>
      </c>
      <c r="H1055" s="245">
        <f>IF(ISNA(VLOOKUP($A1055,DSSV!$A$7:$R$65536,IN_DTK!H$5,0))=FALSE,IF(H$8&lt;&gt;0,VLOOKUP($A1055,DSSV!$A$7:$R$65536,IN_DTK!H$5,0),""),"")</f>
        <v>0</v>
      </c>
      <c r="I1055" s="245">
        <f>IF(ISNA(VLOOKUP($A1055,DSSV!$A$7:$R$65536,IN_DTK!I$5,0))=FALSE,IF(I$8&lt;&gt;0,VLOOKUP($A1055,DSSV!$A$7:$R$65536,IN_DTK!I$5,0),""),"")</f>
        <v>0</v>
      </c>
      <c r="J1055" s="245">
        <f>IF(ISNA(VLOOKUP($A1055,DSSV!$A$7:$R$65536,IN_DTK!J$5,0))=FALSE,IF(J$8&lt;&gt;0,VLOOKUP($A1055,DSSV!$A$7:$R$65536,IN_DTK!J$5,0),""),"")</f>
        <v>0</v>
      </c>
      <c r="K1055" s="245">
        <f>IF(ISNA(VLOOKUP($A1055,DSSV!$A$7:$R$65536,IN_DTK!K$5,0))=FALSE,IF(K$8&lt;&gt;0,VLOOKUP($A1055,DSSV!$A$7:$R$65536,IN_DTK!K$5,0),""),"")</f>
        <v>0</v>
      </c>
      <c r="L1055" s="245">
        <f>IF(ISNA(VLOOKUP($A1055,DSSV!$A$7:$R$65536,IN_DTK!L$5,0))=FALSE,IF(L$8&lt;&gt;0,VLOOKUP($A1055,DSSV!$A$7:$R$65536,IN_DTK!L$5,0),""),"")</f>
        <v>0</v>
      </c>
      <c r="M1055" s="245">
        <f>IF(ISNA(VLOOKUP($A1055,DSSV!$A$7:$R$65536,IN_DTK!M$5,0))=FALSE,IF(M$8&lt;&gt;0,VLOOKUP($A1055,DSSV!$A$7:$R$65536,IN_DTK!M$5,0),""),"")</f>
        <v>0</v>
      </c>
      <c r="N1055" s="245">
        <f>IF(ISNA(VLOOKUP($A1055,DSSV!$A$7:$R$65536,IN_DTK!N$5,0))=FALSE,IF(N$8&lt;&gt;0,VLOOKUP($A1055,DSSV!$A$7:$R$65536,IN_DTK!N$5,0),""),"")</f>
        <v>0</v>
      </c>
      <c r="O1055" s="245">
        <f>IF(ISNA(VLOOKUP($A1055,DSSV!$A$7:$R$65536,IN_DTK!O$5,0))=FALSE,IF(O$8&lt;&gt;0,VLOOKUP($A1055,DSSV!$A$7:$R$65536,IN_DTK!O$5,0),""),"")</f>
        <v>0</v>
      </c>
      <c r="P1055" s="245">
        <f>IF(ISNA(VLOOKUP($A1055,DSSV!$A$7:$R$65536,IN_DTK!P$5,0))=FALSE,IF(P$8&lt;&gt;0,VLOOKUP($A1055,DSSV!$A$7:$R$65536,IN_DTK!P$5,0),""),"")</f>
        <v>0</v>
      </c>
      <c r="Q1055" s="246">
        <f>IF(ISNA(VLOOKUP($A1055,DSSV!$A$7:$R$65536,IN_DTK!Q$5,0))=FALSE,VLOOKUP($A1055,DSSV!$A$7:$R$65536,IN_DTK!Q$5,0),"")</f>
        <v>0</v>
      </c>
      <c r="R1055" s="237" t="str">
        <f>IF(ISNA(VLOOKUP($A1055,DSSV!$A$7:$R$65536,IN_DTK!R$5,0))=FALSE,VLOOKUP($A1055,DSSV!$A$7:$R$65536,IN_DTK!R$5,0),"")</f>
        <v>Không</v>
      </c>
      <c r="S1055" s="247" t="str">
        <f>IF(ISNA(VLOOKUP($A1055,DSSV!$A$7:$R$65536,IN_DTK!S$5,0))=FALSE,VLOOKUP($A1055,DSSV!$A$7:$R$65536,IN_DTK!S$5,0),"")</f>
        <v/>
      </c>
    </row>
    <row r="1056" spans="1:19" s="213" customFormat="1" ht="20.25" customHeight="1">
      <c r="A1056" s="211">
        <v>1048</v>
      </c>
      <c r="B1056" s="240">
        <f>--SUBTOTAL(2,C$6:C1056)</f>
        <v>1048</v>
      </c>
      <c r="C1056" s="214">
        <f>IF(ISNA(VLOOKUP($A1056,DSSV!$A$7:$R$65536,IN_DTK!C$5,0))=FALSE,VLOOKUP($A1056,DSSV!$A$7:$R$65536,IN_DTK!C$5,0),"")</f>
        <v>0</v>
      </c>
      <c r="D1056" s="243" t="str">
        <f>IF(ISNA(VLOOKUP($A1056,DSSV!$A$7:$R$65536,IN_DTK!D$5,0))=FALSE,VLOOKUP($A1056,DSSV!$A$7:$R$65536,IN_DTK!D$5,0),"")</f>
        <v/>
      </c>
      <c r="E1056" s="244" t="str">
        <f>IF(ISNA(VLOOKUP($A1056,DSSV!$A$7:$R$65536,IN_DTK!E$5,0))=FALSE,VLOOKUP($A1056,DSSV!$A$7:$R$65536,IN_DTK!E$5,0),"")</f>
        <v/>
      </c>
      <c r="F1056" s="249" t="str">
        <f>IF(ISNA(VLOOKUP($A1056,DSSV!$A$7:$R$65536,IN_DTK!F$5,0))=FALSE,VLOOKUP($A1056,DSSV!$A$7:$R$65536,IN_DTK!F$5,0),"")</f>
        <v/>
      </c>
      <c r="G1056" s="249" t="str">
        <f>IF(ISNA(VLOOKUP($A1056,DSSV!$A$7:$R$65536,IN_DTK!G$5,0))=FALSE,VLOOKUP($A1056,DSSV!$A$7:$R$65536,IN_DTK!G$5,0),"")</f>
        <v/>
      </c>
      <c r="H1056" s="245">
        <f>IF(ISNA(VLOOKUP($A1056,DSSV!$A$7:$R$65536,IN_DTK!H$5,0))=FALSE,IF(H$8&lt;&gt;0,VLOOKUP($A1056,DSSV!$A$7:$R$65536,IN_DTK!H$5,0),""),"")</f>
        <v>0</v>
      </c>
      <c r="I1056" s="245">
        <f>IF(ISNA(VLOOKUP($A1056,DSSV!$A$7:$R$65536,IN_DTK!I$5,0))=FALSE,IF(I$8&lt;&gt;0,VLOOKUP($A1056,DSSV!$A$7:$R$65536,IN_DTK!I$5,0),""),"")</f>
        <v>0</v>
      </c>
      <c r="J1056" s="245">
        <f>IF(ISNA(VLOOKUP($A1056,DSSV!$A$7:$R$65536,IN_DTK!J$5,0))=FALSE,IF(J$8&lt;&gt;0,VLOOKUP($A1056,DSSV!$A$7:$R$65536,IN_DTK!J$5,0),""),"")</f>
        <v>0</v>
      </c>
      <c r="K1056" s="245">
        <f>IF(ISNA(VLOOKUP($A1056,DSSV!$A$7:$R$65536,IN_DTK!K$5,0))=FALSE,IF(K$8&lt;&gt;0,VLOOKUP($A1056,DSSV!$A$7:$R$65536,IN_DTK!K$5,0),""),"")</f>
        <v>0</v>
      </c>
      <c r="L1056" s="245">
        <f>IF(ISNA(VLOOKUP($A1056,DSSV!$A$7:$R$65536,IN_DTK!L$5,0))=FALSE,IF(L$8&lt;&gt;0,VLOOKUP($A1056,DSSV!$A$7:$R$65536,IN_DTK!L$5,0),""),"")</f>
        <v>0</v>
      </c>
      <c r="M1056" s="245">
        <f>IF(ISNA(VLOOKUP($A1056,DSSV!$A$7:$R$65536,IN_DTK!M$5,0))=FALSE,IF(M$8&lt;&gt;0,VLOOKUP($A1056,DSSV!$A$7:$R$65536,IN_DTK!M$5,0),""),"")</f>
        <v>0</v>
      </c>
      <c r="N1056" s="245">
        <f>IF(ISNA(VLOOKUP($A1056,DSSV!$A$7:$R$65536,IN_DTK!N$5,0))=FALSE,IF(N$8&lt;&gt;0,VLOOKUP($A1056,DSSV!$A$7:$R$65536,IN_DTK!N$5,0),""),"")</f>
        <v>0</v>
      </c>
      <c r="O1056" s="245">
        <f>IF(ISNA(VLOOKUP($A1056,DSSV!$A$7:$R$65536,IN_DTK!O$5,0))=FALSE,IF(O$8&lt;&gt;0,VLOOKUP($A1056,DSSV!$A$7:$R$65536,IN_DTK!O$5,0),""),"")</f>
        <v>0</v>
      </c>
      <c r="P1056" s="245">
        <f>IF(ISNA(VLOOKUP($A1056,DSSV!$A$7:$R$65536,IN_DTK!P$5,0))=FALSE,IF(P$8&lt;&gt;0,VLOOKUP($A1056,DSSV!$A$7:$R$65536,IN_DTK!P$5,0),""),"")</f>
        <v>0</v>
      </c>
      <c r="Q1056" s="246">
        <f>IF(ISNA(VLOOKUP($A1056,DSSV!$A$7:$R$65536,IN_DTK!Q$5,0))=FALSE,VLOOKUP($A1056,DSSV!$A$7:$R$65536,IN_DTK!Q$5,0),"")</f>
        <v>0</v>
      </c>
      <c r="R1056" s="237" t="str">
        <f>IF(ISNA(VLOOKUP($A1056,DSSV!$A$7:$R$65536,IN_DTK!R$5,0))=FALSE,VLOOKUP($A1056,DSSV!$A$7:$R$65536,IN_DTK!R$5,0),"")</f>
        <v>Không</v>
      </c>
      <c r="S1056" s="247" t="str">
        <f>IF(ISNA(VLOOKUP($A1056,DSSV!$A$7:$R$65536,IN_DTK!S$5,0))=FALSE,VLOOKUP($A1056,DSSV!$A$7:$R$65536,IN_DTK!S$5,0),"")</f>
        <v/>
      </c>
    </row>
    <row r="1057" spans="1:19" s="213" customFormat="1" ht="20.25" customHeight="1">
      <c r="A1057" s="211">
        <v>1049</v>
      </c>
      <c r="B1057" s="240">
        <f>--SUBTOTAL(2,C$6:C1057)</f>
        <v>1049</v>
      </c>
      <c r="C1057" s="214">
        <f>IF(ISNA(VLOOKUP($A1057,DSSV!$A$7:$R$65536,IN_DTK!C$5,0))=FALSE,VLOOKUP($A1057,DSSV!$A$7:$R$65536,IN_DTK!C$5,0),"")</f>
        <v>0</v>
      </c>
      <c r="D1057" s="243" t="str">
        <f>IF(ISNA(VLOOKUP($A1057,DSSV!$A$7:$R$65536,IN_DTK!D$5,0))=FALSE,VLOOKUP($A1057,DSSV!$A$7:$R$65536,IN_DTK!D$5,0),"")</f>
        <v/>
      </c>
      <c r="E1057" s="244" t="str">
        <f>IF(ISNA(VLOOKUP($A1057,DSSV!$A$7:$R$65536,IN_DTK!E$5,0))=FALSE,VLOOKUP($A1057,DSSV!$A$7:$R$65536,IN_DTK!E$5,0),"")</f>
        <v/>
      </c>
      <c r="F1057" s="249" t="str">
        <f>IF(ISNA(VLOOKUP($A1057,DSSV!$A$7:$R$65536,IN_DTK!F$5,0))=FALSE,VLOOKUP($A1057,DSSV!$A$7:$R$65536,IN_DTK!F$5,0),"")</f>
        <v/>
      </c>
      <c r="G1057" s="249" t="str">
        <f>IF(ISNA(VLOOKUP($A1057,DSSV!$A$7:$R$65536,IN_DTK!G$5,0))=FALSE,VLOOKUP($A1057,DSSV!$A$7:$R$65536,IN_DTK!G$5,0),"")</f>
        <v/>
      </c>
      <c r="H1057" s="245">
        <f>IF(ISNA(VLOOKUP($A1057,DSSV!$A$7:$R$65536,IN_DTK!H$5,0))=FALSE,IF(H$8&lt;&gt;0,VLOOKUP($A1057,DSSV!$A$7:$R$65536,IN_DTK!H$5,0),""),"")</f>
        <v>0</v>
      </c>
      <c r="I1057" s="245">
        <f>IF(ISNA(VLOOKUP($A1057,DSSV!$A$7:$R$65536,IN_DTK!I$5,0))=FALSE,IF(I$8&lt;&gt;0,VLOOKUP($A1057,DSSV!$A$7:$R$65536,IN_DTK!I$5,0),""),"")</f>
        <v>0</v>
      </c>
      <c r="J1057" s="245">
        <f>IF(ISNA(VLOOKUP($A1057,DSSV!$A$7:$R$65536,IN_DTK!J$5,0))=FALSE,IF(J$8&lt;&gt;0,VLOOKUP($A1057,DSSV!$A$7:$R$65536,IN_DTK!J$5,0),""),"")</f>
        <v>0</v>
      </c>
      <c r="K1057" s="245">
        <f>IF(ISNA(VLOOKUP($A1057,DSSV!$A$7:$R$65536,IN_DTK!K$5,0))=FALSE,IF(K$8&lt;&gt;0,VLOOKUP($A1057,DSSV!$A$7:$R$65536,IN_DTK!K$5,0),""),"")</f>
        <v>0</v>
      </c>
      <c r="L1057" s="245">
        <f>IF(ISNA(VLOOKUP($A1057,DSSV!$A$7:$R$65536,IN_DTK!L$5,0))=FALSE,IF(L$8&lt;&gt;0,VLOOKUP($A1057,DSSV!$A$7:$R$65536,IN_DTK!L$5,0),""),"")</f>
        <v>0</v>
      </c>
      <c r="M1057" s="245">
        <f>IF(ISNA(VLOOKUP($A1057,DSSV!$A$7:$R$65536,IN_DTK!M$5,0))=FALSE,IF(M$8&lt;&gt;0,VLOOKUP($A1057,DSSV!$A$7:$R$65536,IN_DTK!M$5,0),""),"")</f>
        <v>0</v>
      </c>
      <c r="N1057" s="245">
        <f>IF(ISNA(VLOOKUP($A1057,DSSV!$A$7:$R$65536,IN_DTK!N$5,0))=FALSE,IF(N$8&lt;&gt;0,VLOOKUP($A1057,DSSV!$A$7:$R$65536,IN_DTK!N$5,0),""),"")</f>
        <v>0</v>
      </c>
      <c r="O1057" s="245">
        <f>IF(ISNA(VLOOKUP($A1057,DSSV!$A$7:$R$65536,IN_DTK!O$5,0))=FALSE,IF(O$8&lt;&gt;0,VLOOKUP($A1057,DSSV!$A$7:$R$65536,IN_DTK!O$5,0),""),"")</f>
        <v>0</v>
      </c>
      <c r="P1057" s="245">
        <f>IF(ISNA(VLOOKUP($A1057,DSSV!$A$7:$R$65536,IN_DTK!P$5,0))=FALSE,IF(P$8&lt;&gt;0,VLOOKUP($A1057,DSSV!$A$7:$R$65536,IN_DTK!P$5,0),""),"")</f>
        <v>0</v>
      </c>
      <c r="Q1057" s="246">
        <f>IF(ISNA(VLOOKUP($A1057,DSSV!$A$7:$R$65536,IN_DTK!Q$5,0))=FALSE,VLOOKUP($A1057,DSSV!$A$7:$R$65536,IN_DTK!Q$5,0),"")</f>
        <v>0</v>
      </c>
      <c r="R1057" s="237" t="str">
        <f>IF(ISNA(VLOOKUP($A1057,DSSV!$A$7:$R$65536,IN_DTK!R$5,0))=FALSE,VLOOKUP($A1057,DSSV!$A$7:$R$65536,IN_DTK!R$5,0),"")</f>
        <v>Không</v>
      </c>
      <c r="S1057" s="247" t="str">
        <f>IF(ISNA(VLOOKUP($A1057,DSSV!$A$7:$R$65536,IN_DTK!S$5,0))=FALSE,VLOOKUP($A1057,DSSV!$A$7:$R$65536,IN_DTK!S$5,0),"")</f>
        <v/>
      </c>
    </row>
    <row r="1058" spans="1:19" s="213" customFormat="1" ht="20.25" customHeight="1">
      <c r="A1058" s="211">
        <v>1050</v>
      </c>
      <c r="B1058" s="240">
        <f>--SUBTOTAL(2,C$6:C1058)</f>
        <v>1050</v>
      </c>
      <c r="C1058" s="214">
        <f>IF(ISNA(VLOOKUP($A1058,DSSV!$A$7:$R$65536,IN_DTK!C$5,0))=FALSE,VLOOKUP($A1058,DSSV!$A$7:$R$65536,IN_DTK!C$5,0),"")</f>
        <v>0</v>
      </c>
      <c r="D1058" s="243" t="str">
        <f>IF(ISNA(VLOOKUP($A1058,DSSV!$A$7:$R$65536,IN_DTK!D$5,0))=FALSE,VLOOKUP($A1058,DSSV!$A$7:$R$65536,IN_DTK!D$5,0),"")</f>
        <v/>
      </c>
      <c r="E1058" s="244" t="str">
        <f>IF(ISNA(VLOOKUP($A1058,DSSV!$A$7:$R$65536,IN_DTK!E$5,0))=FALSE,VLOOKUP($A1058,DSSV!$A$7:$R$65536,IN_DTK!E$5,0),"")</f>
        <v/>
      </c>
      <c r="F1058" s="249" t="str">
        <f>IF(ISNA(VLOOKUP($A1058,DSSV!$A$7:$R$65536,IN_DTK!F$5,0))=FALSE,VLOOKUP($A1058,DSSV!$A$7:$R$65536,IN_DTK!F$5,0),"")</f>
        <v/>
      </c>
      <c r="G1058" s="249" t="str">
        <f>IF(ISNA(VLOOKUP($A1058,DSSV!$A$7:$R$65536,IN_DTK!G$5,0))=FALSE,VLOOKUP($A1058,DSSV!$A$7:$R$65536,IN_DTK!G$5,0),"")</f>
        <v/>
      </c>
      <c r="H1058" s="245">
        <f>IF(ISNA(VLOOKUP($A1058,DSSV!$A$7:$R$65536,IN_DTK!H$5,0))=FALSE,IF(H$8&lt;&gt;0,VLOOKUP($A1058,DSSV!$A$7:$R$65536,IN_DTK!H$5,0),""),"")</f>
        <v>0</v>
      </c>
      <c r="I1058" s="245">
        <f>IF(ISNA(VLOOKUP($A1058,DSSV!$A$7:$R$65536,IN_DTK!I$5,0))=FALSE,IF(I$8&lt;&gt;0,VLOOKUP($A1058,DSSV!$A$7:$R$65536,IN_DTK!I$5,0),""),"")</f>
        <v>0</v>
      </c>
      <c r="J1058" s="245">
        <f>IF(ISNA(VLOOKUP($A1058,DSSV!$A$7:$R$65536,IN_DTK!J$5,0))=FALSE,IF(J$8&lt;&gt;0,VLOOKUP($A1058,DSSV!$A$7:$R$65536,IN_DTK!J$5,0),""),"")</f>
        <v>0</v>
      </c>
      <c r="K1058" s="245">
        <f>IF(ISNA(VLOOKUP($A1058,DSSV!$A$7:$R$65536,IN_DTK!K$5,0))=FALSE,IF(K$8&lt;&gt;0,VLOOKUP($A1058,DSSV!$A$7:$R$65536,IN_DTK!K$5,0),""),"")</f>
        <v>0</v>
      </c>
      <c r="L1058" s="245">
        <f>IF(ISNA(VLOOKUP($A1058,DSSV!$A$7:$R$65536,IN_DTK!L$5,0))=FALSE,IF(L$8&lt;&gt;0,VLOOKUP($A1058,DSSV!$A$7:$R$65536,IN_DTK!L$5,0),""),"")</f>
        <v>0</v>
      </c>
      <c r="M1058" s="245">
        <f>IF(ISNA(VLOOKUP($A1058,DSSV!$A$7:$R$65536,IN_DTK!M$5,0))=FALSE,IF(M$8&lt;&gt;0,VLOOKUP($A1058,DSSV!$A$7:$R$65536,IN_DTK!M$5,0),""),"")</f>
        <v>0</v>
      </c>
      <c r="N1058" s="245">
        <f>IF(ISNA(VLOOKUP($A1058,DSSV!$A$7:$R$65536,IN_DTK!N$5,0))=FALSE,IF(N$8&lt;&gt;0,VLOOKUP($A1058,DSSV!$A$7:$R$65536,IN_DTK!N$5,0),""),"")</f>
        <v>0</v>
      </c>
      <c r="O1058" s="245">
        <f>IF(ISNA(VLOOKUP($A1058,DSSV!$A$7:$R$65536,IN_DTK!O$5,0))=FALSE,IF(O$8&lt;&gt;0,VLOOKUP($A1058,DSSV!$A$7:$R$65536,IN_DTK!O$5,0),""),"")</f>
        <v>0</v>
      </c>
      <c r="P1058" s="245">
        <f>IF(ISNA(VLOOKUP($A1058,DSSV!$A$7:$R$65536,IN_DTK!P$5,0))=FALSE,IF(P$8&lt;&gt;0,VLOOKUP($A1058,DSSV!$A$7:$R$65536,IN_DTK!P$5,0),""),"")</f>
        <v>0</v>
      </c>
      <c r="Q1058" s="246">
        <f>IF(ISNA(VLOOKUP($A1058,DSSV!$A$7:$R$65536,IN_DTK!Q$5,0))=FALSE,VLOOKUP($A1058,DSSV!$A$7:$R$65536,IN_DTK!Q$5,0),"")</f>
        <v>0</v>
      </c>
      <c r="R1058" s="237" t="str">
        <f>IF(ISNA(VLOOKUP($A1058,DSSV!$A$7:$R$65536,IN_DTK!R$5,0))=FALSE,VLOOKUP($A1058,DSSV!$A$7:$R$65536,IN_DTK!R$5,0),"")</f>
        <v>Không</v>
      </c>
      <c r="S1058" s="247" t="str">
        <f>IF(ISNA(VLOOKUP($A1058,DSSV!$A$7:$R$65536,IN_DTK!S$5,0))=FALSE,VLOOKUP($A1058,DSSV!$A$7:$R$65536,IN_DTK!S$5,0),"")</f>
        <v/>
      </c>
    </row>
    <row r="1059" spans="1:19" s="213" customFormat="1" ht="20.25" customHeight="1">
      <c r="A1059" s="211">
        <v>1051</v>
      </c>
      <c r="B1059" s="240">
        <f>--SUBTOTAL(2,C$6:C1059)</f>
        <v>1051</v>
      </c>
      <c r="C1059" s="214">
        <f>IF(ISNA(VLOOKUP($A1059,DSSV!$A$7:$R$65536,IN_DTK!C$5,0))=FALSE,VLOOKUP($A1059,DSSV!$A$7:$R$65536,IN_DTK!C$5,0),"")</f>
        <v>0</v>
      </c>
      <c r="D1059" s="243" t="str">
        <f>IF(ISNA(VLOOKUP($A1059,DSSV!$A$7:$R$65536,IN_DTK!D$5,0))=FALSE,VLOOKUP($A1059,DSSV!$A$7:$R$65536,IN_DTK!D$5,0),"")</f>
        <v/>
      </c>
      <c r="E1059" s="244" t="str">
        <f>IF(ISNA(VLOOKUP($A1059,DSSV!$A$7:$R$65536,IN_DTK!E$5,0))=FALSE,VLOOKUP($A1059,DSSV!$A$7:$R$65536,IN_DTK!E$5,0),"")</f>
        <v/>
      </c>
      <c r="F1059" s="249" t="str">
        <f>IF(ISNA(VLOOKUP($A1059,DSSV!$A$7:$R$65536,IN_DTK!F$5,0))=FALSE,VLOOKUP($A1059,DSSV!$A$7:$R$65536,IN_DTK!F$5,0),"")</f>
        <v/>
      </c>
      <c r="G1059" s="249" t="str">
        <f>IF(ISNA(VLOOKUP($A1059,DSSV!$A$7:$R$65536,IN_DTK!G$5,0))=FALSE,VLOOKUP($A1059,DSSV!$A$7:$R$65536,IN_DTK!G$5,0),"")</f>
        <v/>
      </c>
      <c r="H1059" s="245">
        <f>IF(ISNA(VLOOKUP($A1059,DSSV!$A$7:$R$65536,IN_DTK!H$5,0))=FALSE,IF(H$8&lt;&gt;0,VLOOKUP($A1059,DSSV!$A$7:$R$65536,IN_DTK!H$5,0),""),"")</f>
        <v>0</v>
      </c>
      <c r="I1059" s="245">
        <f>IF(ISNA(VLOOKUP($A1059,DSSV!$A$7:$R$65536,IN_DTK!I$5,0))=FALSE,IF(I$8&lt;&gt;0,VLOOKUP($A1059,DSSV!$A$7:$R$65536,IN_DTK!I$5,0),""),"")</f>
        <v>0</v>
      </c>
      <c r="J1059" s="245">
        <f>IF(ISNA(VLOOKUP($A1059,DSSV!$A$7:$R$65536,IN_DTK!J$5,0))=FALSE,IF(J$8&lt;&gt;0,VLOOKUP($A1059,DSSV!$A$7:$R$65536,IN_DTK!J$5,0),""),"")</f>
        <v>0</v>
      </c>
      <c r="K1059" s="245">
        <f>IF(ISNA(VLOOKUP($A1059,DSSV!$A$7:$R$65536,IN_DTK!K$5,0))=FALSE,IF(K$8&lt;&gt;0,VLOOKUP($A1059,DSSV!$A$7:$R$65536,IN_DTK!K$5,0),""),"")</f>
        <v>0</v>
      </c>
      <c r="L1059" s="245">
        <f>IF(ISNA(VLOOKUP($A1059,DSSV!$A$7:$R$65536,IN_DTK!L$5,0))=FALSE,IF(L$8&lt;&gt;0,VLOOKUP($A1059,DSSV!$A$7:$R$65536,IN_DTK!L$5,0),""),"")</f>
        <v>0</v>
      </c>
      <c r="M1059" s="245">
        <f>IF(ISNA(VLOOKUP($A1059,DSSV!$A$7:$R$65536,IN_DTK!M$5,0))=FALSE,IF(M$8&lt;&gt;0,VLOOKUP($A1059,DSSV!$A$7:$R$65536,IN_DTK!M$5,0),""),"")</f>
        <v>0</v>
      </c>
      <c r="N1059" s="245">
        <f>IF(ISNA(VLOOKUP($A1059,DSSV!$A$7:$R$65536,IN_DTK!N$5,0))=FALSE,IF(N$8&lt;&gt;0,VLOOKUP($A1059,DSSV!$A$7:$R$65536,IN_DTK!N$5,0),""),"")</f>
        <v>0</v>
      </c>
      <c r="O1059" s="245">
        <f>IF(ISNA(VLOOKUP($A1059,DSSV!$A$7:$R$65536,IN_DTK!O$5,0))=FALSE,IF(O$8&lt;&gt;0,VLOOKUP($A1059,DSSV!$A$7:$R$65536,IN_DTK!O$5,0),""),"")</f>
        <v>0</v>
      </c>
      <c r="P1059" s="245">
        <f>IF(ISNA(VLOOKUP($A1059,DSSV!$A$7:$R$65536,IN_DTK!P$5,0))=FALSE,IF(P$8&lt;&gt;0,VLOOKUP($A1059,DSSV!$A$7:$R$65536,IN_DTK!P$5,0),""),"")</f>
        <v>0</v>
      </c>
      <c r="Q1059" s="246">
        <f>IF(ISNA(VLOOKUP($A1059,DSSV!$A$7:$R$65536,IN_DTK!Q$5,0))=FALSE,VLOOKUP($A1059,DSSV!$A$7:$R$65536,IN_DTK!Q$5,0),"")</f>
        <v>0</v>
      </c>
      <c r="R1059" s="237" t="str">
        <f>IF(ISNA(VLOOKUP($A1059,DSSV!$A$7:$R$65536,IN_DTK!R$5,0))=FALSE,VLOOKUP($A1059,DSSV!$A$7:$R$65536,IN_DTK!R$5,0),"")</f>
        <v>Không</v>
      </c>
      <c r="S1059" s="247" t="str">
        <f>IF(ISNA(VLOOKUP($A1059,DSSV!$A$7:$R$65536,IN_DTK!S$5,0))=FALSE,VLOOKUP($A1059,DSSV!$A$7:$R$65536,IN_DTK!S$5,0),"")</f>
        <v/>
      </c>
    </row>
    <row r="1060" spans="1:19" s="213" customFormat="1" ht="20.25" customHeight="1">
      <c r="A1060" s="211">
        <v>1052</v>
      </c>
      <c r="B1060" s="240">
        <f>--SUBTOTAL(2,C$6:C1060)</f>
        <v>1052</v>
      </c>
      <c r="C1060" s="214">
        <f>IF(ISNA(VLOOKUP($A1060,DSSV!$A$7:$R$65536,IN_DTK!C$5,0))=FALSE,VLOOKUP($A1060,DSSV!$A$7:$R$65536,IN_DTK!C$5,0),"")</f>
        <v>0</v>
      </c>
      <c r="D1060" s="243" t="str">
        <f>IF(ISNA(VLOOKUP($A1060,DSSV!$A$7:$R$65536,IN_DTK!D$5,0))=FALSE,VLOOKUP($A1060,DSSV!$A$7:$R$65536,IN_DTK!D$5,0),"")</f>
        <v/>
      </c>
      <c r="E1060" s="244" t="str">
        <f>IF(ISNA(VLOOKUP($A1060,DSSV!$A$7:$R$65536,IN_DTK!E$5,0))=FALSE,VLOOKUP($A1060,DSSV!$A$7:$R$65536,IN_DTK!E$5,0),"")</f>
        <v/>
      </c>
      <c r="F1060" s="249" t="str">
        <f>IF(ISNA(VLOOKUP($A1060,DSSV!$A$7:$R$65536,IN_DTK!F$5,0))=FALSE,VLOOKUP($A1060,DSSV!$A$7:$R$65536,IN_DTK!F$5,0),"")</f>
        <v/>
      </c>
      <c r="G1060" s="249" t="str">
        <f>IF(ISNA(VLOOKUP($A1060,DSSV!$A$7:$R$65536,IN_DTK!G$5,0))=FALSE,VLOOKUP($A1060,DSSV!$A$7:$R$65536,IN_DTK!G$5,0),"")</f>
        <v/>
      </c>
      <c r="H1060" s="245">
        <f>IF(ISNA(VLOOKUP($A1060,DSSV!$A$7:$R$65536,IN_DTK!H$5,0))=FALSE,IF(H$8&lt;&gt;0,VLOOKUP($A1060,DSSV!$A$7:$R$65536,IN_DTK!H$5,0),""),"")</f>
        <v>0</v>
      </c>
      <c r="I1060" s="245">
        <f>IF(ISNA(VLOOKUP($A1060,DSSV!$A$7:$R$65536,IN_DTK!I$5,0))=FALSE,IF(I$8&lt;&gt;0,VLOOKUP($A1060,DSSV!$A$7:$R$65536,IN_DTK!I$5,0),""),"")</f>
        <v>0</v>
      </c>
      <c r="J1060" s="245">
        <f>IF(ISNA(VLOOKUP($A1060,DSSV!$A$7:$R$65536,IN_DTK!J$5,0))=FALSE,IF(J$8&lt;&gt;0,VLOOKUP($A1060,DSSV!$A$7:$R$65536,IN_DTK!J$5,0),""),"")</f>
        <v>0</v>
      </c>
      <c r="K1060" s="245">
        <f>IF(ISNA(VLOOKUP($A1060,DSSV!$A$7:$R$65536,IN_DTK!K$5,0))=FALSE,IF(K$8&lt;&gt;0,VLOOKUP($A1060,DSSV!$A$7:$R$65536,IN_DTK!K$5,0),""),"")</f>
        <v>0</v>
      </c>
      <c r="L1060" s="245">
        <f>IF(ISNA(VLOOKUP($A1060,DSSV!$A$7:$R$65536,IN_DTK!L$5,0))=FALSE,IF(L$8&lt;&gt;0,VLOOKUP($A1060,DSSV!$A$7:$R$65536,IN_DTK!L$5,0),""),"")</f>
        <v>0</v>
      </c>
      <c r="M1060" s="245">
        <f>IF(ISNA(VLOOKUP($A1060,DSSV!$A$7:$R$65536,IN_DTK!M$5,0))=FALSE,IF(M$8&lt;&gt;0,VLOOKUP($A1060,DSSV!$A$7:$R$65536,IN_DTK!M$5,0),""),"")</f>
        <v>0</v>
      </c>
      <c r="N1060" s="245">
        <f>IF(ISNA(VLOOKUP($A1060,DSSV!$A$7:$R$65536,IN_DTK!N$5,0))=FALSE,IF(N$8&lt;&gt;0,VLOOKUP($A1060,DSSV!$A$7:$R$65536,IN_DTK!N$5,0),""),"")</f>
        <v>0</v>
      </c>
      <c r="O1060" s="245">
        <f>IF(ISNA(VLOOKUP($A1060,DSSV!$A$7:$R$65536,IN_DTK!O$5,0))=FALSE,IF(O$8&lt;&gt;0,VLOOKUP($A1060,DSSV!$A$7:$R$65536,IN_DTK!O$5,0),""),"")</f>
        <v>0</v>
      </c>
      <c r="P1060" s="245">
        <f>IF(ISNA(VLOOKUP($A1060,DSSV!$A$7:$R$65536,IN_DTK!P$5,0))=FALSE,IF(P$8&lt;&gt;0,VLOOKUP($A1060,DSSV!$A$7:$R$65536,IN_DTK!P$5,0),""),"")</f>
        <v>0</v>
      </c>
      <c r="Q1060" s="246">
        <f>IF(ISNA(VLOOKUP($A1060,DSSV!$A$7:$R$65536,IN_DTK!Q$5,0))=FALSE,VLOOKUP($A1060,DSSV!$A$7:$R$65536,IN_DTK!Q$5,0),"")</f>
        <v>0</v>
      </c>
      <c r="R1060" s="237" t="str">
        <f>IF(ISNA(VLOOKUP($A1060,DSSV!$A$7:$R$65536,IN_DTK!R$5,0))=FALSE,VLOOKUP($A1060,DSSV!$A$7:$R$65536,IN_DTK!R$5,0),"")</f>
        <v>Không</v>
      </c>
      <c r="S1060" s="247" t="str">
        <f>IF(ISNA(VLOOKUP($A1060,DSSV!$A$7:$R$65536,IN_DTK!S$5,0))=FALSE,VLOOKUP($A1060,DSSV!$A$7:$R$65536,IN_DTK!S$5,0),"")</f>
        <v/>
      </c>
    </row>
    <row r="1061" spans="1:19" s="213" customFormat="1" ht="20.25" customHeight="1">
      <c r="A1061" s="211">
        <v>1053</v>
      </c>
      <c r="B1061" s="240">
        <f>--SUBTOTAL(2,C$6:C1061)</f>
        <v>1053</v>
      </c>
      <c r="C1061" s="214">
        <f>IF(ISNA(VLOOKUP($A1061,DSSV!$A$7:$R$65536,IN_DTK!C$5,0))=FALSE,VLOOKUP($A1061,DSSV!$A$7:$R$65536,IN_DTK!C$5,0),"")</f>
        <v>0</v>
      </c>
      <c r="D1061" s="243" t="str">
        <f>IF(ISNA(VLOOKUP($A1061,DSSV!$A$7:$R$65536,IN_DTK!D$5,0))=FALSE,VLOOKUP($A1061,DSSV!$A$7:$R$65536,IN_DTK!D$5,0),"")</f>
        <v/>
      </c>
      <c r="E1061" s="244" t="str">
        <f>IF(ISNA(VLOOKUP($A1061,DSSV!$A$7:$R$65536,IN_DTK!E$5,0))=FALSE,VLOOKUP($A1061,DSSV!$A$7:$R$65536,IN_DTK!E$5,0),"")</f>
        <v/>
      </c>
      <c r="F1061" s="249" t="str">
        <f>IF(ISNA(VLOOKUP($A1061,DSSV!$A$7:$R$65536,IN_DTK!F$5,0))=FALSE,VLOOKUP($A1061,DSSV!$A$7:$R$65536,IN_DTK!F$5,0),"")</f>
        <v/>
      </c>
      <c r="G1061" s="249" t="str">
        <f>IF(ISNA(VLOOKUP($A1061,DSSV!$A$7:$R$65536,IN_DTK!G$5,0))=FALSE,VLOOKUP($A1061,DSSV!$A$7:$R$65536,IN_DTK!G$5,0),"")</f>
        <v/>
      </c>
      <c r="H1061" s="245">
        <f>IF(ISNA(VLOOKUP($A1061,DSSV!$A$7:$R$65536,IN_DTK!H$5,0))=FALSE,IF(H$8&lt;&gt;0,VLOOKUP($A1061,DSSV!$A$7:$R$65536,IN_DTK!H$5,0),""),"")</f>
        <v>0</v>
      </c>
      <c r="I1061" s="245">
        <f>IF(ISNA(VLOOKUP($A1061,DSSV!$A$7:$R$65536,IN_DTK!I$5,0))=FALSE,IF(I$8&lt;&gt;0,VLOOKUP($A1061,DSSV!$A$7:$R$65536,IN_DTK!I$5,0),""),"")</f>
        <v>0</v>
      </c>
      <c r="J1061" s="245">
        <f>IF(ISNA(VLOOKUP($A1061,DSSV!$A$7:$R$65536,IN_DTK!J$5,0))=FALSE,IF(J$8&lt;&gt;0,VLOOKUP($A1061,DSSV!$A$7:$R$65536,IN_DTK!J$5,0),""),"")</f>
        <v>0</v>
      </c>
      <c r="K1061" s="245">
        <f>IF(ISNA(VLOOKUP($A1061,DSSV!$A$7:$R$65536,IN_DTK!K$5,0))=FALSE,IF(K$8&lt;&gt;0,VLOOKUP($A1061,DSSV!$A$7:$R$65536,IN_DTK!K$5,0),""),"")</f>
        <v>0</v>
      </c>
      <c r="L1061" s="245">
        <f>IF(ISNA(VLOOKUP($A1061,DSSV!$A$7:$R$65536,IN_DTK!L$5,0))=FALSE,IF(L$8&lt;&gt;0,VLOOKUP($A1061,DSSV!$A$7:$R$65536,IN_DTK!L$5,0),""),"")</f>
        <v>0</v>
      </c>
      <c r="M1061" s="245">
        <f>IF(ISNA(VLOOKUP($A1061,DSSV!$A$7:$R$65536,IN_DTK!M$5,0))=FALSE,IF(M$8&lt;&gt;0,VLOOKUP($A1061,DSSV!$A$7:$R$65536,IN_DTK!M$5,0),""),"")</f>
        <v>0</v>
      </c>
      <c r="N1061" s="245">
        <f>IF(ISNA(VLOOKUP($A1061,DSSV!$A$7:$R$65536,IN_DTK!N$5,0))=FALSE,IF(N$8&lt;&gt;0,VLOOKUP($A1061,DSSV!$A$7:$R$65536,IN_DTK!N$5,0),""),"")</f>
        <v>0</v>
      </c>
      <c r="O1061" s="245">
        <f>IF(ISNA(VLOOKUP($A1061,DSSV!$A$7:$R$65536,IN_DTK!O$5,0))=FALSE,IF(O$8&lt;&gt;0,VLOOKUP($A1061,DSSV!$A$7:$R$65536,IN_DTK!O$5,0),""),"")</f>
        <v>0</v>
      </c>
      <c r="P1061" s="245">
        <f>IF(ISNA(VLOOKUP($A1061,DSSV!$A$7:$R$65536,IN_DTK!P$5,0))=FALSE,IF(P$8&lt;&gt;0,VLOOKUP($A1061,DSSV!$A$7:$R$65536,IN_DTK!P$5,0),""),"")</f>
        <v>0</v>
      </c>
      <c r="Q1061" s="246">
        <f>IF(ISNA(VLOOKUP($A1061,DSSV!$A$7:$R$65536,IN_DTK!Q$5,0))=FALSE,VLOOKUP($A1061,DSSV!$A$7:$R$65536,IN_DTK!Q$5,0),"")</f>
        <v>0</v>
      </c>
      <c r="R1061" s="237" t="str">
        <f>IF(ISNA(VLOOKUP($A1061,DSSV!$A$7:$R$65536,IN_DTK!R$5,0))=FALSE,VLOOKUP($A1061,DSSV!$A$7:$R$65536,IN_DTK!R$5,0),"")</f>
        <v>Không</v>
      </c>
      <c r="S1061" s="247" t="str">
        <f>IF(ISNA(VLOOKUP($A1061,DSSV!$A$7:$R$65536,IN_DTK!S$5,0))=FALSE,VLOOKUP($A1061,DSSV!$A$7:$R$65536,IN_DTK!S$5,0),"")</f>
        <v/>
      </c>
    </row>
    <row r="1062" spans="1:19" s="213" customFormat="1" ht="20.25" customHeight="1">
      <c r="A1062" s="211">
        <v>1054</v>
      </c>
      <c r="B1062" s="240">
        <f>--SUBTOTAL(2,C$6:C1062)</f>
        <v>1054</v>
      </c>
      <c r="C1062" s="214">
        <f>IF(ISNA(VLOOKUP($A1062,DSSV!$A$7:$R$65536,IN_DTK!C$5,0))=FALSE,VLOOKUP($A1062,DSSV!$A$7:$R$65536,IN_DTK!C$5,0),"")</f>
        <v>0</v>
      </c>
      <c r="D1062" s="243" t="str">
        <f>IF(ISNA(VLOOKUP($A1062,DSSV!$A$7:$R$65536,IN_DTK!D$5,0))=FALSE,VLOOKUP($A1062,DSSV!$A$7:$R$65536,IN_DTK!D$5,0),"")</f>
        <v/>
      </c>
      <c r="E1062" s="244" t="str">
        <f>IF(ISNA(VLOOKUP($A1062,DSSV!$A$7:$R$65536,IN_DTK!E$5,0))=FALSE,VLOOKUP($A1062,DSSV!$A$7:$R$65536,IN_DTK!E$5,0),"")</f>
        <v/>
      </c>
      <c r="F1062" s="249" t="str">
        <f>IF(ISNA(VLOOKUP($A1062,DSSV!$A$7:$R$65536,IN_DTK!F$5,0))=FALSE,VLOOKUP($A1062,DSSV!$A$7:$R$65536,IN_DTK!F$5,0),"")</f>
        <v/>
      </c>
      <c r="G1062" s="249" t="str">
        <f>IF(ISNA(VLOOKUP($A1062,DSSV!$A$7:$R$65536,IN_DTK!G$5,0))=FALSE,VLOOKUP($A1062,DSSV!$A$7:$R$65536,IN_DTK!G$5,0),"")</f>
        <v/>
      </c>
      <c r="H1062" s="245">
        <f>IF(ISNA(VLOOKUP($A1062,DSSV!$A$7:$R$65536,IN_DTK!H$5,0))=FALSE,IF(H$8&lt;&gt;0,VLOOKUP($A1062,DSSV!$A$7:$R$65536,IN_DTK!H$5,0),""),"")</f>
        <v>0</v>
      </c>
      <c r="I1062" s="245">
        <f>IF(ISNA(VLOOKUP($A1062,DSSV!$A$7:$R$65536,IN_DTK!I$5,0))=FALSE,IF(I$8&lt;&gt;0,VLOOKUP($A1062,DSSV!$A$7:$R$65536,IN_DTK!I$5,0),""),"")</f>
        <v>0</v>
      </c>
      <c r="J1062" s="245">
        <f>IF(ISNA(VLOOKUP($A1062,DSSV!$A$7:$R$65536,IN_DTK!J$5,0))=FALSE,IF(J$8&lt;&gt;0,VLOOKUP($A1062,DSSV!$A$7:$R$65536,IN_DTK!J$5,0),""),"")</f>
        <v>0</v>
      </c>
      <c r="K1062" s="245">
        <f>IF(ISNA(VLOOKUP($A1062,DSSV!$A$7:$R$65536,IN_DTK!K$5,0))=FALSE,IF(K$8&lt;&gt;0,VLOOKUP($A1062,DSSV!$A$7:$R$65536,IN_DTK!K$5,0),""),"")</f>
        <v>0</v>
      </c>
      <c r="L1062" s="245">
        <f>IF(ISNA(VLOOKUP($A1062,DSSV!$A$7:$R$65536,IN_DTK!L$5,0))=FALSE,IF(L$8&lt;&gt;0,VLOOKUP($A1062,DSSV!$A$7:$R$65536,IN_DTK!L$5,0),""),"")</f>
        <v>0</v>
      </c>
      <c r="M1062" s="245">
        <f>IF(ISNA(VLOOKUP($A1062,DSSV!$A$7:$R$65536,IN_DTK!M$5,0))=FALSE,IF(M$8&lt;&gt;0,VLOOKUP($A1062,DSSV!$A$7:$R$65536,IN_DTK!M$5,0),""),"")</f>
        <v>0</v>
      </c>
      <c r="N1062" s="245">
        <f>IF(ISNA(VLOOKUP($A1062,DSSV!$A$7:$R$65536,IN_DTK!N$5,0))=FALSE,IF(N$8&lt;&gt;0,VLOOKUP($A1062,DSSV!$A$7:$R$65536,IN_DTK!N$5,0),""),"")</f>
        <v>0</v>
      </c>
      <c r="O1062" s="245">
        <f>IF(ISNA(VLOOKUP($A1062,DSSV!$A$7:$R$65536,IN_DTK!O$5,0))=FALSE,IF(O$8&lt;&gt;0,VLOOKUP($A1062,DSSV!$A$7:$R$65536,IN_DTK!O$5,0),""),"")</f>
        <v>0</v>
      </c>
      <c r="P1062" s="245">
        <f>IF(ISNA(VLOOKUP($A1062,DSSV!$A$7:$R$65536,IN_DTK!P$5,0))=FALSE,IF(P$8&lt;&gt;0,VLOOKUP($A1062,DSSV!$A$7:$R$65536,IN_DTK!P$5,0),""),"")</f>
        <v>0</v>
      </c>
      <c r="Q1062" s="246">
        <f>IF(ISNA(VLOOKUP($A1062,DSSV!$A$7:$R$65536,IN_DTK!Q$5,0))=FALSE,VLOOKUP($A1062,DSSV!$A$7:$R$65536,IN_DTK!Q$5,0),"")</f>
        <v>0</v>
      </c>
      <c r="R1062" s="237" t="str">
        <f>IF(ISNA(VLOOKUP($A1062,DSSV!$A$7:$R$65536,IN_DTK!R$5,0))=FALSE,VLOOKUP($A1062,DSSV!$A$7:$R$65536,IN_DTK!R$5,0),"")</f>
        <v>Không</v>
      </c>
      <c r="S1062" s="247" t="str">
        <f>IF(ISNA(VLOOKUP($A1062,DSSV!$A$7:$R$65536,IN_DTK!S$5,0))=FALSE,VLOOKUP($A1062,DSSV!$A$7:$R$65536,IN_DTK!S$5,0),"")</f>
        <v/>
      </c>
    </row>
    <row r="1063" spans="1:19" s="213" customFormat="1" ht="20.25" customHeight="1">
      <c r="A1063" s="211">
        <v>1055</v>
      </c>
      <c r="B1063" s="240">
        <f>--SUBTOTAL(2,C$6:C1063)</f>
        <v>1055</v>
      </c>
      <c r="C1063" s="214">
        <f>IF(ISNA(VLOOKUP($A1063,DSSV!$A$7:$R$65536,IN_DTK!C$5,0))=FALSE,VLOOKUP($A1063,DSSV!$A$7:$R$65536,IN_DTK!C$5,0),"")</f>
        <v>0</v>
      </c>
      <c r="D1063" s="243" t="str">
        <f>IF(ISNA(VLOOKUP($A1063,DSSV!$A$7:$R$65536,IN_DTK!D$5,0))=FALSE,VLOOKUP($A1063,DSSV!$A$7:$R$65536,IN_DTK!D$5,0),"")</f>
        <v/>
      </c>
      <c r="E1063" s="244" t="str">
        <f>IF(ISNA(VLOOKUP($A1063,DSSV!$A$7:$R$65536,IN_DTK!E$5,0))=FALSE,VLOOKUP($A1063,DSSV!$A$7:$R$65536,IN_DTK!E$5,0),"")</f>
        <v/>
      </c>
      <c r="F1063" s="249" t="str">
        <f>IF(ISNA(VLOOKUP($A1063,DSSV!$A$7:$R$65536,IN_DTK!F$5,0))=FALSE,VLOOKUP($A1063,DSSV!$A$7:$R$65536,IN_DTK!F$5,0),"")</f>
        <v/>
      </c>
      <c r="G1063" s="249" t="str">
        <f>IF(ISNA(VLOOKUP($A1063,DSSV!$A$7:$R$65536,IN_DTK!G$5,0))=FALSE,VLOOKUP($A1063,DSSV!$A$7:$R$65536,IN_DTK!G$5,0),"")</f>
        <v/>
      </c>
      <c r="H1063" s="245">
        <f>IF(ISNA(VLOOKUP($A1063,DSSV!$A$7:$R$65536,IN_DTK!H$5,0))=FALSE,IF(H$8&lt;&gt;0,VLOOKUP($A1063,DSSV!$A$7:$R$65536,IN_DTK!H$5,0),""),"")</f>
        <v>0</v>
      </c>
      <c r="I1063" s="245">
        <f>IF(ISNA(VLOOKUP($A1063,DSSV!$A$7:$R$65536,IN_DTK!I$5,0))=FALSE,IF(I$8&lt;&gt;0,VLOOKUP($A1063,DSSV!$A$7:$R$65536,IN_DTK!I$5,0),""),"")</f>
        <v>0</v>
      </c>
      <c r="J1063" s="245">
        <f>IF(ISNA(VLOOKUP($A1063,DSSV!$A$7:$R$65536,IN_DTK!J$5,0))=FALSE,IF(J$8&lt;&gt;0,VLOOKUP($A1063,DSSV!$A$7:$R$65536,IN_DTK!J$5,0),""),"")</f>
        <v>0</v>
      </c>
      <c r="K1063" s="245">
        <f>IF(ISNA(VLOOKUP($A1063,DSSV!$A$7:$R$65536,IN_DTK!K$5,0))=FALSE,IF(K$8&lt;&gt;0,VLOOKUP($A1063,DSSV!$A$7:$R$65536,IN_DTK!K$5,0),""),"")</f>
        <v>0</v>
      </c>
      <c r="L1063" s="245">
        <f>IF(ISNA(VLOOKUP($A1063,DSSV!$A$7:$R$65536,IN_DTK!L$5,0))=FALSE,IF(L$8&lt;&gt;0,VLOOKUP($A1063,DSSV!$A$7:$R$65536,IN_DTK!L$5,0),""),"")</f>
        <v>0</v>
      </c>
      <c r="M1063" s="245">
        <f>IF(ISNA(VLOOKUP($A1063,DSSV!$A$7:$R$65536,IN_DTK!M$5,0))=FALSE,IF(M$8&lt;&gt;0,VLOOKUP($A1063,DSSV!$A$7:$R$65536,IN_DTK!M$5,0),""),"")</f>
        <v>0</v>
      </c>
      <c r="N1063" s="245">
        <f>IF(ISNA(VLOOKUP($A1063,DSSV!$A$7:$R$65536,IN_DTK!N$5,0))=FALSE,IF(N$8&lt;&gt;0,VLOOKUP($A1063,DSSV!$A$7:$R$65536,IN_DTK!N$5,0),""),"")</f>
        <v>0</v>
      </c>
      <c r="O1063" s="245">
        <f>IF(ISNA(VLOOKUP($A1063,DSSV!$A$7:$R$65536,IN_DTK!O$5,0))=FALSE,IF(O$8&lt;&gt;0,VLOOKUP($A1063,DSSV!$A$7:$R$65536,IN_DTK!O$5,0),""),"")</f>
        <v>0</v>
      </c>
      <c r="P1063" s="245">
        <f>IF(ISNA(VLOOKUP($A1063,DSSV!$A$7:$R$65536,IN_DTK!P$5,0))=FALSE,IF(P$8&lt;&gt;0,VLOOKUP($A1063,DSSV!$A$7:$R$65536,IN_DTK!P$5,0),""),"")</f>
        <v>0</v>
      </c>
      <c r="Q1063" s="246">
        <f>IF(ISNA(VLOOKUP($A1063,DSSV!$A$7:$R$65536,IN_DTK!Q$5,0))=FALSE,VLOOKUP($A1063,DSSV!$A$7:$R$65536,IN_DTK!Q$5,0),"")</f>
        <v>0</v>
      </c>
      <c r="R1063" s="237" t="str">
        <f>IF(ISNA(VLOOKUP($A1063,DSSV!$A$7:$R$65536,IN_DTK!R$5,0))=FALSE,VLOOKUP($A1063,DSSV!$A$7:$R$65536,IN_DTK!R$5,0),"")</f>
        <v>Không</v>
      </c>
      <c r="S1063" s="247" t="str">
        <f>IF(ISNA(VLOOKUP($A1063,DSSV!$A$7:$R$65536,IN_DTK!S$5,0))=FALSE,VLOOKUP($A1063,DSSV!$A$7:$R$65536,IN_DTK!S$5,0),"")</f>
        <v/>
      </c>
    </row>
    <row r="1064" spans="1:19" s="213" customFormat="1" ht="20.25" customHeight="1">
      <c r="A1064" s="211">
        <v>1056</v>
      </c>
      <c r="B1064" s="240">
        <f>--SUBTOTAL(2,C$6:C1064)</f>
        <v>1056</v>
      </c>
      <c r="C1064" s="214">
        <f>IF(ISNA(VLOOKUP($A1064,DSSV!$A$7:$R$65536,IN_DTK!C$5,0))=FALSE,VLOOKUP($A1064,DSSV!$A$7:$R$65536,IN_DTK!C$5,0),"")</f>
        <v>0</v>
      </c>
      <c r="D1064" s="243" t="str">
        <f>IF(ISNA(VLOOKUP($A1064,DSSV!$A$7:$R$65536,IN_DTK!D$5,0))=FALSE,VLOOKUP($A1064,DSSV!$A$7:$R$65536,IN_DTK!D$5,0),"")</f>
        <v/>
      </c>
      <c r="E1064" s="244" t="str">
        <f>IF(ISNA(VLOOKUP($A1064,DSSV!$A$7:$R$65536,IN_DTK!E$5,0))=FALSE,VLOOKUP($A1064,DSSV!$A$7:$R$65536,IN_DTK!E$5,0),"")</f>
        <v/>
      </c>
      <c r="F1064" s="249" t="str">
        <f>IF(ISNA(VLOOKUP($A1064,DSSV!$A$7:$R$65536,IN_DTK!F$5,0))=FALSE,VLOOKUP($A1064,DSSV!$A$7:$R$65536,IN_DTK!F$5,0),"")</f>
        <v/>
      </c>
      <c r="G1064" s="249" t="str">
        <f>IF(ISNA(VLOOKUP($A1064,DSSV!$A$7:$R$65536,IN_DTK!G$5,0))=FALSE,VLOOKUP($A1064,DSSV!$A$7:$R$65536,IN_DTK!G$5,0),"")</f>
        <v/>
      </c>
      <c r="H1064" s="245">
        <f>IF(ISNA(VLOOKUP($A1064,DSSV!$A$7:$R$65536,IN_DTK!H$5,0))=FALSE,IF(H$8&lt;&gt;0,VLOOKUP($A1064,DSSV!$A$7:$R$65536,IN_DTK!H$5,0),""),"")</f>
        <v>0</v>
      </c>
      <c r="I1064" s="245">
        <f>IF(ISNA(VLOOKUP($A1064,DSSV!$A$7:$R$65536,IN_DTK!I$5,0))=FALSE,IF(I$8&lt;&gt;0,VLOOKUP($A1064,DSSV!$A$7:$R$65536,IN_DTK!I$5,0),""),"")</f>
        <v>0</v>
      </c>
      <c r="J1064" s="245">
        <f>IF(ISNA(VLOOKUP($A1064,DSSV!$A$7:$R$65536,IN_DTK!J$5,0))=FALSE,IF(J$8&lt;&gt;0,VLOOKUP($A1064,DSSV!$A$7:$R$65536,IN_DTK!J$5,0),""),"")</f>
        <v>0</v>
      </c>
      <c r="K1064" s="245">
        <f>IF(ISNA(VLOOKUP($A1064,DSSV!$A$7:$R$65536,IN_DTK!K$5,0))=FALSE,IF(K$8&lt;&gt;0,VLOOKUP($A1064,DSSV!$A$7:$R$65536,IN_DTK!K$5,0),""),"")</f>
        <v>0</v>
      </c>
      <c r="L1064" s="245">
        <f>IF(ISNA(VLOOKUP($A1064,DSSV!$A$7:$R$65536,IN_DTK!L$5,0))=FALSE,IF(L$8&lt;&gt;0,VLOOKUP($A1064,DSSV!$A$7:$R$65536,IN_DTK!L$5,0),""),"")</f>
        <v>0</v>
      </c>
      <c r="M1064" s="245">
        <f>IF(ISNA(VLOOKUP($A1064,DSSV!$A$7:$R$65536,IN_DTK!M$5,0))=FALSE,IF(M$8&lt;&gt;0,VLOOKUP($A1064,DSSV!$A$7:$R$65536,IN_DTK!M$5,0),""),"")</f>
        <v>0</v>
      </c>
      <c r="N1064" s="245">
        <f>IF(ISNA(VLOOKUP($A1064,DSSV!$A$7:$R$65536,IN_DTK!N$5,0))=FALSE,IF(N$8&lt;&gt;0,VLOOKUP($A1064,DSSV!$A$7:$R$65536,IN_DTK!N$5,0),""),"")</f>
        <v>0</v>
      </c>
      <c r="O1064" s="245">
        <f>IF(ISNA(VLOOKUP($A1064,DSSV!$A$7:$R$65536,IN_DTK!O$5,0))=FALSE,IF(O$8&lt;&gt;0,VLOOKUP($A1064,DSSV!$A$7:$R$65536,IN_DTK!O$5,0),""),"")</f>
        <v>0</v>
      </c>
      <c r="P1064" s="245">
        <f>IF(ISNA(VLOOKUP($A1064,DSSV!$A$7:$R$65536,IN_DTK!P$5,0))=FALSE,IF(P$8&lt;&gt;0,VLOOKUP($A1064,DSSV!$A$7:$R$65536,IN_DTK!P$5,0),""),"")</f>
        <v>0</v>
      </c>
      <c r="Q1064" s="246">
        <f>IF(ISNA(VLOOKUP($A1064,DSSV!$A$7:$R$65536,IN_DTK!Q$5,0))=FALSE,VLOOKUP($A1064,DSSV!$A$7:$R$65536,IN_DTK!Q$5,0),"")</f>
        <v>0</v>
      </c>
      <c r="R1064" s="237" t="str">
        <f>IF(ISNA(VLOOKUP($A1064,DSSV!$A$7:$R$65536,IN_DTK!R$5,0))=FALSE,VLOOKUP($A1064,DSSV!$A$7:$R$65536,IN_DTK!R$5,0),"")</f>
        <v>Không</v>
      </c>
      <c r="S1064" s="247" t="str">
        <f>IF(ISNA(VLOOKUP($A1064,DSSV!$A$7:$R$65536,IN_DTK!S$5,0))=FALSE,VLOOKUP($A1064,DSSV!$A$7:$R$65536,IN_DTK!S$5,0),"")</f>
        <v/>
      </c>
    </row>
    <row r="1065" spans="1:19" s="213" customFormat="1" ht="20.25" customHeight="1">
      <c r="A1065" s="211">
        <v>1057</v>
      </c>
      <c r="B1065" s="240">
        <f>--SUBTOTAL(2,C$6:C1065)</f>
        <v>1057</v>
      </c>
      <c r="C1065" s="214">
        <f>IF(ISNA(VLOOKUP($A1065,DSSV!$A$7:$R$65536,IN_DTK!C$5,0))=FALSE,VLOOKUP($A1065,DSSV!$A$7:$R$65536,IN_DTK!C$5,0),"")</f>
        <v>0</v>
      </c>
      <c r="D1065" s="243" t="str">
        <f>IF(ISNA(VLOOKUP($A1065,DSSV!$A$7:$R$65536,IN_DTK!D$5,0))=FALSE,VLOOKUP($A1065,DSSV!$A$7:$R$65536,IN_DTK!D$5,0),"")</f>
        <v/>
      </c>
      <c r="E1065" s="244" t="str">
        <f>IF(ISNA(VLOOKUP($A1065,DSSV!$A$7:$R$65536,IN_DTK!E$5,0))=FALSE,VLOOKUP($A1065,DSSV!$A$7:$R$65536,IN_DTK!E$5,0),"")</f>
        <v/>
      </c>
      <c r="F1065" s="249" t="str">
        <f>IF(ISNA(VLOOKUP($A1065,DSSV!$A$7:$R$65536,IN_DTK!F$5,0))=FALSE,VLOOKUP($A1065,DSSV!$A$7:$R$65536,IN_DTK!F$5,0),"")</f>
        <v/>
      </c>
      <c r="G1065" s="249" t="str">
        <f>IF(ISNA(VLOOKUP($A1065,DSSV!$A$7:$R$65536,IN_DTK!G$5,0))=FALSE,VLOOKUP($A1065,DSSV!$A$7:$R$65536,IN_DTK!G$5,0),"")</f>
        <v/>
      </c>
      <c r="H1065" s="245">
        <f>IF(ISNA(VLOOKUP($A1065,DSSV!$A$7:$R$65536,IN_DTK!H$5,0))=FALSE,IF(H$8&lt;&gt;0,VLOOKUP($A1065,DSSV!$A$7:$R$65536,IN_DTK!H$5,0),""),"")</f>
        <v>0</v>
      </c>
      <c r="I1065" s="245">
        <f>IF(ISNA(VLOOKUP($A1065,DSSV!$A$7:$R$65536,IN_DTK!I$5,0))=FALSE,IF(I$8&lt;&gt;0,VLOOKUP($A1065,DSSV!$A$7:$R$65536,IN_DTK!I$5,0),""),"")</f>
        <v>0</v>
      </c>
      <c r="J1065" s="245">
        <f>IF(ISNA(VLOOKUP($A1065,DSSV!$A$7:$R$65536,IN_DTK!J$5,0))=FALSE,IF(J$8&lt;&gt;0,VLOOKUP($A1065,DSSV!$A$7:$R$65536,IN_DTK!J$5,0),""),"")</f>
        <v>0</v>
      </c>
      <c r="K1065" s="245">
        <f>IF(ISNA(VLOOKUP($A1065,DSSV!$A$7:$R$65536,IN_DTK!K$5,0))=FALSE,IF(K$8&lt;&gt;0,VLOOKUP($A1065,DSSV!$A$7:$R$65536,IN_DTK!K$5,0),""),"")</f>
        <v>0</v>
      </c>
      <c r="L1065" s="245">
        <f>IF(ISNA(VLOOKUP($A1065,DSSV!$A$7:$R$65536,IN_DTK!L$5,0))=FALSE,IF(L$8&lt;&gt;0,VLOOKUP($A1065,DSSV!$A$7:$R$65536,IN_DTK!L$5,0),""),"")</f>
        <v>0</v>
      </c>
      <c r="M1065" s="245">
        <f>IF(ISNA(VLOOKUP($A1065,DSSV!$A$7:$R$65536,IN_DTK!M$5,0))=FALSE,IF(M$8&lt;&gt;0,VLOOKUP($A1065,DSSV!$A$7:$R$65536,IN_DTK!M$5,0),""),"")</f>
        <v>0</v>
      </c>
      <c r="N1065" s="245">
        <f>IF(ISNA(VLOOKUP($A1065,DSSV!$A$7:$R$65536,IN_DTK!N$5,0))=FALSE,IF(N$8&lt;&gt;0,VLOOKUP($A1065,DSSV!$A$7:$R$65536,IN_DTK!N$5,0),""),"")</f>
        <v>0</v>
      </c>
      <c r="O1065" s="245">
        <f>IF(ISNA(VLOOKUP($A1065,DSSV!$A$7:$R$65536,IN_DTK!O$5,0))=FALSE,IF(O$8&lt;&gt;0,VLOOKUP($A1065,DSSV!$A$7:$R$65536,IN_DTK!O$5,0),""),"")</f>
        <v>0</v>
      </c>
      <c r="P1065" s="245">
        <f>IF(ISNA(VLOOKUP($A1065,DSSV!$A$7:$R$65536,IN_DTK!P$5,0))=FALSE,IF(P$8&lt;&gt;0,VLOOKUP($A1065,DSSV!$A$7:$R$65536,IN_DTK!P$5,0),""),"")</f>
        <v>0</v>
      </c>
      <c r="Q1065" s="246">
        <f>IF(ISNA(VLOOKUP($A1065,DSSV!$A$7:$R$65536,IN_DTK!Q$5,0))=FALSE,VLOOKUP($A1065,DSSV!$A$7:$R$65536,IN_DTK!Q$5,0),"")</f>
        <v>0</v>
      </c>
      <c r="R1065" s="237" t="str">
        <f>IF(ISNA(VLOOKUP($A1065,DSSV!$A$7:$R$65536,IN_DTK!R$5,0))=FALSE,VLOOKUP($A1065,DSSV!$A$7:$R$65536,IN_DTK!R$5,0),"")</f>
        <v>Không</v>
      </c>
      <c r="S1065" s="247" t="str">
        <f>IF(ISNA(VLOOKUP($A1065,DSSV!$A$7:$R$65536,IN_DTK!S$5,0))=FALSE,VLOOKUP($A1065,DSSV!$A$7:$R$65536,IN_DTK!S$5,0),"")</f>
        <v/>
      </c>
    </row>
    <row r="1066" spans="1:19" s="213" customFormat="1" ht="20.25" customHeight="1">
      <c r="A1066" s="211">
        <v>1058</v>
      </c>
      <c r="B1066" s="240">
        <f>--SUBTOTAL(2,C$6:C1066)</f>
        <v>1058</v>
      </c>
      <c r="C1066" s="214">
        <f>IF(ISNA(VLOOKUP($A1066,DSSV!$A$7:$R$65536,IN_DTK!C$5,0))=FALSE,VLOOKUP($A1066,DSSV!$A$7:$R$65536,IN_DTK!C$5,0),"")</f>
        <v>0</v>
      </c>
      <c r="D1066" s="243" t="str">
        <f>IF(ISNA(VLOOKUP($A1066,DSSV!$A$7:$R$65536,IN_DTK!D$5,0))=FALSE,VLOOKUP($A1066,DSSV!$A$7:$R$65536,IN_DTK!D$5,0),"")</f>
        <v/>
      </c>
      <c r="E1066" s="244" t="str">
        <f>IF(ISNA(VLOOKUP($A1066,DSSV!$A$7:$R$65536,IN_DTK!E$5,0))=FALSE,VLOOKUP($A1066,DSSV!$A$7:$R$65536,IN_DTK!E$5,0),"")</f>
        <v/>
      </c>
      <c r="F1066" s="249" t="str">
        <f>IF(ISNA(VLOOKUP($A1066,DSSV!$A$7:$R$65536,IN_DTK!F$5,0))=FALSE,VLOOKUP($A1066,DSSV!$A$7:$R$65536,IN_DTK!F$5,0),"")</f>
        <v/>
      </c>
      <c r="G1066" s="249" t="str">
        <f>IF(ISNA(VLOOKUP($A1066,DSSV!$A$7:$R$65536,IN_DTK!G$5,0))=FALSE,VLOOKUP($A1066,DSSV!$A$7:$R$65536,IN_DTK!G$5,0),"")</f>
        <v/>
      </c>
      <c r="H1066" s="245">
        <f>IF(ISNA(VLOOKUP($A1066,DSSV!$A$7:$R$65536,IN_DTK!H$5,0))=FALSE,IF(H$8&lt;&gt;0,VLOOKUP($A1066,DSSV!$A$7:$R$65536,IN_DTK!H$5,0),""),"")</f>
        <v>0</v>
      </c>
      <c r="I1066" s="245">
        <f>IF(ISNA(VLOOKUP($A1066,DSSV!$A$7:$R$65536,IN_DTK!I$5,0))=FALSE,IF(I$8&lt;&gt;0,VLOOKUP($A1066,DSSV!$A$7:$R$65536,IN_DTK!I$5,0),""),"")</f>
        <v>0</v>
      </c>
      <c r="J1066" s="245">
        <f>IF(ISNA(VLOOKUP($A1066,DSSV!$A$7:$R$65536,IN_DTK!J$5,0))=FALSE,IF(J$8&lt;&gt;0,VLOOKUP($A1066,DSSV!$A$7:$R$65536,IN_DTK!J$5,0),""),"")</f>
        <v>0</v>
      </c>
      <c r="K1066" s="245">
        <f>IF(ISNA(VLOOKUP($A1066,DSSV!$A$7:$R$65536,IN_DTK!K$5,0))=FALSE,IF(K$8&lt;&gt;0,VLOOKUP($A1066,DSSV!$A$7:$R$65536,IN_DTK!K$5,0),""),"")</f>
        <v>0</v>
      </c>
      <c r="L1066" s="245">
        <f>IF(ISNA(VLOOKUP($A1066,DSSV!$A$7:$R$65536,IN_DTK!L$5,0))=FALSE,IF(L$8&lt;&gt;0,VLOOKUP($A1066,DSSV!$A$7:$R$65536,IN_DTK!L$5,0),""),"")</f>
        <v>0</v>
      </c>
      <c r="M1066" s="245">
        <f>IF(ISNA(VLOOKUP($A1066,DSSV!$A$7:$R$65536,IN_DTK!M$5,0))=FALSE,IF(M$8&lt;&gt;0,VLOOKUP($A1066,DSSV!$A$7:$R$65536,IN_DTK!M$5,0),""),"")</f>
        <v>0</v>
      </c>
      <c r="N1066" s="245">
        <f>IF(ISNA(VLOOKUP($A1066,DSSV!$A$7:$R$65536,IN_DTK!N$5,0))=FALSE,IF(N$8&lt;&gt;0,VLOOKUP($A1066,DSSV!$A$7:$R$65536,IN_DTK!N$5,0),""),"")</f>
        <v>0</v>
      </c>
      <c r="O1066" s="245">
        <f>IF(ISNA(VLOOKUP($A1066,DSSV!$A$7:$R$65536,IN_DTK!O$5,0))=FALSE,IF(O$8&lt;&gt;0,VLOOKUP($A1066,DSSV!$A$7:$R$65536,IN_DTK!O$5,0),""),"")</f>
        <v>0</v>
      </c>
      <c r="P1066" s="245">
        <f>IF(ISNA(VLOOKUP($A1066,DSSV!$A$7:$R$65536,IN_DTK!P$5,0))=FALSE,IF(P$8&lt;&gt;0,VLOOKUP($A1066,DSSV!$A$7:$R$65536,IN_DTK!P$5,0),""),"")</f>
        <v>0</v>
      </c>
      <c r="Q1066" s="246">
        <f>IF(ISNA(VLOOKUP($A1066,DSSV!$A$7:$R$65536,IN_DTK!Q$5,0))=FALSE,VLOOKUP($A1066,DSSV!$A$7:$R$65536,IN_DTK!Q$5,0),"")</f>
        <v>0</v>
      </c>
      <c r="R1066" s="237" t="str">
        <f>IF(ISNA(VLOOKUP($A1066,DSSV!$A$7:$R$65536,IN_DTK!R$5,0))=FALSE,VLOOKUP($A1066,DSSV!$A$7:$R$65536,IN_DTK!R$5,0),"")</f>
        <v>Không</v>
      </c>
      <c r="S1066" s="247" t="str">
        <f>IF(ISNA(VLOOKUP($A1066,DSSV!$A$7:$R$65536,IN_DTK!S$5,0))=FALSE,VLOOKUP($A1066,DSSV!$A$7:$R$65536,IN_DTK!S$5,0),"")</f>
        <v/>
      </c>
    </row>
    <row r="1067" spans="1:19" s="213" customFormat="1" ht="20.25" customHeight="1">
      <c r="A1067" s="211">
        <v>1059</v>
      </c>
      <c r="B1067" s="240">
        <f>--SUBTOTAL(2,C$6:C1067)</f>
        <v>1059</v>
      </c>
      <c r="C1067" s="214">
        <f>IF(ISNA(VLOOKUP($A1067,DSSV!$A$7:$R$65536,IN_DTK!C$5,0))=FALSE,VLOOKUP($A1067,DSSV!$A$7:$R$65536,IN_DTK!C$5,0),"")</f>
        <v>0</v>
      </c>
      <c r="D1067" s="243" t="str">
        <f>IF(ISNA(VLOOKUP($A1067,DSSV!$A$7:$R$65536,IN_DTK!D$5,0))=FALSE,VLOOKUP($A1067,DSSV!$A$7:$R$65536,IN_DTK!D$5,0),"")</f>
        <v/>
      </c>
      <c r="E1067" s="244" t="str">
        <f>IF(ISNA(VLOOKUP($A1067,DSSV!$A$7:$R$65536,IN_DTK!E$5,0))=FALSE,VLOOKUP($A1067,DSSV!$A$7:$R$65536,IN_DTK!E$5,0),"")</f>
        <v/>
      </c>
      <c r="F1067" s="249" t="str">
        <f>IF(ISNA(VLOOKUP($A1067,DSSV!$A$7:$R$65536,IN_DTK!F$5,0))=FALSE,VLOOKUP($A1067,DSSV!$A$7:$R$65536,IN_DTK!F$5,0),"")</f>
        <v/>
      </c>
      <c r="G1067" s="249" t="str">
        <f>IF(ISNA(VLOOKUP($A1067,DSSV!$A$7:$R$65536,IN_DTK!G$5,0))=FALSE,VLOOKUP($A1067,DSSV!$A$7:$R$65536,IN_DTK!G$5,0),"")</f>
        <v/>
      </c>
      <c r="H1067" s="245">
        <f>IF(ISNA(VLOOKUP($A1067,DSSV!$A$7:$R$65536,IN_DTK!H$5,0))=FALSE,IF(H$8&lt;&gt;0,VLOOKUP($A1067,DSSV!$A$7:$R$65536,IN_DTK!H$5,0),""),"")</f>
        <v>0</v>
      </c>
      <c r="I1067" s="245">
        <f>IF(ISNA(VLOOKUP($A1067,DSSV!$A$7:$R$65536,IN_DTK!I$5,0))=FALSE,IF(I$8&lt;&gt;0,VLOOKUP($A1067,DSSV!$A$7:$R$65536,IN_DTK!I$5,0),""),"")</f>
        <v>0</v>
      </c>
      <c r="J1067" s="245">
        <f>IF(ISNA(VLOOKUP($A1067,DSSV!$A$7:$R$65536,IN_DTK!J$5,0))=FALSE,IF(J$8&lt;&gt;0,VLOOKUP($A1067,DSSV!$A$7:$R$65536,IN_DTK!J$5,0),""),"")</f>
        <v>0</v>
      </c>
      <c r="K1067" s="245">
        <f>IF(ISNA(VLOOKUP($A1067,DSSV!$A$7:$R$65536,IN_DTK!K$5,0))=FALSE,IF(K$8&lt;&gt;0,VLOOKUP($A1067,DSSV!$A$7:$R$65536,IN_DTK!K$5,0),""),"")</f>
        <v>0</v>
      </c>
      <c r="L1067" s="245">
        <f>IF(ISNA(VLOOKUP($A1067,DSSV!$A$7:$R$65536,IN_DTK!L$5,0))=FALSE,IF(L$8&lt;&gt;0,VLOOKUP($A1067,DSSV!$A$7:$R$65536,IN_DTK!L$5,0),""),"")</f>
        <v>0</v>
      </c>
      <c r="M1067" s="245">
        <f>IF(ISNA(VLOOKUP($A1067,DSSV!$A$7:$R$65536,IN_DTK!M$5,0))=FALSE,IF(M$8&lt;&gt;0,VLOOKUP($A1067,DSSV!$A$7:$R$65536,IN_DTK!M$5,0),""),"")</f>
        <v>0</v>
      </c>
      <c r="N1067" s="245">
        <f>IF(ISNA(VLOOKUP($A1067,DSSV!$A$7:$R$65536,IN_DTK!N$5,0))=FALSE,IF(N$8&lt;&gt;0,VLOOKUP($A1067,DSSV!$A$7:$R$65536,IN_DTK!N$5,0),""),"")</f>
        <v>0</v>
      </c>
      <c r="O1067" s="245">
        <f>IF(ISNA(VLOOKUP($A1067,DSSV!$A$7:$R$65536,IN_DTK!O$5,0))=FALSE,IF(O$8&lt;&gt;0,VLOOKUP($A1067,DSSV!$A$7:$R$65536,IN_DTK!O$5,0),""),"")</f>
        <v>0</v>
      </c>
      <c r="P1067" s="245">
        <f>IF(ISNA(VLOOKUP($A1067,DSSV!$A$7:$R$65536,IN_DTK!P$5,0))=FALSE,IF(P$8&lt;&gt;0,VLOOKUP($A1067,DSSV!$A$7:$R$65536,IN_DTK!P$5,0),""),"")</f>
        <v>0</v>
      </c>
      <c r="Q1067" s="246">
        <f>IF(ISNA(VLOOKUP($A1067,DSSV!$A$7:$R$65536,IN_DTK!Q$5,0))=FALSE,VLOOKUP($A1067,DSSV!$A$7:$R$65536,IN_DTK!Q$5,0),"")</f>
        <v>0</v>
      </c>
      <c r="R1067" s="237" t="str">
        <f>IF(ISNA(VLOOKUP($A1067,DSSV!$A$7:$R$65536,IN_DTK!R$5,0))=FALSE,VLOOKUP($A1067,DSSV!$A$7:$R$65536,IN_DTK!R$5,0),"")</f>
        <v>Không</v>
      </c>
      <c r="S1067" s="247" t="str">
        <f>IF(ISNA(VLOOKUP($A1067,DSSV!$A$7:$R$65536,IN_DTK!S$5,0))=FALSE,VLOOKUP($A1067,DSSV!$A$7:$R$65536,IN_DTK!S$5,0),"")</f>
        <v/>
      </c>
    </row>
    <row r="1068" spans="1:19" s="213" customFormat="1" ht="20.25" customHeight="1">
      <c r="A1068" s="211">
        <v>1060</v>
      </c>
      <c r="B1068" s="240">
        <f>--SUBTOTAL(2,C$6:C1068)</f>
        <v>1060</v>
      </c>
      <c r="C1068" s="214">
        <f>IF(ISNA(VLOOKUP($A1068,DSSV!$A$7:$R$65536,IN_DTK!C$5,0))=FALSE,VLOOKUP($A1068,DSSV!$A$7:$R$65536,IN_DTK!C$5,0),"")</f>
        <v>0</v>
      </c>
      <c r="D1068" s="243" t="str">
        <f>IF(ISNA(VLOOKUP($A1068,DSSV!$A$7:$R$65536,IN_DTK!D$5,0))=FALSE,VLOOKUP($A1068,DSSV!$A$7:$R$65536,IN_DTK!D$5,0),"")</f>
        <v/>
      </c>
      <c r="E1068" s="244" t="str">
        <f>IF(ISNA(VLOOKUP($A1068,DSSV!$A$7:$R$65536,IN_DTK!E$5,0))=FALSE,VLOOKUP($A1068,DSSV!$A$7:$R$65536,IN_DTK!E$5,0),"")</f>
        <v/>
      </c>
      <c r="F1068" s="249" t="str">
        <f>IF(ISNA(VLOOKUP($A1068,DSSV!$A$7:$R$65536,IN_DTK!F$5,0))=FALSE,VLOOKUP($A1068,DSSV!$A$7:$R$65536,IN_DTK!F$5,0),"")</f>
        <v/>
      </c>
      <c r="G1068" s="249" t="str">
        <f>IF(ISNA(VLOOKUP($A1068,DSSV!$A$7:$R$65536,IN_DTK!G$5,0))=FALSE,VLOOKUP($A1068,DSSV!$A$7:$R$65536,IN_DTK!G$5,0),"")</f>
        <v/>
      </c>
      <c r="H1068" s="245">
        <f>IF(ISNA(VLOOKUP($A1068,DSSV!$A$7:$R$65536,IN_DTK!H$5,0))=FALSE,IF(H$8&lt;&gt;0,VLOOKUP($A1068,DSSV!$A$7:$R$65536,IN_DTK!H$5,0),""),"")</f>
        <v>0</v>
      </c>
      <c r="I1068" s="245">
        <f>IF(ISNA(VLOOKUP($A1068,DSSV!$A$7:$R$65536,IN_DTK!I$5,0))=FALSE,IF(I$8&lt;&gt;0,VLOOKUP($A1068,DSSV!$A$7:$R$65536,IN_DTK!I$5,0),""),"")</f>
        <v>0</v>
      </c>
      <c r="J1068" s="245">
        <f>IF(ISNA(VLOOKUP($A1068,DSSV!$A$7:$R$65536,IN_DTK!J$5,0))=FALSE,IF(J$8&lt;&gt;0,VLOOKUP($A1068,DSSV!$A$7:$R$65536,IN_DTK!J$5,0),""),"")</f>
        <v>0</v>
      </c>
      <c r="K1068" s="245">
        <f>IF(ISNA(VLOOKUP($A1068,DSSV!$A$7:$R$65536,IN_DTK!K$5,0))=FALSE,IF(K$8&lt;&gt;0,VLOOKUP($A1068,DSSV!$A$7:$R$65536,IN_DTK!K$5,0),""),"")</f>
        <v>0</v>
      </c>
      <c r="L1068" s="245">
        <f>IF(ISNA(VLOOKUP($A1068,DSSV!$A$7:$R$65536,IN_DTK!L$5,0))=FALSE,IF(L$8&lt;&gt;0,VLOOKUP($A1068,DSSV!$A$7:$R$65536,IN_DTK!L$5,0),""),"")</f>
        <v>0</v>
      </c>
      <c r="M1068" s="245">
        <f>IF(ISNA(VLOOKUP($A1068,DSSV!$A$7:$R$65536,IN_DTK!M$5,0))=FALSE,IF(M$8&lt;&gt;0,VLOOKUP($A1068,DSSV!$A$7:$R$65536,IN_DTK!M$5,0),""),"")</f>
        <v>0</v>
      </c>
      <c r="N1068" s="245">
        <f>IF(ISNA(VLOOKUP($A1068,DSSV!$A$7:$R$65536,IN_DTK!N$5,0))=FALSE,IF(N$8&lt;&gt;0,VLOOKUP($A1068,DSSV!$A$7:$R$65536,IN_DTK!N$5,0),""),"")</f>
        <v>0</v>
      </c>
      <c r="O1068" s="245">
        <f>IF(ISNA(VLOOKUP($A1068,DSSV!$A$7:$R$65536,IN_DTK!O$5,0))=FALSE,IF(O$8&lt;&gt;0,VLOOKUP($A1068,DSSV!$A$7:$R$65536,IN_DTK!O$5,0),""),"")</f>
        <v>0</v>
      </c>
      <c r="P1068" s="245">
        <f>IF(ISNA(VLOOKUP($A1068,DSSV!$A$7:$R$65536,IN_DTK!P$5,0))=FALSE,IF(P$8&lt;&gt;0,VLOOKUP($A1068,DSSV!$A$7:$R$65536,IN_DTK!P$5,0),""),"")</f>
        <v>0</v>
      </c>
      <c r="Q1068" s="246">
        <f>IF(ISNA(VLOOKUP($A1068,DSSV!$A$7:$R$65536,IN_DTK!Q$5,0))=FALSE,VLOOKUP($A1068,DSSV!$A$7:$R$65536,IN_DTK!Q$5,0),"")</f>
        <v>0</v>
      </c>
      <c r="R1068" s="237" t="str">
        <f>IF(ISNA(VLOOKUP($A1068,DSSV!$A$7:$R$65536,IN_DTK!R$5,0))=FALSE,VLOOKUP($A1068,DSSV!$A$7:$R$65536,IN_DTK!R$5,0),"")</f>
        <v>Không</v>
      </c>
      <c r="S1068" s="247" t="str">
        <f>IF(ISNA(VLOOKUP($A1068,DSSV!$A$7:$R$65536,IN_DTK!S$5,0))=FALSE,VLOOKUP($A1068,DSSV!$A$7:$R$65536,IN_DTK!S$5,0),"")</f>
        <v/>
      </c>
    </row>
    <row r="1069" spans="1:19" s="213" customFormat="1" ht="20.25" customHeight="1">
      <c r="A1069" s="211">
        <v>1061</v>
      </c>
      <c r="B1069" s="240">
        <f>--SUBTOTAL(2,C$6:C1069)</f>
        <v>1061</v>
      </c>
      <c r="C1069" s="214">
        <f>IF(ISNA(VLOOKUP($A1069,DSSV!$A$7:$R$65536,IN_DTK!C$5,0))=FALSE,VLOOKUP($A1069,DSSV!$A$7:$R$65536,IN_DTK!C$5,0),"")</f>
        <v>0</v>
      </c>
      <c r="D1069" s="243" t="str">
        <f>IF(ISNA(VLOOKUP($A1069,DSSV!$A$7:$R$65536,IN_DTK!D$5,0))=FALSE,VLOOKUP($A1069,DSSV!$A$7:$R$65536,IN_DTK!D$5,0),"")</f>
        <v/>
      </c>
      <c r="E1069" s="244" t="str">
        <f>IF(ISNA(VLOOKUP($A1069,DSSV!$A$7:$R$65536,IN_DTK!E$5,0))=FALSE,VLOOKUP($A1069,DSSV!$A$7:$R$65536,IN_DTK!E$5,0),"")</f>
        <v/>
      </c>
      <c r="F1069" s="249" t="str">
        <f>IF(ISNA(VLOOKUP($A1069,DSSV!$A$7:$R$65536,IN_DTK!F$5,0))=FALSE,VLOOKUP($A1069,DSSV!$A$7:$R$65536,IN_DTK!F$5,0),"")</f>
        <v/>
      </c>
      <c r="G1069" s="249" t="str">
        <f>IF(ISNA(VLOOKUP($A1069,DSSV!$A$7:$R$65536,IN_DTK!G$5,0))=FALSE,VLOOKUP($A1069,DSSV!$A$7:$R$65536,IN_DTK!G$5,0),"")</f>
        <v/>
      </c>
      <c r="H1069" s="245">
        <f>IF(ISNA(VLOOKUP($A1069,DSSV!$A$7:$R$65536,IN_DTK!H$5,0))=FALSE,IF(H$8&lt;&gt;0,VLOOKUP($A1069,DSSV!$A$7:$R$65536,IN_DTK!H$5,0),""),"")</f>
        <v>0</v>
      </c>
      <c r="I1069" s="245">
        <f>IF(ISNA(VLOOKUP($A1069,DSSV!$A$7:$R$65536,IN_DTK!I$5,0))=FALSE,IF(I$8&lt;&gt;0,VLOOKUP($A1069,DSSV!$A$7:$R$65536,IN_DTK!I$5,0),""),"")</f>
        <v>0</v>
      </c>
      <c r="J1069" s="245">
        <f>IF(ISNA(VLOOKUP($A1069,DSSV!$A$7:$R$65536,IN_DTK!J$5,0))=FALSE,IF(J$8&lt;&gt;0,VLOOKUP($A1069,DSSV!$A$7:$R$65536,IN_DTK!J$5,0),""),"")</f>
        <v>0</v>
      </c>
      <c r="K1069" s="245">
        <f>IF(ISNA(VLOOKUP($A1069,DSSV!$A$7:$R$65536,IN_DTK!K$5,0))=FALSE,IF(K$8&lt;&gt;0,VLOOKUP($A1069,DSSV!$A$7:$R$65536,IN_DTK!K$5,0),""),"")</f>
        <v>0</v>
      </c>
      <c r="L1069" s="245">
        <f>IF(ISNA(VLOOKUP($A1069,DSSV!$A$7:$R$65536,IN_DTK!L$5,0))=FALSE,IF(L$8&lt;&gt;0,VLOOKUP($A1069,DSSV!$A$7:$R$65536,IN_DTK!L$5,0),""),"")</f>
        <v>0</v>
      </c>
      <c r="M1069" s="245">
        <f>IF(ISNA(VLOOKUP($A1069,DSSV!$A$7:$R$65536,IN_DTK!M$5,0))=FALSE,IF(M$8&lt;&gt;0,VLOOKUP($A1069,DSSV!$A$7:$R$65536,IN_DTK!M$5,0),""),"")</f>
        <v>0</v>
      </c>
      <c r="N1069" s="245">
        <f>IF(ISNA(VLOOKUP($A1069,DSSV!$A$7:$R$65536,IN_DTK!N$5,0))=FALSE,IF(N$8&lt;&gt;0,VLOOKUP($A1069,DSSV!$A$7:$R$65536,IN_DTK!N$5,0),""),"")</f>
        <v>0</v>
      </c>
      <c r="O1069" s="245">
        <f>IF(ISNA(VLOOKUP($A1069,DSSV!$A$7:$R$65536,IN_DTK!O$5,0))=FALSE,IF(O$8&lt;&gt;0,VLOOKUP($A1069,DSSV!$A$7:$R$65536,IN_DTK!O$5,0),""),"")</f>
        <v>0</v>
      </c>
      <c r="P1069" s="245">
        <f>IF(ISNA(VLOOKUP($A1069,DSSV!$A$7:$R$65536,IN_DTK!P$5,0))=FALSE,IF(P$8&lt;&gt;0,VLOOKUP($A1069,DSSV!$A$7:$R$65536,IN_DTK!P$5,0),""),"")</f>
        <v>0</v>
      </c>
      <c r="Q1069" s="246">
        <f>IF(ISNA(VLOOKUP($A1069,DSSV!$A$7:$R$65536,IN_DTK!Q$5,0))=FALSE,VLOOKUP($A1069,DSSV!$A$7:$R$65536,IN_DTK!Q$5,0),"")</f>
        <v>0</v>
      </c>
      <c r="R1069" s="237" t="str">
        <f>IF(ISNA(VLOOKUP($A1069,DSSV!$A$7:$R$65536,IN_DTK!R$5,0))=FALSE,VLOOKUP($A1069,DSSV!$A$7:$R$65536,IN_DTK!R$5,0),"")</f>
        <v>Không</v>
      </c>
      <c r="S1069" s="247" t="str">
        <f>IF(ISNA(VLOOKUP($A1069,DSSV!$A$7:$R$65536,IN_DTK!S$5,0))=FALSE,VLOOKUP($A1069,DSSV!$A$7:$R$65536,IN_DTK!S$5,0),"")</f>
        <v/>
      </c>
    </row>
    <row r="1070" spans="1:19" s="213" customFormat="1" ht="20.25" customHeight="1">
      <c r="A1070" s="211">
        <v>1062</v>
      </c>
      <c r="B1070" s="240">
        <f>--SUBTOTAL(2,C$6:C1070)</f>
        <v>1062</v>
      </c>
      <c r="C1070" s="214">
        <f>IF(ISNA(VLOOKUP($A1070,DSSV!$A$7:$R$65536,IN_DTK!C$5,0))=FALSE,VLOOKUP($A1070,DSSV!$A$7:$R$65536,IN_DTK!C$5,0),"")</f>
        <v>0</v>
      </c>
      <c r="D1070" s="243" t="str">
        <f>IF(ISNA(VLOOKUP($A1070,DSSV!$A$7:$R$65536,IN_DTK!D$5,0))=FALSE,VLOOKUP($A1070,DSSV!$A$7:$R$65536,IN_DTK!D$5,0),"")</f>
        <v/>
      </c>
      <c r="E1070" s="244" t="str">
        <f>IF(ISNA(VLOOKUP($A1070,DSSV!$A$7:$R$65536,IN_DTK!E$5,0))=FALSE,VLOOKUP($A1070,DSSV!$A$7:$R$65536,IN_DTK!E$5,0),"")</f>
        <v/>
      </c>
      <c r="F1070" s="249" t="str">
        <f>IF(ISNA(VLOOKUP($A1070,DSSV!$A$7:$R$65536,IN_DTK!F$5,0))=FALSE,VLOOKUP($A1070,DSSV!$A$7:$R$65536,IN_DTK!F$5,0),"")</f>
        <v/>
      </c>
      <c r="G1070" s="249" t="str">
        <f>IF(ISNA(VLOOKUP($A1070,DSSV!$A$7:$R$65536,IN_DTK!G$5,0))=FALSE,VLOOKUP($A1070,DSSV!$A$7:$R$65536,IN_DTK!G$5,0),"")</f>
        <v/>
      </c>
      <c r="H1070" s="245">
        <f>IF(ISNA(VLOOKUP($A1070,DSSV!$A$7:$R$65536,IN_DTK!H$5,0))=FALSE,IF(H$8&lt;&gt;0,VLOOKUP($A1070,DSSV!$A$7:$R$65536,IN_DTK!H$5,0),""),"")</f>
        <v>0</v>
      </c>
      <c r="I1070" s="245">
        <f>IF(ISNA(VLOOKUP($A1070,DSSV!$A$7:$R$65536,IN_DTK!I$5,0))=FALSE,IF(I$8&lt;&gt;0,VLOOKUP($A1070,DSSV!$A$7:$R$65536,IN_DTK!I$5,0),""),"")</f>
        <v>0</v>
      </c>
      <c r="J1070" s="245">
        <f>IF(ISNA(VLOOKUP($A1070,DSSV!$A$7:$R$65536,IN_DTK!J$5,0))=FALSE,IF(J$8&lt;&gt;0,VLOOKUP($A1070,DSSV!$A$7:$R$65536,IN_DTK!J$5,0),""),"")</f>
        <v>0</v>
      </c>
      <c r="K1070" s="245">
        <f>IF(ISNA(VLOOKUP($A1070,DSSV!$A$7:$R$65536,IN_DTK!K$5,0))=FALSE,IF(K$8&lt;&gt;0,VLOOKUP($A1070,DSSV!$A$7:$R$65536,IN_DTK!K$5,0),""),"")</f>
        <v>0</v>
      </c>
      <c r="L1070" s="245">
        <f>IF(ISNA(VLOOKUP($A1070,DSSV!$A$7:$R$65536,IN_DTK!L$5,0))=FALSE,IF(L$8&lt;&gt;0,VLOOKUP($A1070,DSSV!$A$7:$R$65536,IN_DTK!L$5,0),""),"")</f>
        <v>0</v>
      </c>
      <c r="M1070" s="245">
        <f>IF(ISNA(VLOOKUP($A1070,DSSV!$A$7:$R$65536,IN_DTK!M$5,0))=FALSE,IF(M$8&lt;&gt;0,VLOOKUP($A1070,DSSV!$A$7:$R$65536,IN_DTK!M$5,0),""),"")</f>
        <v>0</v>
      </c>
      <c r="N1070" s="245">
        <f>IF(ISNA(VLOOKUP($A1070,DSSV!$A$7:$R$65536,IN_DTK!N$5,0))=FALSE,IF(N$8&lt;&gt;0,VLOOKUP($A1070,DSSV!$A$7:$R$65536,IN_DTK!N$5,0),""),"")</f>
        <v>0</v>
      </c>
      <c r="O1070" s="245">
        <f>IF(ISNA(VLOOKUP($A1070,DSSV!$A$7:$R$65536,IN_DTK!O$5,0))=FALSE,IF(O$8&lt;&gt;0,VLOOKUP($A1070,DSSV!$A$7:$R$65536,IN_DTK!O$5,0),""),"")</f>
        <v>0</v>
      </c>
      <c r="P1070" s="245">
        <f>IF(ISNA(VLOOKUP($A1070,DSSV!$A$7:$R$65536,IN_DTK!P$5,0))=FALSE,IF(P$8&lt;&gt;0,VLOOKUP($A1070,DSSV!$A$7:$R$65536,IN_DTK!P$5,0),""),"")</f>
        <v>0</v>
      </c>
      <c r="Q1070" s="246">
        <f>IF(ISNA(VLOOKUP($A1070,DSSV!$A$7:$R$65536,IN_DTK!Q$5,0))=FALSE,VLOOKUP($A1070,DSSV!$A$7:$R$65536,IN_DTK!Q$5,0),"")</f>
        <v>0</v>
      </c>
      <c r="R1070" s="237" t="str">
        <f>IF(ISNA(VLOOKUP($A1070,DSSV!$A$7:$R$65536,IN_DTK!R$5,0))=FALSE,VLOOKUP($A1070,DSSV!$A$7:$R$65536,IN_DTK!R$5,0),"")</f>
        <v>Không</v>
      </c>
      <c r="S1070" s="247" t="str">
        <f>IF(ISNA(VLOOKUP($A1070,DSSV!$A$7:$R$65536,IN_DTK!S$5,0))=FALSE,VLOOKUP($A1070,DSSV!$A$7:$R$65536,IN_DTK!S$5,0),"")</f>
        <v/>
      </c>
    </row>
    <row r="1071" spans="1:19" s="213" customFormat="1" ht="20.25" customHeight="1">
      <c r="A1071" s="211">
        <v>1063</v>
      </c>
      <c r="B1071" s="240">
        <f>--SUBTOTAL(2,C$6:C1071)</f>
        <v>1063</v>
      </c>
      <c r="C1071" s="214">
        <f>IF(ISNA(VLOOKUP($A1071,DSSV!$A$7:$R$65536,IN_DTK!C$5,0))=FALSE,VLOOKUP($A1071,DSSV!$A$7:$R$65536,IN_DTK!C$5,0),"")</f>
        <v>0</v>
      </c>
      <c r="D1071" s="243" t="str">
        <f>IF(ISNA(VLOOKUP($A1071,DSSV!$A$7:$R$65536,IN_DTK!D$5,0))=FALSE,VLOOKUP($A1071,DSSV!$A$7:$R$65536,IN_DTK!D$5,0),"")</f>
        <v/>
      </c>
      <c r="E1071" s="244" t="str">
        <f>IF(ISNA(VLOOKUP($A1071,DSSV!$A$7:$R$65536,IN_DTK!E$5,0))=FALSE,VLOOKUP($A1071,DSSV!$A$7:$R$65536,IN_DTK!E$5,0),"")</f>
        <v/>
      </c>
      <c r="F1071" s="249" t="str">
        <f>IF(ISNA(VLOOKUP($A1071,DSSV!$A$7:$R$65536,IN_DTK!F$5,0))=FALSE,VLOOKUP($A1071,DSSV!$A$7:$R$65536,IN_DTK!F$5,0),"")</f>
        <v/>
      </c>
      <c r="G1071" s="249" t="str">
        <f>IF(ISNA(VLOOKUP($A1071,DSSV!$A$7:$R$65536,IN_DTK!G$5,0))=FALSE,VLOOKUP($A1071,DSSV!$A$7:$R$65536,IN_DTK!G$5,0),"")</f>
        <v/>
      </c>
      <c r="H1071" s="245">
        <f>IF(ISNA(VLOOKUP($A1071,DSSV!$A$7:$R$65536,IN_DTK!H$5,0))=FALSE,IF(H$8&lt;&gt;0,VLOOKUP($A1071,DSSV!$A$7:$R$65536,IN_DTK!H$5,0),""),"")</f>
        <v>0</v>
      </c>
      <c r="I1071" s="245">
        <f>IF(ISNA(VLOOKUP($A1071,DSSV!$A$7:$R$65536,IN_DTK!I$5,0))=FALSE,IF(I$8&lt;&gt;0,VLOOKUP($A1071,DSSV!$A$7:$R$65536,IN_DTK!I$5,0),""),"")</f>
        <v>0</v>
      </c>
      <c r="J1071" s="245">
        <f>IF(ISNA(VLOOKUP($A1071,DSSV!$A$7:$R$65536,IN_DTK!J$5,0))=FALSE,IF(J$8&lt;&gt;0,VLOOKUP($A1071,DSSV!$A$7:$R$65536,IN_DTK!J$5,0),""),"")</f>
        <v>0</v>
      </c>
      <c r="K1071" s="245">
        <f>IF(ISNA(VLOOKUP($A1071,DSSV!$A$7:$R$65536,IN_DTK!K$5,0))=FALSE,IF(K$8&lt;&gt;0,VLOOKUP($A1071,DSSV!$A$7:$R$65536,IN_DTK!K$5,0),""),"")</f>
        <v>0</v>
      </c>
      <c r="L1071" s="245">
        <f>IF(ISNA(VLOOKUP($A1071,DSSV!$A$7:$R$65536,IN_DTK!L$5,0))=FALSE,IF(L$8&lt;&gt;0,VLOOKUP($A1071,DSSV!$A$7:$R$65536,IN_DTK!L$5,0),""),"")</f>
        <v>0</v>
      </c>
      <c r="M1071" s="245">
        <f>IF(ISNA(VLOOKUP($A1071,DSSV!$A$7:$R$65536,IN_DTK!M$5,0))=FALSE,IF(M$8&lt;&gt;0,VLOOKUP($A1071,DSSV!$A$7:$R$65536,IN_DTK!M$5,0),""),"")</f>
        <v>0</v>
      </c>
      <c r="N1071" s="245">
        <f>IF(ISNA(VLOOKUP($A1071,DSSV!$A$7:$R$65536,IN_DTK!N$5,0))=FALSE,IF(N$8&lt;&gt;0,VLOOKUP($A1071,DSSV!$A$7:$R$65536,IN_DTK!N$5,0),""),"")</f>
        <v>0</v>
      </c>
      <c r="O1071" s="245">
        <f>IF(ISNA(VLOOKUP($A1071,DSSV!$A$7:$R$65536,IN_DTK!O$5,0))=FALSE,IF(O$8&lt;&gt;0,VLOOKUP($A1071,DSSV!$A$7:$R$65536,IN_DTK!O$5,0),""),"")</f>
        <v>0</v>
      </c>
      <c r="P1071" s="245">
        <f>IF(ISNA(VLOOKUP($A1071,DSSV!$A$7:$R$65536,IN_DTK!P$5,0))=FALSE,IF(P$8&lt;&gt;0,VLOOKUP($A1071,DSSV!$A$7:$R$65536,IN_DTK!P$5,0),""),"")</f>
        <v>0</v>
      </c>
      <c r="Q1071" s="246">
        <f>IF(ISNA(VLOOKUP($A1071,DSSV!$A$7:$R$65536,IN_DTK!Q$5,0))=FALSE,VLOOKUP($A1071,DSSV!$A$7:$R$65536,IN_DTK!Q$5,0),"")</f>
        <v>0</v>
      </c>
      <c r="R1071" s="237" t="str">
        <f>IF(ISNA(VLOOKUP($A1071,DSSV!$A$7:$R$65536,IN_DTK!R$5,0))=FALSE,VLOOKUP($A1071,DSSV!$A$7:$R$65536,IN_DTK!R$5,0),"")</f>
        <v>Không</v>
      </c>
      <c r="S1071" s="247" t="str">
        <f>IF(ISNA(VLOOKUP($A1071,DSSV!$A$7:$R$65536,IN_DTK!S$5,0))=FALSE,VLOOKUP($A1071,DSSV!$A$7:$R$65536,IN_DTK!S$5,0),"")</f>
        <v/>
      </c>
    </row>
    <row r="1072" spans="1:19" s="213" customFormat="1" ht="20.25" customHeight="1">
      <c r="A1072" s="211">
        <v>1064</v>
      </c>
      <c r="B1072" s="240">
        <f>--SUBTOTAL(2,C$6:C1072)</f>
        <v>1064</v>
      </c>
      <c r="C1072" s="214">
        <f>IF(ISNA(VLOOKUP($A1072,DSSV!$A$7:$R$65536,IN_DTK!C$5,0))=FALSE,VLOOKUP($A1072,DSSV!$A$7:$R$65536,IN_DTK!C$5,0),"")</f>
        <v>0</v>
      </c>
      <c r="D1072" s="243" t="str">
        <f>IF(ISNA(VLOOKUP($A1072,DSSV!$A$7:$R$65536,IN_DTK!D$5,0))=FALSE,VLOOKUP($A1072,DSSV!$A$7:$R$65536,IN_DTK!D$5,0),"")</f>
        <v/>
      </c>
      <c r="E1072" s="244" t="str">
        <f>IF(ISNA(VLOOKUP($A1072,DSSV!$A$7:$R$65536,IN_DTK!E$5,0))=FALSE,VLOOKUP($A1072,DSSV!$A$7:$R$65536,IN_DTK!E$5,0),"")</f>
        <v/>
      </c>
      <c r="F1072" s="249" t="str">
        <f>IF(ISNA(VLOOKUP($A1072,DSSV!$A$7:$R$65536,IN_DTK!F$5,0))=FALSE,VLOOKUP($A1072,DSSV!$A$7:$R$65536,IN_DTK!F$5,0),"")</f>
        <v/>
      </c>
      <c r="G1072" s="249" t="str">
        <f>IF(ISNA(VLOOKUP($A1072,DSSV!$A$7:$R$65536,IN_DTK!G$5,0))=FALSE,VLOOKUP($A1072,DSSV!$A$7:$R$65536,IN_DTK!G$5,0),"")</f>
        <v/>
      </c>
      <c r="H1072" s="245">
        <f>IF(ISNA(VLOOKUP($A1072,DSSV!$A$7:$R$65536,IN_DTK!H$5,0))=FALSE,IF(H$8&lt;&gt;0,VLOOKUP($A1072,DSSV!$A$7:$R$65536,IN_DTK!H$5,0),""),"")</f>
        <v>0</v>
      </c>
      <c r="I1072" s="245">
        <f>IF(ISNA(VLOOKUP($A1072,DSSV!$A$7:$R$65536,IN_DTK!I$5,0))=FALSE,IF(I$8&lt;&gt;0,VLOOKUP($A1072,DSSV!$A$7:$R$65536,IN_DTK!I$5,0),""),"")</f>
        <v>0</v>
      </c>
      <c r="J1072" s="245">
        <f>IF(ISNA(VLOOKUP($A1072,DSSV!$A$7:$R$65536,IN_DTK!J$5,0))=FALSE,IF(J$8&lt;&gt;0,VLOOKUP($A1072,DSSV!$A$7:$R$65536,IN_DTK!J$5,0),""),"")</f>
        <v>0</v>
      </c>
      <c r="K1072" s="245">
        <f>IF(ISNA(VLOOKUP($A1072,DSSV!$A$7:$R$65536,IN_DTK!K$5,0))=FALSE,IF(K$8&lt;&gt;0,VLOOKUP($A1072,DSSV!$A$7:$R$65536,IN_DTK!K$5,0),""),"")</f>
        <v>0</v>
      </c>
      <c r="L1072" s="245">
        <f>IF(ISNA(VLOOKUP($A1072,DSSV!$A$7:$R$65536,IN_DTK!L$5,0))=FALSE,IF(L$8&lt;&gt;0,VLOOKUP($A1072,DSSV!$A$7:$R$65536,IN_DTK!L$5,0),""),"")</f>
        <v>0</v>
      </c>
      <c r="M1072" s="245">
        <f>IF(ISNA(VLOOKUP($A1072,DSSV!$A$7:$R$65536,IN_DTK!M$5,0))=FALSE,IF(M$8&lt;&gt;0,VLOOKUP($A1072,DSSV!$A$7:$R$65536,IN_DTK!M$5,0),""),"")</f>
        <v>0</v>
      </c>
      <c r="N1072" s="245">
        <f>IF(ISNA(VLOOKUP($A1072,DSSV!$A$7:$R$65536,IN_DTK!N$5,0))=FALSE,IF(N$8&lt;&gt;0,VLOOKUP($A1072,DSSV!$A$7:$R$65536,IN_DTK!N$5,0),""),"")</f>
        <v>0</v>
      </c>
      <c r="O1072" s="245">
        <f>IF(ISNA(VLOOKUP($A1072,DSSV!$A$7:$R$65536,IN_DTK!O$5,0))=FALSE,IF(O$8&lt;&gt;0,VLOOKUP($A1072,DSSV!$A$7:$R$65536,IN_DTK!O$5,0),""),"")</f>
        <v>0</v>
      </c>
      <c r="P1072" s="245">
        <f>IF(ISNA(VLOOKUP($A1072,DSSV!$A$7:$R$65536,IN_DTK!P$5,0))=FALSE,IF(P$8&lt;&gt;0,VLOOKUP($A1072,DSSV!$A$7:$R$65536,IN_DTK!P$5,0),""),"")</f>
        <v>0</v>
      </c>
      <c r="Q1072" s="246">
        <f>IF(ISNA(VLOOKUP($A1072,DSSV!$A$7:$R$65536,IN_DTK!Q$5,0))=FALSE,VLOOKUP($A1072,DSSV!$A$7:$R$65536,IN_DTK!Q$5,0),"")</f>
        <v>0</v>
      </c>
      <c r="R1072" s="237" t="str">
        <f>IF(ISNA(VLOOKUP($A1072,DSSV!$A$7:$R$65536,IN_DTK!R$5,0))=FALSE,VLOOKUP($A1072,DSSV!$A$7:$R$65536,IN_DTK!R$5,0),"")</f>
        <v>Không</v>
      </c>
      <c r="S1072" s="247" t="str">
        <f>IF(ISNA(VLOOKUP($A1072,DSSV!$A$7:$R$65536,IN_DTK!S$5,0))=FALSE,VLOOKUP($A1072,DSSV!$A$7:$R$65536,IN_DTK!S$5,0),"")</f>
        <v/>
      </c>
    </row>
    <row r="1073" spans="1:19" s="213" customFormat="1" ht="20.25" customHeight="1">
      <c r="A1073" s="211">
        <v>1065</v>
      </c>
      <c r="B1073" s="240">
        <f>--SUBTOTAL(2,C$6:C1073)</f>
        <v>1065</v>
      </c>
      <c r="C1073" s="214">
        <f>IF(ISNA(VLOOKUP($A1073,DSSV!$A$7:$R$65536,IN_DTK!C$5,0))=FALSE,VLOOKUP($A1073,DSSV!$A$7:$R$65536,IN_DTK!C$5,0),"")</f>
        <v>0</v>
      </c>
      <c r="D1073" s="243" t="str">
        <f>IF(ISNA(VLOOKUP($A1073,DSSV!$A$7:$R$65536,IN_DTK!D$5,0))=FALSE,VLOOKUP($A1073,DSSV!$A$7:$R$65536,IN_DTK!D$5,0),"")</f>
        <v/>
      </c>
      <c r="E1073" s="244" t="str">
        <f>IF(ISNA(VLOOKUP($A1073,DSSV!$A$7:$R$65536,IN_DTK!E$5,0))=FALSE,VLOOKUP($A1073,DSSV!$A$7:$R$65536,IN_DTK!E$5,0),"")</f>
        <v/>
      </c>
      <c r="F1073" s="249" t="str">
        <f>IF(ISNA(VLOOKUP($A1073,DSSV!$A$7:$R$65536,IN_DTK!F$5,0))=FALSE,VLOOKUP($A1073,DSSV!$A$7:$R$65536,IN_DTK!F$5,0),"")</f>
        <v/>
      </c>
      <c r="G1073" s="249" t="str">
        <f>IF(ISNA(VLOOKUP($A1073,DSSV!$A$7:$R$65536,IN_DTK!G$5,0))=FALSE,VLOOKUP($A1073,DSSV!$A$7:$R$65536,IN_DTK!G$5,0),"")</f>
        <v/>
      </c>
      <c r="H1073" s="245">
        <f>IF(ISNA(VLOOKUP($A1073,DSSV!$A$7:$R$65536,IN_DTK!H$5,0))=FALSE,IF(H$8&lt;&gt;0,VLOOKUP($A1073,DSSV!$A$7:$R$65536,IN_DTK!H$5,0),""),"")</f>
        <v>0</v>
      </c>
      <c r="I1073" s="245">
        <f>IF(ISNA(VLOOKUP($A1073,DSSV!$A$7:$R$65536,IN_DTK!I$5,0))=FALSE,IF(I$8&lt;&gt;0,VLOOKUP($A1073,DSSV!$A$7:$R$65536,IN_DTK!I$5,0),""),"")</f>
        <v>0</v>
      </c>
      <c r="J1073" s="245">
        <f>IF(ISNA(VLOOKUP($A1073,DSSV!$A$7:$R$65536,IN_DTK!J$5,0))=FALSE,IF(J$8&lt;&gt;0,VLOOKUP($A1073,DSSV!$A$7:$R$65536,IN_DTK!J$5,0),""),"")</f>
        <v>0</v>
      </c>
      <c r="K1073" s="245">
        <f>IF(ISNA(VLOOKUP($A1073,DSSV!$A$7:$R$65536,IN_DTK!K$5,0))=FALSE,IF(K$8&lt;&gt;0,VLOOKUP($A1073,DSSV!$A$7:$R$65536,IN_DTK!K$5,0),""),"")</f>
        <v>0</v>
      </c>
      <c r="L1073" s="245">
        <f>IF(ISNA(VLOOKUP($A1073,DSSV!$A$7:$R$65536,IN_DTK!L$5,0))=FALSE,IF(L$8&lt;&gt;0,VLOOKUP($A1073,DSSV!$A$7:$R$65536,IN_DTK!L$5,0),""),"")</f>
        <v>0</v>
      </c>
      <c r="M1073" s="245">
        <f>IF(ISNA(VLOOKUP($A1073,DSSV!$A$7:$R$65536,IN_DTK!M$5,0))=FALSE,IF(M$8&lt;&gt;0,VLOOKUP($A1073,DSSV!$A$7:$R$65536,IN_DTK!M$5,0),""),"")</f>
        <v>0</v>
      </c>
      <c r="N1073" s="245">
        <f>IF(ISNA(VLOOKUP($A1073,DSSV!$A$7:$R$65536,IN_DTK!N$5,0))=FALSE,IF(N$8&lt;&gt;0,VLOOKUP($A1073,DSSV!$A$7:$R$65536,IN_DTK!N$5,0),""),"")</f>
        <v>0</v>
      </c>
      <c r="O1073" s="245">
        <f>IF(ISNA(VLOOKUP($A1073,DSSV!$A$7:$R$65536,IN_DTK!O$5,0))=FALSE,IF(O$8&lt;&gt;0,VLOOKUP($A1073,DSSV!$A$7:$R$65536,IN_DTK!O$5,0),""),"")</f>
        <v>0</v>
      </c>
      <c r="P1073" s="245">
        <f>IF(ISNA(VLOOKUP($A1073,DSSV!$A$7:$R$65536,IN_DTK!P$5,0))=FALSE,IF(P$8&lt;&gt;0,VLOOKUP($A1073,DSSV!$A$7:$R$65536,IN_DTK!P$5,0),""),"")</f>
        <v>0</v>
      </c>
      <c r="Q1073" s="246">
        <f>IF(ISNA(VLOOKUP($A1073,DSSV!$A$7:$R$65536,IN_DTK!Q$5,0))=FALSE,VLOOKUP($A1073,DSSV!$A$7:$R$65536,IN_DTK!Q$5,0),"")</f>
        <v>0</v>
      </c>
      <c r="R1073" s="237" t="str">
        <f>IF(ISNA(VLOOKUP($A1073,DSSV!$A$7:$R$65536,IN_DTK!R$5,0))=FALSE,VLOOKUP($A1073,DSSV!$A$7:$R$65536,IN_DTK!R$5,0),"")</f>
        <v>Không</v>
      </c>
      <c r="S1073" s="247" t="str">
        <f>IF(ISNA(VLOOKUP($A1073,DSSV!$A$7:$R$65536,IN_DTK!S$5,0))=FALSE,VLOOKUP($A1073,DSSV!$A$7:$R$65536,IN_DTK!S$5,0),"")</f>
        <v/>
      </c>
    </row>
    <row r="1074" spans="1:19" s="213" customFormat="1" ht="20.25" customHeight="1">
      <c r="A1074" s="211">
        <v>1066</v>
      </c>
      <c r="B1074" s="240">
        <f>--SUBTOTAL(2,C$6:C1074)</f>
        <v>1066</v>
      </c>
      <c r="C1074" s="214">
        <f>IF(ISNA(VLOOKUP($A1074,DSSV!$A$7:$R$65536,IN_DTK!C$5,0))=FALSE,VLOOKUP($A1074,DSSV!$A$7:$R$65536,IN_DTK!C$5,0),"")</f>
        <v>0</v>
      </c>
      <c r="D1074" s="243" t="str">
        <f>IF(ISNA(VLOOKUP($A1074,DSSV!$A$7:$R$65536,IN_DTK!D$5,0))=FALSE,VLOOKUP($A1074,DSSV!$A$7:$R$65536,IN_DTK!D$5,0),"")</f>
        <v/>
      </c>
      <c r="E1074" s="244" t="str">
        <f>IF(ISNA(VLOOKUP($A1074,DSSV!$A$7:$R$65536,IN_DTK!E$5,0))=FALSE,VLOOKUP($A1074,DSSV!$A$7:$R$65536,IN_DTK!E$5,0),"")</f>
        <v/>
      </c>
      <c r="F1074" s="249" t="str">
        <f>IF(ISNA(VLOOKUP($A1074,DSSV!$A$7:$R$65536,IN_DTK!F$5,0))=FALSE,VLOOKUP($A1074,DSSV!$A$7:$R$65536,IN_DTK!F$5,0),"")</f>
        <v/>
      </c>
      <c r="G1074" s="249" t="str">
        <f>IF(ISNA(VLOOKUP($A1074,DSSV!$A$7:$R$65536,IN_DTK!G$5,0))=FALSE,VLOOKUP($A1074,DSSV!$A$7:$R$65536,IN_DTK!G$5,0),"")</f>
        <v/>
      </c>
      <c r="H1074" s="245">
        <f>IF(ISNA(VLOOKUP($A1074,DSSV!$A$7:$R$65536,IN_DTK!H$5,0))=FALSE,IF(H$8&lt;&gt;0,VLOOKUP($A1074,DSSV!$A$7:$R$65536,IN_DTK!H$5,0),""),"")</f>
        <v>0</v>
      </c>
      <c r="I1074" s="245">
        <f>IF(ISNA(VLOOKUP($A1074,DSSV!$A$7:$R$65536,IN_DTK!I$5,0))=FALSE,IF(I$8&lt;&gt;0,VLOOKUP($A1074,DSSV!$A$7:$R$65536,IN_DTK!I$5,0),""),"")</f>
        <v>0</v>
      </c>
      <c r="J1074" s="245">
        <f>IF(ISNA(VLOOKUP($A1074,DSSV!$A$7:$R$65536,IN_DTK!J$5,0))=FALSE,IF(J$8&lt;&gt;0,VLOOKUP($A1074,DSSV!$A$7:$R$65536,IN_DTK!J$5,0),""),"")</f>
        <v>0</v>
      </c>
      <c r="K1074" s="245">
        <f>IF(ISNA(VLOOKUP($A1074,DSSV!$A$7:$R$65536,IN_DTK!K$5,0))=FALSE,IF(K$8&lt;&gt;0,VLOOKUP($A1074,DSSV!$A$7:$R$65536,IN_DTK!K$5,0),""),"")</f>
        <v>0</v>
      </c>
      <c r="L1074" s="245">
        <f>IF(ISNA(VLOOKUP($A1074,DSSV!$A$7:$R$65536,IN_DTK!L$5,0))=FALSE,IF(L$8&lt;&gt;0,VLOOKUP($A1074,DSSV!$A$7:$R$65536,IN_DTK!L$5,0),""),"")</f>
        <v>0</v>
      </c>
      <c r="M1074" s="245">
        <f>IF(ISNA(VLOOKUP($A1074,DSSV!$A$7:$R$65536,IN_DTK!M$5,0))=FALSE,IF(M$8&lt;&gt;0,VLOOKUP($A1074,DSSV!$A$7:$R$65536,IN_DTK!M$5,0),""),"")</f>
        <v>0</v>
      </c>
      <c r="N1074" s="245">
        <f>IF(ISNA(VLOOKUP($A1074,DSSV!$A$7:$R$65536,IN_DTK!N$5,0))=FALSE,IF(N$8&lt;&gt;0,VLOOKUP($A1074,DSSV!$A$7:$R$65536,IN_DTK!N$5,0),""),"")</f>
        <v>0</v>
      </c>
      <c r="O1074" s="245">
        <f>IF(ISNA(VLOOKUP($A1074,DSSV!$A$7:$R$65536,IN_DTK!O$5,0))=FALSE,IF(O$8&lt;&gt;0,VLOOKUP($A1074,DSSV!$A$7:$R$65536,IN_DTK!O$5,0),""),"")</f>
        <v>0</v>
      </c>
      <c r="P1074" s="245">
        <f>IF(ISNA(VLOOKUP($A1074,DSSV!$A$7:$R$65536,IN_DTK!P$5,0))=FALSE,IF(P$8&lt;&gt;0,VLOOKUP($A1074,DSSV!$A$7:$R$65536,IN_DTK!P$5,0),""),"")</f>
        <v>0</v>
      </c>
      <c r="Q1074" s="246">
        <f>IF(ISNA(VLOOKUP($A1074,DSSV!$A$7:$R$65536,IN_DTK!Q$5,0))=FALSE,VLOOKUP($A1074,DSSV!$A$7:$R$65536,IN_DTK!Q$5,0),"")</f>
        <v>0</v>
      </c>
      <c r="R1074" s="237" t="str">
        <f>IF(ISNA(VLOOKUP($A1074,DSSV!$A$7:$R$65536,IN_DTK!R$5,0))=FALSE,VLOOKUP($A1074,DSSV!$A$7:$R$65536,IN_DTK!R$5,0),"")</f>
        <v>Không</v>
      </c>
      <c r="S1074" s="247" t="str">
        <f>IF(ISNA(VLOOKUP($A1074,DSSV!$A$7:$R$65536,IN_DTK!S$5,0))=FALSE,VLOOKUP($A1074,DSSV!$A$7:$R$65536,IN_DTK!S$5,0),"")</f>
        <v/>
      </c>
    </row>
    <row r="1075" spans="1:19" s="213" customFormat="1" ht="20.25" customHeight="1">
      <c r="A1075" s="211">
        <v>1067</v>
      </c>
      <c r="B1075" s="240">
        <f>--SUBTOTAL(2,C$6:C1075)</f>
        <v>1067</v>
      </c>
      <c r="C1075" s="214">
        <f>IF(ISNA(VLOOKUP($A1075,DSSV!$A$7:$R$65536,IN_DTK!C$5,0))=FALSE,VLOOKUP($A1075,DSSV!$A$7:$R$65536,IN_DTK!C$5,0),"")</f>
        <v>0</v>
      </c>
      <c r="D1075" s="243" t="str">
        <f>IF(ISNA(VLOOKUP($A1075,DSSV!$A$7:$R$65536,IN_DTK!D$5,0))=FALSE,VLOOKUP($A1075,DSSV!$A$7:$R$65536,IN_DTK!D$5,0),"")</f>
        <v/>
      </c>
      <c r="E1075" s="244" t="str">
        <f>IF(ISNA(VLOOKUP($A1075,DSSV!$A$7:$R$65536,IN_DTK!E$5,0))=FALSE,VLOOKUP($A1075,DSSV!$A$7:$R$65536,IN_DTK!E$5,0),"")</f>
        <v/>
      </c>
      <c r="F1075" s="249" t="str">
        <f>IF(ISNA(VLOOKUP($A1075,DSSV!$A$7:$R$65536,IN_DTK!F$5,0))=FALSE,VLOOKUP($A1075,DSSV!$A$7:$R$65536,IN_DTK!F$5,0),"")</f>
        <v/>
      </c>
      <c r="G1075" s="249" t="str">
        <f>IF(ISNA(VLOOKUP($A1075,DSSV!$A$7:$R$65536,IN_DTK!G$5,0))=FALSE,VLOOKUP($A1075,DSSV!$A$7:$R$65536,IN_DTK!G$5,0),"")</f>
        <v/>
      </c>
      <c r="H1075" s="245">
        <f>IF(ISNA(VLOOKUP($A1075,DSSV!$A$7:$R$65536,IN_DTK!H$5,0))=FALSE,IF(H$8&lt;&gt;0,VLOOKUP($A1075,DSSV!$A$7:$R$65536,IN_DTK!H$5,0),""),"")</f>
        <v>0</v>
      </c>
      <c r="I1075" s="245">
        <f>IF(ISNA(VLOOKUP($A1075,DSSV!$A$7:$R$65536,IN_DTK!I$5,0))=FALSE,IF(I$8&lt;&gt;0,VLOOKUP($A1075,DSSV!$A$7:$R$65536,IN_DTK!I$5,0),""),"")</f>
        <v>0</v>
      </c>
      <c r="J1075" s="245">
        <f>IF(ISNA(VLOOKUP($A1075,DSSV!$A$7:$R$65536,IN_DTK!J$5,0))=FALSE,IF(J$8&lt;&gt;0,VLOOKUP($A1075,DSSV!$A$7:$R$65536,IN_DTK!J$5,0),""),"")</f>
        <v>0</v>
      </c>
      <c r="K1075" s="245">
        <f>IF(ISNA(VLOOKUP($A1075,DSSV!$A$7:$R$65536,IN_DTK!K$5,0))=FALSE,IF(K$8&lt;&gt;0,VLOOKUP($A1075,DSSV!$A$7:$R$65536,IN_DTK!K$5,0),""),"")</f>
        <v>0</v>
      </c>
      <c r="L1075" s="245">
        <f>IF(ISNA(VLOOKUP($A1075,DSSV!$A$7:$R$65536,IN_DTK!L$5,0))=FALSE,IF(L$8&lt;&gt;0,VLOOKUP($A1075,DSSV!$A$7:$R$65536,IN_DTK!L$5,0),""),"")</f>
        <v>0</v>
      </c>
      <c r="M1075" s="245">
        <f>IF(ISNA(VLOOKUP($A1075,DSSV!$A$7:$R$65536,IN_DTK!M$5,0))=FALSE,IF(M$8&lt;&gt;0,VLOOKUP($A1075,DSSV!$A$7:$R$65536,IN_DTK!M$5,0),""),"")</f>
        <v>0</v>
      </c>
      <c r="N1075" s="245">
        <f>IF(ISNA(VLOOKUP($A1075,DSSV!$A$7:$R$65536,IN_DTK!N$5,0))=FALSE,IF(N$8&lt;&gt;0,VLOOKUP($A1075,DSSV!$A$7:$R$65536,IN_DTK!N$5,0),""),"")</f>
        <v>0</v>
      </c>
      <c r="O1075" s="245">
        <f>IF(ISNA(VLOOKUP($A1075,DSSV!$A$7:$R$65536,IN_DTK!O$5,0))=FALSE,IF(O$8&lt;&gt;0,VLOOKUP($A1075,DSSV!$A$7:$R$65536,IN_DTK!O$5,0),""),"")</f>
        <v>0</v>
      </c>
      <c r="P1075" s="245">
        <f>IF(ISNA(VLOOKUP($A1075,DSSV!$A$7:$R$65536,IN_DTK!P$5,0))=FALSE,IF(P$8&lt;&gt;0,VLOOKUP($A1075,DSSV!$A$7:$R$65536,IN_DTK!P$5,0),""),"")</f>
        <v>0</v>
      </c>
      <c r="Q1075" s="246">
        <f>IF(ISNA(VLOOKUP($A1075,DSSV!$A$7:$R$65536,IN_DTK!Q$5,0))=FALSE,VLOOKUP($A1075,DSSV!$A$7:$R$65536,IN_DTK!Q$5,0),"")</f>
        <v>0</v>
      </c>
      <c r="R1075" s="237" t="str">
        <f>IF(ISNA(VLOOKUP($A1075,DSSV!$A$7:$R$65536,IN_DTK!R$5,0))=FALSE,VLOOKUP($A1075,DSSV!$A$7:$R$65536,IN_DTK!R$5,0),"")</f>
        <v>Không</v>
      </c>
      <c r="S1075" s="247" t="str">
        <f>IF(ISNA(VLOOKUP($A1075,DSSV!$A$7:$R$65536,IN_DTK!S$5,0))=FALSE,VLOOKUP($A1075,DSSV!$A$7:$R$65536,IN_DTK!S$5,0),"")</f>
        <v/>
      </c>
    </row>
    <row r="1076" spans="1:19" s="213" customFormat="1" ht="20.25" customHeight="1">
      <c r="A1076" s="211">
        <v>1068</v>
      </c>
      <c r="B1076" s="240">
        <f>--SUBTOTAL(2,C$6:C1076)</f>
        <v>1068</v>
      </c>
      <c r="C1076" s="214">
        <f>IF(ISNA(VLOOKUP($A1076,DSSV!$A$7:$R$65536,IN_DTK!C$5,0))=FALSE,VLOOKUP($A1076,DSSV!$A$7:$R$65536,IN_DTK!C$5,0),"")</f>
        <v>0</v>
      </c>
      <c r="D1076" s="243" t="str">
        <f>IF(ISNA(VLOOKUP($A1076,DSSV!$A$7:$R$65536,IN_DTK!D$5,0))=FALSE,VLOOKUP($A1076,DSSV!$A$7:$R$65536,IN_DTK!D$5,0),"")</f>
        <v/>
      </c>
      <c r="E1076" s="244" t="str">
        <f>IF(ISNA(VLOOKUP($A1076,DSSV!$A$7:$R$65536,IN_DTK!E$5,0))=FALSE,VLOOKUP($A1076,DSSV!$A$7:$R$65536,IN_DTK!E$5,0),"")</f>
        <v/>
      </c>
      <c r="F1076" s="249" t="str">
        <f>IF(ISNA(VLOOKUP($A1076,DSSV!$A$7:$R$65536,IN_DTK!F$5,0))=FALSE,VLOOKUP($A1076,DSSV!$A$7:$R$65536,IN_DTK!F$5,0),"")</f>
        <v/>
      </c>
      <c r="G1076" s="249" t="str">
        <f>IF(ISNA(VLOOKUP($A1076,DSSV!$A$7:$R$65536,IN_DTK!G$5,0))=FALSE,VLOOKUP($A1076,DSSV!$A$7:$R$65536,IN_DTK!G$5,0),"")</f>
        <v/>
      </c>
      <c r="H1076" s="245">
        <f>IF(ISNA(VLOOKUP($A1076,DSSV!$A$7:$R$65536,IN_DTK!H$5,0))=FALSE,IF(H$8&lt;&gt;0,VLOOKUP($A1076,DSSV!$A$7:$R$65536,IN_DTK!H$5,0),""),"")</f>
        <v>0</v>
      </c>
      <c r="I1076" s="245">
        <f>IF(ISNA(VLOOKUP($A1076,DSSV!$A$7:$R$65536,IN_DTK!I$5,0))=FALSE,IF(I$8&lt;&gt;0,VLOOKUP($A1076,DSSV!$A$7:$R$65536,IN_DTK!I$5,0),""),"")</f>
        <v>0</v>
      </c>
      <c r="J1076" s="245">
        <f>IF(ISNA(VLOOKUP($A1076,DSSV!$A$7:$R$65536,IN_DTK!J$5,0))=FALSE,IF(J$8&lt;&gt;0,VLOOKUP($A1076,DSSV!$A$7:$R$65536,IN_DTK!J$5,0),""),"")</f>
        <v>0</v>
      </c>
      <c r="K1076" s="245">
        <f>IF(ISNA(VLOOKUP($A1076,DSSV!$A$7:$R$65536,IN_DTK!K$5,0))=FALSE,IF(K$8&lt;&gt;0,VLOOKUP($A1076,DSSV!$A$7:$R$65536,IN_DTK!K$5,0),""),"")</f>
        <v>0</v>
      </c>
      <c r="L1076" s="245">
        <f>IF(ISNA(VLOOKUP($A1076,DSSV!$A$7:$R$65536,IN_DTK!L$5,0))=FALSE,IF(L$8&lt;&gt;0,VLOOKUP($A1076,DSSV!$A$7:$R$65536,IN_DTK!L$5,0),""),"")</f>
        <v>0</v>
      </c>
      <c r="M1076" s="245">
        <f>IF(ISNA(VLOOKUP($A1076,DSSV!$A$7:$R$65536,IN_DTK!M$5,0))=FALSE,IF(M$8&lt;&gt;0,VLOOKUP($A1076,DSSV!$A$7:$R$65536,IN_DTK!M$5,0),""),"")</f>
        <v>0</v>
      </c>
      <c r="N1076" s="245">
        <f>IF(ISNA(VLOOKUP($A1076,DSSV!$A$7:$R$65536,IN_DTK!N$5,0))=FALSE,IF(N$8&lt;&gt;0,VLOOKUP($A1076,DSSV!$A$7:$R$65536,IN_DTK!N$5,0),""),"")</f>
        <v>0</v>
      </c>
      <c r="O1076" s="245">
        <f>IF(ISNA(VLOOKUP($A1076,DSSV!$A$7:$R$65536,IN_DTK!O$5,0))=FALSE,IF(O$8&lt;&gt;0,VLOOKUP($A1076,DSSV!$A$7:$R$65536,IN_DTK!O$5,0),""),"")</f>
        <v>0</v>
      </c>
      <c r="P1076" s="245">
        <f>IF(ISNA(VLOOKUP($A1076,DSSV!$A$7:$R$65536,IN_DTK!P$5,0))=FALSE,IF(P$8&lt;&gt;0,VLOOKUP($A1076,DSSV!$A$7:$R$65536,IN_DTK!P$5,0),""),"")</f>
        <v>0</v>
      </c>
      <c r="Q1076" s="246">
        <f>IF(ISNA(VLOOKUP($A1076,DSSV!$A$7:$R$65536,IN_DTK!Q$5,0))=FALSE,VLOOKUP($A1076,DSSV!$A$7:$R$65536,IN_DTK!Q$5,0),"")</f>
        <v>0</v>
      </c>
      <c r="R1076" s="237" t="str">
        <f>IF(ISNA(VLOOKUP($A1076,DSSV!$A$7:$R$65536,IN_DTK!R$5,0))=FALSE,VLOOKUP($A1076,DSSV!$A$7:$R$65536,IN_DTK!R$5,0),"")</f>
        <v>Không</v>
      </c>
      <c r="S1076" s="247" t="str">
        <f>IF(ISNA(VLOOKUP($A1076,DSSV!$A$7:$R$65536,IN_DTK!S$5,0))=FALSE,VLOOKUP($A1076,DSSV!$A$7:$R$65536,IN_DTK!S$5,0),"")</f>
        <v/>
      </c>
    </row>
    <row r="1077" spans="1:19" s="213" customFormat="1" ht="20.25" customHeight="1">
      <c r="A1077" s="211">
        <v>1069</v>
      </c>
      <c r="B1077" s="240">
        <f>--SUBTOTAL(2,C$6:C1077)</f>
        <v>1069</v>
      </c>
      <c r="C1077" s="214">
        <f>IF(ISNA(VLOOKUP($A1077,DSSV!$A$7:$R$65536,IN_DTK!C$5,0))=FALSE,VLOOKUP($A1077,DSSV!$A$7:$R$65536,IN_DTK!C$5,0),"")</f>
        <v>0</v>
      </c>
      <c r="D1077" s="243" t="str">
        <f>IF(ISNA(VLOOKUP($A1077,DSSV!$A$7:$R$65536,IN_DTK!D$5,0))=FALSE,VLOOKUP($A1077,DSSV!$A$7:$R$65536,IN_DTK!D$5,0),"")</f>
        <v/>
      </c>
      <c r="E1077" s="244" t="str">
        <f>IF(ISNA(VLOOKUP($A1077,DSSV!$A$7:$R$65536,IN_DTK!E$5,0))=FALSE,VLOOKUP($A1077,DSSV!$A$7:$R$65536,IN_DTK!E$5,0),"")</f>
        <v/>
      </c>
      <c r="F1077" s="249" t="str">
        <f>IF(ISNA(VLOOKUP($A1077,DSSV!$A$7:$R$65536,IN_DTK!F$5,0))=FALSE,VLOOKUP($A1077,DSSV!$A$7:$R$65536,IN_DTK!F$5,0),"")</f>
        <v/>
      </c>
      <c r="G1077" s="249" t="str">
        <f>IF(ISNA(VLOOKUP($A1077,DSSV!$A$7:$R$65536,IN_DTK!G$5,0))=FALSE,VLOOKUP($A1077,DSSV!$A$7:$R$65536,IN_DTK!G$5,0),"")</f>
        <v/>
      </c>
      <c r="H1077" s="245">
        <f>IF(ISNA(VLOOKUP($A1077,DSSV!$A$7:$R$65536,IN_DTK!H$5,0))=FALSE,IF(H$8&lt;&gt;0,VLOOKUP($A1077,DSSV!$A$7:$R$65536,IN_DTK!H$5,0),""),"")</f>
        <v>0</v>
      </c>
      <c r="I1077" s="245">
        <f>IF(ISNA(VLOOKUP($A1077,DSSV!$A$7:$R$65536,IN_DTK!I$5,0))=FALSE,IF(I$8&lt;&gt;0,VLOOKUP($A1077,DSSV!$A$7:$R$65536,IN_DTK!I$5,0),""),"")</f>
        <v>0</v>
      </c>
      <c r="J1077" s="245">
        <f>IF(ISNA(VLOOKUP($A1077,DSSV!$A$7:$R$65536,IN_DTK!J$5,0))=FALSE,IF(J$8&lt;&gt;0,VLOOKUP($A1077,DSSV!$A$7:$R$65536,IN_DTK!J$5,0),""),"")</f>
        <v>0</v>
      </c>
      <c r="K1077" s="245">
        <f>IF(ISNA(VLOOKUP($A1077,DSSV!$A$7:$R$65536,IN_DTK!K$5,0))=FALSE,IF(K$8&lt;&gt;0,VLOOKUP($A1077,DSSV!$A$7:$R$65536,IN_DTK!K$5,0),""),"")</f>
        <v>0</v>
      </c>
      <c r="L1077" s="245">
        <f>IF(ISNA(VLOOKUP($A1077,DSSV!$A$7:$R$65536,IN_DTK!L$5,0))=FALSE,IF(L$8&lt;&gt;0,VLOOKUP($A1077,DSSV!$A$7:$R$65536,IN_DTK!L$5,0),""),"")</f>
        <v>0</v>
      </c>
      <c r="M1077" s="245">
        <f>IF(ISNA(VLOOKUP($A1077,DSSV!$A$7:$R$65536,IN_DTK!M$5,0))=FALSE,IF(M$8&lt;&gt;0,VLOOKUP($A1077,DSSV!$A$7:$R$65536,IN_DTK!M$5,0),""),"")</f>
        <v>0</v>
      </c>
      <c r="N1077" s="245">
        <f>IF(ISNA(VLOOKUP($A1077,DSSV!$A$7:$R$65536,IN_DTK!N$5,0))=FALSE,IF(N$8&lt;&gt;0,VLOOKUP($A1077,DSSV!$A$7:$R$65536,IN_DTK!N$5,0),""),"")</f>
        <v>0</v>
      </c>
      <c r="O1077" s="245">
        <f>IF(ISNA(VLOOKUP($A1077,DSSV!$A$7:$R$65536,IN_DTK!O$5,0))=FALSE,IF(O$8&lt;&gt;0,VLOOKUP($A1077,DSSV!$A$7:$R$65536,IN_DTK!O$5,0),""),"")</f>
        <v>0</v>
      </c>
      <c r="P1077" s="245">
        <f>IF(ISNA(VLOOKUP($A1077,DSSV!$A$7:$R$65536,IN_DTK!P$5,0))=FALSE,IF(P$8&lt;&gt;0,VLOOKUP($A1077,DSSV!$A$7:$R$65536,IN_DTK!P$5,0),""),"")</f>
        <v>0</v>
      </c>
      <c r="Q1077" s="246">
        <f>IF(ISNA(VLOOKUP($A1077,DSSV!$A$7:$R$65536,IN_DTK!Q$5,0))=FALSE,VLOOKUP($A1077,DSSV!$A$7:$R$65536,IN_DTK!Q$5,0),"")</f>
        <v>0</v>
      </c>
      <c r="R1077" s="237" t="str">
        <f>IF(ISNA(VLOOKUP($A1077,DSSV!$A$7:$R$65536,IN_DTK!R$5,0))=FALSE,VLOOKUP($A1077,DSSV!$A$7:$R$65536,IN_DTK!R$5,0),"")</f>
        <v>Không</v>
      </c>
      <c r="S1077" s="247" t="str">
        <f>IF(ISNA(VLOOKUP($A1077,DSSV!$A$7:$R$65536,IN_DTK!S$5,0))=FALSE,VLOOKUP($A1077,DSSV!$A$7:$R$65536,IN_DTK!S$5,0),"")</f>
        <v/>
      </c>
    </row>
    <row r="1078" spans="1:19" s="213" customFormat="1" ht="20.25" customHeight="1">
      <c r="A1078" s="211">
        <v>1070</v>
      </c>
      <c r="B1078" s="240">
        <f>--SUBTOTAL(2,C$6:C1078)</f>
        <v>1070</v>
      </c>
      <c r="C1078" s="214">
        <f>IF(ISNA(VLOOKUP($A1078,DSSV!$A$7:$R$65536,IN_DTK!C$5,0))=FALSE,VLOOKUP($A1078,DSSV!$A$7:$R$65536,IN_DTK!C$5,0),"")</f>
        <v>0</v>
      </c>
      <c r="D1078" s="243" t="str">
        <f>IF(ISNA(VLOOKUP($A1078,DSSV!$A$7:$R$65536,IN_DTK!D$5,0))=FALSE,VLOOKUP($A1078,DSSV!$A$7:$R$65536,IN_DTK!D$5,0),"")</f>
        <v/>
      </c>
      <c r="E1078" s="244" t="str">
        <f>IF(ISNA(VLOOKUP($A1078,DSSV!$A$7:$R$65536,IN_DTK!E$5,0))=FALSE,VLOOKUP($A1078,DSSV!$A$7:$R$65536,IN_DTK!E$5,0),"")</f>
        <v/>
      </c>
      <c r="F1078" s="249" t="str">
        <f>IF(ISNA(VLOOKUP($A1078,DSSV!$A$7:$R$65536,IN_DTK!F$5,0))=FALSE,VLOOKUP($A1078,DSSV!$A$7:$R$65536,IN_DTK!F$5,0),"")</f>
        <v/>
      </c>
      <c r="G1078" s="249" t="str">
        <f>IF(ISNA(VLOOKUP($A1078,DSSV!$A$7:$R$65536,IN_DTK!G$5,0))=FALSE,VLOOKUP($A1078,DSSV!$A$7:$R$65536,IN_DTK!G$5,0),"")</f>
        <v/>
      </c>
      <c r="H1078" s="245">
        <f>IF(ISNA(VLOOKUP($A1078,DSSV!$A$7:$R$65536,IN_DTK!H$5,0))=FALSE,IF(H$8&lt;&gt;0,VLOOKUP($A1078,DSSV!$A$7:$R$65536,IN_DTK!H$5,0),""),"")</f>
        <v>0</v>
      </c>
      <c r="I1078" s="245">
        <f>IF(ISNA(VLOOKUP($A1078,DSSV!$A$7:$R$65536,IN_DTK!I$5,0))=FALSE,IF(I$8&lt;&gt;0,VLOOKUP($A1078,DSSV!$A$7:$R$65536,IN_DTK!I$5,0),""),"")</f>
        <v>0</v>
      </c>
      <c r="J1078" s="245">
        <f>IF(ISNA(VLOOKUP($A1078,DSSV!$A$7:$R$65536,IN_DTK!J$5,0))=FALSE,IF(J$8&lt;&gt;0,VLOOKUP($A1078,DSSV!$A$7:$R$65536,IN_DTK!J$5,0),""),"")</f>
        <v>0</v>
      </c>
      <c r="K1078" s="245">
        <f>IF(ISNA(VLOOKUP($A1078,DSSV!$A$7:$R$65536,IN_DTK!K$5,0))=FALSE,IF(K$8&lt;&gt;0,VLOOKUP($A1078,DSSV!$A$7:$R$65536,IN_DTK!K$5,0),""),"")</f>
        <v>0</v>
      </c>
      <c r="L1078" s="245">
        <f>IF(ISNA(VLOOKUP($A1078,DSSV!$A$7:$R$65536,IN_DTK!L$5,0))=FALSE,IF(L$8&lt;&gt;0,VLOOKUP($A1078,DSSV!$A$7:$R$65536,IN_DTK!L$5,0),""),"")</f>
        <v>0</v>
      </c>
      <c r="M1078" s="245">
        <f>IF(ISNA(VLOOKUP($A1078,DSSV!$A$7:$R$65536,IN_DTK!M$5,0))=FALSE,IF(M$8&lt;&gt;0,VLOOKUP($A1078,DSSV!$A$7:$R$65536,IN_DTK!M$5,0),""),"")</f>
        <v>0</v>
      </c>
      <c r="N1078" s="245">
        <f>IF(ISNA(VLOOKUP($A1078,DSSV!$A$7:$R$65536,IN_DTK!N$5,0))=FALSE,IF(N$8&lt;&gt;0,VLOOKUP($A1078,DSSV!$A$7:$R$65536,IN_DTK!N$5,0),""),"")</f>
        <v>0</v>
      </c>
      <c r="O1078" s="245">
        <f>IF(ISNA(VLOOKUP($A1078,DSSV!$A$7:$R$65536,IN_DTK!O$5,0))=FALSE,IF(O$8&lt;&gt;0,VLOOKUP($A1078,DSSV!$A$7:$R$65536,IN_DTK!O$5,0),""),"")</f>
        <v>0</v>
      </c>
      <c r="P1078" s="245">
        <f>IF(ISNA(VLOOKUP($A1078,DSSV!$A$7:$R$65536,IN_DTK!P$5,0))=FALSE,IF(P$8&lt;&gt;0,VLOOKUP($A1078,DSSV!$A$7:$R$65536,IN_DTK!P$5,0),""),"")</f>
        <v>0</v>
      </c>
      <c r="Q1078" s="246">
        <f>IF(ISNA(VLOOKUP($A1078,DSSV!$A$7:$R$65536,IN_DTK!Q$5,0))=FALSE,VLOOKUP($A1078,DSSV!$A$7:$R$65536,IN_DTK!Q$5,0),"")</f>
        <v>0</v>
      </c>
      <c r="R1078" s="237" t="str">
        <f>IF(ISNA(VLOOKUP($A1078,DSSV!$A$7:$R$65536,IN_DTK!R$5,0))=FALSE,VLOOKUP($A1078,DSSV!$A$7:$R$65536,IN_DTK!R$5,0),"")</f>
        <v>Không</v>
      </c>
      <c r="S1078" s="247" t="str">
        <f>IF(ISNA(VLOOKUP($A1078,DSSV!$A$7:$R$65536,IN_DTK!S$5,0))=FALSE,VLOOKUP($A1078,DSSV!$A$7:$R$65536,IN_DTK!S$5,0),"")</f>
        <v/>
      </c>
    </row>
    <row r="1079" spans="1:19" s="213" customFormat="1" ht="20.25" customHeight="1">
      <c r="A1079" s="211">
        <v>1071</v>
      </c>
      <c r="B1079" s="240">
        <f>--SUBTOTAL(2,C$6:C1079)</f>
        <v>1071</v>
      </c>
      <c r="C1079" s="214">
        <f>IF(ISNA(VLOOKUP($A1079,DSSV!$A$7:$R$65536,IN_DTK!C$5,0))=FALSE,VLOOKUP($A1079,DSSV!$A$7:$R$65536,IN_DTK!C$5,0),"")</f>
        <v>0</v>
      </c>
      <c r="D1079" s="243" t="str">
        <f>IF(ISNA(VLOOKUP($A1079,DSSV!$A$7:$R$65536,IN_DTK!D$5,0))=FALSE,VLOOKUP($A1079,DSSV!$A$7:$R$65536,IN_DTK!D$5,0),"")</f>
        <v/>
      </c>
      <c r="E1079" s="244" t="str">
        <f>IF(ISNA(VLOOKUP($A1079,DSSV!$A$7:$R$65536,IN_DTK!E$5,0))=FALSE,VLOOKUP($A1079,DSSV!$A$7:$R$65536,IN_DTK!E$5,0),"")</f>
        <v/>
      </c>
      <c r="F1079" s="249" t="str">
        <f>IF(ISNA(VLOOKUP($A1079,DSSV!$A$7:$R$65536,IN_DTK!F$5,0))=FALSE,VLOOKUP($A1079,DSSV!$A$7:$R$65536,IN_DTK!F$5,0),"")</f>
        <v/>
      </c>
      <c r="G1079" s="249" t="str">
        <f>IF(ISNA(VLOOKUP($A1079,DSSV!$A$7:$R$65536,IN_DTK!G$5,0))=FALSE,VLOOKUP($A1079,DSSV!$A$7:$R$65536,IN_DTK!G$5,0),"")</f>
        <v/>
      </c>
      <c r="H1079" s="245">
        <f>IF(ISNA(VLOOKUP($A1079,DSSV!$A$7:$R$65536,IN_DTK!H$5,0))=FALSE,IF(H$8&lt;&gt;0,VLOOKUP($A1079,DSSV!$A$7:$R$65536,IN_DTK!H$5,0),""),"")</f>
        <v>0</v>
      </c>
      <c r="I1079" s="245">
        <f>IF(ISNA(VLOOKUP($A1079,DSSV!$A$7:$R$65536,IN_DTK!I$5,0))=FALSE,IF(I$8&lt;&gt;0,VLOOKUP($A1079,DSSV!$A$7:$R$65536,IN_DTK!I$5,0),""),"")</f>
        <v>0</v>
      </c>
      <c r="J1079" s="245">
        <f>IF(ISNA(VLOOKUP($A1079,DSSV!$A$7:$R$65536,IN_DTK!J$5,0))=FALSE,IF(J$8&lt;&gt;0,VLOOKUP($A1079,DSSV!$A$7:$R$65536,IN_DTK!J$5,0),""),"")</f>
        <v>0</v>
      </c>
      <c r="K1079" s="245">
        <f>IF(ISNA(VLOOKUP($A1079,DSSV!$A$7:$R$65536,IN_DTK!K$5,0))=FALSE,IF(K$8&lt;&gt;0,VLOOKUP($A1079,DSSV!$A$7:$R$65536,IN_DTK!K$5,0),""),"")</f>
        <v>0</v>
      </c>
      <c r="L1079" s="245">
        <f>IF(ISNA(VLOOKUP($A1079,DSSV!$A$7:$R$65536,IN_DTK!L$5,0))=FALSE,IF(L$8&lt;&gt;0,VLOOKUP($A1079,DSSV!$A$7:$R$65536,IN_DTK!L$5,0),""),"")</f>
        <v>0</v>
      </c>
      <c r="M1079" s="245">
        <f>IF(ISNA(VLOOKUP($A1079,DSSV!$A$7:$R$65536,IN_DTK!M$5,0))=FALSE,IF(M$8&lt;&gt;0,VLOOKUP($A1079,DSSV!$A$7:$R$65536,IN_DTK!M$5,0),""),"")</f>
        <v>0</v>
      </c>
      <c r="N1079" s="245">
        <f>IF(ISNA(VLOOKUP($A1079,DSSV!$A$7:$R$65536,IN_DTK!N$5,0))=FALSE,IF(N$8&lt;&gt;0,VLOOKUP($A1079,DSSV!$A$7:$R$65536,IN_DTK!N$5,0),""),"")</f>
        <v>0</v>
      </c>
      <c r="O1079" s="245">
        <f>IF(ISNA(VLOOKUP($A1079,DSSV!$A$7:$R$65536,IN_DTK!O$5,0))=FALSE,IF(O$8&lt;&gt;0,VLOOKUP($A1079,DSSV!$A$7:$R$65536,IN_DTK!O$5,0),""),"")</f>
        <v>0</v>
      </c>
      <c r="P1079" s="245">
        <f>IF(ISNA(VLOOKUP($A1079,DSSV!$A$7:$R$65536,IN_DTK!P$5,0))=FALSE,IF(P$8&lt;&gt;0,VLOOKUP($A1079,DSSV!$A$7:$R$65536,IN_DTK!P$5,0),""),"")</f>
        <v>0</v>
      </c>
      <c r="Q1079" s="246">
        <f>IF(ISNA(VLOOKUP($A1079,DSSV!$A$7:$R$65536,IN_DTK!Q$5,0))=FALSE,VLOOKUP($A1079,DSSV!$A$7:$R$65536,IN_DTK!Q$5,0),"")</f>
        <v>0</v>
      </c>
      <c r="R1079" s="237" t="str">
        <f>IF(ISNA(VLOOKUP($A1079,DSSV!$A$7:$R$65536,IN_DTK!R$5,0))=FALSE,VLOOKUP($A1079,DSSV!$A$7:$R$65536,IN_DTK!R$5,0),"")</f>
        <v>Không</v>
      </c>
      <c r="S1079" s="247" t="str">
        <f>IF(ISNA(VLOOKUP($A1079,DSSV!$A$7:$R$65536,IN_DTK!S$5,0))=FALSE,VLOOKUP($A1079,DSSV!$A$7:$R$65536,IN_DTK!S$5,0),"")</f>
        <v/>
      </c>
    </row>
    <row r="1080" spans="1:19" s="213" customFormat="1" ht="20.25" customHeight="1">
      <c r="A1080" s="211">
        <v>1072</v>
      </c>
      <c r="B1080" s="240">
        <f>--SUBTOTAL(2,C$6:C1080)</f>
        <v>1072</v>
      </c>
      <c r="C1080" s="214">
        <f>IF(ISNA(VLOOKUP($A1080,DSSV!$A$7:$R$65536,IN_DTK!C$5,0))=FALSE,VLOOKUP($A1080,DSSV!$A$7:$R$65536,IN_DTK!C$5,0),"")</f>
        <v>0</v>
      </c>
      <c r="D1080" s="243" t="str">
        <f>IF(ISNA(VLOOKUP($A1080,DSSV!$A$7:$R$65536,IN_DTK!D$5,0))=FALSE,VLOOKUP($A1080,DSSV!$A$7:$R$65536,IN_DTK!D$5,0),"")</f>
        <v/>
      </c>
      <c r="E1080" s="244" t="str">
        <f>IF(ISNA(VLOOKUP($A1080,DSSV!$A$7:$R$65536,IN_DTK!E$5,0))=FALSE,VLOOKUP($A1080,DSSV!$A$7:$R$65536,IN_DTK!E$5,0),"")</f>
        <v/>
      </c>
      <c r="F1080" s="249" t="str">
        <f>IF(ISNA(VLOOKUP($A1080,DSSV!$A$7:$R$65536,IN_DTK!F$5,0))=FALSE,VLOOKUP($A1080,DSSV!$A$7:$R$65536,IN_DTK!F$5,0),"")</f>
        <v/>
      </c>
      <c r="G1080" s="249" t="str">
        <f>IF(ISNA(VLOOKUP($A1080,DSSV!$A$7:$R$65536,IN_DTK!G$5,0))=FALSE,VLOOKUP($A1080,DSSV!$A$7:$R$65536,IN_DTK!G$5,0),"")</f>
        <v/>
      </c>
      <c r="H1080" s="245">
        <f>IF(ISNA(VLOOKUP($A1080,DSSV!$A$7:$R$65536,IN_DTK!H$5,0))=FALSE,IF(H$8&lt;&gt;0,VLOOKUP($A1080,DSSV!$A$7:$R$65536,IN_DTK!H$5,0),""),"")</f>
        <v>0</v>
      </c>
      <c r="I1080" s="245">
        <f>IF(ISNA(VLOOKUP($A1080,DSSV!$A$7:$R$65536,IN_DTK!I$5,0))=FALSE,IF(I$8&lt;&gt;0,VLOOKUP($A1080,DSSV!$A$7:$R$65536,IN_DTK!I$5,0),""),"")</f>
        <v>0</v>
      </c>
      <c r="J1080" s="245">
        <f>IF(ISNA(VLOOKUP($A1080,DSSV!$A$7:$R$65536,IN_DTK!J$5,0))=FALSE,IF(J$8&lt;&gt;0,VLOOKUP($A1080,DSSV!$A$7:$R$65536,IN_DTK!J$5,0),""),"")</f>
        <v>0</v>
      </c>
      <c r="K1080" s="245">
        <f>IF(ISNA(VLOOKUP($A1080,DSSV!$A$7:$R$65536,IN_DTK!K$5,0))=FALSE,IF(K$8&lt;&gt;0,VLOOKUP($A1080,DSSV!$A$7:$R$65536,IN_DTK!K$5,0),""),"")</f>
        <v>0</v>
      </c>
      <c r="L1080" s="245">
        <f>IF(ISNA(VLOOKUP($A1080,DSSV!$A$7:$R$65536,IN_DTK!L$5,0))=FALSE,IF(L$8&lt;&gt;0,VLOOKUP($A1080,DSSV!$A$7:$R$65536,IN_DTK!L$5,0),""),"")</f>
        <v>0</v>
      </c>
      <c r="M1080" s="245">
        <f>IF(ISNA(VLOOKUP($A1080,DSSV!$A$7:$R$65536,IN_DTK!M$5,0))=FALSE,IF(M$8&lt;&gt;0,VLOOKUP($A1080,DSSV!$A$7:$R$65536,IN_DTK!M$5,0),""),"")</f>
        <v>0</v>
      </c>
      <c r="N1080" s="245">
        <f>IF(ISNA(VLOOKUP($A1080,DSSV!$A$7:$R$65536,IN_DTK!N$5,0))=FALSE,IF(N$8&lt;&gt;0,VLOOKUP($A1080,DSSV!$A$7:$R$65536,IN_DTK!N$5,0),""),"")</f>
        <v>0</v>
      </c>
      <c r="O1080" s="245">
        <f>IF(ISNA(VLOOKUP($A1080,DSSV!$A$7:$R$65536,IN_DTK!O$5,0))=FALSE,IF(O$8&lt;&gt;0,VLOOKUP($A1080,DSSV!$A$7:$R$65536,IN_DTK!O$5,0),""),"")</f>
        <v>0</v>
      </c>
      <c r="P1080" s="245">
        <f>IF(ISNA(VLOOKUP($A1080,DSSV!$A$7:$R$65536,IN_DTK!P$5,0))=FALSE,IF(P$8&lt;&gt;0,VLOOKUP($A1080,DSSV!$A$7:$R$65536,IN_DTK!P$5,0),""),"")</f>
        <v>0</v>
      </c>
      <c r="Q1080" s="246">
        <f>IF(ISNA(VLOOKUP($A1080,DSSV!$A$7:$R$65536,IN_DTK!Q$5,0))=FALSE,VLOOKUP($A1080,DSSV!$A$7:$R$65536,IN_DTK!Q$5,0),"")</f>
        <v>0</v>
      </c>
      <c r="R1080" s="237" t="str">
        <f>IF(ISNA(VLOOKUP($A1080,DSSV!$A$7:$R$65536,IN_DTK!R$5,0))=FALSE,VLOOKUP($A1080,DSSV!$A$7:$R$65536,IN_DTK!R$5,0),"")</f>
        <v>Không</v>
      </c>
      <c r="S1080" s="247" t="str">
        <f>IF(ISNA(VLOOKUP($A1080,DSSV!$A$7:$R$65536,IN_DTK!S$5,0))=FALSE,VLOOKUP($A1080,DSSV!$A$7:$R$65536,IN_DTK!S$5,0),"")</f>
        <v/>
      </c>
    </row>
    <row r="1081" spans="1:19" s="213" customFormat="1" ht="20.25" customHeight="1">
      <c r="A1081" s="211">
        <v>1073</v>
      </c>
      <c r="B1081" s="240">
        <f>--SUBTOTAL(2,C$6:C1081)</f>
        <v>1073</v>
      </c>
      <c r="C1081" s="214">
        <f>IF(ISNA(VLOOKUP($A1081,DSSV!$A$7:$R$65536,IN_DTK!C$5,0))=FALSE,VLOOKUP($A1081,DSSV!$A$7:$R$65536,IN_DTK!C$5,0),"")</f>
        <v>0</v>
      </c>
      <c r="D1081" s="243" t="str">
        <f>IF(ISNA(VLOOKUP($A1081,DSSV!$A$7:$R$65536,IN_DTK!D$5,0))=FALSE,VLOOKUP($A1081,DSSV!$A$7:$R$65536,IN_DTK!D$5,0),"")</f>
        <v/>
      </c>
      <c r="E1081" s="244" t="str">
        <f>IF(ISNA(VLOOKUP($A1081,DSSV!$A$7:$R$65536,IN_DTK!E$5,0))=FALSE,VLOOKUP($A1081,DSSV!$A$7:$R$65536,IN_DTK!E$5,0),"")</f>
        <v/>
      </c>
      <c r="F1081" s="249" t="str">
        <f>IF(ISNA(VLOOKUP($A1081,DSSV!$A$7:$R$65536,IN_DTK!F$5,0))=FALSE,VLOOKUP($A1081,DSSV!$A$7:$R$65536,IN_DTK!F$5,0),"")</f>
        <v/>
      </c>
      <c r="G1081" s="249" t="str">
        <f>IF(ISNA(VLOOKUP($A1081,DSSV!$A$7:$R$65536,IN_DTK!G$5,0))=FALSE,VLOOKUP($A1081,DSSV!$A$7:$R$65536,IN_DTK!G$5,0),"")</f>
        <v/>
      </c>
      <c r="H1081" s="245">
        <f>IF(ISNA(VLOOKUP($A1081,DSSV!$A$7:$R$65536,IN_DTK!H$5,0))=FALSE,IF(H$8&lt;&gt;0,VLOOKUP($A1081,DSSV!$A$7:$R$65536,IN_DTK!H$5,0),""),"")</f>
        <v>0</v>
      </c>
      <c r="I1081" s="245">
        <f>IF(ISNA(VLOOKUP($A1081,DSSV!$A$7:$R$65536,IN_DTK!I$5,0))=FALSE,IF(I$8&lt;&gt;0,VLOOKUP($A1081,DSSV!$A$7:$R$65536,IN_DTK!I$5,0),""),"")</f>
        <v>0</v>
      </c>
      <c r="J1081" s="245">
        <f>IF(ISNA(VLOOKUP($A1081,DSSV!$A$7:$R$65536,IN_DTK!J$5,0))=FALSE,IF(J$8&lt;&gt;0,VLOOKUP($A1081,DSSV!$A$7:$R$65536,IN_DTK!J$5,0),""),"")</f>
        <v>0</v>
      </c>
      <c r="K1081" s="245">
        <f>IF(ISNA(VLOOKUP($A1081,DSSV!$A$7:$R$65536,IN_DTK!K$5,0))=FALSE,IF(K$8&lt;&gt;0,VLOOKUP($A1081,DSSV!$A$7:$R$65536,IN_DTK!K$5,0),""),"")</f>
        <v>0</v>
      </c>
      <c r="L1081" s="245">
        <f>IF(ISNA(VLOOKUP($A1081,DSSV!$A$7:$R$65536,IN_DTK!L$5,0))=FALSE,IF(L$8&lt;&gt;0,VLOOKUP($A1081,DSSV!$A$7:$R$65536,IN_DTK!L$5,0),""),"")</f>
        <v>0</v>
      </c>
      <c r="M1081" s="245">
        <f>IF(ISNA(VLOOKUP($A1081,DSSV!$A$7:$R$65536,IN_DTK!M$5,0))=FALSE,IF(M$8&lt;&gt;0,VLOOKUP($A1081,DSSV!$A$7:$R$65536,IN_DTK!M$5,0),""),"")</f>
        <v>0</v>
      </c>
      <c r="N1081" s="245">
        <f>IF(ISNA(VLOOKUP($A1081,DSSV!$A$7:$R$65536,IN_DTK!N$5,0))=FALSE,IF(N$8&lt;&gt;0,VLOOKUP($A1081,DSSV!$A$7:$R$65536,IN_DTK!N$5,0),""),"")</f>
        <v>0</v>
      </c>
      <c r="O1081" s="245">
        <f>IF(ISNA(VLOOKUP($A1081,DSSV!$A$7:$R$65536,IN_DTK!O$5,0))=FALSE,IF(O$8&lt;&gt;0,VLOOKUP($A1081,DSSV!$A$7:$R$65536,IN_DTK!O$5,0),""),"")</f>
        <v>0</v>
      </c>
      <c r="P1081" s="245">
        <f>IF(ISNA(VLOOKUP($A1081,DSSV!$A$7:$R$65536,IN_DTK!P$5,0))=FALSE,IF(P$8&lt;&gt;0,VLOOKUP($A1081,DSSV!$A$7:$R$65536,IN_DTK!P$5,0),""),"")</f>
        <v>0</v>
      </c>
      <c r="Q1081" s="246">
        <f>IF(ISNA(VLOOKUP($A1081,DSSV!$A$7:$R$65536,IN_DTK!Q$5,0))=FALSE,VLOOKUP($A1081,DSSV!$A$7:$R$65536,IN_DTK!Q$5,0),"")</f>
        <v>0</v>
      </c>
      <c r="R1081" s="237" t="str">
        <f>IF(ISNA(VLOOKUP($A1081,DSSV!$A$7:$R$65536,IN_DTK!R$5,0))=FALSE,VLOOKUP($A1081,DSSV!$A$7:$R$65536,IN_DTK!R$5,0),"")</f>
        <v>Không</v>
      </c>
      <c r="S1081" s="247" t="str">
        <f>IF(ISNA(VLOOKUP($A1081,DSSV!$A$7:$R$65536,IN_DTK!S$5,0))=FALSE,VLOOKUP($A1081,DSSV!$A$7:$R$65536,IN_DTK!S$5,0),"")</f>
        <v/>
      </c>
    </row>
    <row r="1082" spans="1:19" s="213" customFormat="1" ht="20.25" customHeight="1">
      <c r="A1082" s="211">
        <v>1074</v>
      </c>
      <c r="B1082" s="240">
        <f>--SUBTOTAL(2,C$6:C1082)</f>
        <v>1074</v>
      </c>
      <c r="C1082" s="214">
        <f>IF(ISNA(VLOOKUP($A1082,DSSV!$A$7:$R$65536,IN_DTK!C$5,0))=FALSE,VLOOKUP($A1082,DSSV!$A$7:$R$65536,IN_DTK!C$5,0),"")</f>
        <v>0</v>
      </c>
      <c r="D1082" s="243" t="str">
        <f>IF(ISNA(VLOOKUP($A1082,DSSV!$A$7:$R$65536,IN_DTK!D$5,0))=FALSE,VLOOKUP($A1082,DSSV!$A$7:$R$65536,IN_DTK!D$5,0),"")</f>
        <v/>
      </c>
      <c r="E1082" s="244" t="str">
        <f>IF(ISNA(VLOOKUP($A1082,DSSV!$A$7:$R$65536,IN_DTK!E$5,0))=FALSE,VLOOKUP($A1082,DSSV!$A$7:$R$65536,IN_DTK!E$5,0),"")</f>
        <v/>
      </c>
      <c r="F1082" s="249" t="str">
        <f>IF(ISNA(VLOOKUP($A1082,DSSV!$A$7:$R$65536,IN_DTK!F$5,0))=FALSE,VLOOKUP($A1082,DSSV!$A$7:$R$65536,IN_DTK!F$5,0),"")</f>
        <v/>
      </c>
      <c r="G1082" s="249" t="str">
        <f>IF(ISNA(VLOOKUP($A1082,DSSV!$A$7:$R$65536,IN_DTK!G$5,0))=FALSE,VLOOKUP($A1082,DSSV!$A$7:$R$65536,IN_DTK!G$5,0),"")</f>
        <v/>
      </c>
      <c r="H1082" s="245">
        <f>IF(ISNA(VLOOKUP($A1082,DSSV!$A$7:$R$65536,IN_DTK!H$5,0))=FALSE,IF(H$8&lt;&gt;0,VLOOKUP($A1082,DSSV!$A$7:$R$65536,IN_DTK!H$5,0),""),"")</f>
        <v>0</v>
      </c>
      <c r="I1082" s="245">
        <f>IF(ISNA(VLOOKUP($A1082,DSSV!$A$7:$R$65536,IN_DTK!I$5,0))=FALSE,IF(I$8&lt;&gt;0,VLOOKUP($A1082,DSSV!$A$7:$R$65536,IN_DTK!I$5,0),""),"")</f>
        <v>0</v>
      </c>
      <c r="J1082" s="245">
        <f>IF(ISNA(VLOOKUP($A1082,DSSV!$A$7:$R$65536,IN_DTK!J$5,0))=FALSE,IF(J$8&lt;&gt;0,VLOOKUP($A1082,DSSV!$A$7:$R$65536,IN_DTK!J$5,0),""),"")</f>
        <v>0</v>
      </c>
      <c r="K1082" s="245">
        <f>IF(ISNA(VLOOKUP($A1082,DSSV!$A$7:$R$65536,IN_DTK!K$5,0))=FALSE,IF(K$8&lt;&gt;0,VLOOKUP($A1082,DSSV!$A$7:$R$65536,IN_DTK!K$5,0),""),"")</f>
        <v>0</v>
      </c>
      <c r="L1082" s="245">
        <f>IF(ISNA(VLOOKUP($A1082,DSSV!$A$7:$R$65536,IN_DTK!L$5,0))=FALSE,IF(L$8&lt;&gt;0,VLOOKUP($A1082,DSSV!$A$7:$R$65536,IN_DTK!L$5,0),""),"")</f>
        <v>0</v>
      </c>
      <c r="M1082" s="245">
        <f>IF(ISNA(VLOOKUP($A1082,DSSV!$A$7:$R$65536,IN_DTK!M$5,0))=FALSE,IF(M$8&lt;&gt;0,VLOOKUP($A1082,DSSV!$A$7:$R$65536,IN_DTK!M$5,0),""),"")</f>
        <v>0</v>
      </c>
      <c r="N1082" s="245">
        <f>IF(ISNA(VLOOKUP($A1082,DSSV!$A$7:$R$65536,IN_DTK!N$5,0))=FALSE,IF(N$8&lt;&gt;0,VLOOKUP($A1082,DSSV!$A$7:$R$65536,IN_DTK!N$5,0),""),"")</f>
        <v>0</v>
      </c>
      <c r="O1082" s="245">
        <f>IF(ISNA(VLOOKUP($A1082,DSSV!$A$7:$R$65536,IN_DTK!O$5,0))=FALSE,IF(O$8&lt;&gt;0,VLOOKUP($A1082,DSSV!$A$7:$R$65536,IN_DTK!O$5,0),""),"")</f>
        <v>0</v>
      </c>
      <c r="P1082" s="245">
        <f>IF(ISNA(VLOOKUP($A1082,DSSV!$A$7:$R$65536,IN_DTK!P$5,0))=FALSE,IF(P$8&lt;&gt;0,VLOOKUP($A1082,DSSV!$A$7:$R$65536,IN_DTK!P$5,0),""),"")</f>
        <v>0</v>
      </c>
      <c r="Q1082" s="246">
        <f>IF(ISNA(VLOOKUP($A1082,DSSV!$A$7:$R$65536,IN_DTK!Q$5,0))=FALSE,VLOOKUP($A1082,DSSV!$A$7:$R$65536,IN_DTK!Q$5,0),"")</f>
        <v>0</v>
      </c>
      <c r="R1082" s="237" t="str">
        <f>IF(ISNA(VLOOKUP($A1082,DSSV!$A$7:$R$65536,IN_DTK!R$5,0))=FALSE,VLOOKUP($A1082,DSSV!$A$7:$R$65536,IN_DTK!R$5,0),"")</f>
        <v>Không</v>
      </c>
      <c r="S1082" s="247" t="str">
        <f>IF(ISNA(VLOOKUP($A1082,DSSV!$A$7:$R$65536,IN_DTK!S$5,0))=FALSE,VLOOKUP($A1082,DSSV!$A$7:$R$65536,IN_DTK!S$5,0),"")</f>
        <v/>
      </c>
    </row>
    <row r="1083" spans="1:19" s="213" customFormat="1" ht="20.25" customHeight="1">
      <c r="A1083" s="211">
        <v>1075</v>
      </c>
      <c r="B1083" s="240">
        <f>--SUBTOTAL(2,C$6:C1083)</f>
        <v>1075</v>
      </c>
      <c r="C1083" s="214">
        <f>IF(ISNA(VLOOKUP($A1083,DSSV!$A$7:$R$65536,IN_DTK!C$5,0))=FALSE,VLOOKUP($A1083,DSSV!$A$7:$R$65536,IN_DTK!C$5,0),"")</f>
        <v>0</v>
      </c>
      <c r="D1083" s="243" t="str">
        <f>IF(ISNA(VLOOKUP($A1083,DSSV!$A$7:$R$65536,IN_DTK!D$5,0))=FALSE,VLOOKUP($A1083,DSSV!$A$7:$R$65536,IN_DTK!D$5,0),"")</f>
        <v/>
      </c>
      <c r="E1083" s="244" t="str">
        <f>IF(ISNA(VLOOKUP($A1083,DSSV!$A$7:$R$65536,IN_DTK!E$5,0))=FALSE,VLOOKUP($A1083,DSSV!$A$7:$R$65536,IN_DTK!E$5,0),"")</f>
        <v/>
      </c>
      <c r="F1083" s="249" t="str">
        <f>IF(ISNA(VLOOKUP($A1083,DSSV!$A$7:$R$65536,IN_DTK!F$5,0))=FALSE,VLOOKUP($A1083,DSSV!$A$7:$R$65536,IN_DTK!F$5,0),"")</f>
        <v/>
      </c>
      <c r="G1083" s="249" t="str">
        <f>IF(ISNA(VLOOKUP($A1083,DSSV!$A$7:$R$65536,IN_DTK!G$5,0))=FALSE,VLOOKUP($A1083,DSSV!$A$7:$R$65536,IN_DTK!G$5,0),"")</f>
        <v/>
      </c>
      <c r="H1083" s="245">
        <f>IF(ISNA(VLOOKUP($A1083,DSSV!$A$7:$R$65536,IN_DTK!H$5,0))=FALSE,IF(H$8&lt;&gt;0,VLOOKUP($A1083,DSSV!$A$7:$R$65536,IN_DTK!H$5,0),""),"")</f>
        <v>0</v>
      </c>
      <c r="I1083" s="245">
        <f>IF(ISNA(VLOOKUP($A1083,DSSV!$A$7:$R$65536,IN_DTK!I$5,0))=FALSE,IF(I$8&lt;&gt;0,VLOOKUP($A1083,DSSV!$A$7:$R$65536,IN_DTK!I$5,0),""),"")</f>
        <v>0</v>
      </c>
      <c r="J1083" s="245">
        <f>IF(ISNA(VLOOKUP($A1083,DSSV!$A$7:$R$65536,IN_DTK!J$5,0))=FALSE,IF(J$8&lt;&gt;0,VLOOKUP($A1083,DSSV!$A$7:$R$65536,IN_DTK!J$5,0),""),"")</f>
        <v>0</v>
      </c>
      <c r="K1083" s="245">
        <f>IF(ISNA(VLOOKUP($A1083,DSSV!$A$7:$R$65536,IN_DTK!K$5,0))=FALSE,IF(K$8&lt;&gt;0,VLOOKUP($A1083,DSSV!$A$7:$R$65536,IN_DTK!K$5,0),""),"")</f>
        <v>0</v>
      </c>
      <c r="L1083" s="245">
        <f>IF(ISNA(VLOOKUP($A1083,DSSV!$A$7:$R$65536,IN_DTK!L$5,0))=FALSE,IF(L$8&lt;&gt;0,VLOOKUP($A1083,DSSV!$A$7:$R$65536,IN_DTK!L$5,0),""),"")</f>
        <v>0</v>
      </c>
      <c r="M1083" s="245">
        <f>IF(ISNA(VLOOKUP($A1083,DSSV!$A$7:$R$65536,IN_DTK!M$5,0))=FALSE,IF(M$8&lt;&gt;0,VLOOKUP($A1083,DSSV!$A$7:$R$65536,IN_DTK!M$5,0),""),"")</f>
        <v>0</v>
      </c>
      <c r="N1083" s="245">
        <f>IF(ISNA(VLOOKUP($A1083,DSSV!$A$7:$R$65536,IN_DTK!N$5,0))=FALSE,IF(N$8&lt;&gt;0,VLOOKUP($A1083,DSSV!$A$7:$R$65536,IN_DTK!N$5,0),""),"")</f>
        <v>0</v>
      </c>
      <c r="O1083" s="245">
        <f>IF(ISNA(VLOOKUP($A1083,DSSV!$A$7:$R$65536,IN_DTK!O$5,0))=FALSE,IF(O$8&lt;&gt;0,VLOOKUP($A1083,DSSV!$A$7:$R$65536,IN_DTK!O$5,0),""),"")</f>
        <v>0</v>
      </c>
      <c r="P1083" s="245">
        <f>IF(ISNA(VLOOKUP($A1083,DSSV!$A$7:$R$65536,IN_DTK!P$5,0))=FALSE,IF(P$8&lt;&gt;0,VLOOKUP($A1083,DSSV!$A$7:$R$65536,IN_DTK!P$5,0),""),"")</f>
        <v>0</v>
      </c>
      <c r="Q1083" s="246">
        <f>IF(ISNA(VLOOKUP($A1083,DSSV!$A$7:$R$65536,IN_DTK!Q$5,0))=FALSE,VLOOKUP($A1083,DSSV!$A$7:$R$65536,IN_DTK!Q$5,0),"")</f>
        <v>0</v>
      </c>
      <c r="R1083" s="237" t="str">
        <f>IF(ISNA(VLOOKUP($A1083,DSSV!$A$7:$R$65536,IN_DTK!R$5,0))=FALSE,VLOOKUP($A1083,DSSV!$A$7:$R$65536,IN_DTK!R$5,0),"")</f>
        <v>Không</v>
      </c>
      <c r="S1083" s="247" t="str">
        <f>IF(ISNA(VLOOKUP($A1083,DSSV!$A$7:$R$65536,IN_DTK!S$5,0))=FALSE,VLOOKUP($A1083,DSSV!$A$7:$R$65536,IN_DTK!S$5,0),"")</f>
        <v/>
      </c>
    </row>
    <row r="1084" spans="1:19" s="213" customFormat="1" ht="20.25" customHeight="1">
      <c r="A1084" s="211">
        <v>1076</v>
      </c>
      <c r="B1084" s="240">
        <f>--SUBTOTAL(2,C$6:C1084)</f>
        <v>1076</v>
      </c>
      <c r="C1084" s="214">
        <f>IF(ISNA(VLOOKUP($A1084,DSSV!$A$7:$R$65536,IN_DTK!C$5,0))=FALSE,VLOOKUP($A1084,DSSV!$A$7:$R$65536,IN_DTK!C$5,0),"")</f>
        <v>0</v>
      </c>
      <c r="D1084" s="243" t="str">
        <f>IF(ISNA(VLOOKUP($A1084,DSSV!$A$7:$R$65536,IN_DTK!D$5,0))=FALSE,VLOOKUP($A1084,DSSV!$A$7:$R$65536,IN_DTK!D$5,0),"")</f>
        <v/>
      </c>
      <c r="E1084" s="244" t="str">
        <f>IF(ISNA(VLOOKUP($A1084,DSSV!$A$7:$R$65536,IN_DTK!E$5,0))=FALSE,VLOOKUP($A1084,DSSV!$A$7:$R$65536,IN_DTK!E$5,0),"")</f>
        <v/>
      </c>
      <c r="F1084" s="249" t="str">
        <f>IF(ISNA(VLOOKUP($A1084,DSSV!$A$7:$R$65536,IN_DTK!F$5,0))=FALSE,VLOOKUP($A1084,DSSV!$A$7:$R$65536,IN_DTK!F$5,0),"")</f>
        <v/>
      </c>
      <c r="G1084" s="249" t="str">
        <f>IF(ISNA(VLOOKUP($A1084,DSSV!$A$7:$R$65536,IN_DTK!G$5,0))=FALSE,VLOOKUP($A1084,DSSV!$A$7:$R$65536,IN_DTK!G$5,0),"")</f>
        <v/>
      </c>
      <c r="H1084" s="245">
        <f>IF(ISNA(VLOOKUP($A1084,DSSV!$A$7:$R$65536,IN_DTK!H$5,0))=FALSE,IF(H$8&lt;&gt;0,VLOOKUP($A1084,DSSV!$A$7:$R$65536,IN_DTK!H$5,0),""),"")</f>
        <v>0</v>
      </c>
      <c r="I1084" s="245">
        <f>IF(ISNA(VLOOKUP($A1084,DSSV!$A$7:$R$65536,IN_DTK!I$5,0))=FALSE,IF(I$8&lt;&gt;0,VLOOKUP($A1084,DSSV!$A$7:$R$65536,IN_DTK!I$5,0),""),"")</f>
        <v>0</v>
      </c>
      <c r="J1084" s="245">
        <f>IF(ISNA(VLOOKUP($A1084,DSSV!$A$7:$R$65536,IN_DTK!J$5,0))=FALSE,IF(J$8&lt;&gt;0,VLOOKUP($A1084,DSSV!$A$7:$R$65536,IN_DTK!J$5,0),""),"")</f>
        <v>0</v>
      </c>
      <c r="K1084" s="245">
        <f>IF(ISNA(VLOOKUP($A1084,DSSV!$A$7:$R$65536,IN_DTK!K$5,0))=FALSE,IF(K$8&lt;&gt;0,VLOOKUP($A1084,DSSV!$A$7:$R$65536,IN_DTK!K$5,0),""),"")</f>
        <v>0</v>
      </c>
      <c r="L1084" s="245">
        <f>IF(ISNA(VLOOKUP($A1084,DSSV!$A$7:$R$65536,IN_DTK!L$5,0))=FALSE,IF(L$8&lt;&gt;0,VLOOKUP($A1084,DSSV!$A$7:$R$65536,IN_DTK!L$5,0),""),"")</f>
        <v>0</v>
      </c>
      <c r="M1084" s="245">
        <f>IF(ISNA(VLOOKUP($A1084,DSSV!$A$7:$R$65536,IN_DTK!M$5,0))=FALSE,IF(M$8&lt;&gt;0,VLOOKUP($A1084,DSSV!$A$7:$R$65536,IN_DTK!M$5,0),""),"")</f>
        <v>0</v>
      </c>
      <c r="N1084" s="245">
        <f>IF(ISNA(VLOOKUP($A1084,DSSV!$A$7:$R$65536,IN_DTK!N$5,0))=FALSE,IF(N$8&lt;&gt;0,VLOOKUP($A1084,DSSV!$A$7:$R$65536,IN_DTK!N$5,0),""),"")</f>
        <v>0</v>
      </c>
      <c r="O1084" s="245">
        <f>IF(ISNA(VLOOKUP($A1084,DSSV!$A$7:$R$65536,IN_DTK!O$5,0))=FALSE,IF(O$8&lt;&gt;0,VLOOKUP($A1084,DSSV!$A$7:$R$65536,IN_DTK!O$5,0),""),"")</f>
        <v>0</v>
      </c>
      <c r="P1084" s="245">
        <f>IF(ISNA(VLOOKUP($A1084,DSSV!$A$7:$R$65536,IN_DTK!P$5,0))=FALSE,IF(P$8&lt;&gt;0,VLOOKUP($A1084,DSSV!$A$7:$R$65536,IN_DTK!P$5,0),""),"")</f>
        <v>0</v>
      </c>
      <c r="Q1084" s="246">
        <f>IF(ISNA(VLOOKUP($A1084,DSSV!$A$7:$R$65536,IN_DTK!Q$5,0))=FALSE,VLOOKUP($A1084,DSSV!$A$7:$R$65536,IN_DTK!Q$5,0),"")</f>
        <v>0</v>
      </c>
      <c r="R1084" s="237" t="str">
        <f>IF(ISNA(VLOOKUP($A1084,DSSV!$A$7:$R$65536,IN_DTK!R$5,0))=FALSE,VLOOKUP($A1084,DSSV!$A$7:$R$65536,IN_DTK!R$5,0),"")</f>
        <v>Không</v>
      </c>
      <c r="S1084" s="247" t="str">
        <f>IF(ISNA(VLOOKUP($A1084,DSSV!$A$7:$R$65536,IN_DTK!S$5,0))=FALSE,VLOOKUP($A1084,DSSV!$A$7:$R$65536,IN_DTK!S$5,0),"")</f>
        <v/>
      </c>
    </row>
    <row r="1085" spans="1:19" s="213" customFormat="1" ht="20.25" customHeight="1">
      <c r="A1085" s="211">
        <v>1077</v>
      </c>
      <c r="B1085" s="240">
        <f>--SUBTOTAL(2,C$6:C1085)</f>
        <v>1077</v>
      </c>
      <c r="C1085" s="214">
        <f>IF(ISNA(VLOOKUP($A1085,DSSV!$A$7:$R$65536,IN_DTK!C$5,0))=FALSE,VLOOKUP($A1085,DSSV!$A$7:$R$65536,IN_DTK!C$5,0),"")</f>
        <v>0</v>
      </c>
      <c r="D1085" s="243" t="str">
        <f>IF(ISNA(VLOOKUP($A1085,DSSV!$A$7:$R$65536,IN_DTK!D$5,0))=FALSE,VLOOKUP($A1085,DSSV!$A$7:$R$65536,IN_DTK!D$5,0),"")</f>
        <v/>
      </c>
      <c r="E1085" s="244" t="str">
        <f>IF(ISNA(VLOOKUP($A1085,DSSV!$A$7:$R$65536,IN_DTK!E$5,0))=FALSE,VLOOKUP($A1085,DSSV!$A$7:$R$65536,IN_DTK!E$5,0),"")</f>
        <v/>
      </c>
      <c r="F1085" s="249" t="str">
        <f>IF(ISNA(VLOOKUP($A1085,DSSV!$A$7:$R$65536,IN_DTK!F$5,0))=FALSE,VLOOKUP($A1085,DSSV!$A$7:$R$65536,IN_DTK!F$5,0),"")</f>
        <v/>
      </c>
      <c r="G1085" s="249" t="str">
        <f>IF(ISNA(VLOOKUP($A1085,DSSV!$A$7:$R$65536,IN_DTK!G$5,0))=FALSE,VLOOKUP($A1085,DSSV!$A$7:$R$65536,IN_DTK!G$5,0),"")</f>
        <v/>
      </c>
      <c r="H1085" s="245">
        <f>IF(ISNA(VLOOKUP($A1085,DSSV!$A$7:$R$65536,IN_DTK!H$5,0))=FALSE,IF(H$8&lt;&gt;0,VLOOKUP($A1085,DSSV!$A$7:$R$65536,IN_DTK!H$5,0),""),"")</f>
        <v>0</v>
      </c>
      <c r="I1085" s="245">
        <f>IF(ISNA(VLOOKUP($A1085,DSSV!$A$7:$R$65536,IN_DTK!I$5,0))=FALSE,IF(I$8&lt;&gt;0,VLOOKUP($A1085,DSSV!$A$7:$R$65536,IN_DTK!I$5,0),""),"")</f>
        <v>0</v>
      </c>
      <c r="J1085" s="245">
        <f>IF(ISNA(VLOOKUP($A1085,DSSV!$A$7:$R$65536,IN_DTK!J$5,0))=FALSE,IF(J$8&lt;&gt;0,VLOOKUP($A1085,DSSV!$A$7:$R$65536,IN_DTK!J$5,0),""),"")</f>
        <v>0</v>
      </c>
      <c r="K1085" s="245">
        <f>IF(ISNA(VLOOKUP($A1085,DSSV!$A$7:$R$65536,IN_DTK!K$5,0))=FALSE,IF(K$8&lt;&gt;0,VLOOKUP($A1085,DSSV!$A$7:$R$65536,IN_DTK!K$5,0),""),"")</f>
        <v>0</v>
      </c>
      <c r="L1085" s="245">
        <f>IF(ISNA(VLOOKUP($A1085,DSSV!$A$7:$R$65536,IN_DTK!L$5,0))=FALSE,IF(L$8&lt;&gt;0,VLOOKUP($A1085,DSSV!$A$7:$R$65536,IN_DTK!L$5,0),""),"")</f>
        <v>0</v>
      </c>
      <c r="M1085" s="245">
        <f>IF(ISNA(VLOOKUP($A1085,DSSV!$A$7:$R$65536,IN_DTK!M$5,0))=FALSE,IF(M$8&lt;&gt;0,VLOOKUP($A1085,DSSV!$A$7:$R$65536,IN_DTK!M$5,0),""),"")</f>
        <v>0</v>
      </c>
      <c r="N1085" s="245">
        <f>IF(ISNA(VLOOKUP($A1085,DSSV!$A$7:$R$65536,IN_DTK!N$5,0))=FALSE,IF(N$8&lt;&gt;0,VLOOKUP($A1085,DSSV!$A$7:$R$65536,IN_DTK!N$5,0),""),"")</f>
        <v>0</v>
      </c>
      <c r="O1085" s="245">
        <f>IF(ISNA(VLOOKUP($A1085,DSSV!$A$7:$R$65536,IN_DTK!O$5,0))=FALSE,IF(O$8&lt;&gt;0,VLOOKUP($A1085,DSSV!$A$7:$R$65536,IN_DTK!O$5,0),""),"")</f>
        <v>0</v>
      </c>
      <c r="P1085" s="245">
        <f>IF(ISNA(VLOOKUP($A1085,DSSV!$A$7:$R$65536,IN_DTK!P$5,0))=FALSE,IF(P$8&lt;&gt;0,VLOOKUP($A1085,DSSV!$A$7:$R$65536,IN_DTK!P$5,0),""),"")</f>
        <v>0</v>
      </c>
      <c r="Q1085" s="246">
        <f>IF(ISNA(VLOOKUP($A1085,DSSV!$A$7:$R$65536,IN_DTK!Q$5,0))=FALSE,VLOOKUP($A1085,DSSV!$A$7:$R$65536,IN_DTK!Q$5,0),"")</f>
        <v>0</v>
      </c>
      <c r="R1085" s="237" t="str">
        <f>IF(ISNA(VLOOKUP($A1085,DSSV!$A$7:$R$65536,IN_DTK!R$5,0))=FALSE,VLOOKUP($A1085,DSSV!$A$7:$R$65536,IN_DTK!R$5,0),"")</f>
        <v>Không</v>
      </c>
      <c r="S1085" s="247" t="str">
        <f>IF(ISNA(VLOOKUP($A1085,DSSV!$A$7:$R$65536,IN_DTK!S$5,0))=FALSE,VLOOKUP($A1085,DSSV!$A$7:$R$65536,IN_DTK!S$5,0),"")</f>
        <v/>
      </c>
    </row>
    <row r="1086" spans="1:19" s="213" customFormat="1" ht="20.25" customHeight="1">
      <c r="A1086" s="211">
        <v>1078</v>
      </c>
      <c r="B1086" s="240">
        <f>--SUBTOTAL(2,C$6:C1086)</f>
        <v>1078</v>
      </c>
      <c r="C1086" s="214">
        <f>IF(ISNA(VLOOKUP($A1086,DSSV!$A$7:$R$65536,IN_DTK!C$5,0))=FALSE,VLOOKUP($A1086,DSSV!$A$7:$R$65536,IN_DTK!C$5,0),"")</f>
        <v>0</v>
      </c>
      <c r="D1086" s="243" t="str">
        <f>IF(ISNA(VLOOKUP($A1086,DSSV!$A$7:$R$65536,IN_DTK!D$5,0))=FALSE,VLOOKUP($A1086,DSSV!$A$7:$R$65536,IN_DTK!D$5,0),"")</f>
        <v/>
      </c>
      <c r="E1086" s="244" t="str">
        <f>IF(ISNA(VLOOKUP($A1086,DSSV!$A$7:$R$65536,IN_DTK!E$5,0))=FALSE,VLOOKUP($A1086,DSSV!$A$7:$R$65536,IN_DTK!E$5,0),"")</f>
        <v/>
      </c>
      <c r="F1086" s="249" t="str">
        <f>IF(ISNA(VLOOKUP($A1086,DSSV!$A$7:$R$65536,IN_DTK!F$5,0))=FALSE,VLOOKUP($A1086,DSSV!$A$7:$R$65536,IN_DTK!F$5,0),"")</f>
        <v/>
      </c>
      <c r="G1086" s="249" t="str">
        <f>IF(ISNA(VLOOKUP($A1086,DSSV!$A$7:$R$65536,IN_DTK!G$5,0))=FALSE,VLOOKUP($A1086,DSSV!$A$7:$R$65536,IN_DTK!G$5,0),"")</f>
        <v/>
      </c>
      <c r="H1086" s="245">
        <f>IF(ISNA(VLOOKUP($A1086,DSSV!$A$7:$R$65536,IN_DTK!H$5,0))=FALSE,IF(H$8&lt;&gt;0,VLOOKUP($A1086,DSSV!$A$7:$R$65536,IN_DTK!H$5,0),""),"")</f>
        <v>0</v>
      </c>
      <c r="I1086" s="245">
        <f>IF(ISNA(VLOOKUP($A1086,DSSV!$A$7:$R$65536,IN_DTK!I$5,0))=FALSE,IF(I$8&lt;&gt;0,VLOOKUP($A1086,DSSV!$A$7:$R$65536,IN_DTK!I$5,0),""),"")</f>
        <v>0</v>
      </c>
      <c r="J1086" s="245">
        <f>IF(ISNA(VLOOKUP($A1086,DSSV!$A$7:$R$65536,IN_DTK!J$5,0))=FALSE,IF(J$8&lt;&gt;0,VLOOKUP($A1086,DSSV!$A$7:$R$65536,IN_DTK!J$5,0),""),"")</f>
        <v>0</v>
      </c>
      <c r="K1086" s="245">
        <f>IF(ISNA(VLOOKUP($A1086,DSSV!$A$7:$R$65536,IN_DTK!K$5,0))=FALSE,IF(K$8&lt;&gt;0,VLOOKUP($A1086,DSSV!$A$7:$R$65536,IN_DTK!K$5,0),""),"")</f>
        <v>0</v>
      </c>
      <c r="L1086" s="245">
        <f>IF(ISNA(VLOOKUP($A1086,DSSV!$A$7:$R$65536,IN_DTK!L$5,0))=FALSE,IF(L$8&lt;&gt;0,VLOOKUP($A1086,DSSV!$A$7:$R$65536,IN_DTK!L$5,0),""),"")</f>
        <v>0</v>
      </c>
      <c r="M1086" s="245">
        <f>IF(ISNA(VLOOKUP($A1086,DSSV!$A$7:$R$65536,IN_DTK!M$5,0))=FALSE,IF(M$8&lt;&gt;0,VLOOKUP($A1086,DSSV!$A$7:$R$65536,IN_DTK!M$5,0),""),"")</f>
        <v>0</v>
      </c>
      <c r="N1086" s="245">
        <f>IF(ISNA(VLOOKUP($A1086,DSSV!$A$7:$R$65536,IN_DTK!N$5,0))=FALSE,IF(N$8&lt;&gt;0,VLOOKUP($A1086,DSSV!$A$7:$R$65536,IN_DTK!N$5,0),""),"")</f>
        <v>0</v>
      </c>
      <c r="O1086" s="245">
        <f>IF(ISNA(VLOOKUP($A1086,DSSV!$A$7:$R$65536,IN_DTK!O$5,0))=FALSE,IF(O$8&lt;&gt;0,VLOOKUP($A1086,DSSV!$A$7:$R$65536,IN_DTK!O$5,0),""),"")</f>
        <v>0</v>
      </c>
      <c r="P1086" s="245">
        <f>IF(ISNA(VLOOKUP($A1086,DSSV!$A$7:$R$65536,IN_DTK!P$5,0))=FALSE,IF(P$8&lt;&gt;0,VLOOKUP($A1086,DSSV!$A$7:$R$65536,IN_DTK!P$5,0),""),"")</f>
        <v>0</v>
      </c>
      <c r="Q1086" s="246">
        <f>IF(ISNA(VLOOKUP($A1086,DSSV!$A$7:$R$65536,IN_DTK!Q$5,0))=FALSE,VLOOKUP($A1086,DSSV!$A$7:$R$65536,IN_DTK!Q$5,0),"")</f>
        <v>0</v>
      </c>
      <c r="R1086" s="237" t="str">
        <f>IF(ISNA(VLOOKUP($A1086,DSSV!$A$7:$R$65536,IN_DTK!R$5,0))=FALSE,VLOOKUP($A1086,DSSV!$A$7:$R$65536,IN_DTK!R$5,0),"")</f>
        <v>Không</v>
      </c>
      <c r="S1086" s="247" t="str">
        <f>IF(ISNA(VLOOKUP($A1086,DSSV!$A$7:$R$65536,IN_DTK!S$5,0))=FALSE,VLOOKUP($A1086,DSSV!$A$7:$R$65536,IN_DTK!S$5,0),"")</f>
        <v/>
      </c>
    </row>
    <row r="1087" spans="1:19" s="213" customFormat="1" ht="20.25" customHeight="1">
      <c r="A1087" s="211">
        <v>1079</v>
      </c>
      <c r="B1087" s="240">
        <f>--SUBTOTAL(2,C$6:C1087)</f>
        <v>1079</v>
      </c>
      <c r="C1087" s="214">
        <f>IF(ISNA(VLOOKUP($A1087,DSSV!$A$7:$R$65536,IN_DTK!C$5,0))=FALSE,VLOOKUP($A1087,DSSV!$A$7:$R$65536,IN_DTK!C$5,0),"")</f>
        <v>0</v>
      </c>
      <c r="D1087" s="243" t="str">
        <f>IF(ISNA(VLOOKUP($A1087,DSSV!$A$7:$R$65536,IN_DTK!D$5,0))=FALSE,VLOOKUP($A1087,DSSV!$A$7:$R$65536,IN_DTK!D$5,0),"")</f>
        <v/>
      </c>
      <c r="E1087" s="244" t="str">
        <f>IF(ISNA(VLOOKUP($A1087,DSSV!$A$7:$R$65536,IN_DTK!E$5,0))=FALSE,VLOOKUP($A1087,DSSV!$A$7:$R$65536,IN_DTK!E$5,0),"")</f>
        <v/>
      </c>
      <c r="F1087" s="249" t="str">
        <f>IF(ISNA(VLOOKUP($A1087,DSSV!$A$7:$R$65536,IN_DTK!F$5,0))=FALSE,VLOOKUP($A1087,DSSV!$A$7:$R$65536,IN_DTK!F$5,0),"")</f>
        <v/>
      </c>
      <c r="G1087" s="249" t="str">
        <f>IF(ISNA(VLOOKUP($A1087,DSSV!$A$7:$R$65536,IN_DTK!G$5,0))=FALSE,VLOOKUP($A1087,DSSV!$A$7:$R$65536,IN_DTK!G$5,0),"")</f>
        <v/>
      </c>
      <c r="H1087" s="245">
        <f>IF(ISNA(VLOOKUP($A1087,DSSV!$A$7:$R$65536,IN_DTK!H$5,0))=FALSE,IF(H$8&lt;&gt;0,VLOOKUP($A1087,DSSV!$A$7:$R$65536,IN_DTK!H$5,0),""),"")</f>
        <v>0</v>
      </c>
      <c r="I1087" s="245">
        <f>IF(ISNA(VLOOKUP($A1087,DSSV!$A$7:$R$65536,IN_DTK!I$5,0))=FALSE,IF(I$8&lt;&gt;0,VLOOKUP($A1087,DSSV!$A$7:$R$65536,IN_DTK!I$5,0),""),"")</f>
        <v>0</v>
      </c>
      <c r="J1087" s="245">
        <f>IF(ISNA(VLOOKUP($A1087,DSSV!$A$7:$R$65536,IN_DTK!J$5,0))=FALSE,IF(J$8&lt;&gt;0,VLOOKUP($A1087,DSSV!$A$7:$R$65536,IN_DTK!J$5,0),""),"")</f>
        <v>0</v>
      </c>
      <c r="K1087" s="245">
        <f>IF(ISNA(VLOOKUP($A1087,DSSV!$A$7:$R$65536,IN_DTK!K$5,0))=FALSE,IF(K$8&lt;&gt;0,VLOOKUP($A1087,DSSV!$A$7:$R$65536,IN_DTK!K$5,0),""),"")</f>
        <v>0</v>
      </c>
      <c r="L1087" s="245">
        <f>IF(ISNA(VLOOKUP($A1087,DSSV!$A$7:$R$65536,IN_DTK!L$5,0))=FALSE,IF(L$8&lt;&gt;0,VLOOKUP($A1087,DSSV!$A$7:$R$65536,IN_DTK!L$5,0),""),"")</f>
        <v>0</v>
      </c>
      <c r="M1087" s="245">
        <f>IF(ISNA(VLOOKUP($A1087,DSSV!$A$7:$R$65536,IN_DTK!M$5,0))=FALSE,IF(M$8&lt;&gt;0,VLOOKUP($A1087,DSSV!$A$7:$R$65536,IN_DTK!M$5,0),""),"")</f>
        <v>0</v>
      </c>
      <c r="N1087" s="245">
        <f>IF(ISNA(VLOOKUP($A1087,DSSV!$A$7:$R$65536,IN_DTK!N$5,0))=FALSE,IF(N$8&lt;&gt;0,VLOOKUP($A1087,DSSV!$A$7:$R$65536,IN_DTK!N$5,0),""),"")</f>
        <v>0</v>
      </c>
      <c r="O1087" s="245">
        <f>IF(ISNA(VLOOKUP($A1087,DSSV!$A$7:$R$65536,IN_DTK!O$5,0))=FALSE,IF(O$8&lt;&gt;0,VLOOKUP($A1087,DSSV!$A$7:$R$65536,IN_DTK!O$5,0),""),"")</f>
        <v>0</v>
      </c>
      <c r="P1087" s="245">
        <f>IF(ISNA(VLOOKUP($A1087,DSSV!$A$7:$R$65536,IN_DTK!P$5,0))=FALSE,IF(P$8&lt;&gt;0,VLOOKUP($A1087,DSSV!$A$7:$R$65536,IN_DTK!P$5,0),""),"")</f>
        <v>0</v>
      </c>
      <c r="Q1087" s="246">
        <f>IF(ISNA(VLOOKUP($A1087,DSSV!$A$7:$R$65536,IN_DTK!Q$5,0))=FALSE,VLOOKUP($A1087,DSSV!$A$7:$R$65536,IN_DTK!Q$5,0),"")</f>
        <v>0</v>
      </c>
      <c r="R1087" s="237" t="str">
        <f>IF(ISNA(VLOOKUP($A1087,DSSV!$A$7:$R$65536,IN_DTK!R$5,0))=FALSE,VLOOKUP($A1087,DSSV!$A$7:$R$65536,IN_DTK!R$5,0),"")</f>
        <v>Không</v>
      </c>
      <c r="S1087" s="247" t="str">
        <f>IF(ISNA(VLOOKUP($A1087,DSSV!$A$7:$R$65536,IN_DTK!S$5,0))=FALSE,VLOOKUP($A1087,DSSV!$A$7:$R$65536,IN_DTK!S$5,0),"")</f>
        <v/>
      </c>
    </row>
    <row r="1088" spans="1:19" s="213" customFormat="1" ht="20.25" customHeight="1">
      <c r="A1088" s="211">
        <v>1080</v>
      </c>
      <c r="B1088" s="240">
        <f>--SUBTOTAL(2,C$6:C1088)</f>
        <v>1080</v>
      </c>
      <c r="C1088" s="214">
        <f>IF(ISNA(VLOOKUP($A1088,DSSV!$A$7:$R$65536,IN_DTK!C$5,0))=FALSE,VLOOKUP($A1088,DSSV!$A$7:$R$65536,IN_DTK!C$5,0),"")</f>
        <v>0</v>
      </c>
      <c r="D1088" s="243" t="str">
        <f>IF(ISNA(VLOOKUP($A1088,DSSV!$A$7:$R$65536,IN_DTK!D$5,0))=FALSE,VLOOKUP($A1088,DSSV!$A$7:$R$65536,IN_DTK!D$5,0),"")</f>
        <v/>
      </c>
      <c r="E1088" s="244" t="str">
        <f>IF(ISNA(VLOOKUP($A1088,DSSV!$A$7:$R$65536,IN_DTK!E$5,0))=FALSE,VLOOKUP($A1088,DSSV!$A$7:$R$65536,IN_DTK!E$5,0),"")</f>
        <v/>
      </c>
      <c r="F1088" s="249" t="str">
        <f>IF(ISNA(VLOOKUP($A1088,DSSV!$A$7:$R$65536,IN_DTK!F$5,0))=FALSE,VLOOKUP($A1088,DSSV!$A$7:$R$65536,IN_DTK!F$5,0),"")</f>
        <v/>
      </c>
      <c r="G1088" s="249" t="str">
        <f>IF(ISNA(VLOOKUP($A1088,DSSV!$A$7:$R$65536,IN_DTK!G$5,0))=FALSE,VLOOKUP($A1088,DSSV!$A$7:$R$65536,IN_DTK!G$5,0),"")</f>
        <v/>
      </c>
      <c r="H1088" s="245">
        <f>IF(ISNA(VLOOKUP($A1088,DSSV!$A$7:$R$65536,IN_DTK!H$5,0))=FALSE,IF(H$8&lt;&gt;0,VLOOKUP($A1088,DSSV!$A$7:$R$65536,IN_DTK!H$5,0),""),"")</f>
        <v>0</v>
      </c>
      <c r="I1088" s="245">
        <f>IF(ISNA(VLOOKUP($A1088,DSSV!$A$7:$R$65536,IN_DTK!I$5,0))=FALSE,IF(I$8&lt;&gt;0,VLOOKUP($A1088,DSSV!$A$7:$R$65536,IN_DTK!I$5,0),""),"")</f>
        <v>0</v>
      </c>
      <c r="J1088" s="245">
        <f>IF(ISNA(VLOOKUP($A1088,DSSV!$A$7:$R$65536,IN_DTK!J$5,0))=FALSE,IF(J$8&lt;&gt;0,VLOOKUP($A1088,DSSV!$A$7:$R$65536,IN_DTK!J$5,0),""),"")</f>
        <v>0</v>
      </c>
      <c r="K1088" s="245">
        <f>IF(ISNA(VLOOKUP($A1088,DSSV!$A$7:$R$65536,IN_DTK!K$5,0))=FALSE,IF(K$8&lt;&gt;0,VLOOKUP($A1088,DSSV!$A$7:$R$65536,IN_DTK!K$5,0),""),"")</f>
        <v>0</v>
      </c>
      <c r="L1088" s="245">
        <f>IF(ISNA(VLOOKUP($A1088,DSSV!$A$7:$R$65536,IN_DTK!L$5,0))=FALSE,IF(L$8&lt;&gt;0,VLOOKUP($A1088,DSSV!$A$7:$R$65536,IN_DTK!L$5,0),""),"")</f>
        <v>0</v>
      </c>
      <c r="M1088" s="245">
        <f>IF(ISNA(VLOOKUP($A1088,DSSV!$A$7:$R$65536,IN_DTK!M$5,0))=FALSE,IF(M$8&lt;&gt;0,VLOOKUP($A1088,DSSV!$A$7:$R$65536,IN_DTK!M$5,0),""),"")</f>
        <v>0</v>
      </c>
      <c r="N1088" s="245">
        <f>IF(ISNA(VLOOKUP($A1088,DSSV!$A$7:$R$65536,IN_DTK!N$5,0))=FALSE,IF(N$8&lt;&gt;0,VLOOKUP($A1088,DSSV!$A$7:$R$65536,IN_DTK!N$5,0),""),"")</f>
        <v>0</v>
      </c>
      <c r="O1088" s="245">
        <f>IF(ISNA(VLOOKUP($A1088,DSSV!$A$7:$R$65536,IN_DTK!O$5,0))=FALSE,IF(O$8&lt;&gt;0,VLOOKUP($A1088,DSSV!$A$7:$R$65536,IN_DTK!O$5,0),""),"")</f>
        <v>0</v>
      </c>
      <c r="P1088" s="245">
        <f>IF(ISNA(VLOOKUP($A1088,DSSV!$A$7:$R$65536,IN_DTK!P$5,0))=FALSE,IF(P$8&lt;&gt;0,VLOOKUP($A1088,DSSV!$A$7:$R$65536,IN_DTK!P$5,0),""),"")</f>
        <v>0</v>
      </c>
      <c r="Q1088" s="246">
        <f>IF(ISNA(VLOOKUP($A1088,DSSV!$A$7:$R$65536,IN_DTK!Q$5,0))=FALSE,VLOOKUP($A1088,DSSV!$A$7:$R$65536,IN_DTK!Q$5,0),"")</f>
        <v>0</v>
      </c>
      <c r="R1088" s="237" t="str">
        <f>IF(ISNA(VLOOKUP($A1088,DSSV!$A$7:$R$65536,IN_DTK!R$5,0))=FALSE,VLOOKUP($A1088,DSSV!$A$7:$R$65536,IN_DTK!R$5,0),"")</f>
        <v>Không</v>
      </c>
      <c r="S1088" s="247" t="str">
        <f>IF(ISNA(VLOOKUP($A1088,DSSV!$A$7:$R$65536,IN_DTK!S$5,0))=FALSE,VLOOKUP($A1088,DSSV!$A$7:$R$65536,IN_DTK!S$5,0),"")</f>
        <v/>
      </c>
    </row>
    <row r="1089" spans="1:19" s="213" customFormat="1" ht="20.25" customHeight="1">
      <c r="A1089" s="211">
        <v>1081</v>
      </c>
      <c r="B1089" s="240">
        <f>--SUBTOTAL(2,C$6:C1089)</f>
        <v>1081</v>
      </c>
      <c r="C1089" s="214">
        <f>IF(ISNA(VLOOKUP($A1089,DSSV!$A$7:$R$65536,IN_DTK!C$5,0))=FALSE,VLOOKUP($A1089,DSSV!$A$7:$R$65536,IN_DTK!C$5,0),"")</f>
        <v>0</v>
      </c>
      <c r="D1089" s="243" t="str">
        <f>IF(ISNA(VLOOKUP($A1089,DSSV!$A$7:$R$65536,IN_DTK!D$5,0))=FALSE,VLOOKUP($A1089,DSSV!$A$7:$R$65536,IN_DTK!D$5,0),"")</f>
        <v/>
      </c>
      <c r="E1089" s="244" t="str">
        <f>IF(ISNA(VLOOKUP($A1089,DSSV!$A$7:$R$65536,IN_DTK!E$5,0))=FALSE,VLOOKUP($A1089,DSSV!$A$7:$R$65536,IN_DTK!E$5,0),"")</f>
        <v/>
      </c>
      <c r="F1089" s="249" t="str">
        <f>IF(ISNA(VLOOKUP($A1089,DSSV!$A$7:$R$65536,IN_DTK!F$5,0))=FALSE,VLOOKUP($A1089,DSSV!$A$7:$R$65536,IN_DTK!F$5,0),"")</f>
        <v/>
      </c>
      <c r="G1089" s="249" t="str">
        <f>IF(ISNA(VLOOKUP($A1089,DSSV!$A$7:$R$65536,IN_DTK!G$5,0))=FALSE,VLOOKUP($A1089,DSSV!$A$7:$R$65536,IN_DTK!G$5,0),"")</f>
        <v/>
      </c>
      <c r="H1089" s="245">
        <f>IF(ISNA(VLOOKUP($A1089,DSSV!$A$7:$R$65536,IN_DTK!H$5,0))=FALSE,IF(H$8&lt;&gt;0,VLOOKUP($A1089,DSSV!$A$7:$R$65536,IN_DTK!H$5,0),""),"")</f>
        <v>0</v>
      </c>
      <c r="I1089" s="245">
        <f>IF(ISNA(VLOOKUP($A1089,DSSV!$A$7:$R$65536,IN_DTK!I$5,0))=FALSE,IF(I$8&lt;&gt;0,VLOOKUP($A1089,DSSV!$A$7:$R$65536,IN_DTK!I$5,0),""),"")</f>
        <v>0</v>
      </c>
      <c r="J1089" s="245">
        <f>IF(ISNA(VLOOKUP($A1089,DSSV!$A$7:$R$65536,IN_DTK!J$5,0))=FALSE,IF(J$8&lt;&gt;0,VLOOKUP($A1089,DSSV!$A$7:$R$65536,IN_DTK!J$5,0),""),"")</f>
        <v>0</v>
      </c>
      <c r="K1089" s="245">
        <f>IF(ISNA(VLOOKUP($A1089,DSSV!$A$7:$R$65536,IN_DTK!K$5,0))=FALSE,IF(K$8&lt;&gt;0,VLOOKUP($A1089,DSSV!$A$7:$R$65536,IN_DTK!K$5,0),""),"")</f>
        <v>0</v>
      </c>
      <c r="L1089" s="245">
        <f>IF(ISNA(VLOOKUP($A1089,DSSV!$A$7:$R$65536,IN_DTK!L$5,0))=FALSE,IF(L$8&lt;&gt;0,VLOOKUP($A1089,DSSV!$A$7:$R$65536,IN_DTK!L$5,0),""),"")</f>
        <v>0</v>
      </c>
      <c r="M1089" s="245">
        <f>IF(ISNA(VLOOKUP($A1089,DSSV!$A$7:$R$65536,IN_DTK!M$5,0))=FALSE,IF(M$8&lt;&gt;0,VLOOKUP($A1089,DSSV!$A$7:$R$65536,IN_DTK!M$5,0),""),"")</f>
        <v>0</v>
      </c>
      <c r="N1089" s="245">
        <f>IF(ISNA(VLOOKUP($A1089,DSSV!$A$7:$R$65536,IN_DTK!N$5,0))=FALSE,IF(N$8&lt;&gt;0,VLOOKUP($A1089,DSSV!$A$7:$R$65536,IN_DTK!N$5,0),""),"")</f>
        <v>0</v>
      </c>
      <c r="O1089" s="245">
        <f>IF(ISNA(VLOOKUP($A1089,DSSV!$A$7:$R$65536,IN_DTK!O$5,0))=FALSE,IF(O$8&lt;&gt;0,VLOOKUP($A1089,DSSV!$A$7:$R$65536,IN_DTK!O$5,0),""),"")</f>
        <v>0</v>
      </c>
      <c r="P1089" s="245">
        <f>IF(ISNA(VLOOKUP($A1089,DSSV!$A$7:$R$65536,IN_DTK!P$5,0))=FALSE,IF(P$8&lt;&gt;0,VLOOKUP($A1089,DSSV!$A$7:$R$65536,IN_DTK!P$5,0),""),"")</f>
        <v>0</v>
      </c>
      <c r="Q1089" s="246">
        <f>IF(ISNA(VLOOKUP($A1089,DSSV!$A$7:$R$65536,IN_DTK!Q$5,0))=FALSE,VLOOKUP($A1089,DSSV!$A$7:$R$65536,IN_DTK!Q$5,0),"")</f>
        <v>0</v>
      </c>
      <c r="R1089" s="237" t="str">
        <f>IF(ISNA(VLOOKUP($A1089,DSSV!$A$7:$R$65536,IN_DTK!R$5,0))=FALSE,VLOOKUP($A1089,DSSV!$A$7:$R$65536,IN_DTK!R$5,0),"")</f>
        <v>Không</v>
      </c>
      <c r="S1089" s="247" t="str">
        <f>IF(ISNA(VLOOKUP($A1089,DSSV!$A$7:$R$65536,IN_DTK!S$5,0))=FALSE,VLOOKUP($A1089,DSSV!$A$7:$R$65536,IN_DTK!S$5,0),"")</f>
        <v/>
      </c>
    </row>
    <row r="1090" spans="1:19" s="213" customFormat="1" ht="20.25" customHeight="1">
      <c r="A1090" s="211">
        <v>1082</v>
      </c>
      <c r="B1090" s="240">
        <f>--SUBTOTAL(2,C$6:C1090)</f>
        <v>1082</v>
      </c>
      <c r="C1090" s="214">
        <f>IF(ISNA(VLOOKUP($A1090,DSSV!$A$7:$R$65536,IN_DTK!C$5,0))=FALSE,VLOOKUP($A1090,DSSV!$A$7:$R$65536,IN_DTK!C$5,0),"")</f>
        <v>0</v>
      </c>
      <c r="D1090" s="243" t="str">
        <f>IF(ISNA(VLOOKUP($A1090,DSSV!$A$7:$R$65536,IN_DTK!D$5,0))=FALSE,VLOOKUP($A1090,DSSV!$A$7:$R$65536,IN_DTK!D$5,0),"")</f>
        <v/>
      </c>
      <c r="E1090" s="244" t="str">
        <f>IF(ISNA(VLOOKUP($A1090,DSSV!$A$7:$R$65536,IN_DTK!E$5,0))=FALSE,VLOOKUP($A1090,DSSV!$A$7:$R$65536,IN_DTK!E$5,0),"")</f>
        <v/>
      </c>
      <c r="F1090" s="249" t="str">
        <f>IF(ISNA(VLOOKUP($A1090,DSSV!$A$7:$R$65536,IN_DTK!F$5,0))=FALSE,VLOOKUP($A1090,DSSV!$A$7:$R$65536,IN_DTK!F$5,0),"")</f>
        <v/>
      </c>
      <c r="G1090" s="249" t="str">
        <f>IF(ISNA(VLOOKUP($A1090,DSSV!$A$7:$R$65536,IN_DTK!G$5,0))=FALSE,VLOOKUP($A1090,DSSV!$A$7:$R$65536,IN_DTK!G$5,0),"")</f>
        <v/>
      </c>
      <c r="H1090" s="245">
        <f>IF(ISNA(VLOOKUP($A1090,DSSV!$A$7:$R$65536,IN_DTK!H$5,0))=FALSE,IF(H$8&lt;&gt;0,VLOOKUP($A1090,DSSV!$A$7:$R$65536,IN_DTK!H$5,0),""),"")</f>
        <v>0</v>
      </c>
      <c r="I1090" s="245">
        <f>IF(ISNA(VLOOKUP($A1090,DSSV!$A$7:$R$65536,IN_DTK!I$5,0))=FALSE,IF(I$8&lt;&gt;0,VLOOKUP($A1090,DSSV!$A$7:$R$65536,IN_DTK!I$5,0),""),"")</f>
        <v>0</v>
      </c>
      <c r="J1090" s="245">
        <f>IF(ISNA(VLOOKUP($A1090,DSSV!$A$7:$R$65536,IN_DTK!J$5,0))=FALSE,IF(J$8&lt;&gt;0,VLOOKUP($A1090,DSSV!$A$7:$R$65536,IN_DTK!J$5,0),""),"")</f>
        <v>0</v>
      </c>
      <c r="K1090" s="245">
        <f>IF(ISNA(VLOOKUP($A1090,DSSV!$A$7:$R$65536,IN_DTK!K$5,0))=FALSE,IF(K$8&lt;&gt;0,VLOOKUP($A1090,DSSV!$A$7:$R$65536,IN_DTK!K$5,0),""),"")</f>
        <v>0</v>
      </c>
      <c r="L1090" s="245">
        <f>IF(ISNA(VLOOKUP($A1090,DSSV!$A$7:$R$65536,IN_DTK!L$5,0))=FALSE,IF(L$8&lt;&gt;0,VLOOKUP($A1090,DSSV!$A$7:$R$65536,IN_DTK!L$5,0),""),"")</f>
        <v>0</v>
      </c>
      <c r="M1090" s="245">
        <f>IF(ISNA(VLOOKUP($A1090,DSSV!$A$7:$R$65536,IN_DTK!M$5,0))=FALSE,IF(M$8&lt;&gt;0,VLOOKUP($A1090,DSSV!$A$7:$R$65536,IN_DTK!M$5,0),""),"")</f>
        <v>0</v>
      </c>
      <c r="N1090" s="245">
        <f>IF(ISNA(VLOOKUP($A1090,DSSV!$A$7:$R$65536,IN_DTK!N$5,0))=FALSE,IF(N$8&lt;&gt;0,VLOOKUP($A1090,DSSV!$A$7:$R$65536,IN_DTK!N$5,0),""),"")</f>
        <v>0</v>
      </c>
      <c r="O1090" s="245">
        <f>IF(ISNA(VLOOKUP($A1090,DSSV!$A$7:$R$65536,IN_DTK!O$5,0))=FALSE,IF(O$8&lt;&gt;0,VLOOKUP($A1090,DSSV!$A$7:$R$65536,IN_DTK!O$5,0),""),"")</f>
        <v>0</v>
      </c>
      <c r="P1090" s="245">
        <f>IF(ISNA(VLOOKUP($A1090,DSSV!$A$7:$R$65536,IN_DTK!P$5,0))=FALSE,IF(P$8&lt;&gt;0,VLOOKUP($A1090,DSSV!$A$7:$R$65536,IN_DTK!P$5,0),""),"")</f>
        <v>0</v>
      </c>
      <c r="Q1090" s="246">
        <f>IF(ISNA(VLOOKUP($A1090,DSSV!$A$7:$R$65536,IN_DTK!Q$5,0))=FALSE,VLOOKUP($A1090,DSSV!$A$7:$R$65536,IN_DTK!Q$5,0),"")</f>
        <v>0</v>
      </c>
      <c r="R1090" s="237" t="str">
        <f>IF(ISNA(VLOOKUP($A1090,DSSV!$A$7:$R$65536,IN_DTK!R$5,0))=FALSE,VLOOKUP($A1090,DSSV!$A$7:$R$65536,IN_DTK!R$5,0),"")</f>
        <v>Không</v>
      </c>
      <c r="S1090" s="247" t="str">
        <f>IF(ISNA(VLOOKUP($A1090,DSSV!$A$7:$R$65536,IN_DTK!S$5,0))=FALSE,VLOOKUP($A1090,DSSV!$A$7:$R$65536,IN_DTK!S$5,0),"")</f>
        <v/>
      </c>
    </row>
    <row r="1091" spans="1:19" s="213" customFormat="1" ht="20.25" customHeight="1">
      <c r="A1091" s="211">
        <v>1083</v>
      </c>
      <c r="B1091" s="240">
        <f>--SUBTOTAL(2,C$6:C1091)</f>
        <v>1083</v>
      </c>
      <c r="C1091" s="214">
        <f>IF(ISNA(VLOOKUP($A1091,DSSV!$A$7:$R$65536,IN_DTK!C$5,0))=FALSE,VLOOKUP($A1091,DSSV!$A$7:$R$65536,IN_DTK!C$5,0),"")</f>
        <v>0</v>
      </c>
      <c r="D1091" s="243" t="str">
        <f>IF(ISNA(VLOOKUP($A1091,DSSV!$A$7:$R$65536,IN_DTK!D$5,0))=FALSE,VLOOKUP($A1091,DSSV!$A$7:$R$65536,IN_DTK!D$5,0),"")</f>
        <v/>
      </c>
      <c r="E1091" s="244" t="str">
        <f>IF(ISNA(VLOOKUP($A1091,DSSV!$A$7:$R$65536,IN_DTK!E$5,0))=FALSE,VLOOKUP($A1091,DSSV!$A$7:$R$65536,IN_DTK!E$5,0),"")</f>
        <v/>
      </c>
      <c r="F1091" s="249" t="str">
        <f>IF(ISNA(VLOOKUP($A1091,DSSV!$A$7:$R$65536,IN_DTK!F$5,0))=FALSE,VLOOKUP($A1091,DSSV!$A$7:$R$65536,IN_DTK!F$5,0),"")</f>
        <v/>
      </c>
      <c r="G1091" s="249" t="str">
        <f>IF(ISNA(VLOOKUP($A1091,DSSV!$A$7:$R$65536,IN_DTK!G$5,0))=FALSE,VLOOKUP($A1091,DSSV!$A$7:$R$65536,IN_DTK!G$5,0),"")</f>
        <v/>
      </c>
      <c r="H1091" s="245">
        <f>IF(ISNA(VLOOKUP($A1091,DSSV!$A$7:$R$65536,IN_DTK!H$5,0))=FALSE,IF(H$8&lt;&gt;0,VLOOKUP($A1091,DSSV!$A$7:$R$65536,IN_DTK!H$5,0),""),"")</f>
        <v>0</v>
      </c>
      <c r="I1091" s="245">
        <f>IF(ISNA(VLOOKUP($A1091,DSSV!$A$7:$R$65536,IN_DTK!I$5,0))=FALSE,IF(I$8&lt;&gt;0,VLOOKUP($A1091,DSSV!$A$7:$R$65536,IN_DTK!I$5,0),""),"")</f>
        <v>0</v>
      </c>
      <c r="J1091" s="245">
        <f>IF(ISNA(VLOOKUP($A1091,DSSV!$A$7:$R$65536,IN_DTK!J$5,0))=FALSE,IF(J$8&lt;&gt;0,VLOOKUP($A1091,DSSV!$A$7:$R$65536,IN_DTK!J$5,0),""),"")</f>
        <v>0</v>
      </c>
      <c r="K1091" s="245">
        <f>IF(ISNA(VLOOKUP($A1091,DSSV!$A$7:$R$65536,IN_DTK!K$5,0))=FALSE,IF(K$8&lt;&gt;0,VLOOKUP($A1091,DSSV!$A$7:$R$65536,IN_DTK!K$5,0),""),"")</f>
        <v>0</v>
      </c>
      <c r="L1091" s="245">
        <f>IF(ISNA(VLOOKUP($A1091,DSSV!$A$7:$R$65536,IN_DTK!L$5,0))=FALSE,IF(L$8&lt;&gt;0,VLOOKUP($A1091,DSSV!$A$7:$R$65536,IN_DTK!L$5,0),""),"")</f>
        <v>0</v>
      </c>
      <c r="M1091" s="245">
        <f>IF(ISNA(VLOOKUP($A1091,DSSV!$A$7:$R$65536,IN_DTK!M$5,0))=FALSE,IF(M$8&lt;&gt;0,VLOOKUP($A1091,DSSV!$A$7:$R$65536,IN_DTK!M$5,0),""),"")</f>
        <v>0</v>
      </c>
      <c r="N1091" s="245">
        <f>IF(ISNA(VLOOKUP($A1091,DSSV!$A$7:$R$65536,IN_DTK!N$5,0))=FALSE,IF(N$8&lt;&gt;0,VLOOKUP($A1091,DSSV!$A$7:$R$65536,IN_DTK!N$5,0),""),"")</f>
        <v>0</v>
      </c>
      <c r="O1091" s="245">
        <f>IF(ISNA(VLOOKUP($A1091,DSSV!$A$7:$R$65536,IN_DTK!O$5,0))=FALSE,IF(O$8&lt;&gt;0,VLOOKUP($A1091,DSSV!$A$7:$R$65536,IN_DTK!O$5,0),""),"")</f>
        <v>0</v>
      </c>
      <c r="P1091" s="245">
        <f>IF(ISNA(VLOOKUP($A1091,DSSV!$A$7:$R$65536,IN_DTK!P$5,0))=FALSE,IF(P$8&lt;&gt;0,VLOOKUP($A1091,DSSV!$A$7:$R$65536,IN_DTK!P$5,0),""),"")</f>
        <v>0</v>
      </c>
      <c r="Q1091" s="246">
        <f>IF(ISNA(VLOOKUP($A1091,DSSV!$A$7:$R$65536,IN_DTK!Q$5,0))=FALSE,VLOOKUP($A1091,DSSV!$A$7:$R$65536,IN_DTK!Q$5,0),"")</f>
        <v>0</v>
      </c>
      <c r="R1091" s="237" t="str">
        <f>IF(ISNA(VLOOKUP($A1091,DSSV!$A$7:$R$65536,IN_DTK!R$5,0))=FALSE,VLOOKUP($A1091,DSSV!$A$7:$R$65536,IN_DTK!R$5,0),"")</f>
        <v>Không</v>
      </c>
      <c r="S1091" s="247" t="str">
        <f>IF(ISNA(VLOOKUP($A1091,DSSV!$A$7:$R$65536,IN_DTK!S$5,0))=FALSE,VLOOKUP($A1091,DSSV!$A$7:$R$65536,IN_DTK!S$5,0),"")</f>
        <v/>
      </c>
    </row>
    <row r="1092" spans="1:19" s="213" customFormat="1" ht="20.25" customHeight="1">
      <c r="A1092" s="211">
        <v>1084</v>
      </c>
      <c r="B1092" s="240">
        <f>--SUBTOTAL(2,C$6:C1092)</f>
        <v>1084</v>
      </c>
      <c r="C1092" s="214">
        <f>IF(ISNA(VLOOKUP($A1092,DSSV!$A$7:$R$65536,IN_DTK!C$5,0))=FALSE,VLOOKUP($A1092,DSSV!$A$7:$R$65536,IN_DTK!C$5,0),"")</f>
        <v>0</v>
      </c>
      <c r="D1092" s="243" t="str">
        <f>IF(ISNA(VLOOKUP($A1092,DSSV!$A$7:$R$65536,IN_DTK!D$5,0))=FALSE,VLOOKUP($A1092,DSSV!$A$7:$R$65536,IN_DTK!D$5,0),"")</f>
        <v/>
      </c>
      <c r="E1092" s="244" t="str">
        <f>IF(ISNA(VLOOKUP($A1092,DSSV!$A$7:$R$65536,IN_DTK!E$5,0))=FALSE,VLOOKUP($A1092,DSSV!$A$7:$R$65536,IN_DTK!E$5,0),"")</f>
        <v/>
      </c>
      <c r="F1092" s="249" t="str">
        <f>IF(ISNA(VLOOKUP($A1092,DSSV!$A$7:$R$65536,IN_DTK!F$5,0))=FALSE,VLOOKUP($A1092,DSSV!$A$7:$R$65536,IN_DTK!F$5,0),"")</f>
        <v/>
      </c>
      <c r="G1092" s="249" t="str">
        <f>IF(ISNA(VLOOKUP($A1092,DSSV!$A$7:$R$65536,IN_DTK!G$5,0))=FALSE,VLOOKUP($A1092,DSSV!$A$7:$R$65536,IN_DTK!G$5,0),"")</f>
        <v/>
      </c>
      <c r="H1092" s="245">
        <f>IF(ISNA(VLOOKUP($A1092,DSSV!$A$7:$R$65536,IN_DTK!H$5,0))=FALSE,IF(H$8&lt;&gt;0,VLOOKUP($A1092,DSSV!$A$7:$R$65536,IN_DTK!H$5,0),""),"")</f>
        <v>0</v>
      </c>
      <c r="I1092" s="245">
        <f>IF(ISNA(VLOOKUP($A1092,DSSV!$A$7:$R$65536,IN_DTK!I$5,0))=FALSE,IF(I$8&lt;&gt;0,VLOOKUP($A1092,DSSV!$A$7:$R$65536,IN_DTK!I$5,0),""),"")</f>
        <v>0</v>
      </c>
      <c r="J1092" s="245">
        <f>IF(ISNA(VLOOKUP($A1092,DSSV!$A$7:$R$65536,IN_DTK!J$5,0))=FALSE,IF(J$8&lt;&gt;0,VLOOKUP($A1092,DSSV!$A$7:$R$65536,IN_DTK!J$5,0),""),"")</f>
        <v>0</v>
      </c>
      <c r="K1092" s="245">
        <f>IF(ISNA(VLOOKUP($A1092,DSSV!$A$7:$R$65536,IN_DTK!K$5,0))=FALSE,IF(K$8&lt;&gt;0,VLOOKUP($A1092,DSSV!$A$7:$R$65536,IN_DTK!K$5,0),""),"")</f>
        <v>0</v>
      </c>
      <c r="L1092" s="245">
        <f>IF(ISNA(VLOOKUP($A1092,DSSV!$A$7:$R$65536,IN_DTK!L$5,0))=FALSE,IF(L$8&lt;&gt;0,VLOOKUP($A1092,DSSV!$A$7:$R$65536,IN_DTK!L$5,0),""),"")</f>
        <v>0</v>
      </c>
      <c r="M1092" s="245">
        <f>IF(ISNA(VLOOKUP($A1092,DSSV!$A$7:$R$65536,IN_DTK!M$5,0))=FALSE,IF(M$8&lt;&gt;0,VLOOKUP($A1092,DSSV!$A$7:$R$65536,IN_DTK!M$5,0),""),"")</f>
        <v>0</v>
      </c>
      <c r="N1092" s="245">
        <f>IF(ISNA(VLOOKUP($A1092,DSSV!$A$7:$R$65536,IN_DTK!N$5,0))=FALSE,IF(N$8&lt;&gt;0,VLOOKUP($A1092,DSSV!$A$7:$R$65536,IN_DTK!N$5,0),""),"")</f>
        <v>0</v>
      </c>
      <c r="O1092" s="245">
        <f>IF(ISNA(VLOOKUP($A1092,DSSV!$A$7:$R$65536,IN_DTK!O$5,0))=FALSE,IF(O$8&lt;&gt;0,VLOOKUP($A1092,DSSV!$A$7:$R$65536,IN_DTK!O$5,0),""),"")</f>
        <v>0</v>
      </c>
      <c r="P1092" s="245">
        <f>IF(ISNA(VLOOKUP($A1092,DSSV!$A$7:$R$65536,IN_DTK!P$5,0))=FALSE,IF(P$8&lt;&gt;0,VLOOKUP($A1092,DSSV!$A$7:$R$65536,IN_DTK!P$5,0),""),"")</f>
        <v>0</v>
      </c>
      <c r="Q1092" s="246">
        <f>IF(ISNA(VLOOKUP($A1092,DSSV!$A$7:$R$65536,IN_DTK!Q$5,0))=FALSE,VLOOKUP($A1092,DSSV!$A$7:$R$65536,IN_DTK!Q$5,0),"")</f>
        <v>0</v>
      </c>
      <c r="R1092" s="237" t="str">
        <f>IF(ISNA(VLOOKUP($A1092,DSSV!$A$7:$R$65536,IN_DTK!R$5,0))=FALSE,VLOOKUP($A1092,DSSV!$A$7:$R$65536,IN_DTK!R$5,0),"")</f>
        <v>Không</v>
      </c>
      <c r="S1092" s="247" t="str">
        <f>IF(ISNA(VLOOKUP($A1092,DSSV!$A$7:$R$65536,IN_DTK!S$5,0))=FALSE,VLOOKUP($A1092,DSSV!$A$7:$R$65536,IN_DTK!S$5,0),"")</f>
        <v/>
      </c>
    </row>
    <row r="1093" spans="1:19" s="213" customFormat="1" ht="20.25" customHeight="1">
      <c r="A1093" s="211">
        <v>1085</v>
      </c>
      <c r="B1093" s="240">
        <f>--SUBTOTAL(2,C$6:C1093)</f>
        <v>1085</v>
      </c>
      <c r="C1093" s="214">
        <f>IF(ISNA(VLOOKUP($A1093,DSSV!$A$7:$R$65536,IN_DTK!C$5,0))=FALSE,VLOOKUP($A1093,DSSV!$A$7:$R$65536,IN_DTK!C$5,0),"")</f>
        <v>0</v>
      </c>
      <c r="D1093" s="243" t="str">
        <f>IF(ISNA(VLOOKUP($A1093,DSSV!$A$7:$R$65536,IN_DTK!D$5,0))=FALSE,VLOOKUP($A1093,DSSV!$A$7:$R$65536,IN_DTK!D$5,0),"")</f>
        <v/>
      </c>
      <c r="E1093" s="244" t="str">
        <f>IF(ISNA(VLOOKUP($A1093,DSSV!$A$7:$R$65536,IN_DTK!E$5,0))=FALSE,VLOOKUP($A1093,DSSV!$A$7:$R$65536,IN_DTK!E$5,0),"")</f>
        <v/>
      </c>
      <c r="F1093" s="249" t="str">
        <f>IF(ISNA(VLOOKUP($A1093,DSSV!$A$7:$R$65536,IN_DTK!F$5,0))=FALSE,VLOOKUP($A1093,DSSV!$A$7:$R$65536,IN_DTK!F$5,0),"")</f>
        <v/>
      </c>
      <c r="G1093" s="249" t="str">
        <f>IF(ISNA(VLOOKUP($A1093,DSSV!$A$7:$R$65536,IN_DTK!G$5,0))=FALSE,VLOOKUP($A1093,DSSV!$A$7:$R$65536,IN_DTK!G$5,0),"")</f>
        <v/>
      </c>
      <c r="H1093" s="245">
        <f>IF(ISNA(VLOOKUP($A1093,DSSV!$A$7:$R$65536,IN_DTK!H$5,0))=FALSE,IF(H$8&lt;&gt;0,VLOOKUP($A1093,DSSV!$A$7:$R$65536,IN_DTK!H$5,0),""),"")</f>
        <v>0</v>
      </c>
      <c r="I1093" s="245">
        <f>IF(ISNA(VLOOKUP($A1093,DSSV!$A$7:$R$65536,IN_DTK!I$5,0))=FALSE,IF(I$8&lt;&gt;0,VLOOKUP($A1093,DSSV!$A$7:$R$65536,IN_DTK!I$5,0),""),"")</f>
        <v>0</v>
      </c>
      <c r="J1093" s="245">
        <f>IF(ISNA(VLOOKUP($A1093,DSSV!$A$7:$R$65536,IN_DTK!J$5,0))=FALSE,IF(J$8&lt;&gt;0,VLOOKUP($A1093,DSSV!$A$7:$R$65536,IN_DTK!J$5,0),""),"")</f>
        <v>0</v>
      </c>
      <c r="K1093" s="245">
        <f>IF(ISNA(VLOOKUP($A1093,DSSV!$A$7:$R$65536,IN_DTK!K$5,0))=FALSE,IF(K$8&lt;&gt;0,VLOOKUP($A1093,DSSV!$A$7:$R$65536,IN_DTK!K$5,0),""),"")</f>
        <v>0</v>
      </c>
      <c r="L1093" s="245">
        <f>IF(ISNA(VLOOKUP($A1093,DSSV!$A$7:$R$65536,IN_DTK!L$5,0))=FALSE,IF(L$8&lt;&gt;0,VLOOKUP($A1093,DSSV!$A$7:$R$65536,IN_DTK!L$5,0),""),"")</f>
        <v>0</v>
      </c>
      <c r="M1093" s="245">
        <f>IF(ISNA(VLOOKUP($A1093,DSSV!$A$7:$R$65536,IN_DTK!M$5,0))=FALSE,IF(M$8&lt;&gt;0,VLOOKUP($A1093,DSSV!$A$7:$R$65536,IN_DTK!M$5,0),""),"")</f>
        <v>0</v>
      </c>
      <c r="N1093" s="245">
        <f>IF(ISNA(VLOOKUP($A1093,DSSV!$A$7:$R$65536,IN_DTK!N$5,0))=FALSE,IF(N$8&lt;&gt;0,VLOOKUP($A1093,DSSV!$A$7:$R$65536,IN_DTK!N$5,0),""),"")</f>
        <v>0</v>
      </c>
      <c r="O1093" s="245">
        <f>IF(ISNA(VLOOKUP($A1093,DSSV!$A$7:$R$65536,IN_DTK!O$5,0))=FALSE,IF(O$8&lt;&gt;0,VLOOKUP($A1093,DSSV!$A$7:$R$65536,IN_DTK!O$5,0),""),"")</f>
        <v>0</v>
      </c>
      <c r="P1093" s="245">
        <f>IF(ISNA(VLOOKUP($A1093,DSSV!$A$7:$R$65536,IN_DTK!P$5,0))=FALSE,IF(P$8&lt;&gt;0,VLOOKUP($A1093,DSSV!$A$7:$R$65536,IN_DTK!P$5,0),""),"")</f>
        <v>0</v>
      </c>
      <c r="Q1093" s="246">
        <f>IF(ISNA(VLOOKUP($A1093,DSSV!$A$7:$R$65536,IN_DTK!Q$5,0))=FALSE,VLOOKUP($A1093,DSSV!$A$7:$R$65536,IN_DTK!Q$5,0),"")</f>
        <v>0</v>
      </c>
      <c r="R1093" s="237" t="str">
        <f>IF(ISNA(VLOOKUP($A1093,DSSV!$A$7:$R$65536,IN_DTK!R$5,0))=FALSE,VLOOKUP($A1093,DSSV!$A$7:$R$65536,IN_DTK!R$5,0),"")</f>
        <v>Không</v>
      </c>
      <c r="S1093" s="247" t="str">
        <f>IF(ISNA(VLOOKUP($A1093,DSSV!$A$7:$R$65536,IN_DTK!S$5,0))=FALSE,VLOOKUP($A1093,DSSV!$A$7:$R$65536,IN_DTK!S$5,0),"")</f>
        <v/>
      </c>
    </row>
    <row r="1094" spans="1:19" s="213" customFormat="1" ht="20.25" customHeight="1">
      <c r="A1094" s="211">
        <v>1086</v>
      </c>
      <c r="B1094" s="240">
        <f>--SUBTOTAL(2,C$6:C1094)</f>
        <v>1086</v>
      </c>
      <c r="C1094" s="214">
        <f>IF(ISNA(VLOOKUP($A1094,DSSV!$A$7:$R$65536,IN_DTK!C$5,0))=FALSE,VLOOKUP($A1094,DSSV!$A$7:$R$65536,IN_DTK!C$5,0),"")</f>
        <v>0</v>
      </c>
      <c r="D1094" s="243" t="str">
        <f>IF(ISNA(VLOOKUP($A1094,DSSV!$A$7:$R$65536,IN_DTK!D$5,0))=FALSE,VLOOKUP($A1094,DSSV!$A$7:$R$65536,IN_DTK!D$5,0),"")</f>
        <v/>
      </c>
      <c r="E1094" s="244" t="str">
        <f>IF(ISNA(VLOOKUP($A1094,DSSV!$A$7:$R$65536,IN_DTK!E$5,0))=FALSE,VLOOKUP($A1094,DSSV!$A$7:$R$65536,IN_DTK!E$5,0),"")</f>
        <v/>
      </c>
      <c r="F1094" s="249" t="str">
        <f>IF(ISNA(VLOOKUP($A1094,DSSV!$A$7:$R$65536,IN_DTK!F$5,0))=FALSE,VLOOKUP($A1094,DSSV!$A$7:$R$65536,IN_DTK!F$5,0),"")</f>
        <v/>
      </c>
      <c r="G1094" s="249" t="str">
        <f>IF(ISNA(VLOOKUP($A1094,DSSV!$A$7:$R$65536,IN_DTK!G$5,0))=FALSE,VLOOKUP($A1094,DSSV!$A$7:$R$65536,IN_DTK!G$5,0),"")</f>
        <v/>
      </c>
      <c r="H1094" s="245">
        <f>IF(ISNA(VLOOKUP($A1094,DSSV!$A$7:$R$65536,IN_DTK!H$5,0))=FALSE,IF(H$8&lt;&gt;0,VLOOKUP($A1094,DSSV!$A$7:$R$65536,IN_DTK!H$5,0),""),"")</f>
        <v>0</v>
      </c>
      <c r="I1094" s="245">
        <f>IF(ISNA(VLOOKUP($A1094,DSSV!$A$7:$R$65536,IN_DTK!I$5,0))=FALSE,IF(I$8&lt;&gt;0,VLOOKUP($A1094,DSSV!$A$7:$R$65536,IN_DTK!I$5,0),""),"")</f>
        <v>0</v>
      </c>
      <c r="J1094" s="245">
        <f>IF(ISNA(VLOOKUP($A1094,DSSV!$A$7:$R$65536,IN_DTK!J$5,0))=FALSE,IF(J$8&lt;&gt;0,VLOOKUP($A1094,DSSV!$A$7:$R$65536,IN_DTK!J$5,0),""),"")</f>
        <v>0</v>
      </c>
      <c r="K1094" s="245">
        <f>IF(ISNA(VLOOKUP($A1094,DSSV!$A$7:$R$65536,IN_DTK!K$5,0))=FALSE,IF(K$8&lt;&gt;0,VLOOKUP($A1094,DSSV!$A$7:$R$65536,IN_DTK!K$5,0),""),"")</f>
        <v>0</v>
      </c>
      <c r="L1094" s="245">
        <f>IF(ISNA(VLOOKUP($A1094,DSSV!$A$7:$R$65536,IN_DTK!L$5,0))=FALSE,IF(L$8&lt;&gt;0,VLOOKUP($A1094,DSSV!$A$7:$R$65536,IN_DTK!L$5,0),""),"")</f>
        <v>0</v>
      </c>
      <c r="M1094" s="245">
        <f>IF(ISNA(VLOOKUP($A1094,DSSV!$A$7:$R$65536,IN_DTK!M$5,0))=FALSE,IF(M$8&lt;&gt;0,VLOOKUP($A1094,DSSV!$A$7:$R$65536,IN_DTK!M$5,0),""),"")</f>
        <v>0</v>
      </c>
      <c r="N1094" s="245">
        <f>IF(ISNA(VLOOKUP($A1094,DSSV!$A$7:$R$65536,IN_DTK!N$5,0))=FALSE,IF(N$8&lt;&gt;0,VLOOKUP($A1094,DSSV!$A$7:$R$65536,IN_DTK!N$5,0),""),"")</f>
        <v>0</v>
      </c>
      <c r="O1094" s="245">
        <f>IF(ISNA(VLOOKUP($A1094,DSSV!$A$7:$R$65536,IN_DTK!O$5,0))=FALSE,IF(O$8&lt;&gt;0,VLOOKUP($A1094,DSSV!$A$7:$R$65536,IN_DTK!O$5,0),""),"")</f>
        <v>0</v>
      </c>
      <c r="P1094" s="245">
        <f>IF(ISNA(VLOOKUP($A1094,DSSV!$A$7:$R$65536,IN_DTK!P$5,0))=FALSE,IF(P$8&lt;&gt;0,VLOOKUP($A1094,DSSV!$A$7:$R$65536,IN_DTK!P$5,0),""),"")</f>
        <v>0</v>
      </c>
      <c r="Q1094" s="246">
        <f>IF(ISNA(VLOOKUP($A1094,DSSV!$A$7:$R$65536,IN_DTK!Q$5,0))=FALSE,VLOOKUP($A1094,DSSV!$A$7:$R$65536,IN_DTK!Q$5,0),"")</f>
        <v>0</v>
      </c>
      <c r="R1094" s="237" t="str">
        <f>IF(ISNA(VLOOKUP($A1094,DSSV!$A$7:$R$65536,IN_DTK!R$5,0))=FALSE,VLOOKUP($A1094,DSSV!$A$7:$R$65536,IN_DTK!R$5,0),"")</f>
        <v>Không</v>
      </c>
      <c r="S1094" s="247" t="str">
        <f>IF(ISNA(VLOOKUP($A1094,DSSV!$A$7:$R$65536,IN_DTK!S$5,0))=FALSE,VLOOKUP($A1094,DSSV!$A$7:$R$65536,IN_DTK!S$5,0),"")</f>
        <v/>
      </c>
    </row>
    <row r="1095" spans="1:19" s="213" customFormat="1" ht="20.25" customHeight="1">
      <c r="A1095" s="211">
        <v>1087</v>
      </c>
      <c r="B1095" s="240">
        <f>--SUBTOTAL(2,C$6:C1095)</f>
        <v>1087</v>
      </c>
      <c r="C1095" s="214">
        <f>IF(ISNA(VLOOKUP($A1095,DSSV!$A$7:$R$65536,IN_DTK!C$5,0))=FALSE,VLOOKUP($A1095,DSSV!$A$7:$R$65536,IN_DTK!C$5,0),"")</f>
        <v>0</v>
      </c>
      <c r="D1095" s="243" t="str">
        <f>IF(ISNA(VLOOKUP($A1095,DSSV!$A$7:$R$65536,IN_DTK!D$5,0))=FALSE,VLOOKUP($A1095,DSSV!$A$7:$R$65536,IN_DTK!D$5,0),"")</f>
        <v/>
      </c>
      <c r="E1095" s="244" t="str">
        <f>IF(ISNA(VLOOKUP($A1095,DSSV!$A$7:$R$65536,IN_DTK!E$5,0))=FALSE,VLOOKUP($A1095,DSSV!$A$7:$R$65536,IN_DTK!E$5,0),"")</f>
        <v/>
      </c>
      <c r="F1095" s="249" t="str">
        <f>IF(ISNA(VLOOKUP($A1095,DSSV!$A$7:$R$65536,IN_DTK!F$5,0))=FALSE,VLOOKUP($A1095,DSSV!$A$7:$R$65536,IN_DTK!F$5,0),"")</f>
        <v/>
      </c>
      <c r="G1095" s="249" t="str">
        <f>IF(ISNA(VLOOKUP($A1095,DSSV!$A$7:$R$65536,IN_DTK!G$5,0))=FALSE,VLOOKUP($A1095,DSSV!$A$7:$R$65536,IN_DTK!G$5,0),"")</f>
        <v/>
      </c>
      <c r="H1095" s="245">
        <f>IF(ISNA(VLOOKUP($A1095,DSSV!$A$7:$R$65536,IN_DTK!H$5,0))=FALSE,IF(H$8&lt;&gt;0,VLOOKUP($A1095,DSSV!$A$7:$R$65536,IN_DTK!H$5,0),""),"")</f>
        <v>0</v>
      </c>
      <c r="I1095" s="245">
        <f>IF(ISNA(VLOOKUP($A1095,DSSV!$A$7:$R$65536,IN_DTK!I$5,0))=FALSE,IF(I$8&lt;&gt;0,VLOOKUP($A1095,DSSV!$A$7:$R$65536,IN_DTK!I$5,0),""),"")</f>
        <v>0</v>
      </c>
      <c r="J1095" s="245">
        <f>IF(ISNA(VLOOKUP($A1095,DSSV!$A$7:$R$65536,IN_DTK!J$5,0))=FALSE,IF(J$8&lt;&gt;0,VLOOKUP($A1095,DSSV!$A$7:$R$65536,IN_DTK!J$5,0),""),"")</f>
        <v>0</v>
      </c>
      <c r="K1095" s="245">
        <f>IF(ISNA(VLOOKUP($A1095,DSSV!$A$7:$R$65536,IN_DTK!K$5,0))=FALSE,IF(K$8&lt;&gt;0,VLOOKUP($A1095,DSSV!$A$7:$R$65536,IN_DTK!K$5,0),""),"")</f>
        <v>0</v>
      </c>
      <c r="L1095" s="245">
        <f>IF(ISNA(VLOOKUP($A1095,DSSV!$A$7:$R$65536,IN_DTK!L$5,0))=FALSE,IF(L$8&lt;&gt;0,VLOOKUP($A1095,DSSV!$A$7:$R$65536,IN_DTK!L$5,0),""),"")</f>
        <v>0</v>
      </c>
      <c r="M1095" s="245">
        <f>IF(ISNA(VLOOKUP($A1095,DSSV!$A$7:$R$65536,IN_DTK!M$5,0))=FALSE,IF(M$8&lt;&gt;0,VLOOKUP($A1095,DSSV!$A$7:$R$65536,IN_DTK!M$5,0),""),"")</f>
        <v>0</v>
      </c>
      <c r="N1095" s="245">
        <f>IF(ISNA(VLOOKUP($A1095,DSSV!$A$7:$R$65536,IN_DTK!N$5,0))=FALSE,IF(N$8&lt;&gt;0,VLOOKUP($A1095,DSSV!$A$7:$R$65536,IN_DTK!N$5,0),""),"")</f>
        <v>0</v>
      </c>
      <c r="O1095" s="245">
        <f>IF(ISNA(VLOOKUP($A1095,DSSV!$A$7:$R$65536,IN_DTK!O$5,0))=FALSE,IF(O$8&lt;&gt;0,VLOOKUP($A1095,DSSV!$A$7:$R$65536,IN_DTK!O$5,0),""),"")</f>
        <v>0</v>
      </c>
      <c r="P1095" s="245">
        <f>IF(ISNA(VLOOKUP($A1095,DSSV!$A$7:$R$65536,IN_DTK!P$5,0))=FALSE,IF(P$8&lt;&gt;0,VLOOKUP($A1095,DSSV!$A$7:$R$65536,IN_DTK!P$5,0),""),"")</f>
        <v>0</v>
      </c>
      <c r="Q1095" s="246">
        <f>IF(ISNA(VLOOKUP($A1095,DSSV!$A$7:$R$65536,IN_DTK!Q$5,0))=FALSE,VLOOKUP($A1095,DSSV!$A$7:$R$65536,IN_DTK!Q$5,0),"")</f>
        <v>0</v>
      </c>
      <c r="R1095" s="237" t="str">
        <f>IF(ISNA(VLOOKUP($A1095,DSSV!$A$7:$R$65536,IN_DTK!R$5,0))=FALSE,VLOOKUP($A1095,DSSV!$A$7:$R$65536,IN_DTK!R$5,0),"")</f>
        <v>Không</v>
      </c>
      <c r="S1095" s="247" t="str">
        <f>IF(ISNA(VLOOKUP($A1095,DSSV!$A$7:$R$65536,IN_DTK!S$5,0))=FALSE,VLOOKUP($A1095,DSSV!$A$7:$R$65536,IN_DTK!S$5,0),"")</f>
        <v/>
      </c>
    </row>
    <row r="1096" spans="1:19" s="213" customFormat="1" ht="20.25" customHeight="1">
      <c r="A1096" s="211">
        <v>1088</v>
      </c>
      <c r="B1096" s="240">
        <f>--SUBTOTAL(2,C$6:C1096)</f>
        <v>1088</v>
      </c>
      <c r="C1096" s="214">
        <f>IF(ISNA(VLOOKUP($A1096,DSSV!$A$7:$R$65536,IN_DTK!C$5,0))=FALSE,VLOOKUP($A1096,DSSV!$A$7:$R$65536,IN_DTK!C$5,0),"")</f>
        <v>0</v>
      </c>
      <c r="D1096" s="243" t="str">
        <f>IF(ISNA(VLOOKUP($A1096,DSSV!$A$7:$R$65536,IN_DTK!D$5,0))=FALSE,VLOOKUP($A1096,DSSV!$A$7:$R$65536,IN_DTK!D$5,0),"")</f>
        <v/>
      </c>
      <c r="E1096" s="244" t="str">
        <f>IF(ISNA(VLOOKUP($A1096,DSSV!$A$7:$R$65536,IN_DTK!E$5,0))=FALSE,VLOOKUP($A1096,DSSV!$A$7:$R$65536,IN_DTK!E$5,0),"")</f>
        <v/>
      </c>
      <c r="F1096" s="249" t="str">
        <f>IF(ISNA(VLOOKUP($A1096,DSSV!$A$7:$R$65536,IN_DTK!F$5,0))=FALSE,VLOOKUP($A1096,DSSV!$A$7:$R$65536,IN_DTK!F$5,0),"")</f>
        <v/>
      </c>
      <c r="G1096" s="249" t="str">
        <f>IF(ISNA(VLOOKUP($A1096,DSSV!$A$7:$R$65536,IN_DTK!G$5,0))=FALSE,VLOOKUP($A1096,DSSV!$A$7:$R$65536,IN_DTK!G$5,0),"")</f>
        <v/>
      </c>
      <c r="H1096" s="245">
        <f>IF(ISNA(VLOOKUP($A1096,DSSV!$A$7:$R$65536,IN_DTK!H$5,0))=FALSE,IF(H$8&lt;&gt;0,VLOOKUP($A1096,DSSV!$A$7:$R$65536,IN_DTK!H$5,0),""),"")</f>
        <v>0</v>
      </c>
      <c r="I1096" s="245">
        <f>IF(ISNA(VLOOKUP($A1096,DSSV!$A$7:$R$65536,IN_DTK!I$5,0))=FALSE,IF(I$8&lt;&gt;0,VLOOKUP($A1096,DSSV!$A$7:$R$65536,IN_DTK!I$5,0),""),"")</f>
        <v>0</v>
      </c>
      <c r="J1096" s="245">
        <f>IF(ISNA(VLOOKUP($A1096,DSSV!$A$7:$R$65536,IN_DTK!J$5,0))=FALSE,IF(J$8&lt;&gt;0,VLOOKUP($A1096,DSSV!$A$7:$R$65536,IN_DTK!J$5,0),""),"")</f>
        <v>0</v>
      </c>
      <c r="K1096" s="245">
        <f>IF(ISNA(VLOOKUP($A1096,DSSV!$A$7:$R$65536,IN_DTK!K$5,0))=FALSE,IF(K$8&lt;&gt;0,VLOOKUP($A1096,DSSV!$A$7:$R$65536,IN_DTK!K$5,0),""),"")</f>
        <v>0</v>
      </c>
      <c r="L1096" s="245">
        <f>IF(ISNA(VLOOKUP($A1096,DSSV!$A$7:$R$65536,IN_DTK!L$5,0))=FALSE,IF(L$8&lt;&gt;0,VLOOKUP($A1096,DSSV!$A$7:$R$65536,IN_DTK!L$5,0),""),"")</f>
        <v>0</v>
      </c>
      <c r="M1096" s="245">
        <f>IF(ISNA(VLOOKUP($A1096,DSSV!$A$7:$R$65536,IN_DTK!M$5,0))=FALSE,IF(M$8&lt;&gt;0,VLOOKUP($A1096,DSSV!$A$7:$R$65536,IN_DTK!M$5,0),""),"")</f>
        <v>0</v>
      </c>
      <c r="N1096" s="245">
        <f>IF(ISNA(VLOOKUP($A1096,DSSV!$A$7:$R$65536,IN_DTK!N$5,0))=FALSE,IF(N$8&lt;&gt;0,VLOOKUP($A1096,DSSV!$A$7:$R$65536,IN_DTK!N$5,0),""),"")</f>
        <v>0</v>
      </c>
      <c r="O1096" s="245">
        <f>IF(ISNA(VLOOKUP($A1096,DSSV!$A$7:$R$65536,IN_DTK!O$5,0))=FALSE,IF(O$8&lt;&gt;0,VLOOKUP($A1096,DSSV!$A$7:$R$65536,IN_DTK!O$5,0),""),"")</f>
        <v>0</v>
      </c>
      <c r="P1096" s="245">
        <f>IF(ISNA(VLOOKUP($A1096,DSSV!$A$7:$R$65536,IN_DTK!P$5,0))=FALSE,IF(P$8&lt;&gt;0,VLOOKUP($A1096,DSSV!$A$7:$R$65536,IN_DTK!P$5,0),""),"")</f>
        <v>0</v>
      </c>
      <c r="Q1096" s="246">
        <f>IF(ISNA(VLOOKUP($A1096,DSSV!$A$7:$R$65536,IN_DTK!Q$5,0))=FALSE,VLOOKUP($A1096,DSSV!$A$7:$R$65536,IN_DTK!Q$5,0),"")</f>
        <v>0</v>
      </c>
      <c r="R1096" s="237" t="str">
        <f>IF(ISNA(VLOOKUP($A1096,DSSV!$A$7:$R$65536,IN_DTK!R$5,0))=FALSE,VLOOKUP($A1096,DSSV!$A$7:$R$65536,IN_DTK!R$5,0),"")</f>
        <v>Không</v>
      </c>
      <c r="S1096" s="247" t="str">
        <f>IF(ISNA(VLOOKUP($A1096,DSSV!$A$7:$R$65536,IN_DTK!S$5,0))=FALSE,VLOOKUP($A1096,DSSV!$A$7:$R$65536,IN_DTK!S$5,0),"")</f>
        <v/>
      </c>
    </row>
    <row r="1097" spans="1:19" s="213" customFormat="1" ht="20.25" customHeight="1">
      <c r="A1097" s="211">
        <v>1089</v>
      </c>
      <c r="B1097" s="240">
        <f>--SUBTOTAL(2,C$6:C1097)</f>
        <v>1089</v>
      </c>
      <c r="C1097" s="214">
        <f>IF(ISNA(VLOOKUP($A1097,DSSV!$A$7:$R$65536,IN_DTK!C$5,0))=FALSE,VLOOKUP($A1097,DSSV!$A$7:$R$65536,IN_DTK!C$5,0),"")</f>
        <v>0</v>
      </c>
      <c r="D1097" s="243" t="str">
        <f>IF(ISNA(VLOOKUP($A1097,DSSV!$A$7:$R$65536,IN_DTK!D$5,0))=FALSE,VLOOKUP($A1097,DSSV!$A$7:$R$65536,IN_DTK!D$5,0),"")</f>
        <v/>
      </c>
      <c r="E1097" s="244" t="str">
        <f>IF(ISNA(VLOOKUP($A1097,DSSV!$A$7:$R$65536,IN_DTK!E$5,0))=FALSE,VLOOKUP($A1097,DSSV!$A$7:$R$65536,IN_DTK!E$5,0),"")</f>
        <v/>
      </c>
      <c r="F1097" s="249" t="str">
        <f>IF(ISNA(VLOOKUP($A1097,DSSV!$A$7:$R$65536,IN_DTK!F$5,0))=FALSE,VLOOKUP($A1097,DSSV!$A$7:$R$65536,IN_DTK!F$5,0),"")</f>
        <v/>
      </c>
      <c r="G1097" s="249" t="str">
        <f>IF(ISNA(VLOOKUP($A1097,DSSV!$A$7:$R$65536,IN_DTK!G$5,0))=FALSE,VLOOKUP($A1097,DSSV!$A$7:$R$65536,IN_DTK!G$5,0),"")</f>
        <v/>
      </c>
      <c r="H1097" s="245">
        <f>IF(ISNA(VLOOKUP($A1097,DSSV!$A$7:$R$65536,IN_DTK!H$5,0))=FALSE,IF(H$8&lt;&gt;0,VLOOKUP($A1097,DSSV!$A$7:$R$65536,IN_DTK!H$5,0),""),"")</f>
        <v>0</v>
      </c>
      <c r="I1097" s="245">
        <f>IF(ISNA(VLOOKUP($A1097,DSSV!$A$7:$R$65536,IN_DTK!I$5,0))=FALSE,IF(I$8&lt;&gt;0,VLOOKUP($A1097,DSSV!$A$7:$R$65536,IN_DTK!I$5,0),""),"")</f>
        <v>0</v>
      </c>
      <c r="J1097" s="245">
        <f>IF(ISNA(VLOOKUP($A1097,DSSV!$A$7:$R$65536,IN_DTK!J$5,0))=FALSE,IF(J$8&lt;&gt;0,VLOOKUP($A1097,DSSV!$A$7:$R$65536,IN_DTK!J$5,0),""),"")</f>
        <v>0</v>
      </c>
      <c r="K1097" s="245">
        <f>IF(ISNA(VLOOKUP($A1097,DSSV!$A$7:$R$65536,IN_DTK!K$5,0))=FALSE,IF(K$8&lt;&gt;0,VLOOKUP($A1097,DSSV!$A$7:$R$65536,IN_DTK!K$5,0),""),"")</f>
        <v>0</v>
      </c>
      <c r="L1097" s="245">
        <f>IF(ISNA(VLOOKUP($A1097,DSSV!$A$7:$R$65536,IN_DTK!L$5,0))=FALSE,IF(L$8&lt;&gt;0,VLOOKUP($A1097,DSSV!$A$7:$R$65536,IN_DTK!L$5,0),""),"")</f>
        <v>0</v>
      </c>
      <c r="M1097" s="245">
        <f>IF(ISNA(VLOOKUP($A1097,DSSV!$A$7:$R$65536,IN_DTK!M$5,0))=FALSE,IF(M$8&lt;&gt;0,VLOOKUP($A1097,DSSV!$A$7:$R$65536,IN_DTK!M$5,0),""),"")</f>
        <v>0</v>
      </c>
      <c r="N1097" s="245">
        <f>IF(ISNA(VLOOKUP($A1097,DSSV!$A$7:$R$65536,IN_DTK!N$5,0))=FALSE,IF(N$8&lt;&gt;0,VLOOKUP($A1097,DSSV!$A$7:$R$65536,IN_DTK!N$5,0),""),"")</f>
        <v>0</v>
      </c>
      <c r="O1097" s="245">
        <f>IF(ISNA(VLOOKUP($A1097,DSSV!$A$7:$R$65536,IN_DTK!O$5,0))=FALSE,IF(O$8&lt;&gt;0,VLOOKUP($A1097,DSSV!$A$7:$R$65536,IN_DTK!O$5,0),""),"")</f>
        <v>0</v>
      </c>
      <c r="P1097" s="245">
        <f>IF(ISNA(VLOOKUP($A1097,DSSV!$A$7:$R$65536,IN_DTK!P$5,0))=FALSE,IF(P$8&lt;&gt;0,VLOOKUP($A1097,DSSV!$A$7:$R$65536,IN_DTK!P$5,0),""),"")</f>
        <v>0</v>
      </c>
      <c r="Q1097" s="246">
        <f>IF(ISNA(VLOOKUP($A1097,DSSV!$A$7:$R$65536,IN_DTK!Q$5,0))=FALSE,VLOOKUP($A1097,DSSV!$A$7:$R$65536,IN_DTK!Q$5,0),"")</f>
        <v>0</v>
      </c>
      <c r="R1097" s="237" t="str">
        <f>IF(ISNA(VLOOKUP($A1097,DSSV!$A$7:$R$65536,IN_DTK!R$5,0))=FALSE,VLOOKUP($A1097,DSSV!$A$7:$R$65536,IN_DTK!R$5,0),"")</f>
        <v>Không</v>
      </c>
      <c r="S1097" s="247" t="str">
        <f>IF(ISNA(VLOOKUP($A1097,DSSV!$A$7:$R$65536,IN_DTK!S$5,0))=FALSE,VLOOKUP($A1097,DSSV!$A$7:$R$65536,IN_DTK!S$5,0),"")</f>
        <v/>
      </c>
    </row>
    <row r="1098" spans="1:19" s="213" customFormat="1" ht="20.25" customHeight="1">
      <c r="A1098" s="211">
        <v>1090</v>
      </c>
      <c r="B1098" s="240">
        <f>--SUBTOTAL(2,C$6:C1098)</f>
        <v>1090</v>
      </c>
      <c r="C1098" s="214">
        <f>IF(ISNA(VLOOKUP($A1098,DSSV!$A$7:$R$65536,IN_DTK!C$5,0))=FALSE,VLOOKUP($A1098,DSSV!$A$7:$R$65536,IN_DTK!C$5,0),"")</f>
        <v>0</v>
      </c>
      <c r="D1098" s="243" t="str">
        <f>IF(ISNA(VLOOKUP($A1098,DSSV!$A$7:$R$65536,IN_DTK!D$5,0))=FALSE,VLOOKUP($A1098,DSSV!$A$7:$R$65536,IN_DTK!D$5,0),"")</f>
        <v/>
      </c>
      <c r="E1098" s="244" t="str">
        <f>IF(ISNA(VLOOKUP($A1098,DSSV!$A$7:$R$65536,IN_DTK!E$5,0))=FALSE,VLOOKUP($A1098,DSSV!$A$7:$R$65536,IN_DTK!E$5,0),"")</f>
        <v/>
      </c>
      <c r="F1098" s="249" t="str">
        <f>IF(ISNA(VLOOKUP($A1098,DSSV!$A$7:$R$65536,IN_DTK!F$5,0))=FALSE,VLOOKUP($A1098,DSSV!$A$7:$R$65536,IN_DTK!F$5,0),"")</f>
        <v/>
      </c>
      <c r="G1098" s="249" t="str">
        <f>IF(ISNA(VLOOKUP($A1098,DSSV!$A$7:$R$65536,IN_DTK!G$5,0))=FALSE,VLOOKUP($A1098,DSSV!$A$7:$R$65536,IN_DTK!G$5,0),"")</f>
        <v/>
      </c>
      <c r="H1098" s="245">
        <f>IF(ISNA(VLOOKUP($A1098,DSSV!$A$7:$R$65536,IN_DTK!H$5,0))=FALSE,IF(H$8&lt;&gt;0,VLOOKUP($A1098,DSSV!$A$7:$R$65536,IN_DTK!H$5,0),""),"")</f>
        <v>0</v>
      </c>
      <c r="I1098" s="245">
        <f>IF(ISNA(VLOOKUP($A1098,DSSV!$A$7:$R$65536,IN_DTK!I$5,0))=FALSE,IF(I$8&lt;&gt;0,VLOOKUP($A1098,DSSV!$A$7:$R$65536,IN_DTK!I$5,0),""),"")</f>
        <v>0</v>
      </c>
      <c r="J1098" s="245">
        <f>IF(ISNA(VLOOKUP($A1098,DSSV!$A$7:$R$65536,IN_DTK!J$5,0))=FALSE,IF(J$8&lt;&gt;0,VLOOKUP($A1098,DSSV!$A$7:$R$65536,IN_DTK!J$5,0),""),"")</f>
        <v>0</v>
      </c>
      <c r="K1098" s="245">
        <f>IF(ISNA(VLOOKUP($A1098,DSSV!$A$7:$R$65536,IN_DTK!K$5,0))=FALSE,IF(K$8&lt;&gt;0,VLOOKUP($A1098,DSSV!$A$7:$R$65536,IN_DTK!K$5,0),""),"")</f>
        <v>0</v>
      </c>
      <c r="L1098" s="245">
        <f>IF(ISNA(VLOOKUP($A1098,DSSV!$A$7:$R$65536,IN_DTK!L$5,0))=FALSE,IF(L$8&lt;&gt;0,VLOOKUP($A1098,DSSV!$A$7:$R$65536,IN_DTK!L$5,0),""),"")</f>
        <v>0</v>
      </c>
      <c r="M1098" s="245">
        <f>IF(ISNA(VLOOKUP($A1098,DSSV!$A$7:$R$65536,IN_DTK!M$5,0))=FALSE,IF(M$8&lt;&gt;0,VLOOKUP($A1098,DSSV!$A$7:$R$65536,IN_DTK!M$5,0),""),"")</f>
        <v>0</v>
      </c>
      <c r="N1098" s="245">
        <f>IF(ISNA(VLOOKUP($A1098,DSSV!$A$7:$R$65536,IN_DTK!N$5,0))=FALSE,IF(N$8&lt;&gt;0,VLOOKUP($A1098,DSSV!$A$7:$R$65536,IN_DTK!N$5,0),""),"")</f>
        <v>0</v>
      </c>
      <c r="O1098" s="245">
        <f>IF(ISNA(VLOOKUP($A1098,DSSV!$A$7:$R$65536,IN_DTK!O$5,0))=FALSE,IF(O$8&lt;&gt;0,VLOOKUP($A1098,DSSV!$A$7:$R$65536,IN_DTK!O$5,0),""),"")</f>
        <v>0</v>
      </c>
      <c r="P1098" s="245">
        <f>IF(ISNA(VLOOKUP($A1098,DSSV!$A$7:$R$65536,IN_DTK!P$5,0))=FALSE,IF(P$8&lt;&gt;0,VLOOKUP($A1098,DSSV!$A$7:$R$65536,IN_DTK!P$5,0),""),"")</f>
        <v>0</v>
      </c>
      <c r="Q1098" s="246">
        <f>IF(ISNA(VLOOKUP($A1098,DSSV!$A$7:$R$65536,IN_DTK!Q$5,0))=FALSE,VLOOKUP($A1098,DSSV!$A$7:$R$65536,IN_DTK!Q$5,0),"")</f>
        <v>0</v>
      </c>
      <c r="R1098" s="237" t="str">
        <f>IF(ISNA(VLOOKUP($A1098,DSSV!$A$7:$R$65536,IN_DTK!R$5,0))=FALSE,VLOOKUP($A1098,DSSV!$A$7:$R$65536,IN_DTK!R$5,0),"")</f>
        <v>Không</v>
      </c>
      <c r="S1098" s="247" t="str">
        <f>IF(ISNA(VLOOKUP($A1098,DSSV!$A$7:$R$65536,IN_DTK!S$5,0))=FALSE,VLOOKUP($A1098,DSSV!$A$7:$R$65536,IN_DTK!S$5,0),"")</f>
        <v/>
      </c>
    </row>
    <row r="1099" spans="1:19" s="213" customFormat="1" ht="20.25" customHeight="1">
      <c r="A1099" s="211">
        <v>1091</v>
      </c>
      <c r="B1099" s="240">
        <f>--SUBTOTAL(2,C$6:C1099)</f>
        <v>1091</v>
      </c>
      <c r="C1099" s="214">
        <f>IF(ISNA(VLOOKUP($A1099,DSSV!$A$7:$R$65536,IN_DTK!C$5,0))=FALSE,VLOOKUP($A1099,DSSV!$A$7:$R$65536,IN_DTK!C$5,0),"")</f>
        <v>0</v>
      </c>
      <c r="D1099" s="243" t="str">
        <f>IF(ISNA(VLOOKUP($A1099,DSSV!$A$7:$R$65536,IN_DTK!D$5,0))=FALSE,VLOOKUP($A1099,DSSV!$A$7:$R$65536,IN_DTK!D$5,0),"")</f>
        <v/>
      </c>
      <c r="E1099" s="244" t="str">
        <f>IF(ISNA(VLOOKUP($A1099,DSSV!$A$7:$R$65536,IN_DTK!E$5,0))=FALSE,VLOOKUP($A1099,DSSV!$A$7:$R$65536,IN_DTK!E$5,0),"")</f>
        <v/>
      </c>
      <c r="F1099" s="249" t="str">
        <f>IF(ISNA(VLOOKUP($A1099,DSSV!$A$7:$R$65536,IN_DTK!F$5,0))=FALSE,VLOOKUP($A1099,DSSV!$A$7:$R$65536,IN_DTK!F$5,0),"")</f>
        <v/>
      </c>
      <c r="G1099" s="249" t="str">
        <f>IF(ISNA(VLOOKUP($A1099,DSSV!$A$7:$R$65536,IN_DTK!G$5,0))=FALSE,VLOOKUP($A1099,DSSV!$A$7:$R$65536,IN_DTK!G$5,0),"")</f>
        <v/>
      </c>
      <c r="H1099" s="245">
        <f>IF(ISNA(VLOOKUP($A1099,DSSV!$A$7:$R$65536,IN_DTK!H$5,0))=FALSE,IF(H$8&lt;&gt;0,VLOOKUP($A1099,DSSV!$A$7:$R$65536,IN_DTK!H$5,0),""),"")</f>
        <v>0</v>
      </c>
      <c r="I1099" s="245">
        <f>IF(ISNA(VLOOKUP($A1099,DSSV!$A$7:$R$65536,IN_DTK!I$5,0))=FALSE,IF(I$8&lt;&gt;0,VLOOKUP($A1099,DSSV!$A$7:$R$65536,IN_DTK!I$5,0),""),"")</f>
        <v>0</v>
      </c>
      <c r="J1099" s="245">
        <f>IF(ISNA(VLOOKUP($A1099,DSSV!$A$7:$R$65536,IN_DTK!J$5,0))=FALSE,IF(J$8&lt;&gt;0,VLOOKUP($A1099,DSSV!$A$7:$R$65536,IN_DTK!J$5,0),""),"")</f>
        <v>0</v>
      </c>
      <c r="K1099" s="245">
        <f>IF(ISNA(VLOOKUP($A1099,DSSV!$A$7:$R$65536,IN_DTK!K$5,0))=FALSE,IF(K$8&lt;&gt;0,VLOOKUP($A1099,DSSV!$A$7:$R$65536,IN_DTK!K$5,0),""),"")</f>
        <v>0</v>
      </c>
      <c r="L1099" s="245">
        <f>IF(ISNA(VLOOKUP($A1099,DSSV!$A$7:$R$65536,IN_DTK!L$5,0))=FALSE,IF(L$8&lt;&gt;0,VLOOKUP($A1099,DSSV!$A$7:$R$65536,IN_DTK!L$5,0),""),"")</f>
        <v>0</v>
      </c>
      <c r="M1099" s="245">
        <f>IF(ISNA(VLOOKUP($A1099,DSSV!$A$7:$R$65536,IN_DTK!M$5,0))=FALSE,IF(M$8&lt;&gt;0,VLOOKUP($A1099,DSSV!$A$7:$R$65536,IN_DTK!M$5,0),""),"")</f>
        <v>0</v>
      </c>
      <c r="N1099" s="245">
        <f>IF(ISNA(VLOOKUP($A1099,DSSV!$A$7:$R$65536,IN_DTK!N$5,0))=FALSE,IF(N$8&lt;&gt;0,VLOOKUP($A1099,DSSV!$A$7:$R$65536,IN_DTK!N$5,0),""),"")</f>
        <v>0</v>
      </c>
      <c r="O1099" s="245">
        <f>IF(ISNA(VLOOKUP($A1099,DSSV!$A$7:$R$65536,IN_DTK!O$5,0))=FALSE,IF(O$8&lt;&gt;0,VLOOKUP($A1099,DSSV!$A$7:$R$65536,IN_DTK!O$5,0),""),"")</f>
        <v>0</v>
      </c>
      <c r="P1099" s="245">
        <f>IF(ISNA(VLOOKUP($A1099,DSSV!$A$7:$R$65536,IN_DTK!P$5,0))=FALSE,IF(P$8&lt;&gt;0,VLOOKUP($A1099,DSSV!$A$7:$R$65536,IN_DTK!P$5,0),""),"")</f>
        <v>0</v>
      </c>
      <c r="Q1099" s="246">
        <f>IF(ISNA(VLOOKUP($A1099,DSSV!$A$7:$R$65536,IN_DTK!Q$5,0))=FALSE,VLOOKUP($A1099,DSSV!$A$7:$R$65536,IN_DTK!Q$5,0),"")</f>
        <v>0</v>
      </c>
      <c r="R1099" s="237" t="str">
        <f>IF(ISNA(VLOOKUP($A1099,DSSV!$A$7:$R$65536,IN_DTK!R$5,0))=FALSE,VLOOKUP($A1099,DSSV!$A$7:$R$65536,IN_DTK!R$5,0),"")</f>
        <v>Không</v>
      </c>
      <c r="S1099" s="247" t="str">
        <f>IF(ISNA(VLOOKUP($A1099,DSSV!$A$7:$R$65536,IN_DTK!S$5,0))=FALSE,VLOOKUP($A1099,DSSV!$A$7:$R$65536,IN_DTK!S$5,0),"")</f>
        <v/>
      </c>
    </row>
    <row r="1100" spans="1:19" s="213" customFormat="1" ht="20.25" customHeight="1">
      <c r="A1100" s="211">
        <v>1092</v>
      </c>
      <c r="B1100" s="240">
        <f>--SUBTOTAL(2,C$6:C1100)</f>
        <v>1092</v>
      </c>
      <c r="C1100" s="214">
        <f>IF(ISNA(VLOOKUP($A1100,DSSV!$A$7:$R$65536,IN_DTK!C$5,0))=FALSE,VLOOKUP($A1100,DSSV!$A$7:$R$65536,IN_DTK!C$5,0),"")</f>
        <v>0</v>
      </c>
      <c r="D1100" s="243" t="str">
        <f>IF(ISNA(VLOOKUP($A1100,DSSV!$A$7:$R$65536,IN_DTK!D$5,0))=FALSE,VLOOKUP($A1100,DSSV!$A$7:$R$65536,IN_DTK!D$5,0),"")</f>
        <v/>
      </c>
      <c r="E1100" s="244" t="str">
        <f>IF(ISNA(VLOOKUP($A1100,DSSV!$A$7:$R$65536,IN_DTK!E$5,0))=FALSE,VLOOKUP($A1100,DSSV!$A$7:$R$65536,IN_DTK!E$5,0),"")</f>
        <v/>
      </c>
      <c r="F1100" s="249" t="str">
        <f>IF(ISNA(VLOOKUP($A1100,DSSV!$A$7:$R$65536,IN_DTK!F$5,0))=FALSE,VLOOKUP($A1100,DSSV!$A$7:$R$65536,IN_DTK!F$5,0),"")</f>
        <v/>
      </c>
      <c r="G1100" s="249" t="str">
        <f>IF(ISNA(VLOOKUP($A1100,DSSV!$A$7:$R$65536,IN_DTK!G$5,0))=FALSE,VLOOKUP($A1100,DSSV!$A$7:$R$65536,IN_DTK!G$5,0),"")</f>
        <v/>
      </c>
      <c r="H1100" s="245">
        <f>IF(ISNA(VLOOKUP($A1100,DSSV!$A$7:$R$65536,IN_DTK!H$5,0))=FALSE,IF(H$8&lt;&gt;0,VLOOKUP($A1100,DSSV!$A$7:$R$65536,IN_DTK!H$5,0),""),"")</f>
        <v>0</v>
      </c>
      <c r="I1100" s="245">
        <f>IF(ISNA(VLOOKUP($A1100,DSSV!$A$7:$R$65536,IN_DTK!I$5,0))=FALSE,IF(I$8&lt;&gt;0,VLOOKUP($A1100,DSSV!$A$7:$R$65536,IN_DTK!I$5,0),""),"")</f>
        <v>0</v>
      </c>
      <c r="J1100" s="245">
        <f>IF(ISNA(VLOOKUP($A1100,DSSV!$A$7:$R$65536,IN_DTK!J$5,0))=FALSE,IF(J$8&lt;&gt;0,VLOOKUP($A1100,DSSV!$A$7:$R$65536,IN_DTK!J$5,0),""),"")</f>
        <v>0</v>
      </c>
      <c r="K1100" s="245">
        <f>IF(ISNA(VLOOKUP($A1100,DSSV!$A$7:$R$65536,IN_DTK!K$5,0))=FALSE,IF(K$8&lt;&gt;0,VLOOKUP($A1100,DSSV!$A$7:$R$65536,IN_DTK!K$5,0),""),"")</f>
        <v>0</v>
      </c>
      <c r="L1100" s="245">
        <f>IF(ISNA(VLOOKUP($A1100,DSSV!$A$7:$R$65536,IN_DTK!L$5,0))=FALSE,IF(L$8&lt;&gt;0,VLOOKUP($A1100,DSSV!$A$7:$R$65536,IN_DTK!L$5,0),""),"")</f>
        <v>0</v>
      </c>
      <c r="M1100" s="245">
        <f>IF(ISNA(VLOOKUP($A1100,DSSV!$A$7:$R$65536,IN_DTK!M$5,0))=FALSE,IF(M$8&lt;&gt;0,VLOOKUP($A1100,DSSV!$A$7:$R$65536,IN_DTK!M$5,0),""),"")</f>
        <v>0</v>
      </c>
      <c r="N1100" s="245">
        <f>IF(ISNA(VLOOKUP($A1100,DSSV!$A$7:$R$65536,IN_DTK!N$5,0))=FALSE,IF(N$8&lt;&gt;0,VLOOKUP($A1100,DSSV!$A$7:$R$65536,IN_DTK!N$5,0),""),"")</f>
        <v>0</v>
      </c>
      <c r="O1100" s="245">
        <f>IF(ISNA(VLOOKUP($A1100,DSSV!$A$7:$R$65536,IN_DTK!O$5,0))=FALSE,IF(O$8&lt;&gt;0,VLOOKUP($A1100,DSSV!$A$7:$R$65536,IN_DTK!O$5,0),""),"")</f>
        <v>0</v>
      </c>
      <c r="P1100" s="245">
        <f>IF(ISNA(VLOOKUP($A1100,DSSV!$A$7:$R$65536,IN_DTK!P$5,0))=FALSE,IF(P$8&lt;&gt;0,VLOOKUP($A1100,DSSV!$A$7:$R$65536,IN_DTK!P$5,0),""),"")</f>
        <v>0</v>
      </c>
      <c r="Q1100" s="246">
        <f>IF(ISNA(VLOOKUP($A1100,DSSV!$A$7:$R$65536,IN_DTK!Q$5,0))=FALSE,VLOOKUP($A1100,DSSV!$A$7:$R$65536,IN_DTK!Q$5,0),"")</f>
        <v>0</v>
      </c>
      <c r="R1100" s="237" t="str">
        <f>IF(ISNA(VLOOKUP($A1100,DSSV!$A$7:$R$65536,IN_DTK!R$5,0))=FALSE,VLOOKUP($A1100,DSSV!$A$7:$R$65536,IN_DTK!R$5,0),"")</f>
        <v>Không</v>
      </c>
      <c r="S1100" s="247" t="str">
        <f>IF(ISNA(VLOOKUP($A1100,DSSV!$A$7:$R$65536,IN_DTK!S$5,0))=FALSE,VLOOKUP($A1100,DSSV!$A$7:$R$65536,IN_DTK!S$5,0),"")</f>
        <v/>
      </c>
    </row>
    <row r="1101" spans="1:19" s="213" customFormat="1" ht="20.25" customHeight="1">
      <c r="A1101" s="211">
        <v>1093</v>
      </c>
      <c r="B1101" s="240">
        <f>--SUBTOTAL(2,C$6:C1101)</f>
        <v>1093</v>
      </c>
      <c r="C1101" s="214">
        <f>IF(ISNA(VLOOKUP($A1101,DSSV!$A$7:$R$65536,IN_DTK!C$5,0))=FALSE,VLOOKUP($A1101,DSSV!$A$7:$R$65536,IN_DTK!C$5,0),"")</f>
        <v>0</v>
      </c>
      <c r="D1101" s="243" t="str">
        <f>IF(ISNA(VLOOKUP($A1101,DSSV!$A$7:$R$65536,IN_DTK!D$5,0))=FALSE,VLOOKUP($A1101,DSSV!$A$7:$R$65536,IN_DTK!D$5,0),"")</f>
        <v/>
      </c>
      <c r="E1101" s="244" t="str">
        <f>IF(ISNA(VLOOKUP($A1101,DSSV!$A$7:$R$65536,IN_DTK!E$5,0))=FALSE,VLOOKUP($A1101,DSSV!$A$7:$R$65536,IN_DTK!E$5,0),"")</f>
        <v/>
      </c>
      <c r="F1101" s="249" t="str">
        <f>IF(ISNA(VLOOKUP($A1101,DSSV!$A$7:$R$65536,IN_DTK!F$5,0))=FALSE,VLOOKUP($A1101,DSSV!$A$7:$R$65536,IN_DTK!F$5,0),"")</f>
        <v/>
      </c>
      <c r="G1101" s="249" t="str">
        <f>IF(ISNA(VLOOKUP($A1101,DSSV!$A$7:$R$65536,IN_DTK!G$5,0))=FALSE,VLOOKUP($A1101,DSSV!$A$7:$R$65536,IN_DTK!G$5,0),"")</f>
        <v/>
      </c>
      <c r="H1101" s="245">
        <f>IF(ISNA(VLOOKUP($A1101,DSSV!$A$7:$R$65536,IN_DTK!H$5,0))=FALSE,IF(H$8&lt;&gt;0,VLOOKUP($A1101,DSSV!$A$7:$R$65536,IN_DTK!H$5,0),""),"")</f>
        <v>0</v>
      </c>
      <c r="I1101" s="245">
        <f>IF(ISNA(VLOOKUP($A1101,DSSV!$A$7:$R$65536,IN_DTK!I$5,0))=FALSE,IF(I$8&lt;&gt;0,VLOOKUP($A1101,DSSV!$A$7:$R$65536,IN_DTK!I$5,0),""),"")</f>
        <v>0</v>
      </c>
      <c r="J1101" s="245">
        <f>IF(ISNA(VLOOKUP($A1101,DSSV!$A$7:$R$65536,IN_DTK!J$5,0))=FALSE,IF(J$8&lt;&gt;0,VLOOKUP($A1101,DSSV!$A$7:$R$65536,IN_DTK!J$5,0),""),"")</f>
        <v>0</v>
      </c>
      <c r="K1101" s="245">
        <f>IF(ISNA(VLOOKUP($A1101,DSSV!$A$7:$R$65536,IN_DTK!K$5,0))=FALSE,IF(K$8&lt;&gt;0,VLOOKUP($A1101,DSSV!$A$7:$R$65536,IN_DTK!K$5,0),""),"")</f>
        <v>0</v>
      </c>
      <c r="L1101" s="245">
        <f>IF(ISNA(VLOOKUP($A1101,DSSV!$A$7:$R$65536,IN_DTK!L$5,0))=FALSE,IF(L$8&lt;&gt;0,VLOOKUP($A1101,DSSV!$A$7:$R$65536,IN_DTK!L$5,0),""),"")</f>
        <v>0</v>
      </c>
      <c r="M1101" s="245">
        <f>IF(ISNA(VLOOKUP($A1101,DSSV!$A$7:$R$65536,IN_DTK!M$5,0))=FALSE,IF(M$8&lt;&gt;0,VLOOKUP($A1101,DSSV!$A$7:$R$65536,IN_DTK!M$5,0),""),"")</f>
        <v>0</v>
      </c>
      <c r="N1101" s="245">
        <f>IF(ISNA(VLOOKUP($A1101,DSSV!$A$7:$R$65536,IN_DTK!N$5,0))=FALSE,IF(N$8&lt;&gt;0,VLOOKUP($A1101,DSSV!$A$7:$R$65536,IN_DTK!N$5,0),""),"")</f>
        <v>0</v>
      </c>
      <c r="O1101" s="245">
        <f>IF(ISNA(VLOOKUP($A1101,DSSV!$A$7:$R$65536,IN_DTK!O$5,0))=FALSE,IF(O$8&lt;&gt;0,VLOOKUP($A1101,DSSV!$A$7:$R$65536,IN_DTK!O$5,0),""),"")</f>
        <v>0</v>
      </c>
      <c r="P1101" s="245">
        <f>IF(ISNA(VLOOKUP($A1101,DSSV!$A$7:$R$65536,IN_DTK!P$5,0))=FALSE,IF(P$8&lt;&gt;0,VLOOKUP($A1101,DSSV!$A$7:$R$65536,IN_DTK!P$5,0),""),"")</f>
        <v>0</v>
      </c>
      <c r="Q1101" s="246">
        <f>IF(ISNA(VLOOKUP($A1101,DSSV!$A$7:$R$65536,IN_DTK!Q$5,0))=FALSE,VLOOKUP($A1101,DSSV!$A$7:$R$65536,IN_DTK!Q$5,0),"")</f>
        <v>0</v>
      </c>
      <c r="R1101" s="237" t="str">
        <f>IF(ISNA(VLOOKUP($A1101,DSSV!$A$7:$R$65536,IN_DTK!R$5,0))=FALSE,VLOOKUP($A1101,DSSV!$A$7:$R$65536,IN_DTK!R$5,0),"")</f>
        <v>Không</v>
      </c>
      <c r="S1101" s="247" t="str">
        <f>IF(ISNA(VLOOKUP($A1101,DSSV!$A$7:$R$65536,IN_DTK!S$5,0))=FALSE,VLOOKUP($A1101,DSSV!$A$7:$R$65536,IN_DTK!S$5,0),"")</f>
        <v/>
      </c>
    </row>
    <row r="1102" spans="1:19" s="213" customFormat="1" ht="20.25" customHeight="1">
      <c r="A1102" s="211">
        <v>1094</v>
      </c>
      <c r="B1102" s="240">
        <f>--SUBTOTAL(2,C$6:C1102)</f>
        <v>1094</v>
      </c>
      <c r="C1102" s="214">
        <f>IF(ISNA(VLOOKUP($A1102,DSSV!$A$7:$R$65536,IN_DTK!C$5,0))=FALSE,VLOOKUP($A1102,DSSV!$A$7:$R$65536,IN_DTK!C$5,0),"")</f>
        <v>0</v>
      </c>
      <c r="D1102" s="243" t="str">
        <f>IF(ISNA(VLOOKUP($A1102,DSSV!$A$7:$R$65536,IN_DTK!D$5,0))=FALSE,VLOOKUP($A1102,DSSV!$A$7:$R$65536,IN_DTK!D$5,0),"")</f>
        <v/>
      </c>
      <c r="E1102" s="244" t="str">
        <f>IF(ISNA(VLOOKUP($A1102,DSSV!$A$7:$R$65536,IN_DTK!E$5,0))=FALSE,VLOOKUP($A1102,DSSV!$A$7:$R$65536,IN_DTK!E$5,0),"")</f>
        <v/>
      </c>
      <c r="F1102" s="249" t="str">
        <f>IF(ISNA(VLOOKUP($A1102,DSSV!$A$7:$R$65536,IN_DTK!F$5,0))=FALSE,VLOOKUP($A1102,DSSV!$A$7:$R$65536,IN_DTK!F$5,0),"")</f>
        <v/>
      </c>
      <c r="G1102" s="249" t="str">
        <f>IF(ISNA(VLOOKUP($A1102,DSSV!$A$7:$R$65536,IN_DTK!G$5,0))=FALSE,VLOOKUP($A1102,DSSV!$A$7:$R$65536,IN_DTK!G$5,0),"")</f>
        <v/>
      </c>
      <c r="H1102" s="245">
        <f>IF(ISNA(VLOOKUP($A1102,DSSV!$A$7:$R$65536,IN_DTK!H$5,0))=FALSE,IF(H$8&lt;&gt;0,VLOOKUP($A1102,DSSV!$A$7:$R$65536,IN_DTK!H$5,0),""),"")</f>
        <v>0</v>
      </c>
      <c r="I1102" s="245">
        <f>IF(ISNA(VLOOKUP($A1102,DSSV!$A$7:$R$65536,IN_DTK!I$5,0))=FALSE,IF(I$8&lt;&gt;0,VLOOKUP($A1102,DSSV!$A$7:$R$65536,IN_DTK!I$5,0),""),"")</f>
        <v>0</v>
      </c>
      <c r="J1102" s="245">
        <f>IF(ISNA(VLOOKUP($A1102,DSSV!$A$7:$R$65536,IN_DTK!J$5,0))=FALSE,IF(J$8&lt;&gt;0,VLOOKUP($A1102,DSSV!$A$7:$R$65536,IN_DTK!J$5,0),""),"")</f>
        <v>0</v>
      </c>
      <c r="K1102" s="245">
        <f>IF(ISNA(VLOOKUP($A1102,DSSV!$A$7:$R$65536,IN_DTK!K$5,0))=FALSE,IF(K$8&lt;&gt;0,VLOOKUP($A1102,DSSV!$A$7:$R$65536,IN_DTK!K$5,0),""),"")</f>
        <v>0</v>
      </c>
      <c r="L1102" s="245">
        <f>IF(ISNA(VLOOKUP($A1102,DSSV!$A$7:$R$65536,IN_DTK!L$5,0))=FALSE,IF(L$8&lt;&gt;0,VLOOKUP($A1102,DSSV!$A$7:$R$65536,IN_DTK!L$5,0),""),"")</f>
        <v>0</v>
      </c>
      <c r="M1102" s="245">
        <f>IF(ISNA(VLOOKUP($A1102,DSSV!$A$7:$R$65536,IN_DTK!M$5,0))=FALSE,IF(M$8&lt;&gt;0,VLOOKUP($A1102,DSSV!$A$7:$R$65536,IN_DTK!M$5,0),""),"")</f>
        <v>0</v>
      </c>
      <c r="N1102" s="245">
        <f>IF(ISNA(VLOOKUP($A1102,DSSV!$A$7:$R$65536,IN_DTK!N$5,0))=FALSE,IF(N$8&lt;&gt;0,VLOOKUP($A1102,DSSV!$A$7:$R$65536,IN_DTK!N$5,0),""),"")</f>
        <v>0</v>
      </c>
      <c r="O1102" s="245">
        <f>IF(ISNA(VLOOKUP($A1102,DSSV!$A$7:$R$65536,IN_DTK!O$5,0))=FALSE,IF(O$8&lt;&gt;0,VLOOKUP($A1102,DSSV!$A$7:$R$65536,IN_DTK!O$5,0),""),"")</f>
        <v>0</v>
      </c>
      <c r="P1102" s="245">
        <f>IF(ISNA(VLOOKUP($A1102,DSSV!$A$7:$R$65536,IN_DTK!P$5,0))=FALSE,IF(P$8&lt;&gt;0,VLOOKUP($A1102,DSSV!$A$7:$R$65536,IN_DTK!P$5,0),""),"")</f>
        <v>0</v>
      </c>
      <c r="Q1102" s="246">
        <f>IF(ISNA(VLOOKUP($A1102,DSSV!$A$7:$R$65536,IN_DTK!Q$5,0))=FALSE,VLOOKUP($A1102,DSSV!$A$7:$R$65536,IN_DTK!Q$5,0),"")</f>
        <v>0</v>
      </c>
      <c r="R1102" s="237" t="str">
        <f>IF(ISNA(VLOOKUP($A1102,DSSV!$A$7:$R$65536,IN_DTK!R$5,0))=FALSE,VLOOKUP($A1102,DSSV!$A$7:$R$65536,IN_DTK!R$5,0),"")</f>
        <v>Không</v>
      </c>
      <c r="S1102" s="247" t="str">
        <f>IF(ISNA(VLOOKUP($A1102,DSSV!$A$7:$R$65536,IN_DTK!S$5,0))=FALSE,VLOOKUP($A1102,DSSV!$A$7:$R$65536,IN_DTK!S$5,0),"")</f>
        <v/>
      </c>
    </row>
    <row r="1103" spans="1:19" s="213" customFormat="1" ht="20.25" customHeight="1">
      <c r="A1103" s="211">
        <v>1095</v>
      </c>
      <c r="B1103" s="240">
        <f>--SUBTOTAL(2,C$6:C1103)</f>
        <v>1095</v>
      </c>
      <c r="C1103" s="214">
        <f>IF(ISNA(VLOOKUP($A1103,DSSV!$A$7:$R$65536,IN_DTK!C$5,0))=FALSE,VLOOKUP($A1103,DSSV!$A$7:$R$65536,IN_DTK!C$5,0),"")</f>
        <v>0</v>
      </c>
      <c r="D1103" s="243" t="str">
        <f>IF(ISNA(VLOOKUP($A1103,DSSV!$A$7:$R$65536,IN_DTK!D$5,0))=FALSE,VLOOKUP($A1103,DSSV!$A$7:$R$65536,IN_DTK!D$5,0),"")</f>
        <v/>
      </c>
      <c r="E1103" s="244" t="str">
        <f>IF(ISNA(VLOOKUP($A1103,DSSV!$A$7:$R$65536,IN_DTK!E$5,0))=FALSE,VLOOKUP($A1103,DSSV!$A$7:$R$65536,IN_DTK!E$5,0),"")</f>
        <v/>
      </c>
      <c r="F1103" s="249" t="str">
        <f>IF(ISNA(VLOOKUP($A1103,DSSV!$A$7:$R$65536,IN_DTK!F$5,0))=FALSE,VLOOKUP($A1103,DSSV!$A$7:$R$65536,IN_DTK!F$5,0),"")</f>
        <v/>
      </c>
      <c r="G1103" s="249" t="str">
        <f>IF(ISNA(VLOOKUP($A1103,DSSV!$A$7:$R$65536,IN_DTK!G$5,0))=FALSE,VLOOKUP($A1103,DSSV!$A$7:$R$65536,IN_DTK!G$5,0),"")</f>
        <v/>
      </c>
      <c r="H1103" s="245">
        <f>IF(ISNA(VLOOKUP($A1103,DSSV!$A$7:$R$65536,IN_DTK!H$5,0))=FALSE,IF(H$8&lt;&gt;0,VLOOKUP($A1103,DSSV!$A$7:$R$65536,IN_DTK!H$5,0),""),"")</f>
        <v>0</v>
      </c>
      <c r="I1103" s="245">
        <f>IF(ISNA(VLOOKUP($A1103,DSSV!$A$7:$R$65536,IN_DTK!I$5,0))=FALSE,IF(I$8&lt;&gt;0,VLOOKUP($A1103,DSSV!$A$7:$R$65536,IN_DTK!I$5,0),""),"")</f>
        <v>0</v>
      </c>
      <c r="J1103" s="245">
        <f>IF(ISNA(VLOOKUP($A1103,DSSV!$A$7:$R$65536,IN_DTK!J$5,0))=FALSE,IF(J$8&lt;&gt;0,VLOOKUP($A1103,DSSV!$A$7:$R$65536,IN_DTK!J$5,0),""),"")</f>
        <v>0</v>
      </c>
      <c r="K1103" s="245">
        <f>IF(ISNA(VLOOKUP($A1103,DSSV!$A$7:$R$65536,IN_DTK!K$5,0))=FALSE,IF(K$8&lt;&gt;0,VLOOKUP($A1103,DSSV!$A$7:$R$65536,IN_DTK!K$5,0),""),"")</f>
        <v>0</v>
      </c>
      <c r="L1103" s="245">
        <f>IF(ISNA(VLOOKUP($A1103,DSSV!$A$7:$R$65536,IN_DTK!L$5,0))=FALSE,IF(L$8&lt;&gt;0,VLOOKUP($A1103,DSSV!$A$7:$R$65536,IN_DTK!L$5,0),""),"")</f>
        <v>0</v>
      </c>
      <c r="M1103" s="245">
        <f>IF(ISNA(VLOOKUP($A1103,DSSV!$A$7:$R$65536,IN_DTK!M$5,0))=FALSE,IF(M$8&lt;&gt;0,VLOOKUP($A1103,DSSV!$A$7:$R$65536,IN_DTK!M$5,0),""),"")</f>
        <v>0</v>
      </c>
      <c r="N1103" s="245">
        <f>IF(ISNA(VLOOKUP($A1103,DSSV!$A$7:$R$65536,IN_DTK!N$5,0))=FALSE,IF(N$8&lt;&gt;0,VLOOKUP($A1103,DSSV!$A$7:$R$65536,IN_DTK!N$5,0),""),"")</f>
        <v>0</v>
      </c>
      <c r="O1103" s="245">
        <f>IF(ISNA(VLOOKUP($A1103,DSSV!$A$7:$R$65536,IN_DTK!O$5,0))=FALSE,IF(O$8&lt;&gt;0,VLOOKUP($A1103,DSSV!$A$7:$R$65536,IN_DTK!O$5,0),""),"")</f>
        <v>0</v>
      </c>
      <c r="P1103" s="245">
        <f>IF(ISNA(VLOOKUP($A1103,DSSV!$A$7:$R$65536,IN_DTK!P$5,0))=FALSE,IF(P$8&lt;&gt;0,VLOOKUP($A1103,DSSV!$A$7:$R$65536,IN_DTK!P$5,0),""),"")</f>
        <v>0</v>
      </c>
      <c r="Q1103" s="246">
        <f>IF(ISNA(VLOOKUP($A1103,DSSV!$A$7:$R$65536,IN_DTK!Q$5,0))=FALSE,VLOOKUP($A1103,DSSV!$A$7:$R$65536,IN_DTK!Q$5,0),"")</f>
        <v>0</v>
      </c>
      <c r="R1103" s="237" t="str">
        <f>IF(ISNA(VLOOKUP($A1103,DSSV!$A$7:$R$65536,IN_DTK!R$5,0))=FALSE,VLOOKUP($A1103,DSSV!$A$7:$R$65536,IN_DTK!R$5,0),"")</f>
        <v>Không</v>
      </c>
      <c r="S1103" s="247" t="str">
        <f>IF(ISNA(VLOOKUP($A1103,DSSV!$A$7:$R$65536,IN_DTK!S$5,0))=FALSE,VLOOKUP($A1103,DSSV!$A$7:$R$65536,IN_DTK!S$5,0),"")</f>
        <v/>
      </c>
    </row>
    <row r="1104" spans="1:19" s="213" customFormat="1" ht="20.25" customHeight="1">
      <c r="A1104" s="211">
        <v>1096</v>
      </c>
      <c r="B1104" s="240">
        <f>--SUBTOTAL(2,C$6:C1104)</f>
        <v>1096</v>
      </c>
      <c r="C1104" s="214">
        <f>IF(ISNA(VLOOKUP($A1104,DSSV!$A$7:$R$65536,IN_DTK!C$5,0))=FALSE,VLOOKUP($A1104,DSSV!$A$7:$R$65536,IN_DTK!C$5,0),"")</f>
        <v>0</v>
      </c>
      <c r="D1104" s="243" t="str">
        <f>IF(ISNA(VLOOKUP($A1104,DSSV!$A$7:$R$65536,IN_DTK!D$5,0))=FALSE,VLOOKUP($A1104,DSSV!$A$7:$R$65536,IN_DTK!D$5,0),"")</f>
        <v/>
      </c>
      <c r="E1104" s="244" t="str">
        <f>IF(ISNA(VLOOKUP($A1104,DSSV!$A$7:$R$65536,IN_DTK!E$5,0))=FALSE,VLOOKUP($A1104,DSSV!$A$7:$R$65536,IN_DTK!E$5,0),"")</f>
        <v/>
      </c>
      <c r="F1104" s="249" t="str">
        <f>IF(ISNA(VLOOKUP($A1104,DSSV!$A$7:$R$65536,IN_DTK!F$5,0))=FALSE,VLOOKUP($A1104,DSSV!$A$7:$R$65536,IN_DTK!F$5,0),"")</f>
        <v/>
      </c>
      <c r="G1104" s="249" t="str">
        <f>IF(ISNA(VLOOKUP($A1104,DSSV!$A$7:$R$65536,IN_DTK!G$5,0))=FALSE,VLOOKUP($A1104,DSSV!$A$7:$R$65536,IN_DTK!G$5,0),"")</f>
        <v/>
      </c>
      <c r="H1104" s="245">
        <f>IF(ISNA(VLOOKUP($A1104,DSSV!$A$7:$R$65536,IN_DTK!H$5,0))=FALSE,IF(H$8&lt;&gt;0,VLOOKUP($A1104,DSSV!$A$7:$R$65536,IN_DTK!H$5,0),""),"")</f>
        <v>0</v>
      </c>
      <c r="I1104" s="245">
        <f>IF(ISNA(VLOOKUP($A1104,DSSV!$A$7:$R$65536,IN_DTK!I$5,0))=FALSE,IF(I$8&lt;&gt;0,VLOOKUP($A1104,DSSV!$A$7:$R$65536,IN_DTK!I$5,0),""),"")</f>
        <v>0</v>
      </c>
      <c r="J1104" s="245">
        <f>IF(ISNA(VLOOKUP($A1104,DSSV!$A$7:$R$65536,IN_DTK!J$5,0))=FALSE,IF(J$8&lt;&gt;0,VLOOKUP($A1104,DSSV!$A$7:$R$65536,IN_DTK!J$5,0),""),"")</f>
        <v>0</v>
      </c>
      <c r="K1104" s="245">
        <f>IF(ISNA(VLOOKUP($A1104,DSSV!$A$7:$R$65536,IN_DTK!K$5,0))=FALSE,IF(K$8&lt;&gt;0,VLOOKUP($A1104,DSSV!$A$7:$R$65536,IN_DTK!K$5,0),""),"")</f>
        <v>0</v>
      </c>
      <c r="L1104" s="245">
        <f>IF(ISNA(VLOOKUP($A1104,DSSV!$A$7:$R$65536,IN_DTK!L$5,0))=FALSE,IF(L$8&lt;&gt;0,VLOOKUP($A1104,DSSV!$A$7:$R$65536,IN_DTK!L$5,0),""),"")</f>
        <v>0</v>
      </c>
      <c r="M1104" s="245">
        <f>IF(ISNA(VLOOKUP($A1104,DSSV!$A$7:$R$65536,IN_DTK!M$5,0))=FALSE,IF(M$8&lt;&gt;0,VLOOKUP($A1104,DSSV!$A$7:$R$65536,IN_DTK!M$5,0),""),"")</f>
        <v>0</v>
      </c>
      <c r="N1104" s="245">
        <f>IF(ISNA(VLOOKUP($A1104,DSSV!$A$7:$R$65536,IN_DTK!N$5,0))=FALSE,IF(N$8&lt;&gt;0,VLOOKUP($A1104,DSSV!$A$7:$R$65536,IN_DTK!N$5,0),""),"")</f>
        <v>0</v>
      </c>
      <c r="O1104" s="245">
        <f>IF(ISNA(VLOOKUP($A1104,DSSV!$A$7:$R$65536,IN_DTK!O$5,0))=FALSE,IF(O$8&lt;&gt;0,VLOOKUP($A1104,DSSV!$A$7:$R$65536,IN_DTK!O$5,0),""),"")</f>
        <v>0</v>
      </c>
      <c r="P1104" s="245">
        <f>IF(ISNA(VLOOKUP($A1104,DSSV!$A$7:$R$65536,IN_DTK!P$5,0))=FALSE,IF(P$8&lt;&gt;0,VLOOKUP($A1104,DSSV!$A$7:$R$65536,IN_DTK!P$5,0),""),"")</f>
        <v>0</v>
      </c>
      <c r="Q1104" s="246">
        <f>IF(ISNA(VLOOKUP($A1104,DSSV!$A$7:$R$65536,IN_DTK!Q$5,0))=FALSE,VLOOKUP($A1104,DSSV!$A$7:$R$65536,IN_DTK!Q$5,0),"")</f>
        <v>0</v>
      </c>
      <c r="R1104" s="237" t="str">
        <f>IF(ISNA(VLOOKUP($A1104,DSSV!$A$7:$R$65536,IN_DTK!R$5,0))=FALSE,VLOOKUP($A1104,DSSV!$A$7:$R$65536,IN_DTK!R$5,0),"")</f>
        <v>Không</v>
      </c>
      <c r="S1104" s="247" t="str">
        <f>IF(ISNA(VLOOKUP($A1104,DSSV!$A$7:$R$65536,IN_DTK!S$5,0))=FALSE,VLOOKUP($A1104,DSSV!$A$7:$R$65536,IN_DTK!S$5,0),"")</f>
        <v/>
      </c>
    </row>
    <row r="1105" spans="1:19" s="213" customFormat="1" ht="20.25" customHeight="1">
      <c r="A1105" s="211">
        <v>1097</v>
      </c>
      <c r="B1105" s="240">
        <f>--SUBTOTAL(2,C$6:C1105)</f>
        <v>1097</v>
      </c>
      <c r="C1105" s="214">
        <f>IF(ISNA(VLOOKUP($A1105,DSSV!$A$7:$R$65536,IN_DTK!C$5,0))=FALSE,VLOOKUP($A1105,DSSV!$A$7:$R$65536,IN_DTK!C$5,0),"")</f>
        <v>0</v>
      </c>
      <c r="D1105" s="243" t="str">
        <f>IF(ISNA(VLOOKUP($A1105,DSSV!$A$7:$R$65536,IN_DTK!D$5,0))=FALSE,VLOOKUP($A1105,DSSV!$A$7:$R$65536,IN_DTK!D$5,0),"")</f>
        <v/>
      </c>
      <c r="E1105" s="244" t="str">
        <f>IF(ISNA(VLOOKUP($A1105,DSSV!$A$7:$R$65536,IN_DTK!E$5,0))=FALSE,VLOOKUP($A1105,DSSV!$A$7:$R$65536,IN_DTK!E$5,0),"")</f>
        <v/>
      </c>
      <c r="F1105" s="249" t="str">
        <f>IF(ISNA(VLOOKUP($A1105,DSSV!$A$7:$R$65536,IN_DTK!F$5,0))=FALSE,VLOOKUP($A1105,DSSV!$A$7:$R$65536,IN_DTK!F$5,0),"")</f>
        <v/>
      </c>
      <c r="G1105" s="249" t="str">
        <f>IF(ISNA(VLOOKUP($A1105,DSSV!$A$7:$R$65536,IN_DTK!G$5,0))=FALSE,VLOOKUP($A1105,DSSV!$A$7:$R$65536,IN_DTK!G$5,0),"")</f>
        <v/>
      </c>
      <c r="H1105" s="245">
        <f>IF(ISNA(VLOOKUP($A1105,DSSV!$A$7:$R$65536,IN_DTK!H$5,0))=FALSE,IF(H$8&lt;&gt;0,VLOOKUP($A1105,DSSV!$A$7:$R$65536,IN_DTK!H$5,0),""),"")</f>
        <v>0</v>
      </c>
      <c r="I1105" s="245">
        <f>IF(ISNA(VLOOKUP($A1105,DSSV!$A$7:$R$65536,IN_DTK!I$5,0))=FALSE,IF(I$8&lt;&gt;0,VLOOKUP($A1105,DSSV!$A$7:$R$65536,IN_DTK!I$5,0),""),"")</f>
        <v>0</v>
      </c>
      <c r="J1105" s="245">
        <f>IF(ISNA(VLOOKUP($A1105,DSSV!$A$7:$R$65536,IN_DTK!J$5,0))=FALSE,IF(J$8&lt;&gt;0,VLOOKUP($A1105,DSSV!$A$7:$R$65536,IN_DTK!J$5,0),""),"")</f>
        <v>0</v>
      </c>
      <c r="K1105" s="245">
        <f>IF(ISNA(VLOOKUP($A1105,DSSV!$A$7:$R$65536,IN_DTK!K$5,0))=FALSE,IF(K$8&lt;&gt;0,VLOOKUP($A1105,DSSV!$A$7:$R$65536,IN_DTK!K$5,0),""),"")</f>
        <v>0</v>
      </c>
      <c r="L1105" s="245">
        <f>IF(ISNA(VLOOKUP($A1105,DSSV!$A$7:$R$65536,IN_DTK!L$5,0))=FALSE,IF(L$8&lt;&gt;0,VLOOKUP($A1105,DSSV!$A$7:$R$65536,IN_DTK!L$5,0),""),"")</f>
        <v>0</v>
      </c>
      <c r="M1105" s="245">
        <f>IF(ISNA(VLOOKUP($A1105,DSSV!$A$7:$R$65536,IN_DTK!M$5,0))=FALSE,IF(M$8&lt;&gt;0,VLOOKUP($A1105,DSSV!$A$7:$R$65536,IN_DTK!M$5,0),""),"")</f>
        <v>0</v>
      </c>
      <c r="N1105" s="245">
        <f>IF(ISNA(VLOOKUP($A1105,DSSV!$A$7:$R$65536,IN_DTK!N$5,0))=FALSE,IF(N$8&lt;&gt;0,VLOOKUP($A1105,DSSV!$A$7:$R$65536,IN_DTK!N$5,0),""),"")</f>
        <v>0</v>
      </c>
      <c r="O1105" s="245">
        <f>IF(ISNA(VLOOKUP($A1105,DSSV!$A$7:$R$65536,IN_DTK!O$5,0))=FALSE,IF(O$8&lt;&gt;0,VLOOKUP($A1105,DSSV!$A$7:$R$65536,IN_DTK!O$5,0),""),"")</f>
        <v>0</v>
      </c>
      <c r="P1105" s="245">
        <f>IF(ISNA(VLOOKUP($A1105,DSSV!$A$7:$R$65536,IN_DTK!P$5,0))=FALSE,IF(P$8&lt;&gt;0,VLOOKUP($A1105,DSSV!$A$7:$R$65536,IN_DTK!P$5,0),""),"")</f>
        <v>0</v>
      </c>
      <c r="Q1105" s="246">
        <f>IF(ISNA(VLOOKUP($A1105,DSSV!$A$7:$R$65536,IN_DTK!Q$5,0))=FALSE,VLOOKUP($A1105,DSSV!$A$7:$R$65536,IN_DTK!Q$5,0),"")</f>
        <v>0</v>
      </c>
      <c r="R1105" s="237" t="str">
        <f>IF(ISNA(VLOOKUP($A1105,DSSV!$A$7:$R$65536,IN_DTK!R$5,0))=FALSE,VLOOKUP($A1105,DSSV!$A$7:$R$65536,IN_DTK!R$5,0),"")</f>
        <v>Không</v>
      </c>
      <c r="S1105" s="247" t="str">
        <f>IF(ISNA(VLOOKUP($A1105,DSSV!$A$7:$R$65536,IN_DTK!S$5,0))=FALSE,VLOOKUP($A1105,DSSV!$A$7:$R$65536,IN_DTK!S$5,0),"")</f>
        <v/>
      </c>
    </row>
    <row r="1106" spans="1:19" s="213" customFormat="1" ht="20.25" customHeight="1">
      <c r="A1106" s="211">
        <v>1098</v>
      </c>
      <c r="B1106" s="240">
        <f>--SUBTOTAL(2,C$6:C1106)</f>
        <v>1098</v>
      </c>
      <c r="C1106" s="214">
        <f>IF(ISNA(VLOOKUP($A1106,DSSV!$A$7:$R$65536,IN_DTK!C$5,0))=FALSE,VLOOKUP($A1106,DSSV!$A$7:$R$65536,IN_DTK!C$5,0),"")</f>
        <v>0</v>
      </c>
      <c r="D1106" s="243" t="str">
        <f>IF(ISNA(VLOOKUP($A1106,DSSV!$A$7:$R$65536,IN_DTK!D$5,0))=FALSE,VLOOKUP($A1106,DSSV!$A$7:$R$65536,IN_DTK!D$5,0),"")</f>
        <v/>
      </c>
      <c r="E1106" s="244" t="str">
        <f>IF(ISNA(VLOOKUP($A1106,DSSV!$A$7:$R$65536,IN_DTK!E$5,0))=FALSE,VLOOKUP($A1106,DSSV!$A$7:$R$65536,IN_DTK!E$5,0),"")</f>
        <v/>
      </c>
      <c r="F1106" s="249" t="str">
        <f>IF(ISNA(VLOOKUP($A1106,DSSV!$A$7:$R$65536,IN_DTK!F$5,0))=FALSE,VLOOKUP($A1106,DSSV!$A$7:$R$65536,IN_DTK!F$5,0),"")</f>
        <v/>
      </c>
      <c r="G1106" s="249" t="str">
        <f>IF(ISNA(VLOOKUP($A1106,DSSV!$A$7:$R$65536,IN_DTK!G$5,0))=FALSE,VLOOKUP($A1106,DSSV!$A$7:$R$65536,IN_DTK!G$5,0),"")</f>
        <v/>
      </c>
      <c r="H1106" s="245">
        <f>IF(ISNA(VLOOKUP($A1106,DSSV!$A$7:$R$65536,IN_DTK!H$5,0))=FALSE,IF(H$8&lt;&gt;0,VLOOKUP($A1106,DSSV!$A$7:$R$65536,IN_DTK!H$5,0),""),"")</f>
        <v>0</v>
      </c>
      <c r="I1106" s="245">
        <f>IF(ISNA(VLOOKUP($A1106,DSSV!$A$7:$R$65536,IN_DTK!I$5,0))=FALSE,IF(I$8&lt;&gt;0,VLOOKUP($A1106,DSSV!$A$7:$R$65536,IN_DTK!I$5,0),""),"")</f>
        <v>0</v>
      </c>
      <c r="J1106" s="245">
        <f>IF(ISNA(VLOOKUP($A1106,DSSV!$A$7:$R$65536,IN_DTK!J$5,0))=FALSE,IF(J$8&lt;&gt;0,VLOOKUP($A1106,DSSV!$A$7:$R$65536,IN_DTK!J$5,0),""),"")</f>
        <v>0</v>
      </c>
      <c r="K1106" s="245">
        <f>IF(ISNA(VLOOKUP($A1106,DSSV!$A$7:$R$65536,IN_DTK!K$5,0))=FALSE,IF(K$8&lt;&gt;0,VLOOKUP($A1106,DSSV!$A$7:$R$65536,IN_DTK!K$5,0),""),"")</f>
        <v>0</v>
      </c>
      <c r="L1106" s="245">
        <f>IF(ISNA(VLOOKUP($A1106,DSSV!$A$7:$R$65536,IN_DTK!L$5,0))=FALSE,IF(L$8&lt;&gt;0,VLOOKUP($A1106,DSSV!$A$7:$R$65536,IN_DTK!L$5,0),""),"")</f>
        <v>0</v>
      </c>
      <c r="M1106" s="245">
        <f>IF(ISNA(VLOOKUP($A1106,DSSV!$A$7:$R$65536,IN_DTK!M$5,0))=FALSE,IF(M$8&lt;&gt;0,VLOOKUP($A1106,DSSV!$A$7:$R$65536,IN_DTK!M$5,0),""),"")</f>
        <v>0</v>
      </c>
      <c r="N1106" s="245">
        <f>IF(ISNA(VLOOKUP($A1106,DSSV!$A$7:$R$65536,IN_DTK!N$5,0))=FALSE,IF(N$8&lt;&gt;0,VLOOKUP($A1106,DSSV!$A$7:$R$65536,IN_DTK!N$5,0),""),"")</f>
        <v>0</v>
      </c>
      <c r="O1106" s="245">
        <f>IF(ISNA(VLOOKUP($A1106,DSSV!$A$7:$R$65536,IN_DTK!O$5,0))=FALSE,IF(O$8&lt;&gt;0,VLOOKUP($A1106,DSSV!$A$7:$R$65536,IN_DTK!O$5,0),""),"")</f>
        <v>0</v>
      </c>
      <c r="P1106" s="245">
        <f>IF(ISNA(VLOOKUP($A1106,DSSV!$A$7:$R$65536,IN_DTK!P$5,0))=FALSE,IF(P$8&lt;&gt;0,VLOOKUP($A1106,DSSV!$A$7:$R$65536,IN_DTK!P$5,0),""),"")</f>
        <v>0</v>
      </c>
      <c r="Q1106" s="246">
        <f>IF(ISNA(VLOOKUP($A1106,DSSV!$A$7:$R$65536,IN_DTK!Q$5,0))=FALSE,VLOOKUP($A1106,DSSV!$A$7:$R$65536,IN_DTK!Q$5,0),"")</f>
        <v>0</v>
      </c>
      <c r="R1106" s="237" t="str">
        <f>IF(ISNA(VLOOKUP($A1106,DSSV!$A$7:$R$65536,IN_DTK!R$5,0))=FALSE,VLOOKUP($A1106,DSSV!$A$7:$R$65536,IN_DTK!R$5,0),"")</f>
        <v>Không</v>
      </c>
      <c r="S1106" s="247" t="str">
        <f>IF(ISNA(VLOOKUP($A1106,DSSV!$A$7:$R$65536,IN_DTK!S$5,0))=FALSE,VLOOKUP($A1106,DSSV!$A$7:$R$65536,IN_DTK!S$5,0),"")</f>
        <v/>
      </c>
    </row>
    <row r="1107" spans="1:19" s="213" customFormat="1" ht="20.25" customHeight="1">
      <c r="A1107" s="211">
        <v>1099</v>
      </c>
      <c r="B1107" s="240">
        <f>--SUBTOTAL(2,C$6:C1107)</f>
        <v>1099</v>
      </c>
      <c r="C1107" s="214">
        <f>IF(ISNA(VLOOKUP($A1107,DSSV!$A$7:$R$65536,IN_DTK!C$5,0))=FALSE,VLOOKUP($A1107,DSSV!$A$7:$R$65536,IN_DTK!C$5,0),"")</f>
        <v>0</v>
      </c>
      <c r="D1107" s="243" t="str">
        <f>IF(ISNA(VLOOKUP($A1107,DSSV!$A$7:$R$65536,IN_DTK!D$5,0))=FALSE,VLOOKUP($A1107,DSSV!$A$7:$R$65536,IN_DTK!D$5,0),"")</f>
        <v/>
      </c>
      <c r="E1107" s="244" t="str">
        <f>IF(ISNA(VLOOKUP($A1107,DSSV!$A$7:$R$65536,IN_DTK!E$5,0))=FALSE,VLOOKUP($A1107,DSSV!$A$7:$R$65536,IN_DTK!E$5,0),"")</f>
        <v/>
      </c>
      <c r="F1107" s="249" t="str">
        <f>IF(ISNA(VLOOKUP($A1107,DSSV!$A$7:$R$65536,IN_DTK!F$5,0))=FALSE,VLOOKUP($A1107,DSSV!$A$7:$R$65536,IN_DTK!F$5,0),"")</f>
        <v/>
      </c>
      <c r="G1107" s="249" t="str">
        <f>IF(ISNA(VLOOKUP($A1107,DSSV!$A$7:$R$65536,IN_DTK!G$5,0))=FALSE,VLOOKUP($A1107,DSSV!$A$7:$R$65536,IN_DTK!G$5,0),"")</f>
        <v/>
      </c>
      <c r="H1107" s="245">
        <f>IF(ISNA(VLOOKUP($A1107,DSSV!$A$7:$R$65536,IN_DTK!H$5,0))=FALSE,IF(H$8&lt;&gt;0,VLOOKUP($A1107,DSSV!$A$7:$R$65536,IN_DTK!H$5,0),""),"")</f>
        <v>0</v>
      </c>
      <c r="I1107" s="245">
        <f>IF(ISNA(VLOOKUP($A1107,DSSV!$A$7:$R$65536,IN_DTK!I$5,0))=FALSE,IF(I$8&lt;&gt;0,VLOOKUP($A1107,DSSV!$A$7:$R$65536,IN_DTK!I$5,0),""),"")</f>
        <v>0</v>
      </c>
      <c r="J1107" s="245">
        <f>IF(ISNA(VLOOKUP($A1107,DSSV!$A$7:$R$65536,IN_DTK!J$5,0))=FALSE,IF(J$8&lt;&gt;0,VLOOKUP($A1107,DSSV!$A$7:$R$65536,IN_DTK!J$5,0),""),"")</f>
        <v>0</v>
      </c>
      <c r="K1107" s="245">
        <f>IF(ISNA(VLOOKUP($A1107,DSSV!$A$7:$R$65536,IN_DTK!K$5,0))=FALSE,IF(K$8&lt;&gt;0,VLOOKUP($A1107,DSSV!$A$7:$R$65536,IN_DTK!K$5,0),""),"")</f>
        <v>0</v>
      </c>
      <c r="L1107" s="245">
        <f>IF(ISNA(VLOOKUP($A1107,DSSV!$A$7:$R$65536,IN_DTK!L$5,0))=FALSE,IF(L$8&lt;&gt;0,VLOOKUP($A1107,DSSV!$A$7:$R$65536,IN_DTK!L$5,0),""),"")</f>
        <v>0</v>
      </c>
      <c r="M1107" s="245">
        <f>IF(ISNA(VLOOKUP($A1107,DSSV!$A$7:$R$65536,IN_DTK!M$5,0))=FALSE,IF(M$8&lt;&gt;0,VLOOKUP($A1107,DSSV!$A$7:$R$65536,IN_DTK!M$5,0),""),"")</f>
        <v>0</v>
      </c>
      <c r="N1107" s="245">
        <f>IF(ISNA(VLOOKUP($A1107,DSSV!$A$7:$R$65536,IN_DTK!N$5,0))=FALSE,IF(N$8&lt;&gt;0,VLOOKUP($A1107,DSSV!$A$7:$R$65536,IN_DTK!N$5,0),""),"")</f>
        <v>0</v>
      </c>
      <c r="O1107" s="245">
        <f>IF(ISNA(VLOOKUP($A1107,DSSV!$A$7:$R$65536,IN_DTK!O$5,0))=FALSE,IF(O$8&lt;&gt;0,VLOOKUP($A1107,DSSV!$A$7:$R$65536,IN_DTK!O$5,0),""),"")</f>
        <v>0</v>
      </c>
      <c r="P1107" s="245">
        <f>IF(ISNA(VLOOKUP($A1107,DSSV!$A$7:$R$65536,IN_DTK!P$5,0))=FALSE,IF(P$8&lt;&gt;0,VLOOKUP($A1107,DSSV!$A$7:$R$65536,IN_DTK!P$5,0),""),"")</f>
        <v>0</v>
      </c>
      <c r="Q1107" s="246">
        <f>IF(ISNA(VLOOKUP($A1107,DSSV!$A$7:$R$65536,IN_DTK!Q$5,0))=FALSE,VLOOKUP($A1107,DSSV!$A$7:$R$65536,IN_DTK!Q$5,0),"")</f>
        <v>0</v>
      </c>
      <c r="R1107" s="237" t="str">
        <f>IF(ISNA(VLOOKUP($A1107,DSSV!$A$7:$R$65536,IN_DTK!R$5,0))=FALSE,VLOOKUP($A1107,DSSV!$A$7:$R$65536,IN_DTK!R$5,0),"")</f>
        <v>Không</v>
      </c>
      <c r="S1107" s="247" t="str">
        <f>IF(ISNA(VLOOKUP($A1107,DSSV!$A$7:$R$65536,IN_DTK!S$5,0))=FALSE,VLOOKUP($A1107,DSSV!$A$7:$R$65536,IN_DTK!S$5,0),"")</f>
        <v/>
      </c>
    </row>
    <row r="1108" spans="1:19" s="213" customFormat="1" ht="20.25" customHeight="1">
      <c r="A1108" s="211">
        <v>1100</v>
      </c>
      <c r="B1108" s="240">
        <f>--SUBTOTAL(2,C$6:C1108)</f>
        <v>1100</v>
      </c>
      <c r="C1108" s="214">
        <f>IF(ISNA(VLOOKUP($A1108,DSSV!$A$7:$R$65536,IN_DTK!C$5,0))=FALSE,VLOOKUP($A1108,DSSV!$A$7:$R$65536,IN_DTK!C$5,0),"")</f>
        <v>0</v>
      </c>
      <c r="D1108" s="243" t="str">
        <f>IF(ISNA(VLOOKUP($A1108,DSSV!$A$7:$R$65536,IN_DTK!D$5,0))=FALSE,VLOOKUP($A1108,DSSV!$A$7:$R$65536,IN_DTK!D$5,0),"")</f>
        <v/>
      </c>
      <c r="E1108" s="244" t="str">
        <f>IF(ISNA(VLOOKUP($A1108,DSSV!$A$7:$R$65536,IN_DTK!E$5,0))=FALSE,VLOOKUP($A1108,DSSV!$A$7:$R$65536,IN_DTK!E$5,0),"")</f>
        <v/>
      </c>
      <c r="F1108" s="249" t="str">
        <f>IF(ISNA(VLOOKUP($A1108,DSSV!$A$7:$R$65536,IN_DTK!F$5,0))=FALSE,VLOOKUP($A1108,DSSV!$A$7:$R$65536,IN_DTK!F$5,0),"")</f>
        <v/>
      </c>
      <c r="G1108" s="249" t="str">
        <f>IF(ISNA(VLOOKUP($A1108,DSSV!$A$7:$R$65536,IN_DTK!G$5,0))=FALSE,VLOOKUP($A1108,DSSV!$A$7:$R$65536,IN_DTK!G$5,0),"")</f>
        <v/>
      </c>
      <c r="H1108" s="245">
        <f>IF(ISNA(VLOOKUP($A1108,DSSV!$A$7:$R$65536,IN_DTK!H$5,0))=FALSE,IF(H$8&lt;&gt;0,VLOOKUP($A1108,DSSV!$A$7:$R$65536,IN_DTK!H$5,0),""),"")</f>
        <v>0</v>
      </c>
      <c r="I1108" s="245">
        <f>IF(ISNA(VLOOKUP($A1108,DSSV!$A$7:$R$65536,IN_DTK!I$5,0))=FALSE,IF(I$8&lt;&gt;0,VLOOKUP($A1108,DSSV!$A$7:$R$65536,IN_DTK!I$5,0),""),"")</f>
        <v>0</v>
      </c>
      <c r="J1108" s="245">
        <f>IF(ISNA(VLOOKUP($A1108,DSSV!$A$7:$R$65536,IN_DTK!J$5,0))=FALSE,IF(J$8&lt;&gt;0,VLOOKUP($A1108,DSSV!$A$7:$R$65536,IN_DTK!J$5,0),""),"")</f>
        <v>0</v>
      </c>
      <c r="K1108" s="245">
        <f>IF(ISNA(VLOOKUP($A1108,DSSV!$A$7:$R$65536,IN_DTK!K$5,0))=FALSE,IF(K$8&lt;&gt;0,VLOOKUP($A1108,DSSV!$A$7:$R$65536,IN_DTK!K$5,0),""),"")</f>
        <v>0</v>
      </c>
      <c r="L1108" s="245">
        <f>IF(ISNA(VLOOKUP($A1108,DSSV!$A$7:$R$65536,IN_DTK!L$5,0))=FALSE,IF(L$8&lt;&gt;0,VLOOKUP($A1108,DSSV!$A$7:$R$65536,IN_DTK!L$5,0),""),"")</f>
        <v>0</v>
      </c>
      <c r="M1108" s="245">
        <f>IF(ISNA(VLOOKUP($A1108,DSSV!$A$7:$R$65536,IN_DTK!M$5,0))=FALSE,IF(M$8&lt;&gt;0,VLOOKUP($A1108,DSSV!$A$7:$R$65536,IN_DTK!M$5,0),""),"")</f>
        <v>0</v>
      </c>
      <c r="N1108" s="245">
        <f>IF(ISNA(VLOOKUP($A1108,DSSV!$A$7:$R$65536,IN_DTK!N$5,0))=FALSE,IF(N$8&lt;&gt;0,VLOOKUP($A1108,DSSV!$A$7:$R$65536,IN_DTK!N$5,0),""),"")</f>
        <v>0</v>
      </c>
      <c r="O1108" s="245">
        <f>IF(ISNA(VLOOKUP($A1108,DSSV!$A$7:$R$65536,IN_DTK!O$5,0))=FALSE,IF(O$8&lt;&gt;0,VLOOKUP($A1108,DSSV!$A$7:$R$65536,IN_DTK!O$5,0),""),"")</f>
        <v>0</v>
      </c>
      <c r="P1108" s="245">
        <f>IF(ISNA(VLOOKUP($A1108,DSSV!$A$7:$R$65536,IN_DTK!P$5,0))=FALSE,IF(P$8&lt;&gt;0,VLOOKUP($A1108,DSSV!$A$7:$R$65536,IN_DTK!P$5,0),""),"")</f>
        <v>0</v>
      </c>
      <c r="Q1108" s="246">
        <f>IF(ISNA(VLOOKUP($A1108,DSSV!$A$7:$R$65536,IN_DTK!Q$5,0))=FALSE,VLOOKUP($A1108,DSSV!$A$7:$R$65536,IN_DTK!Q$5,0),"")</f>
        <v>0</v>
      </c>
      <c r="R1108" s="237" t="str">
        <f>IF(ISNA(VLOOKUP($A1108,DSSV!$A$7:$R$65536,IN_DTK!R$5,0))=FALSE,VLOOKUP($A1108,DSSV!$A$7:$R$65536,IN_DTK!R$5,0),"")</f>
        <v>Không</v>
      </c>
      <c r="S1108" s="247" t="str">
        <f>IF(ISNA(VLOOKUP($A1108,DSSV!$A$7:$R$65536,IN_DTK!S$5,0))=FALSE,VLOOKUP($A1108,DSSV!$A$7:$R$65536,IN_DTK!S$5,0),"")</f>
        <v/>
      </c>
    </row>
    <row r="1109" spans="1:19" s="213" customFormat="1" ht="20.25" customHeight="1">
      <c r="A1109" s="211">
        <v>1101</v>
      </c>
      <c r="B1109" s="240">
        <f>--SUBTOTAL(2,C$6:C1109)</f>
        <v>1101</v>
      </c>
      <c r="C1109" s="214">
        <f>IF(ISNA(VLOOKUP($A1109,DSSV!$A$7:$R$65536,IN_DTK!C$5,0))=FALSE,VLOOKUP($A1109,DSSV!$A$7:$R$65536,IN_DTK!C$5,0),"")</f>
        <v>0</v>
      </c>
      <c r="D1109" s="243" t="str">
        <f>IF(ISNA(VLOOKUP($A1109,DSSV!$A$7:$R$65536,IN_DTK!D$5,0))=FALSE,VLOOKUP($A1109,DSSV!$A$7:$R$65536,IN_DTK!D$5,0),"")</f>
        <v/>
      </c>
      <c r="E1109" s="244" t="str">
        <f>IF(ISNA(VLOOKUP($A1109,DSSV!$A$7:$R$65536,IN_DTK!E$5,0))=FALSE,VLOOKUP($A1109,DSSV!$A$7:$R$65536,IN_DTK!E$5,0),"")</f>
        <v/>
      </c>
      <c r="F1109" s="249" t="str">
        <f>IF(ISNA(VLOOKUP($A1109,DSSV!$A$7:$R$65536,IN_DTK!F$5,0))=FALSE,VLOOKUP($A1109,DSSV!$A$7:$R$65536,IN_DTK!F$5,0),"")</f>
        <v/>
      </c>
      <c r="G1109" s="249" t="str">
        <f>IF(ISNA(VLOOKUP($A1109,DSSV!$A$7:$R$65536,IN_DTK!G$5,0))=FALSE,VLOOKUP($A1109,DSSV!$A$7:$R$65536,IN_DTK!G$5,0),"")</f>
        <v/>
      </c>
      <c r="H1109" s="245">
        <f>IF(ISNA(VLOOKUP($A1109,DSSV!$A$7:$R$65536,IN_DTK!H$5,0))=FALSE,IF(H$8&lt;&gt;0,VLOOKUP($A1109,DSSV!$A$7:$R$65536,IN_DTK!H$5,0),""),"")</f>
        <v>0</v>
      </c>
      <c r="I1109" s="245">
        <f>IF(ISNA(VLOOKUP($A1109,DSSV!$A$7:$R$65536,IN_DTK!I$5,0))=FALSE,IF(I$8&lt;&gt;0,VLOOKUP($A1109,DSSV!$A$7:$R$65536,IN_DTK!I$5,0),""),"")</f>
        <v>0</v>
      </c>
      <c r="J1109" s="245">
        <f>IF(ISNA(VLOOKUP($A1109,DSSV!$A$7:$R$65536,IN_DTK!J$5,0))=FALSE,IF(J$8&lt;&gt;0,VLOOKUP($A1109,DSSV!$A$7:$R$65536,IN_DTK!J$5,0),""),"")</f>
        <v>0</v>
      </c>
      <c r="K1109" s="245">
        <f>IF(ISNA(VLOOKUP($A1109,DSSV!$A$7:$R$65536,IN_DTK!K$5,0))=FALSE,IF(K$8&lt;&gt;0,VLOOKUP($A1109,DSSV!$A$7:$R$65536,IN_DTK!K$5,0),""),"")</f>
        <v>0</v>
      </c>
      <c r="L1109" s="245">
        <f>IF(ISNA(VLOOKUP($A1109,DSSV!$A$7:$R$65536,IN_DTK!L$5,0))=FALSE,IF(L$8&lt;&gt;0,VLOOKUP($A1109,DSSV!$A$7:$R$65536,IN_DTK!L$5,0),""),"")</f>
        <v>0</v>
      </c>
      <c r="M1109" s="245">
        <f>IF(ISNA(VLOOKUP($A1109,DSSV!$A$7:$R$65536,IN_DTK!M$5,0))=FALSE,IF(M$8&lt;&gt;0,VLOOKUP($A1109,DSSV!$A$7:$R$65536,IN_DTK!M$5,0),""),"")</f>
        <v>0</v>
      </c>
      <c r="N1109" s="245">
        <f>IF(ISNA(VLOOKUP($A1109,DSSV!$A$7:$R$65536,IN_DTK!N$5,0))=FALSE,IF(N$8&lt;&gt;0,VLOOKUP($A1109,DSSV!$A$7:$R$65536,IN_DTK!N$5,0),""),"")</f>
        <v>0</v>
      </c>
      <c r="O1109" s="245">
        <f>IF(ISNA(VLOOKUP($A1109,DSSV!$A$7:$R$65536,IN_DTK!O$5,0))=FALSE,IF(O$8&lt;&gt;0,VLOOKUP($A1109,DSSV!$A$7:$R$65536,IN_DTK!O$5,0),""),"")</f>
        <v>0</v>
      </c>
      <c r="P1109" s="245">
        <f>IF(ISNA(VLOOKUP($A1109,DSSV!$A$7:$R$65536,IN_DTK!P$5,0))=FALSE,IF(P$8&lt;&gt;0,VLOOKUP($A1109,DSSV!$A$7:$R$65536,IN_DTK!P$5,0),""),"")</f>
        <v>0</v>
      </c>
      <c r="Q1109" s="246">
        <f>IF(ISNA(VLOOKUP($A1109,DSSV!$A$7:$R$65536,IN_DTK!Q$5,0))=FALSE,VLOOKUP($A1109,DSSV!$A$7:$R$65536,IN_DTK!Q$5,0),"")</f>
        <v>0</v>
      </c>
      <c r="R1109" s="237" t="str">
        <f>IF(ISNA(VLOOKUP($A1109,DSSV!$A$7:$R$65536,IN_DTK!R$5,0))=FALSE,VLOOKUP($A1109,DSSV!$A$7:$R$65536,IN_DTK!R$5,0),"")</f>
        <v>Không</v>
      </c>
      <c r="S1109" s="247" t="str">
        <f>IF(ISNA(VLOOKUP($A1109,DSSV!$A$7:$R$65536,IN_DTK!S$5,0))=FALSE,VLOOKUP($A1109,DSSV!$A$7:$R$65536,IN_DTK!S$5,0),"")</f>
        <v/>
      </c>
    </row>
    <row r="1110" spans="1:19" s="213" customFormat="1" ht="20.25" customHeight="1">
      <c r="A1110" s="211">
        <v>1102</v>
      </c>
      <c r="B1110" s="240">
        <f>--SUBTOTAL(2,C$6:C1110)</f>
        <v>1102</v>
      </c>
      <c r="C1110" s="214">
        <f>IF(ISNA(VLOOKUP($A1110,DSSV!$A$7:$R$65536,IN_DTK!C$5,0))=FALSE,VLOOKUP($A1110,DSSV!$A$7:$R$65536,IN_DTK!C$5,0),"")</f>
        <v>0</v>
      </c>
      <c r="D1110" s="243" t="str">
        <f>IF(ISNA(VLOOKUP($A1110,DSSV!$A$7:$R$65536,IN_DTK!D$5,0))=FALSE,VLOOKUP($A1110,DSSV!$A$7:$R$65536,IN_DTK!D$5,0),"")</f>
        <v/>
      </c>
      <c r="E1110" s="244" t="str">
        <f>IF(ISNA(VLOOKUP($A1110,DSSV!$A$7:$R$65536,IN_DTK!E$5,0))=FALSE,VLOOKUP($A1110,DSSV!$A$7:$R$65536,IN_DTK!E$5,0),"")</f>
        <v/>
      </c>
      <c r="F1110" s="249" t="str">
        <f>IF(ISNA(VLOOKUP($A1110,DSSV!$A$7:$R$65536,IN_DTK!F$5,0))=FALSE,VLOOKUP($A1110,DSSV!$A$7:$R$65536,IN_DTK!F$5,0),"")</f>
        <v/>
      </c>
      <c r="G1110" s="249" t="str">
        <f>IF(ISNA(VLOOKUP($A1110,DSSV!$A$7:$R$65536,IN_DTK!G$5,0))=FALSE,VLOOKUP($A1110,DSSV!$A$7:$R$65536,IN_DTK!G$5,0),"")</f>
        <v/>
      </c>
      <c r="H1110" s="245">
        <f>IF(ISNA(VLOOKUP($A1110,DSSV!$A$7:$R$65536,IN_DTK!H$5,0))=FALSE,IF(H$8&lt;&gt;0,VLOOKUP($A1110,DSSV!$A$7:$R$65536,IN_DTK!H$5,0),""),"")</f>
        <v>0</v>
      </c>
      <c r="I1110" s="245">
        <f>IF(ISNA(VLOOKUP($A1110,DSSV!$A$7:$R$65536,IN_DTK!I$5,0))=FALSE,IF(I$8&lt;&gt;0,VLOOKUP($A1110,DSSV!$A$7:$R$65536,IN_DTK!I$5,0),""),"")</f>
        <v>0</v>
      </c>
      <c r="J1110" s="245">
        <f>IF(ISNA(VLOOKUP($A1110,DSSV!$A$7:$R$65536,IN_DTK!J$5,0))=FALSE,IF(J$8&lt;&gt;0,VLOOKUP($A1110,DSSV!$A$7:$R$65536,IN_DTK!J$5,0),""),"")</f>
        <v>0</v>
      </c>
      <c r="K1110" s="245">
        <f>IF(ISNA(VLOOKUP($A1110,DSSV!$A$7:$R$65536,IN_DTK!K$5,0))=FALSE,IF(K$8&lt;&gt;0,VLOOKUP($A1110,DSSV!$A$7:$R$65536,IN_DTK!K$5,0),""),"")</f>
        <v>0</v>
      </c>
      <c r="L1110" s="245">
        <f>IF(ISNA(VLOOKUP($A1110,DSSV!$A$7:$R$65536,IN_DTK!L$5,0))=FALSE,IF(L$8&lt;&gt;0,VLOOKUP($A1110,DSSV!$A$7:$R$65536,IN_DTK!L$5,0),""),"")</f>
        <v>0</v>
      </c>
      <c r="M1110" s="245">
        <f>IF(ISNA(VLOOKUP($A1110,DSSV!$A$7:$R$65536,IN_DTK!M$5,0))=FALSE,IF(M$8&lt;&gt;0,VLOOKUP($A1110,DSSV!$A$7:$R$65536,IN_DTK!M$5,0),""),"")</f>
        <v>0</v>
      </c>
      <c r="N1110" s="245">
        <f>IF(ISNA(VLOOKUP($A1110,DSSV!$A$7:$R$65536,IN_DTK!N$5,0))=FALSE,IF(N$8&lt;&gt;0,VLOOKUP($A1110,DSSV!$A$7:$R$65536,IN_DTK!N$5,0),""),"")</f>
        <v>0</v>
      </c>
      <c r="O1110" s="245">
        <f>IF(ISNA(VLOOKUP($A1110,DSSV!$A$7:$R$65536,IN_DTK!O$5,0))=FALSE,IF(O$8&lt;&gt;0,VLOOKUP($A1110,DSSV!$A$7:$R$65536,IN_DTK!O$5,0),""),"")</f>
        <v>0</v>
      </c>
      <c r="P1110" s="245">
        <f>IF(ISNA(VLOOKUP($A1110,DSSV!$A$7:$R$65536,IN_DTK!P$5,0))=FALSE,IF(P$8&lt;&gt;0,VLOOKUP($A1110,DSSV!$A$7:$R$65536,IN_DTK!P$5,0),""),"")</f>
        <v>0</v>
      </c>
      <c r="Q1110" s="246">
        <f>IF(ISNA(VLOOKUP($A1110,DSSV!$A$7:$R$65536,IN_DTK!Q$5,0))=FALSE,VLOOKUP($A1110,DSSV!$A$7:$R$65536,IN_DTK!Q$5,0),"")</f>
        <v>0</v>
      </c>
      <c r="R1110" s="237" t="str">
        <f>IF(ISNA(VLOOKUP($A1110,DSSV!$A$7:$R$65536,IN_DTK!R$5,0))=FALSE,VLOOKUP($A1110,DSSV!$A$7:$R$65536,IN_DTK!R$5,0),"")</f>
        <v>Không</v>
      </c>
      <c r="S1110" s="247" t="str">
        <f>IF(ISNA(VLOOKUP($A1110,DSSV!$A$7:$R$65536,IN_DTK!S$5,0))=FALSE,VLOOKUP($A1110,DSSV!$A$7:$R$65536,IN_DTK!S$5,0),"")</f>
        <v/>
      </c>
    </row>
    <row r="1111" spans="1:19" s="213" customFormat="1" ht="20.25" customHeight="1">
      <c r="A1111" s="211">
        <v>1103</v>
      </c>
      <c r="B1111" s="240">
        <f>--SUBTOTAL(2,C$6:C1111)</f>
        <v>1103</v>
      </c>
      <c r="C1111" s="214">
        <f>IF(ISNA(VLOOKUP($A1111,DSSV!$A$7:$R$65536,IN_DTK!C$5,0))=FALSE,VLOOKUP($A1111,DSSV!$A$7:$R$65536,IN_DTK!C$5,0),"")</f>
        <v>0</v>
      </c>
      <c r="D1111" s="243" t="str">
        <f>IF(ISNA(VLOOKUP($A1111,DSSV!$A$7:$R$65536,IN_DTK!D$5,0))=FALSE,VLOOKUP($A1111,DSSV!$A$7:$R$65536,IN_DTK!D$5,0),"")</f>
        <v/>
      </c>
      <c r="E1111" s="244" t="str">
        <f>IF(ISNA(VLOOKUP($A1111,DSSV!$A$7:$R$65536,IN_DTK!E$5,0))=FALSE,VLOOKUP($A1111,DSSV!$A$7:$R$65536,IN_DTK!E$5,0),"")</f>
        <v/>
      </c>
      <c r="F1111" s="249" t="str">
        <f>IF(ISNA(VLOOKUP($A1111,DSSV!$A$7:$R$65536,IN_DTK!F$5,0))=FALSE,VLOOKUP($A1111,DSSV!$A$7:$R$65536,IN_DTK!F$5,0),"")</f>
        <v/>
      </c>
      <c r="G1111" s="249" t="str">
        <f>IF(ISNA(VLOOKUP($A1111,DSSV!$A$7:$R$65536,IN_DTK!G$5,0))=FALSE,VLOOKUP($A1111,DSSV!$A$7:$R$65536,IN_DTK!G$5,0),"")</f>
        <v/>
      </c>
      <c r="H1111" s="245">
        <f>IF(ISNA(VLOOKUP($A1111,DSSV!$A$7:$R$65536,IN_DTK!H$5,0))=FALSE,IF(H$8&lt;&gt;0,VLOOKUP($A1111,DSSV!$A$7:$R$65536,IN_DTK!H$5,0),""),"")</f>
        <v>0</v>
      </c>
      <c r="I1111" s="245">
        <f>IF(ISNA(VLOOKUP($A1111,DSSV!$A$7:$R$65536,IN_DTK!I$5,0))=FALSE,IF(I$8&lt;&gt;0,VLOOKUP($A1111,DSSV!$A$7:$R$65536,IN_DTK!I$5,0),""),"")</f>
        <v>0</v>
      </c>
      <c r="J1111" s="245">
        <f>IF(ISNA(VLOOKUP($A1111,DSSV!$A$7:$R$65536,IN_DTK!J$5,0))=FALSE,IF(J$8&lt;&gt;0,VLOOKUP($A1111,DSSV!$A$7:$R$65536,IN_DTK!J$5,0),""),"")</f>
        <v>0</v>
      </c>
      <c r="K1111" s="245">
        <f>IF(ISNA(VLOOKUP($A1111,DSSV!$A$7:$R$65536,IN_DTK!K$5,0))=FALSE,IF(K$8&lt;&gt;0,VLOOKUP($A1111,DSSV!$A$7:$R$65536,IN_DTK!K$5,0),""),"")</f>
        <v>0</v>
      </c>
      <c r="L1111" s="245">
        <f>IF(ISNA(VLOOKUP($A1111,DSSV!$A$7:$R$65536,IN_DTK!L$5,0))=FALSE,IF(L$8&lt;&gt;0,VLOOKUP($A1111,DSSV!$A$7:$R$65536,IN_DTK!L$5,0),""),"")</f>
        <v>0</v>
      </c>
      <c r="M1111" s="245">
        <f>IF(ISNA(VLOOKUP($A1111,DSSV!$A$7:$R$65536,IN_DTK!M$5,0))=FALSE,IF(M$8&lt;&gt;0,VLOOKUP($A1111,DSSV!$A$7:$R$65536,IN_DTK!M$5,0),""),"")</f>
        <v>0</v>
      </c>
      <c r="N1111" s="245">
        <f>IF(ISNA(VLOOKUP($A1111,DSSV!$A$7:$R$65536,IN_DTK!N$5,0))=FALSE,IF(N$8&lt;&gt;0,VLOOKUP($A1111,DSSV!$A$7:$R$65536,IN_DTK!N$5,0),""),"")</f>
        <v>0</v>
      </c>
      <c r="O1111" s="245">
        <f>IF(ISNA(VLOOKUP($A1111,DSSV!$A$7:$R$65536,IN_DTK!O$5,0))=FALSE,IF(O$8&lt;&gt;0,VLOOKUP($A1111,DSSV!$A$7:$R$65536,IN_DTK!O$5,0),""),"")</f>
        <v>0</v>
      </c>
      <c r="P1111" s="245">
        <f>IF(ISNA(VLOOKUP($A1111,DSSV!$A$7:$R$65536,IN_DTK!P$5,0))=FALSE,IF(P$8&lt;&gt;0,VLOOKUP($A1111,DSSV!$A$7:$R$65536,IN_DTK!P$5,0),""),"")</f>
        <v>0</v>
      </c>
      <c r="Q1111" s="246">
        <f>IF(ISNA(VLOOKUP($A1111,DSSV!$A$7:$R$65536,IN_DTK!Q$5,0))=FALSE,VLOOKUP($A1111,DSSV!$A$7:$R$65536,IN_DTK!Q$5,0),"")</f>
        <v>0</v>
      </c>
      <c r="R1111" s="237" t="str">
        <f>IF(ISNA(VLOOKUP($A1111,DSSV!$A$7:$R$65536,IN_DTK!R$5,0))=FALSE,VLOOKUP($A1111,DSSV!$A$7:$R$65536,IN_DTK!R$5,0),"")</f>
        <v>Không</v>
      </c>
      <c r="S1111" s="247" t="str">
        <f>IF(ISNA(VLOOKUP($A1111,DSSV!$A$7:$R$65536,IN_DTK!S$5,0))=FALSE,VLOOKUP($A1111,DSSV!$A$7:$R$65536,IN_DTK!S$5,0),"")</f>
        <v/>
      </c>
    </row>
    <row r="1112" spans="1:19" s="213" customFormat="1" ht="20.25" customHeight="1">
      <c r="A1112" s="211">
        <v>1104</v>
      </c>
      <c r="B1112" s="240">
        <f>--SUBTOTAL(2,C$6:C1112)</f>
        <v>1104</v>
      </c>
      <c r="C1112" s="214">
        <f>IF(ISNA(VLOOKUP($A1112,DSSV!$A$7:$R$65536,IN_DTK!C$5,0))=FALSE,VLOOKUP($A1112,DSSV!$A$7:$R$65536,IN_DTK!C$5,0),"")</f>
        <v>0</v>
      </c>
      <c r="D1112" s="243" t="str">
        <f>IF(ISNA(VLOOKUP($A1112,DSSV!$A$7:$R$65536,IN_DTK!D$5,0))=FALSE,VLOOKUP($A1112,DSSV!$A$7:$R$65536,IN_DTK!D$5,0),"")</f>
        <v/>
      </c>
      <c r="E1112" s="244" t="str">
        <f>IF(ISNA(VLOOKUP($A1112,DSSV!$A$7:$R$65536,IN_DTK!E$5,0))=FALSE,VLOOKUP($A1112,DSSV!$A$7:$R$65536,IN_DTK!E$5,0),"")</f>
        <v/>
      </c>
      <c r="F1112" s="249" t="str">
        <f>IF(ISNA(VLOOKUP($A1112,DSSV!$A$7:$R$65536,IN_DTK!F$5,0))=FALSE,VLOOKUP($A1112,DSSV!$A$7:$R$65536,IN_DTK!F$5,0),"")</f>
        <v/>
      </c>
      <c r="G1112" s="249" t="str">
        <f>IF(ISNA(VLOOKUP($A1112,DSSV!$A$7:$R$65536,IN_DTK!G$5,0))=FALSE,VLOOKUP($A1112,DSSV!$A$7:$R$65536,IN_DTK!G$5,0),"")</f>
        <v/>
      </c>
      <c r="H1112" s="245">
        <f>IF(ISNA(VLOOKUP($A1112,DSSV!$A$7:$R$65536,IN_DTK!H$5,0))=FALSE,IF(H$8&lt;&gt;0,VLOOKUP($A1112,DSSV!$A$7:$R$65536,IN_DTK!H$5,0),""),"")</f>
        <v>0</v>
      </c>
      <c r="I1112" s="245">
        <f>IF(ISNA(VLOOKUP($A1112,DSSV!$A$7:$R$65536,IN_DTK!I$5,0))=FALSE,IF(I$8&lt;&gt;0,VLOOKUP($A1112,DSSV!$A$7:$R$65536,IN_DTK!I$5,0),""),"")</f>
        <v>0</v>
      </c>
      <c r="J1112" s="245">
        <f>IF(ISNA(VLOOKUP($A1112,DSSV!$A$7:$R$65536,IN_DTK!J$5,0))=FALSE,IF(J$8&lt;&gt;0,VLOOKUP($A1112,DSSV!$A$7:$R$65536,IN_DTK!J$5,0),""),"")</f>
        <v>0</v>
      </c>
      <c r="K1112" s="245">
        <f>IF(ISNA(VLOOKUP($A1112,DSSV!$A$7:$R$65536,IN_DTK!K$5,0))=FALSE,IF(K$8&lt;&gt;0,VLOOKUP($A1112,DSSV!$A$7:$R$65536,IN_DTK!K$5,0),""),"")</f>
        <v>0</v>
      </c>
      <c r="L1112" s="245">
        <f>IF(ISNA(VLOOKUP($A1112,DSSV!$A$7:$R$65536,IN_DTK!L$5,0))=FALSE,IF(L$8&lt;&gt;0,VLOOKUP($A1112,DSSV!$A$7:$R$65536,IN_DTK!L$5,0),""),"")</f>
        <v>0</v>
      </c>
      <c r="M1112" s="245">
        <f>IF(ISNA(VLOOKUP($A1112,DSSV!$A$7:$R$65536,IN_DTK!M$5,0))=FALSE,IF(M$8&lt;&gt;0,VLOOKUP($A1112,DSSV!$A$7:$R$65536,IN_DTK!M$5,0),""),"")</f>
        <v>0</v>
      </c>
      <c r="N1112" s="245">
        <f>IF(ISNA(VLOOKUP($A1112,DSSV!$A$7:$R$65536,IN_DTK!N$5,0))=FALSE,IF(N$8&lt;&gt;0,VLOOKUP($A1112,DSSV!$A$7:$R$65536,IN_DTK!N$5,0),""),"")</f>
        <v>0</v>
      </c>
      <c r="O1112" s="245">
        <f>IF(ISNA(VLOOKUP($A1112,DSSV!$A$7:$R$65536,IN_DTK!O$5,0))=FALSE,IF(O$8&lt;&gt;0,VLOOKUP($A1112,DSSV!$A$7:$R$65536,IN_DTK!O$5,0),""),"")</f>
        <v>0</v>
      </c>
      <c r="P1112" s="245">
        <f>IF(ISNA(VLOOKUP($A1112,DSSV!$A$7:$R$65536,IN_DTK!P$5,0))=FALSE,IF(P$8&lt;&gt;0,VLOOKUP($A1112,DSSV!$A$7:$R$65536,IN_DTK!P$5,0),""),"")</f>
        <v>0</v>
      </c>
      <c r="Q1112" s="246">
        <f>IF(ISNA(VLOOKUP($A1112,DSSV!$A$7:$R$65536,IN_DTK!Q$5,0))=FALSE,VLOOKUP($A1112,DSSV!$A$7:$R$65536,IN_DTK!Q$5,0),"")</f>
        <v>0</v>
      </c>
      <c r="R1112" s="237" t="str">
        <f>IF(ISNA(VLOOKUP($A1112,DSSV!$A$7:$R$65536,IN_DTK!R$5,0))=FALSE,VLOOKUP($A1112,DSSV!$A$7:$R$65536,IN_DTK!R$5,0),"")</f>
        <v>Không</v>
      </c>
      <c r="S1112" s="247" t="str">
        <f>IF(ISNA(VLOOKUP($A1112,DSSV!$A$7:$R$65536,IN_DTK!S$5,0))=FALSE,VLOOKUP($A1112,DSSV!$A$7:$R$65536,IN_DTK!S$5,0),"")</f>
        <v/>
      </c>
    </row>
    <row r="1113" spans="1:19" s="213" customFormat="1" ht="20.25" customHeight="1">
      <c r="A1113" s="211">
        <v>1105</v>
      </c>
      <c r="B1113" s="240">
        <f>--SUBTOTAL(2,C$6:C1113)</f>
        <v>1105</v>
      </c>
      <c r="C1113" s="214">
        <f>IF(ISNA(VLOOKUP($A1113,DSSV!$A$7:$R$65536,IN_DTK!C$5,0))=FALSE,VLOOKUP($A1113,DSSV!$A$7:$R$65536,IN_DTK!C$5,0),"")</f>
        <v>0</v>
      </c>
      <c r="D1113" s="243" t="str">
        <f>IF(ISNA(VLOOKUP($A1113,DSSV!$A$7:$R$65536,IN_DTK!D$5,0))=FALSE,VLOOKUP($A1113,DSSV!$A$7:$R$65536,IN_DTK!D$5,0),"")</f>
        <v/>
      </c>
      <c r="E1113" s="244" t="str">
        <f>IF(ISNA(VLOOKUP($A1113,DSSV!$A$7:$R$65536,IN_DTK!E$5,0))=FALSE,VLOOKUP($A1113,DSSV!$A$7:$R$65536,IN_DTK!E$5,0),"")</f>
        <v/>
      </c>
      <c r="F1113" s="249" t="str">
        <f>IF(ISNA(VLOOKUP($A1113,DSSV!$A$7:$R$65536,IN_DTK!F$5,0))=FALSE,VLOOKUP($A1113,DSSV!$A$7:$R$65536,IN_DTK!F$5,0),"")</f>
        <v/>
      </c>
      <c r="G1113" s="249" t="str">
        <f>IF(ISNA(VLOOKUP($A1113,DSSV!$A$7:$R$65536,IN_DTK!G$5,0))=FALSE,VLOOKUP($A1113,DSSV!$A$7:$R$65536,IN_DTK!G$5,0),"")</f>
        <v/>
      </c>
      <c r="H1113" s="245">
        <f>IF(ISNA(VLOOKUP($A1113,DSSV!$A$7:$R$65536,IN_DTK!H$5,0))=FALSE,IF(H$8&lt;&gt;0,VLOOKUP($A1113,DSSV!$A$7:$R$65536,IN_DTK!H$5,0),""),"")</f>
        <v>0</v>
      </c>
      <c r="I1113" s="245">
        <f>IF(ISNA(VLOOKUP($A1113,DSSV!$A$7:$R$65536,IN_DTK!I$5,0))=FALSE,IF(I$8&lt;&gt;0,VLOOKUP($A1113,DSSV!$A$7:$R$65536,IN_DTK!I$5,0),""),"")</f>
        <v>0</v>
      </c>
      <c r="J1113" s="245">
        <f>IF(ISNA(VLOOKUP($A1113,DSSV!$A$7:$R$65536,IN_DTK!J$5,0))=FALSE,IF(J$8&lt;&gt;0,VLOOKUP($A1113,DSSV!$A$7:$R$65536,IN_DTK!J$5,0),""),"")</f>
        <v>0</v>
      </c>
      <c r="K1113" s="245">
        <f>IF(ISNA(VLOOKUP($A1113,DSSV!$A$7:$R$65536,IN_DTK!K$5,0))=FALSE,IF(K$8&lt;&gt;0,VLOOKUP($A1113,DSSV!$A$7:$R$65536,IN_DTK!K$5,0),""),"")</f>
        <v>0</v>
      </c>
      <c r="L1113" s="245">
        <f>IF(ISNA(VLOOKUP($A1113,DSSV!$A$7:$R$65536,IN_DTK!L$5,0))=FALSE,IF(L$8&lt;&gt;0,VLOOKUP($A1113,DSSV!$A$7:$R$65536,IN_DTK!L$5,0),""),"")</f>
        <v>0</v>
      </c>
      <c r="M1113" s="245">
        <f>IF(ISNA(VLOOKUP($A1113,DSSV!$A$7:$R$65536,IN_DTK!M$5,0))=FALSE,IF(M$8&lt;&gt;0,VLOOKUP($A1113,DSSV!$A$7:$R$65536,IN_DTK!M$5,0),""),"")</f>
        <v>0</v>
      </c>
      <c r="N1113" s="245">
        <f>IF(ISNA(VLOOKUP($A1113,DSSV!$A$7:$R$65536,IN_DTK!N$5,0))=FALSE,IF(N$8&lt;&gt;0,VLOOKUP($A1113,DSSV!$A$7:$R$65536,IN_DTK!N$5,0),""),"")</f>
        <v>0</v>
      </c>
      <c r="O1113" s="245">
        <f>IF(ISNA(VLOOKUP($A1113,DSSV!$A$7:$R$65536,IN_DTK!O$5,0))=FALSE,IF(O$8&lt;&gt;0,VLOOKUP($A1113,DSSV!$A$7:$R$65536,IN_DTK!O$5,0),""),"")</f>
        <v>0</v>
      </c>
      <c r="P1113" s="245">
        <f>IF(ISNA(VLOOKUP($A1113,DSSV!$A$7:$R$65536,IN_DTK!P$5,0))=FALSE,IF(P$8&lt;&gt;0,VLOOKUP($A1113,DSSV!$A$7:$R$65536,IN_DTK!P$5,0),""),"")</f>
        <v>0</v>
      </c>
      <c r="Q1113" s="246">
        <f>IF(ISNA(VLOOKUP($A1113,DSSV!$A$7:$R$65536,IN_DTK!Q$5,0))=FALSE,VLOOKUP($A1113,DSSV!$A$7:$R$65536,IN_DTK!Q$5,0),"")</f>
        <v>0</v>
      </c>
      <c r="R1113" s="237" t="str">
        <f>IF(ISNA(VLOOKUP($A1113,DSSV!$A$7:$R$65536,IN_DTK!R$5,0))=FALSE,VLOOKUP($A1113,DSSV!$A$7:$R$65536,IN_DTK!R$5,0),"")</f>
        <v>Không</v>
      </c>
      <c r="S1113" s="247" t="str">
        <f>IF(ISNA(VLOOKUP($A1113,DSSV!$A$7:$R$65536,IN_DTK!S$5,0))=FALSE,VLOOKUP($A1113,DSSV!$A$7:$R$65536,IN_DTK!S$5,0),"")</f>
        <v/>
      </c>
    </row>
    <row r="1114" spans="1:19" s="213" customFormat="1" ht="20.25" customHeight="1">
      <c r="A1114" s="211">
        <v>1106</v>
      </c>
      <c r="B1114" s="240">
        <f>--SUBTOTAL(2,C$6:C1114)</f>
        <v>1106</v>
      </c>
      <c r="C1114" s="214">
        <f>IF(ISNA(VLOOKUP($A1114,DSSV!$A$7:$R$65536,IN_DTK!C$5,0))=FALSE,VLOOKUP($A1114,DSSV!$A$7:$R$65536,IN_DTK!C$5,0),"")</f>
        <v>0</v>
      </c>
      <c r="D1114" s="243" t="str">
        <f>IF(ISNA(VLOOKUP($A1114,DSSV!$A$7:$R$65536,IN_DTK!D$5,0))=FALSE,VLOOKUP($A1114,DSSV!$A$7:$R$65536,IN_DTK!D$5,0),"")</f>
        <v/>
      </c>
      <c r="E1114" s="244" t="str">
        <f>IF(ISNA(VLOOKUP($A1114,DSSV!$A$7:$R$65536,IN_DTK!E$5,0))=FALSE,VLOOKUP($A1114,DSSV!$A$7:$R$65536,IN_DTK!E$5,0),"")</f>
        <v/>
      </c>
      <c r="F1114" s="249" t="str">
        <f>IF(ISNA(VLOOKUP($A1114,DSSV!$A$7:$R$65536,IN_DTK!F$5,0))=FALSE,VLOOKUP($A1114,DSSV!$A$7:$R$65536,IN_DTK!F$5,0),"")</f>
        <v/>
      </c>
      <c r="G1114" s="249" t="str">
        <f>IF(ISNA(VLOOKUP($A1114,DSSV!$A$7:$R$65536,IN_DTK!G$5,0))=FALSE,VLOOKUP($A1114,DSSV!$A$7:$R$65536,IN_DTK!G$5,0),"")</f>
        <v/>
      </c>
      <c r="H1114" s="245">
        <f>IF(ISNA(VLOOKUP($A1114,DSSV!$A$7:$R$65536,IN_DTK!H$5,0))=FALSE,IF(H$8&lt;&gt;0,VLOOKUP($A1114,DSSV!$A$7:$R$65536,IN_DTK!H$5,0),""),"")</f>
        <v>0</v>
      </c>
      <c r="I1114" s="245">
        <f>IF(ISNA(VLOOKUP($A1114,DSSV!$A$7:$R$65536,IN_DTK!I$5,0))=FALSE,IF(I$8&lt;&gt;0,VLOOKUP($A1114,DSSV!$A$7:$R$65536,IN_DTK!I$5,0),""),"")</f>
        <v>0</v>
      </c>
      <c r="J1114" s="245">
        <f>IF(ISNA(VLOOKUP($A1114,DSSV!$A$7:$R$65536,IN_DTK!J$5,0))=FALSE,IF(J$8&lt;&gt;0,VLOOKUP($A1114,DSSV!$A$7:$R$65536,IN_DTK!J$5,0),""),"")</f>
        <v>0</v>
      </c>
      <c r="K1114" s="245">
        <f>IF(ISNA(VLOOKUP($A1114,DSSV!$A$7:$R$65536,IN_DTK!K$5,0))=FALSE,IF(K$8&lt;&gt;0,VLOOKUP($A1114,DSSV!$A$7:$R$65536,IN_DTK!K$5,0),""),"")</f>
        <v>0</v>
      </c>
      <c r="L1114" s="245">
        <f>IF(ISNA(VLOOKUP($A1114,DSSV!$A$7:$R$65536,IN_DTK!L$5,0))=FALSE,IF(L$8&lt;&gt;0,VLOOKUP($A1114,DSSV!$A$7:$R$65536,IN_DTK!L$5,0),""),"")</f>
        <v>0</v>
      </c>
      <c r="M1114" s="245">
        <f>IF(ISNA(VLOOKUP($A1114,DSSV!$A$7:$R$65536,IN_DTK!M$5,0))=FALSE,IF(M$8&lt;&gt;0,VLOOKUP($A1114,DSSV!$A$7:$R$65536,IN_DTK!M$5,0),""),"")</f>
        <v>0</v>
      </c>
      <c r="N1114" s="245">
        <f>IF(ISNA(VLOOKUP($A1114,DSSV!$A$7:$R$65536,IN_DTK!N$5,0))=FALSE,IF(N$8&lt;&gt;0,VLOOKUP($A1114,DSSV!$A$7:$R$65536,IN_DTK!N$5,0),""),"")</f>
        <v>0</v>
      </c>
      <c r="O1114" s="245">
        <f>IF(ISNA(VLOOKUP($A1114,DSSV!$A$7:$R$65536,IN_DTK!O$5,0))=FALSE,IF(O$8&lt;&gt;0,VLOOKUP($A1114,DSSV!$A$7:$R$65536,IN_DTK!O$5,0),""),"")</f>
        <v>0</v>
      </c>
      <c r="P1114" s="245">
        <f>IF(ISNA(VLOOKUP($A1114,DSSV!$A$7:$R$65536,IN_DTK!P$5,0))=FALSE,IF(P$8&lt;&gt;0,VLOOKUP($A1114,DSSV!$A$7:$R$65536,IN_DTK!P$5,0),""),"")</f>
        <v>0</v>
      </c>
      <c r="Q1114" s="246">
        <f>IF(ISNA(VLOOKUP($A1114,DSSV!$A$7:$R$65536,IN_DTK!Q$5,0))=FALSE,VLOOKUP($A1114,DSSV!$A$7:$R$65536,IN_DTK!Q$5,0),"")</f>
        <v>0</v>
      </c>
      <c r="R1114" s="237" t="str">
        <f>IF(ISNA(VLOOKUP($A1114,DSSV!$A$7:$R$65536,IN_DTK!R$5,0))=FALSE,VLOOKUP($A1114,DSSV!$A$7:$R$65536,IN_DTK!R$5,0),"")</f>
        <v>Không</v>
      </c>
      <c r="S1114" s="247" t="str">
        <f>IF(ISNA(VLOOKUP($A1114,DSSV!$A$7:$R$65536,IN_DTK!S$5,0))=FALSE,VLOOKUP($A1114,DSSV!$A$7:$R$65536,IN_DTK!S$5,0),"")</f>
        <v/>
      </c>
    </row>
    <row r="1115" spans="1:19" s="213" customFormat="1" ht="20.25" customHeight="1">
      <c r="A1115" s="211">
        <v>1107</v>
      </c>
      <c r="B1115" s="240">
        <f>--SUBTOTAL(2,C$6:C1115)</f>
        <v>1107</v>
      </c>
      <c r="C1115" s="214">
        <f>IF(ISNA(VLOOKUP($A1115,DSSV!$A$7:$R$65536,IN_DTK!C$5,0))=FALSE,VLOOKUP($A1115,DSSV!$A$7:$R$65536,IN_DTK!C$5,0),"")</f>
        <v>0</v>
      </c>
      <c r="D1115" s="243" t="str">
        <f>IF(ISNA(VLOOKUP($A1115,DSSV!$A$7:$R$65536,IN_DTK!D$5,0))=FALSE,VLOOKUP($A1115,DSSV!$A$7:$R$65536,IN_DTK!D$5,0),"")</f>
        <v/>
      </c>
      <c r="E1115" s="244" t="str">
        <f>IF(ISNA(VLOOKUP($A1115,DSSV!$A$7:$R$65536,IN_DTK!E$5,0))=FALSE,VLOOKUP($A1115,DSSV!$A$7:$R$65536,IN_DTK!E$5,0),"")</f>
        <v/>
      </c>
      <c r="F1115" s="249" t="str">
        <f>IF(ISNA(VLOOKUP($A1115,DSSV!$A$7:$R$65536,IN_DTK!F$5,0))=FALSE,VLOOKUP($A1115,DSSV!$A$7:$R$65536,IN_DTK!F$5,0),"")</f>
        <v/>
      </c>
      <c r="G1115" s="249" t="str">
        <f>IF(ISNA(VLOOKUP($A1115,DSSV!$A$7:$R$65536,IN_DTK!G$5,0))=FALSE,VLOOKUP($A1115,DSSV!$A$7:$R$65536,IN_DTK!G$5,0),"")</f>
        <v/>
      </c>
      <c r="H1115" s="245">
        <f>IF(ISNA(VLOOKUP($A1115,DSSV!$A$7:$R$65536,IN_DTK!H$5,0))=FALSE,IF(H$8&lt;&gt;0,VLOOKUP($A1115,DSSV!$A$7:$R$65536,IN_DTK!H$5,0),""),"")</f>
        <v>0</v>
      </c>
      <c r="I1115" s="245">
        <f>IF(ISNA(VLOOKUP($A1115,DSSV!$A$7:$R$65536,IN_DTK!I$5,0))=FALSE,IF(I$8&lt;&gt;0,VLOOKUP($A1115,DSSV!$A$7:$R$65536,IN_DTK!I$5,0),""),"")</f>
        <v>0</v>
      </c>
      <c r="J1115" s="245">
        <f>IF(ISNA(VLOOKUP($A1115,DSSV!$A$7:$R$65536,IN_DTK!J$5,0))=FALSE,IF(J$8&lt;&gt;0,VLOOKUP($A1115,DSSV!$A$7:$R$65536,IN_DTK!J$5,0),""),"")</f>
        <v>0</v>
      </c>
      <c r="K1115" s="245">
        <f>IF(ISNA(VLOOKUP($A1115,DSSV!$A$7:$R$65536,IN_DTK!K$5,0))=FALSE,IF(K$8&lt;&gt;0,VLOOKUP($A1115,DSSV!$A$7:$R$65536,IN_DTK!K$5,0),""),"")</f>
        <v>0</v>
      </c>
      <c r="L1115" s="245">
        <f>IF(ISNA(VLOOKUP($A1115,DSSV!$A$7:$R$65536,IN_DTK!L$5,0))=FALSE,IF(L$8&lt;&gt;0,VLOOKUP($A1115,DSSV!$A$7:$R$65536,IN_DTK!L$5,0),""),"")</f>
        <v>0</v>
      </c>
      <c r="M1115" s="245">
        <f>IF(ISNA(VLOOKUP($A1115,DSSV!$A$7:$R$65536,IN_DTK!M$5,0))=FALSE,IF(M$8&lt;&gt;0,VLOOKUP($A1115,DSSV!$A$7:$R$65536,IN_DTK!M$5,0),""),"")</f>
        <v>0</v>
      </c>
      <c r="N1115" s="245">
        <f>IF(ISNA(VLOOKUP($A1115,DSSV!$A$7:$R$65536,IN_DTK!N$5,0))=FALSE,IF(N$8&lt;&gt;0,VLOOKUP($A1115,DSSV!$A$7:$R$65536,IN_DTK!N$5,0),""),"")</f>
        <v>0</v>
      </c>
      <c r="O1115" s="245">
        <f>IF(ISNA(VLOOKUP($A1115,DSSV!$A$7:$R$65536,IN_DTK!O$5,0))=FALSE,IF(O$8&lt;&gt;0,VLOOKUP($A1115,DSSV!$A$7:$R$65536,IN_DTK!O$5,0),""),"")</f>
        <v>0</v>
      </c>
      <c r="P1115" s="245">
        <f>IF(ISNA(VLOOKUP($A1115,DSSV!$A$7:$R$65536,IN_DTK!P$5,0))=FALSE,IF(P$8&lt;&gt;0,VLOOKUP($A1115,DSSV!$A$7:$R$65536,IN_DTK!P$5,0),""),"")</f>
        <v>0</v>
      </c>
      <c r="Q1115" s="246">
        <f>IF(ISNA(VLOOKUP($A1115,DSSV!$A$7:$R$65536,IN_DTK!Q$5,0))=FALSE,VLOOKUP($A1115,DSSV!$A$7:$R$65536,IN_DTK!Q$5,0),"")</f>
        <v>0</v>
      </c>
      <c r="R1115" s="237" t="str">
        <f>IF(ISNA(VLOOKUP($A1115,DSSV!$A$7:$R$65536,IN_DTK!R$5,0))=FALSE,VLOOKUP($A1115,DSSV!$A$7:$R$65536,IN_DTK!R$5,0),"")</f>
        <v>Không</v>
      </c>
      <c r="S1115" s="247" t="str">
        <f>IF(ISNA(VLOOKUP($A1115,DSSV!$A$7:$R$65536,IN_DTK!S$5,0))=FALSE,VLOOKUP($A1115,DSSV!$A$7:$R$65536,IN_DTK!S$5,0),"")</f>
        <v/>
      </c>
    </row>
    <row r="1116" spans="1:19" s="213" customFormat="1" ht="20.25" customHeight="1">
      <c r="A1116" s="211">
        <v>1108</v>
      </c>
      <c r="B1116" s="240">
        <f>--SUBTOTAL(2,C$6:C1116)</f>
        <v>1108</v>
      </c>
      <c r="C1116" s="214">
        <f>IF(ISNA(VLOOKUP($A1116,DSSV!$A$7:$R$65536,IN_DTK!C$5,0))=FALSE,VLOOKUP($A1116,DSSV!$A$7:$R$65536,IN_DTK!C$5,0),"")</f>
        <v>0</v>
      </c>
      <c r="D1116" s="243" t="str">
        <f>IF(ISNA(VLOOKUP($A1116,DSSV!$A$7:$R$65536,IN_DTK!D$5,0))=FALSE,VLOOKUP($A1116,DSSV!$A$7:$R$65536,IN_DTK!D$5,0),"")</f>
        <v/>
      </c>
      <c r="E1116" s="244" t="str">
        <f>IF(ISNA(VLOOKUP($A1116,DSSV!$A$7:$R$65536,IN_DTK!E$5,0))=FALSE,VLOOKUP($A1116,DSSV!$A$7:$R$65536,IN_DTK!E$5,0),"")</f>
        <v/>
      </c>
      <c r="F1116" s="249" t="str">
        <f>IF(ISNA(VLOOKUP($A1116,DSSV!$A$7:$R$65536,IN_DTK!F$5,0))=FALSE,VLOOKUP($A1116,DSSV!$A$7:$R$65536,IN_DTK!F$5,0),"")</f>
        <v/>
      </c>
      <c r="G1116" s="249" t="str">
        <f>IF(ISNA(VLOOKUP($A1116,DSSV!$A$7:$R$65536,IN_DTK!G$5,0))=FALSE,VLOOKUP($A1116,DSSV!$A$7:$R$65536,IN_DTK!G$5,0),"")</f>
        <v/>
      </c>
      <c r="H1116" s="245">
        <f>IF(ISNA(VLOOKUP($A1116,DSSV!$A$7:$R$65536,IN_DTK!H$5,0))=FALSE,IF(H$8&lt;&gt;0,VLOOKUP($A1116,DSSV!$A$7:$R$65536,IN_DTK!H$5,0),""),"")</f>
        <v>0</v>
      </c>
      <c r="I1116" s="245">
        <f>IF(ISNA(VLOOKUP($A1116,DSSV!$A$7:$R$65536,IN_DTK!I$5,0))=FALSE,IF(I$8&lt;&gt;0,VLOOKUP($A1116,DSSV!$A$7:$R$65536,IN_DTK!I$5,0),""),"")</f>
        <v>0</v>
      </c>
      <c r="J1116" s="245">
        <f>IF(ISNA(VLOOKUP($A1116,DSSV!$A$7:$R$65536,IN_DTK!J$5,0))=FALSE,IF(J$8&lt;&gt;0,VLOOKUP($A1116,DSSV!$A$7:$R$65536,IN_DTK!J$5,0),""),"")</f>
        <v>0</v>
      </c>
      <c r="K1116" s="245">
        <f>IF(ISNA(VLOOKUP($A1116,DSSV!$A$7:$R$65536,IN_DTK!K$5,0))=FALSE,IF(K$8&lt;&gt;0,VLOOKUP($A1116,DSSV!$A$7:$R$65536,IN_DTK!K$5,0),""),"")</f>
        <v>0</v>
      </c>
      <c r="L1116" s="245">
        <f>IF(ISNA(VLOOKUP($A1116,DSSV!$A$7:$R$65536,IN_DTK!L$5,0))=FALSE,IF(L$8&lt;&gt;0,VLOOKUP($A1116,DSSV!$A$7:$R$65536,IN_DTK!L$5,0),""),"")</f>
        <v>0</v>
      </c>
      <c r="M1116" s="245">
        <f>IF(ISNA(VLOOKUP($A1116,DSSV!$A$7:$R$65536,IN_DTK!M$5,0))=FALSE,IF(M$8&lt;&gt;0,VLOOKUP($A1116,DSSV!$A$7:$R$65536,IN_DTK!M$5,0),""),"")</f>
        <v>0</v>
      </c>
      <c r="N1116" s="245">
        <f>IF(ISNA(VLOOKUP($A1116,DSSV!$A$7:$R$65536,IN_DTK!N$5,0))=FALSE,IF(N$8&lt;&gt;0,VLOOKUP($A1116,DSSV!$A$7:$R$65536,IN_DTK!N$5,0),""),"")</f>
        <v>0</v>
      </c>
      <c r="O1116" s="245">
        <f>IF(ISNA(VLOOKUP($A1116,DSSV!$A$7:$R$65536,IN_DTK!O$5,0))=FALSE,IF(O$8&lt;&gt;0,VLOOKUP($A1116,DSSV!$A$7:$R$65536,IN_DTK!O$5,0),""),"")</f>
        <v>0</v>
      </c>
      <c r="P1116" s="245">
        <f>IF(ISNA(VLOOKUP($A1116,DSSV!$A$7:$R$65536,IN_DTK!P$5,0))=FALSE,IF(P$8&lt;&gt;0,VLOOKUP($A1116,DSSV!$A$7:$R$65536,IN_DTK!P$5,0),""),"")</f>
        <v>0</v>
      </c>
      <c r="Q1116" s="246">
        <f>IF(ISNA(VLOOKUP($A1116,DSSV!$A$7:$R$65536,IN_DTK!Q$5,0))=FALSE,VLOOKUP($A1116,DSSV!$A$7:$R$65536,IN_DTK!Q$5,0),"")</f>
        <v>0</v>
      </c>
      <c r="R1116" s="237" t="str">
        <f>IF(ISNA(VLOOKUP($A1116,DSSV!$A$7:$R$65536,IN_DTK!R$5,0))=FALSE,VLOOKUP($A1116,DSSV!$A$7:$R$65536,IN_DTK!R$5,0),"")</f>
        <v>Không</v>
      </c>
      <c r="S1116" s="247" t="str">
        <f>IF(ISNA(VLOOKUP($A1116,DSSV!$A$7:$R$65536,IN_DTK!S$5,0))=FALSE,VLOOKUP($A1116,DSSV!$A$7:$R$65536,IN_DTK!S$5,0),"")</f>
        <v/>
      </c>
    </row>
    <row r="1117" spans="1:19" s="213" customFormat="1" ht="20.25" customHeight="1">
      <c r="A1117" s="211">
        <v>1109</v>
      </c>
      <c r="B1117" s="240">
        <f>--SUBTOTAL(2,C$6:C1117)</f>
        <v>1109</v>
      </c>
      <c r="C1117" s="214">
        <f>IF(ISNA(VLOOKUP($A1117,DSSV!$A$7:$R$65536,IN_DTK!C$5,0))=FALSE,VLOOKUP($A1117,DSSV!$A$7:$R$65536,IN_DTK!C$5,0),"")</f>
        <v>0</v>
      </c>
      <c r="D1117" s="243" t="str">
        <f>IF(ISNA(VLOOKUP($A1117,DSSV!$A$7:$R$65536,IN_DTK!D$5,0))=FALSE,VLOOKUP($A1117,DSSV!$A$7:$R$65536,IN_DTK!D$5,0),"")</f>
        <v/>
      </c>
      <c r="E1117" s="244" t="str">
        <f>IF(ISNA(VLOOKUP($A1117,DSSV!$A$7:$R$65536,IN_DTK!E$5,0))=FALSE,VLOOKUP($A1117,DSSV!$A$7:$R$65536,IN_DTK!E$5,0),"")</f>
        <v/>
      </c>
      <c r="F1117" s="249" t="str">
        <f>IF(ISNA(VLOOKUP($A1117,DSSV!$A$7:$R$65536,IN_DTK!F$5,0))=FALSE,VLOOKUP($A1117,DSSV!$A$7:$R$65536,IN_DTK!F$5,0),"")</f>
        <v/>
      </c>
      <c r="G1117" s="249" t="str">
        <f>IF(ISNA(VLOOKUP($A1117,DSSV!$A$7:$R$65536,IN_DTK!G$5,0))=FALSE,VLOOKUP($A1117,DSSV!$A$7:$R$65536,IN_DTK!G$5,0),"")</f>
        <v/>
      </c>
      <c r="H1117" s="245">
        <f>IF(ISNA(VLOOKUP($A1117,DSSV!$A$7:$R$65536,IN_DTK!H$5,0))=FALSE,IF(H$8&lt;&gt;0,VLOOKUP($A1117,DSSV!$A$7:$R$65536,IN_DTK!H$5,0),""),"")</f>
        <v>0</v>
      </c>
      <c r="I1117" s="245">
        <f>IF(ISNA(VLOOKUP($A1117,DSSV!$A$7:$R$65536,IN_DTK!I$5,0))=FALSE,IF(I$8&lt;&gt;0,VLOOKUP($A1117,DSSV!$A$7:$R$65536,IN_DTK!I$5,0),""),"")</f>
        <v>0</v>
      </c>
      <c r="J1117" s="245">
        <f>IF(ISNA(VLOOKUP($A1117,DSSV!$A$7:$R$65536,IN_DTK!J$5,0))=FALSE,IF(J$8&lt;&gt;0,VLOOKUP($A1117,DSSV!$A$7:$R$65536,IN_DTK!J$5,0),""),"")</f>
        <v>0</v>
      </c>
      <c r="K1117" s="245">
        <f>IF(ISNA(VLOOKUP($A1117,DSSV!$A$7:$R$65536,IN_DTK!K$5,0))=FALSE,IF(K$8&lt;&gt;0,VLOOKUP($A1117,DSSV!$A$7:$R$65536,IN_DTK!K$5,0),""),"")</f>
        <v>0</v>
      </c>
      <c r="L1117" s="245">
        <f>IF(ISNA(VLOOKUP($A1117,DSSV!$A$7:$R$65536,IN_DTK!L$5,0))=FALSE,IF(L$8&lt;&gt;0,VLOOKUP($A1117,DSSV!$A$7:$R$65536,IN_DTK!L$5,0),""),"")</f>
        <v>0</v>
      </c>
      <c r="M1117" s="245">
        <f>IF(ISNA(VLOOKUP($A1117,DSSV!$A$7:$R$65536,IN_DTK!M$5,0))=FALSE,IF(M$8&lt;&gt;0,VLOOKUP($A1117,DSSV!$A$7:$R$65536,IN_DTK!M$5,0),""),"")</f>
        <v>0</v>
      </c>
      <c r="N1117" s="245">
        <f>IF(ISNA(VLOOKUP($A1117,DSSV!$A$7:$R$65536,IN_DTK!N$5,0))=FALSE,IF(N$8&lt;&gt;0,VLOOKUP($A1117,DSSV!$A$7:$R$65536,IN_DTK!N$5,0),""),"")</f>
        <v>0</v>
      </c>
      <c r="O1117" s="245">
        <f>IF(ISNA(VLOOKUP($A1117,DSSV!$A$7:$R$65536,IN_DTK!O$5,0))=FALSE,IF(O$8&lt;&gt;0,VLOOKUP($A1117,DSSV!$A$7:$R$65536,IN_DTK!O$5,0),""),"")</f>
        <v>0</v>
      </c>
      <c r="P1117" s="245">
        <f>IF(ISNA(VLOOKUP($A1117,DSSV!$A$7:$R$65536,IN_DTK!P$5,0))=FALSE,IF(P$8&lt;&gt;0,VLOOKUP($A1117,DSSV!$A$7:$R$65536,IN_DTK!P$5,0),""),"")</f>
        <v>0</v>
      </c>
      <c r="Q1117" s="246">
        <f>IF(ISNA(VLOOKUP($A1117,DSSV!$A$7:$R$65536,IN_DTK!Q$5,0))=FALSE,VLOOKUP($A1117,DSSV!$A$7:$R$65536,IN_DTK!Q$5,0),"")</f>
        <v>0</v>
      </c>
      <c r="R1117" s="237" t="str">
        <f>IF(ISNA(VLOOKUP($A1117,DSSV!$A$7:$R$65536,IN_DTK!R$5,0))=FALSE,VLOOKUP($A1117,DSSV!$A$7:$R$65536,IN_DTK!R$5,0),"")</f>
        <v>Không</v>
      </c>
      <c r="S1117" s="247" t="str">
        <f>IF(ISNA(VLOOKUP($A1117,DSSV!$A$7:$R$65536,IN_DTK!S$5,0))=FALSE,VLOOKUP($A1117,DSSV!$A$7:$R$65536,IN_DTK!S$5,0),"")</f>
        <v/>
      </c>
    </row>
    <row r="1118" spans="1:19" s="213" customFormat="1" ht="20.25" customHeight="1">
      <c r="A1118" s="211">
        <v>1110</v>
      </c>
      <c r="B1118" s="240">
        <f>--SUBTOTAL(2,C$6:C1118)</f>
        <v>1110</v>
      </c>
      <c r="C1118" s="214">
        <f>IF(ISNA(VLOOKUP($A1118,DSSV!$A$7:$R$65536,IN_DTK!C$5,0))=FALSE,VLOOKUP($A1118,DSSV!$A$7:$R$65536,IN_DTK!C$5,0),"")</f>
        <v>0</v>
      </c>
      <c r="D1118" s="243" t="str">
        <f>IF(ISNA(VLOOKUP($A1118,DSSV!$A$7:$R$65536,IN_DTK!D$5,0))=FALSE,VLOOKUP($A1118,DSSV!$A$7:$R$65536,IN_DTK!D$5,0),"")</f>
        <v/>
      </c>
      <c r="E1118" s="244" t="str">
        <f>IF(ISNA(VLOOKUP($A1118,DSSV!$A$7:$R$65536,IN_DTK!E$5,0))=FALSE,VLOOKUP($A1118,DSSV!$A$7:$R$65536,IN_DTK!E$5,0),"")</f>
        <v/>
      </c>
      <c r="F1118" s="249" t="str">
        <f>IF(ISNA(VLOOKUP($A1118,DSSV!$A$7:$R$65536,IN_DTK!F$5,0))=FALSE,VLOOKUP($A1118,DSSV!$A$7:$R$65536,IN_DTK!F$5,0),"")</f>
        <v/>
      </c>
      <c r="G1118" s="249" t="str">
        <f>IF(ISNA(VLOOKUP($A1118,DSSV!$A$7:$R$65536,IN_DTK!G$5,0))=FALSE,VLOOKUP($A1118,DSSV!$A$7:$R$65536,IN_DTK!G$5,0),"")</f>
        <v/>
      </c>
      <c r="H1118" s="245">
        <f>IF(ISNA(VLOOKUP($A1118,DSSV!$A$7:$R$65536,IN_DTK!H$5,0))=FALSE,IF(H$8&lt;&gt;0,VLOOKUP($A1118,DSSV!$A$7:$R$65536,IN_DTK!H$5,0),""),"")</f>
        <v>0</v>
      </c>
      <c r="I1118" s="245">
        <f>IF(ISNA(VLOOKUP($A1118,DSSV!$A$7:$R$65536,IN_DTK!I$5,0))=FALSE,IF(I$8&lt;&gt;0,VLOOKUP($A1118,DSSV!$A$7:$R$65536,IN_DTK!I$5,0),""),"")</f>
        <v>0</v>
      </c>
      <c r="J1118" s="245">
        <f>IF(ISNA(VLOOKUP($A1118,DSSV!$A$7:$R$65536,IN_DTK!J$5,0))=FALSE,IF(J$8&lt;&gt;0,VLOOKUP($A1118,DSSV!$A$7:$R$65536,IN_DTK!J$5,0),""),"")</f>
        <v>0</v>
      </c>
      <c r="K1118" s="245">
        <f>IF(ISNA(VLOOKUP($A1118,DSSV!$A$7:$R$65536,IN_DTK!K$5,0))=FALSE,IF(K$8&lt;&gt;0,VLOOKUP($A1118,DSSV!$A$7:$R$65536,IN_DTK!K$5,0),""),"")</f>
        <v>0</v>
      </c>
      <c r="L1118" s="245">
        <f>IF(ISNA(VLOOKUP($A1118,DSSV!$A$7:$R$65536,IN_DTK!L$5,0))=FALSE,IF(L$8&lt;&gt;0,VLOOKUP($A1118,DSSV!$A$7:$R$65536,IN_DTK!L$5,0),""),"")</f>
        <v>0</v>
      </c>
      <c r="M1118" s="245">
        <f>IF(ISNA(VLOOKUP($A1118,DSSV!$A$7:$R$65536,IN_DTK!M$5,0))=FALSE,IF(M$8&lt;&gt;0,VLOOKUP($A1118,DSSV!$A$7:$R$65536,IN_DTK!M$5,0),""),"")</f>
        <v>0</v>
      </c>
      <c r="N1118" s="245">
        <f>IF(ISNA(VLOOKUP($A1118,DSSV!$A$7:$R$65536,IN_DTK!N$5,0))=FALSE,IF(N$8&lt;&gt;0,VLOOKUP($A1118,DSSV!$A$7:$R$65536,IN_DTK!N$5,0),""),"")</f>
        <v>0</v>
      </c>
      <c r="O1118" s="245">
        <f>IF(ISNA(VLOOKUP($A1118,DSSV!$A$7:$R$65536,IN_DTK!O$5,0))=FALSE,IF(O$8&lt;&gt;0,VLOOKUP($A1118,DSSV!$A$7:$R$65536,IN_DTK!O$5,0),""),"")</f>
        <v>0</v>
      </c>
      <c r="P1118" s="245">
        <f>IF(ISNA(VLOOKUP($A1118,DSSV!$A$7:$R$65536,IN_DTK!P$5,0))=FALSE,IF(P$8&lt;&gt;0,VLOOKUP($A1118,DSSV!$A$7:$R$65536,IN_DTK!P$5,0),""),"")</f>
        <v>0</v>
      </c>
      <c r="Q1118" s="246">
        <f>IF(ISNA(VLOOKUP($A1118,DSSV!$A$7:$R$65536,IN_DTK!Q$5,0))=FALSE,VLOOKUP($A1118,DSSV!$A$7:$R$65536,IN_DTK!Q$5,0),"")</f>
        <v>0</v>
      </c>
      <c r="R1118" s="237" t="str">
        <f>IF(ISNA(VLOOKUP($A1118,DSSV!$A$7:$R$65536,IN_DTK!R$5,0))=FALSE,VLOOKUP($A1118,DSSV!$A$7:$R$65536,IN_DTK!R$5,0),"")</f>
        <v>Không</v>
      </c>
      <c r="S1118" s="247" t="str">
        <f>IF(ISNA(VLOOKUP($A1118,DSSV!$A$7:$R$65536,IN_DTK!S$5,0))=FALSE,VLOOKUP($A1118,DSSV!$A$7:$R$65536,IN_DTK!S$5,0),"")</f>
        <v/>
      </c>
    </row>
    <row r="1119" spans="1:19" s="213" customFormat="1" ht="20.25" customHeight="1">
      <c r="A1119" s="211">
        <v>1111</v>
      </c>
      <c r="B1119" s="240">
        <f>--SUBTOTAL(2,C$6:C1119)</f>
        <v>1111</v>
      </c>
      <c r="C1119" s="214">
        <f>IF(ISNA(VLOOKUP($A1119,DSSV!$A$7:$R$65536,IN_DTK!C$5,0))=FALSE,VLOOKUP($A1119,DSSV!$A$7:$R$65536,IN_DTK!C$5,0),"")</f>
        <v>0</v>
      </c>
      <c r="D1119" s="243" t="str">
        <f>IF(ISNA(VLOOKUP($A1119,DSSV!$A$7:$R$65536,IN_DTK!D$5,0))=FALSE,VLOOKUP($A1119,DSSV!$A$7:$R$65536,IN_DTK!D$5,0),"")</f>
        <v/>
      </c>
      <c r="E1119" s="244" t="str">
        <f>IF(ISNA(VLOOKUP($A1119,DSSV!$A$7:$R$65536,IN_DTK!E$5,0))=FALSE,VLOOKUP($A1119,DSSV!$A$7:$R$65536,IN_DTK!E$5,0),"")</f>
        <v/>
      </c>
      <c r="F1119" s="249" t="str">
        <f>IF(ISNA(VLOOKUP($A1119,DSSV!$A$7:$R$65536,IN_DTK!F$5,0))=FALSE,VLOOKUP($A1119,DSSV!$A$7:$R$65536,IN_DTK!F$5,0),"")</f>
        <v/>
      </c>
      <c r="G1119" s="249" t="str">
        <f>IF(ISNA(VLOOKUP($A1119,DSSV!$A$7:$R$65536,IN_DTK!G$5,0))=FALSE,VLOOKUP($A1119,DSSV!$A$7:$R$65536,IN_DTK!G$5,0),"")</f>
        <v/>
      </c>
      <c r="H1119" s="245">
        <f>IF(ISNA(VLOOKUP($A1119,DSSV!$A$7:$R$65536,IN_DTK!H$5,0))=FALSE,IF(H$8&lt;&gt;0,VLOOKUP($A1119,DSSV!$A$7:$R$65536,IN_DTK!H$5,0),""),"")</f>
        <v>0</v>
      </c>
      <c r="I1119" s="245">
        <f>IF(ISNA(VLOOKUP($A1119,DSSV!$A$7:$R$65536,IN_DTK!I$5,0))=FALSE,IF(I$8&lt;&gt;0,VLOOKUP($A1119,DSSV!$A$7:$R$65536,IN_DTK!I$5,0),""),"")</f>
        <v>0</v>
      </c>
      <c r="J1119" s="245">
        <f>IF(ISNA(VLOOKUP($A1119,DSSV!$A$7:$R$65536,IN_DTK!J$5,0))=FALSE,IF(J$8&lt;&gt;0,VLOOKUP($A1119,DSSV!$A$7:$R$65536,IN_DTK!J$5,0),""),"")</f>
        <v>0</v>
      </c>
      <c r="K1119" s="245">
        <f>IF(ISNA(VLOOKUP($A1119,DSSV!$A$7:$R$65536,IN_DTK!K$5,0))=FALSE,IF(K$8&lt;&gt;0,VLOOKUP($A1119,DSSV!$A$7:$R$65536,IN_DTK!K$5,0),""),"")</f>
        <v>0</v>
      </c>
      <c r="L1119" s="245">
        <f>IF(ISNA(VLOOKUP($A1119,DSSV!$A$7:$R$65536,IN_DTK!L$5,0))=FALSE,IF(L$8&lt;&gt;0,VLOOKUP($A1119,DSSV!$A$7:$R$65536,IN_DTK!L$5,0),""),"")</f>
        <v>0</v>
      </c>
      <c r="M1119" s="245">
        <f>IF(ISNA(VLOOKUP($A1119,DSSV!$A$7:$R$65536,IN_DTK!M$5,0))=FALSE,IF(M$8&lt;&gt;0,VLOOKUP($A1119,DSSV!$A$7:$R$65536,IN_DTK!M$5,0),""),"")</f>
        <v>0</v>
      </c>
      <c r="N1119" s="245">
        <f>IF(ISNA(VLOOKUP($A1119,DSSV!$A$7:$R$65536,IN_DTK!N$5,0))=FALSE,IF(N$8&lt;&gt;0,VLOOKUP($A1119,DSSV!$A$7:$R$65536,IN_DTK!N$5,0),""),"")</f>
        <v>0</v>
      </c>
      <c r="O1119" s="245">
        <f>IF(ISNA(VLOOKUP($A1119,DSSV!$A$7:$R$65536,IN_DTK!O$5,0))=FALSE,IF(O$8&lt;&gt;0,VLOOKUP($A1119,DSSV!$A$7:$R$65536,IN_DTK!O$5,0),""),"")</f>
        <v>0</v>
      </c>
      <c r="P1119" s="245">
        <f>IF(ISNA(VLOOKUP($A1119,DSSV!$A$7:$R$65536,IN_DTK!P$5,0))=FALSE,IF(P$8&lt;&gt;0,VLOOKUP($A1119,DSSV!$A$7:$R$65536,IN_DTK!P$5,0),""),"")</f>
        <v>0</v>
      </c>
      <c r="Q1119" s="246">
        <f>IF(ISNA(VLOOKUP($A1119,DSSV!$A$7:$R$65536,IN_DTK!Q$5,0))=FALSE,VLOOKUP($A1119,DSSV!$A$7:$R$65536,IN_DTK!Q$5,0),"")</f>
        <v>0</v>
      </c>
      <c r="R1119" s="237" t="str">
        <f>IF(ISNA(VLOOKUP($A1119,DSSV!$A$7:$R$65536,IN_DTK!R$5,0))=FALSE,VLOOKUP($A1119,DSSV!$A$7:$R$65536,IN_DTK!R$5,0),"")</f>
        <v>Không</v>
      </c>
      <c r="S1119" s="247" t="str">
        <f>IF(ISNA(VLOOKUP($A1119,DSSV!$A$7:$R$65536,IN_DTK!S$5,0))=FALSE,VLOOKUP($A1119,DSSV!$A$7:$R$65536,IN_DTK!S$5,0),"")</f>
        <v/>
      </c>
    </row>
    <row r="1120" spans="1:19" s="213" customFormat="1" ht="20.25" customHeight="1">
      <c r="A1120" s="211">
        <v>1112</v>
      </c>
      <c r="B1120" s="240">
        <f>--SUBTOTAL(2,C$6:C1120)</f>
        <v>1112</v>
      </c>
      <c r="C1120" s="214">
        <f>IF(ISNA(VLOOKUP($A1120,DSSV!$A$7:$R$65536,IN_DTK!C$5,0))=FALSE,VLOOKUP($A1120,DSSV!$A$7:$R$65536,IN_DTK!C$5,0),"")</f>
        <v>0</v>
      </c>
      <c r="D1120" s="243" t="str">
        <f>IF(ISNA(VLOOKUP($A1120,DSSV!$A$7:$R$65536,IN_DTK!D$5,0))=FALSE,VLOOKUP($A1120,DSSV!$A$7:$R$65536,IN_DTK!D$5,0),"")</f>
        <v/>
      </c>
      <c r="E1120" s="244" t="str">
        <f>IF(ISNA(VLOOKUP($A1120,DSSV!$A$7:$R$65536,IN_DTK!E$5,0))=FALSE,VLOOKUP($A1120,DSSV!$A$7:$R$65536,IN_DTK!E$5,0),"")</f>
        <v/>
      </c>
      <c r="F1120" s="249" t="str">
        <f>IF(ISNA(VLOOKUP($A1120,DSSV!$A$7:$R$65536,IN_DTK!F$5,0))=FALSE,VLOOKUP($A1120,DSSV!$A$7:$R$65536,IN_DTK!F$5,0),"")</f>
        <v/>
      </c>
      <c r="G1120" s="249" t="str">
        <f>IF(ISNA(VLOOKUP($A1120,DSSV!$A$7:$R$65536,IN_DTK!G$5,0))=FALSE,VLOOKUP($A1120,DSSV!$A$7:$R$65536,IN_DTK!G$5,0),"")</f>
        <v/>
      </c>
      <c r="H1120" s="245">
        <f>IF(ISNA(VLOOKUP($A1120,DSSV!$A$7:$R$65536,IN_DTK!H$5,0))=FALSE,IF(H$8&lt;&gt;0,VLOOKUP($A1120,DSSV!$A$7:$R$65536,IN_DTK!H$5,0),""),"")</f>
        <v>0</v>
      </c>
      <c r="I1120" s="245">
        <f>IF(ISNA(VLOOKUP($A1120,DSSV!$A$7:$R$65536,IN_DTK!I$5,0))=FALSE,IF(I$8&lt;&gt;0,VLOOKUP($A1120,DSSV!$A$7:$R$65536,IN_DTK!I$5,0),""),"")</f>
        <v>0</v>
      </c>
      <c r="J1120" s="245">
        <f>IF(ISNA(VLOOKUP($A1120,DSSV!$A$7:$R$65536,IN_DTK!J$5,0))=FALSE,IF(J$8&lt;&gt;0,VLOOKUP($A1120,DSSV!$A$7:$R$65536,IN_DTK!J$5,0),""),"")</f>
        <v>0</v>
      </c>
      <c r="K1120" s="245">
        <f>IF(ISNA(VLOOKUP($A1120,DSSV!$A$7:$R$65536,IN_DTK!K$5,0))=FALSE,IF(K$8&lt;&gt;0,VLOOKUP($A1120,DSSV!$A$7:$R$65536,IN_DTK!K$5,0),""),"")</f>
        <v>0</v>
      </c>
      <c r="L1120" s="245">
        <f>IF(ISNA(VLOOKUP($A1120,DSSV!$A$7:$R$65536,IN_DTK!L$5,0))=FALSE,IF(L$8&lt;&gt;0,VLOOKUP($A1120,DSSV!$A$7:$R$65536,IN_DTK!L$5,0),""),"")</f>
        <v>0</v>
      </c>
      <c r="M1120" s="245">
        <f>IF(ISNA(VLOOKUP($A1120,DSSV!$A$7:$R$65536,IN_DTK!M$5,0))=FALSE,IF(M$8&lt;&gt;0,VLOOKUP($A1120,DSSV!$A$7:$R$65536,IN_DTK!M$5,0),""),"")</f>
        <v>0</v>
      </c>
      <c r="N1120" s="245">
        <f>IF(ISNA(VLOOKUP($A1120,DSSV!$A$7:$R$65536,IN_DTK!N$5,0))=FALSE,IF(N$8&lt;&gt;0,VLOOKUP($A1120,DSSV!$A$7:$R$65536,IN_DTK!N$5,0),""),"")</f>
        <v>0</v>
      </c>
      <c r="O1120" s="245">
        <f>IF(ISNA(VLOOKUP($A1120,DSSV!$A$7:$R$65536,IN_DTK!O$5,0))=FALSE,IF(O$8&lt;&gt;0,VLOOKUP($A1120,DSSV!$A$7:$R$65536,IN_DTK!O$5,0),""),"")</f>
        <v>0</v>
      </c>
      <c r="P1120" s="245">
        <f>IF(ISNA(VLOOKUP($A1120,DSSV!$A$7:$R$65536,IN_DTK!P$5,0))=FALSE,IF(P$8&lt;&gt;0,VLOOKUP($A1120,DSSV!$A$7:$R$65536,IN_DTK!P$5,0),""),"")</f>
        <v>0</v>
      </c>
      <c r="Q1120" s="246">
        <f>IF(ISNA(VLOOKUP($A1120,DSSV!$A$7:$R$65536,IN_DTK!Q$5,0))=FALSE,VLOOKUP($A1120,DSSV!$A$7:$R$65536,IN_DTK!Q$5,0),"")</f>
        <v>0</v>
      </c>
      <c r="R1120" s="237" t="str">
        <f>IF(ISNA(VLOOKUP($A1120,DSSV!$A$7:$R$65536,IN_DTK!R$5,0))=FALSE,VLOOKUP($A1120,DSSV!$A$7:$R$65536,IN_DTK!R$5,0),"")</f>
        <v>Không</v>
      </c>
      <c r="S1120" s="247" t="str">
        <f>IF(ISNA(VLOOKUP($A1120,DSSV!$A$7:$R$65536,IN_DTK!S$5,0))=FALSE,VLOOKUP($A1120,DSSV!$A$7:$R$65536,IN_DTK!S$5,0),"")</f>
        <v/>
      </c>
    </row>
    <row r="1121" spans="1:19" s="213" customFormat="1" ht="20.25" customHeight="1">
      <c r="A1121" s="211">
        <v>1113</v>
      </c>
      <c r="B1121" s="240">
        <f>--SUBTOTAL(2,C$6:C1121)</f>
        <v>1113</v>
      </c>
      <c r="C1121" s="214">
        <f>IF(ISNA(VLOOKUP($A1121,DSSV!$A$7:$R$65536,IN_DTK!C$5,0))=FALSE,VLOOKUP($A1121,DSSV!$A$7:$R$65536,IN_DTK!C$5,0),"")</f>
        <v>0</v>
      </c>
      <c r="D1121" s="243" t="str">
        <f>IF(ISNA(VLOOKUP($A1121,DSSV!$A$7:$R$65536,IN_DTK!D$5,0))=FALSE,VLOOKUP($A1121,DSSV!$A$7:$R$65536,IN_DTK!D$5,0),"")</f>
        <v/>
      </c>
      <c r="E1121" s="244" t="str">
        <f>IF(ISNA(VLOOKUP($A1121,DSSV!$A$7:$R$65536,IN_DTK!E$5,0))=FALSE,VLOOKUP($A1121,DSSV!$A$7:$R$65536,IN_DTK!E$5,0),"")</f>
        <v/>
      </c>
      <c r="F1121" s="249" t="str">
        <f>IF(ISNA(VLOOKUP($A1121,DSSV!$A$7:$R$65536,IN_DTK!F$5,0))=FALSE,VLOOKUP($A1121,DSSV!$A$7:$R$65536,IN_DTK!F$5,0),"")</f>
        <v/>
      </c>
      <c r="G1121" s="249" t="str">
        <f>IF(ISNA(VLOOKUP($A1121,DSSV!$A$7:$R$65536,IN_DTK!G$5,0))=FALSE,VLOOKUP($A1121,DSSV!$A$7:$R$65536,IN_DTK!G$5,0),"")</f>
        <v/>
      </c>
      <c r="H1121" s="245">
        <f>IF(ISNA(VLOOKUP($A1121,DSSV!$A$7:$R$65536,IN_DTK!H$5,0))=FALSE,IF(H$8&lt;&gt;0,VLOOKUP($A1121,DSSV!$A$7:$R$65536,IN_DTK!H$5,0),""),"")</f>
        <v>0</v>
      </c>
      <c r="I1121" s="245">
        <f>IF(ISNA(VLOOKUP($A1121,DSSV!$A$7:$R$65536,IN_DTK!I$5,0))=FALSE,IF(I$8&lt;&gt;0,VLOOKUP($A1121,DSSV!$A$7:$R$65536,IN_DTK!I$5,0),""),"")</f>
        <v>0</v>
      </c>
      <c r="J1121" s="245">
        <f>IF(ISNA(VLOOKUP($A1121,DSSV!$A$7:$R$65536,IN_DTK!J$5,0))=FALSE,IF(J$8&lt;&gt;0,VLOOKUP($A1121,DSSV!$A$7:$R$65536,IN_DTK!J$5,0),""),"")</f>
        <v>0</v>
      </c>
      <c r="K1121" s="245">
        <f>IF(ISNA(VLOOKUP($A1121,DSSV!$A$7:$R$65536,IN_DTK!K$5,0))=FALSE,IF(K$8&lt;&gt;0,VLOOKUP($A1121,DSSV!$A$7:$R$65536,IN_DTK!K$5,0),""),"")</f>
        <v>0</v>
      </c>
      <c r="L1121" s="245">
        <f>IF(ISNA(VLOOKUP($A1121,DSSV!$A$7:$R$65536,IN_DTK!L$5,0))=FALSE,IF(L$8&lt;&gt;0,VLOOKUP($A1121,DSSV!$A$7:$R$65536,IN_DTK!L$5,0),""),"")</f>
        <v>0</v>
      </c>
      <c r="M1121" s="245">
        <f>IF(ISNA(VLOOKUP($A1121,DSSV!$A$7:$R$65536,IN_DTK!M$5,0))=FALSE,IF(M$8&lt;&gt;0,VLOOKUP($A1121,DSSV!$A$7:$R$65536,IN_DTK!M$5,0),""),"")</f>
        <v>0</v>
      </c>
      <c r="N1121" s="245">
        <f>IF(ISNA(VLOOKUP($A1121,DSSV!$A$7:$R$65536,IN_DTK!N$5,0))=FALSE,IF(N$8&lt;&gt;0,VLOOKUP($A1121,DSSV!$A$7:$R$65536,IN_DTK!N$5,0),""),"")</f>
        <v>0</v>
      </c>
      <c r="O1121" s="245">
        <f>IF(ISNA(VLOOKUP($A1121,DSSV!$A$7:$R$65536,IN_DTK!O$5,0))=FALSE,IF(O$8&lt;&gt;0,VLOOKUP($A1121,DSSV!$A$7:$R$65536,IN_DTK!O$5,0),""),"")</f>
        <v>0</v>
      </c>
      <c r="P1121" s="245">
        <f>IF(ISNA(VLOOKUP($A1121,DSSV!$A$7:$R$65536,IN_DTK!P$5,0))=FALSE,IF(P$8&lt;&gt;0,VLOOKUP($A1121,DSSV!$A$7:$R$65536,IN_DTK!P$5,0),""),"")</f>
        <v>0</v>
      </c>
      <c r="Q1121" s="246">
        <f>IF(ISNA(VLOOKUP($A1121,DSSV!$A$7:$R$65536,IN_DTK!Q$5,0))=FALSE,VLOOKUP($A1121,DSSV!$A$7:$R$65536,IN_DTK!Q$5,0),"")</f>
        <v>0</v>
      </c>
      <c r="R1121" s="237" t="str">
        <f>IF(ISNA(VLOOKUP($A1121,DSSV!$A$7:$R$65536,IN_DTK!R$5,0))=FALSE,VLOOKUP($A1121,DSSV!$A$7:$R$65536,IN_DTK!R$5,0),"")</f>
        <v>Không</v>
      </c>
      <c r="S1121" s="247" t="str">
        <f>IF(ISNA(VLOOKUP($A1121,DSSV!$A$7:$R$65536,IN_DTK!S$5,0))=FALSE,VLOOKUP($A1121,DSSV!$A$7:$R$65536,IN_DTK!S$5,0),"")</f>
        <v/>
      </c>
    </row>
    <row r="1122" spans="1:19" s="213" customFormat="1" ht="20.25" customHeight="1">
      <c r="A1122" s="211">
        <v>1114</v>
      </c>
      <c r="B1122" s="240">
        <f>--SUBTOTAL(2,C$6:C1122)</f>
        <v>1114</v>
      </c>
      <c r="C1122" s="214">
        <f>IF(ISNA(VLOOKUP($A1122,DSSV!$A$7:$R$65536,IN_DTK!C$5,0))=FALSE,VLOOKUP($A1122,DSSV!$A$7:$R$65536,IN_DTK!C$5,0),"")</f>
        <v>0</v>
      </c>
      <c r="D1122" s="243" t="str">
        <f>IF(ISNA(VLOOKUP($A1122,DSSV!$A$7:$R$65536,IN_DTK!D$5,0))=FALSE,VLOOKUP($A1122,DSSV!$A$7:$R$65536,IN_DTK!D$5,0),"")</f>
        <v/>
      </c>
      <c r="E1122" s="244" t="str">
        <f>IF(ISNA(VLOOKUP($A1122,DSSV!$A$7:$R$65536,IN_DTK!E$5,0))=FALSE,VLOOKUP($A1122,DSSV!$A$7:$R$65536,IN_DTK!E$5,0),"")</f>
        <v/>
      </c>
      <c r="F1122" s="249" t="str">
        <f>IF(ISNA(VLOOKUP($A1122,DSSV!$A$7:$R$65536,IN_DTK!F$5,0))=FALSE,VLOOKUP($A1122,DSSV!$A$7:$R$65536,IN_DTK!F$5,0),"")</f>
        <v/>
      </c>
      <c r="G1122" s="249" t="str">
        <f>IF(ISNA(VLOOKUP($A1122,DSSV!$A$7:$R$65536,IN_DTK!G$5,0))=FALSE,VLOOKUP($A1122,DSSV!$A$7:$R$65536,IN_DTK!G$5,0),"")</f>
        <v/>
      </c>
      <c r="H1122" s="245">
        <f>IF(ISNA(VLOOKUP($A1122,DSSV!$A$7:$R$65536,IN_DTK!H$5,0))=FALSE,IF(H$8&lt;&gt;0,VLOOKUP($A1122,DSSV!$A$7:$R$65536,IN_DTK!H$5,0),""),"")</f>
        <v>0</v>
      </c>
      <c r="I1122" s="245">
        <f>IF(ISNA(VLOOKUP($A1122,DSSV!$A$7:$R$65536,IN_DTK!I$5,0))=FALSE,IF(I$8&lt;&gt;0,VLOOKUP($A1122,DSSV!$A$7:$R$65536,IN_DTK!I$5,0),""),"")</f>
        <v>0</v>
      </c>
      <c r="J1122" s="245">
        <f>IF(ISNA(VLOOKUP($A1122,DSSV!$A$7:$R$65536,IN_DTK!J$5,0))=FALSE,IF(J$8&lt;&gt;0,VLOOKUP($A1122,DSSV!$A$7:$R$65536,IN_DTK!J$5,0),""),"")</f>
        <v>0</v>
      </c>
      <c r="K1122" s="245">
        <f>IF(ISNA(VLOOKUP($A1122,DSSV!$A$7:$R$65536,IN_DTK!K$5,0))=FALSE,IF(K$8&lt;&gt;0,VLOOKUP($A1122,DSSV!$A$7:$R$65536,IN_DTK!K$5,0),""),"")</f>
        <v>0</v>
      </c>
      <c r="L1122" s="245">
        <f>IF(ISNA(VLOOKUP($A1122,DSSV!$A$7:$R$65536,IN_DTK!L$5,0))=FALSE,IF(L$8&lt;&gt;0,VLOOKUP($A1122,DSSV!$A$7:$R$65536,IN_DTK!L$5,0),""),"")</f>
        <v>0</v>
      </c>
      <c r="M1122" s="245">
        <f>IF(ISNA(VLOOKUP($A1122,DSSV!$A$7:$R$65536,IN_DTK!M$5,0))=FALSE,IF(M$8&lt;&gt;0,VLOOKUP($A1122,DSSV!$A$7:$R$65536,IN_DTK!M$5,0),""),"")</f>
        <v>0</v>
      </c>
      <c r="N1122" s="245">
        <f>IF(ISNA(VLOOKUP($A1122,DSSV!$A$7:$R$65536,IN_DTK!N$5,0))=FALSE,IF(N$8&lt;&gt;0,VLOOKUP($A1122,DSSV!$A$7:$R$65536,IN_DTK!N$5,0),""),"")</f>
        <v>0</v>
      </c>
      <c r="O1122" s="245">
        <f>IF(ISNA(VLOOKUP($A1122,DSSV!$A$7:$R$65536,IN_DTK!O$5,0))=FALSE,IF(O$8&lt;&gt;0,VLOOKUP($A1122,DSSV!$A$7:$R$65536,IN_DTK!O$5,0),""),"")</f>
        <v>0</v>
      </c>
      <c r="P1122" s="245">
        <f>IF(ISNA(VLOOKUP($A1122,DSSV!$A$7:$R$65536,IN_DTK!P$5,0))=FALSE,IF(P$8&lt;&gt;0,VLOOKUP($A1122,DSSV!$A$7:$R$65536,IN_DTK!P$5,0),""),"")</f>
        <v>0</v>
      </c>
      <c r="Q1122" s="246">
        <f>IF(ISNA(VLOOKUP($A1122,DSSV!$A$7:$R$65536,IN_DTK!Q$5,0))=FALSE,VLOOKUP($A1122,DSSV!$A$7:$R$65536,IN_DTK!Q$5,0),"")</f>
        <v>0</v>
      </c>
      <c r="R1122" s="237" t="str">
        <f>IF(ISNA(VLOOKUP($A1122,DSSV!$A$7:$R$65536,IN_DTK!R$5,0))=FALSE,VLOOKUP($A1122,DSSV!$A$7:$R$65536,IN_DTK!R$5,0),"")</f>
        <v>Không</v>
      </c>
      <c r="S1122" s="247" t="str">
        <f>IF(ISNA(VLOOKUP($A1122,DSSV!$A$7:$R$65536,IN_DTK!S$5,0))=FALSE,VLOOKUP($A1122,DSSV!$A$7:$R$65536,IN_DTK!S$5,0),"")</f>
        <v/>
      </c>
    </row>
    <row r="1123" spans="1:19" s="213" customFormat="1" ht="20.25" customHeight="1">
      <c r="A1123" s="211">
        <v>1115</v>
      </c>
      <c r="B1123" s="240">
        <f>--SUBTOTAL(2,C$6:C1123)</f>
        <v>1115</v>
      </c>
      <c r="C1123" s="214">
        <f>IF(ISNA(VLOOKUP($A1123,DSSV!$A$7:$R$65536,IN_DTK!C$5,0))=FALSE,VLOOKUP($A1123,DSSV!$A$7:$R$65536,IN_DTK!C$5,0),"")</f>
        <v>0</v>
      </c>
      <c r="D1123" s="243" t="str">
        <f>IF(ISNA(VLOOKUP($A1123,DSSV!$A$7:$R$65536,IN_DTK!D$5,0))=FALSE,VLOOKUP($A1123,DSSV!$A$7:$R$65536,IN_DTK!D$5,0),"")</f>
        <v/>
      </c>
      <c r="E1123" s="244" t="str">
        <f>IF(ISNA(VLOOKUP($A1123,DSSV!$A$7:$R$65536,IN_DTK!E$5,0))=FALSE,VLOOKUP($A1123,DSSV!$A$7:$R$65536,IN_DTK!E$5,0),"")</f>
        <v/>
      </c>
      <c r="F1123" s="249" t="str">
        <f>IF(ISNA(VLOOKUP($A1123,DSSV!$A$7:$R$65536,IN_DTK!F$5,0))=FALSE,VLOOKUP($A1123,DSSV!$A$7:$R$65536,IN_DTK!F$5,0),"")</f>
        <v/>
      </c>
      <c r="G1123" s="249" t="str">
        <f>IF(ISNA(VLOOKUP($A1123,DSSV!$A$7:$R$65536,IN_DTK!G$5,0))=FALSE,VLOOKUP($A1123,DSSV!$A$7:$R$65536,IN_DTK!G$5,0),"")</f>
        <v/>
      </c>
      <c r="H1123" s="245">
        <f>IF(ISNA(VLOOKUP($A1123,DSSV!$A$7:$R$65536,IN_DTK!H$5,0))=FALSE,IF(H$8&lt;&gt;0,VLOOKUP($A1123,DSSV!$A$7:$R$65536,IN_DTK!H$5,0),""),"")</f>
        <v>0</v>
      </c>
      <c r="I1123" s="245">
        <f>IF(ISNA(VLOOKUP($A1123,DSSV!$A$7:$R$65536,IN_DTK!I$5,0))=FALSE,IF(I$8&lt;&gt;0,VLOOKUP($A1123,DSSV!$A$7:$R$65536,IN_DTK!I$5,0),""),"")</f>
        <v>0</v>
      </c>
      <c r="J1123" s="245">
        <f>IF(ISNA(VLOOKUP($A1123,DSSV!$A$7:$R$65536,IN_DTK!J$5,0))=FALSE,IF(J$8&lt;&gt;0,VLOOKUP($A1123,DSSV!$A$7:$R$65536,IN_DTK!J$5,0),""),"")</f>
        <v>0</v>
      </c>
      <c r="K1123" s="245">
        <f>IF(ISNA(VLOOKUP($A1123,DSSV!$A$7:$R$65536,IN_DTK!K$5,0))=FALSE,IF(K$8&lt;&gt;0,VLOOKUP($A1123,DSSV!$A$7:$R$65536,IN_DTK!K$5,0),""),"")</f>
        <v>0</v>
      </c>
      <c r="L1123" s="245">
        <f>IF(ISNA(VLOOKUP($A1123,DSSV!$A$7:$R$65536,IN_DTK!L$5,0))=FALSE,IF(L$8&lt;&gt;0,VLOOKUP($A1123,DSSV!$A$7:$R$65536,IN_DTK!L$5,0),""),"")</f>
        <v>0</v>
      </c>
      <c r="M1123" s="245">
        <f>IF(ISNA(VLOOKUP($A1123,DSSV!$A$7:$R$65536,IN_DTK!M$5,0))=FALSE,IF(M$8&lt;&gt;0,VLOOKUP($A1123,DSSV!$A$7:$R$65536,IN_DTK!M$5,0),""),"")</f>
        <v>0</v>
      </c>
      <c r="N1123" s="245">
        <f>IF(ISNA(VLOOKUP($A1123,DSSV!$A$7:$R$65536,IN_DTK!N$5,0))=FALSE,IF(N$8&lt;&gt;0,VLOOKUP($A1123,DSSV!$A$7:$R$65536,IN_DTK!N$5,0),""),"")</f>
        <v>0</v>
      </c>
      <c r="O1123" s="245">
        <f>IF(ISNA(VLOOKUP($A1123,DSSV!$A$7:$R$65536,IN_DTK!O$5,0))=FALSE,IF(O$8&lt;&gt;0,VLOOKUP($A1123,DSSV!$A$7:$R$65536,IN_DTK!O$5,0),""),"")</f>
        <v>0</v>
      </c>
      <c r="P1123" s="245">
        <f>IF(ISNA(VLOOKUP($A1123,DSSV!$A$7:$R$65536,IN_DTK!P$5,0))=FALSE,IF(P$8&lt;&gt;0,VLOOKUP($A1123,DSSV!$A$7:$R$65536,IN_DTK!P$5,0),""),"")</f>
        <v>0</v>
      </c>
      <c r="Q1123" s="246">
        <f>IF(ISNA(VLOOKUP($A1123,DSSV!$A$7:$R$65536,IN_DTK!Q$5,0))=FALSE,VLOOKUP($A1123,DSSV!$A$7:$R$65536,IN_DTK!Q$5,0),"")</f>
        <v>0</v>
      </c>
      <c r="R1123" s="237" t="str">
        <f>IF(ISNA(VLOOKUP($A1123,DSSV!$A$7:$R$65536,IN_DTK!R$5,0))=FALSE,VLOOKUP($A1123,DSSV!$A$7:$R$65536,IN_DTK!R$5,0),"")</f>
        <v>Không</v>
      </c>
      <c r="S1123" s="247" t="str">
        <f>IF(ISNA(VLOOKUP($A1123,DSSV!$A$7:$R$65536,IN_DTK!S$5,0))=FALSE,VLOOKUP($A1123,DSSV!$A$7:$R$65536,IN_DTK!S$5,0),"")</f>
        <v/>
      </c>
    </row>
    <row r="1124" spans="1:19" s="213" customFormat="1" ht="20.25" customHeight="1">
      <c r="A1124" s="211">
        <v>1116</v>
      </c>
      <c r="B1124" s="240">
        <f>--SUBTOTAL(2,C$6:C1124)</f>
        <v>1116</v>
      </c>
      <c r="C1124" s="214">
        <f>IF(ISNA(VLOOKUP($A1124,DSSV!$A$7:$R$65536,IN_DTK!C$5,0))=FALSE,VLOOKUP($A1124,DSSV!$A$7:$R$65536,IN_DTK!C$5,0),"")</f>
        <v>0</v>
      </c>
      <c r="D1124" s="243" t="str">
        <f>IF(ISNA(VLOOKUP($A1124,DSSV!$A$7:$R$65536,IN_DTK!D$5,0))=FALSE,VLOOKUP($A1124,DSSV!$A$7:$R$65536,IN_DTK!D$5,0),"")</f>
        <v/>
      </c>
      <c r="E1124" s="244" t="str">
        <f>IF(ISNA(VLOOKUP($A1124,DSSV!$A$7:$R$65536,IN_DTK!E$5,0))=FALSE,VLOOKUP($A1124,DSSV!$A$7:$R$65536,IN_DTK!E$5,0),"")</f>
        <v/>
      </c>
      <c r="F1124" s="249" t="str">
        <f>IF(ISNA(VLOOKUP($A1124,DSSV!$A$7:$R$65536,IN_DTK!F$5,0))=FALSE,VLOOKUP($A1124,DSSV!$A$7:$R$65536,IN_DTK!F$5,0),"")</f>
        <v/>
      </c>
      <c r="G1124" s="249" t="str">
        <f>IF(ISNA(VLOOKUP($A1124,DSSV!$A$7:$R$65536,IN_DTK!G$5,0))=FALSE,VLOOKUP($A1124,DSSV!$A$7:$R$65536,IN_DTK!G$5,0),"")</f>
        <v/>
      </c>
      <c r="H1124" s="245">
        <f>IF(ISNA(VLOOKUP($A1124,DSSV!$A$7:$R$65536,IN_DTK!H$5,0))=FALSE,IF(H$8&lt;&gt;0,VLOOKUP($A1124,DSSV!$A$7:$R$65536,IN_DTK!H$5,0),""),"")</f>
        <v>0</v>
      </c>
      <c r="I1124" s="245">
        <f>IF(ISNA(VLOOKUP($A1124,DSSV!$A$7:$R$65536,IN_DTK!I$5,0))=FALSE,IF(I$8&lt;&gt;0,VLOOKUP($A1124,DSSV!$A$7:$R$65536,IN_DTK!I$5,0),""),"")</f>
        <v>0</v>
      </c>
      <c r="J1124" s="245">
        <f>IF(ISNA(VLOOKUP($A1124,DSSV!$A$7:$R$65536,IN_DTK!J$5,0))=FALSE,IF(J$8&lt;&gt;0,VLOOKUP($A1124,DSSV!$A$7:$R$65536,IN_DTK!J$5,0),""),"")</f>
        <v>0</v>
      </c>
      <c r="K1124" s="245">
        <f>IF(ISNA(VLOOKUP($A1124,DSSV!$A$7:$R$65536,IN_DTK!K$5,0))=FALSE,IF(K$8&lt;&gt;0,VLOOKUP($A1124,DSSV!$A$7:$R$65536,IN_DTK!K$5,0),""),"")</f>
        <v>0</v>
      </c>
      <c r="L1124" s="245">
        <f>IF(ISNA(VLOOKUP($A1124,DSSV!$A$7:$R$65536,IN_DTK!L$5,0))=FALSE,IF(L$8&lt;&gt;0,VLOOKUP($A1124,DSSV!$A$7:$R$65536,IN_DTK!L$5,0),""),"")</f>
        <v>0</v>
      </c>
      <c r="M1124" s="245">
        <f>IF(ISNA(VLOOKUP($A1124,DSSV!$A$7:$R$65536,IN_DTK!M$5,0))=FALSE,IF(M$8&lt;&gt;0,VLOOKUP($A1124,DSSV!$A$7:$R$65536,IN_DTK!M$5,0),""),"")</f>
        <v>0</v>
      </c>
      <c r="N1124" s="245">
        <f>IF(ISNA(VLOOKUP($A1124,DSSV!$A$7:$R$65536,IN_DTK!N$5,0))=FALSE,IF(N$8&lt;&gt;0,VLOOKUP($A1124,DSSV!$A$7:$R$65536,IN_DTK!N$5,0),""),"")</f>
        <v>0</v>
      </c>
      <c r="O1124" s="245">
        <f>IF(ISNA(VLOOKUP($A1124,DSSV!$A$7:$R$65536,IN_DTK!O$5,0))=FALSE,IF(O$8&lt;&gt;0,VLOOKUP($A1124,DSSV!$A$7:$R$65536,IN_DTK!O$5,0),""),"")</f>
        <v>0</v>
      </c>
      <c r="P1124" s="245">
        <f>IF(ISNA(VLOOKUP($A1124,DSSV!$A$7:$R$65536,IN_DTK!P$5,0))=FALSE,IF(P$8&lt;&gt;0,VLOOKUP($A1124,DSSV!$A$7:$R$65536,IN_DTK!P$5,0),""),"")</f>
        <v>0</v>
      </c>
      <c r="Q1124" s="246">
        <f>IF(ISNA(VLOOKUP($A1124,DSSV!$A$7:$R$65536,IN_DTK!Q$5,0))=FALSE,VLOOKUP($A1124,DSSV!$A$7:$R$65536,IN_DTK!Q$5,0),"")</f>
        <v>0</v>
      </c>
      <c r="R1124" s="237" t="str">
        <f>IF(ISNA(VLOOKUP($A1124,DSSV!$A$7:$R$65536,IN_DTK!R$5,0))=FALSE,VLOOKUP($A1124,DSSV!$A$7:$R$65536,IN_DTK!R$5,0),"")</f>
        <v>Không</v>
      </c>
      <c r="S1124" s="247" t="str">
        <f>IF(ISNA(VLOOKUP($A1124,DSSV!$A$7:$R$65536,IN_DTK!S$5,0))=FALSE,VLOOKUP($A1124,DSSV!$A$7:$R$65536,IN_DTK!S$5,0),"")</f>
        <v/>
      </c>
    </row>
    <row r="1125" spans="1:19" s="213" customFormat="1" ht="20.25" customHeight="1">
      <c r="A1125" s="211">
        <v>1117</v>
      </c>
      <c r="B1125" s="240">
        <f>--SUBTOTAL(2,C$6:C1125)</f>
        <v>1117</v>
      </c>
      <c r="C1125" s="214">
        <f>IF(ISNA(VLOOKUP($A1125,DSSV!$A$7:$R$65536,IN_DTK!C$5,0))=FALSE,VLOOKUP($A1125,DSSV!$A$7:$R$65536,IN_DTK!C$5,0),"")</f>
        <v>0</v>
      </c>
      <c r="D1125" s="243" t="str">
        <f>IF(ISNA(VLOOKUP($A1125,DSSV!$A$7:$R$65536,IN_DTK!D$5,0))=FALSE,VLOOKUP($A1125,DSSV!$A$7:$R$65536,IN_DTK!D$5,0),"")</f>
        <v/>
      </c>
      <c r="E1125" s="244" t="str">
        <f>IF(ISNA(VLOOKUP($A1125,DSSV!$A$7:$R$65536,IN_DTK!E$5,0))=FALSE,VLOOKUP($A1125,DSSV!$A$7:$R$65536,IN_DTK!E$5,0),"")</f>
        <v/>
      </c>
      <c r="F1125" s="249" t="str">
        <f>IF(ISNA(VLOOKUP($A1125,DSSV!$A$7:$R$65536,IN_DTK!F$5,0))=FALSE,VLOOKUP($A1125,DSSV!$A$7:$R$65536,IN_DTK!F$5,0),"")</f>
        <v/>
      </c>
      <c r="G1125" s="249" t="str">
        <f>IF(ISNA(VLOOKUP($A1125,DSSV!$A$7:$R$65536,IN_DTK!G$5,0))=FALSE,VLOOKUP($A1125,DSSV!$A$7:$R$65536,IN_DTK!G$5,0),"")</f>
        <v/>
      </c>
      <c r="H1125" s="245">
        <f>IF(ISNA(VLOOKUP($A1125,DSSV!$A$7:$R$65536,IN_DTK!H$5,0))=FALSE,IF(H$8&lt;&gt;0,VLOOKUP($A1125,DSSV!$A$7:$R$65536,IN_DTK!H$5,0),""),"")</f>
        <v>0</v>
      </c>
      <c r="I1125" s="245">
        <f>IF(ISNA(VLOOKUP($A1125,DSSV!$A$7:$R$65536,IN_DTK!I$5,0))=FALSE,IF(I$8&lt;&gt;0,VLOOKUP($A1125,DSSV!$A$7:$R$65536,IN_DTK!I$5,0),""),"")</f>
        <v>0</v>
      </c>
      <c r="J1125" s="245">
        <f>IF(ISNA(VLOOKUP($A1125,DSSV!$A$7:$R$65536,IN_DTK!J$5,0))=FALSE,IF(J$8&lt;&gt;0,VLOOKUP($A1125,DSSV!$A$7:$R$65536,IN_DTK!J$5,0),""),"")</f>
        <v>0</v>
      </c>
      <c r="K1125" s="245">
        <f>IF(ISNA(VLOOKUP($A1125,DSSV!$A$7:$R$65536,IN_DTK!K$5,0))=FALSE,IF(K$8&lt;&gt;0,VLOOKUP($A1125,DSSV!$A$7:$R$65536,IN_DTK!K$5,0),""),"")</f>
        <v>0</v>
      </c>
      <c r="L1125" s="245">
        <f>IF(ISNA(VLOOKUP($A1125,DSSV!$A$7:$R$65536,IN_DTK!L$5,0))=FALSE,IF(L$8&lt;&gt;0,VLOOKUP($A1125,DSSV!$A$7:$R$65536,IN_DTK!L$5,0),""),"")</f>
        <v>0</v>
      </c>
      <c r="M1125" s="245">
        <f>IF(ISNA(VLOOKUP($A1125,DSSV!$A$7:$R$65536,IN_DTK!M$5,0))=FALSE,IF(M$8&lt;&gt;0,VLOOKUP($A1125,DSSV!$A$7:$R$65536,IN_DTK!M$5,0),""),"")</f>
        <v>0</v>
      </c>
      <c r="N1125" s="245">
        <f>IF(ISNA(VLOOKUP($A1125,DSSV!$A$7:$R$65536,IN_DTK!N$5,0))=FALSE,IF(N$8&lt;&gt;0,VLOOKUP($A1125,DSSV!$A$7:$R$65536,IN_DTK!N$5,0),""),"")</f>
        <v>0</v>
      </c>
      <c r="O1125" s="245">
        <f>IF(ISNA(VLOOKUP($A1125,DSSV!$A$7:$R$65536,IN_DTK!O$5,0))=FALSE,IF(O$8&lt;&gt;0,VLOOKUP($A1125,DSSV!$A$7:$R$65536,IN_DTK!O$5,0),""),"")</f>
        <v>0</v>
      </c>
      <c r="P1125" s="245">
        <f>IF(ISNA(VLOOKUP($A1125,DSSV!$A$7:$R$65536,IN_DTK!P$5,0))=FALSE,IF(P$8&lt;&gt;0,VLOOKUP($A1125,DSSV!$A$7:$R$65536,IN_DTK!P$5,0),""),"")</f>
        <v>0</v>
      </c>
      <c r="Q1125" s="246">
        <f>IF(ISNA(VLOOKUP($A1125,DSSV!$A$7:$R$65536,IN_DTK!Q$5,0))=FALSE,VLOOKUP($A1125,DSSV!$A$7:$R$65536,IN_DTK!Q$5,0),"")</f>
        <v>0</v>
      </c>
      <c r="R1125" s="237" t="str">
        <f>IF(ISNA(VLOOKUP($A1125,DSSV!$A$7:$R$65536,IN_DTK!R$5,0))=FALSE,VLOOKUP($A1125,DSSV!$A$7:$R$65536,IN_DTK!R$5,0),"")</f>
        <v>Không</v>
      </c>
      <c r="S1125" s="247" t="str">
        <f>IF(ISNA(VLOOKUP($A1125,DSSV!$A$7:$R$65536,IN_DTK!S$5,0))=FALSE,VLOOKUP($A1125,DSSV!$A$7:$R$65536,IN_DTK!S$5,0),"")</f>
        <v/>
      </c>
    </row>
    <row r="1126" spans="1:19" s="213" customFormat="1" ht="20.25" customHeight="1">
      <c r="A1126" s="211">
        <v>1118</v>
      </c>
      <c r="B1126" s="240">
        <f>--SUBTOTAL(2,C$6:C1126)</f>
        <v>1118</v>
      </c>
      <c r="C1126" s="214">
        <f>IF(ISNA(VLOOKUP($A1126,DSSV!$A$7:$R$65536,IN_DTK!C$5,0))=FALSE,VLOOKUP($A1126,DSSV!$A$7:$R$65536,IN_DTK!C$5,0),"")</f>
        <v>0</v>
      </c>
      <c r="D1126" s="243" t="str">
        <f>IF(ISNA(VLOOKUP($A1126,DSSV!$A$7:$R$65536,IN_DTK!D$5,0))=FALSE,VLOOKUP($A1126,DSSV!$A$7:$R$65536,IN_DTK!D$5,0),"")</f>
        <v/>
      </c>
      <c r="E1126" s="244" t="str">
        <f>IF(ISNA(VLOOKUP($A1126,DSSV!$A$7:$R$65536,IN_DTK!E$5,0))=FALSE,VLOOKUP($A1126,DSSV!$A$7:$R$65536,IN_DTK!E$5,0),"")</f>
        <v/>
      </c>
      <c r="F1126" s="249" t="str">
        <f>IF(ISNA(VLOOKUP($A1126,DSSV!$A$7:$R$65536,IN_DTK!F$5,0))=FALSE,VLOOKUP($A1126,DSSV!$A$7:$R$65536,IN_DTK!F$5,0),"")</f>
        <v/>
      </c>
      <c r="G1126" s="249" t="str">
        <f>IF(ISNA(VLOOKUP($A1126,DSSV!$A$7:$R$65536,IN_DTK!G$5,0))=FALSE,VLOOKUP($A1126,DSSV!$A$7:$R$65536,IN_DTK!G$5,0),"")</f>
        <v/>
      </c>
      <c r="H1126" s="245">
        <f>IF(ISNA(VLOOKUP($A1126,DSSV!$A$7:$R$65536,IN_DTK!H$5,0))=FALSE,IF(H$8&lt;&gt;0,VLOOKUP($A1126,DSSV!$A$7:$R$65536,IN_DTK!H$5,0),""),"")</f>
        <v>0</v>
      </c>
      <c r="I1126" s="245">
        <f>IF(ISNA(VLOOKUP($A1126,DSSV!$A$7:$R$65536,IN_DTK!I$5,0))=FALSE,IF(I$8&lt;&gt;0,VLOOKUP($A1126,DSSV!$A$7:$R$65536,IN_DTK!I$5,0),""),"")</f>
        <v>0</v>
      </c>
      <c r="J1126" s="245">
        <f>IF(ISNA(VLOOKUP($A1126,DSSV!$A$7:$R$65536,IN_DTK!J$5,0))=FALSE,IF(J$8&lt;&gt;0,VLOOKUP($A1126,DSSV!$A$7:$R$65536,IN_DTK!J$5,0),""),"")</f>
        <v>0</v>
      </c>
      <c r="K1126" s="245">
        <f>IF(ISNA(VLOOKUP($A1126,DSSV!$A$7:$R$65536,IN_DTK!K$5,0))=FALSE,IF(K$8&lt;&gt;0,VLOOKUP($A1126,DSSV!$A$7:$R$65536,IN_DTK!K$5,0),""),"")</f>
        <v>0</v>
      </c>
      <c r="L1126" s="245">
        <f>IF(ISNA(VLOOKUP($A1126,DSSV!$A$7:$R$65536,IN_DTK!L$5,0))=FALSE,IF(L$8&lt;&gt;0,VLOOKUP($A1126,DSSV!$A$7:$R$65536,IN_DTK!L$5,0),""),"")</f>
        <v>0</v>
      </c>
      <c r="M1126" s="245">
        <f>IF(ISNA(VLOOKUP($A1126,DSSV!$A$7:$R$65536,IN_DTK!M$5,0))=FALSE,IF(M$8&lt;&gt;0,VLOOKUP($A1126,DSSV!$A$7:$R$65536,IN_DTK!M$5,0),""),"")</f>
        <v>0</v>
      </c>
      <c r="N1126" s="245">
        <f>IF(ISNA(VLOOKUP($A1126,DSSV!$A$7:$R$65536,IN_DTK!N$5,0))=FALSE,IF(N$8&lt;&gt;0,VLOOKUP($A1126,DSSV!$A$7:$R$65536,IN_DTK!N$5,0),""),"")</f>
        <v>0</v>
      </c>
      <c r="O1126" s="245">
        <f>IF(ISNA(VLOOKUP($A1126,DSSV!$A$7:$R$65536,IN_DTK!O$5,0))=FALSE,IF(O$8&lt;&gt;0,VLOOKUP($A1126,DSSV!$A$7:$R$65536,IN_DTK!O$5,0),""),"")</f>
        <v>0</v>
      </c>
      <c r="P1126" s="245">
        <f>IF(ISNA(VLOOKUP($A1126,DSSV!$A$7:$R$65536,IN_DTK!P$5,0))=FALSE,IF(P$8&lt;&gt;0,VLOOKUP($A1126,DSSV!$A$7:$R$65536,IN_DTK!P$5,0),""),"")</f>
        <v>0</v>
      </c>
      <c r="Q1126" s="246">
        <f>IF(ISNA(VLOOKUP($A1126,DSSV!$A$7:$R$65536,IN_DTK!Q$5,0))=FALSE,VLOOKUP($A1126,DSSV!$A$7:$R$65536,IN_DTK!Q$5,0),"")</f>
        <v>0</v>
      </c>
      <c r="R1126" s="237" t="str">
        <f>IF(ISNA(VLOOKUP($A1126,DSSV!$A$7:$R$65536,IN_DTK!R$5,0))=FALSE,VLOOKUP($A1126,DSSV!$A$7:$R$65536,IN_DTK!R$5,0),"")</f>
        <v>Không</v>
      </c>
      <c r="S1126" s="247" t="str">
        <f>IF(ISNA(VLOOKUP($A1126,DSSV!$A$7:$R$65536,IN_DTK!S$5,0))=FALSE,VLOOKUP($A1126,DSSV!$A$7:$R$65536,IN_DTK!S$5,0),"")</f>
        <v/>
      </c>
    </row>
    <row r="1127" spans="1:19" s="213" customFormat="1" ht="20.25" customHeight="1">
      <c r="A1127" s="211">
        <v>1119</v>
      </c>
      <c r="B1127" s="240">
        <f>--SUBTOTAL(2,C$6:C1127)</f>
        <v>1119</v>
      </c>
      <c r="C1127" s="214">
        <f>IF(ISNA(VLOOKUP($A1127,DSSV!$A$7:$R$65536,IN_DTK!C$5,0))=FALSE,VLOOKUP($A1127,DSSV!$A$7:$R$65536,IN_DTK!C$5,0),"")</f>
        <v>0</v>
      </c>
      <c r="D1127" s="243" t="str">
        <f>IF(ISNA(VLOOKUP($A1127,DSSV!$A$7:$R$65536,IN_DTK!D$5,0))=FALSE,VLOOKUP($A1127,DSSV!$A$7:$R$65536,IN_DTK!D$5,0),"")</f>
        <v/>
      </c>
      <c r="E1127" s="244" t="str">
        <f>IF(ISNA(VLOOKUP($A1127,DSSV!$A$7:$R$65536,IN_DTK!E$5,0))=FALSE,VLOOKUP($A1127,DSSV!$A$7:$R$65536,IN_DTK!E$5,0),"")</f>
        <v/>
      </c>
      <c r="F1127" s="249" t="str">
        <f>IF(ISNA(VLOOKUP($A1127,DSSV!$A$7:$R$65536,IN_DTK!F$5,0))=FALSE,VLOOKUP($A1127,DSSV!$A$7:$R$65536,IN_DTK!F$5,0),"")</f>
        <v/>
      </c>
      <c r="G1127" s="249" t="str">
        <f>IF(ISNA(VLOOKUP($A1127,DSSV!$A$7:$R$65536,IN_DTK!G$5,0))=FALSE,VLOOKUP($A1127,DSSV!$A$7:$R$65536,IN_DTK!G$5,0),"")</f>
        <v/>
      </c>
      <c r="H1127" s="245">
        <f>IF(ISNA(VLOOKUP($A1127,DSSV!$A$7:$R$65536,IN_DTK!H$5,0))=FALSE,IF(H$8&lt;&gt;0,VLOOKUP($A1127,DSSV!$A$7:$R$65536,IN_DTK!H$5,0),""),"")</f>
        <v>0</v>
      </c>
      <c r="I1127" s="245">
        <f>IF(ISNA(VLOOKUP($A1127,DSSV!$A$7:$R$65536,IN_DTK!I$5,0))=FALSE,IF(I$8&lt;&gt;0,VLOOKUP($A1127,DSSV!$A$7:$R$65536,IN_DTK!I$5,0),""),"")</f>
        <v>0</v>
      </c>
      <c r="J1127" s="245">
        <f>IF(ISNA(VLOOKUP($A1127,DSSV!$A$7:$R$65536,IN_DTK!J$5,0))=FALSE,IF(J$8&lt;&gt;0,VLOOKUP($A1127,DSSV!$A$7:$R$65536,IN_DTK!J$5,0),""),"")</f>
        <v>0</v>
      </c>
      <c r="K1127" s="245">
        <f>IF(ISNA(VLOOKUP($A1127,DSSV!$A$7:$R$65536,IN_DTK!K$5,0))=FALSE,IF(K$8&lt;&gt;0,VLOOKUP($A1127,DSSV!$A$7:$R$65536,IN_DTK!K$5,0),""),"")</f>
        <v>0</v>
      </c>
      <c r="L1127" s="245">
        <f>IF(ISNA(VLOOKUP($A1127,DSSV!$A$7:$R$65536,IN_DTK!L$5,0))=FALSE,IF(L$8&lt;&gt;0,VLOOKUP($A1127,DSSV!$A$7:$R$65536,IN_DTK!L$5,0),""),"")</f>
        <v>0</v>
      </c>
      <c r="M1127" s="245">
        <f>IF(ISNA(VLOOKUP($A1127,DSSV!$A$7:$R$65536,IN_DTK!M$5,0))=FALSE,IF(M$8&lt;&gt;0,VLOOKUP($A1127,DSSV!$A$7:$R$65536,IN_DTK!M$5,0),""),"")</f>
        <v>0</v>
      </c>
      <c r="N1127" s="245">
        <f>IF(ISNA(VLOOKUP($A1127,DSSV!$A$7:$R$65536,IN_DTK!N$5,0))=FALSE,IF(N$8&lt;&gt;0,VLOOKUP($A1127,DSSV!$A$7:$R$65536,IN_DTK!N$5,0),""),"")</f>
        <v>0</v>
      </c>
      <c r="O1127" s="245">
        <f>IF(ISNA(VLOOKUP($A1127,DSSV!$A$7:$R$65536,IN_DTK!O$5,0))=FALSE,IF(O$8&lt;&gt;0,VLOOKUP($A1127,DSSV!$A$7:$R$65536,IN_DTK!O$5,0),""),"")</f>
        <v>0</v>
      </c>
      <c r="P1127" s="245">
        <f>IF(ISNA(VLOOKUP($A1127,DSSV!$A$7:$R$65536,IN_DTK!P$5,0))=FALSE,IF(P$8&lt;&gt;0,VLOOKUP($A1127,DSSV!$A$7:$R$65536,IN_DTK!P$5,0),""),"")</f>
        <v>0</v>
      </c>
      <c r="Q1127" s="246">
        <f>IF(ISNA(VLOOKUP($A1127,DSSV!$A$7:$R$65536,IN_DTK!Q$5,0))=FALSE,VLOOKUP($A1127,DSSV!$A$7:$R$65536,IN_DTK!Q$5,0),"")</f>
        <v>0</v>
      </c>
      <c r="R1127" s="237" t="str">
        <f>IF(ISNA(VLOOKUP($A1127,DSSV!$A$7:$R$65536,IN_DTK!R$5,0))=FALSE,VLOOKUP($A1127,DSSV!$A$7:$R$65536,IN_DTK!R$5,0),"")</f>
        <v>Không</v>
      </c>
      <c r="S1127" s="247" t="str">
        <f>IF(ISNA(VLOOKUP($A1127,DSSV!$A$7:$R$65536,IN_DTK!S$5,0))=FALSE,VLOOKUP($A1127,DSSV!$A$7:$R$65536,IN_DTK!S$5,0),"")</f>
        <v/>
      </c>
    </row>
    <row r="1128" spans="1:19" s="213" customFormat="1" ht="20.25" customHeight="1">
      <c r="A1128" s="211">
        <v>1120</v>
      </c>
      <c r="B1128" s="240">
        <f>--SUBTOTAL(2,C$6:C1128)</f>
        <v>1120</v>
      </c>
      <c r="C1128" s="214">
        <f>IF(ISNA(VLOOKUP($A1128,DSSV!$A$7:$R$65536,IN_DTK!C$5,0))=FALSE,VLOOKUP($A1128,DSSV!$A$7:$R$65536,IN_DTK!C$5,0),"")</f>
        <v>0</v>
      </c>
      <c r="D1128" s="243" t="str">
        <f>IF(ISNA(VLOOKUP($A1128,DSSV!$A$7:$R$65536,IN_DTK!D$5,0))=FALSE,VLOOKUP($A1128,DSSV!$A$7:$R$65536,IN_DTK!D$5,0),"")</f>
        <v/>
      </c>
      <c r="E1128" s="244" t="str">
        <f>IF(ISNA(VLOOKUP($A1128,DSSV!$A$7:$R$65536,IN_DTK!E$5,0))=FALSE,VLOOKUP($A1128,DSSV!$A$7:$R$65536,IN_DTK!E$5,0),"")</f>
        <v/>
      </c>
      <c r="F1128" s="249" t="str">
        <f>IF(ISNA(VLOOKUP($A1128,DSSV!$A$7:$R$65536,IN_DTK!F$5,0))=FALSE,VLOOKUP($A1128,DSSV!$A$7:$R$65536,IN_DTK!F$5,0),"")</f>
        <v/>
      </c>
      <c r="G1128" s="249" t="str">
        <f>IF(ISNA(VLOOKUP($A1128,DSSV!$A$7:$R$65536,IN_DTK!G$5,0))=FALSE,VLOOKUP($A1128,DSSV!$A$7:$R$65536,IN_DTK!G$5,0),"")</f>
        <v/>
      </c>
      <c r="H1128" s="245">
        <f>IF(ISNA(VLOOKUP($A1128,DSSV!$A$7:$R$65536,IN_DTK!H$5,0))=FALSE,IF(H$8&lt;&gt;0,VLOOKUP($A1128,DSSV!$A$7:$R$65536,IN_DTK!H$5,0),""),"")</f>
        <v>0</v>
      </c>
      <c r="I1128" s="245">
        <f>IF(ISNA(VLOOKUP($A1128,DSSV!$A$7:$R$65536,IN_DTK!I$5,0))=FALSE,IF(I$8&lt;&gt;0,VLOOKUP($A1128,DSSV!$A$7:$R$65536,IN_DTK!I$5,0),""),"")</f>
        <v>0</v>
      </c>
      <c r="J1128" s="245">
        <f>IF(ISNA(VLOOKUP($A1128,DSSV!$A$7:$R$65536,IN_DTK!J$5,0))=FALSE,IF(J$8&lt;&gt;0,VLOOKUP($A1128,DSSV!$A$7:$R$65536,IN_DTK!J$5,0),""),"")</f>
        <v>0</v>
      </c>
      <c r="K1128" s="245">
        <f>IF(ISNA(VLOOKUP($A1128,DSSV!$A$7:$R$65536,IN_DTK!K$5,0))=FALSE,IF(K$8&lt;&gt;0,VLOOKUP($A1128,DSSV!$A$7:$R$65536,IN_DTK!K$5,0),""),"")</f>
        <v>0</v>
      </c>
      <c r="L1128" s="245">
        <f>IF(ISNA(VLOOKUP($A1128,DSSV!$A$7:$R$65536,IN_DTK!L$5,0))=FALSE,IF(L$8&lt;&gt;0,VLOOKUP($A1128,DSSV!$A$7:$R$65536,IN_DTK!L$5,0),""),"")</f>
        <v>0</v>
      </c>
      <c r="M1128" s="245">
        <f>IF(ISNA(VLOOKUP($A1128,DSSV!$A$7:$R$65536,IN_DTK!M$5,0))=FALSE,IF(M$8&lt;&gt;0,VLOOKUP($A1128,DSSV!$A$7:$R$65536,IN_DTK!M$5,0),""),"")</f>
        <v>0</v>
      </c>
      <c r="N1128" s="245">
        <f>IF(ISNA(VLOOKUP($A1128,DSSV!$A$7:$R$65536,IN_DTK!N$5,0))=FALSE,IF(N$8&lt;&gt;0,VLOOKUP($A1128,DSSV!$A$7:$R$65536,IN_DTK!N$5,0),""),"")</f>
        <v>0</v>
      </c>
      <c r="O1128" s="245">
        <f>IF(ISNA(VLOOKUP($A1128,DSSV!$A$7:$R$65536,IN_DTK!O$5,0))=FALSE,IF(O$8&lt;&gt;0,VLOOKUP($A1128,DSSV!$A$7:$R$65536,IN_DTK!O$5,0),""),"")</f>
        <v>0</v>
      </c>
      <c r="P1128" s="245">
        <f>IF(ISNA(VLOOKUP($A1128,DSSV!$A$7:$R$65536,IN_DTK!P$5,0))=FALSE,IF(P$8&lt;&gt;0,VLOOKUP($A1128,DSSV!$A$7:$R$65536,IN_DTK!P$5,0),""),"")</f>
        <v>0</v>
      </c>
      <c r="Q1128" s="246">
        <f>IF(ISNA(VLOOKUP($A1128,DSSV!$A$7:$R$65536,IN_DTK!Q$5,0))=FALSE,VLOOKUP($A1128,DSSV!$A$7:$R$65536,IN_DTK!Q$5,0),"")</f>
        <v>0</v>
      </c>
      <c r="R1128" s="237" t="str">
        <f>IF(ISNA(VLOOKUP($A1128,DSSV!$A$7:$R$65536,IN_DTK!R$5,0))=FALSE,VLOOKUP($A1128,DSSV!$A$7:$R$65536,IN_DTK!R$5,0),"")</f>
        <v>Không</v>
      </c>
      <c r="S1128" s="247" t="str">
        <f>IF(ISNA(VLOOKUP($A1128,DSSV!$A$7:$R$65536,IN_DTK!S$5,0))=FALSE,VLOOKUP($A1128,DSSV!$A$7:$R$65536,IN_DTK!S$5,0),"")</f>
        <v/>
      </c>
    </row>
    <row r="1129" spans="1:19" s="213" customFormat="1" ht="20.25" customHeight="1">
      <c r="A1129" s="211">
        <v>1121</v>
      </c>
      <c r="B1129" s="240">
        <f>--SUBTOTAL(2,C$6:C1129)</f>
        <v>1121</v>
      </c>
      <c r="C1129" s="214">
        <f>IF(ISNA(VLOOKUP($A1129,DSSV!$A$7:$R$65536,IN_DTK!C$5,0))=FALSE,VLOOKUP($A1129,DSSV!$A$7:$R$65536,IN_DTK!C$5,0),"")</f>
        <v>0</v>
      </c>
      <c r="D1129" s="243" t="str">
        <f>IF(ISNA(VLOOKUP($A1129,DSSV!$A$7:$R$65536,IN_DTK!D$5,0))=FALSE,VLOOKUP($A1129,DSSV!$A$7:$R$65536,IN_DTK!D$5,0),"")</f>
        <v/>
      </c>
      <c r="E1129" s="244" t="str">
        <f>IF(ISNA(VLOOKUP($A1129,DSSV!$A$7:$R$65536,IN_DTK!E$5,0))=FALSE,VLOOKUP($A1129,DSSV!$A$7:$R$65536,IN_DTK!E$5,0),"")</f>
        <v/>
      </c>
      <c r="F1129" s="249" t="str">
        <f>IF(ISNA(VLOOKUP($A1129,DSSV!$A$7:$R$65536,IN_DTK!F$5,0))=FALSE,VLOOKUP($A1129,DSSV!$A$7:$R$65536,IN_DTK!F$5,0),"")</f>
        <v/>
      </c>
      <c r="G1129" s="249" t="str">
        <f>IF(ISNA(VLOOKUP($A1129,DSSV!$A$7:$R$65536,IN_DTK!G$5,0))=FALSE,VLOOKUP($A1129,DSSV!$A$7:$R$65536,IN_DTK!G$5,0),"")</f>
        <v/>
      </c>
      <c r="H1129" s="245">
        <f>IF(ISNA(VLOOKUP($A1129,DSSV!$A$7:$R$65536,IN_DTK!H$5,0))=FALSE,IF(H$8&lt;&gt;0,VLOOKUP($A1129,DSSV!$A$7:$R$65536,IN_DTK!H$5,0),""),"")</f>
        <v>0</v>
      </c>
      <c r="I1129" s="245">
        <f>IF(ISNA(VLOOKUP($A1129,DSSV!$A$7:$R$65536,IN_DTK!I$5,0))=FALSE,IF(I$8&lt;&gt;0,VLOOKUP($A1129,DSSV!$A$7:$R$65536,IN_DTK!I$5,0),""),"")</f>
        <v>0</v>
      </c>
      <c r="J1129" s="245">
        <f>IF(ISNA(VLOOKUP($A1129,DSSV!$A$7:$R$65536,IN_DTK!J$5,0))=FALSE,IF(J$8&lt;&gt;0,VLOOKUP($A1129,DSSV!$A$7:$R$65536,IN_DTK!J$5,0),""),"")</f>
        <v>0</v>
      </c>
      <c r="K1129" s="245">
        <f>IF(ISNA(VLOOKUP($A1129,DSSV!$A$7:$R$65536,IN_DTK!K$5,0))=FALSE,IF(K$8&lt;&gt;0,VLOOKUP($A1129,DSSV!$A$7:$R$65536,IN_DTK!K$5,0),""),"")</f>
        <v>0</v>
      </c>
      <c r="L1129" s="245">
        <f>IF(ISNA(VLOOKUP($A1129,DSSV!$A$7:$R$65536,IN_DTK!L$5,0))=FALSE,IF(L$8&lt;&gt;0,VLOOKUP($A1129,DSSV!$A$7:$R$65536,IN_DTK!L$5,0),""),"")</f>
        <v>0</v>
      </c>
      <c r="M1129" s="245">
        <f>IF(ISNA(VLOOKUP($A1129,DSSV!$A$7:$R$65536,IN_DTK!M$5,0))=FALSE,IF(M$8&lt;&gt;0,VLOOKUP($A1129,DSSV!$A$7:$R$65536,IN_DTK!M$5,0),""),"")</f>
        <v>0</v>
      </c>
      <c r="N1129" s="245">
        <f>IF(ISNA(VLOOKUP($A1129,DSSV!$A$7:$R$65536,IN_DTK!N$5,0))=FALSE,IF(N$8&lt;&gt;0,VLOOKUP($A1129,DSSV!$A$7:$R$65536,IN_DTK!N$5,0),""),"")</f>
        <v>0</v>
      </c>
      <c r="O1129" s="245">
        <f>IF(ISNA(VLOOKUP($A1129,DSSV!$A$7:$R$65536,IN_DTK!O$5,0))=FALSE,IF(O$8&lt;&gt;0,VLOOKUP($A1129,DSSV!$A$7:$R$65536,IN_DTK!O$5,0),""),"")</f>
        <v>0</v>
      </c>
      <c r="P1129" s="245">
        <f>IF(ISNA(VLOOKUP($A1129,DSSV!$A$7:$R$65536,IN_DTK!P$5,0))=FALSE,IF(P$8&lt;&gt;0,VLOOKUP($A1129,DSSV!$A$7:$R$65536,IN_DTK!P$5,0),""),"")</f>
        <v>0</v>
      </c>
      <c r="Q1129" s="246">
        <f>IF(ISNA(VLOOKUP($A1129,DSSV!$A$7:$R$65536,IN_DTK!Q$5,0))=FALSE,VLOOKUP($A1129,DSSV!$A$7:$R$65536,IN_DTK!Q$5,0),"")</f>
        <v>0</v>
      </c>
      <c r="R1129" s="237" t="str">
        <f>IF(ISNA(VLOOKUP($A1129,DSSV!$A$7:$R$65536,IN_DTK!R$5,0))=FALSE,VLOOKUP($A1129,DSSV!$A$7:$R$65536,IN_DTK!R$5,0),"")</f>
        <v>Không</v>
      </c>
      <c r="S1129" s="247" t="str">
        <f>IF(ISNA(VLOOKUP($A1129,DSSV!$A$7:$R$65536,IN_DTK!S$5,0))=FALSE,VLOOKUP($A1129,DSSV!$A$7:$R$65536,IN_DTK!S$5,0),"")</f>
        <v/>
      </c>
    </row>
    <row r="1130" spans="1:19" s="213" customFormat="1" ht="20.25" customHeight="1">
      <c r="A1130" s="211">
        <v>1122</v>
      </c>
      <c r="B1130" s="240">
        <f>--SUBTOTAL(2,C$6:C1130)</f>
        <v>1122</v>
      </c>
      <c r="C1130" s="214">
        <f>IF(ISNA(VLOOKUP($A1130,DSSV!$A$7:$R$65536,IN_DTK!C$5,0))=FALSE,VLOOKUP($A1130,DSSV!$A$7:$R$65536,IN_DTK!C$5,0),"")</f>
        <v>0</v>
      </c>
      <c r="D1130" s="243" t="str">
        <f>IF(ISNA(VLOOKUP($A1130,DSSV!$A$7:$R$65536,IN_DTK!D$5,0))=FALSE,VLOOKUP($A1130,DSSV!$A$7:$R$65536,IN_DTK!D$5,0),"")</f>
        <v/>
      </c>
      <c r="E1130" s="244" t="str">
        <f>IF(ISNA(VLOOKUP($A1130,DSSV!$A$7:$R$65536,IN_DTK!E$5,0))=FALSE,VLOOKUP($A1130,DSSV!$A$7:$R$65536,IN_DTK!E$5,0),"")</f>
        <v/>
      </c>
      <c r="F1130" s="249" t="str">
        <f>IF(ISNA(VLOOKUP($A1130,DSSV!$A$7:$R$65536,IN_DTK!F$5,0))=FALSE,VLOOKUP($A1130,DSSV!$A$7:$R$65536,IN_DTK!F$5,0),"")</f>
        <v/>
      </c>
      <c r="G1130" s="249" t="str">
        <f>IF(ISNA(VLOOKUP($A1130,DSSV!$A$7:$R$65536,IN_DTK!G$5,0))=FALSE,VLOOKUP($A1130,DSSV!$A$7:$R$65536,IN_DTK!G$5,0),"")</f>
        <v/>
      </c>
      <c r="H1130" s="245">
        <f>IF(ISNA(VLOOKUP($A1130,DSSV!$A$7:$R$65536,IN_DTK!H$5,0))=FALSE,IF(H$8&lt;&gt;0,VLOOKUP($A1130,DSSV!$A$7:$R$65536,IN_DTK!H$5,0),""),"")</f>
        <v>0</v>
      </c>
      <c r="I1130" s="245">
        <f>IF(ISNA(VLOOKUP($A1130,DSSV!$A$7:$R$65536,IN_DTK!I$5,0))=FALSE,IF(I$8&lt;&gt;0,VLOOKUP($A1130,DSSV!$A$7:$R$65536,IN_DTK!I$5,0),""),"")</f>
        <v>0</v>
      </c>
      <c r="J1130" s="245">
        <f>IF(ISNA(VLOOKUP($A1130,DSSV!$A$7:$R$65536,IN_DTK!J$5,0))=FALSE,IF(J$8&lt;&gt;0,VLOOKUP($A1130,DSSV!$A$7:$R$65536,IN_DTK!J$5,0),""),"")</f>
        <v>0</v>
      </c>
      <c r="K1130" s="245">
        <f>IF(ISNA(VLOOKUP($A1130,DSSV!$A$7:$R$65536,IN_DTK!K$5,0))=FALSE,IF(K$8&lt;&gt;0,VLOOKUP($A1130,DSSV!$A$7:$R$65536,IN_DTK!K$5,0),""),"")</f>
        <v>0</v>
      </c>
      <c r="L1130" s="245">
        <f>IF(ISNA(VLOOKUP($A1130,DSSV!$A$7:$R$65536,IN_DTK!L$5,0))=FALSE,IF(L$8&lt;&gt;0,VLOOKUP($A1130,DSSV!$A$7:$R$65536,IN_DTK!L$5,0),""),"")</f>
        <v>0</v>
      </c>
      <c r="M1130" s="245">
        <f>IF(ISNA(VLOOKUP($A1130,DSSV!$A$7:$R$65536,IN_DTK!M$5,0))=FALSE,IF(M$8&lt;&gt;0,VLOOKUP($A1130,DSSV!$A$7:$R$65536,IN_DTK!M$5,0),""),"")</f>
        <v>0</v>
      </c>
      <c r="N1130" s="245">
        <f>IF(ISNA(VLOOKUP($A1130,DSSV!$A$7:$R$65536,IN_DTK!N$5,0))=FALSE,IF(N$8&lt;&gt;0,VLOOKUP($A1130,DSSV!$A$7:$R$65536,IN_DTK!N$5,0),""),"")</f>
        <v>0</v>
      </c>
      <c r="O1130" s="245">
        <f>IF(ISNA(VLOOKUP($A1130,DSSV!$A$7:$R$65536,IN_DTK!O$5,0))=FALSE,IF(O$8&lt;&gt;0,VLOOKUP($A1130,DSSV!$A$7:$R$65536,IN_DTK!O$5,0),""),"")</f>
        <v>0</v>
      </c>
      <c r="P1130" s="245">
        <f>IF(ISNA(VLOOKUP($A1130,DSSV!$A$7:$R$65536,IN_DTK!P$5,0))=FALSE,IF(P$8&lt;&gt;0,VLOOKUP($A1130,DSSV!$A$7:$R$65536,IN_DTK!P$5,0),""),"")</f>
        <v>0</v>
      </c>
      <c r="Q1130" s="246">
        <f>IF(ISNA(VLOOKUP($A1130,DSSV!$A$7:$R$65536,IN_DTK!Q$5,0))=FALSE,VLOOKUP($A1130,DSSV!$A$7:$R$65536,IN_DTK!Q$5,0),"")</f>
        <v>0</v>
      </c>
      <c r="R1130" s="237" t="str">
        <f>IF(ISNA(VLOOKUP($A1130,DSSV!$A$7:$R$65536,IN_DTK!R$5,0))=FALSE,VLOOKUP($A1130,DSSV!$A$7:$R$65536,IN_DTK!R$5,0),"")</f>
        <v>Không</v>
      </c>
      <c r="S1130" s="247" t="str">
        <f>IF(ISNA(VLOOKUP($A1130,DSSV!$A$7:$R$65536,IN_DTK!S$5,0))=FALSE,VLOOKUP($A1130,DSSV!$A$7:$R$65536,IN_DTK!S$5,0),"")</f>
        <v/>
      </c>
    </row>
    <row r="1131" spans="1:19" s="213" customFormat="1" ht="20.25" customHeight="1">
      <c r="A1131" s="211">
        <v>1123</v>
      </c>
      <c r="B1131" s="240">
        <f>--SUBTOTAL(2,C$6:C1131)</f>
        <v>1123</v>
      </c>
      <c r="C1131" s="214">
        <f>IF(ISNA(VLOOKUP($A1131,DSSV!$A$7:$R$65536,IN_DTK!C$5,0))=FALSE,VLOOKUP($A1131,DSSV!$A$7:$R$65536,IN_DTK!C$5,0),"")</f>
        <v>0</v>
      </c>
      <c r="D1131" s="243" t="str">
        <f>IF(ISNA(VLOOKUP($A1131,DSSV!$A$7:$R$65536,IN_DTK!D$5,0))=FALSE,VLOOKUP($A1131,DSSV!$A$7:$R$65536,IN_DTK!D$5,0),"")</f>
        <v/>
      </c>
      <c r="E1131" s="244" t="str">
        <f>IF(ISNA(VLOOKUP($A1131,DSSV!$A$7:$R$65536,IN_DTK!E$5,0))=FALSE,VLOOKUP($A1131,DSSV!$A$7:$R$65536,IN_DTK!E$5,0),"")</f>
        <v/>
      </c>
      <c r="F1131" s="249" t="str">
        <f>IF(ISNA(VLOOKUP($A1131,DSSV!$A$7:$R$65536,IN_DTK!F$5,0))=FALSE,VLOOKUP($A1131,DSSV!$A$7:$R$65536,IN_DTK!F$5,0),"")</f>
        <v/>
      </c>
      <c r="G1131" s="249" t="str">
        <f>IF(ISNA(VLOOKUP($A1131,DSSV!$A$7:$R$65536,IN_DTK!G$5,0))=FALSE,VLOOKUP($A1131,DSSV!$A$7:$R$65536,IN_DTK!G$5,0),"")</f>
        <v/>
      </c>
      <c r="H1131" s="245">
        <f>IF(ISNA(VLOOKUP($A1131,DSSV!$A$7:$R$65536,IN_DTK!H$5,0))=FALSE,IF(H$8&lt;&gt;0,VLOOKUP($A1131,DSSV!$A$7:$R$65536,IN_DTK!H$5,0),""),"")</f>
        <v>0</v>
      </c>
      <c r="I1131" s="245">
        <f>IF(ISNA(VLOOKUP($A1131,DSSV!$A$7:$R$65536,IN_DTK!I$5,0))=FALSE,IF(I$8&lt;&gt;0,VLOOKUP($A1131,DSSV!$A$7:$R$65536,IN_DTK!I$5,0),""),"")</f>
        <v>0</v>
      </c>
      <c r="J1131" s="245">
        <f>IF(ISNA(VLOOKUP($A1131,DSSV!$A$7:$R$65536,IN_DTK!J$5,0))=FALSE,IF(J$8&lt;&gt;0,VLOOKUP($A1131,DSSV!$A$7:$R$65536,IN_DTK!J$5,0),""),"")</f>
        <v>0</v>
      </c>
      <c r="K1131" s="245">
        <f>IF(ISNA(VLOOKUP($A1131,DSSV!$A$7:$R$65536,IN_DTK!K$5,0))=FALSE,IF(K$8&lt;&gt;0,VLOOKUP($A1131,DSSV!$A$7:$R$65536,IN_DTK!K$5,0),""),"")</f>
        <v>0</v>
      </c>
      <c r="L1131" s="245">
        <f>IF(ISNA(VLOOKUP($A1131,DSSV!$A$7:$R$65536,IN_DTK!L$5,0))=FALSE,IF(L$8&lt;&gt;0,VLOOKUP($A1131,DSSV!$A$7:$R$65536,IN_DTK!L$5,0),""),"")</f>
        <v>0</v>
      </c>
      <c r="M1131" s="245">
        <f>IF(ISNA(VLOOKUP($A1131,DSSV!$A$7:$R$65536,IN_DTK!M$5,0))=FALSE,IF(M$8&lt;&gt;0,VLOOKUP($A1131,DSSV!$A$7:$R$65536,IN_DTK!M$5,0),""),"")</f>
        <v>0</v>
      </c>
      <c r="N1131" s="245">
        <f>IF(ISNA(VLOOKUP($A1131,DSSV!$A$7:$R$65536,IN_DTK!N$5,0))=FALSE,IF(N$8&lt;&gt;0,VLOOKUP($A1131,DSSV!$A$7:$R$65536,IN_DTK!N$5,0),""),"")</f>
        <v>0</v>
      </c>
      <c r="O1131" s="245">
        <f>IF(ISNA(VLOOKUP($A1131,DSSV!$A$7:$R$65536,IN_DTK!O$5,0))=FALSE,IF(O$8&lt;&gt;0,VLOOKUP($A1131,DSSV!$A$7:$R$65536,IN_DTK!O$5,0),""),"")</f>
        <v>0</v>
      </c>
      <c r="P1131" s="245">
        <f>IF(ISNA(VLOOKUP($A1131,DSSV!$A$7:$R$65536,IN_DTK!P$5,0))=FALSE,IF(P$8&lt;&gt;0,VLOOKUP($A1131,DSSV!$A$7:$R$65536,IN_DTK!P$5,0),""),"")</f>
        <v>0</v>
      </c>
      <c r="Q1131" s="246">
        <f>IF(ISNA(VLOOKUP($A1131,DSSV!$A$7:$R$65536,IN_DTK!Q$5,0))=FALSE,VLOOKUP($A1131,DSSV!$A$7:$R$65536,IN_DTK!Q$5,0),"")</f>
        <v>0</v>
      </c>
      <c r="R1131" s="237" t="str">
        <f>IF(ISNA(VLOOKUP($A1131,DSSV!$A$7:$R$65536,IN_DTK!R$5,0))=FALSE,VLOOKUP($A1131,DSSV!$A$7:$R$65536,IN_DTK!R$5,0),"")</f>
        <v>Không</v>
      </c>
      <c r="S1131" s="247" t="str">
        <f>IF(ISNA(VLOOKUP($A1131,DSSV!$A$7:$R$65536,IN_DTK!S$5,0))=FALSE,VLOOKUP($A1131,DSSV!$A$7:$R$65536,IN_DTK!S$5,0),"")</f>
        <v/>
      </c>
    </row>
    <row r="1132" spans="1:19" s="213" customFormat="1" ht="20.25" customHeight="1">
      <c r="A1132" s="211">
        <v>1124</v>
      </c>
      <c r="B1132" s="240">
        <f>--SUBTOTAL(2,C$6:C1132)</f>
        <v>1124</v>
      </c>
      <c r="C1132" s="214">
        <f>IF(ISNA(VLOOKUP($A1132,DSSV!$A$7:$R$65536,IN_DTK!C$5,0))=FALSE,VLOOKUP($A1132,DSSV!$A$7:$R$65536,IN_DTK!C$5,0),"")</f>
        <v>0</v>
      </c>
      <c r="D1132" s="243" t="str">
        <f>IF(ISNA(VLOOKUP($A1132,DSSV!$A$7:$R$65536,IN_DTK!D$5,0))=FALSE,VLOOKUP($A1132,DSSV!$A$7:$R$65536,IN_DTK!D$5,0),"")</f>
        <v/>
      </c>
      <c r="E1132" s="244" t="str">
        <f>IF(ISNA(VLOOKUP($A1132,DSSV!$A$7:$R$65536,IN_DTK!E$5,0))=FALSE,VLOOKUP($A1132,DSSV!$A$7:$R$65536,IN_DTK!E$5,0),"")</f>
        <v/>
      </c>
      <c r="F1132" s="249" t="str">
        <f>IF(ISNA(VLOOKUP($A1132,DSSV!$A$7:$R$65536,IN_DTK!F$5,0))=FALSE,VLOOKUP($A1132,DSSV!$A$7:$R$65536,IN_DTK!F$5,0),"")</f>
        <v/>
      </c>
      <c r="G1132" s="249" t="str">
        <f>IF(ISNA(VLOOKUP($A1132,DSSV!$A$7:$R$65536,IN_DTK!G$5,0))=FALSE,VLOOKUP($A1132,DSSV!$A$7:$R$65536,IN_DTK!G$5,0),"")</f>
        <v/>
      </c>
      <c r="H1132" s="245">
        <f>IF(ISNA(VLOOKUP($A1132,DSSV!$A$7:$R$65536,IN_DTK!H$5,0))=FALSE,IF(H$8&lt;&gt;0,VLOOKUP($A1132,DSSV!$A$7:$R$65536,IN_DTK!H$5,0),""),"")</f>
        <v>0</v>
      </c>
      <c r="I1132" s="245">
        <f>IF(ISNA(VLOOKUP($A1132,DSSV!$A$7:$R$65536,IN_DTK!I$5,0))=FALSE,IF(I$8&lt;&gt;0,VLOOKUP($A1132,DSSV!$A$7:$R$65536,IN_DTK!I$5,0),""),"")</f>
        <v>0</v>
      </c>
      <c r="J1132" s="245">
        <f>IF(ISNA(VLOOKUP($A1132,DSSV!$A$7:$R$65536,IN_DTK!J$5,0))=FALSE,IF(J$8&lt;&gt;0,VLOOKUP($A1132,DSSV!$A$7:$R$65536,IN_DTK!J$5,0),""),"")</f>
        <v>0</v>
      </c>
      <c r="K1132" s="245">
        <f>IF(ISNA(VLOOKUP($A1132,DSSV!$A$7:$R$65536,IN_DTK!K$5,0))=FALSE,IF(K$8&lt;&gt;0,VLOOKUP($A1132,DSSV!$A$7:$R$65536,IN_DTK!K$5,0),""),"")</f>
        <v>0</v>
      </c>
      <c r="L1132" s="245">
        <f>IF(ISNA(VLOOKUP($A1132,DSSV!$A$7:$R$65536,IN_DTK!L$5,0))=FALSE,IF(L$8&lt;&gt;0,VLOOKUP($A1132,DSSV!$A$7:$R$65536,IN_DTK!L$5,0),""),"")</f>
        <v>0</v>
      </c>
      <c r="M1132" s="245">
        <f>IF(ISNA(VLOOKUP($A1132,DSSV!$A$7:$R$65536,IN_DTK!M$5,0))=FALSE,IF(M$8&lt;&gt;0,VLOOKUP($A1132,DSSV!$A$7:$R$65536,IN_DTK!M$5,0),""),"")</f>
        <v>0</v>
      </c>
      <c r="N1132" s="245">
        <f>IF(ISNA(VLOOKUP($A1132,DSSV!$A$7:$R$65536,IN_DTK!N$5,0))=FALSE,IF(N$8&lt;&gt;0,VLOOKUP($A1132,DSSV!$A$7:$R$65536,IN_DTK!N$5,0),""),"")</f>
        <v>0</v>
      </c>
      <c r="O1132" s="245">
        <f>IF(ISNA(VLOOKUP($A1132,DSSV!$A$7:$R$65536,IN_DTK!O$5,0))=FALSE,IF(O$8&lt;&gt;0,VLOOKUP($A1132,DSSV!$A$7:$R$65536,IN_DTK!O$5,0),""),"")</f>
        <v>0</v>
      </c>
      <c r="P1132" s="245">
        <f>IF(ISNA(VLOOKUP($A1132,DSSV!$A$7:$R$65536,IN_DTK!P$5,0))=FALSE,IF(P$8&lt;&gt;0,VLOOKUP($A1132,DSSV!$A$7:$R$65536,IN_DTK!P$5,0),""),"")</f>
        <v>0</v>
      </c>
      <c r="Q1132" s="246">
        <f>IF(ISNA(VLOOKUP($A1132,DSSV!$A$7:$R$65536,IN_DTK!Q$5,0))=FALSE,VLOOKUP($A1132,DSSV!$A$7:$R$65536,IN_DTK!Q$5,0),"")</f>
        <v>0</v>
      </c>
      <c r="R1132" s="237" t="str">
        <f>IF(ISNA(VLOOKUP($A1132,DSSV!$A$7:$R$65536,IN_DTK!R$5,0))=FALSE,VLOOKUP($A1132,DSSV!$A$7:$R$65536,IN_DTK!R$5,0),"")</f>
        <v>Không</v>
      </c>
      <c r="S1132" s="247" t="str">
        <f>IF(ISNA(VLOOKUP($A1132,DSSV!$A$7:$R$65536,IN_DTK!S$5,0))=FALSE,VLOOKUP($A1132,DSSV!$A$7:$R$65536,IN_DTK!S$5,0),"")</f>
        <v/>
      </c>
    </row>
    <row r="1133" spans="1:19" s="213" customFormat="1" ht="20.25" customHeight="1">
      <c r="A1133" s="211">
        <v>1125</v>
      </c>
      <c r="B1133" s="240">
        <f>--SUBTOTAL(2,C$6:C1133)</f>
        <v>1125</v>
      </c>
      <c r="C1133" s="214">
        <f>IF(ISNA(VLOOKUP($A1133,DSSV!$A$7:$R$65536,IN_DTK!C$5,0))=FALSE,VLOOKUP($A1133,DSSV!$A$7:$R$65536,IN_DTK!C$5,0),"")</f>
        <v>0</v>
      </c>
      <c r="D1133" s="243" t="str">
        <f>IF(ISNA(VLOOKUP($A1133,DSSV!$A$7:$R$65536,IN_DTK!D$5,0))=FALSE,VLOOKUP($A1133,DSSV!$A$7:$R$65536,IN_DTK!D$5,0),"")</f>
        <v/>
      </c>
      <c r="E1133" s="244" t="str">
        <f>IF(ISNA(VLOOKUP($A1133,DSSV!$A$7:$R$65536,IN_DTK!E$5,0))=FALSE,VLOOKUP($A1133,DSSV!$A$7:$R$65536,IN_DTK!E$5,0),"")</f>
        <v/>
      </c>
      <c r="F1133" s="249" t="str">
        <f>IF(ISNA(VLOOKUP($A1133,DSSV!$A$7:$R$65536,IN_DTK!F$5,0))=FALSE,VLOOKUP($A1133,DSSV!$A$7:$R$65536,IN_DTK!F$5,0),"")</f>
        <v/>
      </c>
      <c r="G1133" s="249" t="str">
        <f>IF(ISNA(VLOOKUP($A1133,DSSV!$A$7:$R$65536,IN_DTK!G$5,0))=FALSE,VLOOKUP($A1133,DSSV!$A$7:$R$65536,IN_DTK!G$5,0),"")</f>
        <v/>
      </c>
      <c r="H1133" s="245">
        <f>IF(ISNA(VLOOKUP($A1133,DSSV!$A$7:$R$65536,IN_DTK!H$5,0))=FALSE,IF(H$8&lt;&gt;0,VLOOKUP($A1133,DSSV!$A$7:$R$65536,IN_DTK!H$5,0),""),"")</f>
        <v>0</v>
      </c>
      <c r="I1133" s="245">
        <f>IF(ISNA(VLOOKUP($A1133,DSSV!$A$7:$R$65536,IN_DTK!I$5,0))=FALSE,IF(I$8&lt;&gt;0,VLOOKUP($A1133,DSSV!$A$7:$R$65536,IN_DTK!I$5,0),""),"")</f>
        <v>0</v>
      </c>
      <c r="J1133" s="245">
        <f>IF(ISNA(VLOOKUP($A1133,DSSV!$A$7:$R$65536,IN_DTK!J$5,0))=FALSE,IF(J$8&lt;&gt;0,VLOOKUP($A1133,DSSV!$A$7:$R$65536,IN_DTK!J$5,0),""),"")</f>
        <v>0</v>
      </c>
      <c r="K1133" s="245">
        <f>IF(ISNA(VLOOKUP($A1133,DSSV!$A$7:$R$65536,IN_DTK!K$5,0))=FALSE,IF(K$8&lt;&gt;0,VLOOKUP($A1133,DSSV!$A$7:$R$65536,IN_DTK!K$5,0),""),"")</f>
        <v>0</v>
      </c>
      <c r="L1133" s="245">
        <f>IF(ISNA(VLOOKUP($A1133,DSSV!$A$7:$R$65536,IN_DTK!L$5,0))=FALSE,IF(L$8&lt;&gt;0,VLOOKUP($A1133,DSSV!$A$7:$R$65536,IN_DTK!L$5,0),""),"")</f>
        <v>0</v>
      </c>
      <c r="M1133" s="245">
        <f>IF(ISNA(VLOOKUP($A1133,DSSV!$A$7:$R$65536,IN_DTK!M$5,0))=FALSE,IF(M$8&lt;&gt;0,VLOOKUP($A1133,DSSV!$A$7:$R$65536,IN_DTK!M$5,0),""),"")</f>
        <v>0</v>
      </c>
      <c r="N1133" s="245">
        <f>IF(ISNA(VLOOKUP($A1133,DSSV!$A$7:$R$65536,IN_DTK!N$5,0))=FALSE,IF(N$8&lt;&gt;0,VLOOKUP($A1133,DSSV!$A$7:$R$65536,IN_DTK!N$5,0),""),"")</f>
        <v>0</v>
      </c>
      <c r="O1133" s="245">
        <f>IF(ISNA(VLOOKUP($A1133,DSSV!$A$7:$R$65536,IN_DTK!O$5,0))=FALSE,IF(O$8&lt;&gt;0,VLOOKUP($A1133,DSSV!$A$7:$R$65536,IN_DTK!O$5,0),""),"")</f>
        <v>0</v>
      </c>
      <c r="P1133" s="245">
        <f>IF(ISNA(VLOOKUP($A1133,DSSV!$A$7:$R$65536,IN_DTK!P$5,0))=FALSE,IF(P$8&lt;&gt;0,VLOOKUP($A1133,DSSV!$A$7:$R$65536,IN_DTK!P$5,0),""),"")</f>
        <v>0</v>
      </c>
      <c r="Q1133" s="246">
        <f>IF(ISNA(VLOOKUP($A1133,DSSV!$A$7:$R$65536,IN_DTK!Q$5,0))=FALSE,VLOOKUP($A1133,DSSV!$A$7:$R$65536,IN_DTK!Q$5,0),"")</f>
        <v>0</v>
      </c>
      <c r="R1133" s="237" t="str">
        <f>IF(ISNA(VLOOKUP($A1133,DSSV!$A$7:$R$65536,IN_DTK!R$5,0))=FALSE,VLOOKUP($A1133,DSSV!$A$7:$R$65536,IN_DTK!R$5,0),"")</f>
        <v>Không</v>
      </c>
      <c r="S1133" s="247" t="str">
        <f>IF(ISNA(VLOOKUP($A1133,DSSV!$A$7:$R$65536,IN_DTK!S$5,0))=FALSE,VLOOKUP($A1133,DSSV!$A$7:$R$65536,IN_DTK!S$5,0),"")</f>
        <v/>
      </c>
    </row>
    <row r="1134" spans="1:19" s="213" customFormat="1" ht="20.25" customHeight="1">
      <c r="A1134" s="211">
        <v>1126</v>
      </c>
      <c r="B1134" s="240">
        <f>--SUBTOTAL(2,C$6:C1134)</f>
        <v>1126</v>
      </c>
      <c r="C1134" s="214">
        <f>IF(ISNA(VLOOKUP($A1134,DSSV!$A$7:$R$65536,IN_DTK!C$5,0))=FALSE,VLOOKUP($A1134,DSSV!$A$7:$R$65536,IN_DTK!C$5,0),"")</f>
        <v>0</v>
      </c>
      <c r="D1134" s="243" t="str">
        <f>IF(ISNA(VLOOKUP($A1134,DSSV!$A$7:$R$65536,IN_DTK!D$5,0))=FALSE,VLOOKUP($A1134,DSSV!$A$7:$R$65536,IN_DTK!D$5,0),"")</f>
        <v/>
      </c>
      <c r="E1134" s="244" t="str">
        <f>IF(ISNA(VLOOKUP($A1134,DSSV!$A$7:$R$65536,IN_DTK!E$5,0))=FALSE,VLOOKUP($A1134,DSSV!$A$7:$R$65536,IN_DTK!E$5,0),"")</f>
        <v/>
      </c>
      <c r="F1134" s="249" t="str">
        <f>IF(ISNA(VLOOKUP($A1134,DSSV!$A$7:$R$65536,IN_DTK!F$5,0))=FALSE,VLOOKUP($A1134,DSSV!$A$7:$R$65536,IN_DTK!F$5,0),"")</f>
        <v/>
      </c>
      <c r="G1134" s="249" t="str">
        <f>IF(ISNA(VLOOKUP($A1134,DSSV!$A$7:$R$65536,IN_DTK!G$5,0))=FALSE,VLOOKUP($A1134,DSSV!$A$7:$R$65536,IN_DTK!G$5,0),"")</f>
        <v/>
      </c>
      <c r="H1134" s="245">
        <f>IF(ISNA(VLOOKUP($A1134,DSSV!$A$7:$R$65536,IN_DTK!H$5,0))=FALSE,IF(H$8&lt;&gt;0,VLOOKUP($A1134,DSSV!$A$7:$R$65536,IN_DTK!H$5,0),""),"")</f>
        <v>0</v>
      </c>
      <c r="I1134" s="245">
        <f>IF(ISNA(VLOOKUP($A1134,DSSV!$A$7:$R$65536,IN_DTK!I$5,0))=FALSE,IF(I$8&lt;&gt;0,VLOOKUP($A1134,DSSV!$A$7:$R$65536,IN_DTK!I$5,0),""),"")</f>
        <v>0</v>
      </c>
      <c r="J1134" s="245">
        <f>IF(ISNA(VLOOKUP($A1134,DSSV!$A$7:$R$65536,IN_DTK!J$5,0))=FALSE,IF(J$8&lt;&gt;0,VLOOKUP($A1134,DSSV!$A$7:$R$65536,IN_DTK!J$5,0),""),"")</f>
        <v>0</v>
      </c>
      <c r="K1134" s="245">
        <f>IF(ISNA(VLOOKUP($A1134,DSSV!$A$7:$R$65536,IN_DTK!K$5,0))=FALSE,IF(K$8&lt;&gt;0,VLOOKUP($A1134,DSSV!$A$7:$R$65536,IN_DTK!K$5,0),""),"")</f>
        <v>0</v>
      </c>
      <c r="L1134" s="245">
        <f>IF(ISNA(VLOOKUP($A1134,DSSV!$A$7:$R$65536,IN_DTK!L$5,0))=FALSE,IF(L$8&lt;&gt;0,VLOOKUP($A1134,DSSV!$A$7:$R$65536,IN_DTK!L$5,0),""),"")</f>
        <v>0</v>
      </c>
      <c r="M1134" s="245">
        <f>IF(ISNA(VLOOKUP($A1134,DSSV!$A$7:$R$65536,IN_DTK!M$5,0))=FALSE,IF(M$8&lt;&gt;0,VLOOKUP($A1134,DSSV!$A$7:$R$65536,IN_DTK!M$5,0),""),"")</f>
        <v>0</v>
      </c>
      <c r="N1134" s="245">
        <f>IF(ISNA(VLOOKUP($A1134,DSSV!$A$7:$R$65536,IN_DTK!N$5,0))=FALSE,IF(N$8&lt;&gt;0,VLOOKUP($A1134,DSSV!$A$7:$R$65536,IN_DTK!N$5,0),""),"")</f>
        <v>0</v>
      </c>
      <c r="O1134" s="245">
        <f>IF(ISNA(VLOOKUP($A1134,DSSV!$A$7:$R$65536,IN_DTK!O$5,0))=FALSE,IF(O$8&lt;&gt;0,VLOOKUP($A1134,DSSV!$A$7:$R$65536,IN_DTK!O$5,0),""),"")</f>
        <v>0</v>
      </c>
      <c r="P1134" s="245">
        <f>IF(ISNA(VLOOKUP($A1134,DSSV!$A$7:$R$65536,IN_DTK!P$5,0))=FALSE,IF(P$8&lt;&gt;0,VLOOKUP($A1134,DSSV!$A$7:$R$65536,IN_DTK!P$5,0),""),"")</f>
        <v>0</v>
      </c>
      <c r="Q1134" s="246">
        <f>IF(ISNA(VLOOKUP($A1134,DSSV!$A$7:$R$65536,IN_DTK!Q$5,0))=FALSE,VLOOKUP($A1134,DSSV!$A$7:$R$65536,IN_DTK!Q$5,0),"")</f>
        <v>0</v>
      </c>
      <c r="R1134" s="237" t="str">
        <f>IF(ISNA(VLOOKUP($A1134,DSSV!$A$7:$R$65536,IN_DTK!R$5,0))=FALSE,VLOOKUP($A1134,DSSV!$A$7:$R$65536,IN_DTK!R$5,0),"")</f>
        <v>Không</v>
      </c>
      <c r="S1134" s="247" t="str">
        <f>IF(ISNA(VLOOKUP($A1134,DSSV!$A$7:$R$65536,IN_DTK!S$5,0))=FALSE,VLOOKUP($A1134,DSSV!$A$7:$R$65536,IN_DTK!S$5,0),"")</f>
        <v/>
      </c>
    </row>
    <row r="1135" spans="1:19" s="213" customFormat="1" ht="20.25" customHeight="1">
      <c r="A1135" s="211">
        <v>1127</v>
      </c>
      <c r="B1135" s="240">
        <f>--SUBTOTAL(2,C$6:C1135)</f>
        <v>1127</v>
      </c>
      <c r="C1135" s="214">
        <f>IF(ISNA(VLOOKUP($A1135,DSSV!$A$7:$R$65536,IN_DTK!C$5,0))=FALSE,VLOOKUP($A1135,DSSV!$A$7:$R$65536,IN_DTK!C$5,0),"")</f>
        <v>0</v>
      </c>
      <c r="D1135" s="243" t="str">
        <f>IF(ISNA(VLOOKUP($A1135,DSSV!$A$7:$R$65536,IN_DTK!D$5,0))=FALSE,VLOOKUP($A1135,DSSV!$A$7:$R$65536,IN_DTK!D$5,0),"")</f>
        <v/>
      </c>
      <c r="E1135" s="244" t="str">
        <f>IF(ISNA(VLOOKUP($A1135,DSSV!$A$7:$R$65536,IN_DTK!E$5,0))=FALSE,VLOOKUP($A1135,DSSV!$A$7:$R$65536,IN_DTK!E$5,0),"")</f>
        <v/>
      </c>
      <c r="F1135" s="249" t="str">
        <f>IF(ISNA(VLOOKUP($A1135,DSSV!$A$7:$R$65536,IN_DTK!F$5,0))=FALSE,VLOOKUP($A1135,DSSV!$A$7:$R$65536,IN_DTK!F$5,0),"")</f>
        <v/>
      </c>
      <c r="G1135" s="249" t="str">
        <f>IF(ISNA(VLOOKUP($A1135,DSSV!$A$7:$R$65536,IN_DTK!G$5,0))=FALSE,VLOOKUP($A1135,DSSV!$A$7:$R$65536,IN_DTK!G$5,0),"")</f>
        <v/>
      </c>
      <c r="H1135" s="245">
        <f>IF(ISNA(VLOOKUP($A1135,DSSV!$A$7:$R$65536,IN_DTK!H$5,0))=FALSE,IF(H$8&lt;&gt;0,VLOOKUP($A1135,DSSV!$A$7:$R$65536,IN_DTK!H$5,0),""),"")</f>
        <v>0</v>
      </c>
      <c r="I1135" s="245">
        <f>IF(ISNA(VLOOKUP($A1135,DSSV!$A$7:$R$65536,IN_DTK!I$5,0))=FALSE,IF(I$8&lt;&gt;0,VLOOKUP($A1135,DSSV!$A$7:$R$65536,IN_DTK!I$5,0),""),"")</f>
        <v>0</v>
      </c>
      <c r="J1135" s="245">
        <f>IF(ISNA(VLOOKUP($A1135,DSSV!$A$7:$R$65536,IN_DTK!J$5,0))=FALSE,IF(J$8&lt;&gt;0,VLOOKUP($A1135,DSSV!$A$7:$R$65536,IN_DTK!J$5,0),""),"")</f>
        <v>0</v>
      </c>
      <c r="K1135" s="245">
        <f>IF(ISNA(VLOOKUP($A1135,DSSV!$A$7:$R$65536,IN_DTK!K$5,0))=FALSE,IF(K$8&lt;&gt;0,VLOOKUP($A1135,DSSV!$A$7:$R$65536,IN_DTK!K$5,0),""),"")</f>
        <v>0</v>
      </c>
      <c r="L1135" s="245">
        <f>IF(ISNA(VLOOKUP($A1135,DSSV!$A$7:$R$65536,IN_DTK!L$5,0))=FALSE,IF(L$8&lt;&gt;0,VLOOKUP($A1135,DSSV!$A$7:$R$65536,IN_DTK!L$5,0),""),"")</f>
        <v>0</v>
      </c>
      <c r="M1135" s="245">
        <f>IF(ISNA(VLOOKUP($A1135,DSSV!$A$7:$R$65536,IN_DTK!M$5,0))=FALSE,IF(M$8&lt;&gt;0,VLOOKUP($A1135,DSSV!$A$7:$R$65536,IN_DTK!M$5,0),""),"")</f>
        <v>0</v>
      </c>
      <c r="N1135" s="245">
        <f>IF(ISNA(VLOOKUP($A1135,DSSV!$A$7:$R$65536,IN_DTK!N$5,0))=FALSE,IF(N$8&lt;&gt;0,VLOOKUP($A1135,DSSV!$A$7:$R$65536,IN_DTK!N$5,0),""),"")</f>
        <v>0</v>
      </c>
      <c r="O1135" s="245">
        <f>IF(ISNA(VLOOKUP($A1135,DSSV!$A$7:$R$65536,IN_DTK!O$5,0))=FALSE,IF(O$8&lt;&gt;0,VLOOKUP($A1135,DSSV!$A$7:$R$65536,IN_DTK!O$5,0),""),"")</f>
        <v>0</v>
      </c>
      <c r="P1135" s="245">
        <f>IF(ISNA(VLOOKUP($A1135,DSSV!$A$7:$R$65536,IN_DTK!P$5,0))=FALSE,IF(P$8&lt;&gt;0,VLOOKUP($A1135,DSSV!$A$7:$R$65536,IN_DTK!P$5,0),""),"")</f>
        <v>0</v>
      </c>
      <c r="Q1135" s="246">
        <f>IF(ISNA(VLOOKUP($A1135,DSSV!$A$7:$R$65536,IN_DTK!Q$5,0))=FALSE,VLOOKUP($A1135,DSSV!$A$7:$R$65536,IN_DTK!Q$5,0),"")</f>
        <v>0</v>
      </c>
      <c r="R1135" s="237" t="str">
        <f>IF(ISNA(VLOOKUP($A1135,DSSV!$A$7:$R$65536,IN_DTK!R$5,0))=FALSE,VLOOKUP($A1135,DSSV!$A$7:$R$65536,IN_DTK!R$5,0),"")</f>
        <v>Không</v>
      </c>
      <c r="S1135" s="247" t="str">
        <f>IF(ISNA(VLOOKUP($A1135,DSSV!$A$7:$R$65536,IN_DTK!S$5,0))=FALSE,VLOOKUP($A1135,DSSV!$A$7:$R$65536,IN_DTK!S$5,0),"")</f>
        <v/>
      </c>
    </row>
    <row r="1136" spans="1:19" s="213" customFormat="1" ht="20.25" customHeight="1">
      <c r="A1136" s="211">
        <v>1128</v>
      </c>
      <c r="B1136" s="240">
        <f>--SUBTOTAL(2,C$6:C1136)</f>
        <v>1128</v>
      </c>
      <c r="C1136" s="214">
        <f>IF(ISNA(VLOOKUP($A1136,DSSV!$A$7:$R$65536,IN_DTK!C$5,0))=FALSE,VLOOKUP($A1136,DSSV!$A$7:$R$65536,IN_DTK!C$5,0),"")</f>
        <v>0</v>
      </c>
      <c r="D1136" s="243" t="str">
        <f>IF(ISNA(VLOOKUP($A1136,DSSV!$A$7:$R$65536,IN_DTK!D$5,0))=FALSE,VLOOKUP($A1136,DSSV!$A$7:$R$65536,IN_DTK!D$5,0),"")</f>
        <v/>
      </c>
      <c r="E1136" s="244" t="str">
        <f>IF(ISNA(VLOOKUP($A1136,DSSV!$A$7:$R$65536,IN_DTK!E$5,0))=FALSE,VLOOKUP($A1136,DSSV!$A$7:$R$65536,IN_DTK!E$5,0),"")</f>
        <v/>
      </c>
      <c r="F1136" s="249" t="str">
        <f>IF(ISNA(VLOOKUP($A1136,DSSV!$A$7:$R$65536,IN_DTK!F$5,0))=FALSE,VLOOKUP($A1136,DSSV!$A$7:$R$65536,IN_DTK!F$5,0),"")</f>
        <v/>
      </c>
      <c r="G1136" s="249" t="str">
        <f>IF(ISNA(VLOOKUP($A1136,DSSV!$A$7:$R$65536,IN_DTK!G$5,0))=FALSE,VLOOKUP($A1136,DSSV!$A$7:$R$65536,IN_DTK!G$5,0),"")</f>
        <v/>
      </c>
      <c r="H1136" s="245">
        <f>IF(ISNA(VLOOKUP($A1136,DSSV!$A$7:$R$65536,IN_DTK!H$5,0))=FALSE,IF(H$8&lt;&gt;0,VLOOKUP($A1136,DSSV!$A$7:$R$65536,IN_DTK!H$5,0),""),"")</f>
        <v>0</v>
      </c>
      <c r="I1136" s="245">
        <f>IF(ISNA(VLOOKUP($A1136,DSSV!$A$7:$R$65536,IN_DTK!I$5,0))=FALSE,IF(I$8&lt;&gt;0,VLOOKUP($A1136,DSSV!$A$7:$R$65536,IN_DTK!I$5,0),""),"")</f>
        <v>0</v>
      </c>
      <c r="J1136" s="245">
        <f>IF(ISNA(VLOOKUP($A1136,DSSV!$A$7:$R$65536,IN_DTK!J$5,0))=FALSE,IF(J$8&lt;&gt;0,VLOOKUP($A1136,DSSV!$A$7:$R$65536,IN_DTK!J$5,0),""),"")</f>
        <v>0</v>
      </c>
      <c r="K1136" s="245">
        <f>IF(ISNA(VLOOKUP($A1136,DSSV!$A$7:$R$65536,IN_DTK!K$5,0))=FALSE,IF(K$8&lt;&gt;0,VLOOKUP($A1136,DSSV!$A$7:$R$65536,IN_DTK!K$5,0),""),"")</f>
        <v>0</v>
      </c>
      <c r="L1136" s="245">
        <f>IF(ISNA(VLOOKUP($A1136,DSSV!$A$7:$R$65536,IN_DTK!L$5,0))=FALSE,IF(L$8&lt;&gt;0,VLOOKUP($A1136,DSSV!$A$7:$R$65536,IN_DTK!L$5,0),""),"")</f>
        <v>0</v>
      </c>
      <c r="M1136" s="245">
        <f>IF(ISNA(VLOOKUP($A1136,DSSV!$A$7:$R$65536,IN_DTK!M$5,0))=FALSE,IF(M$8&lt;&gt;0,VLOOKUP($A1136,DSSV!$A$7:$R$65536,IN_DTK!M$5,0),""),"")</f>
        <v>0</v>
      </c>
      <c r="N1136" s="245">
        <f>IF(ISNA(VLOOKUP($A1136,DSSV!$A$7:$R$65536,IN_DTK!N$5,0))=FALSE,IF(N$8&lt;&gt;0,VLOOKUP($A1136,DSSV!$A$7:$R$65536,IN_DTK!N$5,0),""),"")</f>
        <v>0</v>
      </c>
      <c r="O1136" s="245">
        <f>IF(ISNA(VLOOKUP($A1136,DSSV!$A$7:$R$65536,IN_DTK!O$5,0))=FALSE,IF(O$8&lt;&gt;0,VLOOKUP($A1136,DSSV!$A$7:$R$65536,IN_DTK!O$5,0),""),"")</f>
        <v>0</v>
      </c>
      <c r="P1136" s="245">
        <f>IF(ISNA(VLOOKUP($A1136,DSSV!$A$7:$R$65536,IN_DTK!P$5,0))=FALSE,IF(P$8&lt;&gt;0,VLOOKUP($A1136,DSSV!$A$7:$R$65536,IN_DTK!P$5,0),""),"")</f>
        <v>0</v>
      </c>
      <c r="Q1136" s="246">
        <f>IF(ISNA(VLOOKUP($A1136,DSSV!$A$7:$R$65536,IN_DTK!Q$5,0))=FALSE,VLOOKUP($A1136,DSSV!$A$7:$R$65536,IN_DTK!Q$5,0),"")</f>
        <v>0</v>
      </c>
      <c r="R1136" s="237" t="str">
        <f>IF(ISNA(VLOOKUP($A1136,DSSV!$A$7:$R$65536,IN_DTK!R$5,0))=FALSE,VLOOKUP($A1136,DSSV!$A$7:$R$65536,IN_DTK!R$5,0),"")</f>
        <v>Không</v>
      </c>
      <c r="S1136" s="247" t="str">
        <f>IF(ISNA(VLOOKUP($A1136,DSSV!$A$7:$R$65536,IN_DTK!S$5,0))=FALSE,VLOOKUP($A1136,DSSV!$A$7:$R$65536,IN_DTK!S$5,0),"")</f>
        <v/>
      </c>
    </row>
    <row r="1137" spans="1:19" s="213" customFormat="1" ht="20.25" customHeight="1">
      <c r="A1137" s="211">
        <v>1129</v>
      </c>
      <c r="B1137" s="240">
        <f>--SUBTOTAL(2,C$6:C1137)</f>
        <v>1129</v>
      </c>
      <c r="C1137" s="214">
        <f>IF(ISNA(VLOOKUP($A1137,DSSV!$A$7:$R$65536,IN_DTK!C$5,0))=FALSE,VLOOKUP($A1137,DSSV!$A$7:$R$65536,IN_DTK!C$5,0),"")</f>
        <v>0</v>
      </c>
      <c r="D1137" s="243" t="str">
        <f>IF(ISNA(VLOOKUP($A1137,DSSV!$A$7:$R$65536,IN_DTK!D$5,0))=FALSE,VLOOKUP($A1137,DSSV!$A$7:$R$65536,IN_DTK!D$5,0),"")</f>
        <v/>
      </c>
      <c r="E1137" s="244" t="str">
        <f>IF(ISNA(VLOOKUP($A1137,DSSV!$A$7:$R$65536,IN_DTK!E$5,0))=FALSE,VLOOKUP($A1137,DSSV!$A$7:$R$65536,IN_DTK!E$5,0),"")</f>
        <v/>
      </c>
      <c r="F1137" s="249" t="str">
        <f>IF(ISNA(VLOOKUP($A1137,DSSV!$A$7:$R$65536,IN_DTK!F$5,0))=FALSE,VLOOKUP($A1137,DSSV!$A$7:$R$65536,IN_DTK!F$5,0),"")</f>
        <v/>
      </c>
      <c r="G1137" s="249" t="str">
        <f>IF(ISNA(VLOOKUP($A1137,DSSV!$A$7:$R$65536,IN_DTK!G$5,0))=FALSE,VLOOKUP($A1137,DSSV!$A$7:$R$65536,IN_DTK!G$5,0),"")</f>
        <v/>
      </c>
      <c r="H1137" s="245">
        <f>IF(ISNA(VLOOKUP($A1137,DSSV!$A$7:$R$65536,IN_DTK!H$5,0))=FALSE,IF(H$8&lt;&gt;0,VLOOKUP($A1137,DSSV!$A$7:$R$65536,IN_DTK!H$5,0),""),"")</f>
        <v>0</v>
      </c>
      <c r="I1137" s="245">
        <f>IF(ISNA(VLOOKUP($A1137,DSSV!$A$7:$R$65536,IN_DTK!I$5,0))=FALSE,IF(I$8&lt;&gt;0,VLOOKUP($A1137,DSSV!$A$7:$R$65536,IN_DTK!I$5,0),""),"")</f>
        <v>0</v>
      </c>
      <c r="J1137" s="245">
        <f>IF(ISNA(VLOOKUP($A1137,DSSV!$A$7:$R$65536,IN_DTK!J$5,0))=FALSE,IF(J$8&lt;&gt;0,VLOOKUP($A1137,DSSV!$A$7:$R$65536,IN_DTK!J$5,0),""),"")</f>
        <v>0</v>
      </c>
      <c r="K1137" s="245">
        <f>IF(ISNA(VLOOKUP($A1137,DSSV!$A$7:$R$65536,IN_DTK!K$5,0))=FALSE,IF(K$8&lt;&gt;0,VLOOKUP($A1137,DSSV!$A$7:$R$65536,IN_DTK!K$5,0),""),"")</f>
        <v>0</v>
      </c>
      <c r="L1137" s="245">
        <f>IF(ISNA(VLOOKUP($A1137,DSSV!$A$7:$R$65536,IN_DTK!L$5,0))=FALSE,IF(L$8&lt;&gt;0,VLOOKUP($A1137,DSSV!$A$7:$R$65536,IN_DTK!L$5,0),""),"")</f>
        <v>0</v>
      </c>
      <c r="M1137" s="245">
        <f>IF(ISNA(VLOOKUP($A1137,DSSV!$A$7:$R$65536,IN_DTK!M$5,0))=FALSE,IF(M$8&lt;&gt;0,VLOOKUP($A1137,DSSV!$A$7:$R$65536,IN_DTK!M$5,0),""),"")</f>
        <v>0</v>
      </c>
      <c r="N1137" s="245">
        <f>IF(ISNA(VLOOKUP($A1137,DSSV!$A$7:$R$65536,IN_DTK!N$5,0))=FALSE,IF(N$8&lt;&gt;0,VLOOKUP($A1137,DSSV!$A$7:$R$65536,IN_DTK!N$5,0),""),"")</f>
        <v>0</v>
      </c>
      <c r="O1137" s="245">
        <f>IF(ISNA(VLOOKUP($A1137,DSSV!$A$7:$R$65536,IN_DTK!O$5,0))=FALSE,IF(O$8&lt;&gt;0,VLOOKUP($A1137,DSSV!$A$7:$R$65536,IN_DTK!O$5,0),""),"")</f>
        <v>0</v>
      </c>
      <c r="P1137" s="245">
        <f>IF(ISNA(VLOOKUP($A1137,DSSV!$A$7:$R$65536,IN_DTK!P$5,0))=FALSE,IF(P$8&lt;&gt;0,VLOOKUP($A1137,DSSV!$A$7:$R$65536,IN_DTK!P$5,0),""),"")</f>
        <v>0</v>
      </c>
      <c r="Q1137" s="246">
        <f>IF(ISNA(VLOOKUP($A1137,DSSV!$A$7:$R$65536,IN_DTK!Q$5,0))=FALSE,VLOOKUP($A1137,DSSV!$A$7:$R$65536,IN_DTK!Q$5,0),"")</f>
        <v>0</v>
      </c>
      <c r="R1137" s="237" t="str">
        <f>IF(ISNA(VLOOKUP($A1137,DSSV!$A$7:$R$65536,IN_DTK!R$5,0))=FALSE,VLOOKUP($A1137,DSSV!$A$7:$R$65536,IN_DTK!R$5,0),"")</f>
        <v>Không</v>
      </c>
      <c r="S1137" s="247" t="str">
        <f>IF(ISNA(VLOOKUP($A1137,DSSV!$A$7:$R$65536,IN_DTK!S$5,0))=FALSE,VLOOKUP($A1137,DSSV!$A$7:$R$65536,IN_DTK!S$5,0),"")</f>
        <v/>
      </c>
    </row>
    <row r="1138" spans="1:19" s="213" customFormat="1" ht="20.25" customHeight="1">
      <c r="A1138" s="211">
        <v>1130</v>
      </c>
      <c r="B1138" s="240">
        <f>--SUBTOTAL(2,C$6:C1138)</f>
        <v>1130</v>
      </c>
      <c r="C1138" s="214">
        <f>IF(ISNA(VLOOKUP($A1138,DSSV!$A$7:$R$65536,IN_DTK!C$5,0))=FALSE,VLOOKUP($A1138,DSSV!$A$7:$R$65536,IN_DTK!C$5,0),"")</f>
        <v>0</v>
      </c>
      <c r="D1138" s="243" t="str">
        <f>IF(ISNA(VLOOKUP($A1138,DSSV!$A$7:$R$65536,IN_DTK!D$5,0))=FALSE,VLOOKUP($A1138,DSSV!$A$7:$R$65536,IN_DTK!D$5,0),"")</f>
        <v/>
      </c>
      <c r="E1138" s="244" t="str">
        <f>IF(ISNA(VLOOKUP($A1138,DSSV!$A$7:$R$65536,IN_DTK!E$5,0))=FALSE,VLOOKUP($A1138,DSSV!$A$7:$R$65536,IN_DTK!E$5,0),"")</f>
        <v/>
      </c>
      <c r="F1138" s="249" t="str">
        <f>IF(ISNA(VLOOKUP($A1138,DSSV!$A$7:$R$65536,IN_DTK!F$5,0))=FALSE,VLOOKUP($A1138,DSSV!$A$7:$R$65536,IN_DTK!F$5,0),"")</f>
        <v/>
      </c>
      <c r="G1138" s="249" t="str">
        <f>IF(ISNA(VLOOKUP($A1138,DSSV!$A$7:$R$65536,IN_DTK!G$5,0))=FALSE,VLOOKUP($A1138,DSSV!$A$7:$R$65536,IN_DTK!G$5,0),"")</f>
        <v/>
      </c>
      <c r="H1138" s="245">
        <f>IF(ISNA(VLOOKUP($A1138,DSSV!$A$7:$R$65536,IN_DTK!H$5,0))=FALSE,IF(H$8&lt;&gt;0,VLOOKUP($A1138,DSSV!$A$7:$R$65536,IN_DTK!H$5,0),""),"")</f>
        <v>0</v>
      </c>
      <c r="I1138" s="245">
        <f>IF(ISNA(VLOOKUP($A1138,DSSV!$A$7:$R$65536,IN_DTK!I$5,0))=FALSE,IF(I$8&lt;&gt;0,VLOOKUP($A1138,DSSV!$A$7:$R$65536,IN_DTK!I$5,0),""),"")</f>
        <v>0</v>
      </c>
      <c r="J1138" s="245">
        <f>IF(ISNA(VLOOKUP($A1138,DSSV!$A$7:$R$65536,IN_DTK!J$5,0))=FALSE,IF(J$8&lt;&gt;0,VLOOKUP($A1138,DSSV!$A$7:$R$65536,IN_DTK!J$5,0),""),"")</f>
        <v>0</v>
      </c>
      <c r="K1138" s="245">
        <f>IF(ISNA(VLOOKUP($A1138,DSSV!$A$7:$R$65536,IN_DTK!K$5,0))=FALSE,IF(K$8&lt;&gt;0,VLOOKUP($A1138,DSSV!$A$7:$R$65536,IN_DTK!K$5,0),""),"")</f>
        <v>0</v>
      </c>
      <c r="L1138" s="245">
        <f>IF(ISNA(VLOOKUP($A1138,DSSV!$A$7:$R$65536,IN_DTK!L$5,0))=FALSE,IF(L$8&lt;&gt;0,VLOOKUP($A1138,DSSV!$A$7:$R$65536,IN_DTK!L$5,0),""),"")</f>
        <v>0</v>
      </c>
      <c r="M1138" s="245">
        <f>IF(ISNA(VLOOKUP($A1138,DSSV!$A$7:$R$65536,IN_DTK!M$5,0))=FALSE,IF(M$8&lt;&gt;0,VLOOKUP($A1138,DSSV!$A$7:$R$65536,IN_DTK!M$5,0),""),"")</f>
        <v>0</v>
      </c>
      <c r="N1138" s="245">
        <f>IF(ISNA(VLOOKUP($A1138,DSSV!$A$7:$R$65536,IN_DTK!N$5,0))=FALSE,IF(N$8&lt;&gt;0,VLOOKUP($A1138,DSSV!$A$7:$R$65536,IN_DTK!N$5,0),""),"")</f>
        <v>0</v>
      </c>
      <c r="O1138" s="245">
        <f>IF(ISNA(VLOOKUP($A1138,DSSV!$A$7:$R$65536,IN_DTK!O$5,0))=FALSE,IF(O$8&lt;&gt;0,VLOOKUP($A1138,DSSV!$A$7:$R$65536,IN_DTK!O$5,0),""),"")</f>
        <v>0</v>
      </c>
      <c r="P1138" s="245">
        <f>IF(ISNA(VLOOKUP($A1138,DSSV!$A$7:$R$65536,IN_DTK!P$5,0))=FALSE,IF(P$8&lt;&gt;0,VLOOKUP($A1138,DSSV!$A$7:$R$65536,IN_DTK!P$5,0),""),"")</f>
        <v>0</v>
      </c>
      <c r="Q1138" s="246">
        <f>IF(ISNA(VLOOKUP($A1138,DSSV!$A$7:$R$65536,IN_DTK!Q$5,0))=FALSE,VLOOKUP($A1138,DSSV!$A$7:$R$65536,IN_DTK!Q$5,0),"")</f>
        <v>0</v>
      </c>
      <c r="R1138" s="237" t="str">
        <f>IF(ISNA(VLOOKUP($A1138,DSSV!$A$7:$R$65536,IN_DTK!R$5,0))=FALSE,VLOOKUP($A1138,DSSV!$A$7:$R$65536,IN_DTK!R$5,0),"")</f>
        <v>Không</v>
      </c>
      <c r="S1138" s="247" t="str">
        <f>IF(ISNA(VLOOKUP($A1138,DSSV!$A$7:$R$65536,IN_DTK!S$5,0))=FALSE,VLOOKUP($A1138,DSSV!$A$7:$R$65536,IN_DTK!S$5,0),"")</f>
        <v/>
      </c>
    </row>
    <row r="1139" spans="1:19" s="213" customFormat="1" ht="20.25" customHeight="1">
      <c r="A1139" s="211">
        <v>1131</v>
      </c>
      <c r="B1139" s="240">
        <f>--SUBTOTAL(2,C$6:C1139)</f>
        <v>1131</v>
      </c>
      <c r="C1139" s="214">
        <f>IF(ISNA(VLOOKUP($A1139,DSSV!$A$7:$R$65536,IN_DTK!C$5,0))=FALSE,VLOOKUP($A1139,DSSV!$A$7:$R$65536,IN_DTK!C$5,0),"")</f>
        <v>0</v>
      </c>
      <c r="D1139" s="243" t="str">
        <f>IF(ISNA(VLOOKUP($A1139,DSSV!$A$7:$R$65536,IN_DTK!D$5,0))=FALSE,VLOOKUP($A1139,DSSV!$A$7:$R$65536,IN_DTK!D$5,0),"")</f>
        <v/>
      </c>
      <c r="E1139" s="244" t="str">
        <f>IF(ISNA(VLOOKUP($A1139,DSSV!$A$7:$R$65536,IN_DTK!E$5,0))=FALSE,VLOOKUP($A1139,DSSV!$A$7:$R$65536,IN_DTK!E$5,0),"")</f>
        <v/>
      </c>
      <c r="F1139" s="249" t="str">
        <f>IF(ISNA(VLOOKUP($A1139,DSSV!$A$7:$R$65536,IN_DTK!F$5,0))=FALSE,VLOOKUP($A1139,DSSV!$A$7:$R$65536,IN_DTK!F$5,0),"")</f>
        <v/>
      </c>
      <c r="G1139" s="249" t="str">
        <f>IF(ISNA(VLOOKUP($A1139,DSSV!$A$7:$R$65536,IN_DTK!G$5,0))=FALSE,VLOOKUP($A1139,DSSV!$A$7:$R$65536,IN_DTK!G$5,0),"")</f>
        <v/>
      </c>
      <c r="H1139" s="245">
        <f>IF(ISNA(VLOOKUP($A1139,DSSV!$A$7:$R$65536,IN_DTK!H$5,0))=FALSE,IF(H$8&lt;&gt;0,VLOOKUP($A1139,DSSV!$A$7:$R$65536,IN_DTK!H$5,0),""),"")</f>
        <v>0</v>
      </c>
      <c r="I1139" s="245">
        <f>IF(ISNA(VLOOKUP($A1139,DSSV!$A$7:$R$65536,IN_DTK!I$5,0))=FALSE,IF(I$8&lt;&gt;0,VLOOKUP($A1139,DSSV!$A$7:$R$65536,IN_DTK!I$5,0),""),"")</f>
        <v>0</v>
      </c>
      <c r="J1139" s="245">
        <f>IF(ISNA(VLOOKUP($A1139,DSSV!$A$7:$R$65536,IN_DTK!J$5,0))=FALSE,IF(J$8&lt;&gt;0,VLOOKUP($A1139,DSSV!$A$7:$R$65536,IN_DTK!J$5,0),""),"")</f>
        <v>0</v>
      </c>
      <c r="K1139" s="245">
        <f>IF(ISNA(VLOOKUP($A1139,DSSV!$A$7:$R$65536,IN_DTK!K$5,0))=FALSE,IF(K$8&lt;&gt;0,VLOOKUP($A1139,DSSV!$A$7:$R$65536,IN_DTK!K$5,0),""),"")</f>
        <v>0</v>
      </c>
      <c r="L1139" s="245">
        <f>IF(ISNA(VLOOKUP($A1139,DSSV!$A$7:$R$65536,IN_DTK!L$5,0))=FALSE,IF(L$8&lt;&gt;0,VLOOKUP($A1139,DSSV!$A$7:$R$65536,IN_DTK!L$5,0),""),"")</f>
        <v>0</v>
      </c>
      <c r="M1139" s="245">
        <f>IF(ISNA(VLOOKUP($A1139,DSSV!$A$7:$R$65536,IN_DTK!M$5,0))=FALSE,IF(M$8&lt;&gt;0,VLOOKUP($A1139,DSSV!$A$7:$R$65536,IN_DTK!M$5,0),""),"")</f>
        <v>0</v>
      </c>
      <c r="N1139" s="245">
        <f>IF(ISNA(VLOOKUP($A1139,DSSV!$A$7:$R$65536,IN_DTK!N$5,0))=FALSE,IF(N$8&lt;&gt;0,VLOOKUP($A1139,DSSV!$A$7:$R$65536,IN_DTK!N$5,0),""),"")</f>
        <v>0</v>
      </c>
      <c r="O1139" s="245">
        <f>IF(ISNA(VLOOKUP($A1139,DSSV!$A$7:$R$65536,IN_DTK!O$5,0))=FALSE,IF(O$8&lt;&gt;0,VLOOKUP($A1139,DSSV!$A$7:$R$65536,IN_DTK!O$5,0),""),"")</f>
        <v>0</v>
      </c>
      <c r="P1139" s="245">
        <f>IF(ISNA(VLOOKUP($A1139,DSSV!$A$7:$R$65536,IN_DTK!P$5,0))=FALSE,IF(P$8&lt;&gt;0,VLOOKUP($A1139,DSSV!$A$7:$R$65536,IN_DTK!P$5,0),""),"")</f>
        <v>0</v>
      </c>
      <c r="Q1139" s="246">
        <f>IF(ISNA(VLOOKUP($A1139,DSSV!$A$7:$R$65536,IN_DTK!Q$5,0))=FALSE,VLOOKUP($A1139,DSSV!$A$7:$R$65536,IN_DTK!Q$5,0),"")</f>
        <v>0</v>
      </c>
      <c r="R1139" s="237" t="str">
        <f>IF(ISNA(VLOOKUP($A1139,DSSV!$A$7:$R$65536,IN_DTK!R$5,0))=FALSE,VLOOKUP($A1139,DSSV!$A$7:$R$65536,IN_DTK!R$5,0),"")</f>
        <v>Không</v>
      </c>
      <c r="S1139" s="247" t="str">
        <f>IF(ISNA(VLOOKUP($A1139,DSSV!$A$7:$R$65536,IN_DTK!S$5,0))=FALSE,VLOOKUP($A1139,DSSV!$A$7:$R$65536,IN_DTK!S$5,0),"")</f>
        <v/>
      </c>
    </row>
    <row r="1140" spans="1:19" s="213" customFormat="1" ht="20.25" customHeight="1">
      <c r="A1140" s="211">
        <v>1132</v>
      </c>
      <c r="B1140" s="240">
        <f>--SUBTOTAL(2,C$6:C1140)</f>
        <v>1132</v>
      </c>
      <c r="C1140" s="214">
        <f>IF(ISNA(VLOOKUP($A1140,DSSV!$A$7:$R$65536,IN_DTK!C$5,0))=FALSE,VLOOKUP($A1140,DSSV!$A$7:$R$65536,IN_DTK!C$5,0),"")</f>
        <v>0</v>
      </c>
      <c r="D1140" s="243" t="str">
        <f>IF(ISNA(VLOOKUP($A1140,DSSV!$A$7:$R$65536,IN_DTK!D$5,0))=FALSE,VLOOKUP($A1140,DSSV!$A$7:$R$65536,IN_DTK!D$5,0),"")</f>
        <v/>
      </c>
      <c r="E1140" s="244" t="str">
        <f>IF(ISNA(VLOOKUP($A1140,DSSV!$A$7:$R$65536,IN_DTK!E$5,0))=FALSE,VLOOKUP($A1140,DSSV!$A$7:$R$65536,IN_DTK!E$5,0),"")</f>
        <v/>
      </c>
      <c r="F1140" s="249" t="str">
        <f>IF(ISNA(VLOOKUP($A1140,DSSV!$A$7:$R$65536,IN_DTK!F$5,0))=FALSE,VLOOKUP($A1140,DSSV!$A$7:$R$65536,IN_DTK!F$5,0),"")</f>
        <v/>
      </c>
      <c r="G1140" s="249" t="str">
        <f>IF(ISNA(VLOOKUP($A1140,DSSV!$A$7:$R$65536,IN_DTK!G$5,0))=FALSE,VLOOKUP($A1140,DSSV!$A$7:$R$65536,IN_DTK!G$5,0),"")</f>
        <v/>
      </c>
      <c r="H1140" s="245">
        <f>IF(ISNA(VLOOKUP($A1140,DSSV!$A$7:$R$65536,IN_DTK!H$5,0))=FALSE,IF(H$8&lt;&gt;0,VLOOKUP($A1140,DSSV!$A$7:$R$65536,IN_DTK!H$5,0),""),"")</f>
        <v>0</v>
      </c>
      <c r="I1140" s="245">
        <f>IF(ISNA(VLOOKUP($A1140,DSSV!$A$7:$R$65536,IN_DTK!I$5,0))=FALSE,IF(I$8&lt;&gt;0,VLOOKUP($A1140,DSSV!$A$7:$R$65536,IN_DTK!I$5,0),""),"")</f>
        <v>0</v>
      </c>
      <c r="J1140" s="245">
        <f>IF(ISNA(VLOOKUP($A1140,DSSV!$A$7:$R$65536,IN_DTK!J$5,0))=FALSE,IF(J$8&lt;&gt;0,VLOOKUP($A1140,DSSV!$A$7:$R$65536,IN_DTK!J$5,0),""),"")</f>
        <v>0</v>
      </c>
      <c r="K1140" s="245">
        <f>IF(ISNA(VLOOKUP($A1140,DSSV!$A$7:$R$65536,IN_DTK!K$5,0))=FALSE,IF(K$8&lt;&gt;0,VLOOKUP($A1140,DSSV!$A$7:$R$65536,IN_DTK!K$5,0),""),"")</f>
        <v>0</v>
      </c>
      <c r="L1140" s="245">
        <f>IF(ISNA(VLOOKUP($A1140,DSSV!$A$7:$R$65536,IN_DTK!L$5,0))=FALSE,IF(L$8&lt;&gt;0,VLOOKUP($A1140,DSSV!$A$7:$R$65536,IN_DTK!L$5,0),""),"")</f>
        <v>0</v>
      </c>
      <c r="M1140" s="245">
        <f>IF(ISNA(VLOOKUP($A1140,DSSV!$A$7:$R$65536,IN_DTK!M$5,0))=FALSE,IF(M$8&lt;&gt;0,VLOOKUP($A1140,DSSV!$A$7:$R$65536,IN_DTK!M$5,0),""),"")</f>
        <v>0</v>
      </c>
      <c r="N1140" s="245">
        <f>IF(ISNA(VLOOKUP($A1140,DSSV!$A$7:$R$65536,IN_DTK!N$5,0))=FALSE,IF(N$8&lt;&gt;0,VLOOKUP($A1140,DSSV!$A$7:$R$65536,IN_DTK!N$5,0),""),"")</f>
        <v>0</v>
      </c>
      <c r="O1140" s="245">
        <f>IF(ISNA(VLOOKUP($A1140,DSSV!$A$7:$R$65536,IN_DTK!O$5,0))=FALSE,IF(O$8&lt;&gt;0,VLOOKUP($A1140,DSSV!$A$7:$R$65536,IN_DTK!O$5,0),""),"")</f>
        <v>0</v>
      </c>
      <c r="P1140" s="245">
        <f>IF(ISNA(VLOOKUP($A1140,DSSV!$A$7:$R$65536,IN_DTK!P$5,0))=FALSE,IF(P$8&lt;&gt;0,VLOOKUP($A1140,DSSV!$A$7:$R$65536,IN_DTK!P$5,0),""),"")</f>
        <v>0</v>
      </c>
      <c r="Q1140" s="246">
        <f>IF(ISNA(VLOOKUP($A1140,DSSV!$A$7:$R$65536,IN_DTK!Q$5,0))=FALSE,VLOOKUP($A1140,DSSV!$A$7:$R$65536,IN_DTK!Q$5,0),"")</f>
        <v>0</v>
      </c>
      <c r="R1140" s="237" t="str">
        <f>IF(ISNA(VLOOKUP($A1140,DSSV!$A$7:$R$65536,IN_DTK!R$5,0))=FALSE,VLOOKUP($A1140,DSSV!$A$7:$R$65536,IN_DTK!R$5,0),"")</f>
        <v>Không</v>
      </c>
      <c r="S1140" s="247" t="str">
        <f>IF(ISNA(VLOOKUP($A1140,DSSV!$A$7:$R$65536,IN_DTK!S$5,0))=FALSE,VLOOKUP($A1140,DSSV!$A$7:$R$65536,IN_DTK!S$5,0),"")</f>
        <v/>
      </c>
    </row>
    <row r="1141" spans="1:19" s="213" customFormat="1" ht="20.25" customHeight="1">
      <c r="A1141" s="211">
        <v>1133</v>
      </c>
      <c r="B1141" s="240">
        <f>--SUBTOTAL(2,C$6:C1141)</f>
        <v>1133</v>
      </c>
      <c r="C1141" s="214">
        <f>IF(ISNA(VLOOKUP($A1141,DSSV!$A$7:$R$65536,IN_DTK!C$5,0))=FALSE,VLOOKUP($A1141,DSSV!$A$7:$R$65536,IN_DTK!C$5,0),"")</f>
        <v>0</v>
      </c>
      <c r="D1141" s="243" t="str">
        <f>IF(ISNA(VLOOKUP($A1141,DSSV!$A$7:$R$65536,IN_DTK!D$5,0))=FALSE,VLOOKUP($A1141,DSSV!$A$7:$R$65536,IN_DTK!D$5,0),"")</f>
        <v/>
      </c>
      <c r="E1141" s="244" t="str">
        <f>IF(ISNA(VLOOKUP($A1141,DSSV!$A$7:$R$65536,IN_DTK!E$5,0))=FALSE,VLOOKUP($A1141,DSSV!$A$7:$R$65536,IN_DTK!E$5,0),"")</f>
        <v/>
      </c>
      <c r="F1141" s="249" t="str">
        <f>IF(ISNA(VLOOKUP($A1141,DSSV!$A$7:$R$65536,IN_DTK!F$5,0))=FALSE,VLOOKUP($A1141,DSSV!$A$7:$R$65536,IN_DTK!F$5,0),"")</f>
        <v/>
      </c>
      <c r="G1141" s="249" t="str">
        <f>IF(ISNA(VLOOKUP($A1141,DSSV!$A$7:$R$65536,IN_DTK!G$5,0))=FALSE,VLOOKUP($A1141,DSSV!$A$7:$R$65536,IN_DTK!G$5,0),"")</f>
        <v/>
      </c>
      <c r="H1141" s="245">
        <f>IF(ISNA(VLOOKUP($A1141,DSSV!$A$7:$R$65536,IN_DTK!H$5,0))=FALSE,IF(H$8&lt;&gt;0,VLOOKUP($A1141,DSSV!$A$7:$R$65536,IN_DTK!H$5,0),""),"")</f>
        <v>0</v>
      </c>
      <c r="I1141" s="245">
        <f>IF(ISNA(VLOOKUP($A1141,DSSV!$A$7:$R$65536,IN_DTK!I$5,0))=FALSE,IF(I$8&lt;&gt;0,VLOOKUP($A1141,DSSV!$A$7:$R$65536,IN_DTK!I$5,0),""),"")</f>
        <v>0</v>
      </c>
      <c r="J1141" s="245">
        <f>IF(ISNA(VLOOKUP($A1141,DSSV!$A$7:$R$65536,IN_DTK!J$5,0))=FALSE,IF(J$8&lt;&gt;0,VLOOKUP($A1141,DSSV!$A$7:$R$65536,IN_DTK!J$5,0),""),"")</f>
        <v>0</v>
      </c>
      <c r="K1141" s="245">
        <f>IF(ISNA(VLOOKUP($A1141,DSSV!$A$7:$R$65536,IN_DTK!K$5,0))=FALSE,IF(K$8&lt;&gt;0,VLOOKUP($A1141,DSSV!$A$7:$R$65536,IN_DTK!K$5,0),""),"")</f>
        <v>0</v>
      </c>
      <c r="L1141" s="245">
        <f>IF(ISNA(VLOOKUP($A1141,DSSV!$A$7:$R$65536,IN_DTK!L$5,0))=FALSE,IF(L$8&lt;&gt;0,VLOOKUP($A1141,DSSV!$A$7:$R$65536,IN_DTK!L$5,0),""),"")</f>
        <v>0</v>
      </c>
      <c r="M1141" s="245">
        <f>IF(ISNA(VLOOKUP($A1141,DSSV!$A$7:$R$65536,IN_DTK!M$5,0))=FALSE,IF(M$8&lt;&gt;0,VLOOKUP($A1141,DSSV!$A$7:$R$65536,IN_DTK!M$5,0),""),"")</f>
        <v>0</v>
      </c>
      <c r="N1141" s="245">
        <f>IF(ISNA(VLOOKUP($A1141,DSSV!$A$7:$R$65536,IN_DTK!N$5,0))=FALSE,IF(N$8&lt;&gt;0,VLOOKUP($A1141,DSSV!$A$7:$R$65536,IN_DTK!N$5,0),""),"")</f>
        <v>0</v>
      </c>
      <c r="O1141" s="245">
        <f>IF(ISNA(VLOOKUP($A1141,DSSV!$A$7:$R$65536,IN_DTK!O$5,0))=FALSE,IF(O$8&lt;&gt;0,VLOOKUP($A1141,DSSV!$A$7:$R$65536,IN_DTK!O$5,0),""),"")</f>
        <v>0</v>
      </c>
      <c r="P1141" s="245">
        <f>IF(ISNA(VLOOKUP($A1141,DSSV!$A$7:$R$65536,IN_DTK!P$5,0))=FALSE,IF(P$8&lt;&gt;0,VLOOKUP($A1141,DSSV!$A$7:$R$65536,IN_DTK!P$5,0),""),"")</f>
        <v>0</v>
      </c>
      <c r="Q1141" s="246">
        <f>IF(ISNA(VLOOKUP($A1141,DSSV!$A$7:$R$65536,IN_DTK!Q$5,0))=FALSE,VLOOKUP($A1141,DSSV!$A$7:$R$65536,IN_DTK!Q$5,0),"")</f>
        <v>0</v>
      </c>
      <c r="R1141" s="237" t="str">
        <f>IF(ISNA(VLOOKUP($A1141,DSSV!$A$7:$R$65536,IN_DTK!R$5,0))=FALSE,VLOOKUP($A1141,DSSV!$A$7:$R$65536,IN_DTK!R$5,0),"")</f>
        <v>Không</v>
      </c>
      <c r="S1141" s="247" t="str">
        <f>IF(ISNA(VLOOKUP($A1141,DSSV!$A$7:$R$65536,IN_DTK!S$5,0))=FALSE,VLOOKUP($A1141,DSSV!$A$7:$R$65536,IN_DTK!S$5,0),"")</f>
        <v/>
      </c>
    </row>
    <row r="1142" spans="1:19" s="213" customFormat="1" ht="20.25" customHeight="1">
      <c r="A1142" s="211">
        <v>1134</v>
      </c>
      <c r="B1142" s="240">
        <f>--SUBTOTAL(2,C$6:C1142)</f>
        <v>1134</v>
      </c>
      <c r="C1142" s="214">
        <f>IF(ISNA(VLOOKUP($A1142,DSSV!$A$7:$R$65536,IN_DTK!C$5,0))=FALSE,VLOOKUP($A1142,DSSV!$A$7:$R$65536,IN_DTK!C$5,0),"")</f>
        <v>0</v>
      </c>
      <c r="D1142" s="243" t="str">
        <f>IF(ISNA(VLOOKUP($A1142,DSSV!$A$7:$R$65536,IN_DTK!D$5,0))=FALSE,VLOOKUP($A1142,DSSV!$A$7:$R$65536,IN_DTK!D$5,0),"")</f>
        <v/>
      </c>
      <c r="E1142" s="244" t="str">
        <f>IF(ISNA(VLOOKUP($A1142,DSSV!$A$7:$R$65536,IN_DTK!E$5,0))=FALSE,VLOOKUP($A1142,DSSV!$A$7:$R$65536,IN_DTK!E$5,0),"")</f>
        <v/>
      </c>
      <c r="F1142" s="249" t="str">
        <f>IF(ISNA(VLOOKUP($A1142,DSSV!$A$7:$R$65536,IN_DTK!F$5,0))=FALSE,VLOOKUP($A1142,DSSV!$A$7:$R$65536,IN_DTK!F$5,0),"")</f>
        <v/>
      </c>
      <c r="G1142" s="249" t="str">
        <f>IF(ISNA(VLOOKUP($A1142,DSSV!$A$7:$R$65536,IN_DTK!G$5,0))=FALSE,VLOOKUP($A1142,DSSV!$A$7:$R$65536,IN_DTK!G$5,0),"")</f>
        <v/>
      </c>
      <c r="H1142" s="245">
        <f>IF(ISNA(VLOOKUP($A1142,DSSV!$A$7:$R$65536,IN_DTK!H$5,0))=FALSE,IF(H$8&lt;&gt;0,VLOOKUP($A1142,DSSV!$A$7:$R$65536,IN_DTK!H$5,0),""),"")</f>
        <v>0</v>
      </c>
      <c r="I1142" s="245">
        <f>IF(ISNA(VLOOKUP($A1142,DSSV!$A$7:$R$65536,IN_DTK!I$5,0))=FALSE,IF(I$8&lt;&gt;0,VLOOKUP($A1142,DSSV!$A$7:$R$65536,IN_DTK!I$5,0),""),"")</f>
        <v>0</v>
      </c>
      <c r="J1142" s="245">
        <f>IF(ISNA(VLOOKUP($A1142,DSSV!$A$7:$R$65536,IN_DTK!J$5,0))=FALSE,IF(J$8&lt;&gt;0,VLOOKUP($A1142,DSSV!$A$7:$R$65536,IN_DTK!J$5,0),""),"")</f>
        <v>0</v>
      </c>
      <c r="K1142" s="245">
        <f>IF(ISNA(VLOOKUP($A1142,DSSV!$A$7:$R$65536,IN_DTK!K$5,0))=FALSE,IF(K$8&lt;&gt;0,VLOOKUP($A1142,DSSV!$A$7:$R$65536,IN_DTK!K$5,0),""),"")</f>
        <v>0</v>
      </c>
      <c r="L1142" s="245">
        <f>IF(ISNA(VLOOKUP($A1142,DSSV!$A$7:$R$65536,IN_DTK!L$5,0))=FALSE,IF(L$8&lt;&gt;0,VLOOKUP($A1142,DSSV!$A$7:$R$65536,IN_DTK!L$5,0),""),"")</f>
        <v>0</v>
      </c>
      <c r="M1142" s="245">
        <f>IF(ISNA(VLOOKUP($A1142,DSSV!$A$7:$R$65536,IN_DTK!M$5,0))=FALSE,IF(M$8&lt;&gt;0,VLOOKUP($A1142,DSSV!$A$7:$R$65536,IN_DTK!M$5,0),""),"")</f>
        <v>0</v>
      </c>
      <c r="N1142" s="245">
        <f>IF(ISNA(VLOOKUP($A1142,DSSV!$A$7:$R$65536,IN_DTK!N$5,0))=FALSE,IF(N$8&lt;&gt;0,VLOOKUP($A1142,DSSV!$A$7:$R$65536,IN_DTK!N$5,0),""),"")</f>
        <v>0</v>
      </c>
      <c r="O1142" s="245">
        <f>IF(ISNA(VLOOKUP($A1142,DSSV!$A$7:$R$65536,IN_DTK!O$5,0))=FALSE,IF(O$8&lt;&gt;0,VLOOKUP($A1142,DSSV!$A$7:$R$65536,IN_DTK!O$5,0),""),"")</f>
        <v>0</v>
      </c>
      <c r="P1142" s="245">
        <f>IF(ISNA(VLOOKUP($A1142,DSSV!$A$7:$R$65536,IN_DTK!P$5,0))=FALSE,IF(P$8&lt;&gt;0,VLOOKUP($A1142,DSSV!$A$7:$R$65536,IN_DTK!P$5,0),""),"")</f>
        <v>0</v>
      </c>
      <c r="Q1142" s="246">
        <f>IF(ISNA(VLOOKUP($A1142,DSSV!$A$7:$R$65536,IN_DTK!Q$5,0))=FALSE,VLOOKUP($A1142,DSSV!$A$7:$R$65536,IN_DTK!Q$5,0),"")</f>
        <v>0</v>
      </c>
      <c r="R1142" s="237" t="str">
        <f>IF(ISNA(VLOOKUP($A1142,DSSV!$A$7:$R$65536,IN_DTK!R$5,0))=FALSE,VLOOKUP($A1142,DSSV!$A$7:$R$65536,IN_DTK!R$5,0),"")</f>
        <v>Không</v>
      </c>
      <c r="S1142" s="247" t="str">
        <f>IF(ISNA(VLOOKUP($A1142,DSSV!$A$7:$R$65536,IN_DTK!S$5,0))=FALSE,VLOOKUP($A1142,DSSV!$A$7:$R$65536,IN_DTK!S$5,0),"")</f>
        <v/>
      </c>
    </row>
    <row r="1143" spans="1:19" s="213" customFormat="1" ht="20.25" customHeight="1">
      <c r="A1143" s="211">
        <v>1135</v>
      </c>
      <c r="B1143" s="240">
        <f>--SUBTOTAL(2,C$6:C1143)</f>
        <v>1135</v>
      </c>
      <c r="C1143" s="214">
        <f>IF(ISNA(VLOOKUP($A1143,DSSV!$A$7:$R$65536,IN_DTK!C$5,0))=FALSE,VLOOKUP($A1143,DSSV!$A$7:$R$65536,IN_DTK!C$5,0),"")</f>
        <v>0</v>
      </c>
      <c r="D1143" s="243" t="str">
        <f>IF(ISNA(VLOOKUP($A1143,DSSV!$A$7:$R$65536,IN_DTK!D$5,0))=FALSE,VLOOKUP($A1143,DSSV!$A$7:$R$65536,IN_DTK!D$5,0),"")</f>
        <v/>
      </c>
      <c r="E1143" s="244" t="str">
        <f>IF(ISNA(VLOOKUP($A1143,DSSV!$A$7:$R$65536,IN_DTK!E$5,0))=FALSE,VLOOKUP($A1143,DSSV!$A$7:$R$65536,IN_DTK!E$5,0),"")</f>
        <v/>
      </c>
      <c r="F1143" s="249" t="str">
        <f>IF(ISNA(VLOOKUP($A1143,DSSV!$A$7:$R$65536,IN_DTK!F$5,0))=FALSE,VLOOKUP($A1143,DSSV!$A$7:$R$65536,IN_DTK!F$5,0),"")</f>
        <v/>
      </c>
      <c r="G1143" s="249" t="str">
        <f>IF(ISNA(VLOOKUP($A1143,DSSV!$A$7:$R$65536,IN_DTK!G$5,0))=FALSE,VLOOKUP($A1143,DSSV!$A$7:$R$65536,IN_DTK!G$5,0),"")</f>
        <v/>
      </c>
      <c r="H1143" s="245">
        <f>IF(ISNA(VLOOKUP($A1143,DSSV!$A$7:$R$65536,IN_DTK!H$5,0))=FALSE,IF(H$8&lt;&gt;0,VLOOKUP($A1143,DSSV!$A$7:$R$65536,IN_DTK!H$5,0),""),"")</f>
        <v>0</v>
      </c>
      <c r="I1143" s="245">
        <f>IF(ISNA(VLOOKUP($A1143,DSSV!$A$7:$R$65536,IN_DTK!I$5,0))=FALSE,IF(I$8&lt;&gt;0,VLOOKUP($A1143,DSSV!$A$7:$R$65536,IN_DTK!I$5,0),""),"")</f>
        <v>0</v>
      </c>
      <c r="J1143" s="245">
        <f>IF(ISNA(VLOOKUP($A1143,DSSV!$A$7:$R$65536,IN_DTK!J$5,0))=FALSE,IF(J$8&lt;&gt;0,VLOOKUP($A1143,DSSV!$A$7:$R$65536,IN_DTK!J$5,0),""),"")</f>
        <v>0</v>
      </c>
      <c r="K1143" s="245">
        <f>IF(ISNA(VLOOKUP($A1143,DSSV!$A$7:$R$65536,IN_DTK!K$5,0))=FALSE,IF(K$8&lt;&gt;0,VLOOKUP($A1143,DSSV!$A$7:$R$65536,IN_DTK!K$5,0),""),"")</f>
        <v>0</v>
      </c>
      <c r="L1143" s="245">
        <f>IF(ISNA(VLOOKUP($A1143,DSSV!$A$7:$R$65536,IN_DTK!L$5,0))=FALSE,IF(L$8&lt;&gt;0,VLOOKUP($A1143,DSSV!$A$7:$R$65536,IN_DTK!L$5,0),""),"")</f>
        <v>0</v>
      </c>
      <c r="M1143" s="245">
        <f>IF(ISNA(VLOOKUP($A1143,DSSV!$A$7:$R$65536,IN_DTK!M$5,0))=FALSE,IF(M$8&lt;&gt;0,VLOOKUP($A1143,DSSV!$A$7:$R$65536,IN_DTK!M$5,0),""),"")</f>
        <v>0</v>
      </c>
      <c r="N1143" s="245">
        <f>IF(ISNA(VLOOKUP($A1143,DSSV!$A$7:$R$65536,IN_DTK!N$5,0))=FALSE,IF(N$8&lt;&gt;0,VLOOKUP($A1143,DSSV!$A$7:$R$65536,IN_DTK!N$5,0),""),"")</f>
        <v>0</v>
      </c>
      <c r="O1143" s="245">
        <f>IF(ISNA(VLOOKUP($A1143,DSSV!$A$7:$R$65536,IN_DTK!O$5,0))=FALSE,IF(O$8&lt;&gt;0,VLOOKUP($A1143,DSSV!$A$7:$R$65536,IN_DTK!O$5,0),""),"")</f>
        <v>0</v>
      </c>
      <c r="P1143" s="245">
        <f>IF(ISNA(VLOOKUP($A1143,DSSV!$A$7:$R$65536,IN_DTK!P$5,0))=FALSE,IF(P$8&lt;&gt;0,VLOOKUP($A1143,DSSV!$A$7:$R$65536,IN_DTK!P$5,0),""),"")</f>
        <v>0</v>
      </c>
      <c r="Q1143" s="246">
        <f>IF(ISNA(VLOOKUP($A1143,DSSV!$A$7:$R$65536,IN_DTK!Q$5,0))=FALSE,VLOOKUP($A1143,DSSV!$A$7:$R$65536,IN_DTK!Q$5,0),"")</f>
        <v>0</v>
      </c>
      <c r="R1143" s="237" t="str">
        <f>IF(ISNA(VLOOKUP($A1143,DSSV!$A$7:$R$65536,IN_DTK!R$5,0))=FALSE,VLOOKUP($A1143,DSSV!$A$7:$R$65536,IN_DTK!R$5,0),"")</f>
        <v>Không</v>
      </c>
      <c r="S1143" s="247" t="str">
        <f>IF(ISNA(VLOOKUP($A1143,DSSV!$A$7:$R$65536,IN_DTK!S$5,0))=FALSE,VLOOKUP($A1143,DSSV!$A$7:$R$65536,IN_DTK!S$5,0),"")</f>
        <v/>
      </c>
    </row>
    <row r="1144" spans="1:19" s="213" customFormat="1" ht="20.25" customHeight="1">
      <c r="A1144" s="211">
        <v>1136</v>
      </c>
      <c r="B1144" s="240">
        <f>--SUBTOTAL(2,C$6:C1144)</f>
        <v>1136</v>
      </c>
      <c r="C1144" s="214">
        <f>IF(ISNA(VLOOKUP($A1144,DSSV!$A$7:$R$65536,IN_DTK!C$5,0))=FALSE,VLOOKUP($A1144,DSSV!$A$7:$R$65536,IN_DTK!C$5,0),"")</f>
        <v>0</v>
      </c>
      <c r="D1144" s="243" t="str">
        <f>IF(ISNA(VLOOKUP($A1144,DSSV!$A$7:$R$65536,IN_DTK!D$5,0))=FALSE,VLOOKUP($A1144,DSSV!$A$7:$R$65536,IN_DTK!D$5,0),"")</f>
        <v/>
      </c>
      <c r="E1144" s="244" t="str">
        <f>IF(ISNA(VLOOKUP($A1144,DSSV!$A$7:$R$65536,IN_DTK!E$5,0))=FALSE,VLOOKUP($A1144,DSSV!$A$7:$R$65536,IN_DTK!E$5,0),"")</f>
        <v/>
      </c>
      <c r="F1144" s="249" t="str">
        <f>IF(ISNA(VLOOKUP($A1144,DSSV!$A$7:$R$65536,IN_DTK!F$5,0))=FALSE,VLOOKUP($A1144,DSSV!$A$7:$R$65536,IN_DTK!F$5,0),"")</f>
        <v/>
      </c>
      <c r="G1144" s="249" t="str">
        <f>IF(ISNA(VLOOKUP($A1144,DSSV!$A$7:$R$65536,IN_DTK!G$5,0))=FALSE,VLOOKUP($A1144,DSSV!$A$7:$R$65536,IN_DTK!G$5,0),"")</f>
        <v/>
      </c>
      <c r="H1144" s="245">
        <f>IF(ISNA(VLOOKUP($A1144,DSSV!$A$7:$R$65536,IN_DTK!H$5,0))=FALSE,IF(H$8&lt;&gt;0,VLOOKUP($A1144,DSSV!$A$7:$R$65536,IN_DTK!H$5,0),""),"")</f>
        <v>0</v>
      </c>
      <c r="I1144" s="245">
        <f>IF(ISNA(VLOOKUP($A1144,DSSV!$A$7:$R$65536,IN_DTK!I$5,0))=FALSE,IF(I$8&lt;&gt;0,VLOOKUP($A1144,DSSV!$A$7:$R$65536,IN_DTK!I$5,0),""),"")</f>
        <v>0</v>
      </c>
      <c r="J1144" s="245">
        <f>IF(ISNA(VLOOKUP($A1144,DSSV!$A$7:$R$65536,IN_DTK!J$5,0))=FALSE,IF(J$8&lt;&gt;0,VLOOKUP($A1144,DSSV!$A$7:$R$65536,IN_DTK!J$5,0),""),"")</f>
        <v>0</v>
      </c>
      <c r="K1144" s="245">
        <f>IF(ISNA(VLOOKUP($A1144,DSSV!$A$7:$R$65536,IN_DTK!K$5,0))=FALSE,IF(K$8&lt;&gt;0,VLOOKUP($A1144,DSSV!$A$7:$R$65536,IN_DTK!K$5,0),""),"")</f>
        <v>0</v>
      </c>
      <c r="L1144" s="245">
        <f>IF(ISNA(VLOOKUP($A1144,DSSV!$A$7:$R$65536,IN_DTK!L$5,0))=FALSE,IF(L$8&lt;&gt;0,VLOOKUP($A1144,DSSV!$A$7:$R$65536,IN_DTK!L$5,0),""),"")</f>
        <v>0</v>
      </c>
      <c r="M1144" s="245">
        <f>IF(ISNA(VLOOKUP($A1144,DSSV!$A$7:$R$65536,IN_DTK!M$5,0))=FALSE,IF(M$8&lt;&gt;0,VLOOKUP($A1144,DSSV!$A$7:$R$65536,IN_DTK!M$5,0),""),"")</f>
        <v>0</v>
      </c>
      <c r="N1144" s="245">
        <f>IF(ISNA(VLOOKUP($A1144,DSSV!$A$7:$R$65536,IN_DTK!N$5,0))=FALSE,IF(N$8&lt;&gt;0,VLOOKUP($A1144,DSSV!$A$7:$R$65536,IN_DTK!N$5,0),""),"")</f>
        <v>0</v>
      </c>
      <c r="O1144" s="245">
        <f>IF(ISNA(VLOOKUP($A1144,DSSV!$A$7:$R$65536,IN_DTK!O$5,0))=FALSE,IF(O$8&lt;&gt;0,VLOOKUP($A1144,DSSV!$A$7:$R$65536,IN_DTK!O$5,0),""),"")</f>
        <v>0</v>
      </c>
      <c r="P1144" s="245">
        <f>IF(ISNA(VLOOKUP($A1144,DSSV!$A$7:$R$65536,IN_DTK!P$5,0))=FALSE,IF(P$8&lt;&gt;0,VLOOKUP($A1144,DSSV!$A$7:$R$65536,IN_DTK!P$5,0),""),"")</f>
        <v>0</v>
      </c>
      <c r="Q1144" s="246">
        <f>IF(ISNA(VLOOKUP($A1144,DSSV!$A$7:$R$65536,IN_DTK!Q$5,0))=FALSE,VLOOKUP($A1144,DSSV!$A$7:$R$65536,IN_DTK!Q$5,0),"")</f>
        <v>0</v>
      </c>
      <c r="R1144" s="237" t="str">
        <f>IF(ISNA(VLOOKUP($A1144,DSSV!$A$7:$R$65536,IN_DTK!R$5,0))=FALSE,VLOOKUP($A1144,DSSV!$A$7:$R$65536,IN_DTK!R$5,0),"")</f>
        <v>Không</v>
      </c>
      <c r="S1144" s="247" t="str">
        <f>IF(ISNA(VLOOKUP($A1144,DSSV!$A$7:$R$65536,IN_DTK!S$5,0))=FALSE,VLOOKUP($A1144,DSSV!$A$7:$R$65536,IN_DTK!S$5,0),"")</f>
        <v/>
      </c>
    </row>
    <row r="1145" spans="1:19" s="213" customFormat="1" ht="20.25" customHeight="1">
      <c r="A1145" s="211">
        <v>1137</v>
      </c>
      <c r="B1145" s="240">
        <f>--SUBTOTAL(2,C$6:C1145)</f>
        <v>1137</v>
      </c>
      <c r="C1145" s="214">
        <f>IF(ISNA(VLOOKUP($A1145,DSSV!$A$7:$R$65536,IN_DTK!C$5,0))=FALSE,VLOOKUP($A1145,DSSV!$A$7:$R$65536,IN_DTK!C$5,0),"")</f>
        <v>0</v>
      </c>
      <c r="D1145" s="243" t="str">
        <f>IF(ISNA(VLOOKUP($A1145,DSSV!$A$7:$R$65536,IN_DTK!D$5,0))=FALSE,VLOOKUP($A1145,DSSV!$A$7:$R$65536,IN_DTK!D$5,0),"")</f>
        <v/>
      </c>
      <c r="E1145" s="244" t="str">
        <f>IF(ISNA(VLOOKUP($A1145,DSSV!$A$7:$R$65536,IN_DTK!E$5,0))=FALSE,VLOOKUP($A1145,DSSV!$A$7:$R$65536,IN_DTK!E$5,0),"")</f>
        <v/>
      </c>
      <c r="F1145" s="249" t="str">
        <f>IF(ISNA(VLOOKUP($A1145,DSSV!$A$7:$R$65536,IN_DTK!F$5,0))=FALSE,VLOOKUP($A1145,DSSV!$A$7:$R$65536,IN_DTK!F$5,0),"")</f>
        <v/>
      </c>
      <c r="G1145" s="249" t="str">
        <f>IF(ISNA(VLOOKUP($A1145,DSSV!$A$7:$R$65536,IN_DTK!G$5,0))=FALSE,VLOOKUP($A1145,DSSV!$A$7:$R$65536,IN_DTK!G$5,0),"")</f>
        <v/>
      </c>
      <c r="H1145" s="245">
        <f>IF(ISNA(VLOOKUP($A1145,DSSV!$A$7:$R$65536,IN_DTK!H$5,0))=FALSE,IF(H$8&lt;&gt;0,VLOOKUP($A1145,DSSV!$A$7:$R$65536,IN_DTK!H$5,0),""),"")</f>
        <v>0</v>
      </c>
      <c r="I1145" s="245">
        <f>IF(ISNA(VLOOKUP($A1145,DSSV!$A$7:$R$65536,IN_DTK!I$5,0))=FALSE,IF(I$8&lt;&gt;0,VLOOKUP($A1145,DSSV!$A$7:$R$65536,IN_DTK!I$5,0),""),"")</f>
        <v>0</v>
      </c>
      <c r="J1145" s="245">
        <f>IF(ISNA(VLOOKUP($A1145,DSSV!$A$7:$R$65536,IN_DTK!J$5,0))=FALSE,IF(J$8&lt;&gt;0,VLOOKUP($A1145,DSSV!$A$7:$R$65536,IN_DTK!J$5,0),""),"")</f>
        <v>0</v>
      </c>
      <c r="K1145" s="245">
        <f>IF(ISNA(VLOOKUP($A1145,DSSV!$A$7:$R$65536,IN_DTK!K$5,0))=FALSE,IF(K$8&lt;&gt;0,VLOOKUP($A1145,DSSV!$A$7:$R$65536,IN_DTK!K$5,0),""),"")</f>
        <v>0</v>
      </c>
      <c r="L1145" s="245">
        <f>IF(ISNA(VLOOKUP($A1145,DSSV!$A$7:$R$65536,IN_DTK!L$5,0))=FALSE,IF(L$8&lt;&gt;0,VLOOKUP($A1145,DSSV!$A$7:$R$65536,IN_DTK!L$5,0),""),"")</f>
        <v>0</v>
      </c>
      <c r="M1145" s="245">
        <f>IF(ISNA(VLOOKUP($A1145,DSSV!$A$7:$R$65536,IN_DTK!M$5,0))=FALSE,IF(M$8&lt;&gt;0,VLOOKUP($A1145,DSSV!$A$7:$R$65536,IN_DTK!M$5,0),""),"")</f>
        <v>0</v>
      </c>
      <c r="N1145" s="245">
        <f>IF(ISNA(VLOOKUP($A1145,DSSV!$A$7:$R$65536,IN_DTK!N$5,0))=FALSE,IF(N$8&lt;&gt;0,VLOOKUP($A1145,DSSV!$A$7:$R$65536,IN_DTK!N$5,0),""),"")</f>
        <v>0</v>
      </c>
      <c r="O1145" s="245">
        <f>IF(ISNA(VLOOKUP($A1145,DSSV!$A$7:$R$65536,IN_DTK!O$5,0))=FALSE,IF(O$8&lt;&gt;0,VLOOKUP($A1145,DSSV!$A$7:$R$65536,IN_DTK!O$5,0),""),"")</f>
        <v>0</v>
      </c>
      <c r="P1145" s="245">
        <f>IF(ISNA(VLOOKUP($A1145,DSSV!$A$7:$R$65536,IN_DTK!P$5,0))=FALSE,IF(P$8&lt;&gt;0,VLOOKUP($A1145,DSSV!$A$7:$R$65536,IN_DTK!P$5,0),""),"")</f>
        <v>0</v>
      </c>
      <c r="Q1145" s="246">
        <f>IF(ISNA(VLOOKUP($A1145,DSSV!$A$7:$R$65536,IN_DTK!Q$5,0))=FALSE,VLOOKUP($A1145,DSSV!$A$7:$R$65536,IN_DTK!Q$5,0),"")</f>
        <v>0</v>
      </c>
      <c r="R1145" s="237" t="str">
        <f>IF(ISNA(VLOOKUP($A1145,DSSV!$A$7:$R$65536,IN_DTK!R$5,0))=FALSE,VLOOKUP($A1145,DSSV!$A$7:$R$65536,IN_DTK!R$5,0),"")</f>
        <v>Không</v>
      </c>
      <c r="S1145" s="247" t="str">
        <f>IF(ISNA(VLOOKUP($A1145,DSSV!$A$7:$R$65536,IN_DTK!S$5,0))=FALSE,VLOOKUP($A1145,DSSV!$A$7:$R$65536,IN_DTK!S$5,0),"")</f>
        <v/>
      </c>
    </row>
    <row r="1146" spans="1:19" s="213" customFormat="1" ht="20.25" customHeight="1">
      <c r="A1146" s="211">
        <v>1138</v>
      </c>
      <c r="B1146" s="240">
        <f>--SUBTOTAL(2,C$6:C1146)</f>
        <v>1138</v>
      </c>
      <c r="C1146" s="214">
        <f>IF(ISNA(VLOOKUP($A1146,DSSV!$A$7:$R$65536,IN_DTK!C$5,0))=FALSE,VLOOKUP($A1146,DSSV!$A$7:$R$65536,IN_DTK!C$5,0),"")</f>
        <v>0</v>
      </c>
      <c r="D1146" s="243" t="str">
        <f>IF(ISNA(VLOOKUP($A1146,DSSV!$A$7:$R$65536,IN_DTK!D$5,0))=FALSE,VLOOKUP($A1146,DSSV!$A$7:$R$65536,IN_DTK!D$5,0),"")</f>
        <v/>
      </c>
      <c r="E1146" s="244" t="str">
        <f>IF(ISNA(VLOOKUP($A1146,DSSV!$A$7:$R$65536,IN_DTK!E$5,0))=FALSE,VLOOKUP($A1146,DSSV!$A$7:$R$65536,IN_DTK!E$5,0),"")</f>
        <v/>
      </c>
      <c r="F1146" s="249" t="str">
        <f>IF(ISNA(VLOOKUP($A1146,DSSV!$A$7:$R$65536,IN_DTK!F$5,0))=FALSE,VLOOKUP($A1146,DSSV!$A$7:$R$65536,IN_DTK!F$5,0),"")</f>
        <v/>
      </c>
      <c r="G1146" s="249" t="str">
        <f>IF(ISNA(VLOOKUP($A1146,DSSV!$A$7:$R$65536,IN_DTK!G$5,0))=FALSE,VLOOKUP($A1146,DSSV!$A$7:$R$65536,IN_DTK!G$5,0),"")</f>
        <v/>
      </c>
      <c r="H1146" s="245">
        <f>IF(ISNA(VLOOKUP($A1146,DSSV!$A$7:$R$65536,IN_DTK!H$5,0))=FALSE,IF(H$8&lt;&gt;0,VLOOKUP($A1146,DSSV!$A$7:$R$65536,IN_DTK!H$5,0),""),"")</f>
        <v>0</v>
      </c>
      <c r="I1146" s="245">
        <f>IF(ISNA(VLOOKUP($A1146,DSSV!$A$7:$R$65536,IN_DTK!I$5,0))=FALSE,IF(I$8&lt;&gt;0,VLOOKUP($A1146,DSSV!$A$7:$R$65536,IN_DTK!I$5,0),""),"")</f>
        <v>0</v>
      </c>
      <c r="J1146" s="245">
        <f>IF(ISNA(VLOOKUP($A1146,DSSV!$A$7:$R$65536,IN_DTK!J$5,0))=FALSE,IF(J$8&lt;&gt;0,VLOOKUP($A1146,DSSV!$A$7:$R$65536,IN_DTK!J$5,0),""),"")</f>
        <v>0</v>
      </c>
      <c r="K1146" s="245">
        <f>IF(ISNA(VLOOKUP($A1146,DSSV!$A$7:$R$65536,IN_DTK!K$5,0))=FALSE,IF(K$8&lt;&gt;0,VLOOKUP($A1146,DSSV!$A$7:$R$65536,IN_DTK!K$5,0),""),"")</f>
        <v>0</v>
      </c>
      <c r="L1146" s="245">
        <f>IF(ISNA(VLOOKUP($A1146,DSSV!$A$7:$R$65536,IN_DTK!L$5,0))=FALSE,IF(L$8&lt;&gt;0,VLOOKUP($A1146,DSSV!$A$7:$R$65536,IN_DTK!L$5,0),""),"")</f>
        <v>0</v>
      </c>
      <c r="M1146" s="245">
        <f>IF(ISNA(VLOOKUP($A1146,DSSV!$A$7:$R$65536,IN_DTK!M$5,0))=FALSE,IF(M$8&lt;&gt;0,VLOOKUP($A1146,DSSV!$A$7:$R$65536,IN_DTK!M$5,0),""),"")</f>
        <v>0</v>
      </c>
      <c r="N1146" s="245">
        <f>IF(ISNA(VLOOKUP($A1146,DSSV!$A$7:$R$65536,IN_DTK!N$5,0))=FALSE,IF(N$8&lt;&gt;0,VLOOKUP($A1146,DSSV!$A$7:$R$65536,IN_DTK!N$5,0),""),"")</f>
        <v>0</v>
      </c>
      <c r="O1146" s="245">
        <f>IF(ISNA(VLOOKUP($A1146,DSSV!$A$7:$R$65536,IN_DTK!O$5,0))=FALSE,IF(O$8&lt;&gt;0,VLOOKUP($A1146,DSSV!$A$7:$R$65536,IN_DTK!O$5,0),""),"")</f>
        <v>0</v>
      </c>
      <c r="P1146" s="245">
        <f>IF(ISNA(VLOOKUP($A1146,DSSV!$A$7:$R$65536,IN_DTK!P$5,0))=FALSE,IF(P$8&lt;&gt;0,VLOOKUP($A1146,DSSV!$A$7:$R$65536,IN_DTK!P$5,0),""),"")</f>
        <v>0</v>
      </c>
      <c r="Q1146" s="246">
        <f>IF(ISNA(VLOOKUP($A1146,DSSV!$A$7:$R$65536,IN_DTK!Q$5,0))=FALSE,VLOOKUP($A1146,DSSV!$A$7:$R$65536,IN_DTK!Q$5,0),"")</f>
        <v>0</v>
      </c>
      <c r="R1146" s="237" t="str">
        <f>IF(ISNA(VLOOKUP($A1146,DSSV!$A$7:$R$65536,IN_DTK!R$5,0))=FALSE,VLOOKUP($A1146,DSSV!$A$7:$R$65536,IN_DTK!R$5,0),"")</f>
        <v>Không</v>
      </c>
      <c r="S1146" s="247" t="str">
        <f>IF(ISNA(VLOOKUP($A1146,DSSV!$A$7:$R$65536,IN_DTK!S$5,0))=FALSE,VLOOKUP($A1146,DSSV!$A$7:$R$65536,IN_DTK!S$5,0),"")</f>
        <v/>
      </c>
    </row>
    <row r="1147" spans="1:19" s="213" customFormat="1" ht="20.25" customHeight="1">
      <c r="A1147" s="211">
        <v>1139</v>
      </c>
      <c r="B1147" s="240">
        <f>--SUBTOTAL(2,C$6:C1147)</f>
        <v>1139</v>
      </c>
      <c r="C1147" s="214">
        <f>IF(ISNA(VLOOKUP($A1147,DSSV!$A$7:$R$65536,IN_DTK!C$5,0))=FALSE,VLOOKUP($A1147,DSSV!$A$7:$R$65536,IN_DTK!C$5,0),"")</f>
        <v>0</v>
      </c>
      <c r="D1147" s="243" t="str">
        <f>IF(ISNA(VLOOKUP($A1147,DSSV!$A$7:$R$65536,IN_DTK!D$5,0))=FALSE,VLOOKUP($A1147,DSSV!$A$7:$R$65536,IN_DTK!D$5,0),"")</f>
        <v/>
      </c>
      <c r="E1147" s="244" t="str">
        <f>IF(ISNA(VLOOKUP($A1147,DSSV!$A$7:$R$65536,IN_DTK!E$5,0))=FALSE,VLOOKUP($A1147,DSSV!$A$7:$R$65536,IN_DTK!E$5,0),"")</f>
        <v/>
      </c>
      <c r="F1147" s="249" t="str">
        <f>IF(ISNA(VLOOKUP($A1147,DSSV!$A$7:$R$65536,IN_DTK!F$5,0))=FALSE,VLOOKUP($A1147,DSSV!$A$7:$R$65536,IN_DTK!F$5,0),"")</f>
        <v/>
      </c>
      <c r="G1147" s="249" t="str">
        <f>IF(ISNA(VLOOKUP($A1147,DSSV!$A$7:$R$65536,IN_DTK!G$5,0))=FALSE,VLOOKUP($A1147,DSSV!$A$7:$R$65536,IN_DTK!G$5,0),"")</f>
        <v/>
      </c>
      <c r="H1147" s="245">
        <f>IF(ISNA(VLOOKUP($A1147,DSSV!$A$7:$R$65536,IN_DTK!H$5,0))=FALSE,IF(H$8&lt;&gt;0,VLOOKUP($A1147,DSSV!$A$7:$R$65536,IN_DTK!H$5,0),""),"")</f>
        <v>0</v>
      </c>
      <c r="I1147" s="245">
        <f>IF(ISNA(VLOOKUP($A1147,DSSV!$A$7:$R$65536,IN_DTK!I$5,0))=FALSE,IF(I$8&lt;&gt;0,VLOOKUP($A1147,DSSV!$A$7:$R$65536,IN_DTK!I$5,0),""),"")</f>
        <v>0</v>
      </c>
      <c r="J1147" s="245">
        <f>IF(ISNA(VLOOKUP($A1147,DSSV!$A$7:$R$65536,IN_DTK!J$5,0))=FALSE,IF(J$8&lt;&gt;0,VLOOKUP($A1147,DSSV!$A$7:$R$65536,IN_DTK!J$5,0),""),"")</f>
        <v>0</v>
      </c>
      <c r="K1147" s="245">
        <f>IF(ISNA(VLOOKUP($A1147,DSSV!$A$7:$R$65536,IN_DTK!K$5,0))=FALSE,IF(K$8&lt;&gt;0,VLOOKUP($A1147,DSSV!$A$7:$R$65536,IN_DTK!K$5,0),""),"")</f>
        <v>0</v>
      </c>
      <c r="L1147" s="245">
        <f>IF(ISNA(VLOOKUP($A1147,DSSV!$A$7:$R$65536,IN_DTK!L$5,0))=FALSE,IF(L$8&lt;&gt;0,VLOOKUP($A1147,DSSV!$A$7:$R$65536,IN_DTK!L$5,0),""),"")</f>
        <v>0</v>
      </c>
      <c r="M1147" s="245">
        <f>IF(ISNA(VLOOKUP($A1147,DSSV!$A$7:$R$65536,IN_DTK!M$5,0))=FALSE,IF(M$8&lt;&gt;0,VLOOKUP($A1147,DSSV!$A$7:$R$65536,IN_DTK!M$5,0),""),"")</f>
        <v>0</v>
      </c>
      <c r="N1147" s="245">
        <f>IF(ISNA(VLOOKUP($A1147,DSSV!$A$7:$R$65536,IN_DTK!N$5,0))=FALSE,IF(N$8&lt;&gt;0,VLOOKUP($A1147,DSSV!$A$7:$R$65536,IN_DTK!N$5,0),""),"")</f>
        <v>0</v>
      </c>
      <c r="O1147" s="245">
        <f>IF(ISNA(VLOOKUP($A1147,DSSV!$A$7:$R$65536,IN_DTK!O$5,0))=FALSE,IF(O$8&lt;&gt;0,VLOOKUP($A1147,DSSV!$A$7:$R$65536,IN_DTK!O$5,0),""),"")</f>
        <v>0</v>
      </c>
      <c r="P1147" s="245">
        <f>IF(ISNA(VLOOKUP($A1147,DSSV!$A$7:$R$65536,IN_DTK!P$5,0))=FALSE,IF(P$8&lt;&gt;0,VLOOKUP($A1147,DSSV!$A$7:$R$65536,IN_DTK!P$5,0),""),"")</f>
        <v>0</v>
      </c>
      <c r="Q1147" s="246">
        <f>IF(ISNA(VLOOKUP($A1147,DSSV!$A$7:$R$65536,IN_DTK!Q$5,0))=FALSE,VLOOKUP($A1147,DSSV!$A$7:$R$65536,IN_DTK!Q$5,0),"")</f>
        <v>0</v>
      </c>
      <c r="R1147" s="237" t="str">
        <f>IF(ISNA(VLOOKUP($A1147,DSSV!$A$7:$R$65536,IN_DTK!R$5,0))=FALSE,VLOOKUP($A1147,DSSV!$A$7:$R$65536,IN_DTK!R$5,0),"")</f>
        <v>Không</v>
      </c>
      <c r="S1147" s="247" t="str">
        <f>IF(ISNA(VLOOKUP($A1147,DSSV!$A$7:$R$65536,IN_DTK!S$5,0))=FALSE,VLOOKUP($A1147,DSSV!$A$7:$R$65536,IN_DTK!S$5,0),"")</f>
        <v/>
      </c>
    </row>
    <row r="1148" spans="1:19" s="213" customFormat="1" ht="20.25" customHeight="1">
      <c r="A1148" s="211">
        <v>1140</v>
      </c>
      <c r="B1148" s="240">
        <f>--SUBTOTAL(2,C$6:C1148)</f>
        <v>1140</v>
      </c>
      <c r="C1148" s="214">
        <f>IF(ISNA(VLOOKUP($A1148,DSSV!$A$7:$R$65536,IN_DTK!C$5,0))=FALSE,VLOOKUP($A1148,DSSV!$A$7:$R$65536,IN_DTK!C$5,0),"")</f>
        <v>0</v>
      </c>
      <c r="D1148" s="243" t="str">
        <f>IF(ISNA(VLOOKUP($A1148,DSSV!$A$7:$R$65536,IN_DTK!D$5,0))=FALSE,VLOOKUP($A1148,DSSV!$A$7:$R$65536,IN_DTK!D$5,0),"")</f>
        <v/>
      </c>
      <c r="E1148" s="244" t="str">
        <f>IF(ISNA(VLOOKUP($A1148,DSSV!$A$7:$R$65536,IN_DTK!E$5,0))=FALSE,VLOOKUP($A1148,DSSV!$A$7:$R$65536,IN_DTK!E$5,0),"")</f>
        <v/>
      </c>
      <c r="F1148" s="249" t="str">
        <f>IF(ISNA(VLOOKUP($A1148,DSSV!$A$7:$R$65536,IN_DTK!F$5,0))=FALSE,VLOOKUP($A1148,DSSV!$A$7:$R$65536,IN_DTK!F$5,0),"")</f>
        <v/>
      </c>
      <c r="G1148" s="249" t="str">
        <f>IF(ISNA(VLOOKUP($A1148,DSSV!$A$7:$R$65536,IN_DTK!G$5,0))=FALSE,VLOOKUP($A1148,DSSV!$A$7:$R$65536,IN_DTK!G$5,0),"")</f>
        <v/>
      </c>
      <c r="H1148" s="245">
        <f>IF(ISNA(VLOOKUP($A1148,DSSV!$A$7:$R$65536,IN_DTK!H$5,0))=FALSE,IF(H$8&lt;&gt;0,VLOOKUP($A1148,DSSV!$A$7:$R$65536,IN_DTK!H$5,0),""),"")</f>
        <v>0</v>
      </c>
      <c r="I1148" s="245">
        <f>IF(ISNA(VLOOKUP($A1148,DSSV!$A$7:$R$65536,IN_DTK!I$5,0))=FALSE,IF(I$8&lt;&gt;0,VLOOKUP($A1148,DSSV!$A$7:$R$65536,IN_DTK!I$5,0),""),"")</f>
        <v>0</v>
      </c>
      <c r="J1148" s="245">
        <f>IF(ISNA(VLOOKUP($A1148,DSSV!$A$7:$R$65536,IN_DTK!J$5,0))=FALSE,IF(J$8&lt;&gt;0,VLOOKUP($A1148,DSSV!$A$7:$R$65536,IN_DTK!J$5,0),""),"")</f>
        <v>0</v>
      </c>
      <c r="K1148" s="245">
        <f>IF(ISNA(VLOOKUP($A1148,DSSV!$A$7:$R$65536,IN_DTK!K$5,0))=FALSE,IF(K$8&lt;&gt;0,VLOOKUP($A1148,DSSV!$A$7:$R$65536,IN_DTK!K$5,0),""),"")</f>
        <v>0</v>
      </c>
      <c r="L1148" s="245">
        <f>IF(ISNA(VLOOKUP($A1148,DSSV!$A$7:$R$65536,IN_DTK!L$5,0))=FALSE,IF(L$8&lt;&gt;0,VLOOKUP($A1148,DSSV!$A$7:$R$65536,IN_DTK!L$5,0),""),"")</f>
        <v>0</v>
      </c>
      <c r="M1148" s="245">
        <f>IF(ISNA(VLOOKUP($A1148,DSSV!$A$7:$R$65536,IN_DTK!M$5,0))=FALSE,IF(M$8&lt;&gt;0,VLOOKUP($A1148,DSSV!$A$7:$R$65536,IN_DTK!M$5,0),""),"")</f>
        <v>0</v>
      </c>
      <c r="N1148" s="245">
        <f>IF(ISNA(VLOOKUP($A1148,DSSV!$A$7:$R$65536,IN_DTK!N$5,0))=FALSE,IF(N$8&lt;&gt;0,VLOOKUP($A1148,DSSV!$A$7:$R$65536,IN_DTK!N$5,0),""),"")</f>
        <v>0</v>
      </c>
      <c r="O1148" s="245">
        <f>IF(ISNA(VLOOKUP($A1148,DSSV!$A$7:$R$65536,IN_DTK!O$5,0))=FALSE,IF(O$8&lt;&gt;0,VLOOKUP($A1148,DSSV!$A$7:$R$65536,IN_DTK!O$5,0),""),"")</f>
        <v>0</v>
      </c>
      <c r="P1148" s="245">
        <f>IF(ISNA(VLOOKUP($A1148,DSSV!$A$7:$R$65536,IN_DTK!P$5,0))=FALSE,IF(P$8&lt;&gt;0,VLOOKUP($A1148,DSSV!$A$7:$R$65536,IN_DTK!P$5,0),""),"")</f>
        <v>0</v>
      </c>
      <c r="Q1148" s="246">
        <f>IF(ISNA(VLOOKUP($A1148,DSSV!$A$7:$R$65536,IN_DTK!Q$5,0))=FALSE,VLOOKUP($A1148,DSSV!$A$7:$R$65536,IN_DTK!Q$5,0),"")</f>
        <v>0</v>
      </c>
      <c r="R1148" s="237" t="str">
        <f>IF(ISNA(VLOOKUP($A1148,DSSV!$A$7:$R$65536,IN_DTK!R$5,0))=FALSE,VLOOKUP($A1148,DSSV!$A$7:$R$65536,IN_DTK!R$5,0),"")</f>
        <v>Không</v>
      </c>
      <c r="S1148" s="247" t="str">
        <f>IF(ISNA(VLOOKUP($A1148,DSSV!$A$7:$R$65536,IN_DTK!S$5,0))=FALSE,VLOOKUP($A1148,DSSV!$A$7:$R$65536,IN_DTK!S$5,0),"")</f>
        <v/>
      </c>
    </row>
    <row r="1149" spans="1:19" s="213" customFormat="1" ht="20.25" customHeight="1">
      <c r="A1149" s="211">
        <v>1141</v>
      </c>
      <c r="B1149" s="240">
        <f>--SUBTOTAL(2,C$6:C1149)</f>
        <v>1141</v>
      </c>
      <c r="C1149" s="214">
        <f>IF(ISNA(VLOOKUP($A1149,DSSV!$A$7:$R$65536,IN_DTK!C$5,0))=FALSE,VLOOKUP($A1149,DSSV!$A$7:$R$65536,IN_DTK!C$5,0),"")</f>
        <v>0</v>
      </c>
      <c r="D1149" s="243" t="str">
        <f>IF(ISNA(VLOOKUP($A1149,DSSV!$A$7:$R$65536,IN_DTK!D$5,0))=FALSE,VLOOKUP($A1149,DSSV!$A$7:$R$65536,IN_DTK!D$5,0),"")</f>
        <v/>
      </c>
      <c r="E1149" s="244" t="str">
        <f>IF(ISNA(VLOOKUP($A1149,DSSV!$A$7:$R$65536,IN_DTK!E$5,0))=FALSE,VLOOKUP($A1149,DSSV!$A$7:$R$65536,IN_DTK!E$5,0),"")</f>
        <v/>
      </c>
      <c r="F1149" s="249" t="str">
        <f>IF(ISNA(VLOOKUP($A1149,DSSV!$A$7:$R$65536,IN_DTK!F$5,0))=FALSE,VLOOKUP($A1149,DSSV!$A$7:$R$65536,IN_DTK!F$5,0),"")</f>
        <v/>
      </c>
      <c r="G1149" s="249" t="str">
        <f>IF(ISNA(VLOOKUP($A1149,DSSV!$A$7:$R$65536,IN_DTK!G$5,0))=FALSE,VLOOKUP($A1149,DSSV!$A$7:$R$65536,IN_DTK!G$5,0),"")</f>
        <v/>
      </c>
      <c r="H1149" s="245">
        <f>IF(ISNA(VLOOKUP($A1149,DSSV!$A$7:$R$65536,IN_DTK!H$5,0))=FALSE,IF(H$8&lt;&gt;0,VLOOKUP($A1149,DSSV!$A$7:$R$65536,IN_DTK!H$5,0),""),"")</f>
        <v>0</v>
      </c>
      <c r="I1149" s="245">
        <f>IF(ISNA(VLOOKUP($A1149,DSSV!$A$7:$R$65536,IN_DTK!I$5,0))=FALSE,IF(I$8&lt;&gt;0,VLOOKUP($A1149,DSSV!$A$7:$R$65536,IN_DTK!I$5,0),""),"")</f>
        <v>0</v>
      </c>
      <c r="J1149" s="245">
        <f>IF(ISNA(VLOOKUP($A1149,DSSV!$A$7:$R$65536,IN_DTK!J$5,0))=FALSE,IF(J$8&lt;&gt;0,VLOOKUP($A1149,DSSV!$A$7:$R$65536,IN_DTK!J$5,0),""),"")</f>
        <v>0</v>
      </c>
      <c r="K1149" s="245">
        <f>IF(ISNA(VLOOKUP($A1149,DSSV!$A$7:$R$65536,IN_DTK!K$5,0))=FALSE,IF(K$8&lt;&gt;0,VLOOKUP($A1149,DSSV!$A$7:$R$65536,IN_DTK!K$5,0),""),"")</f>
        <v>0</v>
      </c>
      <c r="L1149" s="245">
        <f>IF(ISNA(VLOOKUP($A1149,DSSV!$A$7:$R$65536,IN_DTK!L$5,0))=FALSE,IF(L$8&lt;&gt;0,VLOOKUP($A1149,DSSV!$A$7:$R$65536,IN_DTK!L$5,0),""),"")</f>
        <v>0</v>
      </c>
      <c r="M1149" s="245">
        <f>IF(ISNA(VLOOKUP($A1149,DSSV!$A$7:$R$65536,IN_DTK!M$5,0))=FALSE,IF(M$8&lt;&gt;0,VLOOKUP($A1149,DSSV!$A$7:$R$65536,IN_DTK!M$5,0),""),"")</f>
        <v>0</v>
      </c>
      <c r="N1149" s="245">
        <f>IF(ISNA(VLOOKUP($A1149,DSSV!$A$7:$R$65536,IN_DTK!N$5,0))=FALSE,IF(N$8&lt;&gt;0,VLOOKUP($A1149,DSSV!$A$7:$R$65536,IN_DTK!N$5,0),""),"")</f>
        <v>0</v>
      </c>
      <c r="O1149" s="245">
        <f>IF(ISNA(VLOOKUP($A1149,DSSV!$A$7:$R$65536,IN_DTK!O$5,0))=FALSE,IF(O$8&lt;&gt;0,VLOOKUP($A1149,DSSV!$A$7:$R$65536,IN_DTK!O$5,0),""),"")</f>
        <v>0</v>
      </c>
      <c r="P1149" s="245">
        <f>IF(ISNA(VLOOKUP($A1149,DSSV!$A$7:$R$65536,IN_DTK!P$5,0))=FALSE,IF(P$8&lt;&gt;0,VLOOKUP($A1149,DSSV!$A$7:$R$65536,IN_DTK!P$5,0),""),"")</f>
        <v>0</v>
      </c>
      <c r="Q1149" s="246">
        <f>IF(ISNA(VLOOKUP($A1149,DSSV!$A$7:$R$65536,IN_DTK!Q$5,0))=FALSE,VLOOKUP($A1149,DSSV!$A$7:$R$65536,IN_DTK!Q$5,0),"")</f>
        <v>0</v>
      </c>
      <c r="R1149" s="237" t="str">
        <f>IF(ISNA(VLOOKUP($A1149,DSSV!$A$7:$R$65536,IN_DTK!R$5,0))=FALSE,VLOOKUP($A1149,DSSV!$A$7:$R$65536,IN_DTK!R$5,0),"")</f>
        <v>Không</v>
      </c>
      <c r="S1149" s="247" t="str">
        <f>IF(ISNA(VLOOKUP($A1149,DSSV!$A$7:$R$65536,IN_DTK!S$5,0))=FALSE,VLOOKUP($A1149,DSSV!$A$7:$R$65536,IN_DTK!S$5,0),"")</f>
        <v/>
      </c>
    </row>
    <row r="1150" spans="1:19" s="213" customFormat="1" ht="20.25" customHeight="1">
      <c r="A1150" s="211">
        <v>1142</v>
      </c>
      <c r="B1150" s="240">
        <f>--SUBTOTAL(2,C$6:C1150)</f>
        <v>1142</v>
      </c>
      <c r="C1150" s="214">
        <f>IF(ISNA(VLOOKUP($A1150,DSSV!$A$7:$R$65536,IN_DTK!C$5,0))=FALSE,VLOOKUP($A1150,DSSV!$A$7:$R$65536,IN_DTK!C$5,0),"")</f>
        <v>0</v>
      </c>
      <c r="D1150" s="243" t="str">
        <f>IF(ISNA(VLOOKUP($A1150,DSSV!$A$7:$R$65536,IN_DTK!D$5,0))=FALSE,VLOOKUP($A1150,DSSV!$A$7:$R$65536,IN_DTK!D$5,0),"")</f>
        <v/>
      </c>
      <c r="E1150" s="244" t="str">
        <f>IF(ISNA(VLOOKUP($A1150,DSSV!$A$7:$R$65536,IN_DTK!E$5,0))=FALSE,VLOOKUP($A1150,DSSV!$A$7:$R$65536,IN_DTK!E$5,0),"")</f>
        <v/>
      </c>
      <c r="F1150" s="249" t="str">
        <f>IF(ISNA(VLOOKUP($A1150,DSSV!$A$7:$R$65536,IN_DTK!F$5,0))=FALSE,VLOOKUP($A1150,DSSV!$A$7:$R$65536,IN_DTK!F$5,0),"")</f>
        <v/>
      </c>
      <c r="G1150" s="249" t="str">
        <f>IF(ISNA(VLOOKUP($A1150,DSSV!$A$7:$R$65536,IN_DTK!G$5,0))=FALSE,VLOOKUP($A1150,DSSV!$A$7:$R$65536,IN_DTK!G$5,0),"")</f>
        <v/>
      </c>
      <c r="H1150" s="245">
        <f>IF(ISNA(VLOOKUP($A1150,DSSV!$A$7:$R$65536,IN_DTK!H$5,0))=FALSE,IF(H$8&lt;&gt;0,VLOOKUP($A1150,DSSV!$A$7:$R$65536,IN_DTK!H$5,0),""),"")</f>
        <v>0</v>
      </c>
      <c r="I1150" s="245">
        <f>IF(ISNA(VLOOKUP($A1150,DSSV!$A$7:$R$65536,IN_DTK!I$5,0))=FALSE,IF(I$8&lt;&gt;0,VLOOKUP($A1150,DSSV!$A$7:$R$65536,IN_DTK!I$5,0),""),"")</f>
        <v>0</v>
      </c>
      <c r="J1150" s="245">
        <f>IF(ISNA(VLOOKUP($A1150,DSSV!$A$7:$R$65536,IN_DTK!J$5,0))=FALSE,IF(J$8&lt;&gt;0,VLOOKUP($A1150,DSSV!$A$7:$R$65536,IN_DTK!J$5,0),""),"")</f>
        <v>0</v>
      </c>
      <c r="K1150" s="245">
        <f>IF(ISNA(VLOOKUP($A1150,DSSV!$A$7:$R$65536,IN_DTK!K$5,0))=FALSE,IF(K$8&lt;&gt;0,VLOOKUP($A1150,DSSV!$A$7:$R$65536,IN_DTK!K$5,0),""),"")</f>
        <v>0</v>
      </c>
      <c r="L1150" s="245">
        <f>IF(ISNA(VLOOKUP($A1150,DSSV!$A$7:$R$65536,IN_DTK!L$5,0))=FALSE,IF(L$8&lt;&gt;0,VLOOKUP($A1150,DSSV!$A$7:$R$65536,IN_DTK!L$5,0),""),"")</f>
        <v>0</v>
      </c>
      <c r="M1150" s="245">
        <f>IF(ISNA(VLOOKUP($A1150,DSSV!$A$7:$R$65536,IN_DTK!M$5,0))=FALSE,IF(M$8&lt;&gt;0,VLOOKUP($A1150,DSSV!$A$7:$R$65536,IN_DTK!M$5,0),""),"")</f>
        <v>0</v>
      </c>
      <c r="N1150" s="245">
        <f>IF(ISNA(VLOOKUP($A1150,DSSV!$A$7:$R$65536,IN_DTK!N$5,0))=FALSE,IF(N$8&lt;&gt;0,VLOOKUP($A1150,DSSV!$A$7:$R$65536,IN_DTK!N$5,0),""),"")</f>
        <v>0</v>
      </c>
      <c r="O1150" s="245">
        <f>IF(ISNA(VLOOKUP($A1150,DSSV!$A$7:$R$65536,IN_DTK!O$5,0))=FALSE,IF(O$8&lt;&gt;0,VLOOKUP($A1150,DSSV!$A$7:$R$65536,IN_DTK!O$5,0),""),"")</f>
        <v>0</v>
      </c>
      <c r="P1150" s="245">
        <f>IF(ISNA(VLOOKUP($A1150,DSSV!$A$7:$R$65536,IN_DTK!P$5,0))=FALSE,IF(P$8&lt;&gt;0,VLOOKUP($A1150,DSSV!$A$7:$R$65536,IN_DTK!P$5,0),""),"")</f>
        <v>0</v>
      </c>
      <c r="Q1150" s="246">
        <f>IF(ISNA(VLOOKUP($A1150,DSSV!$A$7:$R$65536,IN_DTK!Q$5,0))=FALSE,VLOOKUP($A1150,DSSV!$A$7:$R$65536,IN_DTK!Q$5,0),"")</f>
        <v>0</v>
      </c>
      <c r="R1150" s="237" t="str">
        <f>IF(ISNA(VLOOKUP($A1150,DSSV!$A$7:$R$65536,IN_DTK!R$5,0))=FALSE,VLOOKUP($A1150,DSSV!$A$7:$R$65536,IN_DTK!R$5,0),"")</f>
        <v>Không</v>
      </c>
      <c r="S1150" s="247" t="str">
        <f>IF(ISNA(VLOOKUP($A1150,DSSV!$A$7:$R$65536,IN_DTK!S$5,0))=FALSE,VLOOKUP($A1150,DSSV!$A$7:$R$65536,IN_DTK!S$5,0),"")</f>
        <v/>
      </c>
    </row>
    <row r="1151" spans="1:19" s="213" customFormat="1" ht="20.25" customHeight="1">
      <c r="A1151" s="211">
        <v>1143</v>
      </c>
      <c r="B1151" s="240">
        <f>--SUBTOTAL(2,C$6:C1151)</f>
        <v>1143</v>
      </c>
      <c r="C1151" s="214">
        <f>IF(ISNA(VLOOKUP($A1151,DSSV!$A$7:$R$65536,IN_DTK!C$5,0))=FALSE,VLOOKUP($A1151,DSSV!$A$7:$R$65536,IN_DTK!C$5,0),"")</f>
        <v>0</v>
      </c>
      <c r="D1151" s="243" t="str">
        <f>IF(ISNA(VLOOKUP($A1151,DSSV!$A$7:$R$65536,IN_DTK!D$5,0))=FALSE,VLOOKUP($A1151,DSSV!$A$7:$R$65536,IN_DTK!D$5,0),"")</f>
        <v/>
      </c>
      <c r="E1151" s="244" t="str">
        <f>IF(ISNA(VLOOKUP($A1151,DSSV!$A$7:$R$65536,IN_DTK!E$5,0))=FALSE,VLOOKUP($A1151,DSSV!$A$7:$R$65536,IN_DTK!E$5,0),"")</f>
        <v/>
      </c>
      <c r="F1151" s="249" t="str">
        <f>IF(ISNA(VLOOKUP($A1151,DSSV!$A$7:$R$65536,IN_DTK!F$5,0))=FALSE,VLOOKUP($A1151,DSSV!$A$7:$R$65536,IN_DTK!F$5,0),"")</f>
        <v/>
      </c>
      <c r="G1151" s="249" t="str">
        <f>IF(ISNA(VLOOKUP($A1151,DSSV!$A$7:$R$65536,IN_DTK!G$5,0))=FALSE,VLOOKUP($A1151,DSSV!$A$7:$R$65536,IN_DTK!G$5,0),"")</f>
        <v/>
      </c>
      <c r="H1151" s="245">
        <f>IF(ISNA(VLOOKUP($A1151,DSSV!$A$7:$R$65536,IN_DTK!H$5,0))=FALSE,IF(H$8&lt;&gt;0,VLOOKUP($A1151,DSSV!$A$7:$R$65536,IN_DTK!H$5,0),""),"")</f>
        <v>0</v>
      </c>
      <c r="I1151" s="245">
        <f>IF(ISNA(VLOOKUP($A1151,DSSV!$A$7:$R$65536,IN_DTK!I$5,0))=FALSE,IF(I$8&lt;&gt;0,VLOOKUP($A1151,DSSV!$A$7:$R$65536,IN_DTK!I$5,0),""),"")</f>
        <v>0</v>
      </c>
      <c r="J1151" s="245">
        <f>IF(ISNA(VLOOKUP($A1151,DSSV!$A$7:$R$65536,IN_DTK!J$5,0))=FALSE,IF(J$8&lt;&gt;0,VLOOKUP($A1151,DSSV!$A$7:$R$65536,IN_DTK!J$5,0),""),"")</f>
        <v>0</v>
      </c>
      <c r="K1151" s="245">
        <f>IF(ISNA(VLOOKUP($A1151,DSSV!$A$7:$R$65536,IN_DTK!K$5,0))=FALSE,IF(K$8&lt;&gt;0,VLOOKUP($A1151,DSSV!$A$7:$R$65536,IN_DTK!K$5,0),""),"")</f>
        <v>0</v>
      </c>
      <c r="L1151" s="245">
        <f>IF(ISNA(VLOOKUP($A1151,DSSV!$A$7:$R$65536,IN_DTK!L$5,0))=FALSE,IF(L$8&lt;&gt;0,VLOOKUP($A1151,DSSV!$A$7:$R$65536,IN_DTK!L$5,0),""),"")</f>
        <v>0</v>
      </c>
      <c r="M1151" s="245">
        <f>IF(ISNA(VLOOKUP($A1151,DSSV!$A$7:$R$65536,IN_DTK!M$5,0))=FALSE,IF(M$8&lt;&gt;0,VLOOKUP($A1151,DSSV!$A$7:$R$65536,IN_DTK!M$5,0),""),"")</f>
        <v>0</v>
      </c>
      <c r="N1151" s="245">
        <f>IF(ISNA(VLOOKUP($A1151,DSSV!$A$7:$R$65536,IN_DTK!N$5,0))=FALSE,IF(N$8&lt;&gt;0,VLOOKUP($A1151,DSSV!$A$7:$R$65536,IN_DTK!N$5,0),""),"")</f>
        <v>0</v>
      </c>
      <c r="O1151" s="245">
        <f>IF(ISNA(VLOOKUP($A1151,DSSV!$A$7:$R$65536,IN_DTK!O$5,0))=FALSE,IF(O$8&lt;&gt;0,VLOOKUP($A1151,DSSV!$A$7:$R$65536,IN_DTK!O$5,0),""),"")</f>
        <v>0</v>
      </c>
      <c r="P1151" s="245">
        <f>IF(ISNA(VLOOKUP($A1151,DSSV!$A$7:$R$65536,IN_DTK!P$5,0))=FALSE,IF(P$8&lt;&gt;0,VLOOKUP($A1151,DSSV!$A$7:$R$65536,IN_DTK!P$5,0),""),"")</f>
        <v>0</v>
      </c>
      <c r="Q1151" s="246">
        <f>IF(ISNA(VLOOKUP($A1151,DSSV!$A$7:$R$65536,IN_DTK!Q$5,0))=FALSE,VLOOKUP($A1151,DSSV!$A$7:$R$65536,IN_DTK!Q$5,0),"")</f>
        <v>0</v>
      </c>
      <c r="R1151" s="237" t="str">
        <f>IF(ISNA(VLOOKUP($A1151,DSSV!$A$7:$R$65536,IN_DTK!R$5,0))=FALSE,VLOOKUP($A1151,DSSV!$A$7:$R$65536,IN_DTK!R$5,0),"")</f>
        <v>Không</v>
      </c>
      <c r="S1151" s="247" t="str">
        <f>IF(ISNA(VLOOKUP($A1151,DSSV!$A$7:$R$65536,IN_DTK!S$5,0))=FALSE,VLOOKUP($A1151,DSSV!$A$7:$R$65536,IN_DTK!S$5,0),"")</f>
        <v/>
      </c>
    </row>
    <row r="1152" spans="1:19" s="213" customFormat="1" ht="20.25" customHeight="1">
      <c r="A1152" s="211">
        <v>1144</v>
      </c>
      <c r="B1152" s="240">
        <f>--SUBTOTAL(2,C$6:C1152)</f>
        <v>1144</v>
      </c>
      <c r="C1152" s="214">
        <f>IF(ISNA(VLOOKUP($A1152,DSSV!$A$7:$R$65536,IN_DTK!C$5,0))=FALSE,VLOOKUP($A1152,DSSV!$A$7:$R$65536,IN_DTK!C$5,0),"")</f>
        <v>0</v>
      </c>
      <c r="D1152" s="243" t="str">
        <f>IF(ISNA(VLOOKUP($A1152,DSSV!$A$7:$R$65536,IN_DTK!D$5,0))=FALSE,VLOOKUP($A1152,DSSV!$A$7:$R$65536,IN_DTK!D$5,0),"")</f>
        <v/>
      </c>
      <c r="E1152" s="244" t="str">
        <f>IF(ISNA(VLOOKUP($A1152,DSSV!$A$7:$R$65536,IN_DTK!E$5,0))=FALSE,VLOOKUP($A1152,DSSV!$A$7:$R$65536,IN_DTK!E$5,0),"")</f>
        <v/>
      </c>
      <c r="F1152" s="249" t="str">
        <f>IF(ISNA(VLOOKUP($A1152,DSSV!$A$7:$R$65536,IN_DTK!F$5,0))=FALSE,VLOOKUP($A1152,DSSV!$A$7:$R$65536,IN_DTK!F$5,0),"")</f>
        <v/>
      </c>
      <c r="G1152" s="249" t="str">
        <f>IF(ISNA(VLOOKUP($A1152,DSSV!$A$7:$R$65536,IN_DTK!G$5,0))=FALSE,VLOOKUP($A1152,DSSV!$A$7:$R$65536,IN_DTK!G$5,0),"")</f>
        <v/>
      </c>
      <c r="H1152" s="245">
        <f>IF(ISNA(VLOOKUP($A1152,DSSV!$A$7:$R$65536,IN_DTK!H$5,0))=FALSE,IF(H$8&lt;&gt;0,VLOOKUP($A1152,DSSV!$A$7:$R$65536,IN_DTK!H$5,0),""),"")</f>
        <v>0</v>
      </c>
      <c r="I1152" s="245">
        <f>IF(ISNA(VLOOKUP($A1152,DSSV!$A$7:$R$65536,IN_DTK!I$5,0))=FALSE,IF(I$8&lt;&gt;0,VLOOKUP($A1152,DSSV!$A$7:$R$65536,IN_DTK!I$5,0),""),"")</f>
        <v>0</v>
      </c>
      <c r="J1152" s="245">
        <f>IF(ISNA(VLOOKUP($A1152,DSSV!$A$7:$R$65536,IN_DTK!J$5,0))=FALSE,IF(J$8&lt;&gt;0,VLOOKUP($A1152,DSSV!$A$7:$R$65536,IN_DTK!J$5,0),""),"")</f>
        <v>0</v>
      </c>
      <c r="K1152" s="245">
        <f>IF(ISNA(VLOOKUP($A1152,DSSV!$A$7:$R$65536,IN_DTK!K$5,0))=FALSE,IF(K$8&lt;&gt;0,VLOOKUP($A1152,DSSV!$A$7:$R$65536,IN_DTK!K$5,0),""),"")</f>
        <v>0</v>
      </c>
      <c r="L1152" s="245">
        <f>IF(ISNA(VLOOKUP($A1152,DSSV!$A$7:$R$65536,IN_DTK!L$5,0))=FALSE,IF(L$8&lt;&gt;0,VLOOKUP($A1152,DSSV!$A$7:$R$65536,IN_DTK!L$5,0),""),"")</f>
        <v>0</v>
      </c>
      <c r="M1152" s="245">
        <f>IF(ISNA(VLOOKUP($A1152,DSSV!$A$7:$R$65536,IN_DTK!M$5,0))=FALSE,IF(M$8&lt;&gt;0,VLOOKUP($A1152,DSSV!$A$7:$R$65536,IN_DTK!M$5,0),""),"")</f>
        <v>0</v>
      </c>
      <c r="N1152" s="245">
        <f>IF(ISNA(VLOOKUP($A1152,DSSV!$A$7:$R$65536,IN_DTK!N$5,0))=FALSE,IF(N$8&lt;&gt;0,VLOOKUP($A1152,DSSV!$A$7:$R$65536,IN_DTK!N$5,0),""),"")</f>
        <v>0</v>
      </c>
      <c r="O1152" s="245">
        <f>IF(ISNA(VLOOKUP($A1152,DSSV!$A$7:$R$65536,IN_DTK!O$5,0))=FALSE,IF(O$8&lt;&gt;0,VLOOKUP($A1152,DSSV!$A$7:$R$65536,IN_DTK!O$5,0),""),"")</f>
        <v>0</v>
      </c>
      <c r="P1152" s="245">
        <f>IF(ISNA(VLOOKUP($A1152,DSSV!$A$7:$R$65536,IN_DTK!P$5,0))=FALSE,IF(P$8&lt;&gt;0,VLOOKUP($A1152,DSSV!$A$7:$R$65536,IN_DTK!P$5,0),""),"")</f>
        <v>0</v>
      </c>
      <c r="Q1152" s="246">
        <f>IF(ISNA(VLOOKUP($A1152,DSSV!$A$7:$R$65536,IN_DTK!Q$5,0))=FALSE,VLOOKUP($A1152,DSSV!$A$7:$R$65536,IN_DTK!Q$5,0),"")</f>
        <v>0</v>
      </c>
      <c r="R1152" s="237" t="str">
        <f>IF(ISNA(VLOOKUP($A1152,DSSV!$A$7:$R$65536,IN_DTK!R$5,0))=FALSE,VLOOKUP($A1152,DSSV!$A$7:$R$65536,IN_DTK!R$5,0),"")</f>
        <v>Không</v>
      </c>
      <c r="S1152" s="247" t="str">
        <f>IF(ISNA(VLOOKUP($A1152,DSSV!$A$7:$R$65536,IN_DTK!S$5,0))=FALSE,VLOOKUP($A1152,DSSV!$A$7:$R$65536,IN_DTK!S$5,0),"")</f>
        <v/>
      </c>
    </row>
    <row r="1153" spans="1:19" s="213" customFormat="1" ht="20.25" customHeight="1">
      <c r="A1153" s="211">
        <v>1145</v>
      </c>
      <c r="B1153" s="240">
        <f>--SUBTOTAL(2,C$6:C1153)</f>
        <v>1145</v>
      </c>
      <c r="C1153" s="214">
        <f>IF(ISNA(VLOOKUP($A1153,DSSV!$A$7:$R$65536,IN_DTK!C$5,0))=FALSE,VLOOKUP($A1153,DSSV!$A$7:$R$65536,IN_DTK!C$5,0),"")</f>
        <v>0</v>
      </c>
      <c r="D1153" s="243" t="str">
        <f>IF(ISNA(VLOOKUP($A1153,DSSV!$A$7:$R$65536,IN_DTK!D$5,0))=FALSE,VLOOKUP($A1153,DSSV!$A$7:$R$65536,IN_DTK!D$5,0),"")</f>
        <v/>
      </c>
      <c r="E1153" s="244" t="str">
        <f>IF(ISNA(VLOOKUP($A1153,DSSV!$A$7:$R$65536,IN_DTK!E$5,0))=FALSE,VLOOKUP($A1153,DSSV!$A$7:$R$65536,IN_DTK!E$5,0),"")</f>
        <v/>
      </c>
      <c r="F1153" s="249" t="str">
        <f>IF(ISNA(VLOOKUP($A1153,DSSV!$A$7:$R$65536,IN_DTK!F$5,0))=FALSE,VLOOKUP($A1153,DSSV!$A$7:$R$65536,IN_DTK!F$5,0),"")</f>
        <v/>
      </c>
      <c r="G1153" s="249" t="str">
        <f>IF(ISNA(VLOOKUP($A1153,DSSV!$A$7:$R$65536,IN_DTK!G$5,0))=FALSE,VLOOKUP($A1153,DSSV!$A$7:$R$65536,IN_DTK!G$5,0),"")</f>
        <v/>
      </c>
      <c r="H1153" s="245">
        <f>IF(ISNA(VLOOKUP($A1153,DSSV!$A$7:$R$65536,IN_DTK!H$5,0))=FALSE,IF(H$8&lt;&gt;0,VLOOKUP($A1153,DSSV!$A$7:$R$65536,IN_DTK!H$5,0),""),"")</f>
        <v>0</v>
      </c>
      <c r="I1153" s="245">
        <f>IF(ISNA(VLOOKUP($A1153,DSSV!$A$7:$R$65536,IN_DTK!I$5,0))=FALSE,IF(I$8&lt;&gt;0,VLOOKUP($A1153,DSSV!$A$7:$R$65536,IN_DTK!I$5,0),""),"")</f>
        <v>0</v>
      </c>
      <c r="J1153" s="245">
        <f>IF(ISNA(VLOOKUP($A1153,DSSV!$A$7:$R$65536,IN_DTK!J$5,0))=FALSE,IF(J$8&lt;&gt;0,VLOOKUP($A1153,DSSV!$A$7:$R$65536,IN_DTK!J$5,0),""),"")</f>
        <v>0</v>
      </c>
      <c r="K1153" s="245">
        <f>IF(ISNA(VLOOKUP($A1153,DSSV!$A$7:$R$65536,IN_DTK!K$5,0))=FALSE,IF(K$8&lt;&gt;0,VLOOKUP($A1153,DSSV!$A$7:$R$65536,IN_DTK!K$5,0),""),"")</f>
        <v>0</v>
      </c>
      <c r="L1153" s="245">
        <f>IF(ISNA(VLOOKUP($A1153,DSSV!$A$7:$R$65536,IN_DTK!L$5,0))=FALSE,IF(L$8&lt;&gt;0,VLOOKUP($A1153,DSSV!$A$7:$R$65536,IN_DTK!L$5,0),""),"")</f>
        <v>0</v>
      </c>
      <c r="M1153" s="245">
        <f>IF(ISNA(VLOOKUP($A1153,DSSV!$A$7:$R$65536,IN_DTK!M$5,0))=FALSE,IF(M$8&lt;&gt;0,VLOOKUP($A1153,DSSV!$A$7:$R$65536,IN_DTK!M$5,0),""),"")</f>
        <v>0</v>
      </c>
      <c r="N1153" s="245">
        <f>IF(ISNA(VLOOKUP($A1153,DSSV!$A$7:$R$65536,IN_DTK!N$5,0))=FALSE,IF(N$8&lt;&gt;0,VLOOKUP($A1153,DSSV!$A$7:$R$65536,IN_DTK!N$5,0),""),"")</f>
        <v>0</v>
      </c>
      <c r="O1153" s="245">
        <f>IF(ISNA(VLOOKUP($A1153,DSSV!$A$7:$R$65536,IN_DTK!O$5,0))=FALSE,IF(O$8&lt;&gt;0,VLOOKUP($A1153,DSSV!$A$7:$R$65536,IN_DTK!O$5,0),""),"")</f>
        <v>0</v>
      </c>
      <c r="P1153" s="245">
        <f>IF(ISNA(VLOOKUP($A1153,DSSV!$A$7:$R$65536,IN_DTK!P$5,0))=FALSE,IF(P$8&lt;&gt;0,VLOOKUP($A1153,DSSV!$A$7:$R$65536,IN_DTK!P$5,0),""),"")</f>
        <v>0</v>
      </c>
      <c r="Q1153" s="246">
        <f>IF(ISNA(VLOOKUP($A1153,DSSV!$A$7:$R$65536,IN_DTK!Q$5,0))=FALSE,VLOOKUP($A1153,DSSV!$A$7:$R$65536,IN_DTK!Q$5,0),"")</f>
        <v>0</v>
      </c>
      <c r="R1153" s="237" t="str">
        <f>IF(ISNA(VLOOKUP($A1153,DSSV!$A$7:$R$65536,IN_DTK!R$5,0))=FALSE,VLOOKUP($A1153,DSSV!$A$7:$R$65536,IN_DTK!R$5,0),"")</f>
        <v>Không</v>
      </c>
      <c r="S1153" s="247" t="str">
        <f>IF(ISNA(VLOOKUP($A1153,DSSV!$A$7:$R$65536,IN_DTK!S$5,0))=FALSE,VLOOKUP($A1153,DSSV!$A$7:$R$65536,IN_DTK!S$5,0),"")</f>
        <v/>
      </c>
    </row>
    <row r="1154" spans="1:19" s="213" customFormat="1" ht="20.25" customHeight="1">
      <c r="A1154" s="211">
        <v>1146</v>
      </c>
      <c r="B1154" s="240">
        <f>--SUBTOTAL(2,C$6:C1154)</f>
        <v>1146</v>
      </c>
      <c r="C1154" s="214">
        <f>IF(ISNA(VLOOKUP($A1154,DSSV!$A$7:$R$65536,IN_DTK!C$5,0))=FALSE,VLOOKUP($A1154,DSSV!$A$7:$R$65536,IN_DTK!C$5,0),"")</f>
        <v>0</v>
      </c>
      <c r="D1154" s="243" t="str">
        <f>IF(ISNA(VLOOKUP($A1154,DSSV!$A$7:$R$65536,IN_DTK!D$5,0))=FALSE,VLOOKUP($A1154,DSSV!$A$7:$R$65536,IN_DTK!D$5,0),"")</f>
        <v/>
      </c>
      <c r="E1154" s="244" t="str">
        <f>IF(ISNA(VLOOKUP($A1154,DSSV!$A$7:$R$65536,IN_DTK!E$5,0))=FALSE,VLOOKUP($A1154,DSSV!$A$7:$R$65536,IN_DTK!E$5,0),"")</f>
        <v/>
      </c>
      <c r="F1154" s="249" t="str">
        <f>IF(ISNA(VLOOKUP($A1154,DSSV!$A$7:$R$65536,IN_DTK!F$5,0))=FALSE,VLOOKUP($A1154,DSSV!$A$7:$R$65536,IN_DTK!F$5,0),"")</f>
        <v/>
      </c>
      <c r="G1154" s="249" t="str">
        <f>IF(ISNA(VLOOKUP($A1154,DSSV!$A$7:$R$65536,IN_DTK!G$5,0))=FALSE,VLOOKUP($A1154,DSSV!$A$7:$R$65536,IN_DTK!G$5,0),"")</f>
        <v/>
      </c>
      <c r="H1154" s="245">
        <f>IF(ISNA(VLOOKUP($A1154,DSSV!$A$7:$R$65536,IN_DTK!H$5,0))=FALSE,IF(H$8&lt;&gt;0,VLOOKUP($A1154,DSSV!$A$7:$R$65536,IN_DTK!H$5,0),""),"")</f>
        <v>0</v>
      </c>
      <c r="I1154" s="245">
        <f>IF(ISNA(VLOOKUP($A1154,DSSV!$A$7:$R$65536,IN_DTK!I$5,0))=FALSE,IF(I$8&lt;&gt;0,VLOOKUP($A1154,DSSV!$A$7:$R$65536,IN_DTK!I$5,0),""),"")</f>
        <v>0</v>
      </c>
      <c r="J1154" s="245">
        <f>IF(ISNA(VLOOKUP($A1154,DSSV!$A$7:$R$65536,IN_DTK!J$5,0))=FALSE,IF(J$8&lt;&gt;0,VLOOKUP($A1154,DSSV!$A$7:$R$65536,IN_DTK!J$5,0),""),"")</f>
        <v>0</v>
      </c>
      <c r="K1154" s="245">
        <f>IF(ISNA(VLOOKUP($A1154,DSSV!$A$7:$R$65536,IN_DTK!K$5,0))=FALSE,IF(K$8&lt;&gt;0,VLOOKUP($A1154,DSSV!$A$7:$R$65536,IN_DTK!K$5,0),""),"")</f>
        <v>0</v>
      </c>
      <c r="L1154" s="245">
        <f>IF(ISNA(VLOOKUP($A1154,DSSV!$A$7:$R$65536,IN_DTK!L$5,0))=FALSE,IF(L$8&lt;&gt;0,VLOOKUP($A1154,DSSV!$A$7:$R$65536,IN_DTK!L$5,0),""),"")</f>
        <v>0</v>
      </c>
      <c r="M1154" s="245">
        <f>IF(ISNA(VLOOKUP($A1154,DSSV!$A$7:$R$65536,IN_DTK!M$5,0))=FALSE,IF(M$8&lt;&gt;0,VLOOKUP($A1154,DSSV!$A$7:$R$65536,IN_DTK!M$5,0),""),"")</f>
        <v>0</v>
      </c>
      <c r="N1154" s="245">
        <f>IF(ISNA(VLOOKUP($A1154,DSSV!$A$7:$R$65536,IN_DTK!N$5,0))=FALSE,IF(N$8&lt;&gt;0,VLOOKUP($A1154,DSSV!$A$7:$R$65536,IN_DTK!N$5,0),""),"")</f>
        <v>0</v>
      </c>
      <c r="O1154" s="245">
        <f>IF(ISNA(VLOOKUP($A1154,DSSV!$A$7:$R$65536,IN_DTK!O$5,0))=FALSE,IF(O$8&lt;&gt;0,VLOOKUP($A1154,DSSV!$A$7:$R$65536,IN_DTK!O$5,0),""),"")</f>
        <v>0</v>
      </c>
      <c r="P1154" s="245">
        <f>IF(ISNA(VLOOKUP($A1154,DSSV!$A$7:$R$65536,IN_DTK!P$5,0))=FALSE,IF(P$8&lt;&gt;0,VLOOKUP($A1154,DSSV!$A$7:$R$65536,IN_DTK!P$5,0),""),"")</f>
        <v>0</v>
      </c>
      <c r="Q1154" s="246">
        <f>IF(ISNA(VLOOKUP($A1154,DSSV!$A$7:$R$65536,IN_DTK!Q$5,0))=FALSE,VLOOKUP($A1154,DSSV!$A$7:$R$65536,IN_DTK!Q$5,0),"")</f>
        <v>0</v>
      </c>
      <c r="R1154" s="237" t="str">
        <f>IF(ISNA(VLOOKUP($A1154,DSSV!$A$7:$R$65536,IN_DTK!R$5,0))=FALSE,VLOOKUP($A1154,DSSV!$A$7:$R$65536,IN_DTK!R$5,0),"")</f>
        <v>Không</v>
      </c>
      <c r="S1154" s="247" t="str">
        <f>IF(ISNA(VLOOKUP($A1154,DSSV!$A$7:$R$65536,IN_DTK!S$5,0))=FALSE,VLOOKUP($A1154,DSSV!$A$7:$R$65536,IN_DTK!S$5,0),"")</f>
        <v/>
      </c>
    </row>
    <row r="1155" spans="1:19" s="213" customFormat="1" ht="20.25" customHeight="1">
      <c r="A1155" s="211">
        <v>1147</v>
      </c>
      <c r="B1155" s="240">
        <f>--SUBTOTAL(2,C$6:C1155)</f>
        <v>1147</v>
      </c>
      <c r="C1155" s="214">
        <f>IF(ISNA(VLOOKUP($A1155,DSSV!$A$7:$R$65536,IN_DTK!C$5,0))=FALSE,VLOOKUP($A1155,DSSV!$A$7:$R$65536,IN_DTK!C$5,0),"")</f>
        <v>0</v>
      </c>
      <c r="D1155" s="243" t="str">
        <f>IF(ISNA(VLOOKUP($A1155,DSSV!$A$7:$R$65536,IN_DTK!D$5,0))=FALSE,VLOOKUP($A1155,DSSV!$A$7:$R$65536,IN_DTK!D$5,0),"")</f>
        <v/>
      </c>
      <c r="E1155" s="244" t="str">
        <f>IF(ISNA(VLOOKUP($A1155,DSSV!$A$7:$R$65536,IN_DTK!E$5,0))=FALSE,VLOOKUP($A1155,DSSV!$A$7:$R$65536,IN_DTK!E$5,0),"")</f>
        <v/>
      </c>
      <c r="F1155" s="249" t="str">
        <f>IF(ISNA(VLOOKUP($A1155,DSSV!$A$7:$R$65536,IN_DTK!F$5,0))=FALSE,VLOOKUP($A1155,DSSV!$A$7:$R$65536,IN_DTK!F$5,0),"")</f>
        <v/>
      </c>
      <c r="G1155" s="249" t="str">
        <f>IF(ISNA(VLOOKUP($A1155,DSSV!$A$7:$R$65536,IN_DTK!G$5,0))=FALSE,VLOOKUP($A1155,DSSV!$A$7:$R$65536,IN_DTK!G$5,0),"")</f>
        <v/>
      </c>
      <c r="H1155" s="245">
        <f>IF(ISNA(VLOOKUP($A1155,DSSV!$A$7:$R$65536,IN_DTK!H$5,0))=FALSE,IF(H$8&lt;&gt;0,VLOOKUP($A1155,DSSV!$A$7:$R$65536,IN_DTK!H$5,0),""),"")</f>
        <v>0</v>
      </c>
      <c r="I1155" s="245">
        <f>IF(ISNA(VLOOKUP($A1155,DSSV!$A$7:$R$65536,IN_DTK!I$5,0))=FALSE,IF(I$8&lt;&gt;0,VLOOKUP($A1155,DSSV!$A$7:$R$65536,IN_DTK!I$5,0),""),"")</f>
        <v>0</v>
      </c>
      <c r="J1155" s="245">
        <f>IF(ISNA(VLOOKUP($A1155,DSSV!$A$7:$R$65536,IN_DTK!J$5,0))=FALSE,IF(J$8&lt;&gt;0,VLOOKUP($A1155,DSSV!$A$7:$R$65536,IN_DTK!J$5,0),""),"")</f>
        <v>0</v>
      </c>
      <c r="K1155" s="245">
        <f>IF(ISNA(VLOOKUP($A1155,DSSV!$A$7:$R$65536,IN_DTK!K$5,0))=FALSE,IF(K$8&lt;&gt;0,VLOOKUP($A1155,DSSV!$A$7:$R$65536,IN_DTK!K$5,0),""),"")</f>
        <v>0</v>
      </c>
      <c r="L1155" s="245">
        <f>IF(ISNA(VLOOKUP($A1155,DSSV!$A$7:$R$65536,IN_DTK!L$5,0))=FALSE,IF(L$8&lt;&gt;0,VLOOKUP($A1155,DSSV!$A$7:$R$65536,IN_DTK!L$5,0),""),"")</f>
        <v>0</v>
      </c>
      <c r="M1155" s="245">
        <f>IF(ISNA(VLOOKUP($A1155,DSSV!$A$7:$R$65536,IN_DTK!M$5,0))=FALSE,IF(M$8&lt;&gt;0,VLOOKUP($A1155,DSSV!$A$7:$R$65536,IN_DTK!M$5,0),""),"")</f>
        <v>0</v>
      </c>
      <c r="N1155" s="245">
        <f>IF(ISNA(VLOOKUP($A1155,DSSV!$A$7:$R$65536,IN_DTK!N$5,0))=FALSE,IF(N$8&lt;&gt;0,VLOOKUP($A1155,DSSV!$A$7:$R$65536,IN_DTK!N$5,0),""),"")</f>
        <v>0</v>
      </c>
      <c r="O1155" s="245">
        <f>IF(ISNA(VLOOKUP($A1155,DSSV!$A$7:$R$65536,IN_DTK!O$5,0))=FALSE,IF(O$8&lt;&gt;0,VLOOKUP($A1155,DSSV!$A$7:$R$65536,IN_DTK!O$5,0),""),"")</f>
        <v>0</v>
      </c>
      <c r="P1155" s="245">
        <f>IF(ISNA(VLOOKUP($A1155,DSSV!$A$7:$R$65536,IN_DTK!P$5,0))=FALSE,IF(P$8&lt;&gt;0,VLOOKUP($A1155,DSSV!$A$7:$R$65536,IN_DTK!P$5,0),""),"")</f>
        <v>0</v>
      </c>
      <c r="Q1155" s="246">
        <f>IF(ISNA(VLOOKUP($A1155,DSSV!$A$7:$R$65536,IN_DTK!Q$5,0))=FALSE,VLOOKUP($A1155,DSSV!$A$7:$R$65536,IN_DTK!Q$5,0),"")</f>
        <v>0</v>
      </c>
      <c r="R1155" s="237" t="str">
        <f>IF(ISNA(VLOOKUP($A1155,DSSV!$A$7:$R$65536,IN_DTK!R$5,0))=FALSE,VLOOKUP($A1155,DSSV!$A$7:$R$65536,IN_DTK!R$5,0),"")</f>
        <v>Không</v>
      </c>
      <c r="S1155" s="247" t="str">
        <f>IF(ISNA(VLOOKUP($A1155,DSSV!$A$7:$R$65536,IN_DTK!S$5,0))=FALSE,VLOOKUP($A1155,DSSV!$A$7:$R$65536,IN_DTK!S$5,0),"")</f>
        <v/>
      </c>
    </row>
    <row r="1156" spans="1:19" s="213" customFormat="1" ht="20.25" customHeight="1">
      <c r="A1156" s="211">
        <v>1148</v>
      </c>
      <c r="B1156" s="240">
        <f>--SUBTOTAL(2,C$6:C1156)</f>
        <v>1148</v>
      </c>
      <c r="C1156" s="214">
        <f>IF(ISNA(VLOOKUP($A1156,DSSV!$A$7:$R$65536,IN_DTK!C$5,0))=FALSE,VLOOKUP($A1156,DSSV!$A$7:$R$65536,IN_DTK!C$5,0),"")</f>
        <v>0</v>
      </c>
      <c r="D1156" s="243" t="str">
        <f>IF(ISNA(VLOOKUP($A1156,DSSV!$A$7:$R$65536,IN_DTK!D$5,0))=FALSE,VLOOKUP($A1156,DSSV!$A$7:$R$65536,IN_DTK!D$5,0),"")</f>
        <v/>
      </c>
      <c r="E1156" s="244" t="str">
        <f>IF(ISNA(VLOOKUP($A1156,DSSV!$A$7:$R$65536,IN_DTK!E$5,0))=FALSE,VLOOKUP($A1156,DSSV!$A$7:$R$65536,IN_DTK!E$5,0),"")</f>
        <v/>
      </c>
      <c r="F1156" s="249" t="str">
        <f>IF(ISNA(VLOOKUP($A1156,DSSV!$A$7:$R$65536,IN_DTK!F$5,0))=FALSE,VLOOKUP($A1156,DSSV!$A$7:$R$65536,IN_DTK!F$5,0),"")</f>
        <v/>
      </c>
      <c r="G1156" s="249" t="str">
        <f>IF(ISNA(VLOOKUP($A1156,DSSV!$A$7:$R$65536,IN_DTK!G$5,0))=FALSE,VLOOKUP($A1156,DSSV!$A$7:$R$65536,IN_DTK!G$5,0),"")</f>
        <v/>
      </c>
      <c r="H1156" s="245">
        <f>IF(ISNA(VLOOKUP($A1156,DSSV!$A$7:$R$65536,IN_DTK!H$5,0))=FALSE,IF(H$8&lt;&gt;0,VLOOKUP($A1156,DSSV!$A$7:$R$65536,IN_DTK!H$5,0),""),"")</f>
        <v>0</v>
      </c>
      <c r="I1156" s="245">
        <f>IF(ISNA(VLOOKUP($A1156,DSSV!$A$7:$R$65536,IN_DTK!I$5,0))=FALSE,IF(I$8&lt;&gt;0,VLOOKUP($A1156,DSSV!$A$7:$R$65536,IN_DTK!I$5,0),""),"")</f>
        <v>0</v>
      </c>
      <c r="J1156" s="245">
        <f>IF(ISNA(VLOOKUP($A1156,DSSV!$A$7:$R$65536,IN_DTK!J$5,0))=FALSE,IF(J$8&lt;&gt;0,VLOOKUP($A1156,DSSV!$A$7:$R$65536,IN_DTK!J$5,0),""),"")</f>
        <v>0</v>
      </c>
      <c r="K1156" s="245">
        <f>IF(ISNA(VLOOKUP($A1156,DSSV!$A$7:$R$65536,IN_DTK!K$5,0))=FALSE,IF(K$8&lt;&gt;0,VLOOKUP($A1156,DSSV!$A$7:$R$65536,IN_DTK!K$5,0),""),"")</f>
        <v>0</v>
      </c>
      <c r="L1156" s="245">
        <f>IF(ISNA(VLOOKUP($A1156,DSSV!$A$7:$R$65536,IN_DTK!L$5,0))=FALSE,IF(L$8&lt;&gt;0,VLOOKUP($A1156,DSSV!$A$7:$R$65536,IN_DTK!L$5,0),""),"")</f>
        <v>0</v>
      </c>
      <c r="M1156" s="245">
        <f>IF(ISNA(VLOOKUP($A1156,DSSV!$A$7:$R$65536,IN_DTK!M$5,0))=FALSE,IF(M$8&lt;&gt;0,VLOOKUP($A1156,DSSV!$A$7:$R$65536,IN_DTK!M$5,0),""),"")</f>
        <v>0</v>
      </c>
      <c r="N1156" s="245">
        <f>IF(ISNA(VLOOKUP($A1156,DSSV!$A$7:$R$65536,IN_DTK!N$5,0))=FALSE,IF(N$8&lt;&gt;0,VLOOKUP($A1156,DSSV!$A$7:$R$65536,IN_DTK!N$5,0),""),"")</f>
        <v>0</v>
      </c>
      <c r="O1156" s="245">
        <f>IF(ISNA(VLOOKUP($A1156,DSSV!$A$7:$R$65536,IN_DTK!O$5,0))=FALSE,IF(O$8&lt;&gt;0,VLOOKUP($A1156,DSSV!$A$7:$R$65536,IN_DTK!O$5,0),""),"")</f>
        <v>0</v>
      </c>
      <c r="P1156" s="245">
        <f>IF(ISNA(VLOOKUP($A1156,DSSV!$A$7:$R$65536,IN_DTK!P$5,0))=FALSE,IF(P$8&lt;&gt;0,VLOOKUP($A1156,DSSV!$A$7:$R$65536,IN_DTK!P$5,0),""),"")</f>
        <v>0</v>
      </c>
      <c r="Q1156" s="246">
        <f>IF(ISNA(VLOOKUP($A1156,DSSV!$A$7:$R$65536,IN_DTK!Q$5,0))=FALSE,VLOOKUP($A1156,DSSV!$A$7:$R$65536,IN_DTK!Q$5,0),"")</f>
        <v>0</v>
      </c>
      <c r="R1156" s="237" t="str">
        <f>IF(ISNA(VLOOKUP($A1156,DSSV!$A$7:$R$65536,IN_DTK!R$5,0))=FALSE,VLOOKUP($A1156,DSSV!$A$7:$R$65536,IN_DTK!R$5,0),"")</f>
        <v>Không</v>
      </c>
      <c r="S1156" s="247" t="str">
        <f>IF(ISNA(VLOOKUP($A1156,DSSV!$A$7:$R$65536,IN_DTK!S$5,0))=FALSE,VLOOKUP($A1156,DSSV!$A$7:$R$65536,IN_DTK!S$5,0),"")</f>
        <v/>
      </c>
    </row>
    <row r="1157" spans="1:19" s="213" customFormat="1" ht="20.25" customHeight="1">
      <c r="A1157" s="211">
        <v>1149</v>
      </c>
      <c r="B1157" s="240">
        <f>--SUBTOTAL(2,C$6:C1157)</f>
        <v>1149</v>
      </c>
      <c r="C1157" s="214">
        <f>IF(ISNA(VLOOKUP($A1157,DSSV!$A$7:$R$65536,IN_DTK!C$5,0))=FALSE,VLOOKUP($A1157,DSSV!$A$7:$R$65536,IN_DTK!C$5,0),"")</f>
        <v>0</v>
      </c>
      <c r="D1157" s="243" t="str">
        <f>IF(ISNA(VLOOKUP($A1157,DSSV!$A$7:$R$65536,IN_DTK!D$5,0))=FALSE,VLOOKUP($A1157,DSSV!$A$7:$R$65536,IN_DTK!D$5,0),"")</f>
        <v/>
      </c>
      <c r="E1157" s="244" t="str">
        <f>IF(ISNA(VLOOKUP($A1157,DSSV!$A$7:$R$65536,IN_DTK!E$5,0))=FALSE,VLOOKUP($A1157,DSSV!$A$7:$R$65536,IN_DTK!E$5,0),"")</f>
        <v/>
      </c>
      <c r="F1157" s="249" t="str">
        <f>IF(ISNA(VLOOKUP($A1157,DSSV!$A$7:$R$65536,IN_DTK!F$5,0))=FALSE,VLOOKUP($A1157,DSSV!$A$7:$R$65536,IN_DTK!F$5,0),"")</f>
        <v/>
      </c>
      <c r="G1157" s="249" t="str">
        <f>IF(ISNA(VLOOKUP($A1157,DSSV!$A$7:$R$65536,IN_DTK!G$5,0))=FALSE,VLOOKUP($A1157,DSSV!$A$7:$R$65536,IN_DTK!G$5,0),"")</f>
        <v/>
      </c>
      <c r="H1157" s="245">
        <f>IF(ISNA(VLOOKUP($A1157,DSSV!$A$7:$R$65536,IN_DTK!H$5,0))=FALSE,IF(H$8&lt;&gt;0,VLOOKUP($A1157,DSSV!$A$7:$R$65536,IN_DTK!H$5,0),""),"")</f>
        <v>0</v>
      </c>
      <c r="I1157" s="245">
        <f>IF(ISNA(VLOOKUP($A1157,DSSV!$A$7:$R$65536,IN_DTK!I$5,0))=FALSE,IF(I$8&lt;&gt;0,VLOOKUP($A1157,DSSV!$A$7:$R$65536,IN_DTK!I$5,0),""),"")</f>
        <v>0</v>
      </c>
      <c r="J1157" s="245">
        <f>IF(ISNA(VLOOKUP($A1157,DSSV!$A$7:$R$65536,IN_DTK!J$5,0))=FALSE,IF(J$8&lt;&gt;0,VLOOKUP($A1157,DSSV!$A$7:$R$65536,IN_DTK!J$5,0),""),"")</f>
        <v>0</v>
      </c>
      <c r="K1157" s="245">
        <f>IF(ISNA(VLOOKUP($A1157,DSSV!$A$7:$R$65536,IN_DTK!K$5,0))=FALSE,IF(K$8&lt;&gt;0,VLOOKUP($A1157,DSSV!$A$7:$R$65536,IN_DTK!K$5,0),""),"")</f>
        <v>0</v>
      </c>
      <c r="L1157" s="245">
        <f>IF(ISNA(VLOOKUP($A1157,DSSV!$A$7:$R$65536,IN_DTK!L$5,0))=FALSE,IF(L$8&lt;&gt;0,VLOOKUP($A1157,DSSV!$A$7:$R$65536,IN_DTK!L$5,0),""),"")</f>
        <v>0</v>
      </c>
      <c r="M1157" s="245">
        <f>IF(ISNA(VLOOKUP($A1157,DSSV!$A$7:$R$65536,IN_DTK!M$5,0))=FALSE,IF(M$8&lt;&gt;0,VLOOKUP($A1157,DSSV!$A$7:$R$65536,IN_DTK!M$5,0),""),"")</f>
        <v>0</v>
      </c>
      <c r="N1157" s="245">
        <f>IF(ISNA(VLOOKUP($A1157,DSSV!$A$7:$R$65536,IN_DTK!N$5,0))=FALSE,IF(N$8&lt;&gt;0,VLOOKUP($A1157,DSSV!$A$7:$R$65536,IN_DTK!N$5,0),""),"")</f>
        <v>0</v>
      </c>
      <c r="O1157" s="245">
        <f>IF(ISNA(VLOOKUP($A1157,DSSV!$A$7:$R$65536,IN_DTK!O$5,0))=FALSE,IF(O$8&lt;&gt;0,VLOOKUP($A1157,DSSV!$A$7:$R$65536,IN_DTK!O$5,0),""),"")</f>
        <v>0</v>
      </c>
      <c r="P1157" s="245">
        <f>IF(ISNA(VLOOKUP($A1157,DSSV!$A$7:$R$65536,IN_DTK!P$5,0))=FALSE,IF(P$8&lt;&gt;0,VLOOKUP($A1157,DSSV!$A$7:$R$65536,IN_DTK!P$5,0),""),"")</f>
        <v>0</v>
      </c>
      <c r="Q1157" s="246">
        <f>IF(ISNA(VLOOKUP($A1157,DSSV!$A$7:$R$65536,IN_DTK!Q$5,0))=FALSE,VLOOKUP($A1157,DSSV!$A$7:$R$65536,IN_DTK!Q$5,0),"")</f>
        <v>0</v>
      </c>
      <c r="R1157" s="237" t="str">
        <f>IF(ISNA(VLOOKUP($A1157,DSSV!$A$7:$R$65536,IN_DTK!R$5,0))=FALSE,VLOOKUP($A1157,DSSV!$A$7:$R$65536,IN_DTK!R$5,0),"")</f>
        <v>Không</v>
      </c>
      <c r="S1157" s="247" t="str">
        <f>IF(ISNA(VLOOKUP($A1157,DSSV!$A$7:$R$65536,IN_DTK!S$5,0))=FALSE,VLOOKUP($A1157,DSSV!$A$7:$R$65536,IN_DTK!S$5,0),"")</f>
        <v/>
      </c>
    </row>
    <row r="1158" spans="1:19" s="213" customFormat="1" ht="20.25" customHeight="1">
      <c r="A1158" s="211">
        <v>1150</v>
      </c>
      <c r="B1158" s="240">
        <f>--SUBTOTAL(2,C$6:C1158)</f>
        <v>1150</v>
      </c>
      <c r="C1158" s="214">
        <f>IF(ISNA(VLOOKUP($A1158,DSSV!$A$7:$R$65536,IN_DTK!C$5,0))=FALSE,VLOOKUP($A1158,DSSV!$A$7:$R$65536,IN_DTK!C$5,0),"")</f>
        <v>0</v>
      </c>
      <c r="D1158" s="243" t="str">
        <f>IF(ISNA(VLOOKUP($A1158,DSSV!$A$7:$R$65536,IN_DTK!D$5,0))=FALSE,VLOOKUP($A1158,DSSV!$A$7:$R$65536,IN_DTK!D$5,0),"")</f>
        <v/>
      </c>
      <c r="E1158" s="244" t="str">
        <f>IF(ISNA(VLOOKUP($A1158,DSSV!$A$7:$R$65536,IN_DTK!E$5,0))=FALSE,VLOOKUP($A1158,DSSV!$A$7:$R$65536,IN_DTK!E$5,0),"")</f>
        <v/>
      </c>
      <c r="F1158" s="249" t="str">
        <f>IF(ISNA(VLOOKUP($A1158,DSSV!$A$7:$R$65536,IN_DTK!F$5,0))=FALSE,VLOOKUP($A1158,DSSV!$A$7:$R$65536,IN_DTK!F$5,0),"")</f>
        <v/>
      </c>
      <c r="G1158" s="249" t="str">
        <f>IF(ISNA(VLOOKUP($A1158,DSSV!$A$7:$R$65536,IN_DTK!G$5,0))=FALSE,VLOOKUP($A1158,DSSV!$A$7:$R$65536,IN_DTK!G$5,0),"")</f>
        <v/>
      </c>
      <c r="H1158" s="245">
        <f>IF(ISNA(VLOOKUP($A1158,DSSV!$A$7:$R$65536,IN_DTK!H$5,0))=FALSE,IF(H$8&lt;&gt;0,VLOOKUP($A1158,DSSV!$A$7:$R$65536,IN_DTK!H$5,0),""),"")</f>
        <v>0</v>
      </c>
      <c r="I1158" s="245">
        <f>IF(ISNA(VLOOKUP($A1158,DSSV!$A$7:$R$65536,IN_DTK!I$5,0))=FALSE,IF(I$8&lt;&gt;0,VLOOKUP($A1158,DSSV!$A$7:$R$65536,IN_DTK!I$5,0),""),"")</f>
        <v>0</v>
      </c>
      <c r="J1158" s="245">
        <f>IF(ISNA(VLOOKUP($A1158,DSSV!$A$7:$R$65536,IN_DTK!J$5,0))=FALSE,IF(J$8&lt;&gt;0,VLOOKUP($A1158,DSSV!$A$7:$R$65536,IN_DTK!J$5,0),""),"")</f>
        <v>0</v>
      </c>
      <c r="K1158" s="245">
        <f>IF(ISNA(VLOOKUP($A1158,DSSV!$A$7:$R$65536,IN_DTK!K$5,0))=FALSE,IF(K$8&lt;&gt;0,VLOOKUP($A1158,DSSV!$A$7:$R$65536,IN_DTK!K$5,0),""),"")</f>
        <v>0</v>
      </c>
      <c r="L1158" s="245">
        <f>IF(ISNA(VLOOKUP($A1158,DSSV!$A$7:$R$65536,IN_DTK!L$5,0))=FALSE,IF(L$8&lt;&gt;0,VLOOKUP($A1158,DSSV!$A$7:$R$65536,IN_DTK!L$5,0),""),"")</f>
        <v>0</v>
      </c>
      <c r="M1158" s="245">
        <f>IF(ISNA(VLOOKUP($A1158,DSSV!$A$7:$R$65536,IN_DTK!M$5,0))=FALSE,IF(M$8&lt;&gt;0,VLOOKUP($A1158,DSSV!$A$7:$R$65536,IN_DTK!M$5,0),""),"")</f>
        <v>0</v>
      </c>
      <c r="N1158" s="245">
        <f>IF(ISNA(VLOOKUP($A1158,DSSV!$A$7:$R$65536,IN_DTK!N$5,0))=FALSE,IF(N$8&lt;&gt;0,VLOOKUP($A1158,DSSV!$A$7:$R$65536,IN_DTK!N$5,0),""),"")</f>
        <v>0</v>
      </c>
      <c r="O1158" s="245">
        <f>IF(ISNA(VLOOKUP($A1158,DSSV!$A$7:$R$65536,IN_DTK!O$5,0))=FALSE,IF(O$8&lt;&gt;0,VLOOKUP($A1158,DSSV!$A$7:$R$65536,IN_DTK!O$5,0),""),"")</f>
        <v>0</v>
      </c>
      <c r="P1158" s="245">
        <f>IF(ISNA(VLOOKUP($A1158,DSSV!$A$7:$R$65536,IN_DTK!P$5,0))=FALSE,IF(P$8&lt;&gt;0,VLOOKUP($A1158,DSSV!$A$7:$R$65536,IN_DTK!P$5,0),""),"")</f>
        <v>0</v>
      </c>
      <c r="Q1158" s="246">
        <f>IF(ISNA(VLOOKUP($A1158,DSSV!$A$7:$R$65536,IN_DTK!Q$5,0))=FALSE,VLOOKUP($A1158,DSSV!$A$7:$R$65536,IN_DTK!Q$5,0),"")</f>
        <v>0</v>
      </c>
      <c r="R1158" s="237" t="str">
        <f>IF(ISNA(VLOOKUP($A1158,DSSV!$A$7:$R$65536,IN_DTK!R$5,0))=FALSE,VLOOKUP($A1158,DSSV!$A$7:$R$65536,IN_DTK!R$5,0),"")</f>
        <v>Không</v>
      </c>
      <c r="S1158" s="247" t="str">
        <f>IF(ISNA(VLOOKUP($A1158,DSSV!$A$7:$R$65536,IN_DTK!S$5,0))=FALSE,VLOOKUP($A1158,DSSV!$A$7:$R$65536,IN_DTK!S$5,0),"")</f>
        <v/>
      </c>
    </row>
    <row r="1159" spans="1:19" s="213" customFormat="1" ht="20.25" customHeight="1">
      <c r="A1159" s="211">
        <v>1151</v>
      </c>
      <c r="B1159" s="240">
        <f>--SUBTOTAL(2,C$6:C1159)</f>
        <v>1151</v>
      </c>
      <c r="C1159" s="214">
        <f>IF(ISNA(VLOOKUP($A1159,DSSV!$A$7:$R$65536,IN_DTK!C$5,0))=FALSE,VLOOKUP($A1159,DSSV!$A$7:$R$65536,IN_DTK!C$5,0),"")</f>
        <v>0</v>
      </c>
      <c r="D1159" s="243" t="str">
        <f>IF(ISNA(VLOOKUP($A1159,DSSV!$A$7:$R$65536,IN_DTK!D$5,0))=FALSE,VLOOKUP($A1159,DSSV!$A$7:$R$65536,IN_DTK!D$5,0),"")</f>
        <v/>
      </c>
      <c r="E1159" s="244" t="str">
        <f>IF(ISNA(VLOOKUP($A1159,DSSV!$A$7:$R$65536,IN_DTK!E$5,0))=FALSE,VLOOKUP($A1159,DSSV!$A$7:$R$65536,IN_DTK!E$5,0),"")</f>
        <v/>
      </c>
      <c r="F1159" s="249" t="str">
        <f>IF(ISNA(VLOOKUP($A1159,DSSV!$A$7:$R$65536,IN_DTK!F$5,0))=FALSE,VLOOKUP($A1159,DSSV!$A$7:$R$65536,IN_DTK!F$5,0),"")</f>
        <v/>
      </c>
      <c r="G1159" s="249" t="str">
        <f>IF(ISNA(VLOOKUP($A1159,DSSV!$A$7:$R$65536,IN_DTK!G$5,0))=FALSE,VLOOKUP($A1159,DSSV!$A$7:$R$65536,IN_DTK!G$5,0),"")</f>
        <v/>
      </c>
      <c r="H1159" s="245">
        <f>IF(ISNA(VLOOKUP($A1159,DSSV!$A$7:$R$65536,IN_DTK!H$5,0))=FALSE,IF(H$8&lt;&gt;0,VLOOKUP($A1159,DSSV!$A$7:$R$65536,IN_DTK!H$5,0),""),"")</f>
        <v>0</v>
      </c>
      <c r="I1159" s="245">
        <f>IF(ISNA(VLOOKUP($A1159,DSSV!$A$7:$R$65536,IN_DTK!I$5,0))=FALSE,IF(I$8&lt;&gt;0,VLOOKUP($A1159,DSSV!$A$7:$R$65536,IN_DTK!I$5,0),""),"")</f>
        <v>0</v>
      </c>
      <c r="J1159" s="245">
        <f>IF(ISNA(VLOOKUP($A1159,DSSV!$A$7:$R$65536,IN_DTK!J$5,0))=FALSE,IF(J$8&lt;&gt;0,VLOOKUP($A1159,DSSV!$A$7:$R$65536,IN_DTK!J$5,0),""),"")</f>
        <v>0</v>
      </c>
      <c r="K1159" s="245">
        <f>IF(ISNA(VLOOKUP($A1159,DSSV!$A$7:$R$65536,IN_DTK!K$5,0))=FALSE,IF(K$8&lt;&gt;0,VLOOKUP($A1159,DSSV!$A$7:$R$65536,IN_DTK!K$5,0),""),"")</f>
        <v>0</v>
      </c>
      <c r="L1159" s="245">
        <f>IF(ISNA(VLOOKUP($A1159,DSSV!$A$7:$R$65536,IN_DTK!L$5,0))=FALSE,IF(L$8&lt;&gt;0,VLOOKUP($A1159,DSSV!$A$7:$R$65536,IN_DTK!L$5,0),""),"")</f>
        <v>0</v>
      </c>
      <c r="M1159" s="245">
        <f>IF(ISNA(VLOOKUP($A1159,DSSV!$A$7:$R$65536,IN_DTK!M$5,0))=FALSE,IF(M$8&lt;&gt;0,VLOOKUP($A1159,DSSV!$A$7:$R$65536,IN_DTK!M$5,0),""),"")</f>
        <v>0</v>
      </c>
      <c r="N1159" s="245">
        <f>IF(ISNA(VLOOKUP($A1159,DSSV!$A$7:$R$65536,IN_DTK!N$5,0))=FALSE,IF(N$8&lt;&gt;0,VLOOKUP($A1159,DSSV!$A$7:$R$65536,IN_DTK!N$5,0),""),"")</f>
        <v>0</v>
      </c>
      <c r="O1159" s="245">
        <f>IF(ISNA(VLOOKUP($A1159,DSSV!$A$7:$R$65536,IN_DTK!O$5,0))=FALSE,IF(O$8&lt;&gt;0,VLOOKUP($A1159,DSSV!$A$7:$R$65536,IN_DTK!O$5,0),""),"")</f>
        <v>0</v>
      </c>
      <c r="P1159" s="245">
        <f>IF(ISNA(VLOOKUP($A1159,DSSV!$A$7:$R$65536,IN_DTK!P$5,0))=FALSE,IF(P$8&lt;&gt;0,VLOOKUP($A1159,DSSV!$A$7:$R$65536,IN_DTK!P$5,0),""),"")</f>
        <v>0</v>
      </c>
      <c r="Q1159" s="246">
        <f>IF(ISNA(VLOOKUP($A1159,DSSV!$A$7:$R$65536,IN_DTK!Q$5,0))=FALSE,VLOOKUP($A1159,DSSV!$A$7:$R$65536,IN_DTK!Q$5,0),"")</f>
        <v>0</v>
      </c>
      <c r="R1159" s="237" t="str">
        <f>IF(ISNA(VLOOKUP($A1159,DSSV!$A$7:$R$65536,IN_DTK!R$5,0))=FALSE,VLOOKUP($A1159,DSSV!$A$7:$R$65536,IN_DTK!R$5,0),"")</f>
        <v>Không</v>
      </c>
      <c r="S1159" s="247" t="str">
        <f>IF(ISNA(VLOOKUP($A1159,DSSV!$A$7:$R$65536,IN_DTK!S$5,0))=FALSE,VLOOKUP($A1159,DSSV!$A$7:$R$65536,IN_DTK!S$5,0),"")</f>
        <v/>
      </c>
    </row>
    <row r="1160" spans="1:19" s="213" customFormat="1" ht="20.25" customHeight="1">
      <c r="A1160" s="211">
        <v>1152</v>
      </c>
      <c r="B1160" s="240">
        <f>--SUBTOTAL(2,C$6:C1160)</f>
        <v>1152</v>
      </c>
      <c r="C1160" s="214">
        <f>IF(ISNA(VLOOKUP($A1160,DSSV!$A$7:$R$65536,IN_DTK!C$5,0))=FALSE,VLOOKUP($A1160,DSSV!$A$7:$R$65536,IN_DTK!C$5,0),"")</f>
        <v>0</v>
      </c>
      <c r="D1160" s="243" t="str">
        <f>IF(ISNA(VLOOKUP($A1160,DSSV!$A$7:$R$65536,IN_DTK!D$5,0))=FALSE,VLOOKUP($A1160,DSSV!$A$7:$R$65536,IN_DTK!D$5,0),"")</f>
        <v/>
      </c>
      <c r="E1160" s="244" t="str">
        <f>IF(ISNA(VLOOKUP($A1160,DSSV!$A$7:$R$65536,IN_DTK!E$5,0))=FALSE,VLOOKUP($A1160,DSSV!$A$7:$R$65536,IN_DTK!E$5,0),"")</f>
        <v/>
      </c>
      <c r="F1160" s="249" t="str">
        <f>IF(ISNA(VLOOKUP($A1160,DSSV!$A$7:$R$65536,IN_DTK!F$5,0))=FALSE,VLOOKUP($A1160,DSSV!$A$7:$R$65536,IN_DTK!F$5,0),"")</f>
        <v/>
      </c>
      <c r="G1160" s="249" t="str">
        <f>IF(ISNA(VLOOKUP($A1160,DSSV!$A$7:$R$65536,IN_DTK!G$5,0))=FALSE,VLOOKUP($A1160,DSSV!$A$7:$R$65536,IN_DTK!G$5,0),"")</f>
        <v/>
      </c>
      <c r="H1160" s="245">
        <f>IF(ISNA(VLOOKUP($A1160,DSSV!$A$7:$R$65536,IN_DTK!H$5,0))=FALSE,IF(H$8&lt;&gt;0,VLOOKUP($A1160,DSSV!$A$7:$R$65536,IN_DTK!H$5,0),""),"")</f>
        <v>0</v>
      </c>
      <c r="I1160" s="245">
        <f>IF(ISNA(VLOOKUP($A1160,DSSV!$A$7:$R$65536,IN_DTK!I$5,0))=FALSE,IF(I$8&lt;&gt;0,VLOOKUP($A1160,DSSV!$A$7:$R$65536,IN_DTK!I$5,0),""),"")</f>
        <v>0</v>
      </c>
      <c r="J1160" s="245">
        <f>IF(ISNA(VLOOKUP($A1160,DSSV!$A$7:$R$65536,IN_DTK!J$5,0))=FALSE,IF(J$8&lt;&gt;0,VLOOKUP($A1160,DSSV!$A$7:$R$65536,IN_DTK!J$5,0),""),"")</f>
        <v>0</v>
      </c>
      <c r="K1160" s="245">
        <f>IF(ISNA(VLOOKUP($A1160,DSSV!$A$7:$R$65536,IN_DTK!K$5,0))=FALSE,IF(K$8&lt;&gt;0,VLOOKUP($A1160,DSSV!$A$7:$R$65536,IN_DTK!K$5,0),""),"")</f>
        <v>0</v>
      </c>
      <c r="L1160" s="245">
        <f>IF(ISNA(VLOOKUP($A1160,DSSV!$A$7:$R$65536,IN_DTK!L$5,0))=FALSE,IF(L$8&lt;&gt;0,VLOOKUP($A1160,DSSV!$A$7:$R$65536,IN_DTK!L$5,0),""),"")</f>
        <v>0</v>
      </c>
      <c r="M1160" s="245">
        <f>IF(ISNA(VLOOKUP($A1160,DSSV!$A$7:$R$65536,IN_DTK!M$5,0))=FALSE,IF(M$8&lt;&gt;0,VLOOKUP($A1160,DSSV!$A$7:$R$65536,IN_DTK!M$5,0),""),"")</f>
        <v>0</v>
      </c>
      <c r="N1160" s="245">
        <f>IF(ISNA(VLOOKUP($A1160,DSSV!$A$7:$R$65536,IN_DTK!N$5,0))=FALSE,IF(N$8&lt;&gt;0,VLOOKUP($A1160,DSSV!$A$7:$R$65536,IN_DTK!N$5,0),""),"")</f>
        <v>0</v>
      </c>
      <c r="O1160" s="245">
        <f>IF(ISNA(VLOOKUP($A1160,DSSV!$A$7:$R$65536,IN_DTK!O$5,0))=FALSE,IF(O$8&lt;&gt;0,VLOOKUP($A1160,DSSV!$A$7:$R$65536,IN_DTK!O$5,0),""),"")</f>
        <v>0</v>
      </c>
      <c r="P1160" s="245">
        <f>IF(ISNA(VLOOKUP($A1160,DSSV!$A$7:$R$65536,IN_DTK!P$5,0))=FALSE,IF(P$8&lt;&gt;0,VLOOKUP($A1160,DSSV!$A$7:$R$65536,IN_DTK!P$5,0),""),"")</f>
        <v>0</v>
      </c>
      <c r="Q1160" s="246">
        <f>IF(ISNA(VLOOKUP($A1160,DSSV!$A$7:$R$65536,IN_DTK!Q$5,0))=FALSE,VLOOKUP($A1160,DSSV!$A$7:$R$65536,IN_DTK!Q$5,0),"")</f>
        <v>0</v>
      </c>
      <c r="R1160" s="237" t="str">
        <f>IF(ISNA(VLOOKUP($A1160,DSSV!$A$7:$R$65536,IN_DTK!R$5,0))=FALSE,VLOOKUP($A1160,DSSV!$A$7:$R$65536,IN_DTK!R$5,0),"")</f>
        <v>Không</v>
      </c>
      <c r="S1160" s="247" t="str">
        <f>IF(ISNA(VLOOKUP($A1160,DSSV!$A$7:$R$65536,IN_DTK!S$5,0))=FALSE,VLOOKUP($A1160,DSSV!$A$7:$R$65536,IN_DTK!S$5,0),"")</f>
        <v/>
      </c>
    </row>
    <row r="1161" spans="1:19" s="213" customFormat="1" ht="20.25" customHeight="1">
      <c r="A1161" s="211">
        <v>1153</v>
      </c>
      <c r="B1161" s="240">
        <f>--SUBTOTAL(2,C$6:C1161)</f>
        <v>1153</v>
      </c>
      <c r="C1161" s="214">
        <f>IF(ISNA(VLOOKUP($A1161,DSSV!$A$7:$R$65536,IN_DTK!C$5,0))=FALSE,VLOOKUP($A1161,DSSV!$A$7:$R$65536,IN_DTK!C$5,0),"")</f>
        <v>0</v>
      </c>
      <c r="D1161" s="243" t="str">
        <f>IF(ISNA(VLOOKUP($A1161,DSSV!$A$7:$R$65536,IN_DTK!D$5,0))=FALSE,VLOOKUP($A1161,DSSV!$A$7:$R$65536,IN_DTK!D$5,0),"")</f>
        <v/>
      </c>
      <c r="E1161" s="244" t="str">
        <f>IF(ISNA(VLOOKUP($A1161,DSSV!$A$7:$R$65536,IN_DTK!E$5,0))=FALSE,VLOOKUP($A1161,DSSV!$A$7:$R$65536,IN_DTK!E$5,0),"")</f>
        <v/>
      </c>
      <c r="F1161" s="249" t="str">
        <f>IF(ISNA(VLOOKUP($A1161,DSSV!$A$7:$R$65536,IN_DTK!F$5,0))=FALSE,VLOOKUP($A1161,DSSV!$A$7:$R$65536,IN_DTK!F$5,0),"")</f>
        <v/>
      </c>
      <c r="G1161" s="249" t="str">
        <f>IF(ISNA(VLOOKUP($A1161,DSSV!$A$7:$R$65536,IN_DTK!G$5,0))=FALSE,VLOOKUP($A1161,DSSV!$A$7:$R$65536,IN_DTK!G$5,0),"")</f>
        <v/>
      </c>
      <c r="H1161" s="245">
        <f>IF(ISNA(VLOOKUP($A1161,DSSV!$A$7:$R$65536,IN_DTK!H$5,0))=FALSE,IF(H$8&lt;&gt;0,VLOOKUP($A1161,DSSV!$A$7:$R$65536,IN_DTK!H$5,0),""),"")</f>
        <v>0</v>
      </c>
      <c r="I1161" s="245">
        <f>IF(ISNA(VLOOKUP($A1161,DSSV!$A$7:$R$65536,IN_DTK!I$5,0))=FALSE,IF(I$8&lt;&gt;0,VLOOKUP($A1161,DSSV!$A$7:$R$65536,IN_DTK!I$5,0),""),"")</f>
        <v>0</v>
      </c>
      <c r="J1161" s="245">
        <f>IF(ISNA(VLOOKUP($A1161,DSSV!$A$7:$R$65536,IN_DTK!J$5,0))=FALSE,IF(J$8&lt;&gt;0,VLOOKUP($A1161,DSSV!$A$7:$R$65536,IN_DTK!J$5,0),""),"")</f>
        <v>0</v>
      </c>
      <c r="K1161" s="245">
        <f>IF(ISNA(VLOOKUP($A1161,DSSV!$A$7:$R$65536,IN_DTK!K$5,0))=FALSE,IF(K$8&lt;&gt;0,VLOOKUP($A1161,DSSV!$A$7:$R$65536,IN_DTK!K$5,0),""),"")</f>
        <v>0</v>
      </c>
      <c r="L1161" s="245">
        <f>IF(ISNA(VLOOKUP($A1161,DSSV!$A$7:$R$65536,IN_DTK!L$5,0))=FALSE,IF(L$8&lt;&gt;0,VLOOKUP($A1161,DSSV!$A$7:$R$65536,IN_DTK!L$5,0),""),"")</f>
        <v>0</v>
      </c>
      <c r="M1161" s="245">
        <f>IF(ISNA(VLOOKUP($A1161,DSSV!$A$7:$R$65536,IN_DTK!M$5,0))=FALSE,IF(M$8&lt;&gt;0,VLOOKUP($A1161,DSSV!$A$7:$R$65536,IN_DTK!M$5,0),""),"")</f>
        <v>0</v>
      </c>
      <c r="N1161" s="245">
        <f>IF(ISNA(VLOOKUP($A1161,DSSV!$A$7:$R$65536,IN_DTK!N$5,0))=FALSE,IF(N$8&lt;&gt;0,VLOOKUP($A1161,DSSV!$A$7:$R$65536,IN_DTK!N$5,0),""),"")</f>
        <v>0</v>
      </c>
      <c r="O1161" s="245">
        <f>IF(ISNA(VLOOKUP($A1161,DSSV!$A$7:$R$65536,IN_DTK!O$5,0))=FALSE,IF(O$8&lt;&gt;0,VLOOKUP($A1161,DSSV!$A$7:$R$65536,IN_DTK!O$5,0),""),"")</f>
        <v>0</v>
      </c>
      <c r="P1161" s="245">
        <f>IF(ISNA(VLOOKUP($A1161,DSSV!$A$7:$R$65536,IN_DTK!P$5,0))=FALSE,IF(P$8&lt;&gt;0,VLOOKUP($A1161,DSSV!$A$7:$R$65536,IN_DTK!P$5,0),""),"")</f>
        <v>0</v>
      </c>
      <c r="Q1161" s="246">
        <f>IF(ISNA(VLOOKUP($A1161,DSSV!$A$7:$R$65536,IN_DTK!Q$5,0))=FALSE,VLOOKUP($A1161,DSSV!$A$7:$R$65536,IN_DTK!Q$5,0),"")</f>
        <v>0</v>
      </c>
      <c r="R1161" s="237" t="str">
        <f>IF(ISNA(VLOOKUP($A1161,DSSV!$A$7:$R$65536,IN_DTK!R$5,0))=FALSE,VLOOKUP($A1161,DSSV!$A$7:$R$65536,IN_DTK!R$5,0),"")</f>
        <v>Không</v>
      </c>
      <c r="S1161" s="247" t="str">
        <f>IF(ISNA(VLOOKUP($A1161,DSSV!$A$7:$R$65536,IN_DTK!S$5,0))=FALSE,VLOOKUP($A1161,DSSV!$A$7:$R$65536,IN_DTK!S$5,0),"")</f>
        <v/>
      </c>
    </row>
    <row r="1162" spans="1:19" s="213" customFormat="1" ht="20.25" customHeight="1">
      <c r="A1162" s="211">
        <v>1154</v>
      </c>
      <c r="B1162" s="240">
        <f>--SUBTOTAL(2,C$6:C1162)</f>
        <v>1154</v>
      </c>
      <c r="C1162" s="214">
        <f>IF(ISNA(VLOOKUP($A1162,DSSV!$A$7:$R$65536,IN_DTK!C$5,0))=FALSE,VLOOKUP($A1162,DSSV!$A$7:$R$65536,IN_DTK!C$5,0),"")</f>
        <v>0</v>
      </c>
      <c r="D1162" s="243" t="str">
        <f>IF(ISNA(VLOOKUP($A1162,DSSV!$A$7:$R$65536,IN_DTK!D$5,0))=FALSE,VLOOKUP($A1162,DSSV!$A$7:$R$65536,IN_DTK!D$5,0),"")</f>
        <v/>
      </c>
      <c r="E1162" s="244" t="str">
        <f>IF(ISNA(VLOOKUP($A1162,DSSV!$A$7:$R$65536,IN_DTK!E$5,0))=FALSE,VLOOKUP($A1162,DSSV!$A$7:$R$65536,IN_DTK!E$5,0),"")</f>
        <v/>
      </c>
      <c r="F1162" s="249" t="str">
        <f>IF(ISNA(VLOOKUP($A1162,DSSV!$A$7:$R$65536,IN_DTK!F$5,0))=FALSE,VLOOKUP($A1162,DSSV!$A$7:$R$65536,IN_DTK!F$5,0),"")</f>
        <v/>
      </c>
      <c r="G1162" s="249" t="str">
        <f>IF(ISNA(VLOOKUP($A1162,DSSV!$A$7:$R$65536,IN_DTK!G$5,0))=FALSE,VLOOKUP($A1162,DSSV!$A$7:$R$65536,IN_DTK!G$5,0),"")</f>
        <v/>
      </c>
      <c r="H1162" s="245">
        <f>IF(ISNA(VLOOKUP($A1162,DSSV!$A$7:$R$65536,IN_DTK!H$5,0))=FALSE,IF(H$8&lt;&gt;0,VLOOKUP($A1162,DSSV!$A$7:$R$65536,IN_DTK!H$5,0),""),"")</f>
        <v>0</v>
      </c>
      <c r="I1162" s="245">
        <f>IF(ISNA(VLOOKUP($A1162,DSSV!$A$7:$R$65536,IN_DTK!I$5,0))=FALSE,IF(I$8&lt;&gt;0,VLOOKUP($A1162,DSSV!$A$7:$R$65536,IN_DTK!I$5,0),""),"")</f>
        <v>0</v>
      </c>
      <c r="J1162" s="245">
        <f>IF(ISNA(VLOOKUP($A1162,DSSV!$A$7:$R$65536,IN_DTK!J$5,0))=FALSE,IF(J$8&lt;&gt;0,VLOOKUP($A1162,DSSV!$A$7:$R$65536,IN_DTK!J$5,0),""),"")</f>
        <v>0</v>
      </c>
      <c r="K1162" s="245">
        <f>IF(ISNA(VLOOKUP($A1162,DSSV!$A$7:$R$65536,IN_DTK!K$5,0))=FALSE,IF(K$8&lt;&gt;0,VLOOKUP($A1162,DSSV!$A$7:$R$65536,IN_DTK!K$5,0),""),"")</f>
        <v>0</v>
      </c>
      <c r="L1162" s="245">
        <f>IF(ISNA(VLOOKUP($A1162,DSSV!$A$7:$R$65536,IN_DTK!L$5,0))=FALSE,IF(L$8&lt;&gt;0,VLOOKUP($A1162,DSSV!$A$7:$R$65536,IN_DTK!L$5,0),""),"")</f>
        <v>0</v>
      </c>
      <c r="M1162" s="245">
        <f>IF(ISNA(VLOOKUP($A1162,DSSV!$A$7:$R$65536,IN_DTK!M$5,0))=FALSE,IF(M$8&lt;&gt;0,VLOOKUP($A1162,DSSV!$A$7:$R$65536,IN_DTK!M$5,0),""),"")</f>
        <v>0</v>
      </c>
      <c r="N1162" s="245">
        <f>IF(ISNA(VLOOKUP($A1162,DSSV!$A$7:$R$65536,IN_DTK!N$5,0))=FALSE,IF(N$8&lt;&gt;0,VLOOKUP($A1162,DSSV!$A$7:$R$65536,IN_DTK!N$5,0),""),"")</f>
        <v>0</v>
      </c>
      <c r="O1162" s="245">
        <f>IF(ISNA(VLOOKUP($A1162,DSSV!$A$7:$R$65536,IN_DTK!O$5,0))=FALSE,IF(O$8&lt;&gt;0,VLOOKUP($A1162,DSSV!$A$7:$R$65536,IN_DTK!O$5,0),""),"")</f>
        <v>0</v>
      </c>
      <c r="P1162" s="245">
        <f>IF(ISNA(VLOOKUP($A1162,DSSV!$A$7:$R$65536,IN_DTK!P$5,0))=FALSE,IF(P$8&lt;&gt;0,VLOOKUP($A1162,DSSV!$A$7:$R$65536,IN_DTK!P$5,0),""),"")</f>
        <v>0</v>
      </c>
      <c r="Q1162" s="246">
        <f>IF(ISNA(VLOOKUP($A1162,DSSV!$A$7:$R$65536,IN_DTK!Q$5,0))=FALSE,VLOOKUP($A1162,DSSV!$A$7:$R$65536,IN_DTK!Q$5,0),"")</f>
        <v>0</v>
      </c>
      <c r="R1162" s="237" t="str">
        <f>IF(ISNA(VLOOKUP($A1162,DSSV!$A$7:$R$65536,IN_DTK!R$5,0))=FALSE,VLOOKUP($A1162,DSSV!$A$7:$R$65536,IN_DTK!R$5,0),"")</f>
        <v>Không</v>
      </c>
      <c r="S1162" s="247" t="str">
        <f>IF(ISNA(VLOOKUP($A1162,DSSV!$A$7:$R$65536,IN_DTK!S$5,0))=FALSE,VLOOKUP($A1162,DSSV!$A$7:$R$65536,IN_DTK!S$5,0),"")</f>
        <v/>
      </c>
    </row>
    <row r="1163" spans="1:19" s="213" customFormat="1" ht="20.25" customHeight="1">
      <c r="A1163" s="211">
        <v>1155</v>
      </c>
      <c r="B1163" s="240">
        <f>--SUBTOTAL(2,C$6:C1163)</f>
        <v>1155</v>
      </c>
      <c r="C1163" s="214">
        <f>IF(ISNA(VLOOKUP($A1163,DSSV!$A$7:$R$65536,IN_DTK!C$5,0))=FALSE,VLOOKUP($A1163,DSSV!$A$7:$R$65536,IN_DTK!C$5,0),"")</f>
        <v>0</v>
      </c>
      <c r="D1163" s="243" t="str">
        <f>IF(ISNA(VLOOKUP($A1163,DSSV!$A$7:$R$65536,IN_DTK!D$5,0))=FALSE,VLOOKUP($A1163,DSSV!$A$7:$R$65536,IN_DTK!D$5,0),"")</f>
        <v/>
      </c>
      <c r="E1163" s="244" t="str">
        <f>IF(ISNA(VLOOKUP($A1163,DSSV!$A$7:$R$65536,IN_DTK!E$5,0))=FALSE,VLOOKUP($A1163,DSSV!$A$7:$R$65536,IN_DTK!E$5,0),"")</f>
        <v/>
      </c>
      <c r="F1163" s="249" t="str">
        <f>IF(ISNA(VLOOKUP($A1163,DSSV!$A$7:$R$65536,IN_DTK!F$5,0))=FALSE,VLOOKUP($A1163,DSSV!$A$7:$R$65536,IN_DTK!F$5,0),"")</f>
        <v/>
      </c>
      <c r="G1163" s="249" t="str">
        <f>IF(ISNA(VLOOKUP($A1163,DSSV!$A$7:$R$65536,IN_DTK!G$5,0))=FALSE,VLOOKUP($A1163,DSSV!$A$7:$R$65536,IN_DTK!G$5,0),"")</f>
        <v/>
      </c>
      <c r="H1163" s="245">
        <f>IF(ISNA(VLOOKUP($A1163,DSSV!$A$7:$R$65536,IN_DTK!H$5,0))=FALSE,IF(H$8&lt;&gt;0,VLOOKUP($A1163,DSSV!$A$7:$R$65536,IN_DTK!H$5,0),""),"")</f>
        <v>0</v>
      </c>
      <c r="I1163" s="245">
        <f>IF(ISNA(VLOOKUP($A1163,DSSV!$A$7:$R$65536,IN_DTK!I$5,0))=FALSE,IF(I$8&lt;&gt;0,VLOOKUP($A1163,DSSV!$A$7:$R$65536,IN_DTK!I$5,0),""),"")</f>
        <v>0</v>
      </c>
      <c r="J1163" s="245">
        <f>IF(ISNA(VLOOKUP($A1163,DSSV!$A$7:$R$65536,IN_DTK!J$5,0))=FALSE,IF(J$8&lt;&gt;0,VLOOKUP($A1163,DSSV!$A$7:$R$65536,IN_DTK!J$5,0),""),"")</f>
        <v>0</v>
      </c>
      <c r="K1163" s="245">
        <f>IF(ISNA(VLOOKUP($A1163,DSSV!$A$7:$R$65536,IN_DTK!K$5,0))=FALSE,IF(K$8&lt;&gt;0,VLOOKUP($A1163,DSSV!$A$7:$R$65536,IN_DTK!K$5,0),""),"")</f>
        <v>0</v>
      </c>
      <c r="L1163" s="245">
        <f>IF(ISNA(VLOOKUP($A1163,DSSV!$A$7:$R$65536,IN_DTK!L$5,0))=FALSE,IF(L$8&lt;&gt;0,VLOOKUP($A1163,DSSV!$A$7:$R$65536,IN_DTK!L$5,0),""),"")</f>
        <v>0</v>
      </c>
      <c r="M1163" s="245">
        <f>IF(ISNA(VLOOKUP($A1163,DSSV!$A$7:$R$65536,IN_DTK!M$5,0))=FALSE,IF(M$8&lt;&gt;0,VLOOKUP($A1163,DSSV!$A$7:$R$65536,IN_DTK!M$5,0),""),"")</f>
        <v>0</v>
      </c>
      <c r="N1163" s="245">
        <f>IF(ISNA(VLOOKUP($A1163,DSSV!$A$7:$R$65536,IN_DTK!N$5,0))=FALSE,IF(N$8&lt;&gt;0,VLOOKUP($A1163,DSSV!$A$7:$R$65536,IN_DTK!N$5,0),""),"")</f>
        <v>0</v>
      </c>
      <c r="O1163" s="245">
        <f>IF(ISNA(VLOOKUP($A1163,DSSV!$A$7:$R$65536,IN_DTK!O$5,0))=FALSE,IF(O$8&lt;&gt;0,VLOOKUP($A1163,DSSV!$A$7:$R$65536,IN_DTK!O$5,0),""),"")</f>
        <v>0</v>
      </c>
      <c r="P1163" s="245">
        <f>IF(ISNA(VLOOKUP($A1163,DSSV!$A$7:$R$65536,IN_DTK!P$5,0))=FALSE,IF(P$8&lt;&gt;0,VLOOKUP($A1163,DSSV!$A$7:$R$65536,IN_DTK!P$5,0),""),"")</f>
        <v>0</v>
      </c>
      <c r="Q1163" s="246">
        <f>IF(ISNA(VLOOKUP($A1163,DSSV!$A$7:$R$65536,IN_DTK!Q$5,0))=FALSE,VLOOKUP($A1163,DSSV!$A$7:$R$65536,IN_DTK!Q$5,0),"")</f>
        <v>0</v>
      </c>
      <c r="R1163" s="237" t="str">
        <f>IF(ISNA(VLOOKUP($A1163,DSSV!$A$7:$R$65536,IN_DTK!R$5,0))=FALSE,VLOOKUP($A1163,DSSV!$A$7:$R$65536,IN_DTK!R$5,0),"")</f>
        <v>Không</v>
      </c>
      <c r="S1163" s="247" t="str">
        <f>IF(ISNA(VLOOKUP($A1163,DSSV!$A$7:$R$65536,IN_DTK!S$5,0))=FALSE,VLOOKUP($A1163,DSSV!$A$7:$R$65536,IN_DTK!S$5,0),"")</f>
        <v/>
      </c>
    </row>
    <row r="1164" spans="1:19" s="213" customFormat="1" ht="20.25" customHeight="1">
      <c r="A1164" s="211">
        <v>1156</v>
      </c>
      <c r="B1164" s="240">
        <f>--SUBTOTAL(2,C$6:C1164)</f>
        <v>1156</v>
      </c>
      <c r="C1164" s="214">
        <f>IF(ISNA(VLOOKUP($A1164,DSSV!$A$7:$R$65536,IN_DTK!C$5,0))=FALSE,VLOOKUP($A1164,DSSV!$A$7:$R$65536,IN_DTK!C$5,0),"")</f>
        <v>0</v>
      </c>
      <c r="D1164" s="243" t="str">
        <f>IF(ISNA(VLOOKUP($A1164,DSSV!$A$7:$R$65536,IN_DTK!D$5,0))=FALSE,VLOOKUP($A1164,DSSV!$A$7:$R$65536,IN_DTK!D$5,0),"")</f>
        <v/>
      </c>
      <c r="E1164" s="244" t="str">
        <f>IF(ISNA(VLOOKUP($A1164,DSSV!$A$7:$R$65536,IN_DTK!E$5,0))=FALSE,VLOOKUP($A1164,DSSV!$A$7:$R$65536,IN_DTK!E$5,0),"")</f>
        <v/>
      </c>
      <c r="F1164" s="249" t="str">
        <f>IF(ISNA(VLOOKUP($A1164,DSSV!$A$7:$R$65536,IN_DTK!F$5,0))=FALSE,VLOOKUP($A1164,DSSV!$A$7:$R$65536,IN_DTK!F$5,0),"")</f>
        <v/>
      </c>
      <c r="G1164" s="249" t="str">
        <f>IF(ISNA(VLOOKUP($A1164,DSSV!$A$7:$R$65536,IN_DTK!G$5,0))=FALSE,VLOOKUP($A1164,DSSV!$A$7:$R$65536,IN_DTK!G$5,0),"")</f>
        <v/>
      </c>
      <c r="H1164" s="245">
        <f>IF(ISNA(VLOOKUP($A1164,DSSV!$A$7:$R$65536,IN_DTK!H$5,0))=FALSE,IF(H$8&lt;&gt;0,VLOOKUP($A1164,DSSV!$A$7:$R$65536,IN_DTK!H$5,0),""),"")</f>
        <v>0</v>
      </c>
      <c r="I1164" s="245">
        <f>IF(ISNA(VLOOKUP($A1164,DSSV!$A$7:$R$65536,IN_DTK!I$5,0))=FALSE,IF(I$8&lt;&gt;0,VLOOKUP($A1164,DSSV!$A$7:$R$65536,IN_DTK!I$5,0),""),"")</f>
        <v>0</v>
      </c>
      <c r="J1164" s="245">
        <f>IF(ISNA(VLOOKUP($A1164,DSSV!$A$7:$R$65536,IN_DTK!J$5,0))=FALSE,IF(J$8&lt;&gt;0,VLOOKUP($A1164,DSSV!$A$7:$R$65536,IN_DTK!J$5,0),""),"")</f>
        <v>0</v>
      </c>
      <c r="K1164" s="245">
        <f>IF(ISNA(VLOOKUP($A1164,DSSV!$A$7:$R$65536,IN_DTK!K$5,0))=FALSE,IF(K$8&lt;&gt;0,VLOOKUP($A1164,DSSV!$A$7:$R$65536,IN_DTK!K$5,0),""),"")</f>
        <v>0</v>
      </c>
      <c r="L1164" s="245">
        <f>IF(ISNA(VLOOKUP($A1164,DSSV!$A$7:$R$65536,IN_DTK!L$5,0))=FALSE,IF(L$8&lt;&gt;0,VLOOKUP($A1164,DSSV!$A$7:$R$65536,IN_DTK!L$5,0),""),"")</f>
        <v>0</v>
      </c>
      <c r="M1164" s="245">
        <f>IF(ISNA(VLOOKUP($A1164,DSSV!$A$7:$R$65536,IN_DTK!M$5,0))=FALSE,IF(M$8&lt;&gt;0,VLOOKUP($A1164,DSSV!$A$7:$R$65536,IN_DTK!M$5,0),""),"")</f>
        <v>0</v>
      </c>
      <c r="N1164" s="245">
        <f>IF(ISNA(VLOOKUP($A1164,DSSV!$A$7:$R$65536,IN_DTK!N$5,0))=FALSE,IF(N$8&lt;&gt;0,VLOOKUP($A1164,DSSV!$A$7:$R$65536,IN_DTK!N$5,0),""),"")</f>
        <v>0</v>
      </c>
      <c r="O1164" s="245">
        <f>IF(ISNA(VLOOKUP($A1164,DSSV!$A$7:$R$65536,IN_DTK!O$5,0))=FALSE,IF(O$8&lt;&gt;0,VLOOKUP($A1164,DSSV!$A$7:$R$65536,IN_DTK!O$5,0),""),"")</f>
        <v>0</v>
      </c>
      <c r="P1164" s="245">
        <f>IF(ISNA(VLOOKUP($A1164,DSSV!$A$7:$R$65536,IN_DTK!P$5,0))=FALSE,IF(P$8&lt;&gt;0,VLOOKUP($A1164,DSSV!$A$7:$R$65536,IN_DTK!P$5,0),""),"")</f>
        <v>0</v>
      </c>
      <c r="Q1164" s="246">
        <f>IF(ISNA(VLOOKUP($A1164,DSSV!$A$7:$R$65536,IN_DTK!Q$5,0))=FALSE,VLOOKUP($A1164,DSSV!$A$7:$R$65536,IN_DTK!Q$5,0),"")</f>
        <v>0</v>
      </c>
      <c r="R1164" s="237" t="str">
        <f>IF(ISNA(VLOOKUP($A1164,DSSV!$A$7:$R$65536,IN_DTK!R$5,0))=FALSE,VLOOKUP($A1164,DSSV!$A$7:$R$65536,IN_DTK!R$5,0),"")</f>
        <v>Không</v>
      </c>
      <c r="S1164" s="247" t="str">
        <f>IF(ISNA(VLOOKUP($A1164,DSSV!$A$7:$R$65536,IN_DTK!S$5,0))=FALSE,VLOOKUP($A1164,DSSV!$A$7:$R$65536,IN_DTK!S$5,0),"")</f>
        <v/>
      </c>
    </row>
    <row r="1165" spans="1:19" s="213" customFormat="1" ht="20.25" customHeight="1">
      <c r="A1165" s="211">
        <v>1157</v>
      </c>
      <c r="B1165" s="240">
        <f>--SUBTOTAL(2,C$6:C1165)</f>
        <v>1157</v>
      </c>
      <c r="C1165" s="214">
        <f>IF(ISNA(VLOOKUP($A1165,DSSV!$A$7:$R$65536,IN_DTK!C$5,0))=FALSE,VLOOKUP($A1165,DSSV!$A$7:$R$65536,IN_DTK!C$5,0),"")</f>
        <v>0</v>
      </c>
      <c r="D1165" s="243" t="str">
        <f>IF(ISNA(VLOOKUP($A1165,DSSV!$A$7:$R$65536,IN_DTK!D$5,0))=FALSE,VLOOKUP($A1165,DSSV!$A$7:$R$65536,IN_DTK!D$5,0),"")</f>
        <v/>
      </c>
      <c r="E1165" s="244" t="str">
        <f>IF(ISNA(VLOOKUP($A1165,DSSV!$A$7:$R$65536,IN_DTK!E$5,0))=FALSE,VLOOKUP($A1165,DSSV!$A$7:$R$65536,IN_DTK!E$5,0),"")</f>
        <v/>
      </c>
      <c r="F1165" s="249" t="str">
        <f>IF(ISNA(VLOOKUP($A1165,DSSV!$A$7:$R$65536,IN_DTK!F$5,0))=FALSE,VLOOKUP($A1165,DSSV!$A$7:$R$65536,IN_DTK!F$5,0),"")</f>
        <v/>
      </c>
      <c r="G1165" s="249" t="str">
        <f>IF(ISNA(VLOOKUP($A1165,DSSV!$A$7:$R$65536,IN_DTK!G$5,0))=FALSE,VLOOKUP($A1165,DSSV!$A$7:$R$65536,IN_DTK!G$5,0),"")</f>
        <v/>
      </c>
      <c r="H1165" s="245">
        <f>IF(ISNA(VLOOKUP($A1165,DSSV!$A$7:$R$65536,IN_DTK!H$5,0))=FALSE,IF(H$8&lt;&gt;0,VLOOKUP($A1165,DSSV!$A$7:$R$65536,IN_DTK!H$5,0),""),"")</f>
        <v>0</v>
      </c>
      <c r="I1165" s="245">
        <f>IF(ISNA(VLOOKUP($A1165,DSSV!$A$7:$R$65536,IN_DTK!I$5,0))=FALSE,IF(I$8&lt;&gt;0,VLOOKUP($A1165,DSSV!$A$7:$R$65536,IN_DTK!I$5,0),""),"")</f>
        <v>0</v>
      </c>
      <c r="J1165" s="245">
        <f>IF(ISNA(VLOOKUP($A1165,DSSV!$A$7:$R$65536,IN_DTK!J$5,0))=FALSE,IF(J$8&lt;&gt;0,VLOOKUP($A1165,DSSV!$A$7:$R$65536,IN_DTK!J$5,0),""),"")</f>
        <v>0</v>
      </c>
      <c r="K1165" s="245">
        <f>IF(ISNA(VLOOKUP($A1165,DSSV!$A$7:$R$65536,IN_DTK!K$5,0))=FALSE,IF(K$8&lt;&gt;0,VLOOKUP($A1165,DSSV!$A$7:$R$65536,IN_DTK!K$5,0),""),"")</f>
        <v>0</v>
      </c>
      <c r="L1165" s="245">
        <f>IF(ISNA(VLOOKUP($A1165,DSSV!$A$7:$R$65536,IN_DTK!L$5,0))=FALSE,IF(L$8&lt;&gt;0,VLOOKUP($A1165,DSSV!$A$7:$R$65536,IN_DTK!L$5,0),""),"")</f>
        <v>0</v>
      </c>
      <c r="M1165" s="245">
        <f>IF(ISNA(VLOOKUP($A1165,DSSV!$A$7:$R$65536,IN_DTK!M$5,0))=FALSE,IF(M$8&lt;&gt;0,VLOOKUP($A1165,DSSV!$A$7:$R$65536,IN_DTK!M$5,0),""),"")</f>
        <v>0</v>
      </c>
      <c r="N1165" s="245">
        <f>IF(ISNA(VLOOKUP($A1165,DSSV!$A$7:$R$65536,IN_DTK!N$5,0))=FALSE,IF(N$8&lt;&gt;0,VLOOKUP($A1165,DSSV!$A$7:$R$65536,IN_DTK!N$5,0),""),"")</f>
        <v>0</v>
      </c>
      <c r="O1165" s="245">
        <f>IF(ISNA(VLOOKUP($A1165,DSSV!$A$7:$R$65536,IN_DTK!O$5,0))=FALSE,IF(O$8&lt;&gt;0,VLOOKUP($A1165,DSSV!$A$7:$R$65536,IN_DTK!O$5,0),""),"")</f>
        <v>0</v>
      </c>
      <c r="P1165" s="245">
        <f>IF(ISNA(VLOOKUP($A1165,DSSV!$A$7:$R$65536,IN_DTK!P$5,0))=FALSE,IF(P$8&lt;&gt;0,VLOOKUP($A1165,DSSV!$A$7:$R$65536,IN_DTK!P$5,0),""),"")</f>
        <v>0</v>
      </c>
      <c r="Q1165" s="246">
        <f>IF(ISNA(VLOOKUP($A1165,DSSV!$A$7:$R$65536,IN_DTK!Q$5,0))=FALSE,VLOOKUP($A1165,DSSV!$A$7:$R$65536,IN_DTK!Q$5,0),"")</f>
        <v>0</v>
      </c>
      <c r="R1165" s="237" t="str">
        <f>IF(ISNA(VLOOKUP($A1165,DSSV!$A$7:$R$65536,IN_DTK!R$5,0))=FALSE,VLOOKUP($A1165,DSSV!$A$7:$R$65536,IN_DTK!R$5,0),"")</f>
        <v>Không</v>
      </c>
      <c r="S1165" s="247" t="str">
        <f>IF(ISNA(VLOOKUP($A1165,DSSV!$A$7:$R$65536,IN_DTK!S$5,0))=FALSE,VLOOKUP($A1165,DSSV!$A$7:$R$65536,IN_DTK!S$5,0),"")</f>
        <v/>
      </c>
    </row>
    <row r="1166" spans="1:19" s="213" customFormat="1" ht="20.25" customHeight="1">
      <c r="A1166" s="211">
        <v>1158</v>
      </c>
      <c r="B1166" s="240">
        <f>--SUBTOTAL(2,C$6:C1166)</f>
        <v>1158</v>
      </c>
      <c r="C1166" s="214">
        <f>IF(ISNA(VLOOKUP($A1166,DSSV!$A$7:$R$65536,IN_DTK!C$5,0))=FALSE,VLOOKUP($A1166,DSSV!$A$7:$R$65536,IN_DTK!C$5,0),"")</f>
        <v>0</v>
      </c>
      <c r="D1166" s="243" t="str">
        <f>IF(ISNA(VLOOKUP($A1166,DSSV!$A$7:$R$65536,IN_DTK!D$5,0))=FALSE,VLOOKUP($A1166,DSSV!$A$7:$R$65536,IN_DTK!D$5,0),"")</f>
        <v/>
      </c>
      <c r="E1166" s="244" t="str">
        <f>IF(ISNA(VLOOKUP($A1166,DSSV!$A$7:$R$65536,IN_DTK!E$5,0))=FALSE,VLOOKUP($A1166,DSSV!$A$7:$R$65536,IN_DTK!E$5,0),"")</f>
        <v/>
      </c>
      <c r="F1166" s="249" t="str">
        <f>IF(ISNA(VLOOKUP($A1166,DSSV!$A$7:$R$65536,IN_DTK!F$5,0))=FALSE,VLOOKUP($A1166,DSSV!$A$7:$R$65536,IN_DTK!F$5,0),"")</f>
        <v/>
      </c>
      <c r="G1166" s="249" t="str">
        <f>IF(ISNA(VLOOKUP($A1166,DSSV!$A$7:$R$65536,IN_DTK!G$5,0))=FALSE,VLOOKUP($A1166,DSSV!$A$7:$R$65536,IN_DTK!G$5,0),"")</f>
        <v/>
      </c>
      <c r="H1166" s="245">
        <f>IF(ISNA(VLOOKUP($A1166,DSSV!$A$7:$R$65536,IN_DTK!H$5,0))=FALSE,IF(H$8&lt;&gt;0,VLOOKUP($A1166,DSSV!$A$7:$R$65536,IN_DTK!H$5,0),""),"")</f>
        <v>0</v>
      </c>
      <c r="I1166" s="245">
        <f>IF(ISNA(VLOOKUP($A1166,DSSV!$A$7:$R$65536,IN_DTK!I$5,0))=FALSE,IF(I$8&lt;&gt;0,VLOOKUP($A1166,DSSV!$A$7:$R$65536,IN_DTK!I$5,0),""),"")</f>
        <v>0</v>
      </c>
      <c r="J1166" s="245">
        <f>IF(ISNA(VLOOKUP($A1166,DSSV!$A$7:$R$65536,IN_DTK!J$5,0))=FALSE,IF(J$8&lt;&gt;0,VLOOKUP($A1166,DSSV!$A$7:$R$65536,IN_DTK!J$5,0),""),"")</f>
        <v>0</v>
      </c>
      <c r="K1166" s="245">
        <f>IF(ISNA(VLOOKUP($A1166,DSSV!$A$7:$R$65536,IN_DTK!K$5,0))=FALSE,IF(K$8&lt;&gt;0,VLOOKUP($A1166,DSSV!$A$7:$R$65536,IN_DTK!K$5,0),""),"")</f>
        <v>0</v>
      </c>
      <c r="L1166" s="245">
        <f>IF(ISNA(VLOOKUP($A1166,DSSV!$A$7:$R$65536,IN_DTK!L$5,0))=FALSE,IF(L$8&lt;&gt;0,VLOOKUP($A1166,DSSV!$A$7:$R$65536,IN_DTK!L$5,0),""),"")</f>
        <v>0</v>
      </c>
      <c r="M1166" s="245">
        <f>IF(ISNA(VLOOKUP($A1166,DSSV!$A$7:$R$65536,IN_DTK!M$5,0))=FALSE,IF(M$8&lt;&gt;0,VLOOKUP($A1166,DSSV!$A$7:$R$65536,IN_DTK!M$5,0),""),"")</f>
        <v>0</v>
      </c>
      <c r="N1166" s="245">
        <f>IF(ISNA(VLOOKUP($A1166,DSSV!$A$7:$R$65536,IN_DTK!N$5,0))=FALSE,IF(N$8&lt;&gt;0,VLOOKUP($A1166,DSSV!$A$7:$R$65536,IN_DTK!N$5,0),""),"")</f>
        <v>0</v>
      </c>
      <c r="O1166" s="245">
        <f>IF(ISNA(VLOOKUP($A1166,DSSV!$A$7:$R$65536,IN_DTK!O$5,0))=FALSE,IF(O$8&lt;&gt;0,VLOOKUP($A1166,DSSV!$A$7:$R$65536,IN_DTK!O$5,0),""),"")</f>
        <v>0</v>
      </c>
      <c r="P1166" s="245">
        <f>IF(ISNA(VLOOKUP($A1166,DSSV!$A$7:$R$65536,IN_DTK!P$5,0))=FALSE,IF(P$8&lt;&gt;0,VLOOKUP($A1166,DSSV!$A$7:$R$65536,IN_DTK!P$5,0),""),"")</f>
        <v>0</v>
      </c>
      <c r="Q1166" s="246">
        <f>IF(ISNA(VLOOKUP($A1166,DSSV!$A$7:$R$65536,IN_DTK!Q$5,0))=FALSE,VLOOKUP($A1166,DSSV!$A$7:$R$65536,IN_DTK!Q$5,0),"")</f>
        <v>0</v>
      </c>
      <c r="R1166" s="237" t="str">
        <f>IF(ISNA(VLOOKUP($A1166,DSSV!$A$7:$R$65536,IN_DTK!R$5,0))=FALSE,VLOOKUP($A1166,DSSV!$A$7:$R$65536,IN_DTK!R$5,0),"")</f>
        <v>Không</v>
      </c>
      <c r="S1166" s="247" t="str">
        <f>IF(ISNA(VLOOKUP($A1166,DSSV!$A$7:$R$65536,IN_DTK!S$5,0))=FALSE,VLOOKUP($A1166,DSSV!$A$7:$R$65536,IN_DTK!S$5,0),"")</f>
        <v/>
      </c>
    </row>
    <row r="1167" spans="1:19" s="213" customFormat="1" ht="20.25" customHeight="1">
      <c r="A1167" s="211">
        <v>1159</v>
      </c>
      <c r="B1167" s="240">
        <f>--SUBTOTAL(2,C$6:C1167)</f>
        <v>1159</v>
      </c>
      <c r="C1167" s="214">
        <f>IF(ISNA(VLOOKUP($A1167,DSSV!$A$7:$R$65536,IN_DTK!C$5,0))=FALSE,VLOOKUP($A1167,DSSV!$A$7:$R$65536,IN_DTK!C$5,0),"")</f>
        <v>0</v>
      </c>
      <c r="D1167" s="243" t="str">
        <f>IF(ISNA(VLOOKUP($A1167,DSSV!$A$7:$R$65536,IN_DTK!D$5,0))=FALSE,VLOOKUP($A1167,DSSV!$A$7:$R$65536,IN_DTK!D$5,0),"")</f>
        <v/>
      </c>
      <c r="E1167" s="244" t="str">
        <f>IF(ISNA(VLOOKUP($A1167,DSSV!$A$7:$R$65536,IN_DTK!E$5,0))=FALSE,VLOOKUP($A1167,DSSV!$A$7:$R$65536,IN_DTK!E$5,0),"")</f>
        <v/>
      </c>
      <c r="F1167" s="249" t="str">
        <f>IF(ISNA(VLOOKUP($A1167,DSSV!$A$7:$R$65536,IN_DTK!F$5,0))=FALSE,VLOOKUP($A1167,DSSV!$A$7:$R$65536,IN_DTK!F$5,0),"")</f>
        <v/>
      </c>
      <c r="G1167" s="249" t="str">
        <f>IF(ISNA(VLOOKUP($A1167,DSSV!$A$7:$R$65536,IN_DTK!G$5,0))=FALSE,VLOOKUP($A1167,DSSV!$A$7:$R$65536,IN_DTK!G$5,0),"")</f>
        <v/>
      </c>
      <c r="H1167" s="245">
        <f>IF(ISNA(VLOOKUP($A1167,DSSV!$A$7:$R$65536,IN_DTK!H$5,0))=FALSE,IF(H$8&lt;&gt;0,VLOOKUP($A1167,DSSV!$A$7:$R$65536,IN_DTK!H$5,0),""),"")</f>
        <v>0</v>
      </c>
      <c r="I1167" s="245">
        <f>IF(ISNA(VLOOKUP($A1167,DSSV!$A$7:$R$65536,IN_DTK!I$5,0))=FALSE,IF(I$8&lt;&gt;0,VLOOKUP($A1167,DSSV!$A$7:$R$65536,IN_DTK!I$5,0),""),"")</f>
        <v>0</v>
      </c>
      <c r="J1167" s="245">
        <f>IF(ISNA(VLOOKUP($A1167,DSSV!$A$7:$R$65536,IN_DTK!J$5,0))=FALSE,IF(J$8&lt;&gt;0,VLOOKUP($A1167,DSSV!$A$7:$R$65536,IN_DTK!J$5,0),""),"")</f>
        <v>0</v>
      </c>
      <c r="K1167" s="245">
        <f>IF(ISNA(VLOOKUP($A1167,DSSV!$A$7:$R$65536,IN_DTK!K$5,0))=FALSE,IF(K$8&lt;&gt;0,VLOOKUP($A1167,DSSV!$A$7:$R$65536,IN_DTK!K$5,0),""),"")</f>
        <v>0</v>
      </c>
      <c r="L1167" s="245">
        <f>IF(ISNA(VLOOKUP($A1167,DSSV!$A$7:$R$65536,IN_DTK!L$5,0))=FALSE,IF(L$8&lt;&gt;0,VLOOKUP($A1167,DSSV!$A$7:$R$65536,IN_DTK!L$5,0),""),"")</f>
        <v>0</v>
      </c>
      <c r="M1167" s="245">
        <f>IF(ISNA(VLOOKUP($A1167,DSSV!$A$7:$R$65536,IN_DTK!M$5,0))=FALSE,IF(M$8&lt;&gt;0,VLOOKUP($A1167,DSSV!$A$7:$R$65536,IN_DTK!M$5,0),""),"")</f>
        <v>0</v>
      </c>
      <c r="N1167" s="245">
        <f>IF(ISNA(VLOOKUP($A1167,DSSV!$A$7:$R$65536,IN_DTK!N$5,0))=FALSE,IF(N$8&lt;&gt;0,VLOOKUP($A1167,DSSV!$A$7:$R$65536,IN_DTK!N$5,0),""),"")</f>
        <v>0</v>
      </c>
      <c r="O1167" s="245">
        <f>IF(ISNA(VLOOKUP($A1167,DSSV!$A$7:$R$65536,IN_DTK!O$5,0))=FALSE,IF(O$8&lt;&gt;0,VLOOKUP($A1167,DSSV!$A$7:$R$65536,IN_DTK!O$5,0),""),"")</f>
        <v>0</v>
      </c>
      <c r="P1167" s="245">
        <f>IF(ISNA(VLOOKUP($A1167,DSSV!$A$7:$R$65536,IN_DTK!P$5,0))=FALSE,IF(P$8&lt;&gt;0,VLOOKUP($A1167,DSSV!$A$7:$R$65536,IN_DTK!P$5,0),""),"")</f>
        <v>0</v>
      </c>
      <c r="Q1167" s="246">
        <f>IF(ISNA(VLOOKUP($A1167,DSSV!$A$7:$R$65536,IN_DTK!Q$5,0))=FALSE,VLOOKUP($A1167,DSSV!$A$7:$R$65536,IN_DTK!Q$5,0),"")</f>
        <v>0</v>
      </c>
      <c r="R1167" s="237" t="str">
        <f>IF(ISNA(VLOOKUP($A1167,DSSV!$A$7:$R$65536,IN_DTK!R$5,0))=FALSE,VLOOKUP($A1167,DSSV!$A$7:$R$65536,IN_DTK!R$5,0),"")</f>
        <v>Không</v>
      </c>
      <c r="S1167" s="247" t="str">
        <f>IF(ISNA(VLOOKUP($A1167,DSSV!$A$7:$R$65536,IN_DTK!S$5,0))=FALSE,VLOOKUP($A1167,DSSV!$A$7:$R$65536,IN_DTK!S$5,0),"")</f>
        <v/>
      </c>
    </row>
    <row r="1168" spans="1:19" s="213" customFormat="1" ht="20.25" customHeight="1">
      <c r="A1168" s="211">
        <v>1160</v>
      </c>
      <c r="B1168" s="240">
        <f>--SUBTOTAL(2,C$6:C1168)</f>
        <v>1160</v>
      </c>
      <c r="C1168" s="214">
        <f>IF(ISNA(VLOOKUP($A1168,DSSV!$A$7:$R$65536,IN_DTK!C$5,0))=FALSE,VLOOKUP($A1168,DSSV!$A$7:$R$65536,IN_DTK!C$5,0),"")</f>
        <v>0</v>
      </c>
      <c r="D1168" s="243" t="str">
        <f>IF(ISNA(VLOOKUP($A1168,DSSV!$A$7:$R$65536,IN_DTK!D$5,0))=FALSE,VLOOKUP($A1168,DSSV!$A$7:$R$65536,IN_DTK!D$5,0),"")</f>
        <v/>
      </c>
      <c r="E1168" s="244" t="str">
        <f>IF(ISNA(VLOOKUP($A1168,DSSV!$A$7:$R$65536,IN_DTK!E$5,0))=FALSE,VLOOKUP($A1168,DSSV!$A$7:$R$65536,IN_DTK!E$5,0),"")</f>
        <v/>
      </c>
      <c r="F1168" s="249" t="str">
        <f>IF(ISNA(VLOOKUP($A1168,DSSV!$A$7:$R$65536,IN_DTK!F$5,0))=FALSE,VLOOKUP($A1168,DSSV!$A$7:$R$65536,IN_DTK!F$5,0),"")</f>
        <v/>
      </c>
      <c r="G1168" s="249" t="str">
        <f>IF(ISNA(VLOOKUP($A1168,DSSV!$A$7:$R$65536,IN_DTK!G$5,0))=FALSE,VLOOKUP($A1168,DSSV!$A$7:$R$65536,IN_DTK!G$5,0),"")</f>
        <v/>
      </c>
      <c r="H1168" s="245">
        <f>IF(ISNA(VLOOKUP($A1168,DSSV!$A$7:$R$65536,IN_DTK!H$5,0))=FALSE,IF(H$8&lt;&gt;0,VLOOKUP($A1168,DSSV!$A$7:$R$65536,IN_DTK!H$5,0),""),"")</f>
        <v>0</v>
      </c>
      <c r="I1168" s="245">
        <f>IF(ISNA(VLOOKUP($A1168,DSSV!$A$7:$R$65536,IN_DTK!I$5,0))=FALSE,IF(I$8&lt;&gt;0,VLOOKUP($A1168,DSSV!$A$7:$R$65536,IN_DTK!I$5,0),""),"")</f>
        <v>0</v>
      </c>
      <c r="J1168" s="245">
        <f>IF(ISNA(VLOOKUP($A1168,DSSV!$A$7:$R$65536,IN_DTK!J$5,0))=FALSE,IF(J$8&lt;&gt;0,VLOOKUP($A1168,DSSV!$A$7:$R$65536,IN_DTK!J$5,0),""),"")</f>
        <v>0</v>
      </c>
      <c r="K1168" s="245">
        <f>IF(ISNA(VLOOKUP($A1168,DSSV!$A$7:$R$65536,IN_DTK!K$5,0))=FALSE,IF(K$8&lt;&gt;0,VLOOKUP($A1168,DSSV!$A$7:$R$65536,IN_DTK!K$5,0),""),"")</f>
        <v>0</v>
      </c>
      <c r="L1168" s="245">
        <f>IF(ISNA(VLOOKUP($A1168,DSSV!$A$7:$R$65536,IN_DTK!L$5,0))=FALSE,IF(L$8&lt;&gt;0,VLOOKUP($A1168,DSSV!$A$7:$R$65536,IN_DTK!L$5,0),""),"")</f>
        <v>0</v>
      </c>
      <c r="M1168" s="245">
        <f>IF(ISNA(VLOOKUP($A1168,DSSV!$A$7:$R$65536,IN_DTK!M$5,0))=FALSE,IF(M$8&lt;&gt;0,VLOOKUP($A1168,DSSV!$A$7:$R$65536,IN_DTK!M$5,0),""),"")</f>
        <v>0</v>
      </c>
      <c r="N1168" s="245">
        <f>IF(ISNA(VLOOKUP($A1168,DSSV!$A$7:$R$65536,IN_DTK!N$5,0))=FALSE,IF(N$8&lt;&gt;0,VLOOKUP($A1168,DSSV!$A$7:$R$65536,IN_DTK!N$5,0),""),"")</f>
        <v>0</v>
      </c>
      <c r="O1168" s="245">
        <f>IF(ISNA(VLOOKUP($A1168,DSSV!$A$7:$R$65536,IN_DTK!O$5,0))=FALSE,IF(O$8&lt;&gt;0,VLOOKUP($A1168,DSSV!$A$7:$R$65536,IN_DTK!O$5,0),""),"")</f>
        <v>0</v>
      </c>
      <c r="P1168" s="245">
        <f>IF(ISNA(VLOOKUP($A1168,DSSV!$A$7:$R$65536,IN_DTK!P$5,0))=FALSE,IF(P$8&lt;&gt;0,VLOOKUP($A1168,DSSV!$A$7:$R$65536,IN_DTK!P$5,0),""),"")</f>
        <v>0</v>
      </c>
      <c r="Q1168" s="246">
        <f>IF(ISNA(VLOOKUP($A1168,DSSV!$A$7:$R$65536,IN_DTK!Q$5,0))=FALSE,VLOOKUP($A1168,DSSV!$A$7:$R$65536,IN_DTK!Q$5,0),"")</f>
        <v>0</v>
      </c>
      <c r="R1168" s="237" t="str">
        <f>IF(ISNA(VLOOKUP($A1168,DSSV!$A$7:$R$65536,IN_DTK!R$5,0))=FALSE,VLOOKUP($A1168,DSSV!$A$7:$R$65536,IN_DTK!R$5,0),"")</f>
        <v>Không</v>
      </c>
      <c r="S1168" s="247" t="str">
        <f>IF(ISNA(VLOOKUP($A1168,DSSV!$A$7:$R$65536,IN_DTK!S$5,0))=FALSE,VLOOKUP($A1168,DSSV!$A$7:$R$65536,IN_DTK!S$5,0),"")</f>
        <v/>
      </c>
    </row>
    <row r="1169" spans="1:19" s="213" customFormat="1" ht="20.25" customHeight="1">
      <c r="A1169" s="211">
        <v>1161</v>
      </c>
      <c r="B1169" s="240">
        <f>--SUBTOTAL(2,C$6:C1169)</f>
        <v>1161</v>
      </c>
      <c r="C1169" s="214">
        <f>IF(ISNA(VLOOKUP($A1169,DSSV!$A$7:$R$65536,IN_DTK!C$5,0))=FALSE,VLOOKUP($A1169,DSSV!$A$7:$R$65536,IN_DTK!C$5,0),"")</f>
        <v>0</v>
      </c>
      <c r="D1169" s="243" t="str">
        <f>IF(ISNA(VLOOKUP($A1169,DSSV!$A$7:$R$65536,IN_DTK!D$5,0))=FALSE,VLOOKUP($A1169,DSSV!$A$7:$R$65536,IN_DTK!D$5,0),"")</f>
        <v/>
      </c>
      <c r="E1169" s="244" t="str">
        <f>IF(ISNA(VLOOKUP($A1169,DSSV!$A$7:$R$65536,IN_DTK!E$5,0))=FALSE,VLOOKUP($A1169,DSSV!$A$7:$R$65536,IN_DTK!E$5,0),"")</f>
        <v/>
      </c>
      <c r="F1169" s="249" t="str">
        <f>IF(ISNA(VLOOKUP($A1169,DSSV!$A$7:$R$65536,IN_DTK!F$5,0))=FALSE,VLOOKUP($A1169,DSSV!$A$7:$R$65536,IN_DTK!F$5,0),"")</f>
        <v/>
      </c>
      <c r="G1169" s="249" t="str">
        <f>IF(ISNA(VLOOKUP($A1169,DSSV!$A$7:$R$65536,IN_DTK!G$5,0))=FALSE,VLOOKUP($A1169,DSSV!$A$7:$R$65536,IN_DTK!G$5,0),"")</f>
        <v/>
      </c>
      <c r="H1169" s="245">
        <f>IF(ISNA(VLOOKUP($A1169,DSSV!$A$7:$R$65536,IN_DTK!H$5,0))=FALSE,IF(H$8&lt;&gt;0,VLOOKUP($A1169,DSSV!$A$7:$R$65536,IN_DTK!H$5,0),""),"")</f>
        <v>0</v>
      </c>
      <c r="I1169" s="245">
        <f>IF(ISNA(VLOOKUP($A1169,DSSV!$A$7:$R$65536,IN_DTK!I$5,0))=FALSE,IF(I$8&lt;&gt;0,VLOOKUP($A1169,DSSV!$A$7:$R$65536,IN_DTK!I$5,0),""),"")</f>
        <v>0</v>
      </c>
      <c r="J1169" s="245">
        <f>IF(ISNA(VLOOKUP($A1169,DSSV!$A$7:$R$65536,IN_DTK!J$5,0))=FALSE,IF(J$8&lt;&gt;0,VLOOKUP($A1169,DSSV!$A$7:$R$65536,IN_DTK!J$5,0),""),"")</f>
        <v>0</v>
      </c>
      <c r="K1169" s="245">
        <f>IF(ISNA(VLOOKUP($A1169,DSSV!$A$7:$R$65536,IN_DTK!K$5,0))=FALSE,IF(K$8&lt;&gt;0,VLOOKUP($A1169,DSSV!$A$7:$R$65536,IN_DTK!K$5,0),""),"")</f>
        <v>0</v>
      </c>
      <c r="L1169" s="245">
        <f>IF(ISNA(VLOOKUP($A1169,DSSV!$A$7:$R$65536,IN_DTK!L$5,0))=FALSE,IF(L$8&lt;&gt;0,VLOOKUP($A1169,DSSV!$A$7:$R$65536,IN_DTK!L$5,0),""),"")</f>
        <v>0</v>
      </c>
      <c r="M1169" s="245">
        <f>IF(ISNA(VLOOKUP($A1169,DSSV!$A$7:$R$65536,IN_DTK!M$5,0))=FALSE,IF(M$8&lt;&gt;0,VLOOKUP($A1169,DSSV!$A$7:$R$65536,IN_DTK!M$5,0),""),"")</f>
        <v>0</v>
      </c>
      <c r="N1169" s="245">
        <f>IF(ISNA(VLOOKUP($A1169,DSSV!$A$7:$R$65536,IN_DTK!N$5,0))=FALSE,IF(N$8&lt;&gt;0,VLOOKUP($A1169,DSSV!$A$7:$R$65536,IN_DTK!N$5,0),""),"")</f>
        <v>0</v>
      </c>
      <c r="O1169" s="245">
        <f>IF(ISNA(VLOOKUP($A1169,DSSV!$A$7:$R$65536,IN_DTK!O$5,0))=FALSE,IF(O$8&lt;&gt;0,VLOOKUP($A1169,DSSV!$A$7:$R$65536,IN_DTK!O$5,0),""),"")</f>
        <v>0</v>
      </c>
      <c r="P1169" s="245">
        <f>IF(ISNA(VLOOKUP($A1169,DSSV!$A$7:$R$65536,IN_DTK!P$5,0))=FALSE,IF(P$8&lt;&gt;0,VLOOKUP($A1169,DSSV!$A$7:$R$65536,IN_DTK!P$5,0),""),"")</f>
        <v>0</v>
      </c>
      <c r="Q1169" s="246">
        <f>IF(ISNA(VLOOKUP($A1169,DSSV!$A$7:$R$65536,IN_DTK!Q$5,0))=FALSE,VLOOKUP($A1169,DSSV!$A$7:$R$65536,IN_DTK!Q$5,0),"")</f>
        <v>0</v>
      </c>
      <c r="R1169" s="237" t="str">
        <f>IF(ISNA(VLOOKUP($A1169,DSSV!$A$7:$R$65536,IN_DTK!R$5,0))=FALSE,VLOOKUP($A1169,DSSV!$A$7:$R$65536,IN_DTK!R$5,0),"")</f>
        <v>Không</v>
      </c>
      <c r="S1169" s="247" t="str">
        <f>IF(ISNA(VLOOKUP($A1169,DSSV!$A$7:$R$65536,IN_DTK!S$5,0))=FALSE,VLOOKUP($A1169,DSSV!$A$7:$R$65536,IN_DTK!S$5,0),"")</f>
        <v/>
      </c>
    </row>
    <row r="1170" spans="1:19" s="213" customFormat="1" ht="20.25" customHeight="1">
      <c r="A1170" s="211">
        <v>1162</v>
      </c>
      <c r="B1170" s="240">
        <f>--SUBTOTAL(2,C$6:C1170)</f>
        <v>1162</v>
      </c>
      <c r="C1170" s="214">
        <f>IF(ISNA(VLOOKUP($A1170,DSSV!$A$7:$R$65536,IN_DTK!C$5,0))=FALSE,VLOOKUP($A1170,DSSV!$A$7:$R$65536,IN_DTK!C$5,0),"")</f>
        <v>0</v>
      </c>
      <c r="D1170" s="243" t="str">
        <f>IF(ISNA(VLOOKUP($A1170,DSSV!$A$7:$R$65536,IN_DTK!D$5,0))=FALSE,VLOOKUP($A1170,DSSV!$A$7:$R$65536,IN_DTK!D$5,0),"")</f>
        <v/>
      </c>
      <c r="E1170" s="244" t="str">
        <f>IF(ISNA(VLOOKUP($A1170,DSSV!$A$7:$R$65536,IN_DTK!E$5,0))=FALSE,VLOOKUP($A1170,DSSV!$A$7:$R$65536,IN_DTK!E$5,0),"")</f>
        <v/>
      </c>
      <c r="F1170" s="249" t="str">
        <f>IF(ISNA(VLOOKUP($A1170,DSSV!$A$7:$R$65536,IN_DTK!F$5,0))=FALSE,VLOOKUP($A1170,DSSV!$A$7:$R$65536,IN_DTK!F$5,0),"")</f>
        <v/>
      </c>
      <c r="G1170" s="249" t="str">
        <f>IF(ISNA(VLOOKUP($A1170,DSSV!$A$7:$R$65536,IN_DTK!G$5,0))=FALSE,VLOOKUP($A1170,DSSV!$A$7:$R$65536,IN_DTK!G$5,0),"")</f>
        <v/>
      </c>
      <c r="H1170" s="245">
        <f>IF(ISNA(VLOOKUP($A1170,DSSV!$A$7:$R$65536,IN_DTK!H$5,0))=FALSE,IF(H$8&lt;&gt;0,VLOOKUP($A1170,DSSV!$A$7:$R$65536,IN_DTK!H$5,0),""),"")</f>
        <v>0</v>
      </c>
      <c r="I1170" s="245">
        <f>IF(ISNA(VLOOKUP($A1170,DSSV!$A$7:$R$65536,IN_DTK!I$5,0))=FALSE,IF(I$8&lt;&gt;0,VLOOKUP($A1170,DSSV!$A$7:$R$65536,IN_DTK!I$5,0),""),"")</f>
        <v>0</v>
      </c>
      <c r="J1170" s="245">
        <f>IF(ISNA(VLOOKUP($A1170,DSSV!$A$7:$R$65536,IN_DTK!J$5,0))=FALSE,IF(J$8&lt;&gt;0,VLOOKUP($A1170,DSSV!$A$7:$R$65536,IN_DTK!J$5,0),""),"")</f>
        <v>0</v>
      </c>
      <c r="K1170" s="245">
        <f>IF(ISNA(VLOOKUP($A1170,DSSV!$A$7:$R$65536,IN_DTK!K$5,0))=FALSE,IF(K$8&lt;&gt;0,VLOOKUP($A1170,DSSV!$A$7:$R$65536,IN_DTK!K$5,0),""),"")</f>
        <v>0</v>
      </c>
      <c r="L1170" s="245">
        <f>IF(ISNA(VLOOKUP($A1170,DSSV!$A$7:$R$65536,IN_DTK!L$5,0))=FALSE,IF(L$8&lt;&gt;0,VLOOKUP($A1170,DSSV!$A$7:$R$65536,IN_DTK!L$5,0),""),"")</f>
        <v>0</v>
      </c>
      <c r="M1170" s="245">
        <f>IF(ISNA(VLOOKUP($A1170,DSSV!$A$7:$R$65536,IN_DTK!M$5,0))=FALSE,IF(M$8&lt;&gt;0,VLOOKUP($A1170,DSSV!$A$7:$R$65536,IN_DTK!M$5,0),""),"")</f>
        <v>0</v>
      </c>
      <c r="N1170" s="245">
        <f>IF(ISNA(VLOOKUP($A1170,DSSV!$A$7:$R$65536,IN_DTK!N$5,0))=FALSE,IF(N$8&lt;&gt;0,VLOOKUP($A1170,DSSV!$A$7:$R$65536,IN_DTK!N$5,0),""),"")</f>
        <v>0</v>
      </c>
      <c r="O1170" s="245">
        <f>IF(ISNA(VLOOKUP($A1170,DSSV!$A$7:$R$65536,IN_DTK!O$5,0))=FALSE,IF(O$8&lt;&gt;0,VLOOKUP($A1170,DSSV!$A$7:$R$65536,IN_DTK!O$5,0),""),"")</f>
        <v>0</v>
      </c>
      <c r="P1170" s="245">
        <f>IF(ISNA(VLOOKUP($A1170,DSSV!$A$7:$R$65536,IN_DTK!P$5,0))=FALSE,IF(P$8&lt;&gt;0,VLOOKUP($A1170,DSSV!$A$7:$R$65536,IN_DTK!P$5,0),""),"")</f>
        <v>0</v>
      </c>
      <c r="Q1170" s="246">
        <f>IF(ISNA(VLOOKUP($A1170,DSSV!$A$7:$R$65536,IN_DTK!Q$5,0))=FALSE,VLOOKUP($A1170,DSSV!$A$7:$R$65536,IN_DTK!Q$5,0),"")</f>
        <v>0</v>
      </c>
      <c r="R1170" s="237" t="str">
        <f>IF(ISNA(VLOOKUP($A1170,DSSV!$A$7:$R$65536,IN_DTK!R$5,0))=FALSE,VLOOKUP($A1170,DSSV!$A$7:$R$65536,IN_DTK!R$5,0),"")</f>
        <v>Không</v>
      </c>
      <c r="S1170" s="247" t="str">
        <f>IF(ISNA(VLOOKUP($A1170,DSSV!$A$7:$R$65536,IN_DTK!S$5,0))=FALSE,VLOOKUP($A1170,DSSV!$A$7:$R$65536,IN_DTK!S$5,0),"")</f>
        <v/>
      </c>
    </row>
    <row r="1171" spans="1:19" s="213" customFormat="1" ht="20.25" customHeight="1">
      <c r="A1171" s="211">
        <v>1163</v>
      </c>
      <c r="B1171" s="240">
        <f>--SUBTOTAL(2,C$6:C1171)</f>
        <v>1163</v>
      </c>
      <c r="C1171" s="214">
        <f>IF(ISNA(VLOOKUP($A1171,DSSV!$A$7:$R$65536,IN_DTK!C$5,0))=FALSE,VLOOKUP($A1171,DSSV!$A$7:$R$65536,IN_DTK!C$5,0),"")</f>
        <v>0</v>
      </c>
      <c r="D1171" s="243" t="str">
        <f>IF(ISNA(VLOOKUP($A1171,DSSV!$A$7:$R$65536,IN_DTK!D$5,0))=FALSE,VLOOKUP($A1171,DSSV!$A$7:$R$65536,IN_DTK!D$5,0),"")</f>
        <v/>
      </c>
      <c r="E1171" s="244" t="str">
        <f>IF(ISNA(VLOOKUP($A1171,DSSV!$A$7:$R$65536,IN_DTK!E$5,0))=FALSE,VLOOKUP($A1171,DSSV!$A$7:$R$65536,IN_DTK!E$5,0),"")</f>
        <v/>
      </c>
      <c r="F1171" s="249" t="str">
        <f>IF(ISNA(VLOOKUP($A1171,DSSV!$A$7:$R$65536,IN_DTK!F$5,0))=FALSE,VLOOKUP($A1171,DSSV!$A$7:$R$65536,IN_DTK!F$5,0),"")</f>
        <v/>
      </c>
      <c r="G1171" s="249" t="str">
        <f>IF(ISNA(VLOOKUP($A1171,DSSV!$A$7:$R$65536,IN_DTK!G$5,0))=FALSE,VLOOKUP($A1171,DSSV!$A$7:$R$65536,IN_DTK!G$5,0),"")</f>
        <v/>
      </c>
      <c r="H1171" s="245">
        <f>IF(ISNA(VLOOKUP($A1171,DSSV!$A$7:$R$65536,IN_DTK!H$5,0))=FALSE,IF(H$8&lt;&gt;0,VLOOKUP($A1171,DSSV!$A$7:$R$65536,IN_DTK!H$5,0),""),"")</f>
        <v>0</v>
      </c>
      <c r="I1171" s="245">
        <f>IF(ISNA(VLOOKUP($A1171,DSSV!$A$7:$R$65536,IN_DTK!I$5,0))=FALSE,IF(I$8&lt;&gt;0,VLOOKUP($A1171,DSSV!$A$7:$R$65536,IN_DTK!I$5,0),""),"")</f>
        <v>0</v>
      </c>
      <c r="J1171" s="245">
        <f>IF(ISNA(VLOOKUP($A1171,DSSV!$A$7:$R$65536,IN_DTK!J$5,0))=FALSE,IF(J$8&lt;&gt;0,VLOOKUP($A1171,DSSV!$A$7:$R$65536,IN_DTK!J$5,0),""),"")</f>
        <v>0</v>
      </c>
      <c r="K1171" s="245">
        <f>IF(ISNA(VLOOKUP($A1171,DSSV!$A$7:$R$65536,IN_DTK!K$5,0))=FALSE,IF(K$8&lt;&gt;0,VLOOKUP($A1171,DSSV!$A$7:$R$65536,IN_DTK!K$5,0),""),"")</f>
        <v>0</v>
      </c>
      <c r="L1171" s="245">
        <f>IF(ISNA(VLOOKUP($A1171,DSSV!$A$7:$R$65536,IN_DTK!L$5,0))=FALSE,IF(L$8&lt;&gt;0,VLOOKUP($A1171,DSSV!$A$7:$R$65536,IN_DTK!L$5,0),""),"")</f>
        <v>0</v>
      </c>
      <c r="M1171" s="245">
        <f>IF(ISNA(VLOOKUP($A1171,DSSV!$A$7:$R$65536,IN_DTK!M$5,0))=FALSE,IF(M$8&lt;&gt;0,VLOOKUP($A1171,DSSV!$A$7:$R$65536,IN_DTK!M$5,0),""),"")</f>
        <v>0</v>
      </c>
      <c r="N1171" s="245">
        <f>IF(ISNA(VLOOKUP($A1171,DSSV!$A$7:$R$65536,IN_DTK!N$5,0))=FALSE,IF(N$8&lt;&gt;0,VLOOKUP($A1171,DSSV!$A$7:$R$65536,IN_DTK!N$5,0),""),"")</f>
        <v>0</v>
      </c>
      <c r="O1171" s="245">
        <f>IF(ISNA(VLOOKUP($A1171,DSSV!$A$7:$R$65536,IN_DTK!O$5,0))=FALSE,IF(O$8&lt;&gt;0,VLOOKUP($A1171,DSSV!$A$7:$R$65536,IN_DTK!O$5,0),""),"")</f>
        <v>0</v>
      </c>
      <c r="P1171" s="245">
        <f>IF(ISNA(VLOOKUP($A1171,DSSV!$A$7:$R$65536,IN_DTK!P$5,0))=FALSE,IF(P$8&lt;&gt;0,VLOOKUP($A1171,DSSV!$A$7:$R$65536,IN_DTK!P$5,0),""),"")</f>
        <v>0</v>
      </c>
      <c r="Q1171" s="246">
        <f>IF(ISNA(VLOOKUP($A1171,DSSV!$A$7:$R$65536,IN_DTK!Q$5,0))=FALSE,VLOOKUP($A1171,DSSV!$A$7:$R$65536,IN_DTK!Q$5,0),"")</f>
        <v>0</v>
      </c>
      <c r="R1171" s="237" t="str">
        <f>IF(ISNA(VLOOKUP($A1171,DSSV!$A$7:$R$65536,IN_DTK!R$5,0))=FALSE,VLOOKUP($A1171,DSSV!$A$7:$R$65536,IN_DTK!R$5,0),"")</f>
        <v>Không</v>
      </c>
      <c r="S1171" s="247" t="str">
        <f>IF(ISNA(VLOOKUP($A1171,DSSV!$A$7:$R$65536,IN_DTK!S$5,0))=FALSE,VLOOKUP($A1171,DSSV!$A$7:$R$65536,IN_DTK!S$5,0),"")</f>
        <v/>
      </c>
    </row>
    <row r="1172" spans="1:19" s="213" customFormat="1" ht="20.25" customHeight="1">
      <c r="A1172" s="211">
        <v>1164</v>
      </c>
      <c r="B1172" s="240">
        <f>--SUBTOTAL(2,C$6:C1172)</f>
        <v>1164</v>
      </c>
      <c r="C1172" s="214">
        <f>IF(ISNA(VLOOKUP($A1172,DSSV!$A$7:$R$65536,IN_DTK!C$5,0))=FALSE,VLOOKUP($A1172,DSSV!$A$7:$R$65536,IN_DTK!C$5,0),"")</f>
        <v>0</v>
      </c>
      <c r="D1172" s="243" t="str">
        <f>IF(ISNA(VLOOKUP($A1172,DSSV!$A$7:$R$65536,IN_DTK!D$5,0))=FALSE,VLOOKUP($A1172,DSSV!$A$7:$R$65536,IN_DTK!D$5,0),"")</f>
        <v/>
      </c>
      <c r="E1172" s="244" t="str">
        <f>IF(ISNA(VLOOKUP($A1172,DSSV!$A$7:$R$65536,IN_DTK!E$5,0))=FALSE,VLOOKUP($A1172,DSSV!$A$7:$R$65536,IN_DTK!E$5,0),"")</f>
        <v/>
      </c>
      <c r="F1172" s="249" t="str">
        <f>IF(ISNA(VLOOKUP($A1172,DSSV!$A$7:$R$65536,IN_DTK!F$5,0))=FALSE,VLOOKUP($A1172,DSSV!$A$7:$R$65536,IN_DTK!F$5,0),"")</f>
        <v/>
      </c>
      <c r="G1172" s="249" t="str">
        <f>IF(ISNA(VLOOKUP($A1172,DSSV!$A$7:$R$65536,IN_DTK!G$5,0))=FALSE,VLOOKUP($A1172,DSSV!$A$7:$R$65536,IN_DTK!G$5,0),"")</f>
        <v/>
      </c>
      <c r="H1172" s="245">
        <f>IF(ISNA(VLOOKUP($A1172,DSSV!$A$7:$R$65536,IN_DTK!H$5,0))=FALSE,IF(H$8&lt;&gt;0,VLOOKUP($A1172,DSSV!$A$7:$R$65536,IN_DTK!H$5,0),""),"")</f>
        <v>0</v>
      </c>
      <c r="I1172" s="245">
        <f>IF(ISNA(VLOOKUP($A1172,DSSV!$A$7:$R$65536,IN_DTK!I$5,0))=FALSE,IF(I$8&lt;&gt;0,VLOOKUP($A1172,DSSV!$A$7:$R$65536,IN_DTK!I$5,0),""),"")</f>
        <v>0</v>
      </c>
      <c r="J1172" s="245">
        <f>IF(ISNA(VLOOKUP($A1172,DSSV!$A$7:$R$65536,IN_DTK!J$5,0))=FALSE,IF(J$8&lt;&gt;0,VLOOKUP($A1172,DSSV!$A$7:$R$65536,IN_DTK!J$5,0),""),"")</f>
        <v>0</v>
      </c>
      <c r="K1172" s="245">
        <f>IF(ISNA(VLOOKUP($A1172,DSSV!$A$7:$R$65536,IN_DTK!K$5,0))=FALSE,IF(K$8&lt;&gt;0,VLOOKUP($A1172,DSSV!$A$7:$R$65536,IN_DTK!K$5,0),""),"")</f>
        <v>0</v>
      </c>
      <c r="L1172" s="245">
        <f>IF(ISNA(VLOOKUP($A1172,DSSV!$A$7:$R$65536,IN_DTK!L$5,0))=FALSE,IF(L$8&lt;&gt;0,VLOOKUP($A1172,DSSV!$A$7:$R$65536,IN_DTK!L$5,0),""),"")</f>
        <v>0</v>
      </c>
      <c r="M1172" s="245">
        <f>IF(ISNA(VLOOKUP($A1172,DSSV!$A$7:$R$65536,IN_DTK!M$5,0))=FALSE,IF(M$8&lt;&gt;0,VLOOKUP($A1172,DSSV!$A$7:$R$65536,IN_DTK!M$5,0),""),"")</f>
        <v>0</v>
      </c>
      <c r="N1172" s="245">
        <f>IF(ISNA(VLOOKUP($A1172,DSSV!$A$7:$R$65536,IN_DTK!N$5,0))=FALSE,IF(N$8&lt;&gt;0,VLOOKUP($A1172,DSSV!$A$7:$R$65536,IN_DTK!N$5,0),""),"")</f>
        <v>0</v>
      </c>
      <c r="O1172" s="245">
        <f>IF(ISNA(VLOOKUP($A1172,DSSV!$A$7:$R$65536,IN_DTK!O$5,0))=FALSE,IF(O$8&lt;&gt;0,VLOOKUP($A1172,DSSV!$A$7:$R$65536,IN_DTK!O$5,0),""),"")</f>
        <v>0</v>
      </c>
      <c r="P1172" s="245">
        <f>IF(ISNA(VLOOKUP($A1172,DSSV!$A$7:$R$65536,IN_DTK!P$5,0))=FALSE,IF(P$8&lt;&gt;0,VLOOKUP($A1172,DSSV!$A$7:$R$65536,IN_DTK!P$5,0),""),"")</f>
        <v>0</v>
      </c>
      <c r="Q1172" s="246">
        <f>IF(ISNA(VLOOKUP($A1172,DSSV!$A$7:$R$65536,IN_DTK!Q$5,0))=FALSE,VLOOKUP($A1172,DSSV!$A$7:$R$65536,IN_DTK!Q$5,0),"")</f>
        <v>0</v>
      </c>
      <c r="R1172" s="237" t="str">
        <f>IF(ISNA(VLOOKUP($A1172,DSSV!$A$7:$R$65536,IN_DTK!R$5,0))=FALSE,VLOOKUP($A1172,DSSV!$A$7:$R$65536,IN_DTK!R$5,0),"")</f>
        <v>Không</v>
      </c>
      <c r="S1172" s="247" t="str">
        <f>IF(ISNA(VLOOKUP($A1172,DSSV!$A$7:$R$65536,IN_DTK!S$5,0))=FALSE,VLOOKUP($A1172,DSSV!$A$7:$R$65536,IN_DTK!S$5,0),"")</f>
        <v/>
      </c>
    </row>
    <row r="1173" spans="1:19" s="213" customFormat="1" ht="20.25" customHeight="1">
      <c r="A1173" s="211">
        <v>1165</v>
      </c>
      <c r="B1173" s="240">
        <f>--SUBTOTAL(2,C$6:C1173)</f>
        <v>1165</v>
      </c>
      <c r="C1173" s="214">
        <f>IF(ISNA(VLOOKUP($A1173,DSSV!$A$7:$R$65536,IN_DTK!C$5,0))=FALSE,VLOOKUP($A1173,DSSV!$A$7:$R$65536,IN_DTK!C$5,0),"")</f>
        <v>0</v>
      </c>
      <c r="D1173" s="243" t="str">
        <f>IF(ISNA(VLOOKUP($A1173,DSSV!$A$7:$R$65536,IN_DTK!D$5,0))=FALSE,VLOOKUP($A1173,DSSV!$A$7:$R$65536,IN_DTK!D$5,0),"")</f>
        <v/>
      </c>
      <c r="E1173" s="244" t="str">
        <f>IF(ISNA(VLOOKUP($A1173,DSSV!$A$7:$R$65536,IN_DTK!E$5,0))=FALSE,VLOOKUP($A1173,DSSV!$A$7:$R$65536,IN_DTK!E$5,0),"")</f>
        <v/>
      </c>
      <c r="F1173" s="249" t="str">
        <f>IF(ISNA(VLOOKUP($A1173,DSSV!$A$7:$R$65536,IN_DTK!F$5,0))=FALSE,VLOOKUP($A1173,DSSV!$A$7:$R$65536,IN_DTK!F$5,0),"")</f>
        <v/>
      </c>
      <c r="G1173" s="249" t="str">
        <f>IF(ISNA(VLOOKUP($A1173,DSSV!$A$7:$R$65536,IN_DTK!G$5,0))=FALSE,VLOOKUP($A1173,DSSV!$A$7:$R$65536,IN_DTK!G$5,0),"")</f>
        <v/>
      </c>
      <c r="H1173" s="245">
        <f>IF(ISNA(VLOOKUP($A1173,DSSV!$A$7:$R$65536,IN_DTK!H$5,0))=FALSE,IF(H$8&lt;&gt;0,VLOOKUP($A1173,DSSV!$A$7:$R$65536,IN_DTK!H$5,0),""),"")</f>
        <v>0</v>
      </c>
      <c r="I1173" s="245">
        <f>IF(ISNA(VLOOKUP($A1173,DSSV!$A$7:$R$65536,IN_DTK!I$5,0))=FALSE,IF(I$8&lt;&gt;0,VLOOKUP($A1173,DSSV!$A$7:$R$65536,IN_DTK!I$5,0),""),"")</f>
        <v>0</v>
      </c>
      <c r="J1173" s="245">
        <f>IF(ISNA(VLOOKUP($A1173,DSSV!$A$7:$R$65536,IN_DTK!J$5,0))=FALSE,IF(J$8&lt;&gt;0,VLOOKUP($A1173,DSSV!$A$7:$R$65536,IN_DTK!J$5,0),""),"")</f>
        <v>0</v>
      </c>
      <c r="K1173" s="245">
        <f>IF(ISNA(VLOOKUP($A1173,DSSV!$A$7:$R$65536,IN_DTK!K$5,0))=FALSE,IF(K$8&lt;&gt;0,VLOOKUP($A1173,DSSV!$A$7:$R$65536,IN_DTK!K$5,0),""),"")</f>
        <v>0</v>
      </c>
      <c r="L1173" s="245">
        <f>IF(ISNA(VLOOKUP($A1173,DSSV!$A$7:$R$65536,IN_DTK!L$5,0))=FALSE,IF(L$8&lt;&gt;0,VLOOKUP($A1173,DSSV!$A$7:$R$65536,IN_DTK!L$5,0),""),"")</f>
        <v>0</v>
      </c>
      <c r="M1173" s="245">
        <f>IF(ISNA(VLOOKUP($A1173,DSSV!$A$7:$R$65536,IN_DTK!M$5,0))=FALSE,IF(M$8&lt;&gt;0,VLOOKUP($A1173,DSSV!$A$7:$R$65536,IN_DTK!M$5,0),""),"")</f>
        <v>0</v>
      </c>
      <c r="N1173" s="245">
        <f>IF(ISNA(VLOOKUP($A1173,DSSV!$A$7:$R$65536,IN_DTK!N$5,0))=FALSE,IF(N$8&lt;&gt;0,VLOOKUP($A1173,DSSV!$A$7:$R$65536,IN_DTK!N$5,0),""),"")</f>
        <v>0</v>
      </c>
      <c r="O1173" s="245">
        <f>IF(ISNA(VLOOKUP($A1173,DSSV!$A$7:$R$65536,IN_DTK!O$5,0))=FALSE,IF(O$8&lt;&gt;0,VLOOKUP($A1173,DSSV!$A$7:$R$65536,IN_DTK!O$5,0),""),"")</f>
        <v>0</v>
      </c>
      <c r="P1173" s="245">
        <f>IF(ISNA(VLOOKUP($A1173,DSSV!$A$7:$R$65536,IN_DTK!P$5,0))=FALSE,IF(P$8&lt;&gt;0,VLOOKUP($A1173,DSSV!$A$7:$R$65536,IN_DTK!P$5,0),""),"")</f>
        <v>0</v>
      </c>
      <c r="Q1173" s="246">
        <f>IF(ISNA(VLOOKUP($A1173,DSSV!$A$7:$R$65536,IN_DTK!Q$5,0))=FALSE,VLOOKUP($A1173,DSSV!$A$7:$R$65536,IN_DTK!Q$5,0),"")</f>
        <v>0</v>
      </c>
      <c r="R1173" s="237" t="str">
        <f>IF(ISNA(VLOOKUP($A1173,DSSV!$A$7:$R$65536,IN_DTK!R$5,0))=FALSE,VLOOKUP($A1173,DSSV!$A$7:$R$65536,IN_DTK!R$5,0),"")</f>
        <v>Không</v>
      </c>
      <c r="S1173" s="247" t="str">
        <f>IF(ISNA(VLOOKUP($A1173,DSSV!$A$7:$R$65536,IN_DTK!S$5,0))=FALSE,VLOOKUP($A1173,DSSV!$A$7:$R$65536,IN_DTK!S$5,0),"")</f>
        <v/>
      </c>
    </row>
    <row r="1174" spans="1:19" s="213" customFormat="1" ht="20.25" customHeight="1">
      <c r="A1174" s="211">
        <v>1166</v>
      </c>
      <c r="B1174" s="240">
        <f>--SUBTOTAL(2,C$6:C1174)</f>
        <v>1166</v>
      </c>
      <c r="C1174" s="214">
        <f>IF(ISNA(VLOOKUP($A1174,DSSV!$A$7:$R$65536,IN_DTK!C$5,0))=FALSE,VLOOKUP($A1174,DSSV!$A$7:$R$65536,IN_DTK!C$5,0),"")</f>
        <v>0</v>
      </c>
      <c r="D1174" s="243" t="str">
        <f>IF(ISNA(VLOOKUP($A1174,DSSV!$A$7:$R$65536,IN_DTK!D$5,0))=FALSE,VLOOKUP($A1174,DSSV!$A$7:$R$65536,IN_DTK!D$5,0),"")</f>
        <v/>
      </c>
      <c r="E1174" s="244" t="str">
        <f>IF(ISNA(VLOOKUP($A1174,DSSV!$A$7:$R$65536,IN_DTK!E$5,0))=FALSE,VLOOKUP($A1174,DSSV!$A$7:$R$65536,IN_DTK!E$5,0),"")</f>
        <v/>
      </c>
      <c r="F1174" s="249" t="str">
        <f>IF(ISNA(VLOOKUP($A1174,DSSV!$A$7:$R$65536,IN_DTK!F$5,0))=FALSE,VLOOKUP($A1174,DSSV!$A$7:$R$65536,IN_DTK!F$5,0),"")</f>
        <v/>
      </c>
      <c r="G1174" s="249" t="str">
        <f>IF(ISNA(VLOOKUP($A1174,DSSV!$A$7:$R$65536,IN_DTK!G$5,0))=FALSE,VLOOKUP($A1174,DSSV!$A$7:$R$65536,IN_DTK!G$5,0),"")</f>
        <v/>
      </c>
      <c r="H1174" s="245">
        <f>IF(ISNA(VLOOKUP($A1174,DSSV!$A$7:$R$65536,IN_DTK!H$5,0))=FALSE,IF(H$8&lt;&gt;0,VLOOKUP($A1174,DSSV!$A$7:$R$65536,IN_DTK!H$5,0),""),"")</f>
        <v>0</v>
      </c>
      <c r="I1174" s="245">
        <f>IF(ISNA(VLOOKUP($A1174,DSSV!$A$7:$R$65536,IN_DTK!I$5,0))=FALSE,IF(I$8&lt;&gt;0,VLOOKUP($A1174,DSSV!$A$7:$R$65536,IN_DTK!I$5,0),""),"")</f>
        <v>0</v>
      </c>
      <c r="J1174" s="245">
        <f>IF(ISNA(VLOOKUP($A1174,DSSV!$A$7:$R$65536,IN_DTK!J$5,0))=FALSE,IF(J$8&lt;&gt;0,VLOOKUP($A1174,DSSV!$A$7:$R$65536,IN_DTK!J$5,0),""),"")</f>
        <v>0</v>
      </c>
      <c r="K1174" s="245">
        <f>IF(ISNA(VLOOKUP($A1174,DSSV!$A$7:$R$65536,IN_DTK!K$5,0))=FALSE,IF(K$8&lt;&gt;0,VLOOKUP($A1174,DSSV!$A$7:$R$65536,IN_DTK!K$5,0),""),"")</f>
        <v>0</v>
      </c>
      <c r="L1174" s="245">
        <f>IF(ISNA(VLOOKUP($A1174,DSSV!$A$7:$R$65536,IN_DTK!L$5,0))=FALSE,IF(L$8&lt;&gt;0,VLOOKUP($A1174,DSSV!$A$7:$R$65536,IN_DTK!L$5,0),""),"")</f>
        <v>0</v>
      </c>
      <c r="M1174" s="245">
        <f>IF(ISNA(VLOOKUP($A1174,DSSV!$A$7:$R$65536,IN_DTK!M$5,0))=FALSE,IF(M$8&lt;&gt;0,VLOOKUP($A1174,DSSV!$A$7:$R$65536,IN_DTK!M$5,0),""),"")</f>
        <v>0</v>
      </c>
      <c r="N1174" s="245">
        <f>IF(ISNA(VLOOKUP($A1174,DSSV!$A$7:$R$65536,IN_DTK!N$5,0))=FALSE,IF(N$8&lt;&gt;0,VLOOKUP($A1174,DSSV!$A$7:$R$65536,IN_DTK!N$5,0),""),"")</f>
        <v>0</v>
      </c>
      <c r="O1174" s="245">
        <f>IF(ISNA(VLOOKUP($A1174,DSSV!$A$7:$R$65536,IN_DTK!O$5,0))=FALSE,IF(O$8&lt;&gt;0,VLOOKUP($A1174,DSSV!$A$7:$R$65536,IN_DTK!O$5,0),""),"")</f>
        <v>0</v>
      </c>
      <c r="P1174" s="245">
        <f>IF(ISNA(VLOOKUP($A1174,DSSV!$A$7:$R$65536,IN_DTK!P$5,0))=FALSE,IF(P$8&lt;&gt;0,VLOOKUP($A1174,DSSV!$A$7:$R$65536,IN_DTK!P$5,0),""),"")</f>
        <v>0</v>
      </c>
      <c r="Q1174" s="246">
        <f>IF(ISNA(VLOOKUP($A1174,DSSV!$A$7:$R$65536,IN_DTK!Q$5,0))=FALSE,VLOOKUP($A1174,DSSV!$A$7:$R$65536,IN_DTK!Q$5,0),"")</f>
        <v>0</v>
      </c>
      <c r="R1174" s="237" t="str">
        <f>IF(ISNA(VLOOKUP($A1174,DSSV!$A$7:$R$65536,IN_DTK!R$5,0))=FALSE,VLOOKUP($A1174,DSSV!$A$7:$R$65536,IN_DTK!R$5,0),"")</f>
        <v>Không</v>
      </c>
      <c r="S1174" s="247" t="str">
        <f>IF(ISNA(VLOOKUP($A1174,DSSV!$A$7:$R$65536,IN_DTK!S$5,0))=FALSE,VLOOKUP($A1174,DSSV!$A$7:$R$65536,IN_DTK!S$5,0),"")</f>
        <v/>
      </c>
    </row>
    <row r="1175" spans="1:19" s="213" customFormat="1" ht="20.25" customHeight="1">
      <c r="A1175" s="211">
        <v>1167</v>
      </c>
      <c r="B1175" s="240">
        <f>--SUBTOTAL(2,C$6:C1175)</f>
        <v>1167</v>
      </c>
      <c r="C1175" s="214">
        <f>IF(ISNA(VLOOKUP($A1175,DSSV!$A$7:$R$65536,IN_DTK!C$5,0))=FALSE,VLOOKUP($A1175,DSSV!$A$7:$R$65536,IN_DTK!C$5,0),"")</f>
        <v>0</v>
      </c>
      <c r="D1175" s="243" t="str">
        <f>IF(ISNA(VLOOKUP($A1175,DSSV!$A$7:$R$65536,IN_DTK!D$5,0))=FALSE,VLOOKUP($A1175,DSSV!$A$7:$R$65536,IN_DTK!D$5,0),"")</f>
        <v/>
      </c>
      <c r="E1175" s="244" t="str">
        <f>IF(ISNA(VLOOKUP($A1175,DSSV!$A$7:$R$65536,IN_DTK!E$5,0))=FALSE,VLOOKUP($A1175,DSSV!$A$7:$R$65536,IN_DTK!E$5,0),"")</f>
        <v/>
      </c>
      <c r="F1175" s="249" t="str">
        <f>IF(ISNA(VLOOKUP($A1175,DSSV!$A$7:$R$65536,IN_DTK!F$5,0))=FALSE,VLOOKUP($A1175,DSSV!$A$7:$R$65536,IN_DTK!F$5,0),"")</f>
        <v/>
      </c>
      <c r="G1175" s="249" t="str">
        <f>IF(ISNA(VLOOKUP($A1175,DSSV!$A$7:$R$65536,IN_DTK!G$5,0))=FALSE,VLOOKUP($A1175,DSSV!$A$7:$R$65536,IN_DTK!G$5,0),"")</f>
        <v/>
      </c>
      <c r="H1175" s="245">
        <f>IF(ISNA(VLOOKUP($A1175,DSSV!$A$7:$R$65536,IN_DTK!H$5,0))=FALSE,IF(H$8&lt;&gt;0,VLOOKUP($A1175,DSSV!$A$7:$R$65536,IN_DTK!H$5,0),""),"")</f>
        <v>0</v>
      </c>
      <c r="I1175" s="245">
        <f>IF(ISNA(VLOOKUP($A1175,DSSV!$A$7:$R$65536,IN_DTK!I$5,0))=FALSE,IF(I$8&lt;&gt;0,VLOOKUP($A1175,DSSV!$A$7:$R$65536,IN_DTK!I$5,0),""),"")</f>
        <v>0</v>
      </c>
      <c r="J1175" s="245">
        <f>IF(ISNA(VLOOKUP($A1175,DSSV!$A$7:$R$65536,IN_DTK!J$5,0))=FALSE,IF(J$8&lt;&gt;0,VLOOKUP($A1175,DSSV!$A$7:$R$65536,IN_DTK!J$5,0),""),"")</f>
        <v>0</v>
      </c>
      <c r="K1175" s="245">
        <f>IF(ISNA(VLOOKUP($A1175,DSSV!$A$7:$R$65536,IN_DTK!K$5,0))=FALSE,IF(K$8&lt;&gt;0,VLOOKUP($A1175,DSSV!$A$7:$R$65536,IN_DTK!K$5,0),""),"")</f>
        <v>0</v>
      </c>
      <c r="L1175" s="245">
        <f>IF(ISNA(VLOOKUP($A1175,DSSV!$A$7:$R$65536,IN_DTK!L$5,0))=FALSE,IF(L$8&lt;&gt;0,VLOOKUP($A1175,DSSV!$A$7:$R$65536,IN_DTK!L$5,0),""),"")</f>
        <v>0</v>
      </c>
      <c r="M1175" s="245">
        <f>IF(ISNA(VLOOKUP($A1175,DSSV!$A$7:$R$65536,IN_DTK!M$5,0))=FALSE,IF(M$8&lt;&gt;0,VLOOKUP($A1175,DSSV!$A$7:$R$65536,IN_DTK!M$5,0),""),"")</f>
        <v>0</v>
      </c>
      <c r="N1175" s="245">
        <f>IF(ISNA(VLOOKUP($A1175,DSSV!$A$7:$R$65536,IN_DTK!N$5,0))=FALSE,IF(N$8&lt;&gt;0,VLOOKUP($A1175,DSSV!$A$7:$R$65536,IN_DTK!N$5,0),""),"")</f>
        <v>0</v>
      </c>
      <c r="O1175" s="245">
        <f>IF(ISNA(VLOOKUP($A1175,DSSV!$A$7:$R$65536,IN_DTK!O$5,0))=FALSE,IF(O$8&lt;&gt;0,VLOOKUP($A1175,DSSV!$A$7:$R$65536,IN_DTK!O$5,0),""),"")</f>
        <v>0</v>
      </c>
      <c r="P1175" s="245">
        <f>IF(ISNA(VLOOKUP($A1175,DSSV!$A$7:$R$65536,IN_DTK!P$5,0))=FALSE,IF(P$8&lt;&gt;0,VLOOKUP($A1175,DSSV!$A$7:$R$65536,IN_DTK!P$5,0),""),"")</f>
        <v>0</v>
      </c>
      <c r="Q1175" s="246">
        <f>IF(ISNA(VLOOKUP($A1175,DSSV!$A$7:$R$65536,IN_DTK!Q$5,0))=FALSE,VLOOKUP($A1175,DSSV!$A$7:$R$65536,IN_DTK!Q$5,0),"")</f>
        <v>0</v>
      </c>
      <c r="R1175" s="237" t="str">
        <f>IF(ISNA(VLOOKUP($A1175,DSSV!$A$7:$R$65536,IN_DTK!R$5,0))=FALSE,VLOOKUP($A1175,DSSV!$A$7:$R$65536,IN_DTK!R$5,0),"")</f>
        <v>Không</v>
      </c>
      <c r="S1175" s="247" t="str">
        <f>IF(ISNA(VLOOKUP($A1175,DSSV!$A$7:$R$65536,IN_DTK!S$5,0))=FALSE,VLOOKUP($A1175,DSSV!$A$7:$R$65536,IN_DTK!S$5,0),"")</f>
        <v/>
      </c>
    </row>
    <row r="1176" spans="1:19" s="213" customFormat="1" ht="20.25" customHeight="1">
      <c r="A1176" s="211">
        <v>1168</v>
      </c>
      <c r="B1176" s="240">
        <f>--SUBTOTAL(2,C$6:C1176)</f>
        <v>1168</v>
      </c>
      <c r="C1176" s="214">
        <f>IF(ISNA(VLOOKUP($A1176,DSSV!$A$7:$R$65536,IN_DTK!C$5,0))=FALSE,VLOOKUP($A1176,DSSV!$A$7:$R$65536,IN_DTK!C$5,0),"")</f>
        <v>0</v>
      </c>
      <c r="D1176" s="243" t="str">
        <f>IF(ISNA(VLOOKUP($A1176,DSSV!$A$7:$R$65536,IN_DTK!D$5,0))=FALSE,VLOOKUP($A1176,DSSV!$A$7:$R$65536,IN_DTK!D$5,0),"")</f>
        <v/>
      </c>
      <c r="E1176" s="244" t="str">
        <f>IF(ISNA(VLOOKUP($A1176,DSSV!$A$7:$R$65536,IN_DTK!E$5,0))=FALSE,VLOOKUP($A1176,DSSV!$A$7:$R$65536,IN_DTK!E$5,0),"")</f>
        <v/>
      </c>
      <c r="F1176" s="249" t="str">
        <f>IF(ISNA(VLOOKUP($A1176,DSSV!$A$7:$R$65536,IN_DTK!F$5,0))=FALSE,VLOOKUP($A1176,DSSV!$A$7:$R$65536,IN_DTK!F$5,0),"")</f>
        <v/>
      </c>
      <c r="G1176" s="249" t="str">
        <f>IF(ISNA(VLOOKUP($A1176,DSSV!$A$7:$R$65536,IN_DTK!G$5,0))=FALSE,VLOOKUP($A1176,DSSV!$A$7:$R$65536,IN_DTK!G$5,0),"")</f>
        <v/>
      </c>
      <c r="H1176" s="245">
        <f>IF(ISNA(VLOOKUP($A1176,DSSV!$A$7:$R$65536,IN_DTK!H$5,0))=FALSE,IF(H$8&lt;&gt;0,VLOOKUP($A1176,DSSV!$A$7:$R$65536,IN_DTK!H$5,0),""),"")</f>
        <v>0</v>
      </c>
      <c r="I1176" s="245">
        <f>IF(ISNA(VLOOKUP($A1176,DSSV!$A$7:$R$65536,IN_DTK!I$5,0))=FALSE,IF(I$8&lt;&gt;0,VLOOKUP($A1176,DSSV!$A$7:$R$65536,IN_DTK!I$5,0),""),"")</f>
        <v>0</v>
      </c>
      <c r="J1176" s="245">
        <f>IF(ISNA(VLOOKUP($A1176,DSSV!$A$7:$R$65536,IN_DTK!J$5,0))=FALSE,IF(J$8&lt;&gt;0,VLOOKUP($A1176,DSSV!$A$7:$R$65536,IN_DTK!J$5,0),""),"")</f>
        <v>0</v>
      </c>
      <c r="K1176" s="245">
        <f>IF(ISNA(VLOOKUP($A1176,DSSV!$A$7:$R$65536,IN_DTK!K$5,0))=FALSE,IF(K$8&lt;&gt;0,VLOOKUP($A1176,DSSV!$A$7:$R$65536,IN_DTK!K$5,0),""),"")</f>
        <v>0</v>
      </c>
      <c r="L1176" s="245">
        <f>IF(ISNA(VLOOKUP($A1176,DSSV!$A$7:$R$65536,IN_DTK!L$5,0))=FALSE,IF(L$8&lt;&gt;0,VLOOKUP($A1176,DSSV!$A$7:$R$65536,IN_DTK!L$5,0),""),"")</f>
        <v>0</v>
      </c>
      <c r="M1176" s="245">
        <f>IF(ISNA(VLOOKUP($A1176,DSSV!$A$7:$R$65536,IN_DTK!M$5,0))=FALSE,IF(M$8&lt;&gt;0,VLOOKUP($A1176,DSSV!$A$7:$R$65536,IN_DTK!M$5,0),""),"")</f>
        <v>0</v>
      </c>
      <c r="N1176" s="245">
        <f>IF(ISNA(VLOOKUP($A1176,DSSV!$A$7:$R$65536,IN_DTK!N$5,0))=FALSE,IF(N$8&lt;&gt;0,VLOOKUP($A1176,DSSV!$A$7:$R$65536,IN_DTK!N$5,0),""),"")</f>
        <v>0</v>
      </c>
      <c r="O1176" s="245">
        <f>IF(ISNA(VLOOKUP($A1176,DSSV!$A$7:$R$65536,IN_DTK!O$5,0))=FALSE,IF(O$8&lt;&gt;0,VLOOKUP($A1176,DSSV!$A$7:$R$65536,IN_DTK!O$5,0),""),"")</f>
        <v>0</v>
      </c>
      <c r="P1176" s="245">
        <f>IF(ISNA(VLOOKUP($A1176,DSSV!$A$7:$R$65536,IN_DTK!P$5,0))=FALSE,IF(P$8&lt;&gt;0,VLOOKUP($A1176,DSSV!$A$7:$R$65536,IN_DTK!P$5,0),""),"")</f>
        <v>0</v>
      </c>
      <c r="Q1176" s="246">
        <f>IF(ISNA(VLOOKUP($A1176,DSSV!$A$7:$R$65536,IN_DTK!Q$5,0))=FALSE,VLOOKUP($A1176,DSSV!$A$7:$R$65536,IN_DTK!Q$5,0),"")</f>
        <v>0</v>
      </c>
      <c r="R1176" s="237" t="str">
        <f>IF(ISNA(VLOOKUP($A1176,DSSV!$A$7:$R$65536,IN_DTK!R$5,0))=FALSE,VLOOKUP($A1176,DSSV!$A$7:$R$65536,IN_DTK!R$5,0),"")</f>
        <v>Không</v>
      </c>
      <c r="S1176" s="247" t="str">
        <f>IF(ISNA(VLOOKUP($A1176,DSSV!$A$7:$R$65536,IN_DTK!S$5,0))=FALSE,VLOOKUP($A1176,DSSV!$A$7:$R$65536,IN_DTK!S$5,0),"")</f>
        <v/>
      </c>
    </row>
    <row r="1177" spans="1:19" s="213" customFormat="1" ht="20.25" customHeight="1">
      <c r="A1177" s="211">
        <v>1169</v>
      </c>
      <c r="B1177" s="240">
        <f>--SUBTOTAL(2,C$6:C1177)</f>
        <v>1169</v>
      </c>
      <c r="C1177" s="214">
        <f>IF(ISNA(VLOOKUP($A1177,DSSV!$A$7:$R$65536,IN_DTK!C$5,0))=FALSE,VLOOKUP($A1177,DSSV!$A$7:$R$65536,IN_DTK!C$5,0),"")</f>
        <v>0</v>
      </c>
      <c r="D1177" s="243" t="str">
        <f>IF(ISNA(VLOOKUP($A1177,DSSV!$A$7:$R$65536,IN_DTK!D$5,0))=FALSE,VLOOKUP($A1177,DSSV!$A$7:$R$65536,IN_DTK!D$5,0),"")</f>
        <v/>
      </c>
      <c r="E1177" s="244" t="str">
        <f>IF(ISNA(VLOOKUP($A1177,DSSV!$A$7:$R$65536,IN_DTK!E$5,0))=FALSE,VLOOKUP($A1177,DSSV!$A$7:$R$65536,IN_DTK!E$5,0),"")</f>
        <v/>
      </c>
      <c r="F1177" s="249" t="str">
        <f>IF(ISNA(VLOOKUP($A1177,DSSV!$A$7:$R$65536,IN_DTK!F$5,0))=FALSE,VLOOKUP($A1177,DSSV!$A$7:$R$65536,IN_DTK!F$5,0),"")</f>
        <v/>
      </c>
      <c r="G1177" s="249" t="str">
        <f>IF(ISNA(VLOOKUP($A1177,DSSV!$A$7:$R$65536,IN_DTK!G$5,0))=FALSE,VLOOKUP($A1177,DSSV!$A$7:$R$65536,IN_DTK!G$5,0),"")</f>
        <v/>
      </c>
      <c r="H1177" s="245">
        <f>IF(ISNA(VLOOKUP($A1177,DSSV!$A$7:$R$65536,IN_DTK!H$5,0))=FALSE,IF(H$8&lt;&gt;0,VLOOKUP($A1177,DSSV!$A$7:$R$65536,IN_DTK!H$5,0),""),"")</f>
        <v>0</v>
      </c>
      <c r="I1177" s="245">
        <f>IF(ISNA(VLOOKUP($A1177,DSSV!$A$7:$R$65536,IN_DTK!I$5,0))=FALSE,IF(I$8&lt;&gt;0,VLOOKUP($A1177,DSSV!$A$7:$R$65536,IN_DTK!I$5,0),""),"")</f>
        <v>0</v>
      </c>
      <c r="J1177" s="245">
        <f>IF(ISNA(VLOOKUP($A1177,DSSV!$A$7:$R$65536,IN_DTK!J$5,0))=FALSE,IF(J$8&lt;&gt;0,VLOOKUP($A1177,DSSV!$A$7:$R$65536,IN_DTK!J$5,0),""),"")</f>
        <v>0</v>
      </c>
      <c r="K1177" s="245">
        <f>IF(ISNA(VLOOKUP($A1177,DSSV!$A$7:$R$65536,IN_DTK!K$5,0))=FALSE,IF(K$8&lt;&gt;0,VLOOKUP($A1177,DSSV!$A$7:$R$65536,IN_DTK!K$5,0),""),"")</f>
        <v>0</v>
      </c>
      <c r="L1177" s="245">
        <f>IF(ISNA(VLOOKUP($A1177,DSSV!$A$7:$R$65536,IN_DTK!L$5,0))=FALSE,IF(L$8&lt;&gt;0,VLOOKUP($A1177,DSSV!$A$7:$R$65536,IN_DTK!L$5,0),""),"")</f>
        <v>0</v>
      </c>
      <c r="M1177" s="245">
        <f>IF(ISNA(VLOOKUP($A1177,DSSV!$A$7:$R$65536,IN_DTK!M$5,0))=FALSE,IF(M$8&lt;&gt;0,VLOOKUP($A1177,DSSV!$A$7:$R$65536,IN_DTK!M$5,0),""),"")</f>
        <v>0</v>
      </c>
      <c r="N1177" s="245">
        <f>IF(ISNA(VLOOKUP($A1177,DSSV!$A$7:$R$65536,IN_DTK!N$5,0))=FALSE,IF(N$8&lt;&gt;0,VLOOKUP($A1177,DSSV!$A$7:$R$65536,IN_DTK!N$5,0),""),"")</f>
        <v>0</v>
      </c>
      <c r="O1177" s="245">
        <f>IF(ISNA(VLOOKUP($A1177,DSSV!$A$7:$R$65536,IN_DTK!O$5,0))=FALSE,IF(O$8&lt;&gt;0,VLOOKUP($A1177,DSSV!$A$7:$R$65536,IN_DTK!O$5,0),""),"")</f>
        <v>0</v>
      </c>
      <c r="P1177" s="245">
        <f>IF(ISNA(VLOOKUP($A1177,DSSV!$A$7:$R$65536,IN_DTK!P$5,0))=FALSE,IF(P$8&lt;&gt;0,VLOOKUP($A1177,DSSV!$A$7:$R$65536,IN_DTK!P$5,0),""),"")</f>
        <v>0</v>
      </c>
      <c r="Q1177" s="246">
        <f>IF(ISNA(VLOOKUP($A1177,DSSV!$A$7:$R$65536,IN_DTK!Q$5,0))=FALSE,VLOOKUP($A1177,DSSV!$A$7:$R$65536,IN_DTK!Q$5,0),"")</f>
        <v>0</v>
      </c>
      <c r="R1177" s="237" t="str">
        <f>IF(ISNA(VLOOKUP($A1177,DSSV!$A$7:$R$65536,IN_DTK!R$5,0))=FALSE,VLOOKUP($A1177,DSSV!$A$7:$R$65536,IN_DTK!R$5,0),"")</f>
        <v>Không</v>
      </c>
      <c r="S1177" s="247" t="str">
        <f>IF(ISNA(VLOOKUP($A1177,DSSV!$A$7:$R$65536,IN_DTK!S$5,0))=FALSE,VLOOKUP($A1177,DSSV!$A$7:$R$65536,IN_DTK!S$5,0),"")</f>
        <v/>
      </c>
    </row>
    <row r="1178" spans="1:19" s="213" customFormat="1" ht="20.25" customHeight="1">
      <c r="A1178" s="211">
        <v>1170</v>
      </c>
      <c r="B1178" s="240">
        <f>--SUBTOTAL(2,C$6:C1178)</f>
        <v>1170</v>
      </c>
      <c r="C1178" s="214">
        <f>IF(ISNA(VLOOKUP($A1178,DSSV!$A$7:$R$65536,IN_DTK!C$5,0))=FALSE,VLOOKUP($A1178,DSSV!$A$7:$R$65536,IN_DTK!C$5,0),"")</f>
        <v>0</v>
      </c>
      <c r="D1178" s="243" t="str">
        <f>IF(ISNA(VLOOKUP($A1178,DSSV!$A$7:$R$65536,IN_DTK!D$5,0))=FALSE,VLOOKUP($A1178,DSSV!$A$7:$R$65536,IN_DTK!D$5,0),"")</f>
        <v/>
      </c>
      <c r="E1178" s="244" t="str">
        <f>IF(ISNA(VLOOKUP($A1178,DSSV!$A$7:$R$65536,IN_DTK!E$5,0))=FALSE,VLOOKUP($A1178,DSSV!$A$7:$R$65536,IN_DTK!E$5,0),"")</f>
        <v/>
      </c>
      <c r="F1178" s="249" t="str">
        <f>IF(ISNA(VLOOKUP($A1178,DSSV!$A$7:$R$65536,IN_DTK!F$5,0))=FALSE,VLOOKUP($A1178,DSSV!$A$7:$R$65536,IN_DTK!F$5,0),"")</f>
        <v/>
      </c>
      <c r="G1178" s="249" t="str">
        <f>IF(ISNA(VLOOKUP($A1178,DSSV!$A$7:$R$65536,IN_DTK!G$5,0))=FALSE,VLOOKUP($A1178,DSSV!$A$7:$R$65536,IN_DTK!G$5,0),"")</f>
        <v/>
      </c>
      <c r="H1178" s="245">
        <f>IF(ISNA(VLOOKUP($A1178,DSSV!$A$7:$R$65536,IN_DTK!H$5,0))=FALSE,IF(H$8&lt;&gt;0,VLOOKUP($A1178,DSSV!$A$7:$R$65536,IN_DTK!H$5,0),""),"")</f>
        <v>0</v>
      </c>
      <c r="I1178" s="245">
        <f>IF(ISNA(VLOOKUP($A1178,DSSV!$A$7:$R$65536,IN_DTK!I$5,0))=FALSE,IF(I$8&lt;&gt;0,VLOOKUP($A1178,DSSV!$A$7:$R$65536,IN_DTK!I$5,0),""),"")</f>
        <v>0</v>
      </c>
      <c r="J1178" s="245">
        <f>IF(ISNA(VLOOKUP($A1178,DSSV!$A$7:$R$65536,IN_DTK!J$5,0))=FALSE,IF(J$8&lt;&gt;0,VLOOKUP($A1178,DSSV!$A$7:$R$65536,IN_DTK!J$5,0),""),"")</f>
        <v>0</v>
      </c>
      <c r="K1178" s="245">
        <f>IF(ISNA(VLOOKUP($A1178,DSSV!$A$7:$R$65536,IN_DTK!K$5,0))=FALSE,IF(K$8&lt;&gt;0,VLOOKUP($A1178,DSSV!$A$7:$R$65536,IN_DTK!K$5,0),""),"")</f>
        <v>0</v>
      </c>
      <c r="L1178" s="245">
        <f>IF(ISNA(VLOOKUP($A1178,DSSV!$A$7:$R$65536,IN_DTK!L$5,0))=FALSE,IF(L$8&lt;&gt;0,VLOOKUP($A1178,DSSV!$A$7:$R$65536,IN_DTK!L$5,0),""),"")</f>
        <v>0</v>
      </c>
      <c r="M1178" s="245">
        <f>IF(ISNA(VLOOKUP($A1178,DSSV!$A$7:$R$65536,IN_DTK!M$5,0))=FALSE,IF(M$8&lt;&gt;0,VLOOKUP($A1178,DSSV!$A$7:$R$65536,IN_DTK!M$5,0),""),"")</f>
        <v>0</v>
      </c>
      <c r="N1178" s="245">
        <f>IF(ISNA(VLOOKUP($A1178,DSSV!$A$7:$R$65536,IN_DTK!N$5,0))=FALSE,IF(N$8&lt;&gt;0,VLOOKUP($A1178,DSSV!$A$7:$R$65536,IN_DTK!N$5,0),""),"")</f>
        <v>0</v>
      </c>
      <c r="O1178" s="245">
        <f>IF(ISNA(VLOOKUP($A1178,DSSV!$A$7:$R$65536,IN_DTK!O$5,0))=FALSE,IF(O$8&lt;&gt;0,VLOOKUP($A1178,DSSV!$A$7:$R$65536,IN_DTK!O$5,0),""),"")</f>
        <v>0</v>
      </c>
      <c r="P1178" s="245">
        <f>IF(ISNA(VLOOKUP($A1178,DSSV!$A$7:$R$65536,IN_DTK!P$5,0))=FALSE,IF(P$8&lt;&gt;0,VLOOKUP($A1178,DSSV!$A$7:$R$65536,IN_DTK!P$5,0),""),"")</f>
        <v>0</v>
      </c>
      <c r="Q1178" s="246">
        <f>IF(ISNA(VLOOKUP($A1178,DSSV!$A$7:$R$65536,IN_DTK!Q$5,0))=FALSE,VLOOKUP($A1178,DSSV!$A$7:$R$65536,IN_DTK!Q$5,0),"")</f>
        <v>0</v>
      </c>
      <c r="R1178" s="237" t="str">
        <f>IF(ISNA(VLOOKUP($A1178,DSSV!$A$7:$R$65536,IN_DTK!R$5,0))=FALSE,VLOOKUP($A1178,DSSV!$A$7:$R$65536,IN_DTK!R$5,0),"")</f>
        <v>Không</v>
      </c>
      <c r="S1178" s="247" t="str">
        <f>IF(ISNA(VLOOKUP($A1178,DSSV!$A$7:$R$65536,IN_DTK!S$5,0))=FALSE,VLOOKUP($A1178,DSSV!$A$7:$R$65536,IN_DTK!S$5,0),"")</f>
        <v/>
      </c>
    </row>
    <row r="1179" spans="1:19" s="213" customFormat="1" ht="20.25" customHeight="1">
      <c r="A1179" s="211">
        <v>1171</v>
      </c>
      <c r="B1179" s="240">
        <f>--SUBTOTAL(2,C$6:C1179)</f>
        <v>1171</v>
      </c>
      <c r="C1179" s="214">
        <f>IF(ISNA(VLOOKUP($A1179,DSSV!$A$7:$R$65536,IN_DTK!C$5,0))=FALSE,VLOOKUP($A1179,DSSV!$A$7:$R$65536,IN_DTK!C$5,0),"")</f>
        <v>0</v>
      </c>
      <c r="D1179" s="243" t="str">
        <f>IF(ISNA(VLOOKUP($A1179,DSSV!$A$7:$R$65536,IN_DTK!D$5,0))=FALSE,VLOOKUP($A1179,DSSV!$A$7:$R$65536,IN_DTK!D$5,0),"")</f>
        <v/>
      </c>
      <c r="E1179" s="244" t="str">
        <f>IF(ISNA(VLOOKUP($A1179,DSSV!$A$7:$R$65536,IN_DTK!E$5,0))=FALSE,VLOOKUP($A1179,DSSV!$A$7:$R$65536,IN_DTK!E$5,0),"")</f>
        <v/>
      </c>
      <c r="F1179" s="249" t="str">
        <f>IF(ISNA(VLOOKUP($A1179,DSSV!$A$7:$R$65536,IN_DTK!F$5,0))=FALSE,VLOOKUP($A1179,DSSV!$A$7:$R$65536,IN_DTK!F$5,0),"")</f>
        <v/>
      </c>
      <c r="G1179" s="249" t="str">
        <f>IF(ISNA(VLOOKUP($A1179,DSSV!$A$7:$R$65536,IN_DTK!G$5,0))=FALSE,VLOOKUP($A1179,DSSV!$A$7:$R$65536,IN_DTK!G$5,0),"")</f>
        <v/>
      </c>
      <c r="H1179" s="245">
        <f>IF(ISNA(VLOOKUP($A1179,DSSV!$A$7:$R$65536,IN_DTK!H$5,0))=FALSE,IF(H$8&lt;&gt;0,VLOOKUP($A1179,DSSV!$A$7:$R$65536,IN_DTK!H$5,0),""),"")</f>
        <v>0</v>
      </c>
      <c r="I1179" s="245">
        <f>IF(ISNA(VLOOKUP($A1179,DSSV!$A$7:$R$65536,IN_DTK!I$5,0))=FALSE,IF(I$8&lt;&gt;0,VLOOKUP($A1179,DSSV!$A$7:$R$65536,IN_DTK!I$5,0),""),"")</f>
        <v>0</v>
      </c>
      <c r="J1179" s="245">
        <f>IF(ISNA(VLOOKUP($A1179,DSSV!$A$7:$R$65536,IN_DTK!J$5,0))=FALSE,IF(J$8&lt;&gt;0,VLOOKUP($A1179,DSSV!$A$7:$R$65536,IN_DTK!J$5,0),""),"")</f>
        <v>0</v>
      </c>
      <c r="K1179" s="245">
        <f>IF(ISNA(VLOOKUP($A1179,DSSV!$A$7:$R$65536,IN_DTK!K$5,0))=FALSE,IF(K$8&lt;&gt;0,VLOOKUP($A1179,DSSV!$A$7:$R$65536,IN_DTK!K$5,0),""),"")</f>
        <v>0</v>
      </c>
      <c r="L1179" s="245">
        <f>IF(ISNA(VLOOKUP($A1179,DSSV!$A$7:$R$65536,IN_DTK!L$5,0))=FALSE,IF(L$8&lt;&gt;0,VLOOKUP($A1179,DSSV!$A$7:$R$65536,IN_DTK!L$5,0),""),"")</f>
        <v>0</v>
      </c>
      <c r="M1179" s="245">
        <f>IF(ISNA(VLOOKUP($A1179,DSSV!$A$7:$R$65536,IN_DTK!M$5,0))=FALSE,IF(M$8&lt;&gt;0,VLOOKUP($A1179,DSSV!$A$7:$R$65536,IN_DTK!M$5,0),""),"")</f>
        <v>0</v>
      </c>
      <c r="N1179" s="245">
        <f>IF(ISNA(VLOOKUP($A1179,DSSV!$A$7:$R$65536,IN_DTK!N$5,0))=FALSE,IF(N$8&lt;&gt;0,VLOOKUP($A1179,DSSV!$A$7:$R$65536,IN_DTK!N$5,0),""),"")</f>
        <v>0</v>
      </c>
      <c r="O1179" s="245">
        <f>IF(ISNA(VLOOKUP($A1179,DSSV!$A$7:$R$65536,IN_DTK!O$5,0))=FALSE,IF(O$8&lt;&gt;0,VLOOKUP($A1179,DSSV!$A$7:$R$65536,IN_DTK!O$5,0),""),"")</f>
        <v>0</v>
      </c>
      <c r="P1179" s="245">
        <f>IF(ISNA(VLOOKUP($A1179,DSSV!$A$7:$R$65536,IN_DTK!P$5,0))=FALSE,IF(P$8&lt;&gt;0,VLOOKUP($A1179,DSSV!$A$7:$R$65536,IN_DTK!P$5,0),""),"")</f>
        <v>0</v>
      </c>
      <c r="Q1179" s="246">
        <f>IF(ISNA(VLOOKUP($A1179,DSSV!$A$7:$R$65536,IN_DTK!Q$5,0))=FALSE,VLOOKUP($A1179,DSSV!$A$7:$R$65536,IN_DTK!Q$5,0),"")</f>
        <v>0</v>
      </c>
      <c r="R1179" s="237" t="str">
        <f>IF(ISNA(VLOOKUP($A1179,DSSV!$A$7:$R$65536,IN_DTK!R$5,0))=FALSE,VLOOKUP($A1179,DSSV!$A$7:$R$65536,IN_DTK!R$5,0),"")</f>
        <v>Không</v>
      </c>
      <c r="S1179" s="247" t="str">
        <f>IF(ISNA(VLOOKUP($A1179,DSSV!$A$7:$R$65536,IN_DTK!S$5,0))=FALSE,VLOOKUP($A1179,DSSV!$A$7:$R$65536,IN_DTK!S$5,0),"")</f>
        <v/>
      </c>
    </row>
    <row r="1180" spans="1:19" s="213" customFormat="1" ht="20.25" customHeight="1">
      <c r="A1180" s="211">
        <v>1172</v>
      </c>
      <c r="B1180" s="240">
        <f>--SUBTOTAL(2,C$6:C1180)</f>
        <v>1172</v>
      </c>
      <c r="C1180" s="214">
        <f>IF(ISNA(VLOOKUP($A1180,DSSV!$A$7:$R$65536,IN_DTK!C$5,0))=FALSE,VLOOKUP($A1180,DSSV!$A$7:$R$65536,IN_DTK!C$5,0),"")</f>
        <v>0</v>
      </c>
      <c r="D1180" s="243" t="str">
        <f>IF(ISNA(VLOOKUP($A1180,DSSV!$A$7:$R$65536,IN_DTK!D$5,0))=FALSE,VLOOKUP($A1180,DSSV!$A$7:$R$65536,IN_DTK!D$5,0),"")</f>
        <v/>
      </c>
      <c r="E1180" s="244" t="str">
        <f>IF(ISNA(VLOOKUP($A1180,DSSV!$A$7:$R$65536,IN_DTK!E$5,0))=FALSE,VLOOKUP($A1180,DSSV!$A$7:$R$65536,IN_DTK!E$5,0),"")</f>
        <v/>
      </c>
      <c r="F1180" s="249" t="str">
        <f>IF(ISNA(VLOOKUP($A1180,DSSV!$A$7:$R$65536,IN_DTK!F$5,0))=FALSE,VLOOKUP($A1180,DSSV!$A$7:$R$65536,IN_DTK!F$5,0),"")</f>
        <v/>
      </c>
      <c r="G1180" s="249" t="str">
        <f>IF(ISNA(VLOOKUP($A1180,DSSV!$A$7:$R$65536,IN_DTK!G$5,0))=FALSE,VLOOKUP($A1180,DSSV!$A$7:$R$65536,IN_DTK!G$5,0),"")</f>
        <v/>
      </c>
      <c r="H1180" s="245">
        <f>IF(ISNA(VLOOKUP($A1180,DSSV!$A$7:$R$65536,IN_DTK!H$5,0))=FALSE,IF(H$8&lt;&gt;0,VLOOKUP($A1180,DSSV!$A$7:$R$65536,IN_DTK!H$5,0),""),"")</f>
        <v>0</v>
      </c>
      <c r="I1180" s="245">
        <f>IF(ISNA(VLOOKUP($A1180,DSSV!$A$7:$R$65536,IN_DTK!I$5,0))=FALSE,IF(I$8&lt;&gt;0,VLOOKUP($A1180,DSSV!$A$7:$R$65536,IN_DTK!I$5,0),""),"")</f>
        <v>0</v>
      </c>
      <c r="J1180" s="245">
        <f>IF(ISNA(VLOOKUP($A1180,DSSV!$A$7:$R$65536,IN_DTK!J$5,0))=FALSE,IF(J$8&lt;&gt;0,VLOOKUP($A1180,DSSV!$A$7:$R$65536,IN_DTK!J$5,0),""),"")</f>
        <v>0</v>
      </c>
      <c r="K1180" s="245">
        <f>IF(ISNA(VLOOKUP($A1180,DSSV!$A$7:$R$65536,IN_DTK!K$5,0))=FALSE,IF(K$8&lt;&gt;0,VLOOKUP($A1180,DSSV!$A$7:$R$65536,IN_DTK!K$5,0),""),"")</f>
        <v>0</v>
      </c>
      <c r="L1180" s="245">
        <f>IF(ISNA(VLOOKUP($A1180,DSSV!$A$7:$R$65536,IN_DTK!L$5,0))=FALSE,IF(L$8&lt;&gt;0,VLOOKUP($A1180,DSSV!$A$7:$R$65536,IN_DTK!L$5,0),""),"")</f>
        <v>0</v>
      </c>
      <c r="M1180" s="245">
        <f>IF(ISNA(VLOOKUP($A1180,DSSV!$A$7:$R$65536,IN_DTK!M$5,0))=FALSE,IF(M$8&lt;&gt;0,VLOOKUP($A1180,DSSV!$A$7:$R$65536,IN_DTK!M$5,0),""),"")</f>
        <v>0</v>
      </c>
      <c r="N1180" s="245">
        <f>IF(ISNA(VLOOKUP($A1180,DSSV!$A$7:$R$65536,IN_DTK!N$5,0))=FALSE,IF(N$8&lt;&gt;0,VLOOKUP($A1180,DSSV!$A$7:$R$65536,IN_DTK!N$5,0),""),"")</f>
        <v>0</v>
      </c>
      <c r="O1180" s="245">
        <f>IF(ISNA(VLOOKUP($A1180,DSSV!$A$7:$R$65536,IN_DTK!O$5,0))=FALSE,IF(O$8&lt;&gt;0,VLOOKUP($A1180,DSSV!$A$7:$R$65536,IN_DTK!O$5,0),""),"")</f>
        <v>0</v>
      </c>
      <c r="P1180" s="245">
        <f>IF(ISNA(VLOOKUP($A1180,DSSV!$A$7:$R$65536,IN_DTK!P$5,0))=FALSE,IF(P$8&lt;&gt;0,VLOOKUP($A1180,DSSV!$A$7:$R$65536,IN_DTK!P$5,0),""),"")</f>
        <v>0</v>
      </c>
      <c r="Q1180" s="246">
        <f>IF(ISNA(VLOOKUP($A1180,DSSV!$A$7:$R$65536,IN_DTK!Q$5,0))=FALSE,VLOOKUP($A1180,DSSV!$A$7:$R$65536,IN_DTK!Q$5,0),"")</f>
        <v>0</v>
      </c>
      <c r="R1180" s="237" t="str">
        <f>IF(ISNA(VLOOKUP($A1180,DSSV!$A$7:$R$65536,IN_DTK!R$5,0))=FALSE,VLOOKUP($A1180,DSSV!$A$7:$R$65536,IN_DTK!R$5,0),"")</f>
        <v>Không</v>
      </c>
      <c r="S1180" s="247" t="str">
        <f>IF(ISNA(VLOOKUP($A1180,DSSV!$A$7:$R$65536,IN_DTK!S$5,0))=FALSE,VLOOKUP($A1180,DSSV!$A$7:$R$65536,IN_DTK!S$5,0),"")</f>
        <v/>
      </c>
    </row>
    <row r="1181" spans="1:19" s="213" customFormat="1" ht="20.25" customHeight="1">
      <c r="A1181" s="211">
        <v>1173</v>
      </c>
      <c r="B1181" s="240">
        <f>--SUBTOTAL(2,C$6:C1181)</f>
        <v>1173</v>
      </c>
      <c r="C1181" s="214">
        <f>IF(ISNA(VLOOKUP($A1181,DSSV!$A$7:$R$65536,IN_DTK!C$5,0))=FALSE,VLOOKUP($A1181,DSSV!$A$7:$R$65536,IN_DTK!C$5,0),"")</f>
        <v>0</v>
      </c>
      <c r="D1181" s="243" t="str">
        <f>IF(ISNA(VLOOKUP($A1181,DSSV!$A$7:$R$65536,IN_DTK!D$5,0))=FALSE,VLOOKUP($A1181,DSSV!$A$7:$R$65536,IN_DTK!D$5,0),"")</f>
        <v/>
      </c>
      <c r="E1181" s="244" t="str">
        <f>IF(ISNA(VLOOKUP($A1181,DSSV!$A$7:$R$65536,IN_DTK!E$5,0))=FALSE,VLOOKUP($A1181,DSSV!$A$7:$R$65536,IN_DTK!E$5,0),"")</f>
        <v/>
      </c>
      <c r="F1181" s="249" t="str">
        <f>IF(ISNA(VLOOKUP($A1181,DSSV!$A$7:$R$65536,IN_DTK!F$5,0))=FALSE,VLOOKUP($A1181,DSSV!$A$7:$R$65536,IN_DTK!F$5,0),"")</f>
        <v/>
      </c>
      <c r="G1181" s="249" t="str">
        <f>IF(ISNA(VLOOKUP($A1181,DSSV!$A$7:$R$65536,IN_DTK!G$5,0))=FALSE,VLOOKUP($A1181,DSSV!$A$7:$R$65536,IN_DTK!G$5,0),"")</f>
        <v/>
      </c>
      <c r="H1181" s="245">
        <f>IF(ISNA(VLOOKUP($A1181,DSSV!$A$7:$R$65536,IN_DTK!H$5,0))=FALSE,IF(H$8&lt;&gt;0,VLOOKUP($A1181,DSSV!$A$7:$R$65536,IN_DTK!H$5,0),""),"")</f>
        <v>0</v>
      </c>
      <c r="I1181" s="245">
        <f>IF(ISNA(VLOOKUP($A1181,DSSV!$A$7:$R$65536,IN_DTK!I$5,0))=FALSE,IF(I$8&lt;&gt;0,VLOOKUP($A1181,DSSV!$A$7:$R$65536,IN_DTK!I$5,0),""),"")</f>
        <v>0</v>
      </c>
      <c r="J1181" s="245">
        <f>IF(ISNA(VLOOKUP($A1181,DSSV!$A$7:$R$65536,IN_DTK!J$5,0))=FALSE,IF(J$8&lt;&gt;0,VLOOKUP($A1181,DSSV!$A$7:$R$65536,IN_DTK!J$5,0),""),"")</f>
        <v>0</v>
      </c>
      <c r="K1181" s="245">
        <f>IF(ISNA(VLOOKUP($A1181,DSSV!$A$7:$R$65536,IN_DTK!K$5,0))=FALSE,IF(K$8&lt;&gt;0,VLOOKUP($A1181,DSSV!$A$7:$R$65536,IN_DTK!K$5,0),""),"")</f>
        <v>0</v>
      </c>
      <c r="L1181" s="245">
        <f>IF(ISNA(VLOOKUP($A1181,DSSV!$A$7:$R$65536,IN_DTK!L$5,0))=FALSE,IF(L$8&lt;&gt;0,VLOOKUP($A1181,DSSV!$A$7:$R$65536,IN_DTK!L$5,0),""),"")</f>
        <v>0</v>
      </c>
      <c r="M1181" s="245">
        <f>IF(ISNA(VLOOKUP($A1181,DSSV!$A$7:$R$65536,IN_DTK!M$5,0))=FALSE,IF(M$8&lt;&gt;0,VLOOKUP($A1181,DSSV!$A$7:$R$65536,IN_DTK!M$5,0),""),"")</f>
        <v>0</v>
      </c>
      <c r="N1181" s="245">
        <f>IF(ISNA(VLOOKUP($A1181,DSSV!$A$7:$R$65536,IN_DTK!N$5,0))=FALSE,IF(N$8&lt;&gt;0,VLOOKUP($A1181,DSSV!$A$7:$R$65536,IN_DTK!N$5,0),""),"")</f>
        <v>0</v>
      </c>
      <c r="O1181" s="245">
        <f>IF(ISNA(VLOOKUP($A1181,DSSV!$A$7:$R$65536,IN_DTK!O$5,0))=FALSE,IF(O$8&lt;&gt;0,VLOOKUP($A1181,DSSV!$A$7:$R$65536,IN_DTK!O$5,0),""),"")</f>
        <v>0</v>
      </c>
      <c r="P1181" s="245">
        <f>IF(ISNA(VLOOKUP($A1181,DSSV!$A$7:$R$65536,IN_DTK!P$5,0))=FALSE,IF(P$8&lt;&gt;0,VLOOKUP($A1181,DSSV!$A$7:$R$65536,IN_DTK!P$5,0),""),"")</f>
        <v>0</v>
      </c>
      <c r="Q1181" s="246">
        <f>IF(ISNA(VLOOKUP($A1181,DSSV!$A$7:$R$65536,IN_DTK!Q$5,0))=FALSE,VLOOKUP($A1181,DSSV!$A$7:$R$65536,IN_DTK!Q$5,0),"")</f>
        <v>0</v>
      </c>
      <c r="R1181" s="237" t="str">
        <f>IF(ISNA(VLOOKUP($A1181,DSSV!$A$7:$R$65536,IN_DTK!R$5,0))=FALSE,VLOOKUP($A1181,DSSV!$A$7:$R$65536,IN_DTK!R$5,0),"")</f>
        <v>Không</v>
      </c>
      <c r="S1181" s="247" t="str">
        <f>IF(ISNA(VLOOKUP($A1181,DSSV!$A$7:$R$65536,IN_DTK!S$5,0))=FALSE,VLOOKUP($A1181,DSSV!$A$7:$R$65536,IN_DTK!S$5,0),"")</f>
        <v/>
      </c>
    </row>
    <row r="1182" spans="1:19" s="213" customFormat="1" ht="20.25" customHeight="1">
      <c r="A1182" s="211">
        <v>1174</v>
      </c>
      <c r="B1182" s="240">
        <f>--SUBTOTAL(2,C$6:C1182)</f>
        <v>1174</v>
      </c>
      <c r="C1182" s="214">
        <f>IF(ISNA(VLOOKUP($A1182,DSSV!$A$7:$R$65536,IN_DTK!C$5,0))=FALSE,VLOOKUP($A1182,DSSV!$A$7:$R$65536,IN_DTK!C$5,0),"")</f>
        <v>0</v>
      </c>
      <c r="D1182" s="243" t="str">
        <f>IF(ISNA(VLOOKUP($A1182,DSSV!$A$7:$R$65536,IN_DTK!D$5,0))=FALSE,VLOOKUP($A1182,DSSV!$A$7:$R$65536,IN_DTK!D$5,0),"")</f>
        <v/>
      </c>
      <c r="E1182" s="244" t="str">
        <f>IF(ISNA(VLOOKUP($A1182,DSSV!$A$7:$R$65536,IN_DTK!E$5,0))=FALSE,VLOOKUP($A1182,DSSV!$A$7:$R$65536,IN_DTK!E$5,0),"")</f>
        <v/>
      </c>
      <c r="F1182" s="249" t="str">
        <f>IF(ISNA(VLOOKUP($A1182,DSSV!$A$7:$R$65536,IN_DTK!F$5,0))=FALSE,VLOOKUP($A1182,DSSV!$A$7:$R$65536,IN_DTK!F$5,0),"")</f>
        <v/>
      </c>
      <c r="G1182" s="249" t="str">
        <f>IF(ISNA(VLOOKUP($A1182,DSSV!$A$7:$R$65536,IN_DTK!G$5,0))=FALSE,VLOOKUP($A1182,DSSV!$A$7:$R$65536,IN_DTK!G$5,0),"")</f>
        <v/>
      </c>
      <c r="H1182" s="245">
        <f>IF(ISNA(VLOOKUP($A1182,DSSV!$A$7:$R$65536,IN_DTK!H$5,0))=FALSE,IF(H$8&lt;&gt;0,VLOOKUP($A1182,DSSV!$A$7:$R$65536,IN_DTK!H$5,0),""),"")</f>
        <v>0</v>
      </c>
      <c r="I1182" s="245">
        <f>IF(ISNA(VLOOKUP($A1182,DSSV!$A$7:$R$65536,IN_DTK!I$5,0))=FALSE,IF(I$8&lt;&gt;0,VLOOKUP($A1182,DSSV!$A$7:$R$65536,IN_DTK!I$5,0),""),"")</f>
        <v>0</v>
      </c>
      <c r="J1182" s="245">
        <f>IF(ISNA(VLOOKUP($A1182,DSSV!$A$7:$R$65536,IN_DTK!J$5,0))=FALSE,IF(J$8&lt;&gt;0,VLOOKUP($A1182,DSSV!$A$7:$R$65536,IN_DTK!J$5,0),""),"")</f>
        <v>0</v>
      </c>
      <c r="K1182" s="245">
        <f>IF(ISNA(VLOOKUP($A1182,DSSV!$A$7:$R$65536,IN_DTK!K$5,0))=FALSE,IF(K$8&lt;&gt;0,VLOOKUP($A1182,DSSV!$A$7:$R$65536,IN_DTK!K$5,0),""),"")</f>
        <v>0</v>
      </c>
      <c r="L1182" s="245">
        <f>IF(ISNA(VLOOKUP($A1182,DSSV!$A$7:$R$65536,IN_DTK!L$5,0))=FALSE,IF(L$8&lt;&gt;0,VLOOKUP($A1182,DSSV!$A$7:$R$65536,IN_DTK!L$5,0),""),"")</f>
        <v>0</v>
      </c>
      <c r="M1182" s="245">
        <f>IF(ISNA(VLOOKUP($A1182,DSSV!$A$7:$R$65536,IN_DTK!M$5,0))=FALSE,IF(M$8&lt;&gt;0,VLOOKUP($A1182,DSSV!$A$7:$R$65536,IN_DTK!M$5,0),""),"")</f>
        <v>0</v>
      </c>
      <c r="N1182" s="245">
        <f>IF(ISNA(VLOOKUP($A1182,DSSV!$A$7:$R$65536,IN_DTK!N$5,0))=FALSE,IF(N$8&lt;&gt;0,VLOOKUP($A1182,DSSV!$A$7:$R$65536,IN_DTK!N$5,0),""),"")</f>
        <v>0</v>
      </c>
      <c r="O1182" s="245">
        <f>IF(ISNA(VLOOKUP($A1182,DSSV!$A$7:$R$65536,IN_DTK!O$5,0))=FALSE,IF(O$8&lt;&gt;0,VLOOKUP($A1182,DSSV!$A$7:$R$65536,IN_DTK!O$5,0),""),"")</f>
        <v>0</v>
      </c>
      <c r="P1182" s="245">
        <f>IF(ISNA(VLOOKUP($A1182,DSSV!$A$7:$R$65536,IN_DTK!P$5,0))=FALSE,IF(P$8&lt;&gt;0,VLOOKUP($A1182,DSSV!$A$7:$R$65536,IN_DTK!P$5,0),""),"")</f>
        <v>0</v>
      </c>
      <c r="Q1182" s="246">
        <f>IF(ISNA(VLOOKUP($A1182,DSSV!$A$7:$R$65536,IN_DTK!Q$5,0))=FALSE,VLOOKUP($A1182,DSSV!$A$7:$R$65536,IN_DTK!Q$5,0),"")</f>
        <v>0</v>
      </c>
      <c r="R1182" s="237" t="str">
        <f>IF(ISNA(VLOOKUP($A1182,DSSV!$A$7:$R$65536,IN_DTK!R$5,0))=FALSE,VLOOKUP($A1182,DSSV!$A$7:$R$65536,IN_DTK!R$5,0),"")</f>
        <v>Không</v>
      </c>
      <c r="S1182" s="247" t="str">
        <f>IF(ISNA(VLOOKUP($A1182,DSSV!$A$7:$R$65536,IN_DTK!S$5,0))=FALSE,VLOOKUP($A1182,DSSV!$A$7:$R$65536,IN_DTK!S$5,0),"")</f>
        <v/>
      </c>
    </row>
    <row r="1183" spans="1:19" s="213" customFormat="1" ht="20.25" customHeight="1">
      <c r="A1183" s="211">
        <v>1175</v>
      </c>
      <c r="B1183" s="240">
        <f>--SUBTOTAL(2,C$6:C1183)</f>
        <v>1175</v>
      </c>
      <c r="C1183" s="214">
        <f>IF(ISNA(VLOOKUP($A1183,DSSV!$A$7:$R$65536,IN_DTK!C$5,0))=FALSE,VLOOKUP($A1183,DSSV!$A$7:$R$65536,IN_DTK!C$5,0),"")</f>
        <v>0</v>
      </c>
      <c r="D1183" s="243" t="str">
        <f>IF(ISNA(VLOOKUP($A1183,DSSV!$A$7:$R$65536,IN_DTK!D$5,0))=FALSE,VLOOKUP($A1183,DSSV!$A$7:$R$65536,IN_DTK!D$5,0),"")</f>
        <v/>
      </c>
      <c r="E1183" s="244" t="str">
        <f>IF(ISNA(VLOOKUP($A1183,DSSV!$A$7:$R$65536,IN_DTK!E$5,0))=FALSE,VLOOKUP($A1183,DSSV!$A$7:$R$65536,IN_DTK!E$5,0),"")</f>
        <v/>
      </c>
      <c r="F1183" s="249" t="str">
        <f>IF(ISNA(VLOOKUP($A1183,DSSV!$A$7:$R$65536,IN_DTK!F$5,0))=FALSE,VLOOKUP($A1183,DSSV!$A$7:$R$65536,IN_DTK!F$5,0),"")</f>
        <v/>
      </c>
      <c r="G1183" s="249" t="str">
        <f>IF(ISNA(VLOOKUP($A1183,DSSV!$A$7:$R$65536,IN_DTK!G$5,0))=FALSE,VLOOKUP($A1183,DSSV!$A$7:$R$65536,IN_DTK!G$5,0),"")</f>
        <v/>
      </c>
      <c r="H1183" s="245">
        <f>IF(ISNA(VLOOKUP($A1183,DSSV!$A$7:$R$65536,IN_DTK!H$5,0))=FALSE,IF(H$8&lt;&gt;0,VLOOKUP($A1183,DSSV!$A$7:$R$65536,IN_DTK!H$5,0),""),"")</f>
        <v>0</v>
      </c>
      <c r="I1183" s="245">
        <f>IF(ISNA(VLOOKUP($A1183,DSSV!$A$7:$R$65536,IN_DTK!I$5,0))=FALSE,IF(I$8&lt;&gt;0,VLOOKUP($A1183,DSSV!$A$7:$R$65536,IN_DTK!I$5,0),""),"")</f>
        <v>0</v>
      </c>
      <c r="J1183" s="245">
        <f>IF(ISNA(VLOOKUP($A1183,DSSV!$A$7:$R$65536,IN_DTK!J$5,0))=FALSE,IF(J$8&lt;&gt;0,VLOOKUP($A1183,DSSV!$A$7:$R$65536,IN_DTK!J$5,0),""),"")</f>
        <v>0</v>
      </c>
      <c r="K1183" s="245">
        <f>IF(ISNA(VLOOKUP($A1183,DSSV!$A$7:$R$65536,IN_DTK!K$5,0))=FALSE,IF(K$8&lt;&gt;0,VLOOKUP($A1183,DSSV!$A$7:$R$65536,IN_DTK!K$5,0),""),"")</f>
        <v>0</v>
      </c>
      <c r="L1183" s="245">
        <f>IF(ISNA(VLOOKUP($A1183,DSSV!$A$7:$R$65536,IN_DTK!L$5,0))=FALSE,IF(L$8&lt;&gt;0,VLOOKUP($A1183,DSSV!$A$7:$R$65536,IN_DTK!L$5,0),""),"")</f>
        <v>0</v>
      </c>
      <c r="M1183" s="245">
        <f>IF(ISNA(VLOOKUP($A1183,DSSV!$A$7:$R$65536,IN_DTK!M$5,0))=FALSE,IF(M$8&lt;&gt;0,VLOOKUP($A1183,DSSV!$A$7:$R$65536,IN_DTK!M$5,0),""),"")</f>
        <v>0</v>
      </c>
      <c r="N1183" s="245">
        <f>IF(ISNA(VLOOKUP($A1183,DSSV!$A$7:$R$65536,IN_DTK!N$5,0))=FALSE,IF(N$8&lt;&gt;0,VLOOKUP($A1183,DSSV!$A$7:$R$65536,IN_DTK!N$5,0),""),"")</f>
        <v>0</v>
      </c>
      <c r="O1183" s="245">
        <f>IF(ISNA(VLOOKUP($A1183,DSSV!$A$7:$R$65536,IN_DTK!O$5,0))=FALSE,IF(O$8&lt;&gt;0,VLOOKUP($A1183,DSSV!$A$7:$R$65536,IN_DTK!O$5,0),""),"")</f>
        <v>0</v>
      </c>
      <c r="P1183" s="245">
        <f>IF(ISNA(VLOOKUP($A1183,DSSV!$A$7:$R$65536,IN_DTK!P$5,0))=FALSE,IF(P$8&lt;&gt;0,VLOOKUP($A1183,DSSV!$A$7:$R$65536,IN_DTK!P$5,0),""),"")</f>
        <v>0</v>
      </c>
      <c r="Q1183" s="246">
        <f>IF(ISNA(VLOOKUP($A1183,DSSV!$A$7:$R$65536,IN_DTK!Q$5,0))=FALSE,VLOOKUP($A1183,DSSV!$A$7:$R$65536,IN_DTK!Q$5,0),"")</f>
        <v>0</v>
      </c>
      <c r="R1183" s="237" t="str">
        <f>IF(ISNA(VLOOKUP($A1183,DSSV!$A$7:$R$65536,IN_DTK!R$5,0))=FALSE,VLOOKUP($A1183,DSSV!$A$7:$R$65536,IN_DTK!R$5,0),"")</f>
        <v>Không</v>
      </c>
      <c r="S1183" s="247" t="str">
        <f>IF(ISNA(VLOOKUP($A1183,DSSV!$A$7:$R$65536,IN_DTK!S$5,0))=FALSE,VLOOKUP($A1183,DSSV!$A$7:$R$65536,IN_DTK!S$5,0),"")</f>
        <v/>
      </c>
    </row>
    <row r="1184" spans="1:19" s="213" customFormat="1" ht="20.25" customHeight="1">
      <c r="A1184" s="211">
        <v>1176</v>
      </c>
      <c r="B1184" s="240">
        <f>--SUBTOTAL(2,C$6:C1184)</f>
        <v>1176</v>
      </c>
      <c r="C1184" s="214">
        <f>IF(ISNA(VLOOKUP($A1184,DSSV!$A$7:$R$65536,IN_DTK!C$5,0))=FALSE,VLOOKUP($A1184,DSSV!$A$7:$R$65536,IN_DTK!C$5,0),"")</f>
        <v>0</v>
      </c>
      <c r="D1184" s="243" t="str">
        <f>IF(ISNA(VLOOKUP($A1184,DSSV!$A$7:$R$65536,IN_DTK!D$5,0))=FALSE,VLOOKUP($A1184,DSSV!$A$7:$R$65536,IN_DTK!D$5,0),"")</f>
        <v/>
      </c>
      <c r="E1184" s="244" t="str">
        <f>IF(ISNA(VLOOKUP($A1184,DSSV!$A$7:$R$65536,IN_DTK!E$5,0))=FALSE,VLOOKUP($A1184,DSSV!$A$7:$R$65536,IN_DTK!E$5,0),"")</f>
        <v/>
      </c>
      <c r="F1184" s="249" t="str">
        <f>IF(ISNA(VLOOKUP($A1184,DSSV!$A$7:$R$65536,IN_DTK!F$5,0))=FALSE,VLOOKUP($A1184,DSSV!$A$7:$R$65536,IN_DTK!F$5,0),"")</f>
        <v/>
      </c>
      <c r="G1184" s="249" t="str">
        <f>IF(ISNA(VLOOKUP($A1184,DSSV!$A$7:$R$65536,IN_DTK!G$5,0))=FALSE,VLOOKUP($A1184,DSSV!$A$7:$R$65536,IN_DTK!G$5,0),"")</f>
        <v/>
      </c>
      <c r="H1184" s="245">
        <f>IF(ISNA(VLOOKUP($A1184,DSSV!$A$7:$R$65536,IN_DTK!H$5,0))=FALSE,IF(H$8&lt;&gt;0,VLOOKUP($A1184,DSSV!$A$7:$R$65536,IN_DTK!H$5,0),""),"")</f>
        <v>0</v>
      </c>
      <c r="I1184" s="245">
        <f>IF(ISNA(VLOOKUP($A1184,DSSV!$A$7:$R$65536,IN_DTK!I$5,0))=FALSE,IF(I$8&lt;&gt;0,VLOOKUP($A1184,DSSV!$A$7:$R$65536,IN_DTK!I$5,0),""),"")</f>
        <v>0</v>
      </c>
      <c r="J1184" s="245">
        <f>IF(ISNA(VLOOKUP($A1184,DSSV!$A$7:$R$65536,IN_DTK!J$5,0))=FALSE,IF(J$8&lt;&gt;0,VLOOKUP($A1184,DSSV!$A$7:$R$65536,IN_DTK!J$5,0),""),"")</f>
        <v>0</v>
      </c>
      <c r="K1184" s="245">
        <f>IF(ISNA(VLOOKUP($A1184,DSSV!$A$7:$R$65536,IN_DTK!K$5,0))=FALSE,IF(K$8&lt;&gt;0,VLOOKUP($A1184,DSSV!$A$7:$R$65536,IN_DTK!K$5,0),""),"")</f>
        <v>0</v>
      </c>
      <c r="L1184" s="245">
        <f>IF(ISNA(VLOOKUP($A1184,DSSV!$A$7:$R$65536,IN_DTK!L$5,0))=FALSE,IF(L$8&lt;&gt;0,VLOOKUP($A1184,DSSV!$A$7:$R$65536,IN_DTK!L$5,0),""),"")</f>
        <v>0</v>
      </c>
      <c r="M1184" s="245">
        <f>IF(ISNA(VLOOKUP($A1184,DSSV!$A$7:$R$65536,IN_DTK!M$5,0))=FALSE,IF(M$8&lt;&gt;0,VLOOKUP($A1184,DSSV!$A$7:$R$65536,IN_DTK!M$5,0),""),"")</f>
        <v>0</v>
      </c>
      <c r="N1184" s="245">
        <f>IF(ISNA(VLOOKUP($A1184,DSSV!$A$7:$R$65536,IN_DTK!N$5,0))=FALSE,IF(N$8&lt;&gt;0,VLOOKUP($A1184,DSSV!$A$7:$R$65536,IN_DTK!N$5,0),""),"")</f>
        <v>0</v>
      </c>
      <c r="O1184" s="245">
        <f>IF(ISNA(VLOOKUP($A1184,DSSV!$A$7:$R$65536,IN_DTK!O$5,0))=FALSE,IF(O$8&lt;&gt;0,VLOOKUP($A1184,DSSV!$A$7:$R$65536,IN_DTK!O$5,0),""),"")</f>
        <v>0</v>
      </c>
      <c r="P1184" s="245">
        <f>IF(ISNA(VLOOKUP($A1184,DSSV!$A$7:$R$65536,IN_DTK!P$5,0))=FALSE,IF(P$8&lt;&gt;0,VLOOKUP($A1184,DSSV!$A$7:$R$65536,IN_DTK!P$5,0),""),"")</f>
        <v>0</v>
      </c>
      <c r="Q1184" s="246">
        <f>IF(ISNA(VLOOKUP($A1184,DSSV!$A$7:$R$65536,IN_DTK!Q$5,0))=FALSE,VLOOKUP($A1184,DSSV!$A$7:$R$65536,IN_DTK!Q$5,0),"")</f>
        <v>0</v>
      </c>
      <c r="R1184" s="237" t="str">
        <f>IF(ISNA(VLOOKUP($A1184,DSSV!$A$7:$R$65536,IN_DTK!R$5,0))=FALSE,VLOOKUP($A1184,DSSV!$A$7:$R$65536,IN_DTK!R$5,0),"")</f>
        <v>Không</v>
      </c>
      <c r="S1184" s="247" t="str">
        <f>IF(ISNA(VLOOKUP($A1184,DSSV!$A$7:$R$65536,IN_DTK!S$5,0))=FALSE,VLOOKUP($A1184,DSSV!$A$7:$R$65536,IN_DTK!S$5,0),"")</f>
        <v/>
      </c>
    </row>
    <row r="1185" spans="1:19" s="213" customFormat="1" ht="20.25" customHeight="1">
      <c r="A1185" s="211">
        <v>1177</v>
      </c>
      <c r="B1185" s="240">
        <f>--SUBTOTAL(2,C$6:C1185)</f>
        <v>1177</v>
      </c>
      <c r="C1185" s="214">
        <f>IF(ISNA(VLOOKUP($A1185,DSSV!$A$7:$R$65536,IN_DTK!C$5,0))=FALSE,VLOOKUP($A1185,DSSV!$A$7:$R$65536,IN_DTK!C$5,0),"")</f>
        <v>0</v>
      </c>
      <c r="D1185" s="243" t="str">
        <f>IF(ISNA(VLOOKUP($A1185,DSSV!$A$7:$R$65536,IN_DTK!D$5,0))=FALSE,VLOOKUP($A1185,DSSV!$A$7:$R$65536,IN_DTK!D$5,0),"")</f>
        <v/>
      </c>
      <c r="E1185" s="244" t="str">
        <f>IF(ISNA(VLOOKUP($A1185,DSSV!$A$7:$R$65536,IN_DTK!E$5,0))=FALSE,VLOOKUP($A1185,DSSV!$A$7:$R$65536,IN_DTK!E$5,0),"")</f>
        <v/>
      </c>
      <c r="F1185" s="249" t="str">
        <f>IF(ISNA(VLOOKUP($A1185,DSSV!$A$7:$R$65536,IN_DTK!F$5,0))=FALSE,VLOOKUP($A1185,DSSV!$A$7:$R$65536,IN_DTK!F$5,0),"")</f>
        <v/>
      </c>
      <c r="G1185" s="249" t="str">
        <f>IF(ISNA(VLOOKUP($A1185,DSSV!$A$7:$R$65536,IN_DTK!G$5,0))=FALSE,VLOOKUP($A1185,DSSV!$A$7:$R$65536,IN_DTK!G$5,0),"")</f>
        <v/>
      </c>
      <c r="H1185" s="245">
        <f>IF(ISNA(VLOOKUP($A1185,DSSV!$A$7:$R$65536,IN_DTK!H$5,0))=FALSE,IF(H$8&lt;&gt;0,VLOOKUP($A1185,DSSV!$A$7:$R$65536,IN_DTK!H$5,0),""),"")</f>
        <v>0</v>
      </c>
      <c r="I1185" s="245">
        <f>IF(ISNA(VLOOKUP($A1185,DSSV!$A$7:$R$65536,IN_DTK!I$5,0))=FALSE,IF(I$8&lt;&gt;0,VLOOKUP($A1185,DSSV!$A$7:$R$65536,IN_DTK!I$5,0),""),"")</f>
        <v>0</v>
      </c>
      <c r="J1185" s="245">
        <f>IF(ISNA(VLOOKUP($A1185,DSSV!$A$7:$R$65536,IN_DTK!J$5,0))=FALSE,IF(J$8&lt;&gt;0,VLOOKUP($A1185,DSSV!$A$7:$R$65536,IN_DTK!J$5,0),""),"")</f>
        <v>0</v>
      </c>
      <c r="K1185" s="245">
        <f>IF(ISNA(VLOOKUP($A1185,DSSV!$A$7:$R$65536,IN_DTK!K$5,0))=FALSE,IF(K$8&lt;&gt;0,VLOOKUP($A1185,DSSV!$A$7:$R$65536,IN_DTK!K$5,0),""),"")</f>
        <v>0</v>
      </c>
      <c r="L1185" s="245">
        <f>IF(ISNA(VLOOKUP($A1185,DSSV!$A$7:$R$65536,IN_DTK!L$5,0))=FALSE,IF(L$8&lt;&gt;0,VLOOKUP($A1185,DSSV!$A$7:$R$65536,IN_DTK!L$5,0),""),"")</f>
        <v>0</v>
      </c>
      <c r="M1185" s="245">
        <f>IF(ISNA(VLOOKUP($A1185,DSSV!$A$7:$R$65536,IN_DTK!M$5,0))=FALSE,IF(M$8&lt;&gt;0,VLOOKUP($A1185,DSSV!$A$7:$R$65536,IN_DTK!M$5,0),""),"")</f>
        <v>0</v>
      </c>
      <c r="N1185" s="245">
        <f>IF(ISNA(VLOOKUP($A1185,DSSV!$A$7:$R$65536,IN_DTK!N$5,0))=FALSE,IF(N$8&lt;&gt;0,VLOOKUP($A1185,DSSV!$A$7:$R$65536,IN_DTK!N$5,0),""),"")</f>
        <v>0</v>
      </c>
      <c r="O1185" s="245">
        <f>IF(ISNA(VLOOKUP($A1185,DSSV!$A$7:$R$65536,IN_DTK!O$5,0))=FALSE,IF(O$8&lt;&gt;0,VLOOKUP($A1185,DSSV!$A$7:$R$65536,IN_DTK!O$5,0),""),"")</f>
        <v>0</v>
      </c>
      <c r="P1185" s="245">
        <f>IF(ISNA(VLOOKUP($A1185,DSSV!$A$7:$R$65536,IN_DTK!P$5,0))=FALSE,IF(P$8&lt;&gt;0,VLOOKUP($A1185,DSSV!$A$7:$R$65536,IN_DTK!P$5,0),""),"")</f>
        <v>0</v>
      </c>
      <c r="Q1185" s="246">
        <f>IF(ISNA(VLOOKUP($A1185,DSSV!$A$7:$R$65536,IN_DTK!Q$5,0))=FALSE,VLOOKUP($A1185,DSSV!$A$7:$R$65536,IN_DTK!Q$5,0),"")</f>
        <v>0</v>
      </c>
      <c r="R1185" s="237" t="str">
        <f>IF(ISNA(VLOOKUP($A1185,DSSV!$A$7:$R$65536,IN_DTK!R$5,0))=FALSE,VLOOKUP($A1185,DSSV!$A$7:$R$65536,IN_DTK!R$5,0),"")</f>
        <v>Không</v>
      </c>
      <c r="S1185" s="247" t="str">
        <f>IF(ISNA(VLOOKUP($A1185,DSSV!$A$7:$R$65536,IN_DTK!S$5,0))=FALSE,VLOOKUP($A1185,DSSV!$A$7:$R$65536,IN_DTK!S$5,0),"")</f>
        <v/>
      </c>
    </row>
    <row r="1186" spans="1:19" s="213" customFormat="1" ht="20.25" customHeight="1">
      <c r="A1186" s="211">
        <v>1178</v>
      </c>
      <c r="B1186" s="240">
        <f>--SUBTOTAL(2,C$6:C1186)</f>
        <v>1178</v>
      </c>
      <c r="C1186" s="214">
        <f>IF(ISNA(VLOOKUP($A1186,DSSV!$A$7:$R$65536,IN_DTK!C$5,0))=FALSE,VLOOKUP($A1186,DSSV!$A$7:$R$65536,IN_DTK!C$5,0),"")</f>
        <v>0</v>
      </c>
      <c r="D1186" s="243" t="str">
        <f>IF(ISNA(VLOOKUP($A1186,DSSV!$A$7:$R$65536,IN_DTK!D$5,0))=FALSE,VLOOKUP($A1186,DSSV!$A$7:$R$65536,IN_DTK!D$5,0),"")</f>
        <v/>
      </c>
      <c r="E1186" s="244" t="str">
        <f>IF(ISNA(VLOOKUP($A1186,DSSV!$A$7:$R$65536,IN_DTK!E$5,0))=FALSE,VLOOKUP($A1186,DSSV!$A$7:$R$65536,IN_DTK!E$5,0),"")</f>
        <v/>
      </c>
      <c r="F1186" s="249" t="str">
        <f>IF(ISNA(VLOOKUP($A1186,DSSV!$A$7:$R$65536,IN_DTK!F$5,0))=FALSE,VLOOKUP($A1186,DSSV!$A$7:$R$65536,IN_DTK!F$5,0),"")</f>
        <v/>
      </c>
      <c r="G1186" s="249" t="str">
        <f>IF(ISNA(VLOOKUP($A1186,DSSV!$A$7:$R$65536,IN_DTK!G$5,0))=FALSE,VLOOKUP($A1186,DSSV!$A$7:$R$65536,IN_DTK!G$5,0),"")</f>
        <v/>
      </c>
      <c r="H1186" s="245">
        <f>IF(ISNA(VLOOKUP($A1186,DSSV!$A$7:$R$65536,IN_DTK!H$5,0))=FALSE,IF(H$8&lt;&gt;0,VLOOKUP($A1186,DSSV!$A$7:$R$65536,IN_DTK!H$5,0),""),"")</f>
        <v>0</v>
      </c>
      <c r="I1186" s="245">
        <f>IF(ISNA(VLOOKUP($A1186,DSSV!$A$7:$R$65536,IN_DTK!I$5,0))=FALSE,IF(I$8&lt;&gt;0,VLOOKUP($A1186,DSSV!$A$7:$R$65536,IN_DTK!I$5,0),""),"")</f>
        <v>0</v>
      </c>
      <c r="J1186" s="245">
        <f>IF(ISNA(VLOOKUP($A1186,DSSV!$A$7:$R$65536,IN_DTK!J$5,0))=FALSE,IF(J$8&lt;&gt;0,VLOOKUP($A1186,DSSV!$A$7:$R$65536,IN_DTK!J$5,0),""),"")</f>
        <v>0</v>
      </c>
      <c r="K1186" s="245">
        <f>IF(ISNA(VLOOKUP($A1186,DSSV!$A$7:$R$65536,IN_DTK!K$5,0))=FALSE,IF(K$8&lt;&gt;0,VLOOKUP($A1186,DSSV!$A$7:$R$65536,IN_DTK!K$5,0),""),"")</f>
        <v>0</v>
      </c>
      <c r="L1186" s="245">
        <f>IF(ISNA(VLOOKUP($A1186,DSSV!$A$7:$R$65536,IN_DTK!L$5,0))=FALSE,IF(L$8&lt;&gt;0,VLOOKUP($A1186,DSSV!$A$7:$R$65536,IN_DTK!L$5,0),""),"")</f>
        <v>0</v>
      </c>
      <c r="M1186" s="245">
        <f>IF(ISNA(VLOOKUP($A1186,DSSV!$A$7:$R$65536,IN_DTK!M$5,0))=FALSE,IF(M$8&lt;&gt;0,VLOOKUP($A1186,DSSV!$A$7:$R$65536,IN_DTK!M$5,0),""),"")</f>
        <v>0</v>
      </c>
      <c r="N1186" s="245">
        <f>IF(ISNA(VLOOKUP($A1186,DSSV!$A$7:$R$65536,IN_DTK!N$5,0))=FALSE,IF(N$8&lt;&gt;0,VLOOKUP($A1186,DSSV!$A$7:$R$65536,IN_DTK!N$5,0),""),"")</f>
        <v>0</v>
      </c>
      <c r="O1186" s="245">
        <f>IF(ISNA(VLOOKUP($A1186,DSSV!$A$7:$R$65536,IN_DTK!O$5,0))=FALSE,IF(O$8&lt;&gt;0,VLOOKUP($A1186,DSSV!$A$7:$R$65536,IN_DTK!O$5,0),""),"")</f>
        <v>0</v>
      </c>
      <c r="P1186" s="245">
        <f>IF(ISNA(VLOOKUP($A1186,DSSV!$A$7:$R$65536,IN_DTK!P$5,0))=FALSE,IF(P$8&lt;&gt;0,VLOOKUP($A1186,DSSV!$A$7:$R$65536,IN_DTK!P$5,0),""),"")</f>
        <v>0</v>
      </c>
      <c r="Q1186" s="246">
        <f>IF(ISNA(VLOOKUP($A1186,DSSV!$A$7:$R$65536,IN_DTK!Q$5,0))=FALSE,VLOOKUP($A1186,DSSV!$A$7:$R$65536,IN_DTK!Q$5,0),"")</f>
        <v>0</v>
      </c>
      <c r="R1186" s="237" t="str">
        <f>IF(ISNA(VLOOKUP($A1186,DSSV!$A$7:$R$65536,IN_DTK!R$5,0))=FALSE,VLOOKUP($A1186,DSSV!$A$7:$R$65536,IN_DTK!R$5,0),"")</f>
        <v>Không</v>
      </c>
      <c r="S1186" s="247" t="str">
        <f>IF(ISNA(VLOOKUP($A1186,DSSV!$A$7:$R$65536,IN_DTK!S$5,0))=FALSE,VLOOKUP($A1186,DSSV!$A$7:$R$65536,IN_DTK!S$5,0),"")</f>
        <v/>
      </c>
    </row>
    <row r="1187" spans="1:19" s="213" customFormat="1" ht="20.25" customHeight="1">
      <c r="A1187" s="211">
        <v>1179</v>
      </c>
      <c r="B1187" s="240">
        <f>--SUBTOTAL(2,C$6:C1187)</f>
        <v>1179</v>
      </c>
      <c r="C1187" s="214">
        <f>IF(ISNA(VLOOKUP($A1187,DSSV!$A$7:$R$65536,IN_DTK!C$5,0))=FALSE,VLOOKUP($A1187,DSSV!$A$7:$R$65536,IN_DTK!C$5,0),"")</f>
        <v>0</v>
      </c>
      <c r="D1187" s="243" t="str">
        <f>IF(ISNA(VLOOKUP($A1187,DSSV!$A$7:$R$65536,IN_DTK!D$5,0))=FALSE,VLOOKUP($A1187,DSSV!$A$7:$R$65536,IN_DTK!D$5,0),"")</f>
        <v/>
      </c>
      <c r="E1187" s="244" t="str">
        <f>IF(ISNA(VLOOKUP($A1187,DSSV!$A$7:$R$65536,IN_DTK!E$5,0))=FALSE,VLOOKUP($A1187,DSSV!$A$7:$R$65536,IN_DTK!E$5,0),"")</f>
        <v/>
      </c>
      <c r="F1187" s="249" t="str">
        <f>IF(ISNA(VLOOKUP($A1187,DSSV!$A$7:$R$65536,IN_DTK!F$5,0))=FALSE,VLOOKUP($A1187,DSSV!$A$7:$R$65536,IN_DTK!F$5,0),"")</f>
        <v/>
      </c>
      <c r="G1187" s="249" t="str">
        <f>IF(ISNA(VLOOKUP($A1187,DSSV!$A$7:$R$65536,IN_DTK!G$5,0))=FALSE,VLOOKUP($A1187,DSSV!$A$7:$R$65536,IN_DTK!G$5,0),"")</f>
        <v/>
      </c>
      <c r="H1187" s="245">
        <f>IF(ISNA(VLOOKUP($A1187,DSSV!$A$7:$R$65536,IN_DTK!H$5,0))=FALSE,IF(H$8&lt;&gt;0,VLOOKUP($A1187,DSSV!$A$7:$R$65536,IN_DTK!H$5,0),""),"")</f>
        <v>0</v>
      </c>
      <c r="I1187" s="245">
        <f>IF(ISNA(VLOOKUP($A1187,DSSV!$A$7:$R$65536,IN_DTK!I$5,0))=FALSE,IF(I$8&lt;&gt;0,VLOOKUP($A1187,DSSV!$A$7:$R$65536,IN_DTK!I$5,0),""),"")</f>
        <v>0</v>
      </c>
      <c r="J1187" s="245">
        <f>IF(ISNA(VLOOKUP($A1187,DSSV!$A$7:$R$65536,IN_DTK!J$5,0))=FALSE,IF(J$8&lt;&gt;0,VLOOKUP($A1187,DSSV!$A$7:$R$65536,IN_DTK!J$5,0),""),"")</f>
        <v>0</v>
      </c>
      <c r="K1187" s="245">
        <f>IF(ISNA(VLOOKUP($A1187,DSSV!$A$7:$R$65536,IN_DTK!K$5,0))=FALSE,IF(K$8&lt;&gt;0,VLOOKUP($A1187,DSSV!$A$7:$R$65536,IN_DTK!K$5,0),""),"")</f>
        <v>0</v>
      </c>
      <c r="L1187" s="245">
        <f>IF(ISNA(VLOOKUP($A1187,DSSV!$A$7:$R$65536,IN_DTK!L$5,0))=FALSE,IF(L$8&lt;&gt;0,VLOOKUP($A1187,DSSV!$A$7:$R$65536,IN_DTK!L$5,0),""),"")</f>
        <v>0</v>
      </c>
      <c r="M1187" s="245">
        <f>IF(ISNA(VLOOKUP($A1187,DSSV!$A$7:$R$65536,IN_DTK!M$5,0))=FALSE,IF(M$8&lt;&gt;0,VLOOKUP($A1187,DSSV!$A$7:$R$65536,IN_DTK!M$5,0),""),"")</f>
        <v>0</v>
      </c>
      <c r="N1187" s="245">
        <f>IF(ISNA(VLOOKUP($A1187,DSSV!$A$7:$R$65536,IN_DTK!N$5,0))=FALSE,IF(N$8&lt;&gt;0,VLOOKUP($A1187,DSSV!$A$7:$R$65536,IN_DTK!N$5,0),""),"")</f>
        <v>0</v>
      </c>
      <c r="O1187" s="245">
        <f>IF(ISNA(VLOOKUP($A1187,DSSV!$A$7:$R$65536,IN_DTK!O$5,0))=FALSE,IF(O$8&lt;&gt;0,VLOOKUP($A1187,DSSV!$A$7:$R$65536,IN_DTK!O$5,0),""),"")</f>
        <v>0</v>
      </c>
      <c r="P1187" s="245">
        <f>IF(ISNA(VLOOKUP($A1187,DSSV!$A$7:$R$65536,IN_DTK!P$5,0))=FALSE,IF(P$8&lt;&gt;0,VLOOKUP($A1187,DSSV!$A$7:$R$65536,IN_DTK!P$5,0),""),"")</f>
        <v>0</v>
      </c>
      <c r="Q1187" s="246">
        <f>IF(ISNA(VLOOKUP($A1187,DSSV!$A$7:$R$65536,IN_DTK!Q$5,0))=FALSE,VLOOKUP($A1187,DSSV!$A$7:$R$65536,IN_DTK!Q$5,0),"")</f>
        <v>0</v>
      </c>
      <c r="R1187" s="237" t="str">
        <f>IF(ISNA(VLOOKUP($A1187,DSSV!$A$7:$R$65536,IN_DTK!R$5,0))=FALSE,VLOOKUP($A1187,DSSV!$A$7:$R$65536,IN_DTK!R$5,0),"")</f>
        <v>Không</v>
      </c>
      <c r="S1187" s="247" t="str">
        <f>IF(ISNA(VLOOKUP($A1187,DSSV!$A$7:$R$65536,IN_DTK!S$5,0))=FALSE,VLOOKUP($A1187,DSSV!$A$7:$R$65536,IN_DTK!S$5,0),"")</f>
        <v/>
      </c>
    </row>
    <row r="1188" spans="1:19" s="213" customFormat="1" ht="20.25" customHeight="1">
      <c r="A1188" s="211">
        <v>1180</v>
      </c>
      <c r="B1188" s="240">
        <f>--SUBTOTAL(2,C$6:C1188)</f>
        <v>1180</v>
      </c>
      <c r="C1188" s="214">
        <f>IF(ISNA(VLOOKUP($A1188,DSSV!$A$7:$R$65536,IN_DTK!C$5,0))=FALSE,VLOOKUP($A1188,DSSV!$A$7:$R$65536,IN_DTK!C$5,0),"")</f>
        <v>0</v>
      </c>
      <c r="D1188" s="243" t="str">
        <f>IF(ISNA(VLOOKUP($A1188,DSSV!$A$7:$R$65536,IN_DTK!D$5,0))=FALSE,VLOOKUP($A1188,DSSV!$A$7:$R$65536,IN_DTK!D$5,0),"")</f>
        <v/>
      </c>
      <c r="E1188" s="244" t="str">
        <f>IF(ISNA(VLOOKUP($A1188,DSSV!$A$7:$R$65536,IN_DTK!E$5,0))=FALSE,VLOOKUP($A1188,DSSV!$A$7:$R$65536,IN_DTK!E$5,0),"")</f>
        <v/>
      </c>
      <c r="F1188" s="249" t="str">
        <f>IF(ISNA(VLOOKUP($A1188,DSSV!$A$7:$R$65536,IN_DTK!F$5,0))=FALSE,VLOOKUP($A1188,DSSV!$A$7:$R$65536,IN_DTK!F$5,0),"")</f>
        <v/>
      </c>
      <c r="G1188" s="249" t="str">
        <f>IF(ISNA(VLOOKUP($A1188,DSSV!$A$7:$R$65536,IN_DTK!G$5,0))=FALSE,VLOOKUP($A1188,DSSV!$A$7:$R$65536,IN_DTK!G$5,0),"")</f>
        <v/>
      </c>
      <c r="H1188" s="245">
        <f>IF(ISNA(VLOOKUP($A1188,DSSV!$A$7:$R$65536,IN_DTK!H$5,0))=FALSE,IF(H$8&lt;&gt;0,VLOOKUP($A1188,DSSV!$A$7:$R$65536,IN_DTK!H$5,0),""),"")</f>
        <v>0</v>
      </c>
      <c r="I1188" s="245">
        <f>IF(ISNA(VLOOKUP($A1188,DSSV!$A$7:$R$65536,IN_DTK!I$5,0))=FALSE,IF(I$8&lt;&gt;0,VLOOKUP($A1188,DSSV!$A$7:$R$65536,IN_DTK!I$5,0),""),"")</f>
        <v>0</v>
      </c>
      <c r="J1188" s="245">
        <f>IF(ISNA(VLOOKUP($A1188,DSSV!$A$7:$R$65536,IN_DTK!J$5,0))=FALSE,IF(J$8&lt;&gt;0,VLOOKUP($A1188,DSSV!$A$7:$R$65536,IN_DTK!J$5,0),""),"")</f>
        <v>0</v>
      </c>
      <c r="K1188" s="245">
        <f>IF(ISNA(VLOOKUP($A1188,DSSV!$A$7:$R$65536,IN_DTK!K$5,0))=FALSE,IF(K$8&lt;&gt;0,VLOOKUP($A1188,DSSV!$A$7:$R$65536,IN_DTK!K$5,0),""),"")</f>
        <v>0</v>
      </c>
      <c r="L1188" s="245">
        <f>IF(ISNA(VLOOKUP($A1188,DSSV!$A$7:$R$65536,IN_DTK!L$5,0))=FALSE,IF(L$8&lt;&gt;0,VLOOKUP($A1188,DSSV!$A$7:$R$65536,IN_DTK!L$5,0),""),"")</f>
        <v>0</v>
      </c>
      <c r="M1188" s="245">
        <f>IF(ISNA(VLOOKUP($A1188,DSSV!$A$7:$R$65536,IN_DTK!M$5,0))=FALSE,IF(M$8&lt;&gt;0,VLOOKUP($A1188,DSSV!$A$7:$R$65536,IN_DTK!M$5,0),""),"")</f>
        <v>0</v>
      </c>
      <c r="N1188" s="245">
        <f>IF(ISNA(VLOOKUP($A1188,DSSV!$A$7:$R$65536,IN_DTK!N$5,0))=FALSE,IF(N$8&lt;&gt;0,VLOOKUP($A1188,DSSV!$A$7:$R$65536,IN_DTK!N$5,0),""),"")</f>
        <v>0</v>
      </c>
      <c r="O1188" s="245">
        <f>IF(ISNA(VLOOKUP($A1188,DSSV!$A$7:$R$65536,IN_DTK!O$5,0))=FALSE,IF(O$8&lt;&gt;0,VLOOKUP($A1188,DSSV!$A$7:$R$65536,IN_DTK!O$5,0),""),"")</f>
        <v>0</v>
      </c>
      <c r="P1188" s="245">
        <f>IF(ISNA(VLOOKUP($A1188,DSSV!$A$7:$R$65536,IN_DTK!P$5,0))=FALSE,IF(P$8&lt;&gt;0,VLOOKUP($A1188,DSSV!$A$7:$R$65536,IN_DTK!P$5,0),""),"")</f>
        <v>0</v>
      </c>
      <c r="Q1188" s="246">
        <f>IF(ISNA(VLOOKUP($A1188,DSSV!$A$7:$R$65536,IN_DTK!Q$5,0))=FALSE,VLOOKUP($A1188,DSSV!$A$7:$R$65536,IN_DTK!Q$5,0),"")</f>
        <v>0</v>
      </c>
      <c r="R1188" s="237" t="str">
        <f>IF(ISNA(VLOOKUP($A1188,DSSV!$A$7:$R$65536,IN_DTK!R$5,0))=FALSE,VLOOKUP($A1188,DSSV!$A$7:$R$65536,IN_DTK!R$5,0),"")</f>
        <v>Không</v>
      </c>
      <c r="S1188" s="247" t="str">
        <f>IF(ISNA(VLOOKUP($A1188,DSSV!$A$7:$R$65536,IN_DTK!S$5,0))=FALSE,VLOOKUP($A1188,DSSV!$A$7:$R$65536,IN_DTK!S$5,0),"")</f>
        <v/>
      </c>
    </row>
    <row r="1189" spans="1:19" s="213" customFormat="1" ht="20.25" customHeight="1">
      <c r="A1189" s="211">
        <v>1181</v>
      </c>
      <c r="B1189" s="240">
        <f>--SUBTOTAL(2,C$6:C1189)</f>
        <v>1181</v>
      </c>
      <c r="C1189" s="214">
        <f>IF(ISNA(VLOOKUP($A1189,DSSV!$A$7:$R$65536,IN_DTK!C$5,0))=FALSE,VLOOKUP($A1189,DSSV!$A$7:$R$65536,IN_DTK!C$5,0),"")</f>
        <v>0</v>
      </c>
      <c r="D1189" s="243" t="str">
        <f>IF(ISNA(VLOOKUP($A1189,DSSV!$A$7:$R$65536,IN_DTK!D$5,0))=FALSE,VLOOKUP($A1189,DSSV!$A$7:$R$65536,IN_DTK!D$5,0),"")</f>
        <v/>
      </c>
      <c r="E1189" s="244" t="str">
        <f>IF(ISNA(VLOOKUP($A1189,DSSV!$A$7:$R$65536,IN_DTK!E$5,0))=FALSE,VLOOKUP($A1189,DSSV!$A$7:$R$65536,IN_DTK!E$5,0),"")</f>
        <v/>
      </c>
      <c r="F1189" s="249" t="str">
        <f>IF(ISNA(VLOOKUP($A1189,DSSV!$A$7:$R$65536,IN_DTK!F$5,0))=FALSE,VLOOKUP($A1189,DSSV!$A$7:$R$65536,IN_DTK!F$5,0),"")</f>
        <v/>
      </c>
      <c r="G1189" s="249" t="str">
        <f>IF(ISNA(VLOOKUP($A1189,DSSV!$A$7:$R$65536,IN_DTK!G$5,0))=FALSE,VLOOKUP($A1189,DSSV!$A$7:$R$65536,IN_DTK!G$5,0),"")</f>
        <v/>
      </c>
      <c r="H1189" s="245">
        <f>IF(ISNA(VLOOKUP($A1189,DSSV!$A$7:$R$65536,IN_DTK!H$5,0))=FALSE,IF(H$8&lt;&gt;0,VLOOKUP($A1189,DSSV!$A$7:$R$65536,IN_DTK!H$5,0),""),"")</f>
        <v>0</v>
      </c>
      <c r="I1189" s="245">
        <f>IF(ISNA(VLOOKUP($A1189,DSSV!$A$7:$R$65536,IN_DTK!I$5,0))=FALSE,IF(I$8&lt;&gt;0,VLOOKUP($A1189,DSSV!$A$7:$R$65536,IN_DTK!I$5,0),""),"")</f>
        <v>0</v>
      </c>
      <c r="J1189" s="245">
        <f>IF(ISNA(VLOOKUP($A1189,DSSV!$A$7:$R$65536,IN_DTK!J$5,0))=FALSE,IF(J$8&lt;&gt;0,VLOOKUP($A1189,DSSV!$A$7:$R$65536,IN_DTK!J$5,0),""),"")</f>
        <v>0</v>
      </c>
      <c r="K1189" s="245">
        <f>IF(ISNA(VLOOKUP($A1189,DSSV!$A$7:$R$65536,IN_DTK!K$5,0))=FALSE,IF(K$8&lt;&gt;0,VLOOKUP($A1189,DSSV!$A$7:$R$65536,IN_DTK!K$5,0),""),"")</f>
        <v>0</v>
      </c>
      <c r="L1189" s="245">
        <f>IF(ISNA(VLOOKUP($A1189,DSSV!$A$7:$R$65536,IN_DTK!L$5,0))=FALSE,IF(L$8&lt;&gt;0,VLOOKUP($A1189,DSSV!$A$7:$R$65536,IN_DTK!L$5,0),""),"")</f>
        <v>0</v>
      </c>
      <c r="M1189" s="245">
        <f>IF(ISNA(VLOOKUP($A1189,DSSV!$A$7:$R$65536,IN_DTK!M$5,0))=FALSE,IF(M$8&lt;&gt;0,VLOOKUP($A1189,DSSV!$A$7:$R$65536,IN_DTK!M$5,0),""),"")</f>
        <v>0</v>
      </c>
      <c r="N1189" s="245">
        <f>IF(ISNA(VLOOKUP($A1189,DSSV!$A$7:$R$65536,IN_DTK!N$5,0))=FALSE,IF(N$8&lt;&gt;0,VLOOKUP($A1189,DSSV!$A$7:$R$65536,IN_DTK!N$5,0),""),"")</f>
        <v>0</v>
      </c>
      <c r="O1189" s="245">
        <f>IF(ISNA(VLOOKUP($A1189,DSSV!$A$7:$R$65536,IN_DTK!O$5,0))=FALSE,IF(O$8&lt;&gt;0,VLOOKUP($A1189,DSSV!$A$7:$R$65536,IN_DTK!O$5,0),""),"")</f>
        <v>0</v>
      </c>
      <c r="P1189" s="245">
        <f>IF(ISNA(VLOOKUP($A1189,DSSV!$A$7:$R$65536,IN_DTK!P$5,0))=FALSE,IF(P$8&lt;&gt;0,VLOOKUP($A1189,DSSV!$A$7:$R$65536,IN_DTK!P$5,0),""),"")</f>
        <v>0</v>
      </c>
      <c r="Q1189" s="246">
        <f>IF(ISNA(VLOOKUP($A1189,DSSV!$A$7:$R$65536,IN_DTK!Q$5,0))=FALSE,VLOOKUP($A1189,DSSV!$A$7:$R$65536,IN_DTK!Q$5,0),"")</f>
        <v>0</v>
      </c>
      <c r="R1189" s="237" t="str">
        <f>IF(ISNA(VLOOKUP($A1189,DSSV!$A$7:$R$65536,IN_DTK!R$5,0))=FALSE,VLOOKUP($A1189,DSSV!$A$7:$R$65536,IN_DTK!R$5,0),"")</f>
        <v>Không</v>
      </c>
      <c r="S1189" s="247" t="str">
        <f>IF(ISNA(VLOOKUP($A1189,DSSV!$A$7:$R$65536,IN_DTK!S$5,0))=FALSE,VLOOKUP($A1189,DSSV!$A$7:$R$65536,IN_DTK!S$5,0),"")</f>
        <v/>
      </c>
    </row>
    <row r="1190" spans="1:19" s="213" customFormat="1" ht="20.25" customHeight="1">
      <c r="A1190" s="211">
        <v>1182</v>
      </c>
      <c r="B1190" s="240">
        <f>--SUBTOTAL(2,C$6:C1190)</f>
        <v>1182</v>
      </c>
      <c r="C1190" s="214">
        <f>IF(ISNA(VLOOKUP($A1190,DSSV!$A$7:$R$65536,IN_DTK!C$5,0))=FALSE,VLOOKUP($A1190,DSSV!$A$7:$R$65536,IN_DTK!C$5,0),"")</f>
        <v>0</v>
      </c>
      <c r="D1190" s="243" t="str">
        <f>IF(ISNA(VLOOKUP($A1190,DSSV!$A$7:$R$65536,IN_DTK!D$5,0))=FALSE,VLOOKUP($A1190,DSSV!$A$7:$R$65536,IN_DTK!D$5,0),"")</f>
        <v/>
      </c>
      <c r="E1190" s="244" t="str">
        <f>IF(ISNA(VLOOKUP($A1190,DSSV!$A$7:$R$65536,IN_DTK!E$5,0))=FALSE,VLOOKUP($A1190,DSSV!$A$7:$R$65536,IN_DTK!E$5,0),"")</f>
        <v/>
      </c>
      <c r="F1190" s="249" t="str">
        <f>IF(ISNA(VLOOKUP($A1190,DSSV!$A$7:$R$65536,IN_DTK!F$5,0))=FALSE,VLOOKUP($A1190,DSSV!$A$7:$R$65536,IN_DTK!F$5,0),"")</f>
        <v/>
      </c>
      <c r="G1190" s="249" t="str">
        <f>IF(ISNA(VLOOKUP($A1190,DSSV!$A$7:$R$65536,IN_DTK!G$5,0))=FALSE,VLOOKUP($A1190,DSSV!$A$7:$R$65536,IN_DTK!G$5,0),"")</f>
        <v/>
      </c>
      <c r="H1190" s="245">
        <f>IF(ISNA(VLOOKUP($A1190,DSSV!$A$7:$R$65536,IN_DTK!H$5,0))=FALSE,IF(H$8&lt;&gt;0,VLOOKUP($A1190,DSSV!$A$7:$R$65536,IN_DTK!H$5,0),""),"")</f>
        <v>0</v>
      </c>
      <c r="I1190" s="245">
        <f>IF(ISNA(VLOOKUP($A1190,DSSV!$A$7:$R$65536,IN_DTK!I$5,0))=FALSE,IF(I$8&lt;&gt;0,VLOOKUP($A1190,DSSV!$A$7:$R$65536,IN_DTK!I$5,0),""),"")</f>
        <v>0</v>
      </c>
      <c r="J1190" s="245">
        <f>IF(ISNA(VLOOKUP($A1190,DSSV!$A$7:$R$65536,IN_DTK!J$5,0))=FALSE,IF(J$8&lt;&gt;0,VLOOKUP($A1190,DSSV!$A$7:$R$65536,IN_DTK!J$5,0),""),"")</f>
        <v>0</v>
      </c>
      <c r="K1190" s="245">
        <f>IF(ISNA(VLOOKUP($A1190,DSSV!$A$7:$R$65536,IN_DTK!K$5,0))=FALSE,IF(K$8&lt;&gt;0,VLOOKUP($A1190,DSSV!$A$7:$R$65536,IN_DTK!K$5,0),""),"")</f>
        <v>0</v>
      </c>
      <c r="L1190" s="245">
        <f>IF(ISNA(VLOOKUP($A1190,DSSV!$A$7:$R$65536,IN_DTK!L$5,0))=FALSE,IF(L$8&lt;&gt;0,VLOOKUP($A1190,DSSV!$A$7:$R$65536,IN_DTK!L$5,0),""),"")</f>
        <v>0</v>
      </c>
      <c r="M1190" s="245">
        <f>IF(ISNA(VLOOKUP($A1190,DSSV!$A$7:$R$65536,IN_DTK!M$5,0))=FALSE,IF(M$8&lt;&gt;0,VLOOKUP($A1190,DSSV!$A$7:$R$65536,IN_DTK!M$5,0),""),"")</f>
        <v>0</v>
      </c>
      <c r="N1190" s="245">
        <f>IF(ISNA(VLOOKUP($A1190,DSSV!$A$7:$R$65536,IN_DTK!N$5,0))=FALSE,IF(N$8&lt;&gt;0,VLOOKUP($A1190,DSSV!$A$7:$R$65536,IN_DTK!N$5,0),""),"")</f>
        <v>0</v>
      </c>
      <c r="O1190" s="245">
        <f>IF(ISNA(VLOOKUP($A1190,DSSV!$A$7:$R$65536,IN_DTK!O$5,0))=FALSE,IF(O$8&lt;&gt;0,VLOOKUP($A1190,DSSV!$A$7:$R$65536,IN_DTK!O$5,0),""),"")</f>
        <v>0</v>
      </c>
      <c r="P1190" s="245">
        <f>IF(ISNA(VLOOKUP($A1190,DSSV!$A$7:$R$65536,IN_DTK!P$5,0))=FALSE,IF(P$8&lt;&gt;0,VLOOKUP($A1190,DSSV!$A$7:$R$65536,IN_DTK!P$5,0),""),"")</f>
        <v>0</v>
      </c>
      <c r="Q1190" s="246">
        <f>IF(ISNA(VLOOKUP($A1190,DSSV!$A$7:$R$65536,IN_DTK!Q$5,0))=FALSE,VLOOKUP($A1190,DSSV!$A$7:$R$65536,IN_DTK!Q$5,0),"")</f>
        <v>0</v>
      </c>
      <c r="R1190" s="237" t="str">
        <f>IF(ISNA(VLOOKUP($A1190,DSSV!$A$7:$R$65536,IN_DTK!R$5,0))=FALSE,VLOOKUP($A1190,DSSV!$A$7:$R$65536,IN_DTK!R$5,0),"")</f>
        <v>Không</v>
      </c>
      <c r="S1190" s="247" t="str">
        <f>IF(ISNA(VLOOKUP($A1190,DSSV!$A$7:$R$65536,IN_DTK!S$5,0))=FALSE,VLOOKUP($A1190,DSSV!$A$7:$R$65536,IN_DTK!S$5,0),"")</f>
        <v/>
      </c>
    </row>
    <row r="1191" spans="1:19" s="213" customFormat="1" ht="20.25" customHeight="1">
      <c r="A1191" s="211">
        <v>1183</v>
      </c>
      <c r="B1191" s="240">
        <f>--SUBTOTAL(2,C$6:C1191)</f>
        <v>1183</v>
      </c>
      <c r="C1191" s="214">
        <f>IF(ISNA(VLOOKUP($A1191,DSSV!$A$7:$R$65536,IN_DTK!C$5,0))=FALSE,VLOOKUP($A1191,DSSV!$A$7:$R$65536,IN_DTK!C$5,0),"")</f>
        <v>0</v>
      </c>
      <c r="D1191" s="243" t="str">
        <f>IF(ISNA(VLOOKUP($A1191,DSSV!$A$7:$R$65536,IN_DTK!D$5,0))=FALSE,VLOOKUP($A1191,DSSV!$A$7:$R$65536,IN_DTK!D$5,0),"")</f>
        <v/>
      </c>
      <c r="E1191" s="244" t="str">
        <f>IF(ISNA(VLOOKUP($A1191,DSSV!$A$7:$R$65536,IN_DTK!E$5,0))=FALSE,VLOOKUP($A1191,DSSV!$A$7:$R$65536,IN_DTK!E$5,0),"")</f>
        <v/>
      </c>
      <c r="F1191" s="249" t="str">
        <f>IF(ISNA(VLOOKUP($A1191,DSSV!$A$7:$R$65536,IN_DTK!F$5,0))=FALSE,VLOOKUP($A1191,DSSV!$A$7:$R$65536,IN_DTK!F$5,0),"")</f>
        <v/>
      </c>
      <c r="G1191" s="249" t="str">
        <f>IF(ISNA(VLOOKUP($A1191,DSSV!$A$7:$R$65536,IN_DTK!G$5,0))=FALSE,VLOOKUP($A1191,DSSV!$A$7:$R$65536,IN_DTK!G$5,0),"")</f>
        <v/>
      </c>
      <c r="H1191" s="245">
        <f>IF(ISNA(VLOOKUP($A1191,DSSV!$A$7:$R$65536,IN_DTK!H$5,0))=FALSE,IF(H$8&lt;&gt;0,VLOOKUP($A1191,DSSV!$A$7:$R$65536,IN_DTK!H$5,0),""),"")</f>
        <v>0</v>
      </c>
      <c r="I1191" s="245">
        <f>IF(ISNA(VLOOKUP($A1191,DSSV!$A$7:$R$65536,IN_DTK!I$5,0))=FALSE,IF(I$8&lt;&gt;0,VLOOKUP($A1191,DSSV!$A$7:$R$65536,IN_DTK!I$5,0),""),"")</f>
        <v>0</v>
      </c>
      <c r="J1191" s="245">
        <f>IF(ISNA(VLOOKUP($A1191,DSSV!$A$7:$R$65536,IN_DTK!J$5,0))=FALSE,IF(J$8&lt;&gt;0,VLOOKUP($A1191,DSSV!$A$7:$R$65536,IN_DTK!J$5,0),""),"")</f>
        <v>0</v>
      </c>
      <c r="K1191" s="245">
        <f>IF(ISNA(VLOOKUP($A1191,DSSV!$A$7:$R$65536,IN_DTK!K$5,0))=FALSE,IF(K$8&lt;&gt;0,VLOOKUP($A1191,DSSV!$A$7:$R$65536,IN_DTK!K$5,0),""),"")</f>
        <v>0</v>
      </c>
      <c r="L1191" s="245">
        <f>IF(ISNA(VLOOKUP($A1191,DSSV!$A$7:$R$65536,IN_DTK!L$5,0))=FALSE,IF(L$8&lt;&gt;0,VLOOKUP($A1191,DSSV!$A$7:$R$65536,IN_DTK!L$5,0),""),"")</f>
        <v>0</v>
      </c>
      <c r="M1191" s="245">
        <f>IF(ISNA(VLOOKUP($A1191,DSSV!$A$7:$R$65536,IN_DTK!M$5,0))=FALSE,IF(M$8&lt;&gt;0,VLOOKUP($A1191,DSSV!$A$7:$R$65536,IN_DTK!M$5,0),""),"")</f>
        <v>0</v>
      </c>
      <c r="N1191" s="245">
        <f>IF(ISNA(VLOOKUP($A1191,DSSV!$A$7:$R$65536,IN_DTK!N$5,0))=FALSE,IF(N$8&lt;&gt;0,VLOOKUP($A1191,DSSV!$A$7:$R$65536,IN_DTK!N$5,0),""),"")</f>
        <v>0</v>
      </c>
      <c r="O1191" s="245">
        <f>IF(ISNA(VLOOKUP($A1191,DSSV!$A$7:$R$65536,IN_DTK!O$5,0))=FALSE,IF(O$8&lt;&gt;0,VLOOKUP($A1191,DSSV!$A$7:$R$65536,IN_DTK!O$5,0),""),"")</f>
        <v>0</v>
      </c>
      <c r="P1191" s="245">
        <f>IF(ISNA(VLOOKUP($A1191,DSSV!$A$7:$R$65536,IN_DTK!P$5,0))=FALSE,IF(P$8&lt;&gt;0,VLOOKUP($A1191,DSSV!$A$7:$R$65536,IN_DTK!P$5,0),""),"")</f>
        <v>0</v>
      </c>
      <c r="Q1191" s="246">
        <f>IF(ISNA(VLOOKUP($A1191,DSSV!$A$7:$R$65536,IN_DTK!Q$5,0))=FALSE,VLOOKUP($A1191,DSSV!$A$7:$R$65536,IN_DTK!Q$5,0),"")</f>
        <v>0</v>
      </c>
      <c r="R1191" s="237" t="str">
        <f>IF(ISNA(VLOOKUP($A1191,DSSV!$A$7:$R$65536,IN_DTK!R$5,0))=FALSE,VLOOKUP($A1191,DSSV!$A$7:$R$65536,IN_DTK!R$5,0),"")</f>
        <v>Không</v>
      </c>
      <c r="S1191" s="247" t="str">
        <f>IF(ISNA(VLOOKUP($A1191,DSSV!$A$7:$R$65536,IN_DTK!S$5,0))=FALSE,VLOOKUP($A1191,DSSV!$A$7:$R$65536,IN_DTK!S$5,0),"")</f>
        <v/>
      </c>
    </row>
    <row r="1192" spans="1:19" s="213" customFormat="1" ht="15.75" customHeight="1">
      <c r="A1192" s="211"/>
      <c r="B1192" s="215"/>
      <c r="C1192" s="383" t="s">
        <v>210</v>
      </c>
      <c r="D1192" s="383"/>
      <c r="E1192" s="383"/>
      <c r="F1192" s="383"/>
      <c r="G1192" s="383"/>
      <c r="H1192" s="383"/>
      <c r="I1192" s="383"/>
      <c r="J1192" s="383"/>
      <c r="K1192" s="383"/>
      <c r="L1192" s="384"/>
      <c r="M1192" s="215"/>
      <c r="N1192" s="215"/>
      <c r="O1192" s="215"/>
      <c r="P1192" s="215"/>
      <c r="Q1192" s="215"/>
      <c r="R1192" s="207"/>
      <c r="S1192" s="216"/>
    </row>
    <row r="1193" spans="1:19" s="213" customFormat="1" ht="24">
      <c r="A1193" s="211"/>
      <c r="B1193" s="211"/>
      <c r="C1193" s="217" t="s">
        <v>0</v>
      </c>
      <c r="D1193" s="390" t="s">
        <v>211</v>
      </c>
      <c r="E1193" s="391"/>
      <c r="F1193" s="392"/>
      <c r="G1193" s="218" t="s">
        <v>212</v>
      </c>
      <c r="H1193" s="393" t="s">
        <v>213</v>
      </c>
      <c r="I1193" s="394"/>
      <c r="J1193" s="395" t="s">
        <v>31</v>
      </c>
      <c r="K1193" s="395"/>
      <c r="L1193" s="207"/>
      <c r="M1193" s="211"/>
      <c r="N1193" s="211"/>
      <c r="O1193" s="211"/>
      <c r="P1193" s="211"/>
      <c r="Q1193" s="211"/>
      <c r="R1193" s="219"/>
      <c r="S1193" s="220"/>
    </row>
    <row r="1194" spans="1:19" s="213" customFormat="1" ht="12.75" customHeight="1">
      <c r="A1194" s="211"/>
      <c r="B1194" s="211"/>
      <c r="C1194" s="221">
        <v>1</v>
      </c>
      <c r="D1194" s="385" t="s">
        <v>214</v>
      </c>
      <c r="E1194" s="386"/>
      <c r="F1194" s="222"/>
      <c r="G1194" s="221">
        <f ca="1">SUMPRODUCT((SUBTOTAL(3,OFFSET($Q$9:$Q$1191,ROW($Q$9:$Q$1191)-ROW($Q$9),0,1))),--($Q$9:$Q$1191&gt;=4))</f>
        <v>0</v>
      </c>
      <c r="H1194" s="387">
        <f ca="1">G1194/$G$1196</f>
        <v>0</v>
      </c>
      <c r="I1194" s="388"/>
      <c r="J1194" s="389"/>
      <c r="K1194" s="389"/>
      <c r="L1194" s="201"/>
      <c r="M1194" s="211"/>
      <c r="N1194" s="211"/>
      <c r="O1194" s="211"/>
      <c r="P1194" s="211"/>
      <c r="Q1194" s="211"/>
      <c r="R1194" s="219"/>
      <c r="S1194" s="220"/>
    </row>
    <row r="1195" spans="1:19" s="213" customFormat="1" ht="12.75" customHeight="1">
      <c r="A1195" s="211"/>
      <c r="B1195" s="211"/>
      <c r="C1195" s="221">
        <v>2</v>
      </c>
      <c r="D1195" s="385" t="s">
        <v>215</v>
      </c>
      <c r="E1195" s="386"/>
      <c r="F1195" s="222"/>
      <c r="G1195" s="221">
        <f ca="1">SUMPRODUCT((SUBTOTAL(3,OFFSET($Q$9:$Q$1191,ROW($Q$9:$Q$1191)-ROW($Q$9),0,1))),--($Q$9:$Q$1191&lt;4))</f>
        <v>1183</v>
      </c>
      <c r="H1195" s="387">
        <f ca="1">G1195/$G$1196</f>
        <v>1</v>
      </c>
      <c r="I1195" s="388"/>
      <c r="J1195" s="389"/>
      <c r="K1195" s="389"/>
      <c r="L1195" s="201"/>
      <c r="M1195" s="211"/>
      <c r="N1195" s="211"/>
      <c r="O1195" s="211"/>
      <c r="P1195" s="211"/>
      <c r="Q1195" s="211"/>
      <c r="R1195" s="219"/>
      <c r="S1195" s="220"/>
    </row>
    <row r="1196" spans="1:19" s="213" customFormat="1" ht="12.75" customHeight="1">
      <c r="A1196" s="211"/>
      <c r="B1196" s="211"/>
      <c r="C1196" s="398" t="s">
        <v>216</v>
      </c>
      <c r="D1196" s="399"/>
      <c r="E1196" s="399"/>
      <c r="F1196" s="400"/>
      <c r="G1196" s="223">
        <f ca="1">SUM(G1194:G1195)</f>
        <v>1183</v>
      </c>
      <c r="H1196" s="401">
        <f ca="1">SUM(H1194:I1195)</f>
        <v>1</v>
      </c>
      <c r="I1196" s="402"/>
      <c r="J1196" s="389"/>
      <c r="K1196" s="389"/>
      <c r="L1196" s="201"/>
      <c r="M1196" s="211"/>
      <c r="N1196" s="211"/>
      <c r="O1196" s="211"/>
      <c r="P1196" s="211"/>
      <c r="Q1196" s="211"/>
      <c r="R1196" s="219"/>
      <c r="S1196" s="220"/>
    </row>
    <row r="1197" spans="1:19" s="213" customFormat="1">
      <c r="A1197" s="211"/>
      <c r="B1197" s="211"/>
      <c r="C1197" s="211"/>
      <c r="D1197" s="201"/>
      <c r="E1197" s="224"/>
      <c r="F1197" s="211"/>
      <c r="G1197" s="211"/>
      <c r="H1197" s="211"/>
      <c r="I1197" s="211"/>
      <c r="J1197" s="211"/>
      <c r="K1197" s="211"/>
      <c r="L1197" s="211"/>
      <c r="M1197" s="211"/>
      <c r="N1197" s="211"/>
      <c r="O1197" s="211"/>
      <c r="P1197" s="211"/>
      <c r="Q1197" s="211"/>
      <c r="R1197" s="219"/>
      <c r="S1197" s="220"/>
    </row>
    <row r="1198" spans="1:19" s="213" customFormat="1">
      <c r="A1198" s="211"/>
      <c r="B1198" s="211"/>
      <c r="C1198" s="225"/>
      <c r="D1198" s="201"/>
      <c r="E1198" s="224"/>
      <c r="F1198" s="226"/>
      <c r="G1198" s="200"/>
      <c r="H1198" s="200"/>
      <c r="I1198" s="200"/>
      <c r="J1198" s="200"/>
      <c r="K1198" s="200"/>
      <c r="L1198" s="200"/>
      <c r="M1198" s="200"/>
      <c r="N1198" s="403" t="str">
        <f ca="1">"Đà nẵng, ngày " &amp; TEXT(DAY(TODAY()),"00") &amp; " tháng " &amp; TEXT(MONTH(TODAY()),"00") &amp; " năm " &amp; YEAR(TODAY())</f>
        <v>Đà nẵng, ngày 10 tháng 01 năm 2015</v>
      </c>
      <c r="O1198" s="403"/>
      <c r="P1198" s="403"/>
      <c r="Q1198" s="403"/>
      <c r="R1198" s="403"/>
      <c r="S1198" s="403"/>
    </row>
    <row r="1199" spans="1:19" s="213" customFormat="1" ht="12.75" customHeight="1">
      <c r="A1199" s="211"/>
      <c r="B1199" s="361" t="s">
        <v>217</v>
      </c>
      <c r="C1199" s="361"/>
      <c r="D1199" s="361"/>
      <c r="E1199" s="219"/>
      <c r="F1199" s="227" t="s">
        <v>218</v>
      </c>
      <c r="G1199" s="219"/>
      <c r="H1199" s="200"/>
      <c r="I1199" s="228" t="s">
        <v>219</v>
      </c>
      <c r="K1199" s="211"/>
      <c r="L1199" s="225"/>
      <c r="M1199" s="200"/>
      <c r="N1199" s="361" t="s">
        <v>222</v>
      </c>
      <c r="O1199" s="361"/>
      <c r="P1199" s="361"/>
      <c r="Q1199" s="361"/>
      <c r="R1199" s="361"/>
      <c r="S1199" s="361"/>
    </row>
    <row r="1200" spans="1:19" s="213" customFormat="1" ht="12" customHeight="1">
      <c r="A1200" s="211"/>
      <c r="B1200" s="211"/>
      <c r="C1200" s="225"/>
      <c r="D1200" s="201"/>
      <c r="E1200" s="224"/>
      <c r="F1200" s="226"/>
      <c r="G1200" s="200"/>
      <c r="H1200" s="200"/>
      <c r="I1200" s="229"/>
      <c r="K1200" s="230"/>
      <c r="L1200" s="200"/>
      <c r="M1200" s="200"/>
      <c r="N1200" s="200"/>
      <c r="O1200" s="225"/>
      <c r="Q1200" s="231"/>
      <c r="R1200" s="231"/>
      <c r="S1200" s="197"/>
    </row>
    <row r="1201" spans="1:19" s="213" customFormat="1" ht="12" customHeight="1">
      <c r="A1201" s="211"/>
      <c r="B1201" s="211"/>
      <c r="C1201" s="225"/>
      <c r="D1201" s="201"/>
      <c r="E1201" s="224"/>
      <c r="F1201" s="226"/>
      <c r="G1201" s="200"/>
      <c r="H1201" s="200"/>
      <c r="I1201" s="229"/>
      <c r="K1201" s="230"/>
      <c r="L1201" s="200"/>
      <c r="M1201" s="200"/>
      <c r="N1201" s="200"/>
      <c r="O1201" s="225"/>
      <c r="Q1201" s="231"/>
      <c r="R1201" s="231"/>
      <c r="S1201" s="197"/>
    </row>
    <row r="1202" spans="1:19" s="213" customFormat="1" ht="12" customHeight="1">
      <c r="A1202" s="211"/>
      <c r="B1202" s="211"/>
      <c r="C1202" s="225"/>
      <c r="D1202" s="201"/>
      <c r="E1202" s="224"/>
      <c r="F1202" s="226"/>
      <c r="G1202" s="200"/>
      <c r="H1202" s="200"/>
      <c r="I1202" s="229"/>
      <c r="K1202" s="230"/>
      <c r="L1202" s="200"/>
      <c r="M1202" s="200"/>
      <c r="N1202" s="200"/>
      <c r="O1202" s="225"/>
      <c r="Q1202" s="231"/>
      <c r="R1202" s="231"/>
      <c r="S1202" s="197"/>
    </row>
    <row r="1203" spans="1:19" s="213" customFormat="1">
      <c r="A1203" s="211"/>
      <c r="B1203" s="211"/>
      <c r="C1203" s="225"/>
      <c r="D1203" s="201"/>
      <c r="E1203" s="224"/>
      <c r="F1203" s="226"/>
      <c r="G1203" s="200"/>
      <c r="H1203" s="200"/>
      <c r="I1203" s="200"/>
      <c r="J1203" s="200"/>
      <c r="K1203" s="200"/>
      <c r="L1203" s="200"/>
      <c r="M1203" s="200"/>
      <c r="N1203" s="200"/>
      <c r="O1203" s="225"/>
      <c r="P1203" s="225"/>
      <c r="Q1203" s="225"/>
      <c r="R1203" s="201"/>
      <c r="S1203" s="197"/>
    </row>
    <row r="1204" spans="1:19" s="213" customFormat="1">
      <c r="A1204" s="211"/>
      <c r="B1204" s="211"/>
      <c r="C1204" s="225"/>
      <c r="D1204" s="201"/>
      <c r="E1204" s="224"/>
      <c r="F1204" s="226"/>
      <c r="G1204" s="211"/>
      <c r="H1204" s="200"/>
      <c r="I1204" s="200"/>
      <c r="J1204" s="200"/>
      <c r="K1204" s="200"/>
      <c r="L1204" s="225"/>
      <c r="M1204" s="200"/>
      <c r="N1204" s="200"/>
      <c r="O1204" s="225"/>
      <c r="P1204" s="225"/>
      <c r="Q1204" s="225"/>
      <c r="R1204" s="232"/>
      <c r="S1204" s="197"/>
    </row>
    <row r="1205" spans="1:19" s="213" customFormat="1">
      <c r="A1205" s="211"/>
      <c r="B1205" s="211"/>
      <c r="C1205" s="225"/>
      <c r="D1205" s="201"/>
      <c r="E1205" s="224"/>
      <c r="F1205" s="226"/>
      <c r="G1205" s="211"/>
      <c r="H1205" s="200"/>
      <c r="I1205" s="200"/>
      <c r="J1205" s="200"/>
      <c r="K1205" s="200"/>
      <c r="L1205" s="225"/>
      <c r="M1205" s="200"/>
      <c r="N1205" s="200"/>
      <c r="O1205" s="225"/>
      <c r="P1205" s="225"/>
      <c r="Q1205" s="225"/>
      <c r="R1205" s="232"/>
      <c r="S1205" s="197"/>
    </row>
    <row r="1206" spans="1:19" s="213" customFormat="1" ht="12.75" customHeight="1">
      <c r="A1206" s="211"/>
      <c r="B1206" s="396" t="s">
        <v>220</v>
      </c>
      <c r="C1206" s="396"/>
      <c r="D1206" s="396"/>
      <c r="E1206" s="194"/>
      <c r="F1206" s="233"/>
      <c r="G1206" s="234"/>
      <c r="H1206" s="234"/>
      <c r="I1206" s="234"/>
      <c r="J1206" s="234"/>
      <c r="K1206" s="234"/>
      <c r="L1206" s="234"/>
      <c r="M1206" s="234"/>
      <c r="N1206" s="362" t="s">
        <v>221</v>
      </c>
      <c r="O1206" s="362"/>
      <c r="P1206" s="362"/>
      <c r="Q1206" s="362"/>
      <c r="R1206" s="362"/>
      <c r="S1206" s="362"/>
    </row>
    <row r="1207" spans="1:19" s="235" customFormat="1">
      <c r="B1207" s="397"/>
      <c r="C1207" s="397"/>
      <c r="D1207" s="397"/>
      <c r="E1207" s="397"/>
      <c r="F1207" s="397"/>
      <c r="G1207" s="397"/>
      <c r="H1207" s="397"/>
      <c r="I1207" s="397"/>
      <c r="J1207" s="397"/>
      <c r="K1207" s="397"/>
      <c r="L1207" s="397"/>
      <c r="M1207" s="397"/>
      <c r="N1207" s="397"/>
      <c r="O1207" s="397"/>
      <c r="P1207" s="397"/>
      <c r="Q1207" s="397"/>
      <c r="R1207" s="397"/>
      <c r="S1207" s="397"/>
    </row>
  </sheetData>
  <autoFilter ref="A8:S1196">
    <filterColumn colId="5"/>
  </autoFilter>
  <mergeCells count="33">
    <mergeCell ref="B1207:S1207"/>
    <mergeCell ref="C1196:F1196"/>
    <mergeCell ref="H1196:I1196"/>
    <mergeCell ref="J1196:K1196"/>
    <mergeCell ref="N1198:S1198"/>
    <mergeCell ref="B1199:D1199"/>
    <mergeCell ref="N1199:S1199"/>
    <mergeCell ref="D1195:E1195"/>
    <mergeCell ref="H1195:I1195"/>
    <mergeCell ref="J1195:K1195"/>
    <mergeCell ref="B1206:D1206"/>
    <mergeCell ref="N1206:S1206"/>
    <mergeCell ref="S6:S8"/>
    <mergeCell ref="A7:A8"/>
    <mergeCell ref="C1192:L1192"/>
    <mergeCell ref="D1194:E1194"/>
    <mergeCell ref="H1194:I1194"/>
    <mergeCell ref="J1194:K1194"/>
    <mergeCell ref="D1193:F1193"/>
    <mergeCell ref="H1193:I1193"/>
    <mergeCell ref="J1193:K1193"/>
    <mergeCell ref="B1:D1"/>
    <mergeCell ref="E1:R1"/>
    <mergeCell ref="B2:D2"/>
    <mergeCell ref="E2:R2"/>
    <mergeCell ref="B6:B8"/>
    <mergeCell ref="C6:C8"/>
    <mergeCell ref="D6:D8"/>
    <mergeCell ref="E6:E8"/>
    <mergeCell ref="F6:F8"/>
    <mergeCell ref="G6:G8"/>
    <mergeCell ref="H6:P6"/>
    <mergeCell ref="Q6:R7"/>
  </mergeCells>
  <conditionalFormatting sqref="C1197:G1197 C9:G1191 R9:S1197">
    <cfRule type="cellIs" dxfId="20" priority="3" stopIfTrue="1" operator="equal">
      <formula>0</formula>
    </cfRule>
  </conditionalFormatting>
  <conditionalFormatting sqref="S9:S1191">
    <cfRule type="cellIs" dxfId="19" priority="2" stopIfTrue="1" operator="equal">
      <formula>0</formula>
    </cfRule>
  </conditionalFormatting>
  <conditionalFormatting sqref="Q9:Q1191">
    <cfRule type="cellIs" dxfId="18" priority="1" stopIfTrue="1" operator="lessThan">
      <formula>4</formula>
    </cfRule>
  </conditionalFormatting>
  <printOptions horizontalCentered="1"/>
  <pageMargins left="0.17" right="0.16" top="0.19" bottom="0.2" header="0.17" footer="0.16"/>
  <pageSetup paperSize="9" orientation="portrait" r:id="rId1"/>
  <headerFooter alignWithMargins="0">
    <oddHeader xml:space="preserve">&amp;R&amp;P/&amp;N
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7030A0"/>
  </sheetPr>
  <dimension ref="A1:J312"/>
  <sheetViews>
    <sheetView workbookViewId="0">
      <pane xSplit="6" ySplit="7" topLeftCell="G8" activePane="bottomRight" state="frozen"/>
      <selection activeCell="M159" sqref="M159"/>
      <selection pane="topRight" activeCell="M159" sqref="M159"/>
      <selection pane="bottomLeft" activeCell="M159" sqref="M159"/>
      <selection pane="bottomRight" activeCell="M159" sqref="M159"/>
    </sheetView>
  </sheetViews>
  <sheetFormatPr defaultRowHeight="12.75"/>
  <cols>
    <col min="1" max="1" width="4" style="257" hidden="1" customWidth="1"/>
    <col min="2" max="2" width="5.140625" style="257" customWidth="1"/>
    <col min="3" max="3" width="12.140625" style="284" customWidth="1"/>
    <col min="4" max="4" width="17.140625" style="271" customWidth="1"/>
    <col min="5" max="5" width="8.42578125" style="285" customWidth="1"/>
    <col min="6" max="6" width="14.28515625" style="262" customWidth="1"/>
    <col min="7" max="7" width="15.42578125" style="262" customWidth="1"/>
    <col min="8" max="8" width="16.28515625" style="262" customWidth="1"/>
    <col min="9" max="9" width="11.28515625" style="259" customWidth="1"/>
    <col min="10" max="233" width="9.140625" style="257"/>
    <col min="234" max="234" width="0" style="257" hidden="1" customWidth="1"/>
    <col min="235" max="235" width="5.140625" style="257" customWidth="1"/>
    <col min="236" max="236" width="12.140625" style="257" customWidth="1"/>
    <col min="237" max="237" width="17.140625" style="257" customWidth="1"/>
    <col min="238" max="238" width="8.42578125" style="257" customWidth="1"/>
    <col min="239" max="239" width="15.85546875" style="257" customWidth="1"/>
    <col min="240" max="240" width="16.140625" style="257" customWidth="1"/>
    <col min="241" max="241" width="16.28515625" style="257" customWidth="1"/>
    <col min="242" max="242" width="11.28515625" style="257" customWidth="1"/>
    <col min="243" max="489" width="9.140625" style="257"/>
    <col min="490" max="490" width="0" style="257" hidden="1" customWidth="1"/>
    <col min="491" max="491" width="5.140625" style="257" customWidth="1"/>
    <col min="492" max="492" width="12.140625" style="257" customWidth="1"/>
    <col min="493" max="493" width="17.140625" style="257" customWidth="1"/>
    <col min="494" max="494" width="8.42578125" style="257" customWidth="1"/>
    <col min="495" max="495" width="15.85546875" style="257" customWidth="1"/>
    <col min="496" max="496" width="16.140625" style="257" customWidth="1"/>
    <col min="497" max="497" width="16.28515625" style="257" customWidth="1"/>
    <col min="498" max="498" width="11.28515625" style="257" customWidth="1"/>
    <col min="499" max="745" width="9.140625" style="257"/>
    <col min="746" max="746" width="0" style="257" hidden="1" customWidth="1"/>
    <col min="747" max="747" width="5.140625" style="257" customWidth="1"/>
    <col min="748" max="748" width="12.140625" style="257" customWidth="1"/>
    <col min="749" max="749" width="17.140625" style="257" customWidth="1"/>
    <col min="750" max="750" width="8.42578125" style="257" customWidth="1"/>
    <col min="751" max="751" width="15.85546875" style="257" customWidth="1"/>
    <col min="752" max="752" width="16.140625" style="257" customWidth="1"/>
    <col min="753" max="753" width="16.28515625" style="257" customWidth="1"/>
    <col min="754" max="754" width="11.28515625" style="257" customWidth="1"/>
    <col min="755" max="1001" width="9.140625" style="257"/>
    <col min="1002" max="1002" width="0" style="257" hidden="1" customWidth="1"/>
    <col min="1003" max="1003" width="5.140625" style="257" customWidth="1"/>
    <col min="1004" max="1004" width="12.140625" style="257" customWidth="1"/>
    <col min="1005" max="1005" width="17.140625" style="257" customWidth="1"/>
    <col min="1006" max="1006" width="8.42578125" style="257" customWidth="1"/>
    <col min="1007" max="1007" width="15.85546875" style="257" customWidth="1"/>
    <col min="1008" max="1008" width="16.140625" style="257" customWidth="1"/>
    <col min="1009" max="1009" width="16.28515625" style="257" customWidth="1"/>
    <col min="1010" max="1010" width="11.28515625" style="257" customWidth="1"/>
    <col min="1011" max="1257" width="9.140625" style="257"/>
    <col min="1258" max="1258" width="0" style="257" hidden="1" customWidth="1"/>
    <col min="1259" max="1259" width="5.140625" style="257" customWidth="1"/>
    <col min="1260" max="1260" width="12.140625" style="257" customWidth="1"/>
    <col min="1261" max="1261" width="17.140625" style="257" customWidth="1"/>
    <col min="1262" max="1262" width="8.42578125" style="257" customWidth="1"/>
    <col min="1263" max="1263" width="15.85546875" style="257" customWidth="1"/>
    <col min="1264" max="1264" width="16.140625" style="257" customWidth="1"/>
    <col min="1265" max="1265" width="16.28515625" style="257" customWidth="1"/>
    <col min="1266" max="1266" width="11.28515625" style="257" customWidth="1"/>
    <col min="1267" max="1513" width="9.140625" style="257"/>
    <col min="1514" max="1514" width="0" style="257" hidden="1" customWidth="1"/>
    <col min="1515" max="1515" width="5.140625" style="257" customWidth="1"/>
    <col min="1516" max="1516" width="12.140625" style="257" customWidth="1"/>
    <col min="1517" max="1517" width="17.140625" style="257" customWidth="1"/>
    <col min="1518" max="1518" width="8.42578125" style="257" customWidth="1"/>
    <col min="1519" max="1519" width="15.85546875" style="257" customWidth="1"/>
    <col min="1520" max="1520" width="16.140625" style="257" customWidth="1"/>
    <col min="1521" max="1521" width="16.28515625" style="257" customWidth="1"/>
    <col min="1522" max="1522" width="11.28515625" style="257" customWidth="1"/>
    <col min="1523" max="1769" width="9.140625" style="257"/>
    <col min="1770" max="1770" width="0" style="257" hidden="1" customWidth="1"/>
    <col min="1771" max="1771" width="5.140625" style="257" customWidth="1"/>
    <col min="1772" max="1772" width="12.140625" style="257" customWidth="1"/>
    <col min="1773" max="1773" width="17.140625" style="257" customWidth="1"/>
    <col min="1774" max="1774" width="8.42578125" style="257" customWidth="1"/>
    <col min="1775" max="1775" width="15.85546875" style="257" customWidth="1"/>
    <col min="1776" max="1776" width="16.140625" style="257" customWidth="1"/>
    <col min="1777" max="1777" width="16.28515625" style="257" customWidth="1"/>
    <col min="1778" max="1778" width="11.28515625" style="257" customWidth="1"/>
    <col min="1779" max="2025" width="9.140625" style="257"/>
    <col min="2026" max="2026" width="0" style="257" hidden="1" customWidth="1"/>
    <col min="2027" max="2027" width="5.140625" style="257" customWidth="1"/>
    <col min="2028" max="2028" width="12.140625" style="257" customWidth="1"/>
    <col min="2029" max="2029" width="17.140625" style="257" customWidth="1"/>
    <col min="2030" max="2030" width="8.42578125" style="257" customWidth="1"/>
    <col min="2031" max="2031" width="15.85546875" style="257" customWidth="1"/>
    <col min="2032" max="2032" width="16.140625" style="257" customWidth="1"/>
    <col min="2033" max="2033" width="16.28515625" style="257" customWidth="1"/>
    <col min="2034" max="2034" width="11.28515625" style="257" customWidth="1"/>
    <col min="2035" max="2281" width="9.140625" style="257"/>
    <col min="2282" max="2282" width="0" style="257" hidden="1" customWidth="1"/>
    <col min="2283" max="2283" width="5.140625" style="257" customWidth="1"/>
    <col min="2284" max="2284" width="12.140625" style="257" customWidth="1"/>
    <col min="2285" max="2285" width="17.140625" style="257" customWidth="1"/>
    <col min="2286" max="2286" width="8.42578125" style="257" customWidth="1"/>
    <col min="2287" max="2287" width="15.85546875" style="257" customWidth="1"/>
    <col min="2288" max="2288" width="16.140625" style="257" customWidth="1"/>
    <col min="2289" max="2289" width="16.28515625" style="257" customWidth="1"/>
    <col min="2290" max="2290" width="11.28515625" style="257" customWidth="1"/>
    <col min="2291" max="2537" width="9.140625" style="257"/>
    <col min="2538" max="2538" width="0" style="257" hidden="1" customWidth="1"/>
    <col min="2539" max="2539" width="5.140625" style="257" customWidth="1"/>
    <col min="2540" max="2540" width="12.140625" style="257" customWidth="1"/>
    <col min="2541" max="2541" width="17.140625" style="257" customWidth="1"/>
    <col min="2542" max="2542" width="8.42578125" style="257" customWidth="1"/>
    <col min="2543" max="2543" width="15.85546875" style="257" customWidth="1"/>
    <col min="2544" max="2544" width="16.140625" style="257" customWidth="1"/>
    <col min="2545" max="2545" width="16.28515625" style="257" customWidth="1"/>
    <col min="2546" max="2546" width="11.28515625" style="257" customWidth="1"/>
    <col min="2547" max="2793" width="9.140625" style="257"/>
    <col min="2794" max="2794" width="0" style="257" hidden="1" customWidth="1"/>
    <col min="2795" max="2795" width="5.140625" style="257" customWidth="1"/>
    <col min="2796" max="2796" width="12.140625" style="257" customWidth="1"/>
    <col min="2797" max="2797" width="17.140625" style="257" customWidth="1"/>
    <col min="2798" max="2798" width="8.42578125" style="257" customWidth="1"/>
    <col min="2799" max="2799" width="15.85546875" style="257" customWidth="1"/>
    <col min="2800" max="2800" width="16.140625" style="257" customWidth="1"/>
    <col min="2801" max="2801" width="16.28515625" style="257" customWidth="1"/>
    <col min="2802" max="2802" width="11.28515625" style="257" customWidth="1"/>
    <col min="2803" max="3049" width="9.140625" style="257"/>
    <col min="3050" max="3050" width="0" style="257" hidden="1" customWidth="1"/>
    <col min="3051" max="3051" width="5.140625" style="257" customWidth="1"/>
    <col min="3052" max="3052" width="12.140625" style="257" customWidth="1"/>
    <col min="3053" max="3053" width="17.140625" style="257" customWidth="1"/>
    <col min="3054" max="3054" width="8.42578125" style="257" customWidth="1"/>
    <col min="3055" max="3055" width="15.85546875" style="257" customWidth="1"/>
    <col min="3056" max="3056" width="16.140625" style="257" customWidth="1"/>
    <col min="3057" max="3057" width="16.28515625" style="257" customWidth="1"/>
    <col min="3058" max="3058" width="11.28515625" style="257" customWidth="1"/>
    <col min="3059" max="3305" width="9.140625" style="257"/>
    <col min="3306" max="3306" width="0" style="257" hidden="1" customWidth="1"/>
    <col min="3307" max="3307" width="5.140625" style="257" customWidth="1"/>
    <col min="3308" max="3308" width="12.140625" style="257" customWidth="1"/>
    <col min="3309" max="3309" width="17.140625" style="257" customWidth="1"/>
    <col min="3310" max="3310" width="8.42578125" style="257" customWidth="1"/>
    <col min="3311" max="3311" width="15.85546875" style="257" customWidth="1"/>
    <col min="3312" max="3312" width="16.140625" style="257" customWidth="1"/>
    <col min="3313" max="3313" width="16.28515625" style="257" customWidth="1"/>
    <col min="3314" max="3314" width="11.28515625" style="257" customWidth="1"/>
    <col min="3315" max="3561" width="9.140625" style="257"/>
    <col min="3562" max="3562" width="0" style="257" hidden="1" customWidth="1"/>
    <col min="3563" max="3563" width="5.140625" style="257" customWidth="1"/>
    <col min="3564" max="3564" width="12.140625" style="257" customWidth="1"/>
    <col min="3565" max="3565" width="17.140625" style="257" customWidth="1"/>
    <col min="3566" max="3566" width="8.42578125" style="257" customWidth="1"/>
    <col min="3567" max="3567" width="15.85546875" style="257" customWidth="1"/>
    <col min="3568" max="3568" width="16.140625" style="257" customWidth="1"/>
    <col min="3569" max="3569" width="16.28515625" style="257" customWidth="1"/>
    <col min="3570" max="3570" width="11.28515625" style="257" customWidth="1"/>
    <col min="3571" max="3817" width="9.140625" style="257"/>
    <col min="3818" max="3818" width="0" style="257" hidden="1" customWidth="1"/>
    <col min="3819" max="3819" width="5.140625" style="257" customWidth="1"/>
    <col min="3820" max="3820" width="12.140625" style="257" customWidth="1"/>
    <col min="3821" max="3821" width="17.140625" style="257" customWidth="1"/>
    <col min="3822" max="3822" width="8.42578125" style="257" customWidth="1"/>
    <col min="3823" max="3823" width="15.85546875" style="257" customWidth="1"/>
    <col min="3824" max="3824" width="16.140625" style="257" customWidth="1"/>
    <col min="3825" max="3825" width="16.28515625" style="257" customWidth="1"/>
    <col min="3826" max="3826" width="11.28515625" style="257" customWidth="1"/>
    <col min="3827" max="4073" width="9.140625" style="257"/>
    <col min="4074" max="4074" width="0" style="257" hidden="1" customWidth="1"/>
    <col min="4075" max="4075" width="5.140625" style="257" customWidth="1"/>
    <col min="4076" max="4076" width="12.140625" style="257" customWidth="1"/>
    <col min="4077" max="4077" width="17.140625" style="257" customWidth="1"/>
    <col min="4078" max="4078" width="8.42578125" style="257" customWidth="1"/>
    <col min="4079" max="4079" width="15.85546875" style="257" customWidth="1"/>
    <col min="4080" max="4080" width="16.140625" style="257" customWidth="1"/>
    <col min="4081" max="4081" width="16.28515625" style="257" customWidth="1"/>
    <col min="4082" max="4082" width="11.28515625" style="257" customWidth="1"/>
    <col min="4083" max="4329" width="9.140625" style="257"/>
    <col min="4330" max="4330" width="0" style="257" hidden="1" customWidth="1"/>
    <col min="4331" max="4331" width="5.140625" style="257" customWidth="1"/>
    <col min="4332" max="4332" width="12.140625" style="257" customWidth="1"/>
    <col min="4333" max="4333" width="17.140625" style="257" customWidth="1"/>
    <col min="4334" max="4334" width="8.42578125" style="257" customWidth="1"/>
    <col min="4335" max="4335" width="15.85546875" style="257" customWidth="1"/>
    <col min="4336" max="4336" width="16.140625" style="257" customWidth="1"/>
    <col min="4337" max="4337" width="16.28515625" style="257" customWidth="1"/>
    <col min="4338" max="4338" width="11.28515625" style="257" customWidth="1"/>
    <col min="4339" max="4585" width="9.140625" style="257"/>
    <col min="4586" max="4586" width="0" style="257" hidden="1" customWidth="1"/>
    <col min="4587" max="4587" width="5.140625" style="257" customWidth="1"/>
    <col min="4588" max="4588" width="12.140625" style="257" customWidth="1"/>
    <col min="4589" max="4589" width="17.140625" style="257" customWidth="1"/>
    <col min="4590" max="4590" width="8.42578125" style="257" customWidth="1"/>
    <col min="4591" max="4591" width="15.85546875" style="257" customWidth="1"/>
    <col min="4592" max="4592" width="16.140625" style="257" customWidth="1"/>
    <col min="4593" max="4593" width="16.28515625" style="257" customWidth="1"/>
    <col min="4594" max="4594" width="11.28515625" style="257" customWidth="1"/>
    <col min="4595" max="4841" width="9.140625" style="257"/>
    <col min="4842" max="4842" width="0" style="257" hidden="1" customWidth="1"/>
    <col min="4843" max="4843" width="5.140625" style="257" customWidth="1"/>
    <col min="4844" max="4844" width="12.140625" style="257" customWidth="1"/>
    <col min="4845" max="4845" width="17.140625" style="257" customWidth="1"/>
    <col min="4846" max="4846" width="8.42578125" style="257" customWidth="1"/>
    <col min="4847" max="4847" width="15.85546875" style="257" customWidth="1"/>
    <col min="4848" max="4848" width="16.140625" style="257" customWidth="1"/>
    <col min="4849" max="4849" width="16.28515625" style="257" customWidth="1"/>
    <col min="4850" max="4850" width="11.28515625" style="257" customWidth="1"/>
    <col min="4851" max="5097" width="9.140625" style="257"/>
    <col min="5098" max="5098" width="0" style="257" hidden="1" customWidth="1"/>
    <col min="5099" max="5099" width="5.140625" style="257" customWidth="1"/>
    <col min="5100" max="5100" width="12.140625" style="257" customWidth="1"/>
    <col min="5101" max="5101" width="17.140625" style="257" customWidth="1"/>
    <col min="5102" max="5102" width="8.42578125" style="257" customWidth="1"/>
    <col min="5103" max="5103" width="15.85546875" style="257" customWidth="1"/>
    <col min="5104" max="5104" width="16.140625" style="257" customWidth="1"/>
    <col min="5105" max="5105" width="16.28515625" style="257" customWidth="1"/>
    <col min="5106" max="5106" width="11.28515625" style="257" customWidth="1"/>
    <col min="5107" max="5353" width="9.140625" style="257"/>
    <col min="5354" max="5354" width="0" style="257" hidden="1" customWidth="1"/>
    <col min="5355" max="5355" width="5.140625" style="257" customWidth="1"/>
    <col min="5356" max="5356" width="12.140625" style="257" customWidth="1"/>
    <col min="5357" max="5357" width="17.140625" style="257" customWidth="1"/>
    <col min="5358" max="5358" width="8.42578125" style="257" customWidth="1"/>
    <col min="5359" max="5359" width="15.85546875" style="257" customWidth="1"/>
    <col min="5360" max="5360" width="16.140625" style="257" customWidth="1"/>
    <col min="5361" max="5361" width="16.28515625" style="257" customWidth="1"/>
    <col min="5362" max="5362" width="11.28515625" style="257" customWidth="1"/>
    <col min="5363" max="5609" width="9.140625" style="257"/>
    <col min="5610" max="5610" width="0" style="257" hidden="1" customWidth="1"/>
    <col min="5611" max="5611" width="5.140625" style="257" customWidth="1"/>
    <col min="5612" max="5612" width="12.140625" style="257" customWidth="1"/>
    <col min="5613" max="5613" width="17.140625" style="257" customWidth="1"/>
    <col min="5614" max="5614" width="8.42578125" style="257" customWidth="1"/>
    <col min="5615" max="5615" width="15.85546875" style="257" customWidth="1"/>
    <col min="5616" max="5616" width="16.140625" style="257" customWidth="1"/>
    <col min="5617" max="5617" width="16.28515625" style="257" customWidth="1"/>
    <col min="5618" max="5618" width="11.28515625" style="257" customWidth="1"/>
    <col min="5619" max="5865" width="9.140625" style="257"/>
    <col min="5866" max="5866" width="0" style="257" hidden="1" customWidth="1"/>
    <col min="5867" max="5867" width="5.140625" style="257" customWidth="1"/>
    <col min="5868" max="5868" width="12.140625" style="257" customWidth="1"/>
    <col min="5869" max="5869" width="17.140625" style="257" customWidth="1"/>
    <col min="5870" max="5870" width="8.42578125" style="257" customWidth="1"/>
    <col min="5871" max="5871" width="15.85546875" style="257" customWidth="1"/>
    <col min="5872" max="5872" width="16.140625" style="257" customWidth="1"/>
    <col min="5873" max="5873" width="16.28515625" style="257" customWidth="1"/>
    <col min="5874" max="5874" width="11.28515625" style="257" customWidth="1"/>
    <col min="5875" max="6121" width="9.140625" style="257"/>
    <col min="6122" max="6122" width="0" style="257" hidden="1" customWidth="1"/>
    <col min="6123" max="6123" width="5.140625" style="257" customWidth="1"/>
    <col min="6124" max="6124" width="12.140625" style="257" customWidth="1"/>
    <col min="6125" max="6125" width="17.140625" style="257" customWidth="1"/>
    <col min="6126" max="6126" width="8.42578125" style="257" customWidth="1"/>
    <col min="6127" max="6127" width="15.85546875" style="257" customWidth="1"/>
    <col min="6128" max="6128" width="16.140625" style="257" customWidth="1"/>
    <col min="6129" max="6129" width="16.28515625" style="257" customWidth="1"/>
    <col min="6130" max="6130" width="11.28515625" style="257" customWidth="1"/>
    <col min="6131" max="6377" width="9.140625" style="257"/>
    <col min="6378" max="6378" width="0" style="257" hidden="1" customWidth="1"/>
    <col min="6379" max="6379" width="5.140625" style="257" customWidth="1"/>
    <col min="6380" max="6380" width="12.140625" style="257" customWidth="1"/>
    <col min="6381" max="6381" width="17.140625" style="257" customWidth="1"/>
    <col min="6382" max="6382" width="8.42578125" style="257" customWidth="1"/>
    <col min="6383" max="6383" width="15.85546875" style="257" customWidth="1"/>
    <col min="6384" max="6384" width="16.140625" style="257" customWidth="1"/>
    <col min="6385" max="6385" width="16.28515625" style="257" customWidth="1"/>
    <col min="6386" max="6386" width="11.28515625" style="257" customWidth="1"/>
    <col min="6387" max="6633" width="9.140625" style="257"/>
    <col min="6634" max="6634" width="0" style="257" hidden="1" customWidth="1"/>
    <col min="6635" max="6635" width="5.140625" style="257" customWidth="1"/>
    <col min="6636" max="6636" width="12.140625" style="257" customWidth="1"/>
    <col min="6637" max="6637" width="17.140625" style="257" customWidth="1"/>
    <col min="6638" max="6638" width="8.42578125" style="257" customWidth="1"/>
    <col min="6639" max="6639" width="15.85546875" style="257" customWidth="1"/>
    <col min="6640" max="6640" width="16.140625" style="257" customWidth="1"/>
    <col min="6641" max="6641" width="16.28515625" style="257" customWidth="1"/>
    <col min="6642" max="6642" width="11.28515625" style="257" customWidth="1"/>
    <col min="6643" max="6889" width="9.140625" style="257"/>
    <col min="6890" max="6890" width="0" style="257" hidden="1" customWidth="1"/>
    <col min="6891" max="6891" width="5.140625" style="257" customWidth="1"/>
    <col min="6892" max="6892" width="12.140625" style="257" customWidth="1"/>
    <col min="6893" max="6893" width="17.140625" style="257" customWidth="1"/>
    <col min="6894" max="6894" width="8.42578125" style="257" customWidth="1"/>
    <col min="6895" max="6895" width="15.85546875" style="257" customWidth="1"/>
    <col min="6896" max="6896" width="16.140625" style="257" customWidth="1"/>
    <col min="6897" max="6897" width="16.28515625" style="257" customWidth="1"/>
    <col min="6898" max="6898" width="11.28515625" style="257" customWidth="1"/>
    <col min="6899" max="7145" width="9.140625" style="257"/>
    <col min="7146" max="7146" width="0" style="257" hidden="1" customWidth="1"/>
    <col min="7147" max="7147" width="5.140625" style="257" customWidth="1"/>
    <col min="7148" max="7148" width="12.140625" style="257" customWidth="1"/>
    <col min="7149" max="7149" width="17.140625" style="257" customWidth="1"/>
    <col min="7150" max="7150" width="8.42578125" style="257" customWidth="1"/>
    <col min="7151" max="7151" width="15.85546875" style="257" customWidth="1"/>
    <col min="7152" max="7152" width="16.140625" style="257" customWidth="1"/>
    <col min="7153" max="7153" width="16.28515625" style="257" customWidth="1"/>
    <col min="7154" max="7154" width="11.28515625" style="257" customWidth="1"/>
    <col min="7155" max="7401" width="9.140625" style="257"/>
    <col min="7402" max="7402" width="0" style="257" hidden="1" customWidth="1"/>
    <col min="7403" max="7403" width="5.140625" style="257" customWidth="1"/>
    <col min="7404" max="7404" width="12.140625" style="257" customWidth="1"/>
    <col min="7405" max="7405" width="17.140625" style="257" customWidth="1"/>
    <col min="7406" max="7406" width="8.42578125" style="257" customWidth="1"/>
    <col min="7407" max="7407" width="15.85546875" style="257" customWidth="1"/>
    <col min="7408" max="7408" width="16.140625" style="257" customWidth="1"/>
    <col min="7409" max="7409" width="16.28515625" style="257" customWidth="1"/>
    <col min="7410" max="7410" width="11.28515625" style="257" customWidth="1"/>
    <col min="7411" max="7657" width="9.140625" style="257"/>
    <col min="7658" max="7658" width="0" style="257" hidden="1" customWidth="1"/>
    <col min="7659" max="7659" width="5.140625" style="257" customWidth="1"/>
    <col min="7660" max="7660" width="12.140625" style="257" customWidth="1"/>
    <col min="7661" max="7661" width="17.140625" style="257" customWidth="1"/>
    <col min="7662" max="7662" width="8.42578125" style="257" customWidth="1"/>
    <col min="7663" max="7663" width="15.85546875" style="257" customWidth="1"/>
    <col min="7664" max="7664" width="16.140625" style="257" customWidth="1"/>
    <col min="7665" max="7665" width="16.28515625" style="257" customWidth="1"/>
    <col min="7666" max="7666" width="11.28515625" style="257" customWidth="1"/>
    <col min="7667" max="7913" width="9.140625" style="257"/>
    <col min="7914" max="7914" width="0" style="257" hidden="1" customWidth="1"/>
    <col min="7915" max="7915" width="5.140625" style="257" customWidth="1"/>
    <col min="7916" max="7916" width="12.140625" style="257" customWidth="1"/>
    <col min="7917" max="7917" width="17.140625" style="257" customWidth="1"/>
    <col min="7918" max="7918" width="8.42578125" style="257" customWidth="1"/>
    <col min="7919" max="7919" width="15.85546875" style="257" customWidth="1"/>
    <col min="7920" max="7920" width="16.140625" style="257" customWidth="1"/>
    <col min="7921" max="7921" width="16.28515625" style="257" customWidth="1"/>
    <col min="7922" max="7922" width="11.28515625" style="257" customWidth="1"/>
    <col min="7923" max="8169" width="9.140625" style="257"/>
    <col min="8170" max="8170" width="0" style="257" hidden="1" customWidth="1"/>
    <col min="8171" max="8171" width="5.140625" style="257" customWidth="1"/>
    <col min="8172" max="8172" width="12.140625" style="257" customWidth="1"/>
    <col min="8173" max="8173" width="17.140625" style="257" customWidth="1"/>
    <col min="8174" max="8174" width="8.42578125" style="257" customWidth="1"/>
    <col min="8175" max="8175" width="15.85546875" style="257" customWidth="1"/>
    <col min="8176" max="8176" width="16.140625" style="257" customWidth="1"/>
    <col min="8177" max="8177" width="16.28515625" style="257" customWidth="1"/>
    <col min="8178" max="8178" width="11.28515625" style="257" customWidth="1"/>
    <col min="8179" max="8425" width="9.140625" style="257"/>
    <col min="8426" max="8426" width="0" style="257" hidden="1" customWidth="1"/>
    <col min="8427" max="8427" width="5.140625" style="257" customWidth="1"/>
    <col min="8428" max="8428" width="12.140625" style="257" customWidth="1"/>
    <col min="8429" max="8429" width="17.140625" style="257" customWidth="1"/>
    <col min="8430" max="8430" width="8.42578125" style="257" customWidth="1"/>
    <col min="8431" max="8431" width="15.85546875" style="257" customWidth="1"/>
    <col min="8432" max="8432" width="16.140625" style="257" customWidth="1"/>
    <col min="8433" max="8433" width="16.28515625" style="257" customWidth="1"/>
    <col min="8434" max="8434" width="11.28515625" style="257" customWidth="1"/>
    <col min="8435" max="8681" width="9.140625" style="257"/>
    <col min="8682" max="8682" width="0" style="257" hidden="1" customWidth="1"/>
    <col min="8683" max="8683" width="5.140625" style="257" customWidth="1"/>
    <col min="8684" max="8684" width="12.140625" style="257" customWidth="1"/>
    <col min="8685" max="8685" width="17.140625" style="257" customWidth="1"/>
    <col min="8686" max="8686" width="8.42578125" style="257" customWidth="1"/>
    <col min="8687" max="8687" width="15.85546875" style="257" customWidth="1"/>
    <col min="8688" max="8688" width="16.140625" style="257" customWidth="1"/>
    <col min="8689" max="8689" width="16.28515625" style="257" customWidth="1"/>
    <col min="8690" max="8690" width="11.28515625" style="257" customWidth="1"/>
    <col min="8691" max="8937" width="9.140625" style="257"/>
    <col min="8938" max="8938" width="0" style="257" hidden="1" customWidth="1"/>
    <col min="8939" max="8939" width="5.140625" style="257" customWidth="1"/>
    <col min="8940" max="8940" width="12.140625" style="257" customWidth="1"/>
    <col min="8941" max="8941" width="17.140625" style="257" customWidth="1"/>
    <col min="8942" max="8942" width="8.42578125" style="257" customWidth="1"/>
    <col min="8943" max="8943" width="15.85546875" style="257" customWidth="1"/>
    <col min="8944" max="8944" width="16.140625" style="257" customWidth="1"/>
    <col min="8945" max="8945" width="16.28515625" style="257" customWidth="1"/>
    <col min="8946" max="8946" width="11.28515625" style="257" customWidth="1"/>
    <col min="8947" max="9193" width="9.140625" style="257"/>
    <col min="9194" max="9194" width="0" style="257" hidden="1" customWidth="1"/>
    <col min="9195" max="9195" width="5.140625" style="257" customWidth="1"/>
    <col min="9196" max="9196" width="12.140625" style="257" customWidth="1"/>
    <col min="9197" max="9197" width="17.140625" style="257" customWidth="1"/>
    <col min="9198" max="9198" width="8.42578125" style="257" customWidth="1"/>
    <col min="9199" max="9199" width="15.85546875" style="257" customWidth="1"/>
    <col min="9200" max="9200" width="16.140625" style="257" customWidth="1"/>
    <col min="9201" max="9201" width="16.28515625" style="257" customWidth="1"/>
    <col min="9202" max="9202" width="11.28515625" style="257" customWidth="1"/>
    <col min="9203" max="9449" width="9.140625" style="257"/>
    <col min="9450" max="9450" width="0" style="257" hidden="1" customWidth="1"/>
    <col min="9451" max="9451" width="5.140625" style="257" customWidth="1"/>
    <col min="9452" max="9452" width="12.140625" style="257" customWidth="1"/>
    <col min="9453" max="9453" width="17.140625" style="257" customWidth="1"/>
    <col min="9454" max="9454" width="8.42578125" style="257" customWidth="1"/>
    <col min="9455" max="9455" width="15.85546875" style="257" customWidth="1"/>
    <col min="9456" max="9456" width="16.140625" style="257" customWidth="1"/>
    <col min="9457" max="9457" width="16.28515625" style="257" customWidth="1"/>
    <col min="9458" max="9458" width="11.28515625" style="257" customWidth="1"/>
    <col min="9459" max="9705" width="9.140625" style="257"/>
    <col min="9706" max="9706" width="0" style="257" hidden="1" customWidth="1"/>
    <col min="9707" max="9707" width="5.140625" style="257" customWidth="1"/>
    <col min="9708" max="9708" width="12.140625" style="257" customWidth="1"/>
    <col min="9709" max="9709" width="17.140625" style="257" customWidth="1"/>
    <col min="9710" max="9710" width="8.42578125" style="257" customWidth="1"/>
    <col min="9711" max="9711" width="15.85546875" style="257" customWidth="1"/>
    <col min="9712" max="9712" width="16.140625" style="257" customWidth="1"/>
    <col min="9713" max="9713" width="16.28515625" style="257" customWidth="1"/>
    <col min="9714" max="9714" width="11.28515625" style="257" customWidth="1"/>
    <col min="9715" max="9961" width="9.140625" style="257"/>
    <col min="9962" max="9962" width="0" style="257" hidden="1" customWidth="1"/>
    <col min="9963" max="9963" width="5.140625" style="257" customWidth="1"/>
    <col min="9964" max="9964" width="12.140625" style="257" customWidth="1"/>
    <col min="9965" max="9965" width="17.140625" style="257" customWidth="1"/>
    <col min="9966" max="9966" width="8.42578125" style="257" customWidth="1"/>
    <col min="9967" max="9967" width="15.85546875" style="257" customWidth="1"/>
    <col min="9968" max="9968" width="16.140625" style="257" customWidth="1"/>
    <col min="9969" max="9969" width="16.28515625" style="257" customWidth="1"/>
    <col min="9970" max="9970" width="11.28515625" style="257" customWidth="1"/>
    <col min="9971" max="10217" width="9.140625" style="257"/>
    <col min="10218" max="10218" width="0" style="257" hidden="1" customWidth="1"/>
    <col min="10219" max="10219" width="5.140625" style="257" customWidth="1"/>
    <col min="10220" max="10220" width="12.140625" style="257" customWidth="1"/>
    <col min="10221" max="10221" width="17.140625" style="257" customWidth="1"/>
    <col min="10222" max="10222" width="8.42578125" style="257" customWidth="1"/>
    <col min="10223" max="10223" width="15.85546875" style="257" customWidth="1"/>
    <col min="10224" max="10224" width="16.140625" style="257" customWidth="1"/>
    <col min="10225" max="10225" width="16.28515625" style="257" customWidth="1"/>
    <col min="10226" max="10226" width="11.28515625" style="257" customWidth="1"/>
    <col min="10227" max="10473" width="9.140625" style="257"/>
    <col min="10474" max="10474" width="0" style="257" hidden="1" customWidth="1"/>
    <col min="10475" max="10475" width="5.140625" style="257" customWidth="1"/>
    <col min="10476" max="10476" width="12.140625" style="257" customWidth="1"/>
    <col min="10477" max="10477" width="17.140625" style="257" customWidth="1"/>
    <col min="10478" max="10478" width="8.42578125" style="257" customWidth="1"/>
    <col min="10479" max="10479" width="15.85546875" style="257" customWidth="1"/>
    <col min="10480" max="10480" width="16.140625" style="257" customWidth="1"/>
    <col min="10481" max="10481" width="16.28515625" style="257" customWidth="1"/>
    <col min="10482" max="10482" width="11.28515625" style="257" customWidth="1"/>
    <col min="10483" max="10729" width="9.140625" style="257"/>
    <col min="10730" max="10730" width="0" style="257" hidden="1" customWidth="1"/>
    <col min="10731" max="10731" width="5.140625" style="257" customWidth="1"/>
    <col min="10732" max="10732" width="12.140625" style="257" customWidth="1"/>
    <col min="10733" max="10733" width="17.140625" style="257" customWidth="1"/>
    <col min="10734" max="10734" width="8.42578125" style="257" customWidth="1"/>
    <col min="10735" max="10735" width="15.85546875" style="257" customWidth="1"/>
    <col min="10736" max="10736" width="16.140625" style="257" customWidth="1"/>
    <col min="10737" max="10737" width="16.28515625" style="257" customWidth="1"/>
    <col min="10738" max="10738" width="11.28515625" style="257" customWidth="1"/>
    <col min="10739" max="10985" width="9.140625" style="257"/>
    <col min="10986" max="10986" width="0" style="257" hidden="1" customWidth="1"/>
    <col min="10987" max="10987" width="5.140625" style="257" customWidth="1"/>
    <col min="10988" max="10988" width="12.140625" style="257" customWidth="1"/>
    <col min="10989" max="10989" width="17.140625" style="257" customWidth="1"/>
    <col min="10990" max="10990" width="8.42578125" style="257" customWidth="1"/>
    <col min="10991" max="10991" width="15.85546875" style="257" customWidth="1"/>
    <col min="10992" max="10992" width="16.140625" style="257" customWidth="1"/>
    <col min="10993" max="10993" width="16.28515625" style="257" customWidth="1"/>
    <col min="10994" max="10994" width="11.28515625" style="257" customWidth="1"/>
    <col min="10995" max="11241" width="9.140625" style="257"/>
    <col min="11242" max="11242" width="0" style="257" hidden="1" customWidth="1"/>
    <col min="11243" max="11243" width="5.140625" style="257" customWidth="1"/>
    <col min="11244" max="11244" width="12.140625" style="257" customWidth="1"/>
    <col min="11245" max="11245" width="17.140625" style="257" customWidth="1"/>
    <col min="11246" max="11246" width="8.42578125" style="257" customWidth="1"/>
    <col min="11247" max="11247" width="15.85546875" style="257" customWidth="1"/>
    <col min="11248" max="11248" width="16.140625" style="257" customWidth="1"/>
    <col min="11249" max="11249" width="16.28515625" style="257" customWidth="1"/>
    <col min="11250" max="11250" width="11.28515625" style="257" customWidth="1"/>
    <col min="11251" max="11497" width="9.140625" style="257"/>
    <col min="11498" max="11498" width="0" style="257" hidden="1" customWidth="1"/>
    <col min="11499" max="11499" width="5.140625" style="257" customWidth="1"/>
    <col min="11500" max="11500" width="12.140625" style="257" customWidth="1"/>
    <col min="11501" max="11501" width="17.140625" style="257" customWidth="1"/>
    <col min="11502" max="11502" width="8.42578125" style="257" customWidth="1"/>
    <col min="11503" max="11503" width="15.85546875" style="257" customWidth="1"/>
    <col min="11504" max="11504" width="16.140625" style="257" customWidth="1"/>
    <col min="11505" max="11505" width="16.28515625" style="257" customWidth="1"/>
    <col min="11506" max="11506" width="11.28515625" style="257" customWidth="1"/>
    <col min="11507" max="11753" width="9.140625" style="257"/>
    <col min="11754" max="11754" width="0" style="257" hidden="1" customWidth="1"/>
    <col min="11755" max="11755" width="5.140625" style="257" customWidth="1"/>
    <col min="11756" max="11756" width="12.140625" style="257" customWidth="1"/>
    <col min="11757" max="11757" width="17.140625" style="257" customWidth="1"/>
    <col min="11758" max="11758" width="8.42578125" style="257" customWidth="1"/>
    <col min="11759" max="11759" width="15.85546875" style="257" customWidth="1"/>
    <col min="11760" max="11760" width="16.140625" style="257" customWidth="1"/>
    <col min="11761" max="11761" width="16.28515625" style="257" customWidth="1"/>
    <col min="11762" max="11762" width="11.28515625" style="257" customWidth="1"/>
    <col min="11763" max="12009" width="9.140625" style="257"/>
    <col min="12010" max="12010" width="0" style="257" hidden="1" customWidth="1"/>
    <col min="12011" max="12011" width="5.140625" style="257" customWidth="1"/>
    <col min="12012" max="12012" width="12.140625" style="257" customWidth="1"/>
    <col min="12013" max="12013" width="17.140625" style="257" customWidth="1"/>
    <col min="12014" max="12014" width="8.42578125" style="257" customWidth="1"/>
    <col min="12015" max="12015" width="15.85546875" style="257" customWidth="1"/>
    <col min="12016" max="12016" width="16.140625" style="257" customWidth="1"/>
    <col min="12017" max="12017" width="16.28515625" style="257" customWidth="1"/>
    <col min="12018" max="12018" width="11.28515625" style="257" customWidth="1"/>
    <col min="12019" max="12265" width="9.140625" style="257"/>
    <col min="12266" max="12266" width="0" style="257" hidden="1" customWidth="1"/>
    <col min="12267" max="12267" width="5.140625" style="257" customWidth="1"/>
    <col min="12268" max="12268" width="12.140625" style="257" customWidth="1"/>
    <col min="12269" max="12269" width="17.140625" style="257" customWidth="1"/>
    <col min="12270" max="12270" width="8.42578125" style="257" customWidth="1"/>
    <col min="12271" max="12271" width="15.85546875" style="257" customWidth="1"/>
    <col min="12272" max="12272" width="16.140625" style="257" customWidth="1"/>
    <col min="12273" max="12273" width="16.28515625" style="257" customWidth="1"/>
    <col min="12274" max="12274" width="11.28515625" style="257" customWidth="1"/>
    <col min="12275" max="12521" width="9.140625" style="257"/>
    <col min="12522" max="12522" width="0" style="257" hidden="1" customWidth="1"/>
    <col min="12523" max="12523" width="5.140625" style="257" customWidth="1"/>
    <col min="12524" max="12524" width="12.140625" style="257" customWidth="1"/>
    <col min="12525" max="12525" width="17.140625" style="257" customWidth="1"/>
    <col min="12526" max="12526" width="8.42578125" style="257" customWidth="1"/>
    <col min="12527" max="12527" width="15.85546875" style="257" customWidth="1"/>
    <col min="12528" max="12528" width="16.140625" style="257" customWidth="1"/>
    <col min="12529" max="12529" width="16.28515625" style="257" customWidth="1"/>
    <col min="12530" max="12530" width="11.28515625" style="257" customWidth="1"/>
    <col min="12531" max="12777" width="9.140625" style="257"/>
    <col min="12778" max="12778" width="0" style="257" hidden="1" customWidth="1"/>
    <col min="12779" max="12779" width="5.140625" style="257" customWidth="1"/>
    <col min="12780" max="12780" width="12.140625" style="257" customWidth="1"/>
    <col min="12781" max="12781" width="17.140625" style="257" customWidth="1"/>
    <col min="12782" max="12782" width="8.42578125" style="257" customWidth="1"/>
    <col min="12783" max="12783" width="15.85546875" style="257" customWidth="1"/>
    <col min="12784" max="12784" width="16.140625" style="257" customWidth="1"/>
    <col min="12785" max="12785" width="16.28515625" style="257" customWidth="1"/>
    <col min="12786" max="12786" width="11.28515625" style="257" customWidth="1"/>
    <col min="12787" max="13033" width="9.140625" style="257"/>
    <col min="13034" max="13034" width="0" style="257" hidden="1" customWidth="1"/>
    <col min="13035" max="13035" width="5.140625" style="257" customWidth="1"/>
    <col min="13036" max="13036" width="12.140625" style="257" customWidth="1"/>
    <col min="13037" max="13037" width="17.140625" style="257" customWidth="1"/>
    <col min="13038" max="13038" width="8.42578125" style="257" customWidth="1"/>
    <col min="13039" max="13039" width="15.85546875" style="257" customWidth="1"/>
    <col min="13040" max="13040" width="16.140625" style="257" customWidth="1"/>
    <col min="13041" max="13041" width="16.28515625" style="257" customWidth="1"/>
    <col min="13042" max="13042" width="11.28515625" style="257" customWidth="1"/>
    <col min="13043" max="13289" width="9.140625" style="257"/>
    <col min="13290" max="13290" width="0" style="257" hidden="1" customWidth="1"/>
    <col min="13291" max="13291" width="5.140625" style="257" customWidth="1"/>
    <col min="13292" max="13292" width="12.140625" style="257" customWidth="1"/>
    <col min="13293" max="13293" width="17.140625" style="257" customWidth="1"/>
    <col min="13294" max="13294" width="8.42578125" style="257" customWidth="1"/>
    <col min="13295" max="13295" width="15.85546875" style="257" customWidth="1"/>
    <col min="13296" max="13296" width="16.140625" style="257" customWidth="1"/>
    <col min="13297" max="13297" width="16.28515625" style="257" customWidth="1"/>
    <col min="13298" max="13298" width="11.28515625" style="257" customWidth="1"/>
    <col min="13299" max="13545" width="9.140625" style="257"/>
    <col min="13546" max="13546" width="0" style="257" hidden="1" customWidth="1"/>
    <col min="13547" max="13547" width="5.140625" style="257" customWidth="1"/>
    <col min="13548" max="13548" width="12.140625" style="257" customWidth="1"/>
    <col min="13549" max="13549" width="17.140625" style="257" customWidth="1"/>
    <col min="13550" max="13550" width="8.42578125" style="257" customWidth="1"/>
    <col min="13551" max="13551" width="15.85546875" style="257" customWidth="1"/>
    <col min="13552" max="13552" width="16.140625" style="257" customWidth="1"/>
    <col min="13553" max="13553" width="16.28515625" style="257" customWidth="1"/>
    <col min="13554" max="13554" width="11.28515625" style="257" customWidth="1"/>
    <col min="13555" max="13801" width="9.140625" style="257"/>
    <col min="13802" max="13802" width="0" style="257" hidden="1" customWidth="1"/>
    <col min="13803" max="13803" width="5.140625" style="257" customWidth="1"/>
    <col min="13804" max="13804" width="12.140625" style="257" customWidth="1"/>
    <col min="13805" max="13805" width="17.140625" style="257" customWidth="1"/>
    <col min="13806" max="13806" width="8.42578125" style="257" customWidth="1"/>
    <col min="13807" max="13807" width="15.85546875" style="257" customWidth="1"/>
    <col min="13808" max="13808" width="16.140625" style="257" customWidth="1"/>
    <col min="13809" max="13809" width="16.28515625" style="257" customWidth="1"/>
    <col min="13810" max="13810" width="11.28515625" style="257" customWidth="1"/>
    <col min="13811" max="14057" width="9.140625" style="257"/>
    <col min="14058" max="14058" width="0" style="257" hidden="1" customWidth="1"/>
    <col min="14059" max="14059" width="5.140625" style="257" customWidth="1"/>
    <col min="14060" max="14060" width="12.140625" style="257" customWidth="1"/>
    <col min="14061" max="14061" width="17.140625" style="257" customWidth="1"/>
    <col min="14062" max="14062" width="8.42578125" style="257" customWidth="1"/>
    <col min="14063" max="14063" width="15.85546875" style="257" customWidth="1"/>
    <col min="14064" max="14064" width="16.140625" style="257" customWidth="1"/>
    <col min="14065" max="14065" width="16.28515625" style="257" customWidth="1"/>
    <col min="14066" max="14066" width="11.28515625" style="257" customWidth="1"/>
    <col min="14067" max="14313" width="9.140625" style="257"/>
    <col min="14314" max="14314" width="0" style="257" hidden="1" customWidth="1"/>
    <col min="14315" max="14315" width="5.140625" style="257" customWidth="1"/>
    <col min="14316" max="14316" width="12.140625" style="257" customWidth="1"/>
    <col min="14317" max="14317" width="17.140625" style="257" customWidth="1"/>
    <col min="14318" max="14318" width="8.42578125" style="257" customWidth="1"/>
    <col min="14319" max="14319" width="15.85546875" style="257" customWidth="1"/>
    <col min="14320" max="14320" width="16.140625" style="257" customWidth="1"/>
    <col min="14321" max="14321" width="16.28515625" style="257" customWidth="1"/>
    <col min="14322" max="14322" width="11.28515625" style="257" customWidth="1"/>
    <col min="14323" max="14569" width="9.140625" style="257"/>
    <col min="14570" max="14570" width="0" style="257" hidden="1" customWidth="1"/>
    <col min="14571" max="14571" width="5.140625" style="257" customWidth="1"/>
    <col min="14572" max="14572" width="12.140625" style="257" customWidth="1"/>
    <col min="14573" max="14573" width="17.140625" style="257" customWidth="1"/>
    <col min="14574" max="14574" width="8.42578125" style="257" customWidth="1"/>
    <col min="14575" max="14575" width="15.85546875" style="257" customWidth="1"/>
    <col min="14576" max="14576" width="16.140625" style="257" customWidth="1"/>
    <col min="14577" max="14577" width="16.28515625" style="257" customWidth="1"/>
    <col min="14578" max="14578" width="11.28515625" style="257" customWidth="1"/>
    <col min="14579" max="14825" width="9.140625" style="257"/>
    <col min="14826" max="14826" width="0" style="257" hidden="1" customWidth="1"/>
    <col min="14827" max="14827" width="5.140625" style="257" customWidth="1"/>
    <col min="14828" max="14828" width="12.140625" style="257" customWidth="1"/>
    <col min="14829" max="14829" width="17.140625" style="257" customWidth="1"/>
    <col min="14830" max="14830" width="8.42578125" style="257" customWidth="1"/>
    <col min="14831" max="14831" width="15.85546875" style="257" customWidth="1"/>
    <col min="14832" max="14832" width="16.140625" style="257" customWidth="1"/>
    <col min="14833" max="14833" width="16.28515625" style="257" customWidth="1"/>
    <col min="14834" max="14834" width="11.28515625" style="257" customWidth="1"/>
    <col min="14835" max="15081" width="9.140625" style="257"/>
    <col min="15082" max="15082" width="0" style="257" hidden="1" customWidth="1"/>
    <col min="15083" max="15083" width="5.140625" style="257" customWidth="1"/>
    <col min="15084" max="15084" width="12.140625" style="257" customWidth="1"/>
    <col min="15085" max="15085" width="17.140625" style="257" customWidth="1"/>
    <col min="15086" max="15086" width="8.42578125" style="257" customWidth="1"/>
    <col min="15087" max="15087" width="15.85546875" style="257" customWidth="1"/>
    <col min="15088" max="15088" width="16.140625" style="257" customWidth="1"/>
    <col min="15089" max="15089" width="16.28515625" style="257" customWidth="1"/>
    <col min="15090" max="15090" width="11.28515625" style="257" customWidth="1"/>
    <col min="15091" max="15337" width="9.140625" style="257"/>
    <col min="15338" max="15338" width="0" style="257" hidden="1" customWidth="1"/>
    <col min="15339" max="15339" width="5.140625" style="257" customWidth="1"/>
    <col min="15340" max="15340" width="12.140625" style="257" customWidth="1"/>
    <col min="15341" max="15341" width="17.140625" style="257" customWidth="1"/>
    <col min="15342" max="15342" width="8.42578125" style="257" customWidth="1"/>
    <col min="15343" max="15343" width="15.85546875" style="257" customWidth="1"/>
    <col min="15344" max="15344" width="16.140625" style="257" customWidth="1"/>
    <col min="15345" max="15345" width="16.28515625" style="257" customWidth="1"/>
    <col min="15346" max="15346" width="11.28515625" style="257" customWidth="1"/>
    <col min="15347" max="15593" width="9.140625" style="257"/>
    <col min="15594" max="15594" width="0" style="257" hidden="1" customWidth="1"/>
    <col min="15595" max="15595" width="5.140625" style="257" customWidth="1"/>
    <col min="15596" max="15596" width="12.140625" style="257" customWidth="1"/>
    <col min="15597" max="15597" width="17.140625" style="257" customWidth="1"/>
    <col min="15598" max="15598" width="8.42578125" style="257" customWidth="1"/>
    <col min="15599" max="15599" width="15.85546875" style="257" customWidth="1"/>
    <col min="15600" max="15600" width="16.140625" style="257" customWidth="1"/>
    <col min="15601" max="15601" width="16.28515625" style="257" customWidth="1"/>
    <col min="15602" max="15602" width="11.28515625" style="257" customWidth="1"/>
    <col min="15603" max="15849" width="9.140625" style="257"/>
    <col min="15850" max="15850" width="0" style="257" hidden="1" customWidth="1"/>
    <col min="15851" max="15851" width="5.140625" style="257" customWidth="1"/>
    <col min="15852" max="15852" width="12.140625" style="257" customWidth="1"/>
    <col min="15853" max="15853" width="17.140625" style="257" customWidth="1"/>
    <col min="15854" max="15854" width="8.42578125" style="257" customWidth="1"/>
    <col min="15855" max="15855" width="15.85546875" style="257" customWidth="1"/>
    <col min="15856" max="15856" width="16.140625" style="257" customWidth="1"/>
    <col min="15857" max="15857" width="16.28515625" style="257" customWidth="1"/>
    <col min="15858" max="15858" width="11.28515625" style="257" customWidth="1"/>
    <col min="15859" max="16105" width="9.140625" style="257"/>
    <col min="16106" max="16106" width="0" style="257" hidden="1" customWidth="1"/>
    <col min="16107" max="16107" width="5.140625" style="257" customWidth="1"/>
    <col min="16108" max="16108" width="12.140625" style="257" customWidth="1"/>
    <col min="16109" max="16109" width="17.140625" style="257" customWidth="1"/>
    <col min="16110" max="16110" width="8.42578125" style="257" customWidth="1"/>
    <col min="16111" max="16111" width="15.85546875" style="257" customWidth="1"/>
    <col min="16112" max="16112" width="16.140625" style="257" customWidth="1"/>
    <col min="16113" max="16113" width="16.28515625" style="257" customWidth="1"/>
    <col min="16114" max="16114" width="11.28515625" style="257" customWidth="1"/>
    <col min="16115" max="16384" width="9.140625" style="257"/>
  </cols>
  <sheetData>
    <row r="1" spans="1:10" s="254" customFormat="1" ht="15">
      <c r="B1" s="411" t="s">
        <v>285</v>
      </c>
      <c r="C1" s="411"/>
      <c r="D1" s="411"/>
      <c r="E1" s="412" t="str">
        <f ca="1">"DANH SÁCH SINH VIÊN ĐÓNG LỆ PHÍ THI LẦN 2 * " &amp;[2]!ExtractElement(C3,2,"*")</f>
        <v>DANH SÁCH SINH VIÊN ĐÓNG LỆ PHÍ THI LẦN 2 *  NĂM HỌC: 2014-2015</v>
      </c>
      <c r="F1" s="412"/>
      <c r="G1" s="412"/>
      <c r="H1" s="412"/>
      <c r="I1" s="412"/>
    </row>
    <row r="2" spans="1:10" s="254" customFormat="1" ht="15">
      <c r="B2" s="411" t="s">
        <v>286</v>
      </c>
      <c r="C2" s="411"/>
      <c r="D2" s="411"/>
      <c r="E2" s="411" t="str">
        <f>"MÔN:    "&amp;DSSV!G2&amp;"  *   "&amp;DSSV!P2&amp;" "&amp;DSSV!Q2</f>
        <v>MÔN:    TOÁN CAO CẤP C1  *   SỐ TÍN CHỈ: 3</v>
      </c>
      <c r="F2" s="411"/>
      <c r="G2" s="411"/>
      <c r="H2" s="411"/>
      <c r="I2" s="411"/>
    </row>
    <row r="3" spans="1:10" s="254" customFormat="1" ht="15">
      <c r="B3" s="255"/>
      <c r="C3" s="256" t="str">
        <f>DSSV!$D$1</f>
        <v>BẢNG ĐIỂM ĐÁNH GIÁ KẾT QUẢ HỌC TẬP * NĂM HỌC: 2014-2015</v>
      </c>
      <c r="D3" s="255"/>
      <c r="E3" s="411" t="str">
        <f>"MÃ MÔN: "&amp;DSSV!G3</f>
        <v>MÃ MÔN: MTH 101</v>
      </c>
      <c r="F3" s="411"/>
      <c r="G3" s="411"/>
      <c r="H3" s="411"/>
      <c r="I3" s="411"/>
    </row>
    <row r="4" spans="1:10" s="254" customFormat="1" ht="13.5" customHeight="1">
      <c r="B4" s="255"/>
      <c r="C4" s="255"/>
      <c r="D4" s="255"/>
      <c r="E4" s="255"/>
      <c r="F4" s="255"/>
      <c r="G4" s="255"/>
      <c r="H4" s="255"/>
      <c r="I4" s="255"/>
    </row>
    <row r="5" spans="1:10" ht="14.25">
      <c r="B5" s="258" t="s">
        <v>735</v>
      </c>
      <c r="C5" s="259"/>
      <c r="D5" s="260"/>
      <c r="E5" s="261"/>
      <c r="I5" s="263" t="s">
        <v>287</v>
      </c>
    </row>
    <row r="6" spans="1:10" s="264" customFormat="1" ht="15" customHeight="1">
      <c r="A6" s="413" t="s">
        <v>0</v>
      </c>
      <c r="B6" s="408" t="s">
        <v>0</v>
      </c>
      <c r="C6" s="407" t="s">
        <v>4</v>
      </c>
      <c r="D6" s="414" t="s">
        <v>5</v>
      </c>
      <c r="E6" s="415" t="s">
        <v>6</v>
      </c>
      <c r="F6" s="405" t="s">
        <v>44</v>
      </c>
      <c r="G6" s="407" t="s">
        <v>45</v>
      </c>
      <c r="H6" s="407" t="s">
        <v>288</v>
      </c>
      <c r="I6" s="407" t="s">
        <v>31</v>
      </c>
    </row>
    <row r="7" spans="1:10" s="264" customFormat="1" ht="15" customHeight="1">
      <c r="A7" s="413"/>
      <c r="B7" s="408"/>
      <c r="C7" s="408"/>
      <c r="D7" s="414"/>
      <c r="E7" s="415"/>
      <c r="F7" s="406"/>
      <c r="G7" s="408"/>
      <c r="H7" s="408"/>
      <c r="I7" s="407"/>
    </row>
    <row r="8" spans="1:10" s="271" customFormat="1" ht="14.25" customHeight="1">
      <c r="A8" s="265">
        <v>1</v>
      </c>
      <c r="B8" s="266">
        <v>1</v>
      </c>
      <c r="C8" s="266">
        <v>2021223453</v>
      </c>
      <c r="D8" s="267" t="s">
        <v>352</v>
      </c>
      <c r="E8" s="268" t="s">
        <v>353</v>
      </c>
      <c r="F8" s="269" t="s">
        <v>354</v>
      </c>
      <c r="G8" s="269" t="s">
        <v>355</v>
      </c>
      <c r="H8" s="269"/>
      <c r="I8" s="270">
        <v>0</v>
      </c>
      <c r="J8" s="271" t="s">
        <v>185</v>
      </c>
    </row>
    <row r="9" spans="1:10" s="271" customFormat="1" ht="14.25" customHeight="1">
      <c r="A9" s="265">
        <v>2</v>
      </c>
      <c r="B9" s="272">
        <v>2</v>
      </c>
      <c r="C9" s="272">
        <v>2021225845</v>
      </c>
      <c r="D9" s="273" t="s">
        <v>356</v>
      </c>
      <c r="E9" s="274" t="s">
        <v>305</v>
      </c>
      <c r="F9" s="275" t="s">
        <v>354</v>
      </c>
      <c r="G9" s="275" t="s">
        <v>355</v>
      </c>
      <c r="H9" s="275"/>
      <c r="I9" s="270">
        <v>0</v>
      </c>
      <c r="J9" s="271" t="s">
        <v>185</v>
      </c>
    </row>
    <row r="10" spans="1:10" s="271" customFormat="1" ht="14.25" customHeight="1">
      <c r="A10" s="265">
        <v>3</v>
      </c>
      <c r="B10" s="272">
        <v>3</v>
      </c>
      <c r="C10" s="272">
        <v>2021228178</v>
      </c>
      <c r="D10" s="273" t="s">
        <v>357</v>
      </c>
      <c r="E10" s="274" t="s">
        <v>312</v>
      </c>
      <c r="F10" s="275" t="s">
        <v>354</v>
      </c>
      <c r="G10" s="275" t="s">
        <v>355</v>
      </c>
      <c r="H10" s="275"/>
      <c r="I10" s="270">
        <v>0</v>
      </c>
      <c r="J10" s="271" t="s">
        <v>185</v>
      </c>
    </row>
    <row r="11" spans="1:10" s="271" customFormat="1" ht="14.25" customHeight="1">
      <c r="A11" s="265">
        <v>4</v>
      </c>
      <c r="B11" s="272">
        <v>4</v>
      </c>
      <c r="C11" s="272">
        <v>2021224211</v>
      </c>
      <c r="D11" s="273" t="s">
        <v>358</v>
      </c>
      <c r="E11" s="274" t="s">
        <v>359</v>
      </c>
      <c r="F11" s="275" t="s">
        <v>354</v>
      </c>
      <c r="G11" s="275" t="s">
        <v>355</v>
      </c>
      <c r="H11" s="275"/>
      <c r="I11" s="270">
        <v>0</v>
      </c>
      <c r="J11" s="271" t="s">
        <v>185</v>
      </c>
    </row>
    <row r="12" spans="1:10" s="271" customFormat="1" ht="14.25" customHeight="1">
      <c r="A12" s="265">
        <v>5</v>
      </c>
      <c r="B12" s="272">
        <v>5</v>
      </c>
      <c r="C12" s="272">
        <v>2020220736</v>
      </c>
      <c r="D12" s="273" t="s">
        <v>337</v>
      </c>
      <c r="E12" s="274" t="s">
        <v>319</v>
      </c>
      <c r="F12" s="275" t="s">
        <v>354</v>
      </c>
      <c r="G12" s="275" t="s">
        <v>355</v>
      </c>
      <c r="H12" s="275"/>
      <c r="I12" s="270">
        <v>0</v>
      </c>
      <c r="J12" s="271" t="s">
        <v>185</v>
      </c>
    </row>
    <row r="13" spans="1:10" s="271" customFormat="1" ht="14.25" customHeight="1">
      <c r="A13" s="265">
        <v>6</v>
      </c>
      <c r="B13" s="272">
        <v>6</v>
      </c>
      <c r="C13" s="272">
        <v>1921225292</v>
      </c>
      <c r="D13" s="273" t="s">
        <v>343</v>
      </c>
      <c r="E13" s="274" t="s">
        <v>360</v>
      </c>
      <c r="F13" s="275" t="s">
        <v>354</v>
      </c>
      <c r="G13" s="275" t="s">
        <v>355</v>
      </c>
      <c r="H13" s="275"/>
      <c r="I13" s="270">
        <v>0</v>
      </c>
      <c r="J13" s="271" t="s">
        <v>185</v>
      </c>
    </row>
    <row r="14" spans="1:10" s="271" customFormat="1" ht="14.25" customHeight="1">
      <c r="A14" s="265">
        <v>7</v>
      </c>
      <c r="B14" s="272">
        <v>7</v>
      </c>
      <c r="C14" s="272">
        <v>2021224665</v>
      </c>
      <c r="D14" s="273" t="s">
        <v>361</v>
      </c>
      <c r="E14" s="274" t="s">
        <v>362</v>
      </c>
      <c r="F14" s="275" t="s">
        <v>354</v>
      </c>
      <c r="G14" s="275" t="s">
        <v>355</v>
      </c>
      <c r="H14" s="275"/>
      <c r="I14" s="270">
        <v>0</v>
      </c>
      <c r="J14" s="271" t="s">
        <v>185</v>
      </c>
    </row>
    <row r="15" spans="1:10" s="271" customFormat="1" ht="14.25" customHeight="1">
      <c r="A15" s="265">
        <v>8</v>
      </c>
      <c r="B15" s="272">
        <v>8</v>
      </c>
      <c r="C15" s="272">
        <v>2021224905</v>
      </c>
      <c r="D15" s="273" t="s">
        <v>363</v>
      </c>
      <c r="E15" s="274" t="s">
        <v>346</v>
      </c>
      <c r="F15" s="275" t="s">
        <v>354</v>
      </c>
      <c r="G15" s="275" t="s">
        <v>355</v>
      </c>
      <c r="H15" s="275"/>
      <c r="I15" s="270">
        <v>0</v>
      </c>
      <c r="J15" s="271" t="s">
        <v>185</v>
      </c>
    </row>
    <row r="16" spans="1:10" s="271" customFormat="1" ht="14.25" customHeight="1">
      <c r="A16" s="265">
        <v>9</v>
      </c>
      <c r="B16" s="272">
        <v>9</v>
      </c>
      <c r="C16" s="272">
        <v>2020220610</v>
      </c>
      <c r="D16" s="273" t="s">
        <v>364</v>
      </c>
      <c r="E16" s="274" t="s">
        <v>347</v>
      </c>
      <c r="F16" s="275" t="s">
        <v>354</v>
      </c>
      <c r="G16" s="275" t="s">
        <v>355</v>
      </c>
      <c r="H16" s="275"/>
      <c r="I16" s="270">
        <v>0</v>
      </c>
      <c r="J16" s="271" t="s">
        <v>185</v>
      </c>
    </row>
    <row r="17" spans="1:10" s="271" customFormat="1" ht="14.25" customHeight="1">
      <c r="A17" s="265">
        <v>10</v>
      </c>
      <c r="B17" s="272">
        <v>10</v>
      </c>
      <c r="C17" s="272">
        <v>2021226624</v>
      </c>
      <c r="D17" s="273" t="s">
        <v>293</v>
      </c>
      <c r="E17" s="274" t="s">
        <v>365</v>
      </c>
      <c r="F17" s="275" t="s">
        <v>354</v>
      </c>
      <c r="G17" s="275" t="s">
        <v>355</v>
      </c>
      <c r="H17" s="275"/>
      <c r="I17" s="270">
        <v>0</v>
      </c>
      <c r="J17" s="271" t="s">
        <v>185</v>
      </c>
    </row>
    <row r="18" spans="1:10" s="271" customFormat="1" ht="14.25" customHeight="1">
      <c r="A18" s="265">
        <v>11</v>
      </c>
      <c r="B18" s="272">
        <v>11</v>
      </c>
      <c r="C18" s="272">
        <v>2020223510</v>
      </c>
      <c r="D18" s="273" t="s">
        <v>301</v>
      </c>
      <c r="E18" s="274" t="s">
        <v>350</v>
      </c>
      <c r="F18" s="275" t="s">
        <v>354</v>
      </c>
      <c r="G18" s="275" t="s">
        <v>355</v>
      </c>
      <c r="H18" s="275"/>
      <c r="I18" s="270">
        <v>0</v>
      </c>
      <c r="J18" s="271" t="s">
        <v>185</v>
      </c>
    </row>
    <row r="19" spans="1:10" s="271" customFormat="1" ht="14.25" customHeight="1">
      <c r="A19" s="265">
        <v>12</v>
      </c>
      <c r="B19" s="272">
        <v>12</v>
      </c>
      <c r="C19" s="272">
        <v>2021214627</v>
      </c>
      <c r="D19" s="273" t="s">
        <v>366</v>
      </c>
      <c r="E19" s="274" t="s">
        <v>291</v>
      </c>
      <c r="F19" s="275" t="s">
        <v>367</v>
      </c>
      <c r="G19" s="275" t="s">
        <v>368</v>
      </c>
      <c r="H19" s="275"/>
      <c r="I19" s="270">
        <v>0</v>
      </c>
      <c r="J19" s="271" t="s">
        <v>185</v>
      </c>
    </row>
    <row r="20" spans="1:10" s="271" customFormat="1" ht="14.25" customHeight="1">
      <c r="A20" s="265">
        <v>13</v>
      </c>
      <c r="B20" s="272">
        <v>13</v>
      </c>
      <c r="C20" s="272">
        <v>2021214879</v>
      </c>
      <c r="D20" s="273" t="s">
        <v>369</v>
      </c>
      <c r="E20" s="274" t="s">
        <v>370</v>
      </c>
      <c r="F20" s="275" t="s">
        <v>367</v>
      </c>
      <c r="G20" s="275" t="s">
        <v>368</v>
      </c>
      <c r="H20" s="275"/>
      <c r="I20" s="270">
        <v>0</v>
      </c>
      <c r="J20" s="271" t="s">
        <v>185</v>
      </c>
    </row>
    <row r="21" spans="1:10" s="271" customFormat="1" ht="14.25" customHeight="1">
      <c r="A21" s="265">
        <v>14</v>
      </c>
      <c r="B21" s="272">
        <v>14</v>
      </c>
      <c r="C21" s="272">
        <v>2021210548</v>
      </c>
      <c r="D21" s="273" t="s">
        <v>371</v>
      </c>
      <c r="E21" s="274" t="s">
        <v>295</v>
      </c>
      <c r="F21" s="275" t="s">
        <v>367</v>
      </c>
      <c r="G21" s="275" t="s">
        <v>368</v>
      </c>
      <c r="H21" s="275"/>
      <c r="I21" s="270">
        <v>0</v>
      </c>
      <c r="J21" s="271" t="s">
        <v>185</v>
      </c>
    </row>
    <row r="22" spans="1:10" s="271" customFormat="1" ht="14.25" customHeight="1">
      <c r="A22" s="265">
        <v>15</v>
      </c>
      <c r="B22" s="272">
        <v>15</v>
      </c>
      <c r="C22" s="272">
        <v>2021213313</v>
      </c>
      <c r="D22" s="273" t="s">
        <v>372</v>
      </c>
      <c r="E22" s="274" t="s">
        <v>300</v>
      </c>
      <c r="F22" s="275" t="s">
        <v>367</v>
      </c>
      <c r="G22" s="275" t="s">
        <v>368</v>
      </c>
      <c r="H22" s="275"/>
      <c r="I22" s="270">
        <v>0</v>
      </c>
      <c r="J22" s="271" t="s">
        <v>185</v>
      </c>
    </row>
    <row r="23" spans="1:10" s="271" customFormat="1" ht="14.25" customHeight="1">
      <c r="A23" s="265">
        <v>16</v>
      </c>
      <c r="B23" s="272">
        <v>16</v>
      </c>
      <c r="C23" s="272">
        <v>2021218494</v>
      </c>
      <c r="D23" s="273" t="s">
        <v>373</v>
      </c>
      <c r="E23" s="274" t="s">
        <v>300</v>
      </c>
      <c r="F23" s="275" t="s">
        <v>367</v>
      </c>
      <c r="G23" s="275" t="s">
        <v>368</v>
      </c>
      <c r="H23" s="275"/>
      <c r="I23" s="270" t="s">
        <v>731</v>
      </c>
      <c r="J23" s="271" t="s">
        <v>92</v>
      </c>
    </row>
    <row r="24" spans="1:10" s="271" customFormat="1" ht="14.25" customHeight="1">
      <c r="A24" s="265">
        <v>17</v>
      </c>
      <c r="B24" s="272">
        <v>17</v>
      </c>
      <c r="C24" s="272">
        <v>2020210873</v>
      </c>
      <c r="D24" s="273" t="s">
        <v>338</v>
      </c>
      <c r="E24" s="274" t="s">
        <v>319</v>
      </c>
      <c r="F24" s="275" t="s">
        <v>367</v>
      </c>
      <c r="G24" s="275" t="s">
        <v>368</v>
      </c>
      <c r="H24" s="275"/>
      <c r="I24" s="270">
        <v>0</v>
      </c>
      <c r="J24" s="271" t="s">
        <v>185</v>
      </c>
    </row>
    <row r="25" spans="1:10" s="271" customFormat="1" ht="14.25" customHeight="1">
      <c r="A25" s="265">
        <v>18</v>
      </c>
      <c r="B25" s="272">
        <v>18</v>
      </c>
      <c r="C25" s="272">
        <v>2020644808</v>
      </c>
      <c r="D25" s="273" t="s">
        <v>374</v>
      </c>
      <c r="E25" s="274" t="s">
        <v>375</v>
      </c>
      <c r="F25" s="275" t="s">
        <v>367</v>
      </c>
      <c r="G25" s="275" t="s">
        <v>368</v>
      </c>
      <c r="H25" s="275"/>
      <c r="I25" s="270">
        <v>0</v>
      </c>
      <c r="J25" s="271" t="s">
        <v>185</v>
      </c>
    </row>
    <row r="26" spans="1:10" s="271" customFormat="1" ht="14.25" customHeight="1">
      <c r="A26" s="265">
        <v>19</v>
      </c>
      <c r="B26" s="272">
        <v>19</v>
      </c>
      <c r="C26" s="272">
        <v>1911627699</v>
      </c>
      <c r="D26" s="273" t="s">
        <v>313</v>
      </c>
      <c r="E26" s="274" t="s">
        <v>376</v>
      </c>
      <c r="F26" s="275" t="s">
        <v>367</v>
      </c>
      <c r="G26" s="275" t="s">
        <v>377</v>
      </c>
      <c r="H26" s="275"/>
      <c r="I26" s="270">
        <v>0</v>
      </c>
      <c r="J26" s="271" t="s">
        <v>185</v>
      </c>
    </row>
    <row r="27" spans="1:10" s="271" customFormat="1" ht="14.25" customHeight="1">
      <c r="A27" s="265">
        <v>20</v>
      </c>
      <c r="B27" s="272">
        <v>20</v>
      </c>
      <c r="C27" s="272">
        <v>2020217348</v>
      </c>
      <c r="D27" s="273" t="s">
        <v>378</v>
      </c>
      <c r="E27" s="274" t="s">
        <v>335</v>
      </c>
      <c r="F27" s="275" t="s">
        <v>367</v>
      </c>
      <c r="G27" s="275" t="s">
        <v>368</v>
      </c>
      <c r="H27" s="275"/>
      <c r="I27" s="270">
        <v>0</v>
      </c>
      <c r="J27" s="271" t="s">
        <v>185</v>
      </c>
    </row>
    <row r="28" spans="1:10" s="271" customFormat="1" ht="14.25" customHeight="1">
      <c r="A28" s="265">
        <v>21</v>
      </c>
      <c r="B28" s="272">
        <v>21</v>
      </c>
      <c r="C28" s="272">
        <v>2021213662</v>
      </c>
      <c r="D28" s="273" t="s">
        <v>379</v>
      </c>
      <c r="E28" s="274" t="s">
        <v>341</v>
      </c>
      <c r="F28" s="275" t="s">
        <v>367</v>
      </c>
      <c r="G28" s="275" t="s">
        <v>368</v>
      </c>
      <c r="H28" s="275"/>
      <c r="I28" s="270">
        <v>0</v>
      </c>
      <c r="J28" s="271" t="s">
        <v>185</v>
      </c>
    </row>
    <row r="29" spans="1:10" s="271" customFormat="1" ht="14.25" customHeight="1">
      <c r="A29" s="265">
        <v>22</v>
      </c>
      <c r="B29" s="272">
        <v>22</v>
      </c>
      <c r="C29" s="272">
        <v>2020266484</v>
      </c>
      <c r="D29" s="273" t="s">
        <v>59</v>
      </c>
      <c r="E29" s="274" t="s">
        <v>344</v>
      </c>
      <c r="F29" s="275" t="s">
        <v>367</v>
      </c>
      <c r="G29" s="275" t="s">
        <v>368</v>
      </c>
      <c r="H29" s="275"/>
      <c r="I29" s="270">
        <v>0</v>
      </c>
      <c r="J29" s="271" t="s">
        <v>185</v>
      </c>
    </row>
    <row r="30" spans="1:10" s="271" customFormat="1" ht="14.25" customHeight="1">
      <c r="A30" s="265">
        <v>23</v>
      </c>
      <c r="B30" s="272">
        <v>23</v>
      </c>
      <c r="C30" s="272">
        <v>2021213601</v>
      </c>
      <c r="D30" s="273" t="s">
        <v>380</v>
      </c>
      <c r="E30" s="274" t="s">
        <v>370</v>
      </c>
      <c r="F30" s="275" t="s">
        <v>381</v>
      </c>
      <c r="G30" s="275" t="s">
        <v>368</v>
      </c>
      <c r="H30" s="275"/>
      <c r="I30" s="270">
        <v>0</v>
      </c>
      <c r="J30" s="271" t="s">
        <v>185</v>
      </c>
    </row>
    <row r="31" spans="1:10" s="271" customFormat="1" ht="14.25" customHeight="1">
      <c r="A31" s="265">
        <v>24</v>
      </c>
      <c r="B31" s="272">
        <v>24</v>
      </c>
      <c r="C31" s="272">
        <v>2021217728</v>
      </c>
      <c r="D31" s="273" t="s">
        <v>382</v>
      </c>
      <c r="E31" s="274" t="s">
        <v>383</v>
      </c>
      <c r="F31" s="275" t="s">
        <v>381</v>
      </c>
      <c r="G31" s="275" t="s">
        <v>368</v>
      </c>
      <c r="H31" s="275"/>
      <c r="I31" s="270">
        <v>0</v>
      </c>
      <c r="J31" s="271" t="s">
        <v>185</v>
      </c>
    </row>
    <row r="32" spans="1:10" s="271" customFormat="1" ht="14.25" customHeight="1">
      <c r="A32" s="265">
        <v>25</v>
      </c>
      <c r="B32" s="272">
        <v>25</v>
      </c>
      <c r="C32" s="272">
        <v>2021215105</v>
      </c>
      <c r="D32" s="273" t="s">
        <v>384</v>
      </c>
      <c r="E32" s="274" t="s">
        <v>54</v>
      </c>
      <c r="F32" s="275" t="s">
        <v>381</v>
      </c>
      <c r="G32" s="275" t="s">
        <v>368</v>
      </c>
      <c r="H32" s="275"/>
      <c r="I32" s="270">
        <v>0</v>
      </c>
      <c r="J32" s="271" t="s">
        <v>185</v>
      </c>
    </row>
    <row r="33" spans="1:10" s="271" customFormat="1" ht="14.25" customHeight="1">
      <c r="A33" s="265">
        <v>26</v>
      </c>
      <c r="B33" s="272">
        <v>26</v>
      </c>
      <c r="C33" s="272">
        <v>2021213544</v>
      </c>
      <c r="D33" s="273" t="s">
        <v>385</v>
      </c>
      <c r="E33" s="274" t="s">
        <v>305</v>
      </c>
      <c r="F33" s="275" t="s">
        <v>381</v>
      </c>
      <c r="G33" s="275" t="s">
        <v>368</v>
      </c>
      <c r="H33" s="275"/>
      <c r="I33" s="270">
        <v>0</v>
      </c>
      <c r="J33" s="271" t="s">
        <v>185</v>
      </c>
    </row>
    <row r="34" spans="1:10" s="271" customFormat="1" ht="14.25" customHeight="1">
      <c r="A34" s="265">
        <v>27</v>
      </c>
      <c r="B34" s="272">
        <v>27</v>
      </c>
      <c r="C34" s="272">
        <v>2020212747</v>
      </c>
      <c r="D34" s="273" t="s">
        <v>386</v>
      </c>
      <c r="E34" s="274" t="s">
        <v>309</v>
      </c>
      <c r="F34" s="275" t="s">
        <v>381</v>
      </c>
      <c r="G34" s="275" t="s">
        <v>368</v>
      </c>
      <c r="H34" s="275"/>
      <c r="I34" s="270">
        <v>0</v>
      </c>
      <c r="J34" s="271" t="s">
        <v>185</v>
      </c>
    </row>
    <row r="35" spans="1:10" s="271" customFormat="1" ht="14.25" customHeight="1">
      <c r="A35" s="265">
        <v>28</v>
      </c>
      <c r="B35" s="272">
        <v>28</v>
      </c>
      <c r="C35" s="272">
        <v>2021215666</v>
      </c>
      <c r="D35" s="273" t="s">
        <v>387</v>
      </c>
      <c r="E35" s="274" t="s">
        <v>309</v>
      </c>
      <c r="F35" s="275" t="s">
        <v>381</v>
      </c>
      <c r="G35" s="275" t="s">
        <v>368</v>
      </c>
      <c r="H35" s="275"/>
      <c r="I35" s="270">
        <v>0</v>
      </c>
      <c r="J35" s="271" t="s">
        <v>185</v>
      </c>
    </row>
    <row r="36" spans="1:10" s="271" customFormat="1" ht="14.25" customHeight="1">
      <c r="A36" s="265">
        <v>29</v>
      </c>
      <c r="B36" s="272">
        <v>29</v>
      </c>
      <c r="C36" s="272">
        <v>2021216884</v>
      </c>
      <c r="D36" s="273" t="s">
        <v>388</v>
      </c>
      <c r="E36" s="274" t="s">
        <v>389</v>
      </c>
      <c r="F36" s="275" t="s">
        <v>381</v>
      </c>
      <c r="G36" s="275" t="s">
        <v>368</v>
      </c>
      <c r="H36" s="275"/>
      <c r="I36" s="270">
        <v>0</v>
      </c>
      <c r="J36" s="271" t="s">
        <v>185</v>
      </c>
    </row>
    <row r="37" spans="1:10" s="271" customFormat="1" ht="14.25" customHeight="1">
      <c r="A37" s="265">
        <v>30</v>
      </c>
      <c r="B37" s="272">
        <v>30</v>
      </c>
      <c r="C37" s="272">
        <v>2020254436</v>
      </c>
      <c r="D37" s="273" t="s">
        <v>390</v>
      </c>
      <c r="E37" s="274" t="s">
        <v>391</v>
      </c>
      <c r="F37" s="275" t="s">
        <v>381</v>
      </c>
      <c r="G37" s="275" t="s">
        <v>368</v>
      </c>
      <c r="H37" s="275"/>
      <c r="I37" s="270">
        <v>0</v>
      </c>
      <c r="J37" s="271" t="s">
        <v>185</v>
      </c>
    </row>
    <row r="38" spans="1:10" s="271" customFormat="1" ht="14.25" customHeight="1">
      <c r="A38" s="265">
        <v>31</v>
      </c>
      <c r="B38" s="272">
        <v>31</v>
      </c>
      <c r="C38" s="272">
        <v>2021236340</v>
      </c>
      <c r="D38" s="273" t="s">
        <v>392</v>
      </c>
      <c r="E38" s="274" t="s">
        <v>370</v>
      </c>
      <c r="F38" s="275" t="s">
        <v>393</v>
      </c>
      <c r="G38" s="275" t="s">
        <v>394</v>
      </c>
      <c r="H38" s="275"/>
      <c r="I38" s="270">
        <v>0</v>
      </c>
      <c r="J38" s="271" t="s">
        <v>185</v>
      </c>
    </row>
    <row r="39" spans="1:10" s="271" customFormat="1" ht="14.25" customHeight="1">
      <c r="A39" s="265">
        <v>32</v>
      </c>
      <c r="B39" s="272">
        <v>32</v>
      </c>
      <c r="C39" s="272">
        <v>1921123161</v>
      </c>
      <c r="D39" s="273" t="s">
        <v>395</v>
      </c>
      <c r="E39" s="274" t="s">
        <v>294</v>
      </c>
      <c r="F39" s="275" t="s">
        <v>393</v>
      </c>
      <c r="G39" s="275" t="s">
        <v>396</v>
      </c>
      <c r="H39" s="275"/>
      <c r="I39" s="270">
        <v>0</v>
      </c>
      <c r="J39" s="271" t="s">
        <v>185</v>
      </c>
    </row>
    <row r="40" spans="1:10" s="271" customFormat="1" ht="14.25" customHeight="1">
      <c r="A40" s="265">
        <v>33</v>
      </c>
      <c r="B40" s="272">
        <v>33</v>
      </c>
      <c r="C40" s="272">
        <v>2021143695</v>
      </c>
      <c r="D40" s="273" t="s">
        <v>397</v>
      </c>
      <c r="E40" s="274" t="s">
        <v>398</v>
      </c>
      <c r="F40" s="275" t="s">
        <v>393</v>
      </c>
      <c r="G40" s="275" t="s">
        <v>399</v>
      </c>
      <c r="H40" s="275"/>
      <c r="I40" s="270">
        <v>0</v>
      </c>
      <c r="J40" s="271" t="s">
        <v>185</v>
      </c>
    </row>
    <row r="41" spans="1:10" s="271" customFormat="1" ht="14.25" customHeight="1">
      <c r="A41" s="265">
        <v>34</v>
      </c>
      <c r="B41" s="272">
        <v>34</v>
      </c>
      <c r="C41" s="272">
        <v>2021233958</v>
      </c>
      <c r="D41" s="273" t="s">
        <v>400</v>
      </c>
      <c r="E41" s="274" t="s">
        <v>383</v>
      </c>
      <c r="F41" s="275" t="s">
        <v>393</v>
      </c>
      <c r="G41" s="275" t="s">
        <v>394</v>
      </c>
      <c r="H41" s="275"/>
      <c r="I41" s="270">
        <v>0</v>
      </c>
      <c r="J41" s="271" t="s">
        <v>185</v>
      </c>
    </row>
    <row r="42" spans="1:10" s="271" customFormat="1" ht="14.25" customHeight="1">
      <c r="A42" s="265">
        <v>35</v>
      </c>
      <c r="B42" s="272">
        <v>35</v>
      </c>
      <c r="C42" s="272">
        <v>2021113728</v>
      </c>
      <c r="D42" s="273" t="s">
        <v>401</v>
      </c>
      <c r="E42" s="274" t="s">
        <v>309</v>
      </c>
      <c r="F42" s="275" t="s">
        <v>393</v>
      </c>
      <c r="G42" s="275" t="s">
        <v>399</v>
      </c>
      <c r="H42" s="275"/>
      <c r="I42" s="270">
        <v>0</v>
      </c>
      <c r="J42" s="271" t="s">
        <v>185</v>
      </c>
    </row>
    <row r="43" spans="1:10" s="271" customFormat="1" ht="14.25" customHeight="1">
      <c r="A43" s="265">
        <v>36</v>
      </c>
      <c r="B43" s="272">
        <v>36</v>
      </c>
      <c r="C43" s="272">
        <v>2020234278</v>
      </c>
      <c r="D43" s="273" t="s">
        <v>402</v>
      </c>
      <c r="E43" s="274" t="s">
        <v>403</v>
      </c>
      <c r="F43" s="275" t="s">
        <v>393</v>
      </c>
      <c r="G43" s="275" t="s">
        <v>394</v>
      </c>
      <c r="H43" s="275"/>
      <c r="I43" s="270">
        <v>0</v>
      </c>
      <c r="J43" s="271" t="s">
        <v>185</v>
      </c>
    </row>
    <row r="44" spans="1:10" s="271" customFormat="1" ht="14.25" customHeight="1">
      <c r="A44" s="265">
        <v>37</v>
      </c>
      <c r="B44" s="272">
        <v>37</v>
      </c>
      <c r="C44" s="272">
        <v>2020214207</v>
      </c>
      <c r="D44" s="273" t="s">
        <v>404</v>
      </c>
      <c r="E44" s="274" t="s">
        <v>318</v>
      </c>
      <c r="F44" s="275" t="s">
        <v>393</v>
      </c>
      <c r="G44" s="275" t="s">
        <v>394</v>
      </c>
      <c r="H44" s="275"/>
      <c r="I44" s="270">
        <v>0</v>
      </c>
      <c r="J44" s="271" t="s">
        <v>185</v>
      </c>
    </row>
    <row r="45" spans="1:10" s="271" customFormat="1" ht="14.25" customHeight="1">
      <c r="A45" s="265">
        <v>38</v>
      </c>
      <c r="B45" s="272">
        <v>38</v>
      </c>
      <c r="C45" s="272">
        <v>171576618</v>
      </c>
      <c r="D45" s="273" t="s">
        <v>405</v>
      </c>
      <c r="E45" s="274" t="s">
        <v>319</v>
      </c>
      <c r="F45" s="275" t="s">
        <v>393</v>
      </c>
      <c r="G45" s="275" t="s">
        <v>406</v>
      </c>
      <c r="H45" s="275"/>
      <c r="I45" s="270">
        <v>0</v>
      </c>
      <c r="J45" s="271" t="s">
        <v>185</v>
      </c>
    </row>
    <row r="46" spans="1:10" s="271" customFormat="1" ht="14.25" customHeight="1">
      <c r="A46" s="265">
        <v>39</v>
      </c>
      <c r="B46" s="272">
        <v>39</v>
      </c>
      <c r="C46" s="272">
        <v>2020144177</v>
      </c>
      <c r="D46" s="273" t="s">
        <v>407</v>
      </c>
      <c r="E46" s="274" t="s">
        <v>322</v>
      </c>
      <c r="F46" s="275" t="s">
        <v>393</v>
      </c>
      <c r="G46" s="275" t="s">
        <v>399</v>
      </c>
      <c r="H46" s="275"/>
      <c r="I46" s="270">
        <v>0</v>
      </c>
      <c r="J46" s="271" t="s">
        <v>185</v>
      </c>
    </row>
    <row r="47" spans="1:10" s="271" customFormat="1" ht="14.25" customHeight="1">
      <c r="A47" s="265">
        <v>40</v>
      </c>
      <c r="B47" s="272">
        <v>40</v>
      </c>
      <c r="C47" s="272">
        <v>2020233996</v>
      </c>
      <c r="D47" s="273" t="s">
        <v>408</v>
      </c>
      <c r="E47" s="274" t="s">
        <v>323</v>
      </c>
      <c r="F47" s="275" t="s">
        <v>393</v>
      </c>
      <c r="G47" s="275" t="s">
        <v>394</v>
      </c>
      <c r="H47" s="275"/>
      <c r="I47" s="270">
        <v>0</v>
      </c>
      <c r="J47" s="271" t="s">
        <v>185</v>
      </c>
    </row>
    <row r="48" spans="1:10" s="271" customFormat="1" ht="14.25" customHeight="1">
      <c r="A48" s="265">
        <v>41</v>
      </c>
      <c r="B48" s="272">
        <v>41</v>
      </c>
      <c r="C48" s="272">
        <v>2020147509</v>
      </c>
      <c r="D48" s="273" t="s">
        <v>409</v>
      </c>
      <c r="E48" s="274" t="s">
        <v>410</v>
      </c>
      <c r="F48" s="275" t="s">
        <v>393</v>
      </c>
      <c r="G48" s="275" t="s">
        <v>399</v>
      </c>
      <c r="H48" s="275"/>
      <c r="I48" s="270">
        <v>0</v>
      </c>
      <c r="J48" s="271" t="s">
        <v>185</v>
      </c>
    </row>
    <row r="49" spans="1:10" s="271" customFormat="1" ht="14.25" customHeight="1">
      <c r="A49" s="265">
        <v>42</v>
      </c>
      <c r="B49" s="272">
        <v>42</v>
      </c>
      <c r="C49" s="272">
        <v>1810215026</v>
      </c>
      <c r="D49" s="273" t="s">
        <v>411</v>
      </c>
      <c r="E49" s="274" t="s">
        <v>412</v>
      </c>
      <c r="F49" s="275" t="s">
        <v>393</v>
      </c>
      <c r="G49" s="275" t="s">
        <v>413</v>
      </c>
      <c r="H49" s="275"/>
      <c r="I49" s="270">
        <v>0</v>
      </c>
      <c r="J49" s="271" t="s">
        <v>185</v>
      </c>
    </row>
    <row r="50" spans="1:10" s="271" customFormat="1" ht="14.25" customHeight="1">
      <c r="A50" s="265">
        <v>43</v>
      </c>
      <c r="B50" s="272">
        <v>43</v>
      </c>
      <c r="C50" s="272">
        <v>1921237964</v>
      </c>
      <c r="D50" s="273" t="s">
        <v>293</v>
      </c>
      <c r="E50" s="274" t="s">
        <v>340</v>
      </c>
      <c r="F50" s="275" t="s">
        <v>393</v>
      </c>
      <c r="G50" s="275" t="s">
        <v>394</v>
      </c>
      <c r="H50" s="275"/>
      <c r="I50" s="270">
        <v>0</v>
      </c>
      <c r="J50" s="271" t="s">
        <v>185</v>
      </c>
    </row>
    <row r="51" spans="1:10" s="271" customFormat="1" ht="14.25" customHeight="1">
      <c r="A51" s="265">
        <v>44</v>
      </c>
      <c r="B51" s="272">
        <v>44</v>
      </c>
      <c r="C51" s="272">
        <v>2020234389</v>
      </c>
      <c r="D51" s="273" t="s">
        <v>414</v>
      </c>
      <c r="E51" s="274" t="s">
        <v>344</v>
      </c>
      <c r="F51" s="275" t="s">
        <v>393</v>
      </c>
      <c r="G51" s="275" t="s">
        <v>394</v>
      </c>
      <c r="H51" s="275"/>
      <c r="I51" s="270">
        <v>0</v>
      </c>
      <c r="J51" s="271" t="s">
        <v>185</v>
      </c>
    </row>
    <row r="52" spans="1:10" s="271" customFormat="1" ht="14.25" customHeight="1">
      <c r="A52" s="265">
        <v>45</v>
      </c>
      <c r="B52" s="272">
        <v>45</v>
      </c>
      <c r="C52" s="272">
        <v>2020236681</v>
      </c>
      <c r="D52" s="273" t="s">
        <v>415</v>
      </c>
      <c r="E52" s="274" t="s">
        <v>416</v>
      </c>
      <c r="F52" s="275" t="s">
        <v>393</v>
      </c>
      <c r="G52" s="275" t="s">
        <v>394</v>
      </c>
      <c r="H52" s="275"/>
      <c r="I52" s="270">
        <v>0</v>
      </c>
      <c r="J52" s="271" t="s">
        <v>185</v>
      </c>
    </row>
    <row r="53" spans="1:10" s="271" customFormat="1" ht="14.25" customHeight="1">
      <c r="A53" s="265">
        <v>46</v>
      </c>
      <c r="B53" s="272">
        <v>46</v>
      </c>
      <c r="C53" s="272">
        <v>2020245876</v>
      </c>
      <c r="D53" s="273" t="s">
        <v>417</v>
      </c>
      <c r="E53" s="274" t="s">
        <v>418</v>
      </c>
      <c r="F53" s="275" t="s">
        <v>393</v>
      </c>
      <c r="G53" s="275" t="s">
        <v>394</v>
      </c>
      <c r="H53" s="275"/>
      <c r="I53" s="270">
        <v>0</v>
      </c>
      <c r="J53" s="271" t="s">
        <v>185</v>
      </c>
    </row>
    <row r="54" spans="1:10" s="271" customFormat="1" ht="14.25" customHeight="1">
      <c r="A54" s="265">
        <v>47</v>
      </c>
      <c r="B54" s="272">
        <v>47</v>
      </c>
      <c r="C54" s="272">
        <v>2020212969</v>
      </c>
      <c r="D54" s="273" t="s">
        <v>388</v>
      </c>
      <c r="E54" s="274" t="s">
        <v>349</v>
      </c>
      <c r="F54" s="275" t="s">
        <v>393</v>
      </c>
      <c r="G54" s="275" t="s">
        <v>399</v>
      </c>
      <c r="H54" s="275"/>
      <c r="I54" s="270">
        <v>0</v>
      </c>
      <c r="J54" s="271" t="s">
        <v>185</v>
      </c>
    </row>
    <row r="55" spans="1:10" s="271" customFormat="1" ht="14.25" customHeight="1">
      <c r="A55" s="265">
        <v>48</v>
      </c>
      <c r="B55" s="272">
        <v>48</v>
      </c>
      <c r="C55" s="272">
        <v>2020233113</v>
      </c>
      <c r="D55" s="273" t="s">
        <v>419</v>
      </c>
      <c r="E55" s="274" t="s">
        <v>350</v>
      </c>
      <c r="F55" s="275" t="s">
        <v>393</v>
      </c>
      <c r="G55" s="275" t="s">
        <v>394</v>
      </c>
      <c r="H55" s="275"/>
      <c r="I55" s="270">
        <v>0</v>
      </c>
      <c r="J55" s="271" t="s">
        <v>185</v>
      </c>
    </row>
    <row r="56" spans="1:10" s="271" customFormat="1" ht="14.25" customHeight="1">
      <c r="A56" s="265">
        <v>49</v>
      </c>
      <c r="B56" s="272">
        <v>49</v>
      </c>
      <c r="C56" s="272">
        <v>2020236695</v>
      </c>
      <c r="D56" s="273" t="s">
        <v>420</v>
      </c>
      <c r="E56" s="274" t="s">
        <v>350</v>
      </c>
      <c r="F56" s="275" t="s">
        <v>393</v>
      </c>
      <c r="G56" s="275" t="s">
        <v>394</v>
      </c>
      <c r="H56" s="275"/>
      <c r="I56" s="270">
        <v>0</v>
      </c>
      <c r="J56" s="271" t="s">
        <v>185</v>
      </c>
    </row>
    <row r="57" spans="1:10" s="271" customFormat="1" ht="14.25" customHeight="1">
      <c r="A57" s="265">
        <v>50</v>
      </c>
      <c r="B57" s="272">
        <v>50</v>
      </c>
      <c r="C57" s="272">
        <v>2020713513</v>
      </c>
      <c r="D57" s="273" t="s">
        <v>421</v>
      </c>
      <c r="E57" s="274" t="s">
        <v>290</v>
      </c>
      <c r="F57" s="275" t="s">
        <v>422</v>
      </c>
      <c r="G57" s="275" t="s">
        <v>396</v>
      </c>
      <c r="H57" s="275"/>
      <c r="I57" s="270">
        <v>0</v>
      </c>
      <c r="J57" s="271" t="s">
        <v>185</v>
      </c>
    </row>
    <row r="58" spans="1:10" s="271" customFormat="1" ht="14.25" customHeight="1">
      <c r="A58" s="265">
        <v>51</v>
      </c>
      <c r="B58" s="272">
        <v>51</v>
      </c>
      <c r="C58" s="272">
        <v>2021127279</v>
      </c>
      <c r="D58" s="273" t="s">
        <v>423</v>
      </c>
      <c r="E58" s="274" t="s">
        <v>424</v>
      </c>
      <c r="F58" s="275" t="s">
        <v>422</v>
      </c>
      <c r="G58" s="275" t="s">
        <v>396</v>
      </c>
      <c r="H58" s="275"/>
      <c r="I58" s="270">
        <v>0</v>
      </c>
      <c r="J58" s="271" t="s">
        <v>185</v>
      </c>
    </row>
    <row r="59" spans="1:10" s="271" customFormat="1" ht="14.25" customHeight="1">
      <c r="A59" s="265">
        <v>52</v>
      </c>
      <c r="B59" s="272">
        <v>52</v>
      </c>
      <c r="C59" s="272">
        <v>2020714233</v>
      </c>
      <c r="D59" s="273" t="s">
        <v>425</v>
      </c>
      <c r="E59" s="274" t="s">
        <v>58</v>
      </c>
      <c r="F59" s="275" t="s">
        <v>422</v>
      </c>
      <c r="G59" s="275" t="s">
        <v>396</v>
      </c>
      <c r="H59" s="275"/>
      <c r="I59" s="270">
        <v>0</v>
      </c>
      <c r="J59" s="271" t="s">
        <v>185</v>
      </c>
    </row>
    <row r="60" spans="1:10" s="271" customFormat="1" ht="14.25" customHeight="1">
      <c r="A60" s="265">
        <v>53</v>
      </c>
      <c r="B60" s="272">
        <v>53</v>
      </c>
      <c r="C60" s="272">
        <v>2020514758</v>
      </c>
      <c r="D60" s="273" t="s">
        <v>426</v>
      </c>
      <c r="E60" s="274" t="s">
        <v>427</v>
      </c>
      <c r="F60" s="275" t="s">
        <v>422</v>
      </c>
      <c r="G60" s="275" t="s">
        <v>396</v>
      </c>
      <c r="H60" s="275"/>
      <c r="I60" s="270">
        <v>0</v>
      </c>
      <c r="J60" s="271" t="s">
        <v>185</v>
      </c>
    </row>
    <row r="61" spans="1:10" s="271" customFormat="1" ht="14.25" customHeight="1">
      <c r="A61" s="265">
        <v>54</v>
      </c>
      <c r="B61" s="272">
        <v>54</v>
      </c>
      <c r="C61" s="272">
        <v>2020717052</v>
      </c>
      <c r="D61" s="273" t="s">
        <v>428</v>
      </c>
      <c r="E61" s="274" t="s">
        <v>57</v>
      </c>
      <c r="F61" s="275" t="s">
        <v>422</v>
      </c>
      <c r="G61" s="275" t="s">
        <v>396</v>
      </c>
      <c r="H61" s="275"/>
      <c r="I61" s="270">
        <v>0</v>
      </c>
      <c r="J61" s="271" t="s">
        <v>185</v>
      </c>
    </row>
    <row r="62" spans="1:10" s="271" customFormat="1" ht="14.25" customHeight="1">
      <c r="A62" s="265">
        <v>55</v>
      </c>
      <c r="B62" s="272">
        <v>55</v>
      </c>
      <c r="C62" s="272">
        <v>2010348144</v>
      </c>
      <c r="D62" s="273" t="s">
        <v>429</v>
      </c>
      <c r="E62" s="274" t="s">
        <v>55</v>
      </c>
      <c r="F62" s="275" t="s">
        <v>422</v>
      </c>
      <c r="G62" s="275" t="s">
        <v>396</v>
      </c>
      <c r="H62" s="275"/>
      <c r="I62" s="270">
        <v>0</v>
      </c>
      <c r="J62" s="271" t="s">
        <v>185</v>
      </c>
    </row>
    <row r="63" spans="1:10" s="271" customFormat="1" ht="14.25" customHeight="1">
      <c r="A63" s="265">
        <v>56</v>
      </c>
      <c r="B63" s="272">
        <v>56</v>
      </c>
      <c r="C63" s="272">
        <v>2020714839</v>
      </c>
      <c r="D63" s="273" t="s">
        <v>301</v>
      </c>
      <c r="E63" s="274" t="s">
        <v>430</v>
      </c>
      <c r="F63" s="275" t="s">
        <v>422</v>
      </c>
      <c r="G63" s="275" t="s">
        <v>396</v>
      </c>
      <c r="H63" s="275"/>
      <c r="I63" s="270">
        <v>0</v>
      </c>
      <c r="J63" s="271" t="s">
        <v>185</v>
      </c>
    </row>
    <row r="64" spans="1:10" s="271" customFormat="1" ht="14.25" customHeight="1">
      <c r="A64" s="265">
        <v>57</v>
      </c>
      <c r="B64" s="272">
        <v>57</v>
      </c>
      <c r="C64" s="272">
        <v>2021714469</v>
      </c>
      <c r="D64" s="273" t="s">
        <v>431</v>
      </c>
      <c r="E64" s="274" t="s">
        <v>432</v>
      </c>
      <c r="F64" s="275" t="s">
        <v>422</v>
      </c>
      <c r="G64" s="275" t="s">
        <v>396</v>
      </c>
      <c r="H64" s="275"/>
      <c r="I64" s="270">
        <v>0</v>
      </c>
      <c r="J64" s="271" t="s">
        <v>185</v>
      </c>
    </row>
    <row r="65" spans="1:10" s="271" customFormat="1" ht="14.25" customHeight="1">
      <c r="A65" s="265">
        <v>58</v>
      </c>
      <c r="B65" s="272">
        <v>58</v>
      </c>
      <c r="C65" s="272">
        <v>2020714782</v>
      </c>
      <c r="D65" s="273" t="s">
        <v>433</v>
      </c>
      <c r="E65" s="274" t="s">
        <v>310</v>
      </c>
      <c r="F65" s="275" t="s">
        <v>422</v>
      </c>
      <c r="G65" s="275" t="s">
        <v>396</v>
      </c>
      <c r="H65" s="275"/>
      <c r="I65" s="270" t="s">
        <v>92</v>
      </c>
      <c r="J65" s="271" t="s">
        <v>92</v>
      </c>
    </row>
    <row r="66" spans="1:10" s="271" customFormat="1" ht="14.25" customHeight="1">
      <c r="A66" s="265">
        <v>59</v>
      </c>
      <c r="B66" s="272">
        <v>59</v>
      </c>
      <c r="C66" s="272">
        <v>2021713483</v>
      </c>
      <c r="D66" s="273" t="s">
        <v>293</v>
      </c>
      <c r="E66" s="274" t="s">
        <v>434</v>
      </c>
      <c r="F66" s="275" t="s">
        <v>422</v>
      </c>
      <c r="G66" s="275" t="s">
        <v>396</v>
      </c>
      <c r="H66" s="275"/>
      <c r="I66" s="270" t="s">
        <v>732</v>
      </c>
      <c r="J66" s="271" t="s">
        <v>92</v>
      </c>
    </row>
    <row r="67" spans="1:10" s="271" customFormat="1" ht="14.25" customHeight="1">
      <c r="A67" s="265">
        <v>60</v>
      </c>
      <c r="B67" s="272">
        <v>60</v>
      </c>
      <c r="C67" s="272">
        <v>2021713876</v>
      </c>
      <c r="D67" s="273" t="s">
        <v>435</v>
      </c>
      <c r="E67" s="274" t="s">
        <v>436</v>
      </c>
      <c r="F67" s="275" t="s">
        <v>422</v>
      </c>
      <c r="G67" s="275" t="s">
        <v>396</v>
      </c>
      <c r="H67" s="275"/>
      <c r="I67" s="270">
        <v>0</v>
      </c>
      <c r="J67" s="271" t="s">
        <v>185</v>
      </c>
    </row>
    <row r="68" spans="1:10" s="271" customFormat="1" ht="14.25" customHeight="1">
      <c r="A68" s="265">
        <v>61</v>
      </c>
      <c r="B68" s="272">
        <v>61</v>
      </c>
      <c r="C68" s="272">
        <v>2021713720</v>
      </c>
      <c r="D68" s="273" t="s">
        <v>298</v>
      </c>
      <c r="E68" s="274" t="s">
        <v>437</v>
      </c>
      <c r="F68" s="275" t="s">
        <v>422</v>
      </c>
      <c r="G68" s="275" t="s">
        <v>396</v>
      </c>
      <c r="H68" s="275"/>
      <c r="I68" s="270">
        <v>0</v>
      </c>
      <c r="J68" s="271" t="s">
        <v>185</v>
      </c>
    </row>
    <row r="69" spans="1:10" s="271" customFormat="1" ht="14.25" customHeight="1">
      <c r="A69" s="265">
        <v>62</v>
      </c>
      <c r="B69" s="272">
        <v>62</v>
      </c>
      <c r="C69" s="272">
        <v>2020712920</v>
      </c>
      <c r="D69" s="273" t="s">
        <v>438</v>
      </c>
      <c r="E69" s="274" t="s">
        <v>315</v>
      </c>
      <c r="F69" s="275" t="s">
        <v>422</v>
      </c>
      <c r="G69" s="275" t="s">
        <v>396</v>
      </c>
      <c r="H69" s="275"/>
      <c r="I69" s="270">
        <v>0</v>
      </c>
      <c r="J69" s="271" t="s">
        <v>185</v>
      </c>
    </row>
    <row r="70" spans="1:10" s="271" customFormat="1" ht="14.25" customHeight="1">
      <c r="A70" s="265">
        <v>63</v>
      </c>
      <c r="B70" s="272">
        <v>63</v>
      </c>
      <c r="C70" s="272">
        <v>1920718513</v>
      </c>
      <c r="D70" s="273" t="s">
        <v>439</v>
      </c>
      <c r="E70" s="274" t="s">
        <v>440</v>
      </c>
      <c r="F70" s="275" t="s">
        <v>422</v>
      </c>
      <c r="G70" s="275" t="s">
        <v>396</v>
      </c>
      <c r="H70" s="275"/>
      <c r="I70" s="270">
        <v>0</v>
      </c>
      <c r="J70" s="271" t="s">
        <v>185</v>
      </c>
    </row>
    <row r="71" spans="1:10" s="271" customFormat="1" ht="14.25" customHeight="1">
      <c r="A71" s="265">
        <v>64</v>
      </c>
      <c r="B71" s="272">
        <v>64</v>
      </c>
      <c r="C71" s="272">
        <v>2020714826</v>
      </c>
      <c r="D71" s="273" t="s">
        <v>441</v>
      </c>
      <c r="E71" s="274" t="s">
        <v>319</v>
      </c>
      <c r="F71" s="275" t="s">
        <v>422</v>
      </c>
      <c r="G71" s="275" t="s">
        <v>396</v>
      </c>
      <c r="H71" s="275"/>
      <c r="I71" s="270">
        <v>0</v>
      </c>
      <c r="J71" s="271" t="s">
        <v>185</v>
      </c>
    </row>
    <row r="72" spans="1:10" s="271" customFormat="1" ht="14.25" customHeight="1">
      <c r="A72" s="265">
        <v>65</v>
      </c>
      <c r="B72" s="272">
        <v>65</v>
      </c>
      <c r="C72" s="272">
        <v>2020716083</v>
      </c>
      <c r="D72" s="273" t="s">
        <v>442</v>
      </c>
      <c r="E72" s="274" t="s">
        <v>330</v>
      </c>
      <c r="F72" s="275" t="s">
        <v>422</v>
      </c>
      <c r="G72" s="275" t="s">
        <v>396</v>
      </c>
      <c r="H72" s="275"/>
      <c r="I72" s="270">
        <v>0</v>
      </c>
      <c r="J72" s="271" t="s">
        <v>185</v>
      </c>
    </row>
    <row r="73" spans="1:10" s="271" customFormat="1" ht="14.25" customHeight="1">
      <c r="A73" s="265">
        <v>66</v>
      </c>
      <c r="B73" s="272">
        <v>66</v>
      </c>
      <c r="C73" s="272">
        <v>2020714523</v>
      </c>
      <c r="D73" s="273" t="s">
        <v>433</v>
      </c>
      <c r="E73" s="274" t="s">
        <v>333</v>
      </c>
      <c r="F73" s="275" t="s">
        <v>422</v>
      </c>
      <c r="G73" s="275" t="s">
        <v>396</v>
      </c>
      <c r="H73" s="275"/>
      <c r="I73" s="270">
        <v>0</v>
      </c>
      <c r="J73" s="271" t="s">
        <v>185</v>
      </c>
    </row>
    <row r="74" spans="1:10" s="271" customFormat="1" ht="14.25" customHeight="1">
      <c r="A74" s="265">
        <v>67</v>
      </c>
      <c r="B74" s="272">
        <v>67</v>
      </c>
      <c r="C74" s="272">
        <v>2020713110</v>
      </c>
      <c r="D74" s="273" t="s">
        <v>332</v>
      </c>
      <c r="E74" s="274" t="s">
        <v>443</v>
      </c>
      <c r="F74" s="275" t="s">
        <v>422</v>
      </c>
      <c r="G74" s="275" t="s">
        <v>396</v>
      </c>
      <c r="H74" s="275"/>
      <c r="I74" s="270">
        <v>0</v>
      </c>
      <c r="J74" s="271" t="s">
        <v>185</v>
      </c>
    </row>
    <row r="75" spans="1:10" s="271" customFormat="1" ht="14.25" customHeight="1">
      <c r="A75" s="265">
        <v>68</v>
      </c>
      <c r="B75" s="272">
        <v>68</v>
      </c>
      <c r="C75" s="272">
        <v>1911717291</v>
      </c>
      <c r="D75" s="273" t="s">
        <v>444</v>
      </c>
      <c r="E75" s="274" t="s">
        <v>445</v>
      </c>
      <c r="F75" s="275" t="s">
        <v>422</v>
      </c>
      <c r="G75" s="275" t="s">
        <v>396</v>
      </c>
      <c r="H75" s="275"/>
      <c r="I75" s="270">
        <v>0</v>
      </c>
      <c r="J75" s="271" t="s">
        <v>185</v>
      </c>
    </row>
    <row r="76" spans="1:10" s="271" customFormat="1" ht="14.25" customHeight="1">
      <c r="A76" s="265">
        <v>69</v>
      </c>
      <c r="B76" s="272">
        <v>69</v>
      </c>
      <c r="C76" s="272">
        <v>2020717376</v>
      </c>
      <c r="D76" s="273" t="s">
        <v>446</v>
      </c>
      <c r="E76" s="274" t="s">
        <v>447</v>
      </c>
      <c r="F76" s="275" t="s">
        <v>422</v>
      </c>
      <c r="G76" s="275" t="s">
        <v>396</v>
      </c>
      <c r="H76" s="275"/>
      <c r="I76" s="270">
        <v>0</v>
      </c>
      <c r="J76" s="271" t="s">
        <v>185</v>
      </c>
    </row>
    <row r="77" spans="1:10" s="271" customFormat="1" ht="14.25" customHeight="1">
      <c r="A77" s="265">
        <v>70</v>
      </c>
      <c r="B77" s="272">
        <v>70</v>
      </c>
      <c r="C77" s="272">
        <v>2021717905</v>
      </c>
      <c r="D77" s="273" t="s">
        <v>448</v>
      </c>
      <c r="E77" s="274" t="s">
        <v>449</v>
      </c>
      <c r="F77" s="275" t="s">
        <v>450</v>
      </c>
      <c r="G77" s="275" t="s">
        <v>396</v>
      </c>
      <c r="H77" s="275"/>
      <c r="I77" s="270">
        <v>0</v>
      </c>
      <c r="J77" s="271" t="s">
        <v>185</v>
      </c>
    </row>
    <row r="78" spans="1:10" s="271" customFormat="1" ht="14.25" customHeight="1">
      <c r="A78" s="265">
        <v>71</v>
      </c>
      <c r="B78" s="272">
        <v>71</v>
      </c>
      <c r="C78" s="272">
        <v>2020717221</v>
      </c>
      <c r="D78" s="273" t="s">
        <v>451</v>
      </c>
      <c r="E78" s="274" t="s">
        <v>452</v>
      </c>
      <c r="F78" s="275" t="s">
        <v>450</v>
      </c>
      <c r="G78" s="275" t="s">
        <v>396</v>
      </c>
      <c r="H78" s="275"/>
      <c r="I78" s="270">
        <v>0</v>
      </c>
      <c r="J78" s="271" t="s">
        <v>185</v>
      </c>
    </row>
    <row r="79" spans="1:10" s="271" customFormat="1" ht="14.25" customHeight="1">
      <c r="A79" s="265">
        <v>72</v>
      </c>
      <c r="B79" s="272">
        <v>72</v>
      </c>
      <c r="C79" s="272">
        <v>2021718390</v>
      </c>
      <c r="D79" s="273" t="s">
        <v>453</v>
      </c>
      <c r="E79" s="274" t="s">
        <v>53</v>
      </c>
      <c r="F79" s="275" t="s">
        <v>450</v>
      </c>
      <c r="G79" s="275" t="s">
        <v>396</v>
      </c>
      <c r="H79" s="275"/>
      <c r="I79" s="270">
        <v>0</v>
      </c>
      <c r="J79" s="271" t="s">
        <v>185</v>
      </c>
    </row>
    <row r="80" spans="1:10" s="271" customFormat="1" ht="14.25" customHeight="1">
      <c r="A80" s="265">
        <v>73</v>
      </c>
      <c r="B80" s="272">
        <v>73</v>
      </c>
      <c r="C80" s="272">
        <v>2021714515</v>
      </c>
      <c r="D80" s="273" t="s">
        <v>454</v>
      </c>
      <c r="E80" s="274" t="s">
        <v>56</v>
      </c>
      <c r="F80" s="275" t="s">
        <v>450</v>
      </c>
      <c r="G80" s="275" t="s">
        <v>396</v>
      </c>
      <c r="H80" s="275"/>
      <c r="I80" s="270">
        <v>0</v>
      </c>
      <c r="J80" s="271" t="s">
        <v>185</v>
      </c>
    </row>
    <row r="81" spans="1:10" s="271" customFormat="1" ht="14.25" customHeight="1">
      <c r="A81" s="265">
        <v>74</v>
      </c>
      <c r="B81" s="272">
        <v>74</v>
      </c>
      <c r="C81" s="272">
        <v>2021714524</v>
      </c>
      <c r="D81" s="273" t="s">
        <v>455</v>
      </c>
      <c r="E81" s="274" t="s">
        <v>56</v>
      </c>
      <c r="F81" s="275" t="s">
        <v>450</v>
      </c>
      <c r="G81" s="275" t="s">
        <v>396</v>
      </c>
      <c r="H81" s="275"/>
      <c r="I81" s="270">
        <v>0</v>
      </c>
      <c r="J81" s="271" t="s">
        <v>185</v>
      </c>
    </row>
    <row r="82" spans="1:10" s="271" customFormat="1" ht="14.25" customHeight="1">
      <c r="A82" s="265">
        <v>75</v>
      </c>
      <c r="B82" s="272">
        <v>75</v>
      </c>
      <c r="C82" s="272">
        <v>2020713618</v>
      </c>
      <c r="D82" s="273" t="s">
        <v>456</v>
      </c>
      <c r="E82" s="274" t="s">
        <v>51</v>
      </c>
      <c r="F82" s="275" t="s">
        <v>450</v>
      </c>
      <c r="G82" s="275" t="s">
        <v>396</v>
      </c>
      <c r="H82" s="275"/>
      <c r="I82" s="270">
        <v>0</v>
      </c>
      <c r="J82" s="271" t="s">
        <v>185</v>
      </c>
    </row>
    <row r="83" spans="1:10" s="271" customFormat="1" ht="14.25" customHeight="1">
      <c r="A83" s="265">
        <v>76</v>
      </c>
      <c r="B83" s="272">
        <v>76</v>
      </c>
      <c r="C83" s="272">
        <v>2020713135</v>
      </c>
      <c r="D83" s="273" t="s">
        <v>457</v>
      </c>
      <c r="E83" s="274" t="s">
        <v>295</v>
      </c>
      <c r="F83" s="275" t="s">
        <v>450</v>
      </c>
      <c r="G83" s="275" t="s">
        <v>396</v>
      </c>
      <c r="H83" s="275"/>
      <c r="I83" s="270">
        <v>0</v>
      </c>
      <c r="J83" s="271" t="s">
        <v>185</v>
      </c>
    </row>
    <row r="84" spans="1:10" s="271" customFormat="1" ht="14.25" customHeight="1">
      <c r="A84" s="265">
        <v>77</v>
      </c>
      <c r="B84" s="272">
        <v>77</v>
      </c>
      <c r="C84" s="272">
        <v>2021713848</v>
      </c>
      <c r="D84" s="273" t="s">
        <v>458</v>
      </c>
      <c r="E84" s="274" t="s">
        <v>299</v>
      </c>
      <c r="F84" s="275" t="s">
        <v>450</v>
      </c>
      <c r="G84" s="275" t="s">
        <v>396</v>
      </c>
      <c r="H84" s="275"/>
      <c r="I84" s="270">
        <v>0</v>
      </c>
      <c r="J84" s="271" t="s">
        <v>185</v>
      </c>
    </row>
    <row r="85" spans="1:10" s="271" customFormat="1" ht="14.25" customHeight="1">
      <c r="A85" s="265">
        <v>78</v>
      </c>
      <c r="B85" s="272">
        <v>78</v>
      </c>
      <c r="C85" s="272">
        <v>2020716677</v>
      </c>
      <c r="D85" s="273" t="s">
        <v>459</v>
      </c>
      <c r="E85" s="274" t="s">
        <v>52</v>
      </c>
      <c r="F85" s="275" t="s">
        <v>450</v>
      </c>
      <c r="G85" s="275" t="s">
        <v>396</v>
      </c>
      <c r="H85" s="275"/>
      <c r="I85" s="270">
        <v>0</v>
      </c>
      <c r="J85" s="271" t="s">
        <v>185</v>
      </c>
    </row>
    <row r="86" spans="1:10" s="271" customFormat="1" ht="14.25" customHeight="1">
      <c r="A86" s="265">
        <v>79</v>
      </c>
      <c r="B86" s="272">
        <v>79</v>
      </c>
      <c r="C86" s="272">
        <v>2021714375</v>
      </c>
      <c r="D86" s="273" t="s">
        <v>293</v>
      </c>
      <c r="E86" s="274" t="s">
        <v>389</v>
      </c>
      <c r="F86" s="275" t="s">
        <v>450</v>
      </c>
      <c r="G86" s="275" t="s">
        <v>396</v>
      </c>
      <c r="H86" s="275"/>
      <c r="I86" s="270">
        <v>0</v>
      </c>
      <c r="J86" s="271" t="s">
        <v>185</v>
      </c>
    </row>
    <row r="87" spans="1:10" s="271" customFormat="1" ht="14.25" customHeight="1">
      <c r="A87" s="265">
        <v>80</v>
      </c>
      <c r="B87" s="272">
        <v>80</v>
      </c>
      <c r="C87" s="272">
        <v>2020717634</v>
      </c>
      <c r="D87" s="273" t="s">
        <v>332</v>
      </c>
      <c r="E87" s="274" t="s">
        <v>460</v>
      </c>
      <c r="F87" s="275" t="s">
        <v>450</v>
      </c>
      <c r="G87" s="275" t="s">
        <v>396</v>
      </c>
      <c r="H87" s="275"/>
      <c r="I87" s="270">
        <v>0</v>
      </c>
      <c r="J87" s="271" t="s">
        <v>185</v>
      </c>
    </row>
    <row r="88" spans="1:10" s="271" customFormat="1" ht="14.25" customHeight="1">
      <c r="A88" s="265">
        <v>81</v>
      </c>
      <c r="B88" s="272">
        <v>81</v>
      </c>
      <c r="C88" s="272">
        <v>2021716100</v>
      </c>
      <c r="D88" s="273" t="s">
        <v>461</v>
      </c>
      <c r="E88" s="274" t="s">
        <v>460</v>
      </c>
      <c r="F88" s="275" t="s">
        <v>450</v>
      </c>
      <c r="G88" s="275" t="s">
        <v>396</v>
      </c>
      <c r="H88" s="275"/>
      <c r="I88" s="270">
        <v>0</v>
      </c>
      <c r="J88" s="271" t="s">
        <v>185</v>
      </c>
    </row>
    <row r="89" spans="1:10" s="271" customFormat="1" ht="14.25" customHeight="1">
      <c r="A89" s="265">
        <v>82</v>
      </c>
      <c r="B89" s="272">
        <v>82</v>
      </c>
      <c r="C89" s="272">
        <v>2020713243</v>
      </c>
      <c r="D89" s="273" t="s">
        <v>462</v>
      </c>
      <c r="E89" s="274" t="s">
        <v>463</v>
      </c>
      <c r="F89" s="275" t="s">
        <v>450</v>
      </c>
      <c r="G89" s="275" t="s">
        <v>396</v>
      </c>
      <c r="H89" s="275"/>
      <c r="I89" s="270">
        <v>0</v>
      </c>
      <c r="J89" s="271" t="s">
        <v>185</v>
      </c>
    </row>
    <row r="90" spans="1:10" s="271" customFormat="1" ht="14.25" customHeight="1">
      <c r="A90" s="265">
        <v>83</v>
      </c>
      <c r="B90" s="272">
        <v>83</v>
      </c>
      <c r="C90" s="272">
        <v>2020716719</v>
      </c>
      <c r="D90" s="273" t="s">
        <v>464</v>
      </c>
      <c r="E90" s="274" t="s">
        <v>463</v>
      </c>
      <c r="F90" s="275" t="s">
        <v>450</v>
      </c>
      <c r="G90" s="275" t="s">
        <v>396</v>
      </c>
      <c r="H90" s="275"/>
      <c r="I90" s="270">
        <v>0</v>
      </c>
      <c r="J90" s="271" t="s">
        <v>185</v>
      </c>
    </row>
    <row r="91" spans="1:10" s="271" customFormat="1" ht="14.25" customHeight="1">
      <c r="A91" s="265">
        <v>84</v>
      </c>
      <c r="B91" s="272">
        <v>84</v>
      </c>
      <c r="C91" s="272">
        <v>2020714163</v>
      </c>
      <c r="D91" s="273" t="s">
        <v>465</v>
      </c>
      <c r="E91" s="274" t="s">
        <v>318</v>
      </c>
      <c r="F91" s="275" t="s">
        <v>450</v>
      </c>
      <c r="G91" s="275" t="s">
        <v>396</v>
      </c>
      <c r="H91" s="275"/>
      <c r="I91" s="270">
        <v>0</v>
      </c>
      <c r="J91" s="271" t="s">
        <v>185</v>
      </c>
    </row>
    <row r="92" spans="1:10" s="271" customFormat="1" ht="14.25" customHeight="1">
      <c r="A92" s="265">
        <v>85</v>
      </c>
      <c r="B92" s="272">
        <v>85</v>
      </c>
      <c r="C92" s="272">
        <v>1921718970</v>
      </c>
      <c r="D92" s="273" t="s">
        <v>466</v>
      </c>
      <c r="E92" s="274" t="s">
        <v>330</v>
      </c>
      <c r="F92" s="275" t="s">
        <v>450</v>
      </c>
      <c r="G92" s="275" t="s">
        <v>396</v>
      </c>
      <c r="H92" s="275"/>
      <c r="I92" s="270">
        <v>0</v>
      </c>
      <c r="J92" s="271" t="s">
        <v>185</v>
      </c>
    </row>
    <row r="93" spans="1:10" s="271" customFormat="1" ht="14.25" customHeight="1">
      <c r="A93" s="265">
        <v>86</v>
      </c>
      <c r="B93" s="272">
        <v>86</v>
      </c>
      <c r="C93" s="272">
        <v>2010237347</v>
      </c>
      <c r="D93" s="273" t="s">
        <v>50</v>
      </c>
      <c r="E93" s="274" t="s">
        <v>330</v>
      </c>
      <c r="F93" s="275" t="s">
        <v>450</v>
      </c>
      <c r="G93" s="275" t="s">
        <v>396</v>
      </c>
      <c r="H93" s="275"/>
      <c r="I93" s="270">
        <v>0</v>
      </c>
      <c r="J93" s="271" t="s">
        <v>185</v>
      </c>
    </row>
    <row r="94" spans="1:10" s="271" customFormat="1" ht="14.25" customHeight="1">
      <c r="A94" s="265">
        <v>87</v>
      </c>
      <c r="B94" s="272">
        <v>87</v>
      </c>
      <c r="C94" s="272">
        <v>2020715723</v>
      </c>
      <c r="D94" s="273" t="s">
        <v>467</v>
      </c>
      <c r="E94" s="274" t="s">
        <v>330</v>
      </c>
      <c r="F94" s="275" t="s">
        <v>450</v>
      </c>
      <c r="G94" s="275" t="s">
        <v>396</v>
      </c>
      <c r="H94" s="275"/>
      <c r="I94" s="270">
        <v>0</v>
      </c>
      <c r="J94" s="271" t="s">
        <v>185</v>
      </c>
    </row>
    <row r="95" spans="1:10" s="271" customFormat="1" ht="14.25" customHeight="1">
      <c r="A95" s="265">
        <v>88</v>
      </c>
      <c r="B95" s="272">
        <v>88</v>
      </c>
      <c r="C95" s="272">
        <v>2020712772</v>
      </c>
      <c r="D95" s="273" t="s">
        <v>468</v>
      </c>
      <c r="E95" s="274" t="s">
        <v>334</v>
      </c>
      <c r="F95" s="275" t="s">
        <v>450</v>
      </c>
      <c r="G95" s="275" t="s">
        <v>396</v>
      </c>
      <c r="H95" s="275"/>
      <c r="I95" s="270">
        <v>0</v>
      </c>
      <c r="J95" s="271" t="s">
        <v>185</v>
      </c>
    </row>
    <row r="96" spans="1:10" s="271" customFormat="1" ht="14.25" customHeight="1">
      <c r="A96" s="265"/>
      <c r="B96" s="272">
        <v>89</v>
      </c>
      <c r="C96" s="272">
        <v>2021713772</v>
      </c>
      <c r="D96" s="273" t="s">
        <v>293</v>
      </c>
      <c r="E96" s="274" t="s">
        <v>469</v>
      </c>
      <c r="F96" s="275" t="s">
        <v>450</v>
      </c>
      <c r="G96" s="275" t="s">
        <v>396</v>
      </c>
      <c r="H96" s="275"/>
      <c r="I96" s="270">
        <v>0</v>
      </c>
      <c r="J96" s="271" t="s">
        <v>185</v>
      </c>
    </row>
    <row r="97" spans="1:10" s="271" customFormat="1" ht="14.25" customHeight="1">
      <c r="A97" s="265"/>
      <c r="B97" s="272">
        <v>90</v>
      </c>
      <c r="C97" s="272">
        <v>2020726827</v>
      </c>
      <c r="D97" s="273" t="s">
        <v>470</v>
      </c>
      <c r="E97" s="274" t="s">
        <v>335</v>
      </c>
      <c r="F97" s="275" t="s">
        <v>450</v>
      </c>
      <c r="G97" s="275" t="s">
        <v>396</v>
      </c>
      <c r="H97" s="275"/>
      <c r="I97" s="270">
        <v>0</v>
      </c>
      <c r="J97" s="271" t="s">
        <v>185</v>
      </c>
    </row>
    <row r="98" spans="1:10" s="271" customFormat="1" ht="14.25" customHeight="1">
      <c r="A98" s="265"/>
      <c r="B98" s="272">
        <v>91</v>
      </c>
      <c r="C98" s="272">
        <v>2021715635</v>
      </c>
      <c r="D98" s="273" t="s">
        <v>471</v>
      </c>
      <c r="E98" s="274" t="s">
        <v>339</v>
      </c>
      <c r="F98" s="275" t="s">
        <v>450</v>
      </c>
      <c r="G98" s="275" t="s">
        <v>396</v>
      </c>
      <c r="H98" s="275"/>
      <c r="I98" s="270">
        <v>0</v>
      </c>
      <c r="J98" s="271" t="s">
        <v>185</v>
      </c>
    </row>
    <row r="99" spans="1:10" s="271" customFormat="1" ht="14.25" customHeight="1">
      <c r="A99" s="265"/>
      <c r="B99" s="272">
        <v>92</v>
      </c>
      <c r="C99" s="272">
        <v>2020717751</v>
      </c>
      <c r="D99" s="273" t="s">
        <v>472</v>
      </c>
      <c r="E99" s="274" t="s">
        <v>473</v>
      </c>
      <c r="F99" s="275" t="s">
        <v>450</v>
      </c>
      <c r="G99" s="275" t="s">
        <v>396</v>
      </c>
      <c r="H99" s="275"/>
      <c r="I99" s="270">
        <v>0</v>
      </c>
      <c r="J99" s="271" t="s">
        <v>185</v>
      </c>
    </row>
    <row r="100" spans="1:10" s="271" customFormat="1" ht="14.25" customHeight="1">
      <c r="A100" s="265"/>
      <c r="B100" s="272">
        <v>93</v>
      </c>
      <c r="C100" s="272">
        <v>2020717326</v>
      </c>
      <c r="D100" s="273" t="s">
        <v>474</v>
      </c>
      <c r="E100" s="274" t="s">
        <v>443</v>
      </c>
      <c r="F100" s="275" t="s">
        <v>450</v>
      </c>
      <c r="G100" s="275" t="s">
        <v>396</v>
      </c>
      <c r="H100" s="275"/>
      <c r="I100" s="270">
        <v>0</v>
      </c>
      <c r="J100" s="271" t="s">
        <v>185</v>
      </c>
    </row>
    <row r="101" spans="1:10" s="271" customFormat="1" ht="14.25" customHeight="1">
      <c r="A101" s="265"/>
      <c r="B101" s="272">
        <v>94</v>
      </c>
      <c r="C101" s="272">
        <v>2020324235</v>
      </c>
      <c r="D101" s="273" t="s">
        <v>475</v>
      </c>
      <c r="E101" s="274" t="s">
        <v>476</v>
      </c>
      <c r="F101" s="275" t="s">
        <v>450</v>
      </c>
      <c r="G101" s="275" t="s">
        <v>396</v>
      </c>
      <c r="H101" s="275"/>
      <c r="I101" s="270">
        <v>0</v>
      </c>
      <c r="J101" s="271" t="s">
        <v>185</v>
      </c>
    </row>
    <row r="102" spans="1:10" s="271" customFormat="1" ht="14.25" customHeight="1">
      <c r="A102" s="265"/>
      <c r="B102" s="272">
        <v>95</v>
      </c>
      <c r="C102" s="272">
        <v>2020713537</v>
      </c>
      <c r="D102" s="273" t="s">
        <v>477</v>
      </c>
      <c r="E102" s="274" t="s">
        <v>53</v>
      </c>
      <c r="F102" s="275" t="s">
        <v>478</v>
      </c>
      <c r="G102" s="275" t="s">
        <v>396</v>
      </c>
      <c r="H102" s="275"/>
      <c r="I102" s="270">
        <v>0</v>
      </c>
      <c r="J102" s="271" t="s">
        <v>185</v>
      </c>
    </row>
    <row r="103" spans="1:10" s="271" customFormat="1" ht="14.25" customHeight="1">
      <c r="A103" s="265"/>
      <c r="B103" s="272">
        <v>96</v>
      </c>
      <c r="C103" s="272">
        <v>2020716275</v>
      </c>
      <c r="D103" s="273" t="s">
        <v>479</v>
      </c>
      <c r="E103" s="274" t="s">
        <v>290</v>
      </c>
      <c r="F103" s="275" t="s">
        <v>478</v>
      </c>
      <c r="G103" s="275" t="s">
        <v>396</v>
      </c>
      <c r="H103" s="275"/>
      <c r="I103" s="270">
        <v>0</v>
      </c>
      <c r="J103" s="271" t="s">
        <v>185</v>
      </c>
    </row>
    <row r="104" spans="1:10" s="271" customFormat="1" ht="14.25" customHeight="1">
      <c r="A104" s="265"/>
      <c r="B104" s="272">
        <v>97</v>
      </c>
      <c r="C104" s="272">
        <v>2020716754</v>
      </c>
      <c r="D104" s="273" t="s">
        <v>480</v>
      </c>
      <c r="E104" s="274" t="s">
        <v>290</v>
      </c>
      <c r="F104" s="275" t="s">
        <v>478</v>
      </c>
      <c r="G104" s="275" t="s">
        <v>396</v>
      </c>
      <c r="H104" s="275"/>
      <c r="I104" s="270">
        <v>0</v>
      </c>
      <c r="J104" s="271" t="s">
        <v>185</v>
      </c>
    </row>
    <row r="105" spans="1:10" s="271" customFormat="1" ht="14.25" customHeight="1">
      <c r="A105" s="265"/>
      <c r="B105" s="272">
        <v>98</v>
      </c>
      <c r="C105" s="272">
        <v>2021713723</v>
      </c>
      <c r="D105" s="273" t="s">
        <v>481</v>
      </c>
      <c r="E105" s="274" t="s">
        <v>482</v>
      </c>
      <c r="F105" s="275" t="s">
        <v>478</v>
      </c>
      <c r="G105" s="275" t="s">
        <v>396</v>
      </c>
      <c r="H105" s="275"/>
      <c r="I105" s="270">
        <v>0</v>
      </c>
      <c r="J105" s="271" t="s">
        <v>185</v>
      </c>
    </row>
    <row r="106" spans="1:10" s="271" customFormat="1" ht="14.25" customHeight="1">
      <c r="A106" s="265"/>
      <c r="B106" s="272">
        <v>99</v>
      </c>
      <c r="C106" s="272">
        <v>2021717100</v>
      </c>
      <c r="D106" s="273" t="s">
        <v>483</v>
      </c>
      <c r="E106" s="274" t="s">
        <v>484</v>
      </c>
      <c r="F106" s="275" t="s">
        <v>478</v>
      </c>
      <c r="G106" s="275" t="s">
        <v>396</v>
      </c>
      <c r="H106" s="275"/>
      <c r="I106" s="270">
        <v>0</v>
      </c>
      <c r="J106" s="271" t="s">
        <v>185</v>
      </c>
    </row>
    <row r="107" spans="1:10" s="271" customFormat="1" ht="14.25" customHeight="1">
      <c r="A107" s="265"/>
      <c r="B107" s="272">
        <v>100</v>
      </c>
      <c r="C107" s="272">
        <v>2020713608</v>
      </c>
      <c r="D107" s="273" t="s">
        <v>301</v>
      </c>
      <c r="E107" s="274" t="s">
        <v>296</v>
      </c>
      <c r="F107" s="275" t="s">
        <v>478</v>
      </c>
      <c r="G107" s="275" t="s">
        <v>396</v>
      </c>
      <c r="H107" s="275"/>
      <c r="I107" s="270">
        <v>0</v>
      </c>
      <c r="J107" s="271" t="s">
        <v>185</v>
      </c>
    </row>
    <row r="108" spans="1:10" s="271" customFormat="1" ht="14.25" customHeight="1">
      <c r="A108" s="265"/>
      <c r="B108" s="272">
        <v>101</v>
      </c>
      <c r="C108" s="272">
        <v>2020713926</v>
      </c>
      <c r="D108" s="273" t="s">
        <v>485</v>
      </c>
      <c r="E108" s="274" t="s">
        <v>57</v>
      </c>
      <c r="F108" s="275" t="s">
        <v>478</v>
      </c>
      <c r="G108" s="275" t="s">
        <v>396</v>
      </c>
      <c r="H108" s="275"/>
      <c r="I108" s="270">
        <v>0</v>
      </c>
      <c r="J108" s="271" t="s">
        <v>185</v>
      </c>
    </row>
    <row r="109" spans="1:10" s="271" customFormat="1" ht="14.25" customHeight="1">
      <c r="A109" s="265"/>
      <c r="B109" s="272">
        <v>102</v>
      </c>
      <c r="C109" s="272">
        <v>2020713061</v>
      </c>
      <c r="D109" s="273" t="s">
        <v>486</v>
      </c>
      <c r="E109" s="274" t="s">
        <v>309</v>
      </c>
      <c r="F109" s="275" t="s">
        <v>478</v>
      </c>
      <c r="G109" s="275" t="s">
        <v>396</v>
      </c>
      <c r="H109" s="275"/>
      <c r="I109" s="270">
        <v>0</v>
      </c>
      <c r="J109" s="271" t="s">
        <v>185</v>
      </c>
    </row>
    <row r="110" spans="1:10" s="271" customFormat="1" ht="14.25" customHeight="1">
      <c r="A110" s="265"/>
      <c r="B110" s="272">
        <v>103</v>
      </c>
      <c r="C110" s="272">
        <v>2020714732</v>
      </c>
      <c r="D110" s="273" t="s">
        <v>487</v>
      </c>
      <c r="E110" s="274" t="s">
        <v>488</v>
      </c>
      <c r="F110" s="275" t="s">
        <v>478</v>
      </c>
      <c r="G110" s="275" t="s">
        <v>396</v>
      </c>
      <c r="H110" s="275"/>
      <c r="I110" s="270">
        <v>0</v>
      </c>
      <c r="J110" s="271" t="s">
        <v>185</v>
      </c>
    </row>
    <row r="111" spans="1:10" s="271" customFormat="1" ht="14.25" customHeight="1">
      <c r="A111" s="265"/>
      <c r="B111" s="272">
        <v>104</v>
      </c>
      <c r="C111" s="272">
        <v>2020714958</v>
      </c>
      <c r="D111" s="273" t="s">
        <v>485</v>
      </c>
      <c r="E111" s="274" t="s">
        <v>488</v>
      </c>
      <c r="F111" s="275" t="s">
        <v>478</v>
      </c>
      <c r="G111" s="275" t="s">
        <v>396</v>
      </c>
      <c r="H111" s="275"/>
      <c r="I111" s="270">
        <v>0</v>
      </c>
      <c r="J111" s="271" t="s">
        <v>185</v>
      </c>
    </row>
    <row r="112" spans="1:10" s="271" customFormat="1" ht="14.25" customHeight="1">
      <c r="A112" s="265"/>
      <c r="B112" s="272">
        <v>105</v>
      </c>
      <c r="C112" s="272">
        <v>2021716132</v>
      </c>
      <c r="D112" s="273" t="s">
        <v>489</v>
      </c>
      <c r="E112" s="274" t="s">
        <v>490</v>
      </c>
      <c r="F112" s="275" t="s">
        <v>478</v>
      </c>
      <c r="G112" s="275" t="s">
        <v>396</v>
      </c>
      <c r="H112" s="275"/>
      <c r="I112" s="270">
        <v>0</v>
      </c>
      <c r="J112" s="271" t="s">
        <v>185</v>
      </c>
    </row>
    <row r="113" spans="1:10" s="271" customFormat="1" ht="14.25" customHeight="1">
      <c r="A113" s="265"/>
      <c r="B113" s="272">
        <v>106</v>
      </c>
      <c r="C113" s="272">
        <v>2020717338</v>
      </c>
      <c r="D113" s="273" t="s">
        <v>491</v>
      </c>
      <c r="E113" s="274" t="s">
        <v>492</v>
      </c>
      <c r="F113" s="275" t="s">
        <v>478</v>
      </c>
      <c r="G113" s="275" t="s">
        <v>396</v>
      </c>
      <c r="H113" s="275"/>
      <c r="I113" s="270">
        <v>0</v>
      </c>
      <c r="J113" s="271" t="s">
        <v>185</v>
      </c>
    </row>
    <row r="114" spans="1:10" s="271" customFormat="1" ht="14.25" customHeight="1">
      <c r="A114" s="265"/>
      <c r="B114" s="272">
        <v>107</v>
      </c>
      <c r="C114" s="272">
        <v>2020714780</v>
      </c>
      <c r="D114" s="273" t="s">
        <v>493</v>
      </c>
      <c r="E114" s="274" t="s">
        <v>494</v>
      </c>
      <c r="F114" s="275" t="s">
        <v>478</v>
      </c>
      <c r="G114" s="275" t="s">
        <v>396</v>
      </c>
      <c r="H114" s="275"/>
      <c r="I114" s="270" t="s">
        <v>92</v>
      </c>
      <c r="J114" s="271" t="s">
        <v>92</v>
      </c>
    </row>
    <row r="115" spans="1:10" s="271" customFormat="1" ht="14.25" customHeight="1">
      <c r="A115" s="265"/>
      <c r="B115" s="272">
        <v>108</v>
      </c>
      <c r="C115" s="272">
        <v>2020716711</v>
      </c>
      <c r="D115" s="273" t="s">
        <v>495</v>
      </c>
      <c r="E115" s="274" t="s">
        <v>391</v>
      </c>
      <c r="F115" s="275" t="s">
        <v>478</v>
      </c>
      <c r="G115" s="275" t="s">
        <v>396</v>
      </c>
      <c r="H115" s="275"/>
      <c r="I115" s="270">
        <v>0</v>
      </c>
      <c r="J115" s="271" t="s">
        <v>185</v>
      </c>
    </row>
    <row r="116" spans="1:10" s="271" customFormat="1" ht="14.25" customHeight="1">
      <c r="A116" s="265"/>
      <c r="B116" s="272">
        <v>109</v>
      </c>
      <c r="C116" s="272">
        <v>171578978</v>
      </c>
      <c r="D116" s="273" t="s">
        <v>496</v>
      </c>
      <c r="E116" s="274" t="s">
        <v>497</v>
      </c>
      <c r="F116" s="275" t="s">
        <v>478</v>
      </c>
      <c r="G116" s="275" t="s">
        <v>498</v>
      </c>
      <c r="H116" s="275"/>
      <c r="I116" s="270">
        <v>42239</v>
      </c>
      <c r="J116" s="271" t="e">
        <v>#N/A</v>
      </c>
    </row>
    <row r="117" spans="1:10" s="271" customFormat="1" ht="14.25" customHeight="1">
      <c r="A117" s="265"/>
      <c r="B117" s="272">
        <v>110</v>
      </c>
      <c r="C117" s="272">
        <v>2020345361</v>
      </c>
      <c r="D117" s="273" t="s">
        <v>499</v>
      </c>
      <c r="E117" s="274" t="s">
        <v>319</v>
      </c>
      <c r="F117" s="275" t="s">
        <v>478</v>
      </c>
      <c r="G117" s="275" t="s">
        <v>396</v>
      </c>
      <c r="H117" s="275"/>
      <c r="I117" s="270">
        <v>0</v>
      </c>
      <c r="J117" s="271" t="s">
        <v>185</v>
      </c>
    </row>
    <row r="118" spans="1:10" s="271" customFormat="1" ht="14.25" customHeight="1">
      <c r="A118" s="265"/>
      <c r="B118" s="272">
        <v>111</v>
      </c>
      <c r="C118" s="272">
        <v>2021718453</v>
      </c>
      <c r="D118" s="273" t="s">
        <v>500</v>
      </c>
      <c r="E118" s="274" t="s">
        <v>501</v>
      </c>
      <c r="F118" s="275" t="s">
        <v>478</v>
      </c>
      <c r="G118" s="275" t="s">
        <v>396</v>
      </c>
      <c r="H118" s="275"/>
      <c r="I118" s="270">
        <v>0</v>
      </c>
      <c r="J118" s="271" t="s">
        <v>185</v>
      </c>
    </row>
    <row r="119" spans="1:10" s="271" customFormat="1" ht="14.25" customHeight="1">
      <c r="A119" s="265"/>
      <c r="B119" s="272">
        <v>112</v>
      </c>
      <c r="C119" s="272">
        <v>2020717354</v>
      </c>
      <c r="D119" s="273" t="s">
        <v>301</v>
      </c>
      <c r="E119" s="274" t="s">
        <v>344</v>
      </c>
      <c r="F119" s="275" t="s">
        <v>478</v>
      </c>
      <c r="G119" s="275" t="s">
        <v>396</v>
      </c>
      <c r="H119" s="275"/>
      <c r="I119" s="270">
        <v>0</v>
      </c>
      <c r="J119" s="271" t="s">
        <v>185</v>
      </c>
    </row>
    <row r="120" spans="1:10" s="271" customFormat="1" ht="14.25" customHeight="1">
      <c r="A120" s="265"/>
      <c r="B120" s="272">
        <v>113</v>
      </c>
      <c r="C120" s="272">
        <v>2021724810</v>
      </c>
      <c r="D120" s="273" t="s">
        <v>502</v>
      </c>
      <c r="E120" s="274" t="s">
        <v>53</v>
      </c>
      <c r="F120" s="275" t="s">
        <v>503</v>
      </c>
      <c r="G120" s="275" t="s">
        <v>504</v>
      </c>
      <c r="H120" s="275"/>
      <c r="I120" s="270">
        <v>0</v>
      </c>
      <c r="J120" s="271" t="s">
        <v>185</v>
      </c>
    </row>
    <row r="121" spans="1:10" s="271" customFormat="1" ht="14.25" customHeight="1">
      <c r="A121" s="265"/>
      <c r="B121" s="272">
        <v>114</v>
      </c>
      <c r="C121" s="272">
        <v>2021724576</v>
      </c>
      <c r="D121" s="273" t="s">
        <v>505</v>
      </c>
      <c r="E121" s="274" t="s">
        <v>317</v>
      </c>
      <c r="F121" s="275" t="s">
        <v>503</v>
      </c>
      <c r="G121" s="275" t="s">
        <v>504</v>
      </c>
      <c r="H121" s="275"/>
      <c r="I121" s="270">
        <v>0</v>
      </c>
      <c r="J121" s="271" t="s">
        <v>185</v>
      </c>
    </row>
    <row r="122" spans="1:10" s="271" customFormat="1" ht="14.25" customHeight="1">
      <c r="A122" s="265"/>
      <c r="B122" s="272">
        <v>115</v>
      </c>
      <c r="C122" s="272">
        <v>171326085</v>
      </c>
      <c r="D122" s="273" t="s">
        <v>506</v>
      </c>
      <c r="E122" s="274" t="s">
        <v>507</v>
      </c>
      <c r="F122" s="275" t="s">
        <v>503</v>
      </c>
      <c r="G122" s="275" t="s">
        <v>508</v>
      </c>
      <c r="H122" s="275"/>
      <c r="I122" s="270">
        <v>0</v>
      </c>
      <c r="J122" s="271" t="s">
        <v>185</v>
      </c>
    </row>
    <row r="123" spans="1:10" s="271" customFormat="1" ht="14.25" customHeight="1">
      <c r="A123" s="265"/>
      <c r="B123" s="272">
        <v>116</v>
      </c>
      <c r="C123" s="272">
        <v>2021723619</v>
      </c>
      <c r="D123" s="273" t="s">
        <v>509</v>
      </c>
      <c r="E123" s="274" t="s">
        <v>510</v>
      </c>
      <c r="F123" s="275" t="s">
        <v>503</v>
      </c>
      <c r="G123" s="275" t="s">
        <v>504</v>
      </c>
      <c r="H123" s="275"/>
      <c r="I123" s="270" t="s">
        <v>733</v>
      </c>
      <c r="J123" s="271" t="s">
        <v>92</v>
      </c>
    </row>
    <row r="124" spans="1:10" s="271" customFormat="1" ht="14.25" customHeight="1">
      <c r="A124" s="265"/>
      <c r="B124" s="272">
        <v>117</v>
      </c>
      <c r="C124" s="272">
        <v>2020726498</v>
      </c>
      <c r="D124" s="273" t="s">
        <v>511</v>
      </c>
      <c r="E124" s="274" t="s">
        <v>512</v>
      </c>
      <c r="F124" s="275" t="s">
        <v>503</v>
      </c>
      <c r="G124" s="275" t="s">
        <v>504</v>
      </c>
      <c r="H124" s="275"/>
      <c r="I124" s="270" t="s">
        <v>92</v>
      </c>
      <c r="J124" s="271" t="s">
        <v>92</v>
      </c>
    </row>
    <row r="125" spans="1:10" s="271" customFormat="1" ht="14.25" customHeight="1">
      <c r="A125" s="265"/>
      <c r="B125" s="272">
        <v>118</v>
      </c>
      <c r="C125" s="272">
        <v>1910219051</v>
      </c>
      <c r="D125" s="273" t="s">
        <v>513</v>
      </c>
      <c r="E125" s="274" t="s">
        <v>360</v>
      </c>
      <c r="F125" s="275" t="s">
        <v>503</v>
      </c>
      <c r="G125" s="275" t="s">
        <v>514</v>
      </c>
      <c r="H125" s="275"/>
      <c r="I125" s="270">
        <v>0</v>
      </c>
      <c r="J125" s="271" t="s">
        <v>185</v>
      </c>
    </row>
    <row r="126" spans="1:10" s="271" customFormat="1" ht="14.25" customHeight="1">
      <c r="A126" s="265"/>
      <c r="B126" s="272">
        <v>119</v>
      </c>
      <c r="C126" s="272">
        <v>2021723854</v>
      </c>
      <c r="D126" s="273" t="s">
        <v>515</v>
      </c>
      <c r="E126" s="274" t="s">
        <v>516</v>
      </c>
      <c r="F126" s="275" t="s">
        <v>503</v>
      </c>
      <c r="G126" s="275" t="s">
        <v>504</v>
      </c>
      <c r="H126" s="275"/>
      <c r="I126" s="270">
        <v>0</v>
      </c>
      <c r="J126" s="271" t="s">
        <v>185</v>
      </c>
    </row>
    <row r="127" spans="1:10" s="271" customFormat="1" ht="14.25" customHeight="1">
      <c r="A127" s="265"/>
      <c r="B127" s="272">
        <v>120</v>
      </c>
      <c r="C127" s="272">
        <v>2020723551</v>
      </c>
      <c r="D127" s="273" t="s">
        <v>459</v>
      </c>
      <c r="E127" s="274" t="s">
        <v>517</v>
      </c>
      <c r="F127" s="275" t="s">
        <v>503</v>
      </c>
      <c r="G127" s="275" t="s">
        <v>504</v>
      </c>
      <c r="H127" s="275"/>
      <c r="I127" s="270">
        <v>0</v>
      </c>
      <c r="J127" s="271" t="s">
        <v>185</v>
      </c>
    </row>
    <row r="128" spans="1:10" s="271" customFormat="1" ht="14.25" customHeight="1">
      <c r="A128" s="265"/>
      <c r="B128" s="272">
        <v>121</v>
      </c>
      <c r="C128" s="272">
        <v>1921726013</v>
      </c>
      <c r="D128" s="273" t="s">
        <v>518</v>
      </c>
      <c r="E128" s="274" t="s">
        <v>519</v>
      </c>
      <c r="F128" s="275" t="s">
        <v>503</v>
      </c>
      <c r="G128" s="275" t="s">
        <v>311</v>
      </c>
      <c r="H128" s="275"/>
      <c r="I128" s="270">
        <v>0</v>
      </c>
      <c r="J128" s="271" t="s">
        <v>185</v>
      </c>
    </row>
    <row r="129" spans="1:10" s="271" customFormat="1" ht="14.25" customHeight="1">
      <c r="A129" s="265"/>
      <c r="B129" s="272">
        <v>122</v>
      </c>
      <c r="C129" s="272">
        <v>2021727515</v>
      </c>
      <c r="D129" s="273" t="s">
        <v>520</v>
      </c>
      <c r="E129" s="274" t="s">
        <v>519</v>
      </c>
      <c r="F129" s="275" t="s">
        <v>503</v>
      </c>
      <c r="G129" s="275" t="s">
        <v>504</v>
      </c>
      <c r="H129" s="275"/>
      <c r="I129" s="270">
        <v>0</v>
      </c>
      <c r="J129" s="271" t="s">
        <v>185</v>
      </c>
    </row>
    <row r="130" spans="1:10" s="271" customFormat="1" ht="14.25" customHeight="1">
      <c r="A130" s="265"/>
      <c r="B130" s="272">
        <v>123</v>
      </c>
      <c r="C130" s="272">
        <v>2020713954</v>
      </c>
      <c r="D130" s="273" t="s">
        <v>521</v>
      </c>
      <c r="E130" s="274" t="s">
        <v>53</v>
      </c>
      <c r="F130" s="275" t="s">
        <v>522</v>
      </c>
      <c r="G130" s="275" t="s">
        <v>523</v>
      </c>
      <c r="H130" s="275"/>
      <c r="I130" s="270">
        <v>0</v>
      </c>
      <c r="J130" s="271" t="s">
        <v>185</v>
      </c>
    </row>
    <row r="131" spans="1:10" s="271" customFormat="1" ht="14.25" customHeight="1">
      <c r="A131" s="265"/>
      <c r="B131" s="272">
        <v>124</v>
      </c>
      <c r="C131" s="272">
        <v>2021263896</v>
      </c>
      <c r="D131" s="273" t="s">
        <v>336</v>
      </c>
      <c r="E131" s="274" t="s">
        <v>303</v>
      </c>
      <c r="F131" s="275" t="s">
        <v>522</v>
      </c>
      <c r="G131" s="275" t="s">
        <v>523</v>
      </c>
      <c r="H131" s="275"/>
      <c r="I131" s="270">
        <v>0</v>
      </c>
      <c r="J131" s="271" t="s">
        <v>185</v>
      </c>
    </row>
    <row r="132" spans="1:10" s="271" customFormat="1" ht="14.25" customHeight="1">
      <c r="A132" s="265"/>
      <c r="B132" s="272">
        <v>125</v>
      </c>
      <c r="C132" s="272">
        <v>2020258455</v>
      </c>
      <c r="D132" s="273" t="s">
        <v>301</v>
      </c>
      <c r="E132" s="274" t="s">
        <v>524</v>
      </c>
      <c r="F132" s="275" t="s">
        <v>522</v>
      </c>
      <c r="G132" s="275" t="s">
        <v>523</v>
      </c>
      <c r="H132" s="275"/>
      <c r="I132" s="270">
        <v>0</v>
      </c>
      <c r="J132" s="271" t="s">
        <v>185</v>
      </c>
    </row>
    <row r="133" spans="1:10" s="271" customFormat="1" ht="14.25" customHeight="1">
      <c r="A133" s="265"/>
      <c r="B133" s="272">
        <v>126</v>
      </c>
      <c r="C133" s="272">
        <v>2021347230</v>
      </c>
      <c r="D133" s="273" t="s">
        <v>525</v>
      </c>
      <c r="E133" s="274" t="s">
        <v>49</v>
      </c>
      <c r="F133" s="275" t="s">
        <v>526</v>
      </c>
      <c r="G133" s="275" t="s">
        <v>527</v>
      </c>
      <c r="H133" s="275"/>
      <c r="I133" s="270">
        <v>0</v>
      </c>
      <c r="J133" s="271" t="s">
        <v>185</v>
      </c>
    </row>
    <row r="134" spans="1:10" s="271" customFormat="1" ht="14.25" customHeight="1">
      <c r="A134" s="265"/>
      <c r="B134" s="272">
        <v>127</v>
      </c>
      <c r="C134" s="272">
        <v>171575548</v>
      </c>
      <c r="D134" s="273" t="s">
        <v>528</v>
      </c>
      <c r="E134" s="274" t="s">
        <v>529</v>
      </c>
      <c r="F134" s="275" t="s">
        <v>526</v>
      </c>
      <c r="G134" s="275" t="s">
        <v>530</v>
      </c>
      <c r="H134" s="275"/>
      <c r="I134" s="270">
        <v>42277</v>
      </c>
      <c r="J134" s="271" t="e">
        <v>#N/A</v>
      </c>
    </row>
    <row r="135" spans="1:10" s="271" customFormat="1" ht="14.25" customHeight="1">
      <c r="A135" s="265"/>
      <c r="B135" s="272">
        <v>128</v>
      </c>
      <c r="C135" s="272">
        <v>2021711906</v>
      </c>
      <c r="D135" s="273" t="s">
        <v>531</v>
      </c>
      <c r="E135" s="274" t="s">
        <v>460</v>
      </c>
      <c r="F135" s="275" t="s">
        <v>526</v>
      </c>
      <c r="G135" s="275" t="s">
        <v>532</v>
      </c>
      <c r="H135" s="275"/>
      <c r="I135" s="270">
        <v>0</v>
      </c>
      <c r="J135" s="271">
        <v>0</v>
      </c>
    </row>
    <row r="136" spans="1:10" s="271" customFormat="1" ht="14.25" customHeight="1">
      <c r="A136" s="265"/>
      <c r="B136" s="272">
        <v>129</v>
      </c>
      <c r="C136" s="272">
        <v>2020114873</v>
      </c>
      <c r="D136" s="273" t="s">
        <v>533</v>
      </c>
      <c r="E136" s="274" t="s">
        <v>440</v>
      </c>
      <c r="F136" s="275" t="s">
        <v>526</v>
      </c>
      <c r="G136" s="275" t="s">
        <v>534</v>
      </c>
      <c r="H136" s="275"/>
      <c r="I136" s="270">
        <v>0</v>
      </c>
      <c r="J136" s="271" t="s">
        <v>185</v>
      </c>
    </row>
    <row r="137" spans="1:10" s="271" customFormat="1" ht="14.25" customHeight="1">
      <c r="A137" s="265"/>
      <c r="B137" s="272">
        <v>130</v>
      </c>
      <c r="C137" s="272">
        <v>2020254105</v>
      </c>
      <c r="D137" s="273" t="s">
        <v>535</v>
      </c>
      <c r="E137" s="274" t="s">
        <v>494</v>
      </c>
      <c r="F137" s="275" t="s">
        <v>526</v>
      </c>
      <c r="G137" s="275" t="s">
        <v>527</v>
      </c>
      <c r="H137" s="275"/>
      <c r="I137" s="270">
        <v>0</v>
      </c>
      <c r="J137" s="271" t="s">
        <v>185</v>
      </c>
    </row>
    <row r="138" spans="1:10" s="271" customFormat="1" ht="14.25" customHeight="1">
      <c r="A138" s="265"/>
      <c r="B138" s="272">
        <v>131</v>
      </c>
      <c r="C138" s="272">
        <v>2020216231</v>
      </c>
      <c r="D138" s="273" t="s">
        <v>536</v>
      </c>
      <c r="E138" s="274" t="s">
        <v>318</v>
      </c>
      <c r="F138" s="275" t="s">
        <v>526</v>
      </c>
      <c r="G138" s="275" t="s">
        <v>534</v>
      </c>
      <c r="H138" s="275"/>
      <c r="I138" s="270">
        <v>0</v>
      </c>
      <c r="J138" s="271" t="s">
        <v>185</v>
      </c>
    </row>
    <row r="139" spans="1:10" s="271" customFormat="1" ht="14.25" customHeight="1">
      <c r="A139" s="265"/>
      <c r="B139" s="272">
        <v>132</v>
      </c>
      <c r="C139" s="272">
        <v>2021340532</v>
      </c>
      <c r="D139" s="273" t="s">
        <v>481</v>
      </c>
      <c r="E139" s="274" t="s">
        <v>497</v>
      </c>
      <c r="F139" s="275" t="s">
        <v>526</v>
      </c>
      <c r="G139" s="275" t="s">
        <v>527</v>
      </c>
      <c r="H139" s="275"/>
      <c r="I139" s="270">
        <v>0</v>
      </c>
      <c r="J139" s="271" t="s">
        <v>185</v>
      </c>
    </row>
    <row r="140" spans="1:10" s="271" customFormat="1" ht="14.25" customHeight="1">
      <c r="A140" s="265"/>
      <c r="B140" s="272">
        <v>133</v>
      </c>
      <c r="C140" s="272">
        <v>2020255073</v>
      </c>
      <c r="D140" s="273" t="s">
        <v>537</v>
      </c>
      <c r="E140" s="274" t="s">
        <v>319</v>
      </c>
      <c r="F140" s="275" t="s">
        <v>526</v>
      </c>
      <c r="G140" s="275" t="s">
        <v>527</v>
      </c>
      <c r="H140" s="275"/>
      <c r="I140" s="270">
        <v>0</v>
      </c>
      <c r="J140" s="271" t="s">
        <v>185</v>
      </c>
    </row>
    <row r="141" spans="1:10" s="271" customFormat="1" ht="14.25" customHeight="1">
      <c r="A141" s="265"/>
      <c r="B141" s="272">
        <v>134</v>
      </c>
      <c r="C141" s="272">
        <v>2020514428</v>
      </c>
      <c r="D141" s="273" t="s">
        <v>538</v>
      </c>
      <c r="E141" s="274" t="s">
        <v>539</v>
      </c>
      <c r="F141" s="275" t="s">
        <v>526</v>
      </c>
      <c r="G141" s="275" t="s">
        <v>527</v>
      </c>
      <c r="H141" s="275"/>
      <c r="I141" s="270">
        <v>0</v>
      </c>
      <c r="J141" s="271" t="s">
        <v>185</v>
      </c>
    </row>
    <row r="142" spans="1:10" s="271" customFormat="1" ht="14.25" customHeight="1">
      <c r="A142" s="265"/>
      <c r="B142" s="272">
        <v>135</v>
      </c>
      <c r="C142" s="272">
        <v>2021711905</v>
      </c>
      <c r="D142" s="273" t="s">
        <v>348</v>
      </c>
      <c r="E142" s="274" t="s">
        <v>324</v>
      </c>
      <c r="F142" s="275" t="s">
        <v>526</v>
      </c>
      <c r="G142" s="275" t="s">
        <v>532</v>
      </c>
      <c r="H142" s="275"/>
      <c r="I142" s="270">
        <v>0</v>
      </c>
      <c r="J142" s="271">
        <v>0</v>
      </c>
    </row>
    <row r="143" spans="1:10" s="271" customFormat="1" ht="14.25" customHeight="1">
      <c r="A143" s="265"/>
      <c r="B143" s="272">
        <v>136</v>
      </c>
      <c r="C143" s="272">
        <v>2020257618</v>
      </c>
      <c r="D143" s="273" t="s">
        <v>540</v>
      </c>
      <c r="E143" s="274" t="s">
        <v>507</v>
      </c>
      <c r="F143" s="275" t="s">
        <v>526</v>
      </c>
      <c r="G143" s="275" t="s">
        <v>527</v>
      </c>
      <c r="H143" s="275"/>
      <c r="I143" s="270">
        <v>0</v>
      </c>
      <c r="J143" s="271" t="s">
        <v>185</v>
      </c>
    </row>
    <row r="144" spans="1:10" s="271" customFormat="1" ht="14.25" customHeight="1">
      <c r="A144" s="265"/>
      <c r="B144" s="272">
        <v>137</v>
      </c>
      <c r="C144" s="272">
        <v>2021144068</v>
      </c>
      <c r="D144" s="273" t="s">
        <v>541</v>
      </c>
      <c r="E144" s="274" t="s">
        <v>329</v>
      </c>
      <c r="F144" s="275" t="s">
        <v>526</v>
      </c>
      <c r="G144" s="275" t="s">
        <v>534</v>
      </c>
      <c r="H144" s="275"/>
      <c r="I144" s="270">
        <v>0</v>
      </c>
      <c r="J144" s="271" t="s">
        <v>185</v>
      </c>
    </row>
    <row r="145" spans="1:10" s="271" customFormat="1" ht="14.25" customHeight="1">
      <c r="A145" s="265"/>
      <c r="B145" s="272">
        <v>138</v>
      </c>
      <c r="C145" s="272">
        <v>1920255521</v>
      </c>
      <c r="D145" s="273" t="s">
        <v>542</v>
      </c>
      <c r="E145" s="274" t="s">
        <v>330</v>
      </c>
      <c r="F145" s="275" t="s">
        <v>526</v>
      </c>
      <c r="G145" s="275" t="s">
        <v>543</v>
      </c>
      <c r="H145" s="275"/>
      <c r="I145" s="270">
        <v>0</v>
      </c>
      <c r="J145" s="271" t="s">
        <v>185</v>
      </c>
    </row>
    <row r="146" spans="1:10" s="271" customFormat="1" ht="14.25" customHeight="1">
      <c r="A146" s="265"/>
      <c r="B146" s="272">
        <v>139</v>
      </c>
      <c r="C146" s="272">
        <v>2021433960</v>
      </c>
      <c r="D146" s="273" t="s">
        <v>384</v>
      </c>
      <c r="E146" s="274" t="s">
        <v>510</v>
      </c>
      <c r="F146" s="275" t="s">
        <v>526</v>
      </c>
      <c r="G146" s="275" t="s">
        <v>534</v>
      </c>
      <c r="H146" s="275"/>
      <c r="I146" s="270">
        <v>0</v>
      </c>
      <c r="J146" s="271" t="s">
        <v>185</v>
      </c>
    </row>
    <row r="147" spans="1:10" s="271" customFormat="1" ht="14.25" customHeight="1">
      <c r="A147" s="265"/>
      <c r="B147" s="272">
        <v>140</v>
      </c>
      <c r="C147" s="272">
        <v>1921148015</v>
      </c>
      <c r="D147" s="273" t="s">
        <v>544</v>
      </c>
      <c r="E147" s="274" t="s">
        <v>545</v>
      </c>
      <c r="F147" s="275" t="s">
        <v>526</v>
      </c>
      <c r="G147" s="275" t="s">
        <v>546</v>
      </c>
      <c r="H147" s="275"/>
      <c r="I147" s="270">
        <v>0</v>
      </c>
      <c r="J147" s="271" t="s">
        <v>185</v>
      </c>
    </row>
    <row r="148" spans="1:10" s="271" customFormat="1" ht="14.25" customHeight="1">
      <c r="A148" s="265"/>
      <c r="B148" s="272">
        <v>141</v>
      </c>
      <c r="C148" s="272">
        <v>2021231908</v>
      </c>
      <c r="D148" s="273" t="s">
        <v>547</v>
      </c>
      <c r="E148" s="274" t="s">
        <v>548</v>
      </c>
      <c r="F148" s="275" t="s">
        <v>526</v>
      </c>
      <c r="G148" s="275" t="s">
        <v>532</v>
      </c>
      <c r="H148" s="275"/>
      <c r="I148" s="270">
        <v>0</v>
      </c>
      <c r="J148" s="271">
        <v>0</v>
      </c>
    </row>
    <row r="149" spans="1:10" s="271" customFormat="1" ht="14.25" customHeight="1">
      <c r="A149" s="265"/>
      <c r="B149" s="272">
        <v>142</v>
      </c>
      <c r="C149" s="272">
        <v>2021251910</v>
      </c>
      <c r="D149" s="273" t="s">
        <v>549</v>
      </c>
      <c r="E149" s="274" t="s">
        <v>550</v>
      </c>
      <c r="F149" s="275" t="s">
        <v>526</v>
      </c>
      <c r="G149" s="275" t="s">
        <v>532</v>
      </c>
      <c r="H149" s="275"/>
      <c r="I149" s="270">
        <v>0</v>
      </c>
      <c r="J149" s="271">
        <v>0</v>
      </c>
    </row>
    <row r="150" spans="1:10" s="271" customFormat="1" ht="14.25" customHeight="1">
      <c r="A150" s="265"/>
      <c r="B150" s="272">
        <v>143</v>
      </c>
      <c r="C150" s="272">
        <v>2021143323</v>
      </c>
      <c r="D150" s="273" t="s">
        <v>551</v>
      </c>
      <c r="E150" s="274" t="s">
        <v>346</v>
      </c>
      <c r="F150" s="275" t="s">
        <v>526</v>
      </c>
      <c r="G150" s="275" t="s">
        <v>534</v>
      </c>
      <c r="H150" s="275"/>
      <c r="I150" s="270">
        <v>0</v>
      </c>
      <c r="J150" s="271" t="s">
        <v>185</v>
      </c>
    </row>
    <row r="151" spans="1:10" s="271" customFormat="1" ht="14.25" customHeight="1">
      <c r="A151" s="265"/>
      <c r="B151" s="272">
        <v>144</v>
      </c>
      <c r="C151" s="272">
        <v>2021144345</v>
      </c>
      <c r="D151" s="273" t="s">
        <v>552</v>
      </c>
      <c r="E151" s="274" t="s">
        <v>346</v>
      </c>
      <c r="F151" s="275" t="s">
        <v>526</v>
      </c>
      <c r="G151" s="275" t="s">
        <v>534</v>
      </c>
      <c r="H151" s="275"/>
      <c r="I151" s="270">
        <v>0</v>
      </c>
      <c r="J151" s="271" t="s">
        <v>185</v>
      </c>
    </row>
    <row r="152" spans="1:10" s="271" customFormat="1" ht="14.25" customHeight="1">
      <c r="A152" s="265"/>
      <c r="B152" s="272">
        <v>145</v>
      </c>
      <c r="C152" s="272">
        <v>2021144387</v>
      </c>
      <c r="D152" s="273" t="s">
        <v>553</v>
      </c>
      <c r="E152" s="274" t="s">
        <v>554</v>
      </c>
      <c r="F152" s="275" t="s">
        <v>526</v>
      </c>
      <c r="G152" s="275" t="s">
        <v>534</v>
      </c>
      <c r="H152" s="275"/>
      <c r="I152" s="270">
        <v>0</v>
      </c>
      <c r="J152" s="271" t="s">
        <v>185</v>
      </c>
    </row>
    <row r="153" spans="1:10" s="271" customFormat="1" ht="14.25" customHeight="1">
      <c r="A153" s="265"/>
      <c r="B153" s="272">
        <v>146</v>
      </c>
      <c r="C153" s="272">
        <v>2021143598</v>
      </c>
      <c r="D153" s="273" t="s">
        <v>555</v>
      </c>
      <c r="E153" s="274" t="s">
        <v>556</v>
      </c>
      <c r="F153" s="275" t="s">
        <v>526</v>
      </c>
      <c r="G153" s="275" t="s">
        <v>534</v>
      </c>
      <c r="H153" s="275"/>
      <c r="I153" s="270">
        <v>0</v>
      </c>
      <c r="J153" s="271" t="s">
        <v>185</v>
      </c>
    </row>
    <row r="154" spans="1:10" s="271" customFormat="1" ht="14.25" customHeight="1">
      <c r="A154" s="265"/>
      <c r="B154" s="272">
        <v>147</v>
      </c>
      <c r="C154" s="272">
        <v>2020253880</v>
      </c>
      <c r="D154" s="273" t="s">
        <v>557</v>
      </c>
      <c r="E154" s="274" t="s">
        <v>558</v>
      </c>
      <c r="F154" s="275" t="s">
        <v>526</v>
      </c>
      <c r="G154" s="275" t="s">
        <v>527</v>
      </c>
      <c r="H154" s="275"/>
      <c r="I154" s="270">
        <v>0</v>
      </c>
      <c r="J154" s="271" t="s">
        <v>185</v>
      </c>
    </row>
    <row r="155" spans="1:10" s="271" customFormat="1" ht="14.25" customHeight="1">
      <c r="A155" s="265"/>
      <c r="B155" s="272">
        <v>148</v>
      </c>
      <c r="C155" s="272">
        <v>1911616901</v>
      </c>
      <c r="D155" s="273" t="s">
        <v>559</v>
      </c>
      <c r="E155" s="274" t="s">
        <v>297</v>
      </c>
      <c r="F155" s="275" t="s">
        <v>560</v>
      </c>
      <c r="G155" s="275" t="s">
        <v>561</v>
      </c>
      <c r="H155" s="275"/>
      <c r="I155" s="270">
        <v>0</v>
      </c>
      <c r="J155" s="271" t="s">
        <v>185</v>
      </c>
    </row>
    <row r="156" spans="1:10" s="271" customFormat="1" ht="14.25" customHeight="1">
      <c r="A156" s="265"/>
      <c r="B156" s="272">
        <v>149</v>
      </c>
      <c r="C156" s="272">
        <v>2020263678</v>
      </c>
      <c r="D156" s="273" t="s">
        <v>562</v>
      </c>
      <c r="E156" s="274" t="s">
        <v>563</v>
      </c>
      <c r="F156" s="275" t="s">
        <v>560</v>
      </c>
      <c r="G156" s="275" t="s">
        <v>523</v>
      </c>
      <c r="H156" s="275"/>
      <c r="I156" s="270">
        <v>0</v>
      </c>
      <c r="J156" s="271" t="s">
        <v>185</v>
      </c>
    </row>
    <row r="157" spans="1:10" s="271" customFormat="1" ht="14.25" customHeight="1">
      <c r="A157" s="265"/>
      <c r="B157" s="272">
        <v>150</v>
      </c>
      <c r="C157" s="272">
        <v>2021265882</v>
      </c>
      <c r="D157" s="273" t="s">
        <v>564</v>
      </c>
      <c r="E157" s="274" t="s">
        <v>565</v>
      </c>
      <c r="F157" s="275" t="s">
        <v>560</v>
      </c>
      <c r="G157" s="275" t="s">
        <v>523</v>
      </c>
      <c r="H157" s="275"/>
      <c r="I157" s="270">
        <v>0</v>
      </c>
      <c r="J157" s="271" t="s">
        <v>185</v>
      </c>
    </row>
    <row r="158" spans="1:10" s="271" customFormat="1" ht="14.25" customHeight="1">
      <c r="A158" s="265"/>
      <c r="B158" s="272">
        <v>151</v>
      </c>
      <c r="C158" s="272">
        <v>2020265888</v>
      </c>
      <c r="D158" s="273" t="s">
        <v>566</v>
      </c>
      <c r="E158" s="274" t="s">
        <v>507</v>
      </c>
      <c r="F158" s="275" t="s">
        <v>560</v>
      </c>
      <c r="G158" s="275" t="s">
        <v>523</v>
      </c>
      <c r="H158" s="275"/>
      <c r="I158" s="270">
        <v>0</v>
      </c>
      <c r="J158" s="271" t="s">
        <v>185</v>
      </c>
    </row>
    <row r="159" spans="1:10" s="271" customFormat="1" ht="14.25" customHeight="1">
      <c r="A159" s="265"/>
      <c r="B159" s="272">
        <v>152</v>
      </c>
      <c r="C159" s="272">
        <v>1921235306</v>
      </c>
      <c r="D159" s="273" t="s">
        <v>567</v>
      </c>
      <c r="E159" s="274" t="s">
        <v>349</v>
      </c>
      <c r="F159" s="275" t="s">
        <v>560</v>
      </c>
      <c r="G159" s="275" t="s">
        <v>568</v>
      </c>
      <c r="H159" s="275"/>
      <c r="I159" s="270">
        <v>0</v>
      </c>
      <c r="J159" s="271" t="s">
        <v>185</v>
      </c>
    </row>
    <row r="160" spans="1:10" s="271" customFormat="1" ht="14.25" customHeight="1">
      <c r="A160" s="265"/>
      <c r="B160" s="272">
        <v>153</v>
      </c>
      <c r="C160" s="272">
        <v>2021257623</v>
      </c>
      <c r="D160" s="273" t="s">
        <v>569</v>
      </c>
      <c r="E160" s="274" t="s">
        <v>53</v>
      </c>
      <c r="F160" s="275" t="s">
        <v>570</v>
      </c>
      <c r="G160" s="275" t="s">
        <v>571</v>
      </c>
      <c r="H160" s="275"/>
      <c r="I160" s="270">
        <v>0</v>
      </c>
      <c r="J160" s="271" t="s">
        <v>185</v>
      </c>
    </row>
    <row r="161" spans="1:10" s="271" customFormat="1" ht="14.25" customHeight="1">
      <c r="A161" s="265"/>
      <c r="B161" s="272">
        <v>154</v>
      </c>
      <c r="C161" s="272">
        <v>2020244077</v>
      </c>
      <c r="D161" s="273" t="s">
        <v>572</v>
      </c>
      <c r="E161" s="274" t="s">
        <v>573</v>
      </c>
      <c r="F161" s="275" t="s">
        <v>570</v>
      </c>
      <c r="G161" s="275" t="s">
        <v>571</v>
      </c>
      <c r="H161" s="275"/>
      <c r="I161" s="270">
        <v>0</v>
      </c>
      <c r="J161" s="271" t="s">
        <v>185</v>
      </c>
    </row>
    <row r="162" spans="1:10" s="271" customFormat="1" ht="14.25" customHeight="1">
      <c r="A162" s="265"/>
      <c r="B162" s="272">
        <v>155</v>
      </c>
      <c r="C162" s="272">
        <v>2020257179</v>
      </c>
      <c r="D162" s="273" t="s">
        <v>574</v>
      </c>
      <c r="E162" s="274" t="s">
        <v>57</v>
      </c>
      <c r="F162" s="275" t="s">
        <v>570</v>
      </c>
      <c r="G162" s="275" t="s">
        <v>571</v>
      </c>
      <c r="H162" s="275"/>
      <c r="I162" s="270">
        <v>0</v>
      </c>
      <c r="J162" s="271" t="s">
        <v>185</v>
      </c>
    </row>
    <row r="163" spans="1:10" s="271" customFormat="1" ht="14.25" customHeight="1">
      <c r="A163" s="265"/>
      <c r="B163" s="272">
        <v>156</v>
      </c>
      <c r="C163" s="272">
        <v>2021253828</v>
      </c>
      <c r="D163" s="273" t="s">
        <v>575</v>
      </c>
      <c r="E163" s="274" t="s">
        <v>300</v>
      </c>
      <c r="F163" s="275" t="s">
        <v>570</v>
      </c>
      <c r="G163" s="275" t="s">
        <v>571</v>
      </c>
      <c r="H163" s="275"/>
      <c r="I163" s="270">
        <v>0</v>
      </c>
      <c r="J163" s="271" t="s">
        <v>185</v>
      </c>
    </row>
    <row r="164" spans="1:10" s="271" customFormat="1" ht="14.25" customHeight="1">
      <c r="A164" s="265"/>
      <c r="B164" s="272">
        <v>157</v>
      </c>
      <c r="C164" s="272">
        <v>2020253624</v>
      </c>
      <c r="D164" s="273" t="s">
        <v>576</v>
      </c>
      <c r="E164" s="274" t="s">
        <v>577</v>
      </c>
      <c r="F164" s="275" t="s">
        <v>570</v>
      </c>
      <c r="G164" s="275" t="s">
        <v>571</v>
      </c>
      <c r="H164" s="275"/>
      <c r="I164" s="270">
        <v>0</v>
      </c>
      <c r="J164" s="271" t="s">
        <v>185</v>
      </c>
    </row>
    <row r="165" spans="1:10" s="271" customFormat="1" ht="14.25" customHeight="1">
      <c r="A165" s="265"/>
      <c r="B165" s="272">
        <v>158</v>
      </c>
      <c r="C165" s="272">
        <v>2020255697</v>
      </c>
      <c r="D165" s="273" t="s">
        <v>578</v>
      </c>
      <c r="E165" s="274" t="s">
        <v>579</v>
      </c>
      <c r="F165" s="275" t="s">
        <v>570</v>
      </c>
      <c r="G165" s="275" t="s">
        <v>571</v>
      </c>
      <c r="H165" s="275"/>
      <c r="I165" s="270">
        <v>0</v>
      </c>
      <c r="J165" s="271" t="s">
        <v>185</v>
      </c>
    </row>
    <row r="166" spans="1:10" s="271" customFormat="1" ht="14.25" customHeight="1">
      <c r="A166" s="265"/>
      <c r="B166" s="272">
        <v>159</v>
      </c>
      <c r="C166" s="272">
        <v>2020267434</v>
      </c>
      <c r="D166" s="273" t="s">
        <v>580</v>
      </c>
      <c r="E166" s="274" t="s">
        <v>581</v>
      </c>
      <c r="F166" s="275" t="s">
        <v>570</v>
      </c>
      <c r="G166" s="275" t="s">
        <v>571</v>
      </c>
      <c r="H166" s="275"/>
      <c r="I166" s="270">
        <v>0</v>
      </c>
      <c r="J166" s="271" t="s">
        <v>185</v>
      </c>
    </row>
    <row r="167" spans="1:10" s="271" customFormat="1" ht="14.25" customHeight="1">
      <c r="A167" s="265"/>
      <c r="B167" s="272">
        <v>160</v>
      </c>
      <c r="C167" s="272">
        <v>2020253861</v>
      </c>
      <c r="D167" s="273" t="s">
        <v>582</v>
      </c>
      <c r="E167" s="274" t="s">
        <v>583</v>
      </c>
      <c r="F167" s="275" t="s">
        <v>570</v>
      </c>
      <c r="G167" s="275" t="s">
        <v>571</v>
      </c>
      <c r="H167" s="275"/>
      <c r="I167" s="270">
        <v>0</v>
      </c>
      <c r="J167" s="271" t="s">
        <v>185</v>
      </c>
    </row>
    <row r="168" spans="1:10" s="271" customFormat="1" ht="14.25" customHeight="1">
      <c r="A168" s="265"/>
      <c r="B168" s="272">
        <v>161</v>
      </c>
      <c r="C168" s="272">
        <v>2021267847</v>
      </c>
      <c r="D168" s="273" t="s">
        <v>302</v>
      </c>
      <c r="E168" s="274" t="s">
        <v>584</v>
      </c>
      <c r="F168" s="275" t="s">
        <v>570</v>
      </c>
      <c r="G168" s="275" t="s">
        <v>571</v>
      </c>
      <c r="H168" s="275"/>
      <c r="I168" s="270">
        <v>0</v>
      </c>
      <c r="J168" s="271" t="s">
        <v>185</v>
      </c>
    </row>
    <row r="169" spans="1:10" s="271" customFormat="1" ht="14.25" customHeight="1">
      <c r="A169" s="265"/>
      <c r="B169" s="272">
        <v>162</v>
      </c>
      <c r="C169" s="272">
        <v>1821113812</v>
      </c>
      <c r="D169" s="273" t="s">
        <v>585</v>
      </c>
      <c r="E169" s="274" t="s">
        <v>412</v>
      </c>
      <c r="F169" s="275" t="s">
        <v>570</v>
      </c>
      <c r="G169" s="275" t="s">
        <v>571</v>
      </c>
      <c r="H169" s="275"/>
      <c r="I169" s="270">
        <v>0</v>
      </c>
      <c r="J169" s="271" t="s">
        <v>185</v>
      </c>
    </row>
    <row r="170" spans="1:10" s="271" customFormat="1" ht="14.25" customHeight="1">
      <c r="A170" s="265"/>
      <c r="B170" s="272">
        <v>163</v>
      </c>
      <c r="C170" s="272">
        <v>2020257450</v>
      </c>
      <c r="D170" s="273" t="s">
        <v>586</v>
      </c>
      <c r="E170" s="274" t="s">
        <v>342</v>
      </c>
      <c r="F170" s="275" t="s">
        <v>570</v>
      </c>
      <c r="G170" s="275" t="s">
        <v>571</v>
      </c>
      <c r="H170" s="275"/>
      <c r="I170" s="270">
        <v>0</v>
      </c>
      <c r="J170" s="271" t="s">
        <v>185</v>
      </c>
    </row>
    <row r="171" spans="1:10" s="271" customFormat="1" ht="14.25" customHeight="1">
      <c r="A171" s="265"/>
      <c r="B171" s="272">
        <v>164</v>
      </c>
      <c r="C171" s="272">
        <v>2020254155</v>
      </c>
      <c r="D171" s="273" t="s">
        <v>587</v>
      </c>
      <c r="E171" s="274" t="s">
        <v>344</v>
      </c>
      <c r="F171" s="275" t="s">
        <v>570</v>
      </c>
      <c r="G171" s="275" t="s">
        <v>571</v>
      </c>
      <c r="H171" s="275"/>
      <c r="I171" s="270">
        <v>0</v>
      </c>
      <c r="J171" s="271" t="s">
        <v>185</v>
      </c>
    </row>
    <row r="172" spans="1:10" s="271" customFormat="1" ht="14.25" customHeight="1">
      <c r="A172" s="265"/>
      <c r="B172" s="272">
        <v>165</v>
      </c>
      <c r="C172" s="272">
        <v>2020254452</v>
      </c>
      <c r="D172" s="273" t="s">
        <v>588</v>
      </c>
      <c r="E172" s="274" t="s">
        <v>344</v>
      </c>
      <c r="F172" s="275" t="s">
        <v>570</v>
      </c>
      <c r="G172" s="275" t="s">
        <v>571</v>
      </c>
      <c r="H172" s="275"/>
      <c r="I172" s="270">
        <v>0</v>
      </c>
      <c r="J172" s="271" t="s">
        <v>185</v>
      </c>
    </row>
    <row r="173" spans="1:10" s="271" customFormat="1" ht="14.25" customHeight="1">
      <c r="A173" s="265"/>
      <c r="B173" s="272">
        <v>166</v>
      </c>
      <c r="C173" s="272">
        <v>2020255968</v>
      </c>
      <c r="D173" s="273" t="s">
        <v>589</v>
      </c>
      <c r="E173" s="274" t="s">
        <v>590</v>
      </c>
      <c r="F173" s="275" t="s">
        <v>591</v>
      </c>
      <c r="G173" s="275" t="s">
        <v>571</v>
      </c>
      <c r="H173" s="275"/>
      <c r="I173" s="270">
        <v>0</v>
      </c>
      <c r="J173" s="271" t="s">
        <v>185</v>
      </c>
    </row>
    <row r="174" spans="1:10" s="271" customFormat="1" ht="14.25" customHeight="1">
      <c r="A174" s="265"/>
      <c r="B174" s="272">
        <v>167</v>
      </c>
      <c r="C174" s="272">
        <v>2020252988</v>
      </c>
      <c r="D174" s="273" t="s">
        <v>592</v>
      </c>
      <c r="E174" s="274" t="s">
        <v>320</v>
      </c>
      <c r="F174" s="275" t="s">
        <v>591</v>
      </c>
      <c r="G174" s="275" t="s">
        <v>571</v>
      </c>
      <c r="H174" s="275"/>
      <c r="I174" s="270">
        <v>0</v>
      </c>
      <c r="J174" s="271" t="s">
        <v>185</v>
      </c>
    </row>
    <row r="175" spans="1:10" s="271" customFormat="1" ht="14.25" customHeight="1">
      <c r="A175" s="265"/>
      <c r="B175" s="272">
        <v>168</v>
      </c>
      <c r="C175" s="272">
        <v>2020252760</v>
      </c>
      <c r="D175" s="273" t="s">
        <v>431</v>
      </c>
      <c r="E175" s="274" t="s">
        <v>331</v>
      </c>
      <c r="F175" s="275" t="s">
        <v>591</v>
      </c>
      <c r="G175" s="275" t="s">
        <v>571</v>
      </c>
      <c r="H175" s="275"/>
      <c r="I175" s="270">
        <v>0</v>
      </c>
      <c r="J175" s="271" t="s">
        <v>185</v>
      </c>
    </row>
    <row r="176" spans="1:10" s="271" customFormat="1" ht="14.25" customHeight="1">
      <c r="A176" s="265"/>
      <c r="B176" s="272">
        <v>169</v>
      </c>
      <c r="C176" s="272">
        <v>2020257305</v>
      </c>
      <c r="D176" s="273" t="s">
        <v>593</v>
      </c>
      <c r="E176" s="274" t="s">
        <v>594</v>
      </c>
      <c r="F176" s="275" t="s">
        <v>591</v>
      </c>
      <c r="G176" s="275" t="s">
        <v>571</v>
      </c>
      <c r="H176" s="275"/>
      <c r="I176" s="270">
        <v>0</v>
      </c>
      <c r="J176" s="271" t="s">
        <v>185</v>
      </c>
    </row>
    <row r="177" spans="1:10" s="271" customFormat="1" ht="14.25" customHeight="1">
      <c r="A177" s="265"/>
      <c r="B177" s="272">
        <v>170</v>
      </c>
      <c r="C177" s="272">
        <v>2020267123</v>
      </c>
      <c r="D177" s="273" t="s">
        <v>50</v>
      </c>
      <c r="E177" s="274" t="s">
        <v>335</v>
      </c>
      <c r="F177" s="275" t="s">
        <v>591</v>
      </c>
      <c r="G177" s="275" t="s">
        <v>571</v>
      </c>
      <c r="H177" s="275"/>
      <c r="I177" s="270">
        <v>0</v>
      </c>
      <c r="J177" s="271" t="s">
        <v>185</v>
      </c>
    </row>
    <row r="178" spans="1:10" s="271" customFormat="1" ht="14.25" customHeight="1">
      <c r="A178" s="265"/>
      <c r="B178" s="272">
        <v>171</v>
      </c>
      <c r="C178" s="272">
        <v>2020255670</v>
      </c>
      <c r="D178" s="273" t="s">
        <v>595</v>
      </c>
      <c r="E178" s="274" t="s">
        <v>596</v>
      </c>
      <c r="F178" s="275" t="s">
        <v>591</v>
      </c>
      <c r="G178" s="275" t="s">
        <v>571</v>
      </c>
      <c r="H178" s="275"/>
      <c r="I178" s="270">
        <v>0</v>
      </c>
      <c r="J178" s="271" t="s">
        <v>185</v>
      </c>
    </row>
    <row r="179" spans="1:10" s="271" customFormat="1" ht="14.25" customHeight="1">
      <c r="A179" s="265"/>
      <c r="B179" s="272">
        <v>172</v>
      </c>
      <c r="C179" s="272">
        <v>1921250851</v>
      </c>
      <c r="D179" s="273" t="s">
        <v>597</v>
      </c>
      <c r="E179" s="274" t="s">
        <v>362</v>
      </c>
      <c r="F179" s="275" t="s">
        <v>591</v>
      </c>
      <c r="G179" s="275" t="s">
        <v>571</v>
      </c>
      <c r="H179" s="275"/>
      <c r="I179" s="270">
        <v>0</v>
      </c>
      <c r="J179" s="271" t="s">
        <v>185</v>
      </c>
    </row>
    <row r="180" spans="1:10" s="271" customFormat="1" ht="14.25" customHeight="1">
      <c r="A180" s="265"/>
      <c r="B180" s="272">
        <v>173</v>
      </c>
      <c r="C180" s="272">
        <v>2021347859</v>
      </c>
      <c r="D180" s="273" t="s">
        <v>598</v>
      </c>
      <c r="E180" s="274" t="s">
        <v>599</v>
      </c>
      <c r="F180" s="275" t="s">
        <v>600</v>
      </c>
      <c r="G180" s="275" t="s">
        <v>601</v>
      </c>
      <c r="H180" s="275"/>
      <c r="I180" s="270">
        <v>0</v>
      </c>
      <c r="J180" s="271" t="s">
        <v>185</v>
      </c>
    </row>
    <row r="181" spans="1:10" s="271" customFormat="1" ht="14.25" customHeight="1">
      <c r="A181" s="265"/>
      <c r="B181" s="272">
        <v>174</v>
      </c>
      <c r="C181" s="272">
        <v>2021235878</v>
      </c>
      <c r="D181" s="273" t="s">
        <v>602</v>
      </c>
      <c r="E181" s="274" t="s">
        <v>56</v>
      </c>
      <c r="F181" s="275" t="s">
        <v>600</v>
      </c>
      <c r="G181" s="275" t="s">
        <v>406</v>
      </c>
      <c r="H181" s="275"/>
      <c r="I181" s="270">
        <v>0</v>
      </c>
      <c r="J181" s="271" t="s">
        <v>185</v>
      </c>
    </row>
    <row r="182" spans="1:10" s="271" customFormat="1" ht="14.25" customHeight="1">
      <c r="A182" s="265"/>
      <c r="B182" s="272">
        <v>175</v>
      </c>
      <c r="C182" s="272">
        <v>2010714245</v>
      </c>
      <c r="D182" s="273" t="s">
        <v>603</v>
      </c>
      <c r="E182" s="274" t="s">
        <v>51</v>
      </c>
      <c r="F182" s="275" t="s">
        <v>600</v>
      </c>
      <c r="G182" s="275" t="s">
        <v>601</v>
      </c>
      <c r="H182" s="275"/>
      <c r="I182" s="270">
        <v>0</v>
      </c>
      <c r="J182" s="271" t="s">
        <v>185</v>
      </c>
    </row>
    <row r="183" spans="1:10" s="271" customFormat="1" ht="14.25" customHeight="1">
      <c r="A183" s="265"/>
      <c r="B183" s="272">
        <v>176</v>
      </c>
      <c r="C183" s="272">
        <v>2021716509</v>
      </c>
      <c r="D183" s="273" t="s">
        <v>604</v>
      </c>
      <c r="E183" s="274" t="s">
        <v>51</v>
      </c>
      <c r="F183" s="275" t="s">
        <v>600</v>
      </c>
      <c r="G183" s="275" t="s">
        <v>601</v>
      </c>
      <c r="H183" s="275"/>
      <c r="I183" s="270">
        <v>0</v>
      </c>
      <c r="J183" s="271" t="s">
        <v>185</v>
      </c>
    </row>
    <row r="184" spans="1:10" s="271" customFormat="1" ht="14.25" customHeight="1">
      <c r="A184" s="265"/>
      <c r="B184" s="272">
        <v>177</v>
      </c>
      <c r="C184" s="272">
        <v>2021235061</v>
      </c>
      <c r="D184" s="273" t="s">
        <v>605</v>
      </c>
      <c r="E184" s="274" t="s">
        <v>299</v>
      </c>
      <c r="F184" s="275" t="s">
        <v>600</v>
      </c>
      <c r="G184" s="275" t="s">
        <v>406</v>
      </c>
      <c r="H184" s="275"/>
      <c r="I184" s="270">
        <v>0</v>
      </c>
      <c r="J184" s="271" t="s">
        <v>185</v>
      </c>
    </row>
    <row r="185" spans="1:10" s="271" customFormat="1" ht="14.25" customHeight="1">
      <c r="A185" s="265"/>
      <c r="B185" s="272">
        <v>178</v>
      </c>
      <c r="C185" s="272">
        <v>2021348197</v>
      </c>
      <c r="D185" s="273" t="s">
        <v>606</v>
      </c>
      <c r="E185" s="274" t="s">
        <v>299</v>
      </c>
      <c r="F185" s="275" t="s">
        <v>600</v>
      </c>
      <c r="G185" s="275" t="s">
        <v>601</v>
      </c>
      <c r="H185" s="275"/>
      <c r="I185" s="270">
        <v>0</v>
      </c>
      <c r="J185" s="271" t="s">
        <v>185</v>
      </c>
    </row>
    <row r="186" spans="1:10" s="271" customFormat="1" ht="14.25" customHeight="1">
      <c r="A186" s="265"/>
      <c r="B186" s="272">
        <v>179</v>
      </c>
      <c r="C186" s="272">
        <v>2020714875</v>
      </c>
      <c r="D186" s="273" t="s">
        <v>607</v>
      </c>
      <c r="E186" s="274" t="s">
        <v>52</v>
      </c>
      <c r="F186" s="275" t="s">
        <v>600</v>
      </c>
      <c r="G186" s="275" t="s">
        <v>601</v>
      </c>
      <c r="H186" s="275"/>
      <c r="I186" s="270">
        <v>0</v>
      </c>
      <c r="J186" s="271" t="s">
        <v>185</v>
      </c>
    </row>
    <row r="187" spans="1:10" s="271" customFormat="1" ht="14.25" customHeight="1">
      <c r="A187" s="265"/>
      <c r="B187" s="272">
        <v>180</v>
      </c>
      <c r="C187" s="272">
        <v>2021717796</v>
      </c>
      <c r="D187" s="273" t="s">
        <v>608</v>
      </c>
      <c r="E187" s="274" t="s">
        <v>300</v>
      </c>
      <c r="F187" s="275" t="s">
        <v>600</v>
      </c>
      <c r="G187" s="275" t="s">
        <v>601</v>
      </c>
      <c r="H187" s="275"/>
      <c r="I187" s="270">
        <v>0</v>
      </c>
      <c r="J187" s="271" t="s">
        <v>185</v>
      </c>
    </row>
    <row r="188" spans="1:10" s="271" customFormat="1" ht="14.25" customHeight="1">
      <c r="A188" s="265"/>
      <c r="B188" s="272">
        <v>181</v>
      </c>
      <c r="C188" s="272">
        <v>2021244510</v>
      </c>
      <c r="D188" s="273" t="s">
        <v>609</v>
      </c>
      <c r="E188" s="274" t="s">
        <v>432</v>
      </c>
      <c r="F188" s="275" t="s">
        <v>600</v>
      </c>
      <c r="G188" s="275" t="s">
        <v>406</v>
      </c>
      <c r="H188" s="275"/>
      <c r="I188" s="270" t="s">
        <v>92</v>
      </c>
      <c r="J188" s="271" t="s">
        <v>92</v>
      </c>
    </row>
    <row r="189" spans="1:10" s="271" customFormat="1" ht="14.25" customHeight="1">
      <c r="A189" s="265"/>
      <c r="B189" s="272">
        <v>182</v>
      </c>
      <c r="C189" s="272">
        <v>1821214236</v>
      </c>
      <c r="D189" s="273" t="s">
        <v>610</v>
      </c>
      <c r="E189" s="274" t="s">
        <v>611</v>
      </c>
      <c r="F189" s="275" t="s">
        <v>600</v>
      </c>
      <c r="G189" s="275" t="s">
        <v>289</v>
      </c>
      <c r="H189" s="275"/>
      <c r="I189" s="270">
        <v>0</v>
      </c>
      <c r="J189" s="271" t="s">
        <v>185</v>
      </c>
    </row>
    <row r="190" spans="1:10" s="271" customFormat="1" ht="14.25" customHeight="1">
      <c r="A190" s="265"/>
      <c r="B190" s="272">
        <v>183</v>
      </c>
      <c r="C190" s="272">
        <v>2020345393</v>
      </c>
      <c r="D190" s="273" t="s">
        <v>388</v>
      </c>
      <c r="E190" s="274" t="s">
        <v>488</v>
      </c>
      <c r="F190" s="275" t="s">
        <v>600</v>
      </c>
      <c r="G190" s="275" t="s">
        <v>601</v>
      </c>
      <c r="H190" s="275"/>
      <c r="I190" s="270">
        <v>0</v>
      </c>
      <c r="J190" s="271" t="s">
        <v>185</v>
      </c>
    </row>
    <row r="191" spans="1:10" s="271" customFormat="1" ht="14.25" customHeight="1">
      <c r="A191" s="265"/>
      <c r="B191" s="272">
        <v>184</v>
      </c>
      <c r="C191" s="272">
        <v>2020346977</v>
      </c>
      <c r="D191" s="273" t="s">
        <v>612</v>
      </c>
      <c r="E191" s="274" t="s">
        <v>488</v>
      </c>
      <c r="F191" s="275" t="s">
        <v>600</v>
      </c>
      <c r="G191" s="275" t="s">
        <v>601</v>
      </c>
      <c r="H191" s="275"/>
      <c r="I191" s="270">
        <v>0</v>
      </c>
      <c r="J191" s="271" t="s">
        <v>185</v>
      </c>
    </row>
    <row r="192" spans="1:10" s="271" customFormat="1" ht="14.25" customHeight="1">
      <c r="A192" s="265"/>
      <c r="B192" s="272">
        <v>185</v>
      </c>
      <c r="C192" s="272">
        <v>2021246709</v>
      </c>
      <c r="D192" s="273" t="s">
        <v>613</v>
      </c>
      <c r="E192" s="274" t="s">
        <v>317</v>
      </c>
      <c r="F192" s="275" t="s">
        <v>600</v>
      </c>
      <c r="G192" s="275" t="s">
        <v>406</v>
      </c>
      <c r="H192" s="275"/>
      <c r="I192" s="270">
        <v>0</v>
      </c>
      <c r="J192" s="271" t="s">
        <v>185</v>
      </c>
    </row>
    <row r="193" spans="1:10" s="271" customFormat="1" ht="14.25" customHeight="1">
      <c r="A193" s="265"/>
      <c r="B193" s="272">
        <v>186</v>
      </c>
      <c r="C193" s="272">
        <v>2020244949</v>
      </c>
      <c r="D193" s="273" t="s">
        <v>614</v>
      </c>
      <c r="E193" s="274" t="s">
        <v>319</v>
      </c>
      <c r="F193" s="275" t="s">
        <v>600</v>
      </c>
      <c r="G193" s="275" t="s">
        <v>406</v>
      </c>
      <c r="H193" s="275"/>
      <c r="I193" s="270">
        <v>0</v>
      </c>
      <c r="J193" s="271" t="s">
        <v>185</v>
      </c>
    </row>
    <row r="194" spans="1:10" s="271" customFormat="1" ht="14.25" customHeight="1">
      <c r="A194" s="265"/>
      <c r="B194" s="272">
        <v>187</v>
      </c>
      <c r="C194" s="272">
        <v>2020345391</v>
      </c>
      <c r="D194" s="273" t="s">
        <v>615</v>
      </c>
      <c r="E194" s="274" t="s">
        <v>319</v>
      </c>
      <c r="F194" s="275" t="s">
        <v>600</v>
      </c>
      <c r="G194" s="275" t="s">
        <v>601</v>
      </c>
      <c r="H194" s="275"/>
      <c r="I194" s="270">
        <v>0</v>
      </c>
      <c r="J194" s="271" t="s">
        <v>185</v>
      </c>
    </row>
    <row r="195" spans="1:10" s="271" customFormat="1" ht="14.25" customHeight="1">
      <c r="A195" s="265"/>
      <c r="B195" s="272">
        <v>188</v>
      </c>
      <c r="C195" s="272">
        <v>2020348212</v>
      </c>
      <c r="D195" s="273" t="s">
        <v>616</v>
      </c>
      <c r="E195" s="274" t="s">
        <v>319</v>
      </c>
      <c r="F195" s="275" t="s">
        <v>600</v>
      </c>
      <c r="G195" s="275" t="s">
        <v>601</v>
      </c>
      <c r="H195" s="275"/>
      <c r="I195" s="270">
        <v>0</v>
      </c>
      <c r="J195" s="271" t="s">
        <v>185</v>
      </c>
    </row>
    <row r="196" spans="1:10" s="271" customFormat="1" ht="14.25" customHeight="1">
      <c r="A196" s="265"/>
      <c r="B196" s="272">
        <v>189</v>
      </c>
      <c r="C196" s="272">
        <v>2010713158</v>
      </c>
      <c r="D196" s="273" t="s">
        <v>617</v>
      </c>
      <c r="E196" s="274" t="s">
        <v>330</v>
      </c>
      <c r="F196" s="275" t="s">
        <v>600</v>
      </c>
      <c r="G196" s="275" t="s">
        <v>601</v>
      </c>
      <c r="H196" s="275"/>
      <c r="I196" s="270">
        <v>0</v>
      </c>
      <c r="J196" s="271" t="s">
        <v>185</v>
      </c>
    </row>
    <row r="197" spans="1:10" s="271" customFormat="1" ht="14.25" customHeight="1">
      <c r="A197" s="265"/>
      <c r="B197" s="272">
        <v>190</v>
      </c>
      <c r="C197" s="272">
        <v>2021357032</v>
      </c>
      <c r="D197" s="273" t="s">
        <v>618</v>
      </c>
      <c r="E197" s="274" t="s">
        <v>331</v>
      </c>
      <c r="F197" s="275" t="s">
        <v>600</v>
      </c>
      <c r="G197" s="275" t="s">
        <v>601</v>
      </c>
      <c r="H197" s="275"/>
      <c r="I197" s="270">
        <v>0</v>
      </c>
      <c r="J197" s="271" t="s">
        <v>185</v>
      </c>
    </row>
    <row r="198" spans="1:10" s="271" customFormat="1" ht="14.25" customHeight="1">
      <c r="A198" s="265"/>
      <c r="B198" s="272">
        <v>191</v>
      </c>
      <c r="C198" s="272">
        <v>2020345324</v>
      </c>
      <c r="D198" s="273" t="s">
        <v>619</v>
      </c>
      <c r="E198" s="274" t="s">
        <v>620</v>
      </c>
      <c r="F198" s="275" t="s">
        <v>600</v>
      </c>
      <c r="G198" s="275" t="s">
        <v>601</v>
      </c>
      <c r="H198" s="275"/>
      <c r="I198" s="270">
        <v>0</v>
      </c>
      <c r="J198" s="271" t="s">
        <v>185</v>
      </c>
    </row>
    <row r="199" spans="1:10" s="271" customFormat="1" ht="14.25" customHeight="1">
      <c r="A199" s="265"/>
      <c r="B199" s="272">
        <v>192</v>
      </c>
      <c r="C199" s="272">
        <v>2020226916</v>
      </c>
      <c r="D199" s="273" t="s">
        <v>621</v>
      </c>
      <c r="E199" s="274" t="s">
        <v>622</v>
      </c>
      <c r="F199" s="275" t="s">
        <v>600</v>
      </c>
      <c r="G199" s="275" t="s">
        <v>406</v>
      </c>
      <c r="H199" s="275"/>
      <c r="I199" s="270">
        <v>0</v>
      </c>
      <c r="J199" s="271" t="s">
        <v>185</v>
      </c>
    </row>
    <row r="200" spans="1:10" s="271" customFormat="1" ht="14.25" customHeight="1">
      <c r="A200" s="265"/>
      <c r="B200" s="272">
        <v>193</v>
      </c>
      <c r="C200" s="272">
        <v>2020345305</v>
      </c>
      <c r="D200" s="273" t="s">
        <v>623</v>
      </c>
      <c r="E200" s="274" t="s">
        <v>342</v>
      </c>
      <c r="F200" s="275" t="s">
        <v>600</v>
      </c>
      <c r="G200" s="275" t="s">
        <v>601</v>
      </c>
      <c r="H200" s="275"/>
      <c r="I200" s="270">
        <v>0</v>
      </c>
      <c r="J200" s="271" t="s">
        <v>185</v>
      </c>
    </row>
    <row r="201" spans="1:10" s="271" customFormat="1" ht="14.25" customHeight="1">
      <c r="A201" s="265"/>
      <c r="B201" s="272">
        <v>194</v>
      </c>
      <c r="C201" s="272">
        <v>2020348201</v>
      </c>
      <c r="D201" s="273" t="s">
        <v>624</v>
      </c>
      <c r="E201" s="274" t="s">
        <v>344</v>
      </c>
      <c r="F201" s="275" t="s">
        <v>600</v>
      </c>
      <c r="G201" s="275" t="s">
        <v>601</v>
      </c>
      <c r="H201" s="275"/>
      <c r="I201" s="270">
        <v>0</v>
      </c>
      <c r="J201" s="271" t="s">
        <v>185</v>
      </c>
    </row>
    <row r="202" spans="1:10" s="271" customFormat="1" ht="14.25" customHeight="1">
      <c r="A202" s="265"/>
      <c r="B202" s="272">
        <v>195</v>
      </c>
      <c r="C202" s="272">
        <v>2021717735</v>
      </c>
      <c r="D202" s="273" t="s">
        <v>345</v>
      </c>
      <c r="E202" s="274" t="s">
        <v>346</v>
      </c>
      <c r="F202" s="275" t="s">
        <v>600</v>
      </c>
      <c r="G202" s="275" t="s">
        <v>601</v>
      </c>
      <c r="H202" s="275"/>
      <c r="I202" s="270">
        <v>0</v>
      </c>
      <c r="J202" s="271" t="s">
        <v>185</v>
      </c>
    </row>
    <row r="203" spans="1:10" s="271" customFormat="1" ht="14.25" customHeight="1">
      <c r="A203" s="265"/>
      <c r="B203" s="272">
        <v>196</v>
      </c>
      <c r="C203" s="272">
        <v>2020346981</v>
      </c>
      <c r="D203" s="273" t="s">
        <v>625</v>
      </c>
      <c r="E203" s="274" t="s">
        <v>347</v>
      </c>
      <c r="F203" s="275" t="s">
        <v>600</v>
      </c>
      <c r="G203" s="275" t="s">
        <v>601</v>
      </c>
      <c r="H203" s="275"/>
      <c r="I203" s="270">
        <v>0</v>
      </c>
      <c r="J203" s="271" t="s">
        <v>185</v>
      </c>
    </row>
    <row r="204" spans="1:10" s="271" customFormat="1" ht="14.25" customHeight="1">
      <c r="A204" s="265"/>
      <c r="B204" s="272">
        <v>197</v>
      </c>
      <c r="C204" s="272">
        <v>2020348471</v>
      </c>
      <c r="D204" s="273" t="s">
        <v>626</v>
      </c>
      <c r="E204" s="274" t="s">
        <v>350</v>
      </c>
      <c r="F204" s="275" t="s">
        <v>600</v>
      </c>
      <c r="G204" s="275" t="s">
        <v>406</v>
      </c>
      <c r="H204" s="275"/>
      <c r="I204" s="270">
        <v>0</v>
      </c>
      <c r="J204" s="271" t="s">
        <v>185</v>
      </c>
    </row>
    <row r="205" spans="1:10" s="271" customFormat="1" ht="14.25" customHeight="1">
      <c r="A205" s="265"/>
      <c r="B205" s="272">
        <v>198</v>
      </c>
      <c r="C205" s="272">
        <v>2020713622</v>
      </c>
      <c r="D205" s="273" t="s">
        <v>627</v>
      </c>
      <c r="E205" s="274" t="s">
        <v>449</v>
      </c>
      <c r="F205" s="275" t="s">
        <v>628</v>
      </c>
      <c r="G205" s="275" t="s">
        <v>629</v>
      </c>
      <c r="H205" s="275"/>
      <c r="I205" s="270">
        <v>0</v>
      </c>
      <c r="J205" s="271" t="s">
        <v>185</v>
      </c>
    </row>
    <row r="206" spans="1:10" s="271" customFormat="1" ht="14.25" customHeight="1">
      <c r="A206" s="265"/>
      <c r="B206" s="272">
        <v>199</v>
      </c>
      <c r="C206" s="272">
        <v>2020213843</v>
      </c>
      <c r="D206" s="273" t="s">
        <v>308</v>
      </c>
      <c r="E206" s="274" t="s">
        <v>53</v>
      </c>
      <c r="F206" s="275" t="s">
        <v>628</v>
      </c>
      <c r="G206" s="275" t="s">
        <v>629</v>
      </c>
      <c r="H206" s="275"/>
      <c r="I206" s="270">
        <v>0</v>
      </c>
      <c r="J206" s="271" t="s">
        <v>185</v>
      </c>
    </row>
    <row r="207" spans="1:10" s="271" customFormat="1" ht="14.25" customHeight="1">
      <c r="A207" s="265"/>
      <c r="B207" s="272">
        <v>200</v>
      </c>
      <c r="C207" s="272">
        <v>2020713051</v>
      </c>
      <c r="D207" s="273" t="s">
        <v>630</v>
      </c>
      <c r="E207" s="274" t="s">
        <v>370</v>
      </c>
      <c r="F207" s="275" t="s">
        <v>628</v>
      </c>
      <c r="G207" s="275" t="s">
        <v>629</v>
      </c>
      <c r="H207" s="275"/>
      <c r="I207" s="270">
        <v>0</v>
      </c>
      <c r="J207" s="271" t="s">
        <v>185</v>
      </c>
    </row>
    <row r="208" spans="1:10" s="271" customFormat="1" ht="14.25" customHeight="1">
      <c r="A208" s="265"/>
      <c r="B208" s="272">
        <v>201</v>
      </c>
      <c r="C208" s="272">
        <v>2021355852</v>
      </c>
      <c r="D208" s="273" t="s">
        <v>631</v>
      </c>
      <c r="E208" s="274" t="s">
        <v>632</v>
      </c>
      <c r="F208" s="275" t="s">
        <v>628</v>
      </c>
      <c r="G208" s="275" t="s">
        <v>629</v>
      </c>
      <c r="H208" s="275"/>
      <c r="I208" s="270">
        <v>0</v>
      </c>
      <c r="J208" s="271" t="s">
        <v>185</v>
      </c>
    </row>
    <row r="209" spans="1:10" s="271" customFormat="1" ht="14.25" customHeight="1">
      <c r="A209" s="265"/>
      <c r="B209" s="272">
        <v>202</v>
      </c>
      <c r="C209" s="272">
        <v>2020717505</v>
      </c>
      <c r="D209" s="273" t="s">
        <v>633</v>
      </c>
      <c r="E209" s="274" t="s">
        <v>427</v>
      </c>
      <c r="F209" s="275" t="s">
        <v>628</v>
      </c>
      <c r="G209" s="275" t="s">
        <v>629</v>
      </c>
      <c r="H209" s="275"/>
      <c r="I209" s="270">
        <v>0</v>
      </c>
      <c r="J209" s="271" t="s">
        <v>185</v>
      </c>
    </row>
    <row r="210" spans="1:10" s="271" customFormat="1" ht="14.25" customHeight="1">
      <c r="A210" s="265"/>
      <c r="B210" s="272">
        <v>203</v>
      </c>
      <c r="C210" s="272">
        <v>2021346987</v>
      </c>
      <c r="D210" s="273" t="s">
        <v>343</v>
      </c>
      <c r="E210" s="274" t="s">
        <v>299</v>
      </c>
      <c r="F210" s="275" t="s">
        <v>628</v>
      </c>
      <c r="G210" s="275" t="s">
        <v>629</v>
      </c>
      <c r="H210" s="275"/>
      <c r="I210" s="270">
        <v>0</v>
      </c>
      <c r="J210" s="271" t="s">
        <v>185</v>
      </c>
    </row>
    <row r="211" spans="1:10" s="271" customFormat="1" ht="14.25" customHeight="1">
      <c r="A211" s="265"/>
      <c r="B211" s="272">
        <v>204</v>
      </c>
      <c r="C211" s="272">
        <v>2020716258</v>
      </c>
      <c r="D211" s="273" t="s">
        <v>634</v>
      </c>
      <c r="E211" s="274" t="s">
        <v>57</v>
      </c>
      <c r="F211" s="275" t="s">
        <v>628</v>
      </c>
      <c r="G211" s="275" t="s">
        <v>629</v>
      </c>
      <c r="H211" s="275"/>
      <c r="I211" s="270">
        <v>0</v>
      </c>
      <c r="J211" s="271" t="s">
        <v>185</v>
      </c>
    </row>
    <row r="212" spans="1:10" s="271" customFormat="1" ht="14.25" customHeight="1">
      <c r="A212" s="265"/>
      <c r="B212" s="272">
        <v>205</v>
      </c>
      <c r="C212" s="272">
        <v>2020713939</v>
      </c>
      <c r="D212" s="273" t="s">
        <v>332</v>
      </c>
      <c r="E212" s="274" t="s">
        <v>49</v>
      </c>
      <c r="F212" s="275" t="s">
        <v>628</v>
      </c>
      <c r="G212" s="275" t="s">
        <v>629</v>
      </c>
      <c r="H212" s="275"/>
      <c r="I212" s="270">
        <v>0</v>
      </c>
      <c r="J212" s="271" t="s">
        <v>185</v>
      </c>
    </row>
    <row r="213" spans="1:10" s="271" customFormat="1" ht="14.25" customHeight="1">
      <c r="A213" s="265"/>
      <c r="B213" s="272">
        <v>206</v>
      </c>
      <c r="C213" s="272">
        <v>2020341017</v>
      </c>
      <c r="D213" s="273" t="s">
        <v>635</v>
      </c>
      <c r="E213" s="274" t="s">
        <v>636</v>
      </c>
      <c r="F213" s="275" t="s">
        <v>628</v>
      </c>
      <c r="G213" s="275" t="s">
        <v>629</v>
      </c>
      <c r="H213" s="275"/>
      <c r="I213" s="270">
        <v>0</v>
      </c>
      <c r="J213" s="271" t="s">
        <v>185</v>
      </c>
    </row>
    <row r="214" spans="1:10" s="271" customFormat="1" ht="14.25" customHeight="1">
      <c r="A214" s="265"/>
      <c r="B214" s="272">
        <v>207</v>
      </c>
      <c r="C214" s="272">
        <v>2020348480</v>
      </c>
      <c r="D214" s="273" t="s">
        <v>637</v>
      </c>
      <c r="E214" s="274" t="s">
        <v>488</v>
      </c>
      <c r="F214" s="275" t="s">
        <v>628</v>
      </c>
      <c r="G214" s="275" t="s">
        <v>629</v>
      </c>
      <c r="H214" s="275"/>
      <c r="I214" s="270">
        <v>0</v>
      </c>
      <c r="J214" s="271" t="s">
        <v>185</v>
      </c>
    </row>
    <row r="215" spans="1:10" s="271" customFormat="1" ht="14.25" customHeight="1">
      <c r="A215" s="265"/>
      <c r="B215" s="272">
        <v>208</v>
      </c>
      <c r="C215" s="272">
        <v>2021713567</v>
      </c>
      <c r="D215" s="273" t="s">
        <v>638</v>
      </c>
      <c r="E215" s="274" t="s">
        <v>639</v>
      </c>
      <c r="F215" s="275" t="s">
        <v>628</v>
      </c>
      <c r="G215" s="275" t="s">
        <v>629</v>
      </c>
      <c r="H215" s="275"/>
      <c r="I215" s="270">
        <v>0</v>
      </c>
      <c r="J215" s="271" t="s">
        <v>185</v>
      </c>
    </row>
    <row r="216" spans="1:10" s="271" customFormat="1" ht="14.25" customHeight="1">
      <c r="A216" s="265"/>
      <c r="B216" s="272">
        <v>209</v>
      </c>
      <c r="C216" s="272">
        <v>2020717774</v>
      </c>
      <c r="D216" s="273" t="s">
        <v>640</v>
      </c>
      <c r="E216" s="274" t="s">
        <v>641</v>
      </c>
      <c r="F216" s="275" t="s">
        <v>628</v>
      </c>
      <c r="G216" s="275" t="s">
        <v>629</v>
      </c>
      <c r="H216" s="275"/>
      <c r="I216" s="270">
        <v>0</v>
      </c>
      <c r="J216" s="271" t="s">
        <v>185</v>
      </c>
    </row>
    <row r="217" spans="1:10" s="271" customFormat="1" ht="14.25" customHeight="1">
      <c r="A217" s="265"/>
      <c r="B217" s="272">
        <v>210</v>
      </c>
      <c r="C217" s="272">
        <v>2020714371</v>
      </c>
      <c r="D217" s="273" t="s">
        <v>642</v>
      </c>
      <c r="E217" s="274" t="s">
        <v>319</v>
      </c>
      <c r="F217" s="275" t="s">
        <v>628</v>
      </c>
      <c r="G217" s="275" t="s">
        <v>629</v>
      </c>
      <c r="H217" s="275"/>
      <c r="I217" s="270">
        <v>0</v>
      </c>
      <c r="J217" s="271" t="s">
        <v>185</v>
      </c>
    </row>
    <row r="218" spans="1:10" s="271" customFormat="1" ht="14.25" customHeight="1">
      <c r="A218" s="265"/>
      <c r="B218" s="272">
        <v>211</v>
      </c>
      <c r="C218" s="272">
        <v>2020711914</v>
      </c>
      <c r="D218" s="273" t="s">
        <v>643</v>
      </c>
      <c r="E218" s="274" t="s">
        <v>644</v>
      </c>
      <c r="F218" s="275" t="s">
        <v>628</v>
      </c>
      <c r="G218" s="275" t="s">
        <v>292</v>
      </c>
      <c r="H218" s="275"/>
      <c r="I218" s="270">
        <v>0</v>
      </c>
      <c r="J218" s="271">
        <v>0</v>
      </c>
    </row>
    <row r="219" spans="1:10" s="271" customFormat="1" ht="14.25" customHeight="1">
      <c r="A219" s="265"/>
      <c r="B219" s="272">
        <v>212</v>
      </c>
      <c r="C219" s="272">
        <v>2020715634</v>
      </c>
      <c r="D219" s="273" t="s">
        <v>645</v>
      </c>
      <c r="E219" s="274" t="s">
        <v>327</v>
      </c>
      <c r="F219" s="275" t="s">
        <v>628</v>
      </c>
      <c r="G219" s="275" t="s">
        <v>629</v>
      </c>
      <c r="H219" s="275"/>
      <c r="I219" s="270">
        <v>0</v>
      </c>
      <c r="J219" s="271" t="s">
        <v>185</v>
      </c>
    </row>
    <row r="220" spans="1:10" s="271" customFormat="1" ht="14.25" customHeight="1">
      <c r="A220" s="265"/>
      <c r="B220" s="272">
        <v>213</v>
      </c>
      <c r="C220" s="272">
        <v>2020715620</v>
      </c>
      <c r="D220" s="273" t="s">
        <v>646</v>
      </c>
      <c r="E220" s="274" t="s">
        <v>647</v>
      </c>
      <c r="F220" s="275" t="s">
        <v>628</v>
      </c>
      <c r="G220" s="275" t="s">
        <v>629</v>
      </c>
      <c r="H220" s="275"/>
      <c r="I220" s="270">
        <v>0</v>
      </c>
      <c r="J220" s="271" t="s">
        <v>185</v>
      </c>
    </row>
    <row r="221" spans="1:10" s="271" customFormat="1" ht="14.25" customHeight="1">
      <c r="A221" s="265"/>
      <c r="B221" s="272">
        <v>214</v>
      </c>
      <c r="C221" s="272">
        <v>2020346979</v>
      </c>
      <c r="D221" s="273" t="s">
        <v>338</v>
      </c>
      <c r="E221" s="274" t="s">
        <v>339</v>
      </c>
      <c r="F221" s="275" t="s">
        <v>628</v>
      </c>
      <c r="G221" s="275" t="s">
        <v>629</v>
      </c>
      <c r="H221" s="275"/>
      <c r="I221" s="270">
        <v>0</v>
      </c>
      <c r="J221" s="271" t="s">
        <v>185</v>
      </c>
    </row>
    <row r="222" spans="1:10" s="271" customFormat="1" ht="14.25" customHeight="1">
      <c r="A222" s="265"/>
      <c r="B222" s="272">
        <v>215</v>
      </c>
      <c r="C222" s="272">
        <v>2020345408</v>
      </c>
      <c r="D222" s="273" t="s">
        <v>648</v>
      </c>
      <c r="E222" s="274" t="s">
        <v>342</v>
      </c>
      <c r="F222" s="275" t="s">
        <v>628</v>
      </c>
      <c r="G222" s="275" t="s">
        <v>629</v>
      </c>
      <c r="H222" s="275"/>
      <c r="I222" s="270">
        <v>0</v>
      </c>
      <c r="J222" s="271" t="s">
        <v>185</v>
      </c>
    </row>
    <row r="223" spans="1:10" s="271" customFormat="1" ht="14.25" customHeight="1">
      <c r="A223" s="265"/>
      <c r="B223" s="272">
        <v>216</v>
      </c>
      <c r="C223" s="272">
        <v>2020713844</v>
      </c>
      <c r="D223" s="273" t="s">
        <v>649</v>
      </c>
      <c r="E223" s="274" t="s">
        <v>342</v>
      </c>
      <c r="F223" s="275" t="s">
        <v>628</v>
      </c>
      <c r="G223" s="275" t="s">
        <v>629</v>
      </c>
      <c r="H223" s="275"/>
      <c r="I223" s="270">
        <v>0</v>
      </c>
      <c r="J223" s="271" t="s">
        <v>185</v>
      </c>
    </row>
    <row r="224" spans="1:10" s="271" customFormat="1" ht="14.25" customHeight="1">
      <c r="A224" s="265"/>
      <c r="B224" s="272">
        <v>217</v>
      </c>
      <c r="C224" s="272">
        <v>2020714568</v>
      </c>
      <c r="D224" s="273" t="s">
        <v>308</v>
      </c>
      <c r="E224" s="274" t="s">
        <v>342</v>
      </c>
      <c r="F224" s="275" t="s">
        <v>628</v>
      </c>
      <c r="G224" s="275" t="s">
        <v>629</v>
      </c>
      <c r="H224" s="275"/>
      <c r="I224" s="270">
        <v>0</v>
      </c>
      <c r="J224" s="271" t="s">
        <v>185</v>
      </c>
    </row>
    <row r="225" spans="1:10" s="271" customFormat="1" ht="14.25" customHeight="1">
      <c r="A225" s="265"/>
      <c r="B225" s="272">
        <v>218</v>
      </c>
      <c r="C225" s="272">
        <v>2020713197</v>
      </c>
      <c r="D225" s="273" t="s">
        <v>650</v>
      </c>
      <c r="E225" s="274" t="s">
        <v>344</v>
      </c>
      <c r="F225" s="275" t="s">
        <v>628</v>
      </c>
      <c r="G225" s="275" t="s">
        <v>629</v>
      </c>
      <c r="H225" s="275"/>
      <c r="I225" s="270">
        <v>0</v>
      </c>
      <c r="J225" s="271" t="s">
        <v>185</v>
      </c>
    </row>
    <row r="226" spans="1:10" s="271" customFormat="1" ht="14.25" customHeight="1">
      <c r="A226" s="265"/>
      <c r="B226" s="272">
        <v>219</v>
      </c>
      <c r="C226" s="272">
        <v>2020718340</v>
      </c>
      <c r="D226" s="273" t="s">
        <v>651</v>
      </c>
      <c r="E226" s="274" t="s">
        <v>652</v>
      </c>
      <c r="F226" s="275" t="s">
        <v>628</v>
      </c>
      <c r="G226" s="275" t="s">
        <v>629</v>
      </c>
      <c r="H226" s="275"/>
      <c r="I226" s="270">
        <v>0</v>
      </c>
      <c r="J226" s="271" t="s">
        <v>185</v>
      </c>
    </row>
    <row r="227" spans="1:10" s="271" customFormat="1" ht="14.25" customHeight="1">
      <c r="A227" s="265"/>
      <c r="B227" s="272">
        <v>220</v>
      </c>
      <c r="C227" s="272">
        <v>2020713017</v>
      </c>
      <c r="D227" s="273" t="s">
        <v>653</v>
      </c>
      <c r="E227" s="274" t="s">
        <v>447</v>
      </c>
      <c r="F227" s="275" t="s">
        <v>628</v>
      </c>
      <c r="G227" s="275" t="s">
        <v>292</v>
      </c>
      <c r="H227" s="275"/>
      <c r="I227" s="270">
        <v>0</v>
      </c>
      <c r="J227" s="271">
        <v>0</v>
      </c>
    </row>
    <row r="228" spans="1:10" s="271" customFormat="1" ht="14.25" customHeight="1">
      <c r="A228" s="265"/>
      <c r="B228" s="272">
        <v>221</v>
      </c>
      <c r="C228" s="272">
        <v>2010716470</v>
      </c>
      <c r="D228" s="273" t="s">
        <v>301</v>
      </c>
      <c r="E228" s="274" t="s">
        <v>654</v>
      </c>
      <c r="F228" s="275" t="s">
        <v>655</v>
      </c>
      <c r="G228" s="275" t="s">
        <v>629</v>
      </c>
      <c r="H228" s="275"/>
      <c r="I228" s="270">
        <v>0</v>
      </c>
      <c r="J228" s="271" t="s">
        <v>185</v>
      </c>
    </row>
    <row r="229" spans="1:10" s="271" customFormat="1" ht="14.25" customHeight="1">
      <c r="A229" s="265"/>
      <c r="B229" s="272">
        <v>222</v>
      </c>
      <c r="C229" s="272">
        <v>2021716091</v>
      </c>
      <c r="D229" s="273" t="s">
        <v>656</v>
      </c>
      <c r="E229" s="274" t="s">
        <v>657</v>
      </c>
      <c r="F229" s="275" t="s">
        <v>655</v>
      </c>
      <c r="G229" s="275" t="s">
        <v>629</v>
      </c>
      <c r="H229" s="275"/>
      <c r="I229" s="270">
        <v>0</v>
      </c>
      <c r="J229" s="271" t="s">
        <v>185</v>
      </c>
    </row>
    <row r="230" spans="1:10" s="271" customFormat="1" ht="14.25" customHeight="1">
      <c r="A230" s="265"/>
      <c r="B230" s="272">
        <v>223</v>
      </c>
      <c r="C230" s="272">
        <v>2020227373</v>
      </c>
      <c r="D230" s="273" t="s">
        <v>658</v>
      </c>
      <c r="E230" s="274" t="s">
        <v>383</v>
      </c>
      <c r="F230" s="275" t="s">
        <v>655</v>
      </c>
      <c r="G230" s="275" t="s">
        <v>629</v>
      </c>
      <c r="H230" s="275"/>
      <c r="I230" s="270">
        <v>0</v>
      </c>
      <c r="J230" s="271" t="s">
        <v>185</v>
      </c>
    </row>
    <row r="231" spans="1:10" s="271" customFormat="1" ht="14.25" customHeight="1">
      <c r="A231" s="265"/>
      <c r="B231" s="272">
        <v>224</v>
      </c>
      <c r="C231" s="272">
        <v>2021715640</v>
      </c>
      <c r="D231" s="273" t="s">
        <v>551</v>
      </c>
      <c r="E231" s="274" t="s">
        <v>299</v>
      </c>
      <c r="F231" s="275" t="s">
        <v>655</v>
      </c>
      <c r="G231" s="275" t="s">
        <v>629</v>
      </c>
      <c r="H231" s="275"/>
      <c r="I231" s="270">
        <v>0</v>
      </c>
      <c r="J231" s="271" t="s">
        <v>185</v>
      </c>
    </row>
    <row r="232" spans="1:10" s="271" customFormat="1" ht="14.25" customHeight="1">
      <c r="A232" s="265"/>
      <c r="B232" s="272">
        <v>225</v>
      </c>
      <c r="C232" s="272">
        <v>2020345304</v>
      </c>
      <c r="D232" s="273" t="s">
        <v>304</v>
      </c>
      <c r="E232" s="274" t="s">
        <v>57</v>
      </c>
      <c r="F232" s="275" t="s">
        <v>655</v>
      </c>
      <c r="G232" s="275" t="s">
        <v>629</v>
      </c>
      <c r="H232" s="275"/>
      <c r="I232" s="270">
        <v>0</v>
      </c>
      <c r="J232" s="271" t="s">
        <v>185</v>
      </c>
    </row>
    <row r="233" spans="1:10" s="271" customFormat="1" ht="14.25" customHeight="1">
      <c r="A233" s="265"/>
      <c r="B233" s="272">
        <v>226</v>
      </c>
      <c r="C233" s="272">
        <v>2020715044</v>
      </c>
      <c r="D233" s="273" t="s">
        <v>659</v>
      </c>
      <c r="E233" s="274" t="s">
        <v>54</v>
      </c>
      <c r="F233" s="275" t="s">
        <v>655</v>
      </c>
      <c r="G233" s="275" t="s">
        <v>629</v>
      </c>
      <c r="H233" s="275"/>
      <c r="I233" s="270">
        <v>0</v>
      </c>
      <c r="J233" s="271" t="s">
        <v>185</v>
      </c>
    </row>
    <row r="234" spans="1:10" s="271" customFormat="1" ht="14.25" customHeight="1">
      <c r="A234" s="265"/>
      <c r="B234" s="272">
        <v>227</v>
      </c>
      <c r="C234" s="272">
        <v>2020714806</v>
      </c>
      <c r="D234" s="273" t="s">
        <v>660</v>
      </c>
      <c r="E234" s="274" t="s">
        <v>583</v>
      </c>
      <c r="F234" s="275" t="s">
        <v>655</v>
      </c>
      <c r="G234" s="275" t="s">
        <v>629</v>
      </c>
      <c r="H234" s="275"/>
      <c r="I234" s="270">
        <v>0</v>
      </c>
      <c r="J234" s="271" t="s">
        <v>185</v>
      </c>
    </row>
    <row r="235" spans="1:10" s="271" customFormat="1" ht="14.25" customHeight="1">
      <c r="A235" s="265"/>
      <c r="B235" s="272">
        <v>228</v>
      </c>
      <c r="C235" s="272">
        <v>2020345416</v>
      </c>
      <c r="D235" s="273" t="s">
        <v>661</v>
      </c>
      <c r="E235" s="274" t="s">
        <v>488</v>
      </c>
      <c r="F235" s="275" t="s">
        <v>655</v>
      </c>
      <c r="G235" s="275" t="s">
        <v>629</v>
      </c>
      <c r="H235" s="275"/>
      <c r="I235" s="270">
        <v>0</v>
      </c>
      <c r="J235" s="271" t="s">
        <v>185</v>
      </c>
    </row>
    <row r="236" spans="1:10" s="271" customFormat="1" ht="14.25" customHeight="1">
      <c r="A236" s="265"/>
      <c r="B236" s="272">
        <v>229</v>
      </c>
      <c r="C236" s="272">
        <v>2020348104</v>
      </c>
      <c r="D236" s="273" t="s">
        <v>306</v>
      </c>
      <c r="E236" s="274" t="s">
        <v>488</v>
      </c>
      <c r="F236" s="275" t="s">
        <v>655</v>
      </c>
      <c r="G236" s="275" t="s">
        <v>629</v>
      </c>
      <c r="H236" s="275"/>
      <c r="I236" s="270">
        <v>0</v>
      </c>
      <c r="J236" s="271" t="s">
        <v>185</v>
      </c>
    </row>
    <row r="237" spans="1:10" s="271" customFormat="1" ht="14.25" customHeight="1">
      <c r="A237" s="265"/>
      <c r="B237" s="272">
        <v>230</v>
      </c>
      <c r="C237" s="272">
        <v>2020715682</v>
      </c>
      <c r="D237" s="273" t="s">
        <v>662</v>
      </c>
      <c r="E237" s="274" t="s">
        <v>488</v>
      </c>
      <c r="F237" s="275" t="s">
        <v>655</v>
      </c>
      <c r="G237" s="275" t="s">
        <v>629</v>
      </c>
      <c r="H237" s="275"/>
      <c r="I237" s="270">
        <v>0</v>
      </c>
      <c r="J237" s="271" t="s">
        <v>185</v>
      </c>
    </row>
    <row r="238" spans="1:10" s="271" customFormat="1" ht="14.25" customHeight="1">
      <c r="A238" s="265"/>
      <c r="B238" s="272">
        <v>231</v>
      </c>
      <c r="C238" s="272">
        <v>2020726504</v>
      </c>
      <c r="D238" s="273" t="s">
        <v>328</v>
      </c>
      <c r="E238" s="274" t="s">
        <v>494</v>
      </c>
      <c r="F238" s="275" t="s">
        <v>655</v>
      </c>
      <c r="G238" s="275" t="s">
        <v>629</v>
      </c>
      <c r="H238" s="275"/>
      <c r="I238" s="270">
        <v>0</v>
      </c>
      <c r="J238" s="271" t="s">
        <v>185</v>
      </c>
    </row>
    <row r="239" spans="1:10" s="271" customFormat="1" ht="14.25" customHeight="1">
      <c r="A239" s="265"/>
      <c r="B239" s="272">
        <v>232</v>
      </c>
      <c r="C239" s="272">
        <v>2020324312</v>
      </c>
      <c r="D239" s="273" t="s">
        <v>326</v>
      </c>
      <c r="E239" s="274" t="s">
        <v>318</v>
      </c>
      <c r="F239" s="275" t="s">
        <v>655</v>
      </c>
      <c r="G239" s="275" t="s">
        <v>629</v>
      </c>
      <c r="H239" s="275"/>
      <c r="I239" s="270">
        <v>0</v>
      </c>
      <c r="J239" s="271" t="s">
        <v>185</v>
      </c>
    </row>
    <row r="240" spans="1:10" s="271" customFormat="1" ht="14.25" customHeight="1">
      <c r="A240" s="265"/>
      <c r="B240" s="272">
        <v>233</v>
      </c>
      <c r="C240" s="272">
        <v>2020710645</v>
      </c>
      <c r="D240" s="273" t="s">
        <v>663</v>
      </c>
      <c r="E240" s="274" t="s">
        <v>563</v>
      </c>
      <c r="F240" s="275" t="s">
        <v>655</v>
      </c>
      <c r="G240" s="275" t="s">
        <v>629</v>
      </c>
      <c r="H240" s="275"/>
      <c r="I240" s="270">
        <v>0</v>
      </c>
      <c r="J240" s="271" t="s">
        <v>185</v>
      </c>
    </row>
    <row r="241" spans="1:10" s="271" customFormat="1" ht="14.25" customHeight="1">
      <c r="A241" s="265"/>
      <c r="B241" s="272">
        <v>234</v>
      </c>
      <c r="C241" s="272">
        <v>2021716067</v>
      </c>
      <c r="D241" s="273" t="s">
        <v>664</v>
      </c>
      <c r="E241" s="274" t="s">
        <v>665</v>
      </c>
      <c r="F241" s="275" t="s">
        <v>655</v>
      </c>
      <c r="G241" s="275" t="s">
        <v>629</v>
      </c>
      <c r="H241" s="275"/>
      <c r="I241" s="270">
        <v>0</v>
      </c>
      <c r="J241" s="271" t="s">
        <v>185</v>
      </c>
    </row>
    <row r="242" spans="1:10" s="271" customFormat="1" ht="14.25" customHeight="1">
      <c r="A242" s="265"/>
      <c r="B242" s="272">
        <v>235</v>
      </c>
      <c r="C242" s="272">
        <v>2020213099</v>
      </c>
      <c r="D242" s="273" t="s">
        <v>666</v>
      </c>
      <c r="E242" s="274" t="s">
        <v>323</v>
      </c>
      <c r="F242" s="275" t="s">
        <v>655</v>
      </c>
      <c r="G242" s="275" t="s">
        <v>629</v>
      </c>
      <c r="H242" s="275"/>
      <c r="I242" s="270">
        <v>0</v>
      </c>
      <c r="J242" s="271" t="s">
        <v>185</v>
      </c>
    </row>
    <row r="243" spans="1:10" s="271" customFormat="1" ht="14.25" customHeight="1">
      <c r="A243" s="265"/>
      <c r="B243" s="272">
        <v>236</v>
      </c>
      <c r="C243" s="272">
        <v>2020713018</v>
      </c>
      <c r="D243" s="273" t="s">
        <v>667</v>
      </c>
      <c r="E243" s="274" t="s">
        <v>323</v>
      </c>
      <c r="F243" s="275" t="s">
        <v>655</v>
      </c>
      <c r="G243" s="275" t="s">
        <v>629</v>
      </c>
      <c r="H243" s="275"/>
      <c r="I243" s="270">
        <v>0</v>
      </c>
      <c r="J243" s="271" t="s">
        <v>185</v>
      </c>
    </row>
    <row r="244" spans="1:10" s="271" customFormat="1" ht="14.25" customHeight="1">
      <c r="A244" s="265"/>
      <c r="B244" s="272">
        <v>237</v>
      </c>
      <c r="C244" s="272">
        <v>2020357022</v>
      </c>
      <c r="D244" s="273" t="s">
        <v>668</v>
      </c>
      <c r="E244" s="274" t="s">
        <v>669</v>
      </c>
      <c r="F244" s="275" t="s">
        <v>655</v>
      </c>
      <c r="G244" s="275" t="s">
        <v>629</v>
      </c>
      <c r="H244" s="275"/>
      <c r="I244" s="270">
        <v>0</v>
      </c>
      <c r="J244" s="271" t="s">
        <v>185</v>
      </c>
    </row>
    <row r="245" spans="1:10" s="271" customFormat="1" ht="14.25" customHeight="1">
      <c r="A245" s="265"/>
      <c r="B245" s="272">
        <v>238</v>
      </c>
      <c r="C245" s="272">
        <v>2020716931</v>
      </c>
      <c r="D245" s="273" t="s">
        <v>670</v>
      </c>
      <c r="E245" s="274" t="s">
        <v>507</v>
      </c>
      <c r="F245" s="275" t="s">
        <v>655</v>
      </c>
      <c r="G245" s="275" t="s">
        <v>629</v>
      </c>
      <c r="H245" s="275"/>
      <c r="I245" s="270">
        <v>0</v>
      </c>
      <c r="J245" s="271" t="s">
        <v>185</v>
      </c>
    </row>
    <row r="246" spans="1:10" s="271" customFormat="1" ht="14.25" customHeight="1">
      <c r="A246" s="265"/>
      <c r="B246" s="272">
        <v>239</v>
      </c>
      <c r="C246" s="272">
        <v>2020340934</v>
      </c>
      <c r="D246" s="273" t="s">
        <v>50</v>
      </c>
      <c r="E246" s="274" t="s">
        <v>330</v>
      </c>
      <c r="F246" s="275" t="s">
        <v>655</v>
      </c>
      <c r="G246" s="275" t="s">
        <v>629</v>
      </c>
      <c r="H246" s="275"/>
      <c r="I246" s="270">
        <v>0</v>
      </c>
      <c r="J246" s="271" t="s">
        <v>185</v>
      </c>
    </row>
    <row r="247" spans="1:10" s="271" customFormat="1" ht="14.25" customHeight="1">
      <c r="A247" s="265"/>
      <c r="B247" s="272">
        <v>240</v>
      </c>
      <c r="C247" s="272">
        <v>2020714363</v>
      </c>
      <c r="D247" s="273" t="s">
        <v>671</v>
      </c>
      <c r="E247" s="274" t="s">
        <v>335</v>
      </c>
      <c r="F247" s="275" t="s">
        <v>655</v>
      </c>
      <c r="G247" s="275" t="s">
        <v>629</v>
      </c>
      <c r="H247" s="275"/>
      <c r="I247" s="270">
        <v>0</v>
      </c>
      <c r="J247" s="271" t="s">
        <v>185</v>
      </c>
    </row>
    <row r="248" spans="1:10" s="271" customFormat="1" ht="14.25" customHeight="1">
      <c r="A248" s="265"/>
      <c r="B248" s="272">
        <v>241</v>
      </c>
      <c r="C248" s="272">
        <v>1810225587</v>
      </c>
      <c r="D248" s="273" t="s">
        <v>332</v>
      </c>
      <c r="E248" s="274" t="s">
        <v>516</v>
      </c>
      <c r="F248" s="275" t="s">
        <v>655</v>
      </c>
      <c r="G248" s="275" t="s">
        <v>672</v>
      </c>
      <c r="H248" s="275"/>
      <c r="I248" s="270">
        <v>0</v>
      </c>
      <c r="J248" s="271" t="s">
        <v>185</v>
      </c>
    </row>
    <row r="249" spans="1:10" s="271" customFormat="1" ht="14.25" customHeight="1">
      <c r="A249" s="265"/>
      <c r="B249" s="272">
        <v>242</v>
      </c>
      <c r="C249" s="272">
        <v>2020716270</v>
      </c>
      <c r="D249" s="273" t="s">
        <v>673</v>
      </c>
      <c r="E249" s="274" t="s">
        <v>674</v>
      </c>
      <c r="F249" s="275" t="s">
        <v>655</v>
      </c>
      <c r="G249" s="275" t="s">
        <v>629</v>
      </c>
      <c r="H249" s="275"/>
      <c r="I249" s="270">
        <v>0</v>
      </c>
      <c r="J249" s="271" t="s">
        <v>185</v>
      </c>
    </row>
    <row r="250" spans="1:10" s="271" customFormat="1" ht="14.25" customHeight="1">
      <c r="A250" s="265"/>
      <c r="B250" s="272">
        <v>243</v>
      </c>
      <c r="C250" s="272">
        <v>2020356127</v>
      </c>
      <c r="D250" s="273" t="s">
        <v>332</v>
      </c>
      <c r="E250" s="274" t="s">
        <v>339</v>
      </c>
      <c r="F250" s="275" t="s">
        <v>655</v>
      </c>
      <c r="G250" s="275" t="s">
        <v>629</v>
      </c>
      <c r="H250" s="275"/>
      <c r="I250" s="270">
        <v>0</v>
      </c>
      <c r="J250" s="271" t="s">
        <v>185</v>
      </c>
    </row>
    <row r="251" spans="1:10" s="271" customFormat="1" ht="14.25" customHeight="1">
      <c r="A251" s="265"/>
      <c r="B251" s="272">
        <v>244</v>
      </c>
      <c r="C251" s="272">
        <v>2020710766</v>
      </c>
      <c r="D251" s="273" t="s">
        <v>675</v>
      </c>
      <c r="E251" s="274" t="s">
        <v>676</v>
      </c>
      <c r="F251" s="275" t="s">
        <v>655</v>
      </c>
      <c r="G251" s="275" t="s">
        <v>629</v>
      </c>
      <c r="H251" s="275"/>
      <c r="I251" s="270">
        <v>0</v>
      </c>
      <c r="J251" s="271" t="s">
        <v>185</v>
      </c>
    </row>
    <row r="252" spans="1:10" s="271" customFormat="1" ht="14.25" customHeight="1">
      <c r="A252" s="265"/>
      <c r="B252" s="272">
        <v>245</v>
      </c>
      <c r="C252" s="272">
        <v>2020215838</v>
      </c>
      <c r="D252" s="273" t="s">
        <v>677</v>
      </c>
      <c r="E252" s="274" t="s">
        <v>678</v>
      </c>
      <c r="F252" s="275" t="s">
        <v>655</v>
      </c>
      <c r="G252" s="275" t="s">
        <v>629</v>
      </c>
      <c r="H252" s="275"/>
      <c r="I252" s="270">
        <v>0</v>
      </c>
      <c r="J252" s="271" t="s">
        <v>185</v>
      </c>
    </row>
    <row r="253" spans="1:10" s="271" customFormat="1" ht="14.25" customHeight="1">
      <c r="A253" s="265"/>
      <c r="B253" s="272">
        <v>246</v>
      </c>
      <c r="C253" s="272">
        <v>2020713901</v>
      </c>
      <c r="D253" s="273" t="s">
        <v>679</v>
      </c>
      <c r="E253" s="274" t="s">
        <v>342</v>
      </c>
      <c r="F253" s="275" t="s">
        <v>655</v>
      </c>
      <c r="G253" s="275" t="s">
        <v>629</v>
      </c>
      <c r="H253" s="275"/>
      <c r="I253" s="270">
        <v>0</v>
      </c>
      <c r="J253" s="271" t="s">
        <v>185</v>
      </c>
    </row>
    <row r="254" spans="1:10" s="271" customFormat="1" ht="14.25" customHeight="1">
      <c r="A254" s="265"/>
      <c r="B254" s="272">
        <v>247</v>
      </c>
      <c r="C254" s="272">
        <v>2020340632</v>
      </c>
      <c r="D254" s="273" t="s">
        <v>680</v>
      </c>
      <c r="E254" s="274" t="s">
        <v>344</v>
      </c>
      <c r="F254" s="275" t="s">
        <v>655</v>
      </c>
      <c r="G254" s="275" t="s">
        <v>629</v>
      </c>
      <c r="H254" s="275"/>
      <c r="I254" s="270">
        <v>0</v>
      </c>
      <c r="J254" s="271" t="s">
        <v>185</v>
      </c>
    </row>
    <row r="255" spans="1:10" s="271" customFormat="1" ht="14.25" customHeight="1">
      <c r="A255" s="265"/>
      <c r="B255" s="272">
        <v>248</v>
      </c>
      <c r="C255" s="272">
        <v>2020357814</v>
      </c>
      <c r="D255" s="273" t="s">
        <v>378</v>
      </c>
      <c r="E255" s="274" t="s">
        <v>447</v>
      </c>
      <c r="F255" s="275" t="s">
        <v>655</v>
      </c>
      <c r="G255" s="275" t="s">
        <v>629</v>
      </c>
      <c r="H255" s="275"/>
      <c r="I255" s="270">
        <v>0</v>
      </c>
      <c r="J255" s="271" t="s">
        <v>185</v>
      </c>
    </row>
    <row r="256" spans="1:10" s="271" customFormat="1" ht="14.25" customHeight="1">
      <c r="A256" s="265"/>
      <c r="B256" s="272">
        <v>249</v>
      </c>
      <c r="C256" s="272">
        <v>2020714241</v>
      </c>
      <c r="D256" s="273" t="s">
        <v>681</v>
      </c>
      <c r="E256" s="274" t="s">
        <v>353</v>
      </c>
      <c r="F256" s="275" t="s">
        <v>682</v>
      </c>
      <c r="G256" s="275" t="s">
        <v>629</v>
      </c>
      <c r="H256" s="275"/>
      <c r="I256" s="270">
        <v>0</v>
      </c>
      <c r="J256" s="271" t="s">
        <v>185</v>
      </c>
    </row>
    <row r="257" spans="1:10" s="271" customFormat="1" ht="14.25" customHeight="1">
      <c r="A257" s="265"/>
      <c r="B257" s="272">
        <v>250</v>
      </c>
      <c r="C257" s="272">
        <v>2020718168</v>
      </c>
      <c r="D257" s="273" t="s">
        <v>683</v>
      </c>
      <c r="E257" s="274" t="s">
        <v>52</v>
      </c>
      <c r="F257" s="275" t="s">
        <v>682</v>
      </c>
      <c r="G257" s="275" t="s">
        <v>629</v>
      </c>
      <c r="H257" s="275"/>
      <c r="I257" s="270" t="s">
        <v>92</v>
      </c>
      <c r="J257" s="271" t="s">
        <v>92</v>
      </c>
    </row>
    <row r="258" spans="1:10" s="271" customFormat="1" ht="14.25" customHeight="1">
      <c r="A258" s="265"/>
      <c r="B258" s="272">
        <v>251</v>
      </c>
      <c r="C258" s="272">
        <v>2021714334</v>
      </c>
      <c r="D258" s="273" t="s">
        <v>684</v>
      </c>
      <c r="E258" s="274" t="s">
        <v>316</v>
      </c>
      <c r="F258" s="275" t="s">
        <v>682</v>
      </c>
      <c r="G258" s="275" t="s">
        <v>629</v>
      </c>
      <c r="H258" s="275"/>
      <c r="I258" s="270">
        <v>0</v>
      </c>
      <c r="J258" s="271" t="s">
        <v>185</v>
      </c>
    </row>
    <row r="259" spans="1:10" s="271" customFormat="1" ht="14.25" customHeight="1">
      <c r="A259" s="265"/>
      <c r="B259" s="272">
        <v>252</v>
      </c>
      <c r="C259" s="272">
        <v>2020345332</v>
      </c>
      <c r="D259" s="273" t="s">
        <v>666</v>
      </c>
      <c r="E259" s="274" t="s">
        <v>494</v>
      </c>
      <c r="F259" s="275" t="s">
        <v>682</v>
      </c>
      <c r="G259" s="275" t="s">
        <v>629</v>
      </c>
      <c r="H259" s="275"/>
      <c r="I259" s="270">
        <v>0</v>
      </c>
      <c r="J259" s="271" t="s">
        <v>185</v>
      </c>
    </row>
    <row r="260" spans="1:10" s="271" customFormat="1" ht="14.25" customHeight="1">
      <c r="A260" s="265"/>
      <c r="B260" s="272">
        <v>253</v>
      </c>
      <c r="C260" s="272">
        <v>2020715781</v>
      </c>
      <c r="D260" s="273" t="s">
        <v>685</v>
      </c>
      <c r="E260" s="274" t="s">
        <v>494</v>
      </c>
      <c r="F260" s="275" t="s">
        <v>682</v>
      </c>
      <c r="G260" s="275" t="s">
        <v>629</v>
      </c>
      <c r="H260" s="275"/>
      <c r="I260" s="270">
        <v>0</v>
      </c>
      <c r="J260" s="271" t="s">
        <v>185</v>
      </c>
    </row>
    <row r="261" spans="1:10" s="271" customFormat="1" ht="14.25" customHeight="1">
      <c r="A261" s="265"/>
      <c r="B261" s="272">
        <v>254</v>
      </c>
      <c r="C261" s="272">
        <v>2020345385</v>
      </c>
      <c r="D261" s="273" t="s">
        <v>686</v>
      </c>
      <c r="E261" s="274" t="s">
        <v>318</v>
      </c>
      <c r="F261" s="275" t="s">
        <v>682</v>
      </c>
      <c r="G261" s="275" t="s">
        <v>629</v>
      </c>
      <c r="H261" s="275"/>
      <c r="I261" s="270">
        <v>0</v>
      </c>
      <c r="J261" s="271" t="s">
        <v>185</v>
      </c>
    </row>
    <row r="262" spans="1:10" s="271" customFormat="1" ht="14.25" customHeight="1">
      <c r="A262" s="265"/>
      <c r="B262" s="272">
        <v>255</v>
      </c>
      <c r="C262" s="272">
        <v>2020340881</v>
      </c>
      <c r="D262" s="273" t="s">
        <v>687</v>
      </c>
      <c r="E262" s="274" t="s">
        <v>321</v>
      </c>
      <c r="F262" s="275" t="s">
        <v>682</v>
      </c>
      <c r="G262" s="275" t="s">
        <v>629</v>
      </c>
      <c r="H262" s="275"/>
      <c r="I262" s="270">
        <v>0</v>
      </c>
      <c r="J262" s="271" t="s">
        <v>185</v>
      </c>
    </row>
    <row r="263" spans="1:10" s="271" customFormat="1" ht="14.25" customHeight="1">
      <c r="A263" s="265"/>
      <c r="B263" s="272">
        <v>256</v>
      </c>
      <c r="C263" s="272">
        <v>2021224126</v>
      </c>
      <c r="D263" s="273" t="s">
        <v>688</v>
      </c>
      <c r="E263" s="274" t="s">
        <v>323</v>
      </c>
      <c r="F263" s="275" t="s">
        <v>682</v>
      </c>
      <c r="G263" s="275" t="s">
        <v>629</v>
      </c>
      <c r="H263" s="275"/>
      <c r="I263" s="270">
        <v>0</v>
      </c>
      <c r="J263" s="271" t="s">
        <v>185</v>
      </c>
    </row>
    <row r="264" spans="1:10" s="271" customFormat="1" ht="14.25" customHeight="1">
      <c r="A264" s="265"/>
      <c r="B264" s="272">
        <v>257</v>
      </c>
      <c r="C264" s="272">
        <v>2021713413</v>
      </c>
      <c r="D264" s="273" t="s">
        <v>689</v>
      </c>
      <c r="E264" s="274" t="s">
        <v>323</v>
      </c>
      <c r="F264" s="275" t="s">
        <v>682</v>
      </c>
      <c r="G264" s="275" t="s">
        <v>629</v>
      </c>
      <c r="H264" s="275"/>
      <c r="I264" s="270">
        <v>0</v>
      </c>
      <c r="J264" s="271" t="s">
        <v>185</v>
      </c>
    </row>
    <row r="265" spans="1:10" s="271" customFormat="1" ht="14.25" customHeight="1">
      <c r="A265" s="265"/>
      <c r="B265" s="272">
        <v>258</v>
      </c>
      <c r="C265" s="272">
        <v>1921715757</v>
      </c>
      <c r="D265" s="273" t="s">
        <v>690</v>
      </c>
      <c r="E265" s="274" t="s">
        <v>324</v>
      </c>
      <c r="F265" s="275" t="s">
        <v>682</v>
      </c>
      <c r="G265" s="275" t="s">
        <v>691</v>
      </c>
      <c r="H265" s="275"/>
      <c r="I265" s="270">
        <v>0</v>
      </c>
      <c r="J265" s="271" t="s">
        <v>185</v>
      </c>
    </row>
    <row r="266" spans="1:10" s="271" customFormat="1" ht="14.25" customHeight="1">
      <c r="A266" s="265"/>
      <c r="B266" s="272">
        <v>259</v>
      </c>
      <c r="C266" s="272">
        <v>2021726030</v>
      </c>
      <c r="D266" s="273" t="s">
        <v>692</v>
      </c>
      <c r="E266" s="274" t="s">
        <v>410</v>
      </c>
      <c r="F266" s="275" t="s">
        <v>682</v>
      </c>
      <c r="G266" s="275" t="s">
        <v>629</v>
      </c>
      <c r="H266" s="275"/>
      <c r="I266" s="270">
        <v>0</v>
      </c>
      <c r="J266" s="271" t="s">
        <v>185</v>
      </c>
    </row>
    <row r="267" spans="1:10" s="271" customFormat="1" ht="14.25" customHeight="1">
      <c r="A267" s="265"/>
      <c r="B267" s="272">
        <v>260</v>
      </c>
      <c r="C267" s="272">
        <v>2021728238</v>
      </c>
      <c r="D267" s="273" t="s">
        <v>693</v>
      </c>
      <c r="E267" s="274" t="s">
        <v>334</v>
      </c>
      <c r="F267" s="275" t="s">
        <v>682</v>
      </c>
      <c r="G267" s="275" t="s">
        <v>629</v>
      </c>
      <c r="H267" s="275"/>
      <c r="I267" s="270">
        <v>0</v>
      </c>
      <c r="J267" s="271" t="s">
        <v>185</v>
      </c>
    </row>
    <row r="268" spans="1:10" s="271" customFormat="1" ht="14.25" customHeight="1">
      <c r="A268" s="265"/>
      <c r="B268" s="272">
        <v>261</v>
      </c>
      <c r="C268" s="272">
        <v>2021127266</v>
      </c>
      <c r="D268" s="273" t="s">
        <v>694</v>
      </c>
      <c r="E268" s="274" t="s">
        <v>340</v>
      </c>
      <c r="F268" s="275" t="s">
        <v>682</v>
      </c>
      <c r="G268" s="275" t="s">
        <v>629</v>
      </c>
      <c r="H268" s="275"/>
      <c r="I268" s="270">
        <v>0</v>
      </c>
      <c r="J268" s="271" t="s">
        <v>185</v>
      </c>
    </row>
    <row r="269" spans="1:10" s="271" customFormat="1" ht="14.25" customHeight="1">
      <c r="A269" s="265"/>
      <c r="B269" s="272">
        <v>262</v>
      </c>
      <c r="C269" s="272">
        <v>2021713744</v>
      </c>
      <c r="D269" s="273" t="s">
        <v>695</v>
      </c>
      <c r="E269" s="274" t="s">
        <v>341</v>
      </c>
      <c r="F269" s="275" t="s">
        <v>682</v>
      </c>
      <c r="G269" s="275" t="s">
        <v>629</v>
      </c>
      <c r="H269" s="275"/>
      <c r="I269" s="270">
        <v>0</v>
      </c>
      <c r="J269" s="271" t="s">
        <v>185</v>
      </c>
    </row>
    <row r="270" spans="1:10" s="271" customFormat="1" ht="14.25" customHeight="1">
      <c r="A270" s="265"/>
      <c r="B270" s="272">
        <v>263</v>
      </c>
      <c r="C270" s="272">
        <v>2021714918</v>
      </c>
      <c r="D270" s="273" t="s">
        <v>696</v>
      </c>
      <c r="E270" s="274" t="s">
        <v>697</v>
      </c>
      <c r="F270" s="275" t="s">
        <v>682</v>
      </c>
      <c r="G270" s="275" t="s">
        <v>629</v>
      </c>
      <c r="H270" s="275"/>
      <c r="I270" s="270" t="s">
        <v>733</v>
      </c>
      <c r="J270" s="271" t="s">
        <v>92</v>
      </c>
    </row>
    <row r="271" spans="1:10" s="271" customFormat="1" ht="14.25" customHeight="1">
      <c r="A271" s="265"/>
      <c r="B271" s="272">
        <v>264</v>
      </c>
      <c r="C271" s="272">
        <v>2020713920</v>
      </c>
      <c r="D271" s="273" t="s">
        <v>698</v>
      </c>
      <c r="E271" s="274" t="s">
        <v>447</v>
      </c>
      <c r="F271" s="275" t="s">
        <v>682</v>
      </c>
      <c r="G271" s="275" t="s">
        <v>629</v>
      </c>
      <c r="H271" s="275"/>
      <c r="I271" s="270">
        <v>0</v>
      </c>
      <c r="J271" s="271" t="s">
        <v>185</v>
      </c>
    </row>
    <row r="272" spans="1:10" s="271" customFormat="1" ht="14.25" customHeight="1">
      <c r="A272" s="265"/>
      <c r="B272" s="272">
        <v>265</v>
      </c>
      <c r="C272" s="272">
        <v>2020714283</v>
      </c>
      <c r="D272" s="273" t="s">
        <v>699</v>
      </c>
      <c r="E272" s="274" t="s">
        <v>447</v>
      </c>
      <c r="F272" s="275" t="s">
        <v>682</v>
      </c>
      <c r="G272" s="275" t="s">
        <v>629</v>
      </c>
      <c r="H272" s="275"/>
      <c r="I272" s="270">
        <v>0</v>
      </c>
      <c r="J272" s="271" t="s">
        <v>185</v>
      </c>
    </row>
    <row r="273" spans="1:10" s="271" customFormat="1" ht="14.25" customHeight="1">
      <c r="A273" s="265"/>
      <c r="B273" s="272">
        <v>266</v>
      </c>
      <c r="C273" s="272">
        <v>2020716879</v>
      </c>
      <c r="D273" s="273" t="s">
        <v>485</v>
      </c>
      <c r="E273" s="274" t="s">
        <v>53</v>
      </c>
      <c r="F273" s="275" t="s">
        <v>700</v>
      </c>
      <c r="G273" s="275" t="s">
        <v>701</v>
      </c>
      <c r="H273" s="275"/>
      <c r="I273" s="270">
        <v>0</v>
      </c>
      <c r="J273" s="271" t="s">
        <v>185</v>
      </c>
    </row>
    <row r="274" spans="1:10" s="271" customFormat="1" ht="14.25" customHeight="1">
      <c r="A274" s="265"/>
      <c r="B274" s="272">
        <v>267</v>
      </c>
      <c r="C274" s="272">
        <v>2021350911</v>
      </c>
      <c r="D274" s="273" t="s">
        <v>702</v>
      </c>
      <c r="E274" s="274" t="s">
        <v>295</v>
      </c>
      <c r="F274" s="275" t="s">
        <v>700</v>
      </c>
      <c r="G274" s="275" t="s">
        <v>701</v>
      </c>
      <c r="H274" s="275"/>
      <c r="I274" s="270">
        <v>0</v>
      </c>
      <c r="J274" s="271" t="s">
        <v>185</v>
      </c>
    </row>
    <row r="275" spans="1:10" s="271" customFormat="1" ht="14.25" customHeight="1">
      <c r="A275" s="265"/>
      <c r="B275" s="272">
        <v>268</v>
      </c>
      <c r="C275" s="272">
        <v>2020213021</v>
      </c>
      <c r="D275" s="273" t="s">
        <v>703</v>
      </c>
      <c r="E275" s="274" t="s">
        <v>427</v>
      </c>
      <c r="F275" s="275" t="s">
        <v>700</v>
      </c>
      <c r="G275" s="275" t="s">
        <v>701</v>
      </c>
      <c r="H275" s="275"/>
      <c r="I275" s="270">
        <v>0</v>
      </c>
      <c r="J275" s="271" t="s">
        <v>185</v>
      </c>
    </row>
    <row r="276" spans="1:10" s="271" customFormat="1" ht="14.25" customHeight="1">
      <c r="A276" s="265"/>
      <c r="B276" s="272">
        <v>269</v>
      </c>
      <c r="C276" s="272">
        <v>2021213886</v>
      </c>
      <c r="D276" s="273" t="s">
        <v>555</v>
      </c>
      <c r="E276" s="274" t="s">
        <v>300</v>
      </c>
      <c r="F276" s="275" t="s">
        <v>700</v>
      </c>
      <c r="G276" s="275" t="s">
        <v>701</v>
      </c>
      <c r="H276" s="275"/>
      <c r="I276" s="270">
        <v>0</v>
      </c>
      <c r="J276" s="271" t="s">
        <v>185</v>
      </c>
    </row>
    <row r="277" spans="1:10" s="271" customFormat="1" ht="14.25" customHeight="1">
      <c r="A277" s="265"/>
      <c r="B277" s="272">
        <v>270</v>
      </c>
      <c r="C277" s="272">
        <v>2020213379</v>
      </c>
      <c r="D277" s="273" t="s">
        <v>704</v>
      </c>
      <c r="E277" s="274" t="s">
        <v>577</v>
      </c>
      <c r="F277" s="275" t="s">
        <v>700</v>
      </c>
      <c r="G277" s="275" t="s">
        <v>701</v>
      </c>
      <c r="H277" s="275"/>
      <c r="I277" s="270">
        <v>0</v>
      </c>
      <c r="J277" s="271" t="s">
        <v>185</v>
      </c>
    </row>
    <row r="278" spans="1:10" s="271" customFormat="1" ht="14.25" customHeight="1">
      <c r="A278" s="265"/>
      <c r="B278" s="272">
        <v>271</v>
      </c>
      <c r="C278" s="272">
        <v>2020213388</v>
      </c>
      <c r="D278" s="273" t="s">
        <v>705</v>
      </c>
      <c r="E278" s="274" t="s">
        <v>579</v>
      </c>
      <c r="F278" s="275" t="s">
        <v>700</v>
      </c>
      <c r="G278" s="275" t="s">
        <v>701</v>
      </c>
      <c r="H278" s="275"/>
      <c r="I278" s="270">
        <v>0</v>
      </c>
      <c r="J278" s="271" t="s">
        <v>185</v>
      </c>
    </row>
    <row r="279" spans="1:10" s="271" customFormat="1" ht="14.25" customHeight="1">
      <c r="A279" s="265"/>
      <c r="B279" s="272">
        <v>272</v>
      </c>
      <c r="C279" s="272">
        <v>2021350947</v>
      </c>
      <c r="D279" s="273" t="s">
        <v>706</v>
      </c>
      <c r="E279" s="274" t="s">
        <v>303</v>
      </c>
      <c r="F279" s="275" t="s">
        <v>700</v>
      </c>
      <c r="G279" s="275" t="s">
        <v>701</v>
      </c>
      <c r="H279" s="275"/>
      <c r="I279" s="270">
        <v>0</v>
      </c>
      <c r="J279" s="271" t="s">
        <v>185</v>
      </c>
    </row>
    <row r="280" spans="1:10" s="271" customFormat="1" ht="14.25" customHeight="1">
      <c r="A280" s="265"/>
      <c r="B280" s="272">
        <v>273</v>
      </c>
      <c r="C280" s="272">
        <v>2021217867</v>
      </c>
      <c r="D280" s="273" t="s">
        <v>707</v>
      </c>
      <c r="E280" s="274" t="s">
        <v>305</v>
      </c>
      <c r="F280" s="275" t="s">
        <v>700</v>
      </c>
      <c r="G280" s="275" t="s">
        <v>701</v>
      </c>
      <c r="H280" s="275"/>
      <c r="I280" s="270">
        <v>0</v>
      </c>
      <c r="J280" s="271" t="s">
        <v>185</v>
      </c>
    </row>
    <row r="281" spans="1:10" s="271" customFormat="1" ht="14.25" customHeight="1">
      <c r="A281" s="265"/>
      <c r="B281" s="272">
        <v>274</v>
      </c>
      <c r="C281" s="272">
        <v>2020210989</v>
      </c>
      <c r="D281" s="273" t="s">
        <v>50</v>
      </c>
      <c r="E281" s="274" t="s">
        <v>307</v>
      </c>
      <c r="F281" s="275" t="s">
        <v>700</v>
      </c>
      <c r="G281" s="275" t="s">
        <v>701</v>
      </c>
      <c r="H281" s="275"/>
      <c r="I281" s="270">
        <v>0</v>
      </c>
      <c r="J281" s="271" t="s">
        <v>185</v>
      </c>
    </row>
    <row r="282" spans="1:10" s="271" customFormat="1" ht="14.25" customHeight="1">
      <c r="A282" s="265"/>
      <c r="B282" s="272">
        <v>275</v>
      </c>
      <c r="C282" s="272">
        <v>2020217157</v>
      </c>
      <c r="D282" s="273" t="s">
        <v>708</v>
      </c>
      <c r="E282" s="274" t="s">
        <v>310</v>
      </c>
      <c r="F282" s="275" t="s">
        <v>700</v>
      </c>
      <c r="G282" s="275" t="s">
        <v>701</v>
      </c>
      <c r="H282" s="275"/>
      <c r="I282" s="270">
        <v>0</v>
      </c>
      <c r="J282" s="271" t="s">
        <v>185</v>
      </c>
    </row>
    <row r="283" spans="1:10" s="271" customFormat="1" ht="14.25" customHeight="1">
      <c r="A283" s="265"/>
      <c r="B283" s="272">
        <v>276</v>
      </c>
      <c r="C283" s="272">
        <v>2020355495</v>
      </c>
      <c r="D283" s="273" t="s">
        <v>709</v>
      </c>
      <c r="E283" s="274" t="s">
        <v>488</v>
      </c>
      <c r="F283" s="275" t="s">
        <v>700</v>
      </c>
      <c r="G283" s="275" t="s">
        <v>701</v>
      </c>
      <c r="H283" s="275"/>
      <c r="I283" s="270">
        <v>0</v>
      </c>
      <c r="J283" s="271" t="s">
        <v>185</v>
      </c>
    </row>
    <row r="284" spans="1:10" s="271" customFormat="1" ht="14.25" customHeight="1">
      <c r="A284" s="265"/>
      <c r="B284" s="272">
        <v>277</v>
      </c>
      <c r="C284" s="272">
        <v>2021358045</v>
      </c>
      <c r="D284" s="273" t="s">
        <v>710</v>
      </c>
      <c r="E284" s="274" t="s">
        <v>436</v>
      </c>
      <c r="F284" s="275" t="s">
        <v>700</v>
      </c>
      <c r="G284" s="275" t="s">
        <v>701</v>
      </c>
      <c r="H284" s="275"/>
      <c r="I284" s="270">
        <v>0</v>
      </c>
      <c r="J284" s="271" t="s">
        <v>185</v>
      </c>
    </row>
    <row r="285" spans="1:10" s="271" customFormat="1" ht="14.25" customHeight="1">
      <c r="A285" s="265"/>
      <c r="B285" s="272">
        <v>278</v>
      </c>
      <c r="C285" s="272">
        <v>2021213312</v>
      </c>
      <c r="D285" s="273" t="s">
        <v>638</v>
      </c>
      <c r="E285" s="274" t="s">
        <v>639</v>
      </c>
      <c r="F285" s="275" t="s">
        <v>700</v>
      </c>
      <c r="G285" s="275" t="s">
        <v>701</v>
      </c>
      <c r="H285" s="275"/>
      <c r="I285" s="270">
        <v>0</v>
      </c>
      <c r="J285" s="271" t="s">
        <v>185</v>
      </c>
    </row>
    <row r="286" spans="1:10" s="271" customFormat="1" ht="14.25" customHeight="1">
      <c r="A286" s="265"/>
      <c r="B286" s="272">
        <v>279</v>
      </c>
      <c r="C286" s="272">
        <v>2020254880</v>
      </c>
      <c r="D286" s="273" t="s">
        <v>699</v>
      </c>
      <c r="E286" s="274" t="s">
        <v>641</v>
      </c>
      <c r="F286" s="275" t="s">
        <v>700</v>
      </c>
      <c r="G286" s="275" t="s">
        <v>701</v>
      </c>
      <c r="H286" s="275"/>
      <c r="I286" s="270">
        <v>0</v>
      </c>
      <c r="J286" s="271" t="s">
        <v>185</v>
      </c>
    </row>
    <row r="287" spans="1:10" s="271" customFormat="1" ht="14.25" customHeight="1">
      <c r="A287" s="265"/>
      <c r="B287" s="272">
        <v>280</v>
      </c>
      <c r="C287" s="272">
        <v>2021213660</v>
      </c>
      <c r="D287" s="273" t="s">
        <v>711</v>
      </c>
      <c r="E287" s="274" t="s">
        <v>314</v>
      </c>
      <c r="F287" s="275" t="s">
        <v>700</v>
      </c>
      <c r="G287" s="275" t="s">
        <v>701</v>
      </c>
      <c r="H287" s="275"/>
      <c r="I287" s="270">
        <v>0</v>
      </c>
      <c r="J287" s="271" t="s">
        <v>185</v>
      </c>
    </row>
    <row r="288" spans="1:10" s="271" customFormat="1" ht="14.25" customHeight="1">
      <c r="A288" s="265"/>
      <c r="B288" s="272">
        <v>281</v>
      </c>
      <c r="C288" s="272">
        <v>2021338418</v>
      </c>
      <c r="D288" s="273" t="s">
        <v>712</v>
      </c>
      <c r="E288" s="274" t="s">
        <v>460</v>
      </c>
      <c r="F288" s="275" t="s">
        <v>700</v>
      </c>
      <c r="G288" s="275" t="s">
        <v>701</v>
      </c>
      <c r="H288" s="275"/>
      <c r="I288" s="270">
        <v>0</v>
      </c>
      <c r="J288" s="271" t="s">
        <v>185</v>
      </c>
    </row>
    <row r="289" spans="1:10" s="271" customFormat="1" ht="14.25" customHeight="1">
      <c r="A289" s="265"/>
      <c r="B289" s="272">
        <v>282</v>
      </c>
      <c r="C289" s="272">
        <v>2021215699</v>
      </c>
      <c r="D289" s="273" t="s">
        <v>392</v>
      </c>
      <c r="E289" s="274" t="s">
        <v>316</v>
      </c>
      <c r="F289" s="275" t="s">
        <v>700</v>
      </c>
      <c r="G289" s="275" t="s">
        <v>701</v>
      </c>
      <c r="H289" s="275"/>
      <c r="I289" s="270">
        <v>0</v>
      </c>
      <c r="J289" s="271" t="s">
        <v>185</v>
      </c>
    </row>
    <row r="290" spans="1:10" s="271" customFormat="1" ht="14.25" customHeight="1">
      <c r="A290" s="265"/>
      <c r="B290" s="272">
        <v>283</v>
      </c>
      <c r="C290" s="272">
        <v>1920216586</v>
      </c>
      <c r="D290" s="273" t="s">
        <v>304</v>
      </c>
      <c r="E290" s="274" t="s">
        <v>494</v>
      </c>
      <c r="F290" s="275" t="s">
        <v>700</v>
      </c>
      <c r="G290" s="275" t="s">
        <v>713</v>
      </c>
      <c r="H290" s="275"/>
      <c r="I290" s="270">
        <v>0</v>
      </c>
      <c r="J290" s="271" t="s">
        <v>185</v>
      </c>
    </row>
    <row r="291" spans="1:10" s="271" customFormat="1" ht="14.25" customHeight="1">
      <c r="A291" s="265"/>
      <c r="B291" s="272">
        <v>284</v>
      </c>
      <c r="C291" s="272">
        <v>2020216627</v>
      </c>
      <c r="D291" s="273" t="s">
        <v>714</v>
      </c>
      <c r="E291" s="274" t="s">
        <v>715</v>
      </c>
      <c r="F291" s="275" t="s">
        <v>700</v>
      </c>
      <c r="G291" s="275" t="s">
        <v>701</v>
      </c>
      <c r="H291" s="275"/>
      <c r="I291" s="270">
        <v>0</v>
      </c>
      <c r="J291" s="271" t="s">
        <v>185</v>
      </c>
    </row>
    <row r="292" spans="1:10" s="271" customFormat="1" ht="14.25" customHeight="1">
      <c r="A292" s="265"/>
      <c r="B292" s="272">
        <v>285</v>
      </c>
      <c r="C292" s="272">
        <v>2021213739</v>
      </c>
      <c r="D292" s="273" t="s">
        <v>716</v>
      </c>
      <c r="E292" s="274" t="s">
        <v>717</v>
      </c>
      <c r="F292" s="275" t="s">
        <v>700</v>
      </c>
      <c r="G292" s="275" t="s">
        <v>701</v>
      </c>
      <c r="H292" s="275"/>
      <c r="I292" s="270">
        <v>0</v>
      </c>
      <c r="J292" s="271" t="s">
        <v>185</v>
      </c>
    </row>
    <row r="293" spans="1:10" s="271" customFormat="1" ht="14.25" customHeight="1">
      <c r="A293" s="265"/>
      <c r="B293" s="272">
        <v>286</v>
      </c>
      <c r="C293" s="272">
        <v>2020213454</v>
      </c>
      <c r="D293" s="273" t="s">
        <v>699</v>
      </c>
      <c r="E293" s="274" t="s">
        <v>718</v>
      </c>
      <c r="F293" s="275" t="s">
        <v>700</v>
      </c>
      <c r="G293" s="275" t="s">
        <v>701</v>
      </c>
      <c r="H293" s="275"/>
      <c r="I293" s="270">
        <v>0</v>
      </c>
      <c r="J293" s="271" t="s">
        <v>185</v>
      </c>
    </row>
    <row r="294" spans="1:10" s="271" customFormat="1" ht="14.25" customHeight="1">
      <c r="A294" s="265"/>
      <c r="B294" s="272">
        <v>287</v>
      </c>
      <c r="C294" s="272">
        <v>2021214176</v>
      </c>
      <c r="D294" s="273" t="s">
        <v>719</v>
      </c>
      <c r="E294" s="274" t="s">
        <v>539</v>
      </c>
      <c r="F294" s="275" t="s">
        <v>700</v>
      </c>
      <c r="G294" s="275" t="s">
        <v>701</v>
      </c>
      <c r="H294" s="275"/>
      <c r="I294" s="270">
        <v>0</v>
      </c>
      <c r="J294" s="271" t="s">
        <v>185</v>
      </c>
    </row>
    <row r="295" spans="1:10" s="271" customFormat="1" ht="14.25" customHeight="1">
      <c r="A295" s="265"/>
      <c r="B295" s="272">
        <v>288</v>
      </c>
      <c r="C295" s="272">
        <v>1921216577</v>
      </c>
      <c r="D295" s="273" t="s">
        <v>720</v>
      </c>
      <c r="E295" s="274" t="s">
        <v>325</v>
      </c>
      <c r="F295" s="275" t="s">
        <v>700</v>
      </c>
      <c r="G295" s="275" t="s">
        <v>713</v>
      </c>
      <c r="H295" s="275"/>
      <c r="I295" s="270">
        <v>0</v>
      </c>
      <c r="J295" s="271" t="s">
        <v>185</v>
      </c>
    </row>
    <row r="296" spans="1:10" s="271" customFormat="1" ht="14.25" customHeight="1">
      <c r="A296" s="265"/>
      <c r="B296" s="272">
        <v>289</v>
      </c>
      <c r="C296" s="272">
        <v>2021214418</v>
      </c>
      <c r="D296" s="273" t="s">
        <v>457</v>
      </c>
      <c r="E296" s="274" t="s">
        <v>334</v>
      </c>
      <c r="F296" s="275" t="s">
        <v>700</v>
      </c>
      <c r="G296" s="275" t="s">
        <v>701</v>
      </c>
      <c r="H296" s="275"/>
      <c r="I296" s="270">
        <v>0</v>
      </c>
      <c r="J296" s="271" t="s">
        <v>185</v>
      </c>
    </row>
    <row r="297" spans="1:10" s="271" customFormat="1" ht="14.25" customHeight="1">
      <c r="A297" s="265"/>
      <c r="B297" s="272">
        <v>290</v>
      </c>
      <c r="C297" s="272">
        <v>2021340944</v>
      </c>
      <c r="D297" s="273" t="s">
        <v>721</v>
      </c>
      <c r="E297" s="274" t="s">
        <v>334</v>
      </c>
      <c r="F297" s="275" t="s">
        <v>700</v>
      </c>
      <c r="G297" s="275" t="s">
        <v>701</v>
      </c>
      <c r="H297" s="275"/>
      <c r="I297" s="270">
        <v>0</v>
      </c>
      <c r="J297" s="271" t="s">
        <v>185</v>
      </c>
    </row>
    <row r="298" spans="1:10" s="271" customFormat="1" ht="14.25" customHeight="1">
      <c r="A298" s="265"/>
      <c r="B298" s="272">
        <v>291</v>
      </c>
      <c r="C298" s="272">
        <v>2020218371</v>
      </c>
      <c r="D298" s="273" t="s">
        <v>722</v>
      </c>
      <c r="E298" s="274" t="s">
        <v>335</v>
      </c>
      <c r="F298" s="275" t="s">
        <v>700</v>
      </c>
      <c r="G298" s="275" t="s">
        <v>701</v>
      </c>
      <c r="H298" s="275"/>
      <c r="I298" s="270">
        <v>0</v>
      </c>
      <c r="J298" s="271" t="s">
        <v>185</v>
      </c>
    </row>
    <row r="299" spans="1:10" s="271" customFormat="1" ht="14.25" customHeight="1">
      <c r="A299" s="265"/>
      <c r="B299" s="272">
        <v>292</v>
      </c>
      <c r="C299" s="272">
        <v>2020358270</v>
      </c>
      <c r="D299" s="273" t="s">
        <v>723</v>
      </c>
      <c r="E299" s="274" t="s">
        <v>335</v>
      </c>
      <c r="F299" s="275" t="s">
        <v>526</v>
      </c>
      <c r="G299" s="275" t="s">
        <v>532</v>
      </c>
      <c r="H299" s="275"/>
      <c r="I299" s="270">
        <v>0</v>
      </c>
      <c r="J299" s="271">
        <v>0</v>
      </c>
    </row>
    <row r="300" spans="1:10" s="271" customFormat="1" ht="14.25" customHeight="1">
      <c r="A300" s="265"/>
      <c r="B300" s="272">
        <v>293</v>
      </c>
      <c r="C300" s="272">
        <v>2020217679</v>
      </c>
      <c r="D300" s="273" t="s">
        <v>724</v>
      </c>
      <c r="E300" s="274" t="s">
        <v>725</v>
      </c>
      <c r="F300" s="275" t="s">
        <v>700</v>
      </c>
      <c r="G300" s="275" t="s">
        <v>701</v>
      </c>
      <c r="H300" s="275"/>
      <c r="I300" s="270">
        <v>0</v>
      </c>
      <c r="J300" s="271" t="s">
        <v>185</v>
      </c>
    </row>
    <row r="301" spans="1:10" s="271" customFormat="1" ht="14.25" customHeight="1">
      <c r="A301" s="265"/>
      <c r="B301" s="272">
        <v>294</v>
      </c>
      <c r="C301" s="272">
        <v>2020713910</v>
      </c>
      <c r="D301" s="273" t="s">
        <v>726</v>
      </c>
      <c r="E301" s="274" t="s">
        <v>620</v>
      </c>
      <c r="F301" s="275" t="s">
        <v>700</v>
      </c>
      <c r="G301" s="275" t="s">
        <v>701</v>
      </c>
      <c r="H301" s="275"/>
      <c r="I301" s="270">
        <v>0</v>
      </c>
      <c r="J301" s="271" t="s">
        <v>185</v>
      </c>
    </row>
    <row r="302" spans="1:10" s="271" customFormat="1" ht="14.25" customHeight="1">
      <c r="A302" s="265"/>
      <c r="B302" s="272">
        <v>295</v>
      </c>
      <c r="C302" s="272">
        <v>2020212927</v>
      </c>
      <c r="D302" s="273" t="s">
        <v>727</v>
      </c>
      <c r="E302" s="274" t="s">
        <v>443</v>
      </c>
      <c r="F302" s="275" t="s">
        <v>700</v>
      </c>
      <c r="G302" s="275" t="s">
        <v>701</v>
      </c>
      <c r="H302" s="275"/>
      <c r="I302" s="270" t="s">
        <v>734</v>
      </c>
      <c r="J302" s="271" t="s">
        <v>92</v>
      </c>
    </row>
    <row r="303" spans="1:10" s="271" customFormat="1" ht="14.25" customHeight="1">
      <c r="A303" s="265"/>
      <c r="B303" s="272">
        <v>296</v>
      </c>
      <c r="C303" s="272">
        <v>2021355517</v>
      </c>
      <c r="D303" s="273" t="s">
        <v>728</v>
      </c>
      <c r="E303" s="274" t="s">
        <v>346</v>
      </c>
      <c r="F303" s="275" t="s">
        <v>700</v>
      </c>
      <c r="G303" s="275" t="s">
        <v>701</v>
      </c>
      <c r="H303" s="275"/>
      <c r="I303" s="270">
        <v>0</v>
      </c>
      <c r="J303" s="271" t="s">
        <v>185</v>
      </c>
    </row>
    <row r="304" spans="1:10" s="271" customFormat="1" ht="14.25" customHeight="1">
      <c r="A304" s="265"/>
      <c r="B304" s="272">
        <v>297</v>
      </c>
      <c r="C304" s="272">
        <v>1920216581</v>
      </c>
      <c r="D304" s="273" t="s">
        <v>729</v>
      </c>
      <c r="E304" s="274" t="s">
        <v>447</v>
      </c>
      <c r="F304" s="275" t="s">
        <v>700</v>
      </c>
      <c r="G304" s="275" t="s">
        <v>713</v>
      </c>
      <c r="H304" s="275"/>
      <c r="I304" s="270">
        <v>0</v>
      </c>
      <c r="J304" s="271" t="s">
        <v>185</v>
      </c>
    </row>
    <row r="305" spans="1:10" s="271" customFormat="1" ht="14.25" customHeight="1">
      <c r="A305" s="265"/>
      <c r="B305" s="272">
        <v>298</v>
      </c>
      <c r="C305" s="272">
        <v>2021217516</v>
      </c>
      <c r="D305" s="273" t="s">
        <v>730</v>
      </c>
      <c r="E305" s="274" t="s">
        <v>349</v>
      </c>
      <c r="F305" s="275" t="s">
        <v>700</v>
      </c>
      <c r="G305" s="275" t="s">
        <v>701</v>
      </c>
      <c r="H305" s="275"/>
      <c r="I305" s="270">
        <v>0</v>
      </c>
      <c r="J305" s="271" t="s">
        <v>185</v>
      </c>
    </row>
    <row r="306" spans="1:10" s="280" customFormat="1" ht="12">
      <c r="A306" s="276"/>
      <c r="B306" s="277"/>
      <c r="C306" s="277"/>
      <c r="D306" s="278"/>
      <c r="E306" s="279"/>
      <c r="F306" s="409" t="str">
        <f ca="1">"Đà nẵng, ngày " &amp; TEXT(DAY(NOW()),"00") &amp; " tháng " &amp; TEXT(MONTH(NOW()),"00") &amp; " năm " &amp; YEAR(NOW())</f>
        <v>Đà nẵng, ngày 10 tháng 01 năm 2015</v>
      </c>
      <c r="G306" s="409"/>
      <c r="H306" s="409"/>
      <c r="I306" s="409"/>
    </row>
    <row r="307" spans="1:10" s="280" customFormat="1" ht="12.75" customHeight="1">
      <c r="A307" s="276"/>
      <c r="E307" s="281"/>
      <c r="F307" s="410" t="s">
        <v>217</v>
      </c>
      <c r="G307" s="410"/>
      <c r="H307" s="410"/>
      <c r="I307" s="410"/>
    </row>
    <row r="308" spans="1:10" s="280" customFormat="1" ht="12" customHeight="1">
      <c r="A308" s="276"/>
      <c r="E308" s="279"/>
      <c r="F308" s="276"/>
      <c r="G308" s="277"/>
      <c r="H308" s="278"/>
      <c r="I308" s="282"/>
    </row>
    <row r="309" spans="1:10" s="280" customFormat="1" ht="12">
      <c r="A309" s="276"/>
      <c r="E309" s="279"/>
      <c r="F309" s="276"/>
      <c r="G309" s="277"/>
      <c r="H309" s="278"/>
      <c r="I309" s="283"/>
    </row>
    <row r="310" spans="1:10" s="280" customFormat="1" ht="12">
      <c r="A310" s="276"/>
      <c r="E310" s="279"/>
      <c r="F310" s="276"/>
      <c r="G310" s="277"/>
      <c r="H310" s="278"/>
      <c r="I310" s="283"/>
    </row>
    <row r="311" spans="1:10" s="280" customFormat="1" ht="12">
      <c r="A311" s="276"/>
      <c r="E311" s="279"/>
      <c r="F311" s="276"/>
      <c r="G311" s="277"/>
      <c r="H311" s="278"/>
      <c r="I311" s="283"/>
    </row>
    <row r="312" spans="1:10" s="280" customFormat="1" ht="12.75" customHeight="1">
      <c r="A312" s="276"/>
      <c r="E312" s="279"/>
      <c r="F312" s="404" t="s">
        <v>351</v>
      </c>
      <c r="G312" s="404"/>
      <c r="H312" s="404"/>
      <c r="I312" s="404"/>
    </row>
  </sheetData>
  <autoFilter ref="A7:J307"/>
  <mergeCells count="17">
    <mergeCell ref="A6:A7"/>
    <mergeCell ref="B6:B7"/>
    <mergeCell ref="C6:C7"/>
    <mergeCell ref="D6:D7"/>
    <mergeCell ref="E6:E7"/>
    <mergeCell ref="B1:D1"/>
    <mergeCell ref="E1:I1"/>
    <mergeCell ref="B2:D2"/>
    <mergeCell ref="E2:I2"/>
    <mergeCell ref="E3:I3"/>
    <mergeCell ref="F312:I312"/>
    <mergeCell ref="F6:F7"/>
    <mergeCell ref="G6:G7"/>
    <mergeCell ref="H6:H7"/>
    <mergeCell ref="I6:I7"/>
    <mergeCell ref="F306:I306"/>
    <mergeCell ref="F307:I307"/>
  </mergeCells>
  <conditionalFormatting sqref="C8:F305 I8:I305">
    <cfRule type="cellIs" dxfId="17" priority="2" stopIfTrue="1" operator="equal">
      <formula>0</formula>
    </cfRule>
  </conditionalFormatting>
  <conditionalFormatting sqref="I8:I305">
    <cfRule type="containsErrors" dxfId="16" priority="1">
      <formula>ISERROR(I8)</formula>
    </cfRule>
  </conditionalFormatting>
  <printOptions horizontalCentered="1"/>
  <pageMargins left="0" right="0" top="0.36" bottom="0" header="0.17" footer="0.5"/>
  <pageSetup paperSize="9" orientation="portrait" r:id="rId1"/>
  <headerFooter alignWithMargins="0">
    <oddHeader>&amp;R&amp;P&amp; /&amp;N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DS</vt:lpstr>
      <vt:lpstr>CHIAPHONG</vt:lpstr>
      <vt:lpstr>DSTHI</vt:lpstr>
      <vt:lpstr>DSTHI (STT )</vt:lpstr>
      <vt:lpstr>DSSV</vt:lpstr>
      <vt:lpstr>IDCODE</vt:lpstr>
      <vt:lpstr>CODEMON</vt:lpstr>
      <vt:lpstr>IN_DTK</vt:lpstr>
      <vt:lpstr>LPl2</vt:lpstr>
      <vt:lpstr>LPl2 (IN)</vt:lpstr>
      <vt:lpstr>TONGHOP</vt:lpstr>
      <vt:lpstr>Phòng 408-1</vt:lpstr>
      <vt:lpstr>Phòng 408-2</vt:lpstr>
      <vt:lpstr>Phòng 413-1</vt:lpstr>
      <vt:lpstr>Phòng 413-2</vt:lpstr>
      <vt:lpstr>Phòng 414-1</vt:lpstr>
      <vt:lpstr>Phòng 414-2</vt:lpstr>
      <vt:lpstr>Phòng 308-1</vt:lpstr>
      <vt:lpstr>DSTHI!Print_Titles</vt:lpstr>
      <vt:lpstr>'DSTHI (STT )'!Print_Titles</vt:lpstr>
      <vt:lpstr>IN_DTK!Print_Titles</vt:lpstr>
      <vt:lpstr>'LPl2'!Print_Titles</vt:lpstr>
      <vt:lpstr>'LPl2 (IN)'!Print_Titles</vt:lpstr>
      <vt:lpstr>'Phòng 308-1'!Print_Titles</vt:lpstr>
      <vt:lpstr>'Phòng 408-1'!Print_Titles</vt:lpstr>
      <vt:lpstr>'Phòng 408-2'!Print_Titles</vt:lpstr>
      <vt:lpstr>'Phòng 413-1'!Print_Titles</vt:lpstr>
      <vt:lpstr>'Phòng 413-2'!Print_Titles</vt:lpstr>
      <vt:lpstr>'Phòng 414-1'!Print_Titles</vt:lpstr>
      <vt:lpstr>'Phòng 414-2'!Print_Titles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Pham Ngoc Tinh</cp:lastModifiedBy>
  <cp:lastPrinted>2015-01-10T01:00:41Z</cp:lastPrinted>
  <dcterms:created xsi:type="dcterms:W3CDTF">2009-04-20T08:11:00Z</dcterms:created>
  <dcterms:modified xsi:type="dcterms:W3CDTF">2015-01-10T01:42:52Z</dcterms:modified>
</cp:coreProperties>
</file>